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65" yWindow="-120" windowWidth="15600" windowHeight="11820" tabRatio="839"/>
  </bookViews>
  <sheets>
    <sheet name="Index" sheetId="16" r:id="rId1"/>
    <sheet name="Table 1a" sheetId="30" r:id="rId2"/>
    <sheet name="Table 1a rounded for pivot" sheetId="14" state="hidden" r:id="rId3"/>
    <sheet name="Table 1b" sheetId="18" r:id="rId4"/>
    <sheet name="Table 2a" sheetId="11" r:id="rId5"/>
    <sheet name="Table 2b" sheetId="10" r:id="rId6"/>
    <sheet name="Table 3" sheetId="19" r:id="rId7"/>
    <sheet name="Table 4" sheetId="20" r:id="rId8"/>
    <sheet name="Table 5" sheetId="21" r:id="rId9"/>
    <sheet name="Table 6" sheetId="22" r:id="rId10"/>
    <sheet name="Table 7" sheetId="3" r:id="rId11"/>
    <sheet name="Table 8" sheetId="2" r:id="rId12"/>
    <sheet name="Table 9" sheetId="1" r:id="rId13"/>
    <sheet name="Table 10" sheetId="23" r:id="rId14"/>
    <sheet name="Table 11" sheetId="28" r:id="rId15"/>
    <sheet name="Table 11 Raw Data" sheetId="27" state="hidden" r:id="rId16"/>
    <sheet name="Technical notes" sheetId="17" r:id="rId17"/>
  </sheets>
  <definedNames>
    <definedName name="_xlnm._FilterDatabase" localSheetId="2" hidden="1">'Table 1a rounded for pivot'!#REF!</definedName>
    <definedName name="_xlnm.Print_Area" localSheetId="0">Index!$A$2:$B$26</definedName>
    <definedName name="_xlnm.Print_Area" localSheetId="4">'Table 2a'!$A$1:$K$154</definedName>
    <definedName name="_xlnm.Print_Area" localSheetId="5">'Table 2b'!$A$1:$K$154</definedName>
    <definedName name="_xlnm.Print_Area" localSheetId="10">'Table 7'!$A$1:$O$39</definedName>
    <definedName name="_xlnm.Print_Area" localSheetId="11">'Table 8'!$A$1:$I$147</definedName>
    <definedName name="_xlnm.Print_Area" localSheetId="12">'Table 9'!$A$1:$I$40</definedName>
    <definedName name="_xlnm.Print_Area" localSheetId="16">'Technical notes'!$A$1:$A$32</definedName>
    <definedName name="_xlnm.Print_Titles" localSheetId="4">'Table 2a'!$1:$13</definedName>
    <definedName name="_xlnm.Print_Titles" localSheetId="5">'Table 2b'!$1:$13</definedName>
    <definedName name="_xlnm.Print_Titles" localSheetId="10">'Table 7'!$1:$14</definedName>
    <definedName name="_xlnm.Print_Titles" localSheetId="11">'Table 8'!$1:$12</definedName>
    <definedName name="_xlnm.Print_Titles" localSheetId="12">'Table 9'!$1:$12</definedName>
  </definedNames>
  <calcPr calcId="145621" fullCalcOnLoad="1" fullPrecision="0"/>
</workbook>
</file>

<file path=xl/calcChain.xml><?xml version="1.0" encoding="utf-8"?>
<calcChain xmlns="http://schemas.openxmlformats.org/spreadsheetml/2006/main">
  <c r="A2" i="14" l="1"/>
  <c r="G146" i="30" s="1"/>
  <c r="A3" i="14"/>
  <c r="A4" i="14"/>
  <c r="A5" i="14"/>
  <c r="E149" i="30" s="1"/>
  <c r="N149" i="30" s="1"/>
  <c r="A6" i="14"/>
  <c r="A7" i="14"/>
  <c r="A8" i="14"/>
  <c r="A9" i="14"/>
  <c r="I148" i="30" s="1"/>
  <c r="A10" i="14"/>
  <c r="A11" i="14"/>
  <c r="A12" i="14"/>
  <c r="A13" i="14"/>
  <c r="A14" i="14"/>
  <c r="A15" i="14"/>
  <c r="A16" i="14"/>
  <c r="A17" i="14"/>
  <c r="A18" i="14"/>
  <c r="A19" i="14"/>
  <c r="A20" i="14"/>
  <c r="A21" i="14"/>
  <c r="A22" i="14"/>
  <c r="A23" i="14"/>
  <c r="A24" i="14"/>
  <c r="A25" i="14"/>
  <c r="A26" i="14"/>
  <c r="A27" i="14"/>
  <c r="A28" i="14"/>
  <c r="A29" i="14"/>
  <c r="A30" i="14"/>
  <c r="A31" i="14"/>
  <c r="A32" i="14"/>
  <c r="A33" i="14"/>
  <c r="A34" i="14"/>
  <c r="A35" i="14"/>
  <c r="A36" i="14"/>
  <c r="A37" i="14"/>
  <c r="A38" i="14"/>
  <c r="A39" i="14"/>
  <c r="A40" i="14"/>
  <c r="A41" i="14"/>
  <c r="A42" i="14"/>
  <c r="A43" i="14"/>
  <c r="A44" i="14"/>
  <c r="A45" i="14"/>
  <c r="A46" i="14"/>
  <c r="A47" i="14"/>
  <c r="A48" i="14"/>
  <c r="A49" i="14"/>
  <c r="A50" i="14"/>
  <c r="A51" i="14"/>
  <c r="A52" i="14"/>
  <c r="A53" i="14"/>
  <c r="A54" i="14"/>
  <c r="A55" i="14"/>
  <c r="A56" i="14"/>
  <c r="A57" i="14"/>
  <c r="A58" i="14"/>
  <c r="A59" i="14"/>
  <c r="A60" i="14"/>
  <c r="A61" i="14"/>
  <c r="A62" i="14"/>
  <c r="A63" i="14"/>
  <c r="A64" i="14"/>
  <c r="A65" i="14"/>
  <c r="A66" i="14"/>
  <c r="A67" i="14"/>
  <c r="A68" i="14"/>
  <c r="A69" i="14"/>
  <c r="A70" i="14"/>
  <c r="A71" i="14"/>
  <c r="A72" i="14"/>
  <c r="A73" i="14"/>
  <c r="A74" i="14"/>
  <c r="A75" i="14"/>
  <c r="A76" i="14"/>
  <c r="A77" i="14"/>
  <c r="A78" i="14"/>
  <c r="A79" i="14"/>
  <c r="A80" i="14"/>
  <c r="A81" i="14"/>
  <c r="A82" i="14"/>
  <c r="A83" i="14"/>
  <c r="A84" i="14"/>
  <c r="A85" i="14"/>
  <c r="A86" i="14"/>
  <c r="A87" i="14"/>
  <c r="A88" i="14"/>
  <c r="A89" i="14"/>
  <c r="A90" i="14"/>
  <c r="A91" i="14"/>
  <c r="A92" i="14"/>
  <c r="A93" i="14"/>
  <c r="A94" i="14"/>
  <c r="A95" i="14"/>
  <c r="A96" i="14"/>
  <c r="A97" i="14"/>
  <c r="A98" i="14"/>
  <c r="A99" i="14"/>
  <c r="A100" i="14"/>
  <c r="A101" i="14"/>
  <c r="A102" i="14"/>
  <c r="A103" i="14"/>
  <c r="A104" i="14"/>
  <c r="A105" i="14"/>
  <c r="A106" i="14"/>
  <c r="A107" i="14"/>
  <c r="A108" i="14"/>
  <c r="A109" i="14"/>
  <c r="A110" i="14"/>
  <c r="A111" i="14"/>
  <c r="A112" i="14"/>
  <c r="A113" i="14"/>
  <c r="A114" i="14"/>
  <c r="A115" i="14"/>
  <c r="A116" i="14"/>
  <c r="A117" i="14"/>
  <c r="A118" i="14"/>
  <c r="A119" i="14"/>
  <c r="A120" i="14"/>
  <c r="A121" i="14"/>
  <c r="A122" i="14"/>
  <c r="A123" i="14"/>
  <c r="A124" i="14"/>
  <c r="A125" i="14"/>
  <c r="A126" i="14"/>
  <c r="A127" i="14"/>
  <c r="A128" i="14"/>
  <c r="A129" i="14"/>
  <c r="A130" i="14"/>
  <c r="A131" i="14"/>
  <c r="A132" i="14"/>
  <c r="A133" i="14"/>
  <c r="A134" i="14"/>
  <c r="A135" i="14"/>
  <c r="A136" i="14"/>
  <c r="A137" i="14"/>
  <c r="A138" i="14"/>
  <c r="A139" i="14"/>
  <c r="A140" i="14"/>
  <c r="A141" i="14"/>
  <c r="A142" i="14"/>
  <c r="A143" i="14"/>
  <c r="A144" i="14"/>
  <c r="A145" i="14"/>
  <c r="A146" i="14"/>
  <c r="A147" i="14"/>
  <c r="A148" i="14"/>
  <c r="A149" i="14"/>
  <c r="A150" i="14"/>
  <c r="A151" i="14"/>
  <c r="A152" i="14"/>
  <c r="A153" i="14"/>
  <c r="A154" i="14"/>
  <c r="A155" i="14"/>
  <c r="A156" i="14"/>
  <c r="A157" i="14"/>
  <c r="A158" i="14"/>
  <c r="A159" i="14"/>
  <c r="A160" i="14"/>
  <c r="A161" i="14"/>
  <c r="A162" i="14"/>
  <c r="A163" i="14"/>
  <c r="A164" i="14"/>
  <c r="A165" i="14"/>
  <c r="A166" i="14"/>
  <c r="A167" i="14"/>
  <c r="A168" i="14"/>
  <c r="A169" i="14"/>
  <c r="A170" i="14"/>
  <c r="A171" i="14"/>
  <c r="A172" i="14"/>
  <c r="A173" i="14"/>
  <c r="A174" i="14"/>
  <c r="A175" i="14"/>
  <c r="A176" i="14"/>
  <c r="A177" i="14"/>
  <c r="A178" i="14"/>
  <c r="A179" i="14"/>
  <c r="A180" i="14"/>
  <c r="A181" i="14"/>
  <c r="A182" i="14"/>
  <c r="A183" i="14"/>
  <c r="A184" i="14"/>
  <c r="A185" i="14"/>
  <c r="A186" i="14"/>
  <c r="A187" i="14"/>
  <c r="A188" i="14"/>
  <c r="A189" i="14"/>
  <c r="A190" i="14"/>
  <c r="A191" i="14"/>
  <c r="A192" i="14"/>
  <c r="A193" i="14"/>
  <c r="A194" i="14"/>
  <c r="A195" i="14"/>
  <c r="A196" i="14"/>
  <c r="A197" i="14"/>
  <c r="A198" i="14"/>
  <c r="A199" i="14"/>
  <c r="A200" i="14"/>
  <c r="A201" i="14"/>
  <c r="A202" i="14"/>
  <c r="A203" i="14"/>
  <c r="A204" i="14"/>
  <c r="A205" i="14"/>
  <c r="A206" i="14"/>
  <c r="A207" i="14"/>
  <c r="A208" i="14"/>
  <c r="A209" i="14"/>
  <c r="A210" i="14"/>
  <c r="A211" i="14"/>
  <c r="A212" i="14"/>
  <c r="A213" i="14"/>
  <c r="A214" i="14"/>
  <c r="A215" i="14"/>
  <c r="A216" i="14"/>
  <c r="A217" i="14"/>
  <c r="A218" i="14"/>
  <c r="A219" i="14"/>
  <c r="A220" i="14"/>
  <c r="A221" i="14"/>
  <c r="A222" i="14"/>
  <c r="A223" i="14"/>
  <c r="A224" i="14"/>
  <c r="A225" i="14"/>
  <c r="A226" i="14"/>
  <c r="A227" i="14"/>
  <c r="A228" i="14"/>
  <c r="A229" i="14"/>
  <c r="A230" i="14"/>
  <c r="A231" i="14"/>
  <c r="A232" i="14"/>
  <c r="A233" i="14"/>
  <c r="A234" i="14"/>
  <c r="A235" i="14"/>
  <c r="A236" i="14"/>
  <c r="A237" i="14"/>
  <c r="A238" i="14"/>
  <c r="A239" i="14"/>
  <c r="A240" i="14"/>
  <c r="A241" i="14"/>
  <c r="A242" i="14"/>
  <c r="A243" i="14"/>
  <c r="A244" i="14"/>
  <c r="A245" i="14"/>
  <c r="A246" i="14"/>
  <c r="A247" i="14"/>
  <c r="A248" i="14"/>
  <c r="A249" i="14"/>
  <c r="A250" i="14"/>
  <c r="A251" i="14"/>
  <c r="A252" i="14"/>
  <c r="A253" i="14"/>
  <c r="A254" i="14"/>
  <c r="A255" i="14"/>
  <c r="A256" i="14"/>
  <c r="A257" i="14"/>
  <c r="A258" i="14"/>
  <c r="A259" i="14"/>
  <c r="A260" i="14"/>
  <c r="A261" i="14"/>
  <c r="A262" i="14"/>
  <c r="A263" i="14"/>
  <c r="A264" i="14"/>
  <c r="A265" i="14"/>
  <c r="A266" i="14"/>
  <c r="A267" i="14"/>
  <c r="A268" i="14"/>
  <c r="A269" i="14"/>
  <c r="A270" i="14"/>
  <c r="A271" i="14"/>
  <c r="A272" i="14"/>
  <c r="A273" i="14"/>
  <c r="A274" i="14"/>
  <c r="A275" i="14"/>
  <c r="A276" i="14"/>
  <c r="A277" i="14"/>
  <c r="A278" i="14"/>
  <c r="A279" i="14"/>
  <c r="A280" i="14"/>
  <c r="A281" i="14"/>
  <c r="A282" i="14"/>
  <c r="A283" i="14"/>
  <c r="A284" i="14"/>
  <c r="A285" i="14"/>
  <c r="A286" i="14"/>
  <c r="A287" i="14"/>
  <c r="A288" i="14"/>
  <c r="A289" i="14"/>
  <c r="A290" i="14"/>
  <c r="A291" i="14"/>
  <c r="A292" i="14"/>
  <c r="A293" i="14"/>
  <c r="A294" i="14"/>
  <c r="A295" i="14"/>
  <c r="A296" i="14"/>
  <c r="A297" i="14"/>
  <c r="A298" i="14"/>
  <c r="A299" i="14"/>
  <c r="A300" i="14"/>
  <c r="A301" i="14"/>
  <c r="A302" i="14"/>
  <c r="A303" i="14"/>
  <c r="A304" i="14"/>
  <c r="A305" i="14"/>
  <c r="A306" i="14"/>
  <c r="A307" i="14"/>
  <c r="A308" i="14"/>
  <c r="A309" i="14"/>
  <c r="A310" i="14"/>
  <c r="A311" i="14"/>
  <c r="A312" i="14"/>
  <c r="A313" i="14"/>
  <c r="A314" i="14"/>
  <c r="A315" i="14"/>
  <c r="A316" i="14"/>
  <c r="A317" i="14"/>
  <c r="A318" i="14"/>
  <c r="A319" i="14"/>
  <c r="A320" i="14"/>
  <c r="A321" i="14"/>
  <c r="A322" i="14"/>
  <c r="A323" i="14"/>
  <c r="A324" i="14"/>
  <c r="A325" i="14"/>
  <c r="A326" i="14"/>
  <c r="A327" i="14"/>
  <c r="A328" i="14"/>
  <c r="A329" i="14"/>
  <c r="A330" i="14"/>
  <c r="A331" i="14"/>
  <c r="A332" i="14"/>
  <c r="A333" i="14"/>
  <c r="A334" i="14"/>
  <c r="A335" i="14"/>
  <c r="A336" i="14"/>
  <c r="A337" i="14"/>
  <c r="A338" i="14"/>
  <c r="A339" i="14"/>
  <c r="A340" i="14"/>
  <c r="A341" i="14"/>
  <c r="A342" i="14"/>
  <c r="A343" i="14"/>
  <c r="A344" i="14"/>
  <c r="A345" i="14"/>
  <c r="A346" i="14"/>
  <c r="A347" i="14"/>
  <c r="A348" i="14"/>
  <c r="A349" i="14"/>
  <c r="A350" i="14"/>
  <c r="A351" i="14"/>
  <c r="A352" i="14"/>
  <c r="A353" i="14"/>
  <c r="A354" i="14"/>
  <c r="A355" i="14"/>
  <c r="A356" i="14"/>
  <c r="A357" i="14"/>
  <c r="A358" i="14"/>
  <c r="A359" i="14"/>
  <c r="A360" i="14"/>
  <c r="A361" i="14"/>
  <c r="A362" i="14"/>
  <c r="A363" i="14"/>
  <c r="A364" i="14"/>
  <c r="A365" i="14"/>
  <c r="A366" i="14"/>
  <c r="A367" i="14"/>
  <c r="A368" i="14"/>
  <c r="A369" i="14"/>
  <c r="A370" i="14"/>
  <c r="A371" i="14"/>
  <c r="A372" i="14"/>
  <c r="A373" i="14"/>
  <c r="A374" i="14"/>
  <c r="A375" i="14"/>
  <c r="A376" i="14"/>
  <c r="A377" i="14"/>
  <c r="A378" i="14"/>
  <c r="A379" i="14"/>
  <c r="A380" i="14"/>
  <c r="A381" i="14"/>
  <c r="A382" i="14"/>
  <c r="A383" i="14"/>
  <c r="A384" i="14"/>
  <c r="A385" i="14"/>
  <c r="A386" i="14"/>
  <c r="A387" i="14"/>
  <c r="A388" i="14"/>
  <c r="A389" i="14"/>
  <c r="A390" i="14"/>
  <c r="A391" i="14"/>
  <c r="A392" i="14"/>
  <c r="A393" i="14"/>
  <c r="A394" i="14"/>
  <c r="A395" i="14"/>
  <c r="A396" i="14"/>
  <c r="A397" i="14"/>
  <c r="A398" i="14"/>
  <c r="A399" i="14"/>
  <c r="A400" i="14"/>
  <c r="A401" i="14"/>
  <c r="A402" i="14"/>
  <c r="A403" i="14"/>
  <c r="A404" i="14"/>
  <c r="A405" i="14"/>
  <c r="A406" i="14"/>
  <c r="A407" i="14"/>
  <c r="A408" i="14"/>
  <c r="A409" i="14"/>
  <c r="A410" i="14"/>
  <c r="A411" i="14"/>
  <c r="A412" i="14"/>
  <c r="A413" i="14"/>
  <c r="A414" i="14"/>
  <c r="A415" i="14"/>
  <c r="A416" i="14"/>
  <c r="A417" i="14"/>
  <c r="A418" i="14"/>
  <c r="A419" i="14"/>
  <c r="A420" i="14"/>
  <c r="A421" i="14"/>
  <c r="A422" i="14"/>
  <c r="A423" i="14"/>
  <c r="A424" i="14"/>
  <c r="A425" i="14"/>
  <c r="A426" i="14"/>
  <c r="A427" i="14"/>
  <c r="A428" i="14"/>
  <c r="A429" i="14"/>
  <c r="A430" i="14"/>
  <c r="A431" i="14"/>
  <c r="A432" i="14"/>
  <c r="A433" i="14"/>
  <c r="A434" i="14"/>
  <c r="A435" i="14"/>
  <c r="A436" i="14"/>
  <c r="A437" i="14"/>
  <c r="A438" i="14"/>
  <c r="A439" i="14"/>
  <c r="A440" i="14"/>
  <c r="A441" i="14"/>
  <c r="A442" i="14"/>
  <c r="A443" i="14"/>
  <c r="A444" i="14"/>
  <c r="A445" i="14"/>
  <c r="A446" i="14"/>
  <c r="A447" i="14"/>
  <c r="A448" i="14"/>
  <c r="A449" i="14"/>
  <c r="A450" i="14"/>
  <c r="A451" i="14"/>
  <c r="A452" i="14"/>
  <c r="A453" i="14"/>
  <c r="A454" i="14"/>
  <c r="A455" i="14"/>
  <c r="A456" i="14"/>
  <c r="A457" i="14"/>
  <c r="A458" i="14"/>
  <c r="A459" i="14"/>
  <c r="A460" i="14"/>
  <c r="A461" i="14"/>
  <c r="A462" i="14"/>
  <c r="A463" i="14"/>
  <c r="A464" i="14"/>
  <c r="A465" i="14"/>
  <c r="A466" i="14"/>
  <c r="A467" i="14"/>
  <c r="A468" i="14"/>
  <c r="A469" i="14"/>
  <c r="A470" i="14"/>
  <c r="A471" i="14"/>
  <c r="A472" i="14"/>
  <c r="A473" i="14"/>
  <c r="A474" i="14"/>
  <c r="A475" i="14"/>
  <c r="A476" i="14"/>
  <c r="A477" i="14"/>
  <c r="A478" i="14"/>
  <c r="A479" i="14"/>
  <c r="A480" i="14"/>
  <c r="A481" i="14"/>
  <c r="A482" i="14"/>
  <c r="A483" i="14"/>
  <c r="A484" i="14"/>
  <c r="A485" i="14"/>
  <c r="A486" i="14"/>
  <c r="A487" i="14"/>
  <c r="A488" i="14"/>
  <c r="A489" i="14"/>
  <c r="A490" i="14"/>
  <c r="A491" i="14"/>
  <c r="A492" i="14"/>
  <c r="A493" i="14"/>
  <c r="A494" i="14"/>
  <c r="A495" i="14"/>
  <c r="A496" i="14"/>
  <c r="A497" i="14"/>
  <c r="A498" i="14"/>
  <c r="A499" i="14"/>
  <c r="A500" i="14"/>
  <c r="A501" i="14"/>
  <c r="A502" i="14"/>
  <c r="A503" i="14"/>
  <c r="A504" i="14"/>
  <c r="A505" i="14"/>
  <c r="A506" i="14"/>
  <c r="A507" i="14"/>
  <c r="A508" i="14"/>
  <c r="A509" i="14"/>
  <c r="A510" i="14"/>
  <c r="A511" i="14"/>
  <c r="A512" i="14"/>
  <c r="A513" i="14"/>
  <c r="A514" i="14"/>
  <c r="A515" i="14"/>
  <c r="A516" i="14"/>
  <c r="A517" i="14"/>
  <c r="A518" i="14"/>
  <c r="A519" i="14"/>
  <c r="A520" i="14"/>
  <c r="A521" i="14"/>
  <c r="A522" i="14"/>
  <c r="A523" i="14"/>
  <c r="A524" i="14"/>
  <c r="A525" i="14"/>
  <c r="A526" i="14"/>
  <c r="A527" i="14"/>
  <c r="A528" i="14"/>
  <c r="A529" i="14"/>
  <c r="A530" i="14"/>
  <c r="A531" i="14"/>
  <c r="A532" i="14"/>
  <c r="A533" i="14"/>
  <c r="A534" i="14"/>
  <c r="A535" i="14"/>
  <c r="A536" i="14"/>
  <c r="A537" i="14"/>
  <c r="A538" i="14"/>
  <c r="A539" i="14"/>
  <c r="A540" i="14"/>
  <c r="A541" i="14"/>
  <c r="A542" i="14"/>
  <c r="A543" i="14"/>
  <c r="A544" i="14"/>
  <c r="A545" i="14"/>
  <c r="A546" i="14"/>
  <c r="A547" i="14"/>
  <c r="A548" i="14"/>
  <c r="A549" i="14"/>
  <c r="A550" i="14"/>
  <c r="A551" i="14"/>
  <c r="A552" i="14"/>
  <c r="A553" i="14"/>
  <c r="A554" i="14"/>
  <c r="A555" i="14"/>
  <c r="A556" i="14"/>
  <c r="A557" i="14"/>
  <c r="A558" i="14"/>
  <c r="A559" i="14"/>
  <c r="A560" i="14"/>
  <c r="A561" i="14"/>
  <c r="A562" i="14"/>
  <c r="A563" i="14"/>
  <c r="A564" i="14"/>
  <c r="A565" i="14"/>
  <c r="A566" i="14"/>
  <c r="A567" i="14"/>
  <c r="A568" i="14"/>
  <c r="A569" i="14"/>
  <c r="A570" i="14"/>
  <c r="A571" i="14"/>
  <c r="A572" i="14"/>
  <c r="A573" i="14"/>
  <c r="A574" i="14"/>
  <c r="A575" i="14"/>
  <c r="A576" i="14"/>
  <c r="A577" i="14"/>
  <c r="A578" i="14"/>
  <c r="A579" i="14"/>
  <c r="A580" i="14"/>
  <c r="A581" i="14"/>
  <c r="A582" i="14"/>
  <c r="A583" i="14"/>
  <c r="A584" i="14"/>
  <c r="A585" i="14"/>
  <c r="A586" i="14"/>
  <c r="A587" i="14"/>
  <c r="A588" i="14"/>
  <c r="A589" i="14"/>
  <c r="A590" i="14"/>
  <c r="A591" i="14"/>
  <c r="A592" i="14"/>
  <c r="A593" i="14"/>
  <c r="A594" i="14"/>
  <c r="A595" i="14"/>
  <c r="A596" i="14"/>
  <c r="A597" i="14"/>
  <c r="A598" i="14"/>
  <c r="A599" i="14"/>
  <c r="A600" i="14"/>
  <c r="A601" i="14"/>
  <c r="A602" i="14"/>
  <c r="A603" i="14"/>
  <c r="A604" i="14"/>
  <c r="A605" i="14"/>
  <c r="A606" i="14"/>
  <c r="A607" i="14"/>
  <c r="A608" i="14"/>
  <c r="A609" i="14"/>
  <c r="A610" i="14"/>
  <c r="A611" i="14"/>
  <c r="A612" i="14"/>
  <c r="A613" i="14"/>
  <c r="A614" i="14"/>
  <c r="A615" i="14"/>
  <c r="A616" i="14"/>
  <c r="A617" i="14"/>
  <c r="A618" i="14"/>
  <c r="A619" i="14"/>
  <c r="A620" i="14"/>
  <c r="A621" i="14"/>
  <c r="A622" i="14"/>
  <c r="A623" i="14"/>
  <c r="A624" i="14"/>
  <c r="A625" i="14"/>
  <c r="A626" i="14"/>
  <c r="A627" i="14"/>
  <c r="A628" i="14"/>
  <c r="A629" i="14"/>
  <c r="A630" i="14"/>
  <c r="A631" i="14"/>
  <c r="A632" i="14"/>
  <c r="A633" i="14"/>
  <c r="A634" i="14"/>
  <c r="A635" i="14"/>
  <c r="A636" i="14"/>
  <c r="A637" i="14"/>
  <c r="A638" i="14"/>
  <c r="A639" i="14"/>
  <c r="A640" i="14"/>
  <c r="A641" i="14"/>
  <c r="A642" i="14"/>
  <c r="A643" i="14"/>
  <c r="A644" i="14"/>
  <c r="A645" i="14"/>
  <c r="A646" i="14"/>
  <c r="A647" i="14"/>
  <c r="A648" i="14"/>
  <c r="A649" i="14"/>
  <c r="A650" i="14"/>
  <c r="A651" i="14"/>
  <c r="A652" i="14"/>
  <c r="A653" i="14"/>
  <c r="A654" i="14"/>
  <c r="A655" i="14"/>
  <c r="A656" i="14"/>
  <c r="A657" i="14"/>
  <c r="A658" i="14"/>
  <c r="A659" i="14"/>
  <c r="A660" i="14"/>
  <c r="A661" i="14"/>
  <c r="A662" i="14"/>
  <c r="A663" i="14"/>
  <c r="A664" i="14"/>
  <c r="A665" i="14"/>
  <c r="A666" i="14"/>
  <c r="A667" i="14"/>
  <c r="A668" i="14"/>
  <c r="A669" i="14"/>
  <c r="A670" i="14"/>
  <c r="A671" i="14"/>
  <c r="A672" i="14"/>
  <c r="A673" i="14"/>
  <c r="A674" i="14"/>
  <c r="A675" i="14"/>
  <c r="A676" i="14"/>
  <c r="A677" i="14"/>
  <c r="A678" i="14"/>
  <c r="A679" i="14"/>
  <c r="A680" i="14"/>
  <c r="A681" i="14"/>
  <c r="A682" i="14"/>
  <c r="A683" i="14"/>
  <c r="A684" i="14"/>
  <c r="A685" i="14"/>
  <c r="A686" i="14"/>
  <c r="A687" i="14"/>
  <c r="A688" i="14"/>
  <c r="A689" i="14"/>
  <c r="A690" i="14"/>
  <c r="A691" i="14"/>
  <c r="A692" i="14"/>
  <c r="A693" i="14"/>
  <c r="A694" i="14"/>
  <c r="A695" i="14"/>
  <c r="A696" i="14"/>
  <c r="A697" i="14"/>
  <c r="A698" i="14"/>
  <c r="A699" i="14"/>
  <c r="A700" i="14"/>
  <c r="A701" i="14"/>
  <c r="A702" i="14"/>
  <c r="A703" i="14"/>
  <c r="A704" i="14"/>
  <c r="A705" i="14"/>
  <c r="A706" i="14"/>
  <c r="A707" i="14"/>
  <c r="A708" i="14"/>
  <c r="A709" i="14"/>
  <c r="A710" i="14"/>
  <c r="A711" i="14"/>
  <c r="A712" i="14"/>
  <c r="A713" i="14"/>
  <c r="A714" i="14"/>
  <c r="A715" i="14"/>
  <c r="A716" i="14"/>
  <c r="A717" i="14"/>
  <c r="A718" i="14"/>
  <c r="A719" i="14"/>
  <c r="A720" i="14"/>
  <c r="A721" i="14"/>
  <c r="A722" i="14"/>
  <c r="A723" i="14"/>
  <c r="A724" i="14"/>
  <c r="A725" i="14"/>
  <c r="A726" i="14"/>
  <c r="A727" i="14"/>
  <c r="A728" i="14"/>
  <c r="A729" i="14"/>
  <c r="A730" i="14"/>
  <c r="A731" i="14"/>
  <c r="A732" i="14"/>
  <c r="A733" i="14"/>
  <c r="A734" i="14"/>
  <c r="A735" i="14"/>
  <c r="A736" i="14"/>
  <c r="A737" i="14"/>
  <c r="A738" i="14"/>
  <c r="A739" i="14"/>
  <c r="A740" i="14"/>
  <c r="A741" i="14"/>
  <c r="A742" i="14"/>
  <c r="A743" i="14"/>
  <c r="A744" i="14"/>
  <c r="A745" i="14"/>
  <c r="A746" i="14"/>
  <c r="A747" i="14"/>
  <c r="A748" i="14"/>
  <c r="A749" i="14"/>
  <c r="A750" i="14"/>
  <c r="A751" i="14"/>
  <c r="A752" i="14"/>
  <c r="A753" i="14"/>
  <c r="A754" i="14"/>
  <c r="A755" i="14"/>
  <c r="A756" i="14"/>
  <c r="A757" i="14"/>
  <c r="A758" i="14"/>
  <c r="A759" i="14"/>
  <c r="A760" i="14"/>
  <c r="A761" i="14"/>
  <c r="A762" i="14"/>
  <c r="A763" i="14"/>
  <c r="A764" i="14"/>
  <c r="A765" i="14"/>
  <c r="A766" i="14"/>
  <c r="A767" i="14"/>
  <c r="A768" i="14"/>
  <c r="A769" i="14"/>
  <c r="A770" i="14"/>
  <c r="A771" i="14"/>
  <c r="A772" i="14"/>
  <c r="A773" i="14"/>
  <c r="A774" i="14"/>
  <c r="A775" i="14"/>
  <c r="A776" i="14"/>
  <c r="A777" i="14"/>
  <c r="A778" i="14"/>
  <c r="A779" i="14"/>
  <c r="A780" i="14"/>
  <c r="A781" i="14"/>
  <c r="A782" i="14"/>
  <c r="A783" i="14"/>
  <c r="A784" i="14"/>
  <c r="A785" i="14"/>
  <c r="A786" i="14"/>
  <c r="A787" i="14"/>
  <c r="A788" i="14"/>
  <c r="A789" i="14"/>
  <c r="A790" i="14"/>
  <c r="A791" i="14"/>
  <c r="A792" i="14"/>
  <c r="A793" i="14"/>
  <c r="A794" i="14"/>
  <c r="A795" i="14"/>
  <c r="A796" i="14"/>
  <c r="A797" i="14"/>
  <c r="A798" i="14"/>
  <c r="A799" i="14"/>
  <c r="A800" i="14"/>
  <c r="A801" i="14"/>
  <c r="A802" i="14"/>
  <c r="A803" i="14"/>
  <c r="A804" i="14"/>
  <c r="A805" i="14"/>
  <c r="A806" i="14"/>
  <c r="A807" i="14"/>
  <c r="A808" i="14"/>
  <c r="A809" i="14"/>
  <c r="A810" i="14"/>
  <c r="A811" i="14"/>
  <c r="A812" i="14"/>
  <c r="A813" i="14"/>
  <c r="A814" i="14"/>
  <c r="A815" i="14"/>
  <c r="A816" i="14"/>
  <c r="A817" i="14"/>
  <c r="A818" i="14"/>
  <c r="A819" i="14"/>
  <c r="A820" i="14"/>
  <c r="A821" i="14"/>
  <c r="A822" i="14"/>
  <c r="A823" i="14"/>
  <c r="A824" i="14"/>
  <c r="A825" i="14"/>
  <c r="A826" i="14"/>
  <c r="A827" i="14"/>
  <c r="A828" i="14"/>
  <c r="A829" i="14"/>
  <c r="A830" i="14"/>
  <c r="A831" i="14"/>
  <c r="A832" i="14"/>
  <c r="A833" i="14"/>
  <c r="A834" i="14"/>
  <c r="A835" i="14"/>
  <c r="A836" i="14"/>
  <c r="A837" i="14"/>
  <c r="A838" i="14"/>
  <c r="A839" i="14"/>
  <c r="A840" i="14"/>
  <c r="A841" i="14"/>
  <c r="A842" i="14"/>
  <c r="A843" i="14"/>
  <c r="A844" i="14"/>
  <c r="A845" i="14"/>
  <c r="A846" i="14"/>
  <c r="A847" i="14"/>
  <c r="A848" i="14"/>
  <c r="A849" i="14"/>
  <c r="A850" i="14"/>
  <c r="A851" i="14"/>
  <c r="A852" i="14"/>
  <c r="A853" i="14"/>
  <c r="A854" i="14"/>
  <c r="A855" i="14"/>
  <c r="A856" i="14"/>
  <c r="A857" i="14"/>
  <c r="A858" i="14"/>
  <c r="A859" i="14"/>
  <c r="A860" i="14"/>
  <c r="A861" i="14"/>
  <c r="A862" i="14"/>
  <c r="A863" i="14"/>
  <c r="A864" i="14"/>
  <c r="A865" i="14"/>
  <c r="A866" i="14"/>
  <c r="A867" i="14"/>
  <c r="A868" i="14"/>
  <c r="A869" i="14"/>
  <c r="A870" i="14"/>
  <c r="A871" i="14"/>
  <c r="A872" i="14"/>
  <c r="A873" i="14"/>
  <c r="A874" i="14"/>
  <c r="A875" i="14"/>
  <c r="A876" i="14"/>
  <c r="A877" i="14"/>
  <c r="A878" i="14"/>
  <c r="A879" i="14"/>
  <c r="A880" i="14"/>
  <c r="A881" i="14"/>
  <c r="A882" i="14"/>
  <c r="A883" i="14"/>
  <c r="A884" i="14"/>
  <c r="A885" i="14"/>
  <c r="A886" i="14"/>
  <c r="A887" i="14"/>
  <c r="A888" i="14"/>
  <c r="A889" i="14"/>
  <c r="A890" i="14"/>
  <c r="A891" i="14"/>
  <c r="A892" i="14"/>
  <c r="A893" i="14"/>
  <c r="A894" i="14"/>
  <c r="A895" i="14"/>
  <c r="A896" i="14"/>
  <c r="A897" i="14"/>
  <c r="A898" i="14"/>
  <c r="A899" i="14"/>
  <c r="A900" i="14"/>
  <c r="A901" i="14"/>
  <c r="A902" i="14"/>
  <c r="A903" i="14"/>
  <c r="A904" i="14"/>
  <c r="A905" i="14"/>
  <c r="A906" i="14"/>
  <c r="A907" i="14"/>
  <c r="A908" i="14"/>
  <c r="A909" i="14"/>
  <c r="A910" i="14"/>
  <c r="A911" i="14"/>
  <c r="A912" i="14"/>
  <c r="A913" i="14"/>
  <c r="A914" i="14"/>
  <c r="A915" i="14"/>
  <c r="A916" i="14"/>
  <c r="A917" i="14"/>
  <c r="A918" i="14"/>
  <c r="A919" i="14"/>
  <c r="A920" i="14"/>
  <c r="A921" i="14"/>
  <c r="A922" i="14"/>
  <c r="A923" i="14"/>
  <c r="A924" i="14"/>
  <c r="A925" i="14"/>
  <c r="A926" i="14"/>
  <c r="A927" i="14"/>
  <c r="A928" i="14"/>
  <c r="A929" i="14"/>
  <c r="A930" i="14"/>
  <c r="A931" i="14"/>
  <c r="A932" i="14"/>
  <c r="A933" i="14"/>
  <c r="A934" i="14"/>
  <c r="A935" i="14"/>
  <c r="A936" i="14"/>
  <c r="A937" i="14"/>
  <c r="A938" i="14"/>
  <c r="A939" i="14"/>
  <c r="A940" i="14"/>
  <c r="A941" i="14"/>
  <c r="A942" i="14"/>
  <c r="A943" i="14"/>
  <c r="A944" i="14"/>
  <c r="A945" i="14"/>
  <c r="A946" i="14"/>
  <c r="A947" i="14"/>
  <c r="A948" i="14"/>
  <c r="A949" i="14"/>
  <c r="A950" i="14"/>
  <c r="A951" i="14"/>
  <c r="A952" i="14"/>
  <c r="A953" i="14"/>
  <c r="A954" i="14"/>
  <c r="A955" i="14"/>
  <c r="A956" i="14"/>
  <c r="A957" i="14"/>
  <c r="A958" i="14"/>
  <c r="A959" i="14"/>
  <c r="A960" i="14"/>
  <c r="A961" i="14"/>
  <c r="A962" i="14"/>
  <c r="A963" i="14"/>
  <c r="A964" i="14"/>
  <c r="A965" i="14"/>
  <c r="A966" i="14"/>
  <c r="A967" i="14"/>
  <c r="A968" i="14"/>
  <c r="A969" i="14"/>
  <c r="A970" i="14"/>
  <c r="A971" i="14"/>
  <c r="A972" i="14"/>
  <c r="A973" i="14"/>
  <c r="A974" i="14"/>
  <c r="A975" i="14"/>
  <c r="A976" i="14"/>
  <c r="A977" i="14"/>
  <c r="A978" i="14"/>
  <c r="A979" i="14"/>
  <c r="A980" i="14"/>
  <c r="A981" i="14"/>
  <c r="A982" i="14"/>
  <c r="A983" i="14"/>
  <c r="A984" i="14"/>
  <c r="A985" i="14"/>
  <c r="A986" i="14"/>
  <c r="A987" i="14"/>
  <c r="A988" i="14"/>
  <c r="A989" i="14"/>
  <c r="A990" i="14"/>
  <c r="A991" i="14"/>
  <c r="A992" i="14"/>
  <c r="A993" i="14"/>
  <c r="A994" i="14"/>
  <c r="A995" i="14"/>
  <c r="A996" i="14"/>
  <c r="A997" i="14"/>
  <c r="A998" i="14"/>
  <c r="A999" i="14"/>
  <c r="A1000" i="14"/>
  <c r="A1001" i="14"/>
  <c r="A1002" i="14"/>
  <c r="A1003" i="14"/>
  <c r="A1004" i="14"/>
  <c r="A1005" i="14"/>
  <c r="A1006" i="14"/>
  <c r="A1007" i="14"/>
  <c r="A1008" i="14"/>
  <c r="A1009" i="14"/>
  <c r="A1010" i="14"/>
  <c r="A1011" i="14"/>
  <c r="A1012" i="14"/>
  <c r="A1013" i="14"/>
  <c r="A1014" i="14"/>
  <c r="A1015" i="14"/>
  <c r="A1016" i="14"/>
  <c r="A1017" i="14"/>
  <c r="A1018" i="14"/>
  <c r="A1019" i="14"/>
  <c r="A1020" i="14"/>
  <c r="A1021" i="14"/>
  <c r="A1022" i="14"/>
  <c r="A1023" i="14"/>
  <c r="A1024" i="14"/>
  <c r="A1025" i="14"/>
  <c r="A1026" i="14"/>
  <c r="A1027" i="14"/>
  <c r="A1028" i="14"/>
  <c r="A1029" i="14"/>
  <c r="A1030" i="14"/>
  <c r="A1031" i="14"/>
  <c r="A1032" i="14"/>
  <c r="A1033" i="14"/>
  <c r="A1034" i="14"/>
  <c r="A1035" i="14"/>
  <c r="A1036" i="14"/>
  <c r="A1037" i="14"/>
  <c r="A1038" i="14"/>
  <c r="A1039" i="14"/>
  <c r="A1040" i="14"/>
  <c r="A1041" i="14"/>
  <c r="A1042" i="14"/>
  <c r="A1043" i="14"/>
  <c r="A1044" i="14"/>
  <c r="A1045" i="14"/>
  <c r="A1046" i="14"/>
  <c r="A1047" i="14"/>
  <c r="A1048" i="14"/>
  <c r="A1049" i="14"/>
  <c r="A1050" i="14"/>
  <c r="A1051" i="14"/>
  <c r="A1052" i="14"/>
  <c r="A1053" i="14"/>
  <c r="A1054" i="14"/>
  <c r="A1055" i="14"/>
  <c r="A1056" i="14"/>
  <c r="A1057" i="14"/>
  <c r="A1058" i="14"/>
  <c r="A1059" i="14"/>
  <c r="A1060" i="14"/>
  <c r="A1061" i="14"/>
  <c r="A1062" i="14"/>
  <c r="A1063" i="14"/>
  <c r="A1064" i="14"/>
  <c r="A1065" i="14"/>
  <c r="A1066" i="14"/>
  <c r="A1067" i="14"/>
  <c r="A1068" i="14"/>
  <c r="A1069" i="14"/>
  <c r="A1070" i="14"/>
  <c r="A1071" i="14"/>
  <c r="A1072" i="14"/>
  <c r="A1073" i="14"/>
  <c r="A1074" i="14"/>
  <c r="A1075" i="14"/>
  <c r="A1076" i="14"/>
  <c r="A1077" i="14"/>
  <c r="A1078" i="14"/>
  <c r="A1079" i="14"/>
  <c r="A1080" i="14"/>
  <c r="A1081" i="14"/>
  <c r="A1082" i="14"/>
  <c r="A1083" i="14"/>
  <c r="A1084" i="14"/>
  <c r="A1085" i="14"/>
  <c r="A1086" i="14"/>
  <c r="A1087" i="14"/>
  <c r="A1088" i="14"/>
  <c r="A1089" i="14"/>
  <c r="A1090" i="14"/>
  <c r="A1091" i="14"/>
  <c r="A1092" i="14"/>
  <c r="A1093" i="14"/>
  <c r="A1094" i="14"/>
  <c r="A1095" i="14"/>
  <c r="A1096" i="14"/>
  <c r="A1097" i="14"/>
  <c r="A1098" i="14"/>
  <c r="A1099" i="14"/>
  <c r="A1100" i="14"/>
  <c r="A1101" i="14"/>
  <c r="A1102" i="14"/>
  <c r="A1103" i="14"/>
  <c r="A1104" i="14"/>
  <c r="A1105" i="14"/>
  <c r="A1106" i="14"/>
  <c r="A1107" i="14"/>
  <c r="A1108" i="14"/>
  <c r="A1109" i="14"/>
  <c r="A1110" i="14"/>
  <c r="A1111" i="14"/>
  <c r="A1112" i="14"/>
  <c r="A1113" i="14"/>
  <c r="A1114" i="14"/>
  <c r="A1115" i="14"/>
  <c r="A1116" i="14"/>
  <c r="A1117" i="14"/>
  <c r="A1118" i="14"/>
  <c r="A1119" i="14"/>
  <c r="A1120" i="14"/>
  <c r="A1121" i="14"/>
  <c r="A1122" i="14"/>
  <c r="A1123" i="14"/>
  <c r="A1124" i="14"/>
  <c r="A1125" i="14"/>
  <c r="A1126" i="14"/>
  <c r="A1127" i="14"/>
  <c r="A1128" i="14"/>
  <c r="A1129" i="14"/>
  <c r="A1130" i="14"/>
  <c r="A1131" i="14"/>
  <c r="A1132" i="14"/>
  <c r="A1133" i="14"/>
  <c r="A1134" i="14"/>
  <c r="A1135" i="14"/>
  <c r="A1136" i="14"/>
  <c r="A1137" i="14"/>
  <c r="A1138" i="14"/>
  <c r="A1139" i="14"/>
  <c r="A1140" i="14"/>
  <c r="A1141" i="14"/>
  <c r="A1142" i="14"/>
  <c r="A1143" i="14"/>
  <c r="A1144" i="14"/>
  <c r="A1145" i="14"/>
  <c r="A1146" i="14"/>
  <c r="A1147" i="14"/>
  <c r="A1148" i="14"/>
  <c r="A1149" i="14"/>
  <c r="A1150" i="14"/>
  <c r="A1151" i="14"/>
  <c r="A1152" i="14"/>
  <c r="A1153" i="14"/>
  <c r="A1154" i="14"/>
  <c r="A1155" i="14"/>
  <c r="A1156" i="14"/>
  <c r="A1157" i="14"/>
  <c r="A1158" i="14"/>
  <c r="A1159" i="14"/>
  <c r="A1160" i="14"/>
  <c r="A1161" i="14"/>
  <c r="A1162" i="14"/>
  <c r="A1163" i="14"/>
  <c r="A1164" i="14"/>
  <c r="A1165" i="14"/>
  <c r="A1166" i="14"/>
  <c r="A1167" i="14"/>
  <c r="A1168" i="14"/>
  <c r="A1169" i="14"/>
  <c r="A1170" i="14"/>
  <c r="A1171" i="14"/>
  <c r="A1172" i="14"/>
  <c r="A1173" i="14"/>
  <c r="A1174" i="14"/>
  <c r="A1175" i="14"/>
  <c r="A1176" i="14"/>
  <c r="A1177" i="14"/>
  <c r="A1178" i="14"/>
  <c r="A1179" i="14"/>
  <c r="A1180" i="14"/>
  <c r="A1181" i="14"/>
  <c r="A1182" i="14"/>
  <c r="A1183" i="14"/>
  <c r="A1184" i="14"/>
  <c r="A1185" i="14"/>
  <c r="A1186" i="14"/>
  <c r="A1187" i="14"/>
  <c r="A1188" i="14"/>
  <c r="A1189" i="14"/>
  <c r="A1190" i="14"/>
  <c r="A1191" i="14"/>
  <c r="A1192" i="14"/>
  <c r="A1193" i="14"/>
  <c r="A1194" i="14"/>
  <c r="A1195" i="14"/>
  <c r="A1196" i="14"/>
  <c r="A1197" i="14"/>
  <c r="A1198" i="14"/>
  <c r="A1199" i="14"/>
  <c r="A1200" i="14"/>
  <c r="A1201" i="14"/>
  <c r="A1202" i="14"/>
  <c r="A1203" i="14"/>
  <c r="A1204" i="14"/>
  <c r="A1205" i="14"/>
  <c r="A1206" i="14"/>
  <c r="A1207" i="14"/>
  <c r="A1208" i="14"/>
  <c r="A1209" i="14"/>
  <c r="A1210" i="14"/>
  <c r="A1211" i="14"/>
  <c r="A1212" i="14"/>
  <c r="A1213" i="14"/>
  <c r="A1214" i="14"/>
  <c r="A1215" i="14"/>
  <c r="A1216" i="14"/>
  <c r="A1217" i="14"/>
  <c r="A1218" i="14"/>
  <c r="A1219" i="14"/>
  <c r="A1220" i="14"/>
  <c r="A1221" i="14"/>
  <c r="A1222" i="14"/>
  <c r="A1223" i="14"/>
  <c r="A1224" i="14"/>
  <c r="A1225" i="14"/>
  <c r="A1226" i="14"/>
  <c r="A1227" i="14"/>
  <c r="A1228" i="14"/>
  <c r="A1229" i="14"/>
  <c r="A1230" i="14"/>
  <c r="A1231" i="14"/>
  <c r="A1232" i="14"/>
  <c r="A1233" i="14"/>
  <c r="A1234" i="14"/>
  <c r="A1235" i="14"/>
  <c r="A1236" i="14"/>
  <c r="A1237" i="14"/>
  <c r="A1238" i="14"/>
  <c r="A1239" i="14"/>
  <c r="A1240" i="14"/>
  <c r="A1241" i="14"/>
  <c r="A1242" i="14"/>
  <c r="A1243" i="14"/>
  <c r="A1244" i="14"/>
  <c r="A1245" i="14"/>
  <c r="A1246" i="14"/>
  <c r="A1247" i="14"/>
  <c r="A1248" i="14"/>
  <c r="A1249" i="14"/>
  <c r="A1250" i="14"/>
  <c r="A1251" i="14"/>
  <c r="A1252" i="14"/>
  <c r="A1253" i="14"/>
  <c r="A1254" i="14"/>
  <c r="A1255" i="14"/>
  <c r="A1256" i="14"/>
  <c r="A1257" i="14"/>
  <c r="A1258" i="14"/>
  <c r="A1259" i="14"/>
  <c r="A1260" i="14"/>
  <c r="A1261" i="14"/>
  <c r="A1262" i="14"/>
  <c r="A1263" i="14"/>
  <c r="A1264" i="14"/>
  <c r="A1265" i="14"/>
  <c r="A1266" i="14"/>
  <c r="A1267" i="14"/>
  <c r="A1268" i="14"/>
  <c r="A1269" i="14"/>
  <c r="A1270" i="14"/>
  <c r="A1271" i="14"/>
  <c r="A1272" i="14"/>
  <c r="A1273" i="14"/>
  <c r="A1274" i="14"/>
  <c r="A1275" i="14"/>
  <c r="A1276" i="14"/>
  <c r="A1277" i="14"/>
  <c r="A1278" i="14"/>
  <c r="A1279" i="14"/>
  <c r="A1280" i="14"/>
  <c r="A1281" i="14"/>
  <c r="A1282" i="14"/>
  <c r="A1283" i="14"/>
  <c r="A1284" i="14"/>
  <c r="A1285" i="14"/>
  <c r="A1286" i="14"/>
  <c r="A1287" i="14"/>
  <c r="A1288" i="14"/>
  <c r="A1289" i="14"/>
  <c r="A1290" i="14"/>
  <c r="A1291" i="14"/>
  <c r="A1292" i="14"/>
  <c r="A1293" i="14"/>
  <c r="A1294" i="14"/>
  <c r="A1295" i="14"/>
  <c r="A1296" i="14"/>
  <c r="A1297" i="14"/>
  <c r="A1298" i="14"/>
  <c r="A1299" i="14"/>
  <c r="A1300" i="14"/>
  <c r="A1301" i="14"/>
  <c r="A1302" i="14"/>
  <c r="A1303" i="14"/>
  <c r="A1304" i="14"/>
  <c r="A1305" i="14"/>
  <c r="A1306" i="14"/>
  <c r="A1307" i="14"/>
  <c r="A1308" i="14"/>
  <c r="A1309" i="14"/>
  <c r="A1310" i="14"/>
  <c r="A1311" i="14"/>
  <c r="A1312" i="14"/>
  <c r="A1313" i="14"/>
  <c r="A1314" i="14"/>
  <c r="A1315" i="14"/>
  <c r="A1316" i="14"/>
  <c r="A1317" i="14"/>
  <c r="A1318" i="14"/>
  <c r="A1319" i="14"/>
  <c r="A1320" i="14"/>
  <c r="A1321" i="14"/>
  <c r="A1322" i="14"/>
  <c r="A1323" i="14"/>
  <c r="A1324" i="14"/>
  <c r="A1325" i="14"/>
  <c r="A1326" i="14"/>
  <c r="A1327" i="14"/>
  <c r="A1328" i="14"/>
  <c r="A1329" i="14"/>
  <c r="A1330" i="14"/>
  <c r="A1331" i="14"/>
  <c r="A1332" i="14"/>
  <c r="A1333" i="14"/>
  <c r="A1334" i="14"/>
  <c r="A1335" i="14"/>
  <c r="A1336" i="14"/>
  <c r="A1337" i="14"/>
  <c r="A1338" i="14"/>
  <c r="A1339" i="14"/>
  <c r="A1340" i="14"/>
  <c r="A1341" i="14"/>
  <c r="A1342" i="14"/>
  <c r="A1343" i="14"/>
  <c r="A1344" i="14"/>
  <c r="A1345" i="14"/>
  <c r="A1346" i="14"/>
  <c r="A1347" i="14"/>
  <c r="A1348" i="14"/>
  <c r="A1349" i="14"/>
  <c r="A1350" i="14"/>
  <c r="A1351" i="14"/>
  <c r="A1352" i="14"/>
  <c r="A1353" i="14"/>
  <c r="A1354" i="14"/>
  <c r="A1355" i="14"/>
  <c r="A1356" i="14"/>
  <c r="A1357" i="14"/>
  <c r="A1358" i="14"/>
  <c r="A1359" i="14"/>
  <c r="A1360" i="14"/>
  <c r="A1361" i="14"/>
  <c r="A1362" i="14"/>
  <c r="A1363" i="14"/>
  <c r="A1364" i="14"/>
  <c r="A1365" i="14"/>
  <c r="A1366" i="14"/>
  <c r="A1367" i="14"/>
  <c r="A1368" i="14"/>
  <c r="A1369" i="14"/>
  <c r="A1370" i="14"/>
  <c r="A1371" i="14"/>
  <c r="A1372" i="14"/>
  <c r="A1373" i="14"/>
  <c r="A1374" i="14"/>
  <c r="A1375" i="14"/>
  <c r="A1376" i="14"/>
  <c r="A1377" i="14"/>
  <c r="A1378" i="14"/>
  <c r="A1379" i="14"/>
  <c r="A1380" i="14"/>
  <c r="A1381" i="14"/>
  <c r="A1382" i="14"/>
  <c r="A1383" i="14"/>
  <c r="A1384" i="14"/>
  <c r="A1385" i="14"/>
  <c r="A1386" i="14"/>
  <c r="A1387" i="14"/>
  <c r="A1388" i="14"/>
  <c r="A1389" i="14"/>
  <c r="A1390" i="14"/>
  <c r="A1391" i="14"/>
  <c r="A1392" i="14"/>
  <c r="A1393" i="14"/>
  <c r="A1394" i="14"/>
  <c r="A1395" i="14"/>
  <c r="A1396" i="14"/>
  <c r="A1397" i="14"/>
  <c r="A1398" i="14"/>
  <c r="A1399" i="14"/>
  <c r="A1400" i="14"/>
  <c r="A1401" i="14"/>
  <c r="A1402" i="14"/>
  <c r="A1403" i="14"/>
  <c r="A1404" i="14"/>
  <c r="A1405" i="14"/>
  <c r="A1406" i="14"/>
  <c r="A1407" i="14"/>
  <c r="A1408" i="14"/>
  <c r="A1409" i="14"/>
  <c r="A1410" i="14"/>
  <c r="A1411" i="14"/>
  <c r="A1412" i="14"/>
  <c r="A1413" i="14"/>
  <c r="A1414" i="14"/>
  <c r="A1415" i="14"/>
  <c r="A1416" i="14"/>
  <c r="A1417" i="14"/>
  <c r="A1418" i="14"/>
  <c r="A1419" i="14"/>
  <c r="A1420" i="14"/>
  <c r="A1421" i="14"/>
  <c r="A1422" i="14"/>
  <c r="A1423" i="14"/>
  <c r="A1424" i="14"/>
  <c r="A1425" i="14"/>
  <c r="A1426" i="14"/>
  <c r="A1427" i="14"/>
  <c r="A1428" i="14"/>
  <c r="A1429" i="14"/>
  <c r="A1430" i="14"/>
  <c r="A1431" i="14"/>
  <c r="A1432" i="14"/>
  <c r="A1433" i="14"/>
  <c r="A1434" i="14"/>
  <c r="A1435" i="14"/>
  <c r="A1436" i="14"/>
  <c r="A1437" i="14"/>
  <c r="A1438" i="14"/>
  <c r="A1439" i="14"/>
  <c r="A1440" i="14"/>
  <c r="A1441" i="14"/>
  <c r="A1442" i="14"/>
  <c r="A1443" i="14"/>
  <c r="A1444" i="14"/>
  <c r="A1445" i="14"/>
  <c r="A1446" i="14"/>
  <c r="A1447" i="14"/>
  <c r="A1448" i="14"/>
  <c r="A1449" i="14"/>
  <c r="A1450" i="14"/>
  <c r="A1451" i="14"/>
  <c r="A1452" i="14"/>
  <c r="A1453" i="14"/>
  <c r="A1454" i="14"/>
  <c r="A1455" i="14"/>
  <c r="A1456" i="14"/>
  <c r="A1457" i="14"/>
  <c r="A1458" i="14"/>
  <c r="A1459" i="14"/>
  <c r="A1460" i="14"/>
  <c r="A1461" i="14"/>
  <c r="A1462" i="14"/>
  <c r="A1463" i="14"/>
  <c r="A1464" i="14"/>
  <c r="A1465" i="14"/>
  <c r="A1466" i="14"/>
  <c r="A1467" i="14"/>
  <c r="A1468" i="14"/>
  <c r="A1469" i="14"/>
  <c r="A1470" i="14"/>
  <c r="A1471" i="14"/>
  <c r="A1472" i="14"/>
  <c r="A1473" i="14"/>
  <c r="A1474" i="14"/>
  <c r="A1475" i="14"/>
  <c r="A1476" i="14"/>
  <c r="A1477" i="14"/>
  <c r="A1478" i="14"/>
  <c r="A1479" i="14"/>
  <c r="A1480" i="14"/>
  <c r="A1481" i="14"/>
  <c r="A1482" i="14"/>
  <c r="A1483" i="14"/>
  <c r="A1484" i="14"/>
  <c r="A1485" i="14"/>
  <c r="A1486" i="14"/>
  <c r="A1487" i="14"/>
  <c r="A1488" i="14"/>
  <c r="A1489" i="14"/>
  <c r="A1490" i="14"/>
  <c r="A1491" i="14"/>
  <c r="A1492" i="14"/>
  <c r="A1493" i="14"/>
  <c r="A1494" i="14"/>
  <c r="A1495" i="14"/>
  <c r="A1496" i="14"/>
  <c r="A1497" i="14"/>
  <c r="A1498" i="14"/>
  <c r="A1499" i="14"/>
  <c r="A1500" i="14"/>
  <c r="A1501" i="14"/>
  <c r="A1502" i="14"/>
  <c r="A1503" i="14"/>
  <c r="A1504" i="14"/>
  <c r="A1505" i="14"/>
  <c r="A1506" i="14"/>
  <c r="A1507" i="14"/>
  <c r="A1508" i="14"/>
  <c r="A1509" i="14"/>
  <c r="A1510" i="14"/>
  <c r="A1511" i="14"/>
  <c r="A1512" i="14"/>
  <c r="A1513" i="14"/>
  <c r="A1514" i="14"/>
  <c r="A1515" i="14"/>
  <c r="A1516" i="14"/>
  <c r="A1517" i="14"/>
  <c r="A1518" i="14"/>
  <c r="A1519" i="14"/>
  <c r="A1520" i="14"/>
  <c r="A1521" i="14"/>
  <c r="A1522" i="14"/>
  <c r="A1523" i="14"/>
  <c r="A1524" i="14"/>
  <c r="A1525" i="14"/>
  <c r="A1526" i="14"/>
  <c r="A1527" i="14"/>
  <c r="A1528" i="14"/>
  <c r="A1529" i="14"/>
  <c r="A1530" i="14"/>
  <c r="A1531" i="14"/>
  <c r="A1532" i="14"/>
  <c r="A1533" i="14"/>
  <c r="A1534" i="14"/>
  <c r="A1535" i="14"/>
  <c r="A1536" i="14"/>
  <c r="A1537" i="14"/>
  <c r="A1538" i="14"/>
  <c r="A1539" i="14"/>
  <c r="A1540" i="14"/>
  <c r="A1541" i="14"/>
  <c r="A1542" i="14"/>
  <c r="A1543" i="14"/>
  <c r="A1544" i="14"/>
  <c r="A1545" i="14"/>
  <c r="A1546" i="14"/>
  <c r="A1547" i="14"/>
  <c r="A1548" i="14"/>
  <c r="A1549" i="14"/>
  <c r="A1550" i="14"/>
  <c r="A1551" i="14"/>
  <c r="A1552" i="14"/>
  <c r="A1553" i="14"/>
  <c r="A1554" i="14"/>
  <c r="A1555" i="14"/>
  <c r="A1556" i="14"/>
  <c r="A1557" i="14"/>
  <c r="A1558" i="14"/>
  <c r="A1559" i="14"/>
  <c r="A1560" i="14"/>
  <c r="A1561" i="14"/>
  <c r="A1562" i="14"/>
  <c r="A1563" i="14"/>
  <c r="A1564" i="14"/>
  <c r="A1565" i="14"/>
  <c r="A1566" i="14"/>
  <c r="A1567" i="14"/>
  <c r="A1568" i="14"/>
  <c r="A1569" i="14"/>
  <c r="A1570" i="14"/>
  <c r="A1571" i="14"/>
  <c r="A1572" i="14"/>
  <c r="A1573" i="14"/>
  <c r="A1574" i="14"/>
  <c r="A1575" i="14"/>
  <c r="A1576" i="14"/>
  <c r="A1577" i="14"/>
  <c r="A1578" i="14"/>
  <c r="A1579" i="14"/>
  <c r="A1580" i="14"/>
  <c r="A1581" i="14"/>
  <c r="A1582" i="14"/>
  <c r="A1583" i="14"/>
  <c r="A1584" i="14"/>
  <c r="A1585" i="14"/>
  <c r="A1586" i="14"/>
  <c r="A1587" i="14"/>
  <c r="A1588" i="14"/>
  <c r="A1589" i="14"/>
  <c r="A1590" i="14"/>
  <c r="A1591" i="14"/>
  <c r="A1592" i="14"/>
  <c r="A1593" i="14"/>
  <c r="A1594" i="14"/>
  <c r="A1595" i="14"/>
  <c r="A1596" i="14"/>
  <c r="A1597" i="14"/>
  <c r="A1598" i="14"/>
  <c r="A1599" i="14"/>
  <c r="A1600" i="14"/>
  <c r="A1601" i="14"/>
  <c r="A1602" i="14"/>
  <c r="A1603" i="14"/>
  <c r="A1604" i="14"/>
  <c r="A1605" i="14"/>
  <c r="A1606" i="14"/>
  <c r="A1607" i="14"/>
  <c r="A1608" i="14"/>
  <c r="A1609" i="14"/>
  <c r="A1610" i="14"/>
  <c r="A1611" i="14"/>
  <c r="A1612" i="14"/>
  <c r="A1613" i="14"/>
  <c r="A1614" i="14"/>
  <c r="A1615" i="14"/>
  <c r="A1616" i="14"/>
  <c r="A1617" i="14"/>
  <c r="A1618" i="14"/>
  <c r="A1619" i="14"/>
  <c r="A1620" i="14"/>
  <c r="A1621" i="14"/>
  <c r="A1622" i="14"/>
  <c r="A1623" i="14"/>
  <c r="A1624" i="14"/>
  <c r="A1625" i="14"/>
  <c r="A1626" i="14"/>
  <c r="A1627" i="14"/>
  <c r="A1628" i="14"/>
  <c r="A1629" i="14"/>
  <c r="A1630" i="14"/>
  <c r="A1631" i="14"/>
  <c r="A1632" i="14"/>
  <c r="A1633" i="14"/>
  <c r="A1634" i="14"/>
  <c r="A1635" i="14"/>
  <c r="A1636" i="14"/>
  <c r="A1637" i="14"/>
  <c r="A1638" i="14"/>
  <c r="A1639" i="14"/>
  <c r="A1640" i="14"/>
  <c r="A1641" i="14"/>
  <c r="A1642" i="14"/>
  <c r="A1643" i="14"/>
  <c r="A1644" i="14"/>
  <c r="A1645" i="14"/>
  <c r="A1646" i="14"/>
  <c r="A1647" i="14"/>
  <c r="A1648" i="14"/>
  <c r="A1649" i="14"/>
  <c r="A1650" i="14"/>
  <c r="A1651" i="14"/>
  <c r="A1652" i="14"/>
  <c r="A1653" i="14"/>
  <c r="A1654" i="14"/>
  <c r="A1655" i="14"/>
  <c r="A1656" i="14"/>
  <c r="A1657" i="14"/>
  <c r="A1658" i="14"/>
  <c r="A1659" i="14"/>
  <c r="A1660" i="14"/>
  <c r="A1661" i="14"/>
  <c r="A1662" i="14"/>
  <c r="A1663" i="14"/>
  <c r="A1664" i="14"/>
  <c r="A1665" i="14"/>
  <c r="A1666" i="14"/>
  <c r="A1667" i="14"/>
  <c r="A1668" i="14"/>
  <c r="A1669" i="14"/>
  <c r="A1670" i="14"/>
  <c r="A1671" i="14"/>
  <c r="A1672" i="14"/>
  <c r="A1673" i="14"/>
  <c r="A1674" i="14"/>
  <c r="A1675" i="14"/>
  <c r="A1676" i="14"/>
  <c r="A1677" i="14"/>
  <c r="A1678" i="14"/>
  <c r="A1679" i="14"/>
  <c r="A1680" i="14"/>
  <c r="A1681" i="14"/>
  <c r="A1682" i="14"/>
  <c r="A1683" i="14"/>
  <c r="A1684" i="14"/>
  <c r="A1685" i="14"/>
  <c r="A1686" i="14"/>
  <c r="A1687" i="14"/>
  <c r="A1688" i="14"/>
  <c r="A1689" i="14"/>
  <c r="A1690" i="14"/>
  <c r="A1691" i="14"/>
  <c r="A1692" i="14"/>
  <c r="A1693" i="14"/>
  <c r="A1694" i="14"/>
  <c r="A1695" i="14"/>
  <c r="A1696" i="14"/>
  <c r="A1697" i="14"/>
  <c r="A1698" i="14"/>
  <c r="A1699" i="14"/>
  <c r="A1700" i="14"/>
  <c r="A1701" i="14"/>
  <c r="A1702" i="14"/>
  <c r="A1703" i="14"/>
  <c r="A1704" i="14"/>
  <c r="A1705" i="14"/>
  <c r="A1706" i="14"/>
  <c r="A1707" i="14"/>
  <c r="A1708" i="14"/>
  <c r="A1709" i="14"/>
  <c r="A1710" i="14"/>
  <c r="A1711" i="14"/>
  <c r="A1712" i="14"/>
  <c r="A1713" i="14"/>
  <c r="A1714" i="14"/>
  <c r="A1715" i="14"/>
  <c r="A1716" i="14"/>
  <c r="A1717" i="14"/>
  <c r="A1718" i="14"/>
  <c r="A1719" i="14"/>
  <c r="A1720" i="14"/>
  <c r="A1721" i="14"/>
  <c r="A1722" i="14"/>
  <c r="A1723" i="14"/>
  <c r="A1724" i="14"/>
  <c r="A1725" i="14"/>
  <c r="A1726" i="14"/>
  <c r="A1727" i="14"/>
  <c r="A1728" i="14"/>
  <c r="A1729" i="14"/>
  <c r="A1730" i="14"/>
  <c r="A1731" i="14"/>
  <c r="A1732" i="14"/>
  <c r="A1733" i="14"/>
  <c r="A1734" i="14"/>
  <c r="A1735" i="14"/>
  <c r="A1736" i="14"/>
  <c r="A1737" i="14"/>
  <c r="A1738" i="14"/>
  <c r="A1739" i="14"/>
  <c r="A1740" i="14"/>
  <c r="A1741" i="14"/>
  <c r="A1742" i="14"/>
  <c r="A1743" i="14"/>
  <c r="A1744" i="14"/>
  <c r="A1745" i="14"/>
  <c r="A1746" i="14"/>
  <c r="A1747" i="14"/>
  <c r="A1748" i="14"/>
  <c r="A1749" i="14"/>
  <c r="A1750" i="14"/>
  <c r="A1751" i="14"/>
  <c r="A1752" i="14"/>
  <c r="A1753" i="14"/>
  <c r="A1754" i="14"/>
  <c r="A1755" i="14"/>
  <c r="A1756" i="14"/>
  <c r="A1757" i="14"/>
  <c r="A1758" i="14"/>
  <c r="A1759" i="14"/>
  <c r="A1760" i="14"/>
  <c r="A1761" i="14"/>
  <c r="A1762" i="14"/>
  <c r="A1763" i="14"/>
  <c r="A1764" i="14"/>
  <c r="A1765" i="14"/>
  <c r="A1766" i="14"/>
  <c r="A1767" i="14"/>
  <c r="A1768" i="14"/>
  <c r="A1769" i="14"/>
  <c r="A1770" i="14"/>
  <c r="A1771" i="14"/>
  <c r="A1772" i="14"/>
  <c r="A1773" i="14"/>
  <c r="A1774" i="14"/>
  <c r="A1775" i="14"/>
  <c r="A1776" i="14"/>
  <c r="A1777" i="14"/>
  <c r="A1778" i="14"/>
  <c r="A1779" i="14"/>
  <c r="A1780" i="14"/>
  <c r="A1781" i="14"/>
  <c r="A1782" i="14"/>
  <c r="A1783" i="14"/>
  <c r="A1784" i="14"/>
  <c r="A1785" i="14"/>
  <c r="A1786" i="14"/>
  <c r="A1787" i="14"/>
  <c r="A1788" i="14"/>
  <c r="A1789" i="14"/>
  <c r="A1790" i="14"/>
  <c r="A1791" i="14"/>
  <c r="A1792" i="14"/>
  <c r="A1793" i="14"/>
  <c r="A1794" i="14"/>
  <c r="A1795" i="14"/>
  <c r="A1796" i="14"/>
  <c r="A1797" i="14"/>
  <c r="A1798" i="14"/>
  <c r="A1799" i="14"/>
  <c r="A1800" i="14"/>
  <c r="A1801" i="14"/>
  <c r="A1802" i="14"/>
  <c r="A1803" i="14"/>
  <c r="A1804" i="14"/>
  <c r="A1805" i="14"/>
  <c r="A1806" i="14"/>
  <c r="A1807" i="14"/>
  <c r="A1808" i="14"/>
  <c r="A1809" i="14"/>
  <c r="A1810" i="14"/>
  <c r="A1811" i="14"/>
  <c r="A1812" i="14"/>
  <c r="A1813" i="14"/>
  <c r="A1814" i="14"/>
  <c r="A1815" i="14"/>
  <c r="A1816" i="14"/>
  <c r="A1817" i="14"/>
  <c r="A1818" i="14"/>
  <c r="A1819" i="14"/>
  <c r="A1820" i="14"/>
  <c r="A1821" i="14"/>
  <c r="C144" i="30"/>
  <c r="L144" i="30" s="1"/>
  <c r="D144" i="30"/>
  <c r="M144" i="30" s="1"/>
  <c r="E144" i="30"/>
  <c r="N144" i="30" s="1"/>
  <c r="F144" i="30"/>
  <c r="O144" i="30" s="1"/>
  <c r="I144" i="30"/>
  <c r="C145" i="30"/>
  <c r="L145" i="30"/>
  <c r="E145" i="30"/>
  <c r="N145" i="30"/>
  <c r="F145" i="30"/>
  <c r="O145" i="30"/>
  <c r="G145" i="30"/>
  <c r="H145" i="30"/>
  <c r="B146" i="30"/>
  <c r="K146" i="30"/>
  <c r="E146" i="30"/>
  <c r="N146" i="30"/>
  <c r="H146" i="30"/>
  <c r="I146" i="30"/>
  <c r="J146" i="30"/>
  <c r="B75" i="30"/>
  <c r="C75" i="30"/>
  <c r="L75" i="30"/>
  <c r="D75" i="30"/>
  <c r="M75" i="30"/>
  <c r="G75" i="30"/>
  <c r="I75" i="30"/>
  <c r="J75" i="30"/>
  <c r="K75" i="30"/>
  <c r="C51" i="30"/>
  <c r="L51" i="30"/>
  <c r="D51" i="30"/>
  <c r="M51" i="30"/>
  <c r="G51" i="30"/>
  <c r="H51" i="30"/>
  <c r="I51" i="30"/>
  <c r="D150" i="30"/>
  <c r="M150" i="30" s="1"/>
  <c r="C150" i="30"/>
  <c r="L150" i="30" s="1"/>
  <c r="I150" i="30"/>
  <c r="H150" i="30"/>
  <c r="G150" i="30"/>
  <c r="F143" i="30"/>
  <c r="O143" i="30"/>
  <c r="C143" i="30"/>
  <c r="L143" i="30"/>
  <c r="B143" i="30"/>
  <c r="K143" i="30"/>
  <c r="I143" i="30"/>
  <c r="G143" i="30"/>
  <c r="F142" i="30"/>
  <c r="O142" i="30"/>
  <c r="E142" i="30"/>
  <c r="N142" i="30" s="1"/>
  <c r="B142" i="30"/>
  <c r="K142" i="30" s="1"/>
  <c r="J142" i="30"/>
  <c r="I142" i="30"/>
  <c r="G142" i="30"/>
  <c r="E141" i="30"/>
  <c r="N141" i="30"/>
  <c r="D141" i="30"/>
  <c r="M141" i="30"/>
  <c r="J141" i="30"/>
  <c r="I141" i="30"/>
  <c r="H141" i="30"/>
  <c r="G141" i="30"/>
  <c r="D140" i="30"/>
  <c r="M140" i="30"/>
  <c r="C140" i="30"/>
  <c r="L140" i="30" s="1"/>
  <c r="I140" i="30"/>
  <c r="H140" i="30"/>
  <c r="G140" i="30"/>
  <c r="F139" i="30"/>
  <c r="O139" i="30"/>
  <c r="C139" i="30"/>
  <c r="L139" i="30" s="1"/>
  <c r="B139" i="30"/>
  <c r="K139" i="30" s="1"/>
  <c r="I139" i="30"/>
  <c r="G139" i="30"/>
  <c r="F138" i="30"/>
  <c r="O138" i="30" s="1"/>
  <c r="E138" i="30"/>
  <c r="N138" i="30" s="1"/>
  <c r="B138" i="30"/>
  <c r="K138" i="30" s="1"/>
  <c r="J138" i="30"/>
  <c r="I138" i="30"/>
  <c r="G138" i="30"/>
  <c r="E137" i="30"/>
  <c r="N137" i="30"/>
  <c r="D137" i="30"/>
  <c r="M137" i="30"/>
  <c r="J137" i="30"/>
  <c r="I137" i="30"/>
  <c r="H137" i="30"/>
  <c r="G137" i="30"/>
  <c r="D136" i="30"/>
  <c r="M136" i="30"/>
  <c r="C136" i="30"/>
  <c r="L136" i="30"/>
  <c r="I136" i="30"/>
  <c r="H136" i="30"/>
  <c r="G136" i="30"/>
  <c r="F135" i="30"/>
  <c r="O135" i="30" s="1"/>
  <c r="C135" i="30"/>
  <c r="L135" i="30" s="1"/>
  <c r="B135" i="30"/>
  <c r="K135" i="30" s="1"/>
  <c r="I135" i="30"/>
  <c r="G135" i="30"/>
  <c r="F134" i="30"/>
  <c r="O134" i="30" s="1"/>
  <c r="E134" i="30"/>
  <c r="N134" i="30" s="1"/>
  <c r="B134" i="30"/>
  <c r="K134" i="30" s="1"/>
  <c r="J134" i="30"/>
  <c r="I134" i="30"/>
  <c r="G134" i="30"/>
  <c r="E133" i="30"/>
  <c r="N133" i="30"/>
  <c r="D133" i="30"/>
  <c r="M133" i="30"/>
  <c r="J133" i="30"/>
  <c r="I133" i="30"/>
  <c r="H133" i="30"/>
  <c r="G133" i="30"/>
  <c r="D132" i="30"/>
  <c r="M132" i="30"/>
  <c r="C132" i="30"/>
  <c r="L132" i="30"/>
  <c r="I132" i="30"/>
  <c r="H132" i="30"/>
  <c r="G132" i="30"/>
  <c r="F131" i="30"/>
  <c r="O131" i="30" s="1"/>
  <c r="C131" i="30"/>
  <c r="L131" i="30" s="1"/>
  <c r="B131" i="30"/>
  <c r="K131" i="30" s="1"/>
  <c r="I131" i="30"/>
  <c r="G131" i="30"/>
  <c r="F130" i="30"/>
  <c r="O130" i="30" s="1"/>
  <c r="E130" i="30"/>
  <c r="N130" i="30" s="1"/>
  <c r="B130" i="30"/>
  <c r="K130" i="30" s="1"/>
  <c r="J130" i="30"/>
  <c r="I130" i="30"/>
  <c r="G130" i="30"/>
  <c r="E129" i="30"/>
  <c r="N129" i="30"/>
  <c r="D129" i="30"/>
  <c r="M129" i="30"/>
  <c r="J129" i="30"/>
  <c r="I129" i="30"/>
  <c r="H129" i="30"/>
  <c r="G129" i="30"/>
  <c r="D128" i="30"/>
  <c r="M128" i="30"/>
  <c r="C128" i="30"/>
  <c r="L128" i="30"/>
  <c r="I128" i="30"/>
  <c r="H128" i="30"/>
  <c r="G128" i="30"/>
  <c r="F127" i="30"/>
  <c r="O127" i="30" s="1"/>
  <c r="C127" i="30"/>
  <c r="L127" i="30" s="1"/>
  <c r="B127" i="30"/>
  <c r="K127" i="30" s="1"/>
  <c r="I127" i="30"/>
  <c r="G127" i="30"/>
  <c r="F126" i="30"/>
  <c r="O126" i="30" s="1"/>
  <c r="E126" i="30"/>
  <c r="N126" i="30" s="1"/>
  <c r="B126" i="30"/>
  <c r="K126" i="30" s="1"/>
  <c r="J126" i="30"/>
  <c r="I126" i="30"/>
  <c r="G126" i="30"/>
  <c r="E125" i="30"/>
  <c r="N125" i="30"/>
  <c r="D125" i="30"/>
  <c r="M125" i="30"/>
  <c r="J125" i="30"/>
  <c r="I125" i="30"/>
  <c r="H125" i="30"/>
  <c r="G125" i="30"/>
  <c r="D124" i="30"/>
  <c r="M124" i="30"/>
  <c r="C124" i="30"/>
  <c r="L124" i="30"/>
  <c r="I124" i="30"/>
  <c r="H124" i="30"/>
  <c r="G124" i="30"/>
  <c r="F123" i="30"/>
  <c r="O123" i="30" s="1"/>
  <c r="C123" i="30"/>
  <c r="L123" i="30" s="1"/>
  <c r="B123" i="30"/>
  <c r="K123" i="30" s="1"/>
  <c r="I123" i="30"/>
  <c r="G123" i="30"/>
  <c r="F122" i="30"/>
  <c r="O122" i="30" s="1"/>
  <c r="E122" i="30"/>
  <c r="N122" i="30" s="1"/>
  <c r="B122" i="30"/>
  <c r="K122" i="30" s="1"/>
  <c r="J122" i="30"/>
  <c r="I122" i="30"/>
  <c r="G122" i="30"/>
  <c r="E121" i="30"/>
  <c r="N121" i="30"/>
  <c r="D121" i="30"/>
  <c r="M121" i="30"/>
  <c r="J121" i="30"/>
  <c r="I121" i="30"/>
  <c r="H121" i="30"/>
  <c r="G121" i="30"/>
  <c r="D120" i="30"/>
  <c r="M120" i="30"/>
  <c r="C120" i="30"/>
  <c r="L120" i="30"/>
  <c r="I120" i="30"/>
  <c r="H120" i="30"/>
  <c r="G120" i="30"/>
  <c r="F119" i="30"/>
  <c r="O119" i="30" s="1"/>
  <c r="C119" i="30"/>
  <c r="L119" i="30" s="1"/>
  <c r="B119" i="30"/>
  <c r="K119" i="30" s="1"/>
  <c r="I119" i="30"/>
  <c r="G119" i="30"/>
  <c r="F118" i="30"/>
  <c r="O118" i="30" s="1"/>
  <c r="E118" i="30"/>
  <c r="N118" i="30" s="1"/>
  <c r="B118" i="30"/>
  <c r="K118" i="30" s="1"/>
  <c r="J118" i="30"/>
  <c r="I118" i="30"/>
  <c r="G118" i="30"/>
  <c r="E117" i="30"/>
  <c r="N117" i="30"/>
  <c r="D117" i="30"/>
  <c r="M117" i="30"/>
  <c r="J117" i="30"/>
  <c r="I117" i="30"/>
  <c r="H117" i="30"/>
  <c r="G117" i="30"/>
  <c r="D116" i="30"/>
  <c r="M116" i="30"/>
  <c r="C116" i="30"/>
  <c r="L116" i="30"/>
  <c r="I116" i="30"/>
  <c r="H116" i="30"/>
  <c r="G116" i="30"/>
  <c r="F115" i="30"/>
  <c r="O115" i="30" s="1"/>
  <c r="C115" i="30"/>
  <c r="L115" i="30" s="1"/>
  <c r="B115" i="30"/>
  <c r="K115" i="30" s="1"/>
  <c r="I115" i="30"/>
  <c r="G115" i="30"/>
  <c r="F114" i="30"/>
  <c r="O114" i="30" s="1"/>
  <c r="E114" i="30"/>
  <c r="N114" i="30" s="1"/>
  <c r="B114" i="30"/>
  <c r="K114" i="30" s="1"/>
  <c r="J114" i="30"/>
  <c r="I114" i="30"/>
  <c r="G114" i="30"/>
  <c r="E113" i="30"/>
  <c r="N113" i="30"/>
  <c r="D113" i="30"/>
  <c r="M113" i="30"/>
  <c r="C113" i="30"/>
  <c r="L113" i="30"/>
  <c r="J113" i="30"/>
  <c r="I113" i="30"/>
  <c r="H113" i="30"/>
  <c r="G113" i="30"/>
  <c r="F112" i="30"/>
  <c r="O112" i="30"/>
  <c r="D112" i="30"/>
  <c r="M112" i="30"/>
  <c r="C112" i="30"/>
  <c r="L112" i="30"/>
  <c r="B112" i="30"/>
  <c r="K112" i="30"/>
  <c r="I112" i="30"/>
  <c r="H112" i="30"/>
  <c r="G112" i="30"/>
  <c r="F111" i="30"/>
  <c r="O111" i="30" s="1"/>
  <c r="E111" i="30"/>
  <c r="N111" i="30" s="1"/>
  <c r="C111" i="30"/>
  <c r="L111" i="30" s="1"/>
  <c r="B111" i="30"/>
  <c r="K111" i="30" s="1"/>
  <c r="J111" i="30"/>
  <c r="I111" i="30"/>
  <c r="G111" i="30"/>
  <c r="F110" i="30"/>
  <c r="O110" i="30"/>
  <c r="E110" i="30"/>
  <c r="N110" i="30"/>
  <c r="D110" i="30"/>
  <c r="M110" i="30"/>
  <c r="B110" i="30"/>
  <c r="K110" i="30"/>
  <c r="J110" i="30"/>
  <c r="I110" i="30"/>
  <c r="H110" i="30"/>
  <c r="G110" i="30"/>
  <c r="E109" i="30"/>
  <c r="N109" i="30"/>
  <c r="D109" i="30"/>
  <c r="M109" i="30"/>
  <c r="C109" i="30"/>
  <c r="L109" i="30"/>
  <c r="J109" i="30"/>
  <c r="I109" i="30"/>
  <c r="H109" i="30"/>
  <c r="G109" i="30"/>
  <c r="F108" i="30"/>
  <c r="O108" i="30"/>
  <c r="D108" i="30"/>
  <c r="M108" i="30"/>
  <c r="C108" i="30"/>
  <c r="L108" i="30"/>
  <c r="B108" i="30"/>
  <c r="K108" i="30"/>
  <c r="I108" i="30"/>
  <c r="H108" i="30"/>
  <c r="G108" i="30"/>
  <c r="F107" i="30"/>
  <c r="O107" i="30" s="1"/>
  <c r="E107" i="30"/>
  <c r="N107" i="30" s="1"/>
  <c r="C107" i="30"/>
  <c r="L107" i="30" s="1"/>
  <c r="B107" i="30"/>
  <c r="K107" i="30" s="1"/>
  <c r="J107" i="30"/>
  <c r="I107" i="30"/>
  <c r="G107" i="30"/>
  <c r="F106" i="30"/>
  <c r="O106" i="30"/>
  <c r="E106" i="30"/>
  <c r="N106" i="30"/>
  <c r="D106" i="30"/>
  <c r="M106" i="30"/>
  <c r="C106" i="30"/>
  <c r="L106" i="30"/>
  <c r="B106" i="30"/>
  <c r="K106" i="30"/>
  <c r="J106" i="30"/>
  <c r="I106" i="30"/>
  <c r="H106" i="30"/>
  <c r="G106" i="30"/>
  <c r="F105" i="30"/>
  <c r="O105" i="30"/>
  <c r="E105" i="30"/>
  <c r="N105" i="30"/>
  <c r="D105" i="30"/>
  <c r="M105" i="30"/>
  <c r="C105" i="30"/>
  <c r="L105" i="30"/>
  <c r="B105" i="30"/>
  <c r="K105" i="30"/>
  <c r="J105" i="30"/>
  <c r="I105" i="30"/>
  <c r="H105" i="30"/>
  <c r="G105" i="30"/>
  <c r="F104" i="30"/>
  <c r="O104" i="30"/>
  <c r="E104" i="30"/>
  <c r="N104" i="30"/>
  <c r="D104" i="30"/>
  <c r="M104" i="30"/>
  <c r="C104" i="30"/>
  <c r="L104" i="30"/>
  <c r="B104" i="30"/>
  <c r="K104" i="30"/>
  <c r="J104" i="30"/>
  <c r="I104" i="30"/>
  <c r="H104" i="30"/>
  <c r="G104" i="30"/>
  <c r="F103" i="30"/>
  <c r="O103" i="30"/>
  <c r="E103" i="30"/>
  <c r="N103" i="30"/>
  <c r="D103" i="30"/>
  <c r="M103" i="30"/>
  <c r="C103" i="30"/>
  <c r="L103" i="30"/>
  <c r="B103" i="30"/>
  <c r="K103" i="30"/>
  <c r="J103" i="30"/>
  <c r="I103" i="30"/>
  <c r="H103" i="30"/>
  <c r="G103" i="30"/>
  <c r="F102" i="30"/>
  <c r="O102" i="30"/>
  <c r="E102" i="30"/>
  <c r="N102" i="30"/>
  <c r="D102" i="30"/>
  <c r="M102" i="30"/>
  <c r="C102" i="30"/>
  <c r="L102" i="30"/>
  <c r="B102" i="30"/>
  <c r="K102" i="30"/>
  <c r="J102" i="30"/>
  <c r="I102" i="30"/>
  <c r="H102" i="30"/>
  <c r="G102" i="30"/>
  <c r="F101" i="30"/>
  <c r="O101" i="30"/>
  <c r="E101" i="30"/>
  <c r="N101" i="30"/>
  <c r="D101" i="30"/>
  <c r="M101" i="30"/>
  <c r="C101" i="30"/>
  <c r="L101" i="30"/>
  <c r="B101" i="30"/>
  <c r="K101" i="30"/>
  <c r="J101" i="30"/>
  <c r="I101" i="30"/>
  <c r="H101" i="30"/>
  <c r="G101" i="30"/>
  <c r="F100" i="30"/>
  <c r="O100" i="30"/>
  <c r="E100" i="30"/>
  <c r="N100" i="30"/>
  <c r="D100" i="30"/>
  <c r="M100" i="30"/>
  <c r="C100" i="30"/>
  <c r="L100" i="30"/>
  <c r="B100" i="30"/>
  <c r="K100" i="30"/>
  <c r="J100" i="30"/>
  <c r="I100" i="30"/>
  <c r="H100" i="30"/>
  <c r="G100" i="30"/>
  <c r="F99" i="30"/>
  <c r="O99" i="30"/>
  <c r="E99" i="30"/>
  <c r="N99" i="30"/>
  <c r="D99" i="30"/>
  <c r="M99" i="30"/>
  <c r="C99" i="30"/>
  <c r="L99" i="30"/>
  <c r="B99" i="30"/>
  <c r="K99" i="30"/>
  <c r="J99" i="30"/>
  <c r="I99" i="30"/>
  <c r="H99" i="30"/>
  <c r="G99" i="30"/>
  <c r="F98" i="30"/>
  <c r="O98" i="30"/>
  <c r="E98" i="30"/>
  <c r="N98" i="30"/>
  <c r="D98" i="30"/>
  <c r="M98" i="30"/>
  <c r="C98" i="30"/>
  <c r="L98" i="30"/>
  <c r="B98" i="30"/>
  <c r="K98" i="30"/>
  <c r="J98" i="30"/>
  <c r="I98" i="30"/>
  <c r="H98" i="30"/>
  <c r="G98" i="30"/>
  <c r="F97" i="30"/>
  <c r="O97" i="30"/>
  <c r="E97" i="30"/>
  <c r="N97" i="30"/>
  <c r="D97" i="30"/>
  <c r="M97" i="30"/>
  <c r="C97" i="30"/>
  <c r="L97" i="30"/>
  <c r="B97" i="30"/>
  <c r="K97" i="30"/>
  <c r="J97" i="30"/>
  <c r="I97" i="30"/>
  <c r="H97" i="30"/>
  <c r="G97" i="30"/>
  <c r="F96" i="30"/>
  <c r="O96" i="30"/>
  <c r="E96" i="30"/>
  <c r="N96" i="30"/>
  <c r="D96" i="30"/>
  <c r="M96" i="30"/>
  <c r="C96" i="30"/>
  <c r="L96" i="30"/>
  <c r="B96" i="30"/>
  <c r="K96" i="30"/>
  <c r="J96" i="30"/>
  <c r="I96" i="30"/>
  <c r="H96" i="30"/>
  <c r="G96" i="30"/>
  <c r="F95" i="30"/>
  <c r="O95" i="30"/>
  <c r="E95" i="30"/>
  <c r="N95" i="30"/>
  <c r="D95" i="30"/>
  <c r="M95" i="30"/>
  <c r="C95" i="30"/>
  <c r="L95" i="30"/>
  <c r="B95" i="30"/>
  <c r="K95" i="30"/>
  <c r="J95" i="30"/>
  <c r="I95" i="30"/>
  <c r="H95" i="30"/>
  <c r="G95" i="30"/>
  <c r="F94" i="30"/>
  <c r="O94" i="30"/>
  <c r="E94" i="30"/>
  <c r="N94" i="30"/>
  <c r="D94" i="30"/>
  <c r="M94" i="30"/>
  <c r="C94" i="30"/>
  <c r="L94" i="30"/>
  <c r="B94" i="30"/>
  <c r="K94" i="30"/>
  <c r="J94" i="30"/>
  <c r="I94" i="30"/>
  <c r="H94" i="30"/>
  <c r="G94" i="30"/>
  <c r="F93" i="30"/>
  <c r="O93" i="30"/>
  <c r="E93" i="30"/>
  <c r="N93" i="30"/>
  <c r="D93" i="30"/>
  <c r="M93" i="30"/>
  <c r="C93" i="30"/>
  <c r="L93" i="30"/>
  <c r="B93" i="30"/>
  <c r="K93" i="30"/>
  <c r="J93" i="30"/>
  <c r="I93" i="30"/>
  <c r="H93" i="30"/>
  <c r="G93" i="30"/>
  <c r="F92" i="30"/>
  <c r="O92" i="30"/>
  <c r="E92" i="30"/>
  <c r="N92" i="30"/>
  <c r="D92" i="30"/>
  <c r="M92" i="30"/>
  <c r="C92" i="30"/>
  <c r="L92" i="30"/>
  <c r="B92" i="30"/>
  <c r="K92" i="30"/>
  <c r="J92" i="30"/>
  <c r="I92" i="30"/>
  <c r="H92" i="30"/>
  <c r="G92" i="30"/>
  <c r="F91" i="30"/>
  <c r="O91" i="30"/>
  <c r="E91" i="30"/>
  <c r="N91" i="30"/>
  <c r="D91" i="30"/>
  <c r="M91" i="30"/>
  <c r="C91" i="30"/>
  <c r="L91" i="30"/>
  <c r="B91" i="30"/>
  <c r="K91" i="30"/>
  <c r="J91" i="30"/>
  <c r="I91" i="30"/>
  <c r="H91" i="30"/>
  <c r="G91" i="30"/>
  <c r="F90" i="30"/>
  <c r="O90" i="30"/>
  <c r="E90" i="30"/>
  <c r="N90" i="30" s="1"/>
  <c r="D90" i="30"/>
  <c r="M90" i="30" s="1"/>
  <c r="C90" i="30"/>
  <c r="L90" i="30" s="1"/>
  <c r="B90" i="30"/>
  <c r="K90" i="30" s="1"/>
  <c r="J90" i="30"/>
  <c r="I90" i="30"/>
  <c r="H90" i="30"/>
  <c r="G90" i="30"/>
  <c r="F89" i="30"/>
  <c r="O89" i="30" s="1"/>
  <c r="E89" i="30"/>
  <c r="N89" i="30" s="1"/>
  <c r="D89" i="30"/>
  <c r="M89" i="30" s="1"/>
  <c r="C89" i="30"/>
  <c r="L89" i="30" s="1"/>
  <c r="B89" i="30"/>
  <c r="K89" i="30" s="1"/>
  <c r="J89" i="30"/>
  <c r="I89" i="30"/>
  <c r="H89" i="30"/>
  <c r="G89" i="30"/>
  <c r="F88" i="30"/>
  <c r="O88" i="30" s="1"/>
  <c r="E88" i="30"/>
  <c r="N88" i="30" s="1"/>
  <c r="D88" i="30"/>
  <c r="M88" i="30" s="1"/>
  <c r="C88" i="30"/>
  <c r="L88" i="30" s="1"/>
  <c r="B88" i="30"/>
  <c r="K88" i="30" s="1"/>
  <c r="J88" i="30"/>
  <c r="I88" i="30"/>
  <c r="H88" i="30"/>
  <c r="G88" i="30"/>
  <c r="F87" i="30"/>
  <c r="O87" i="30" s="1"/>
  <c r="E87" i="30"/>
  <c r="N87" i="30" s="1"/>
  <c r="D87" i="30"/>
  <c r="M87" i="30" s="1"/>
  <c r="C87" i="30"/>
  <c r="L87" i="30" s="1"/>
  <c r="B87" i="30"/>
  <c r="K87" i="30" s="1"/>
  <c r="J87" i="30"/>
  <c r="I87" i="30"/>
  <c r="H87" i="30"/>
  <c r="G87" i="30"/>
  <c r="F86" i="30"/>
  <c r="O86" i="30" s="1"/>
  <c r="E86" i="30"/>
  <c r="N86" i="30" s="1"/>
  <c r="D86" i="30"/>
  <c r="M86" i="30" s="1"/>
  <c r="C86" i="30"/>
  <c r="L86" i="30" s="1"/>
  <c r="B86" i="30"/>
  <c r="K86" i="30" s="1"/>
  <c r="J86" i="30"/>
  <c r="I86" i="30"/>
  <c r="H86" i="30"/>
  <c r="G86" i="30"/>
  <c r="F85" i="30"/>
  <c r="O85" i="30" s="1"/>
  <c r="E85" i="30"/>
  <c r="N85" i="30" s="1"/>
  <c r="D85" i="30"/>
  <c r="M85" i="30" s="1"/>
  <c r="C85" i="30"/>
  <c r="L85" i="30" s="1"/>
  <c r="B85" i="30"/>
  <c r="K85" i="30" s="1"/>
  <c r="J85" i="30"/>
  <c r="I85" i="30"/>
  <c r="H85" i="30"/>
  <c r="G85" i="30"/>
  <c r="F84" i="30"/>
  <c r="O84" i="30" s="1"/>
  <c r="E84" i="30"/>
  <c r="N84" i="30" s="1"/>
  <c r="D84" i="30"/>
  <c r="M84" i="30" s="1"/>
  <c r="C84" i="30"/>
  <c r="L84" i="30" s="1"/>
  <c r="B84" i="30"/>
  <c r="K84" i="30" s="1"/>
  <c r="J84" i="30"/>
  <c r="I84" i="30"/>
  <c r="H84" i="30"/>
  <c r="G84" i="30"/>
  <c r="F83" i="30"/>
  <c r="O83" i="30" s="1"/>
  <c r="E83" i="30"/>
  <c r="N83" i="30" s="1"/>
  <c r="D83" i="30"/>
  <c r="M83" i="30" s="1"/>
  <c r="C83" i="30"/>
  <c r="L83" i="30" s="1"/>
  <c r="B83" i="30"/>
  <c r="K83" i="30" s="1"/>
  <c r="J83" i="30"/>
  <c r="I83" i="30"/>
  <c r="H83" i="30"/>
  <c r="G83" i="30"/>
  <c r="F82" i="30"/>
  <c r="O82" i="30" s="1"/>
  <c r="E82" i="30"/>
  <c r="N82" i="30" s="1"/>
  <c r="D82" i="30"/>
  <c r="M82" i="30" s="1"/>
  <c r="C82" i="30"/>
  <c r="L82" i="30" s="1"/>
  <c r="B82" i="30"/>
  <c r="K82" i="30" s="1"/>
  <c r="J82" i="30"/>
  <c r="I82" i="30"/>
  <c r="H82" i="30"/>
  <c r="G82" i="30"/>
  <c r="F81" i="30"/>
  <c r="O81" i="30" s="1"/>
  <c r="E81" i="30"/>
  <c r="N81" i="30" s="1"/>
  <c r="D81" i="30"/>
  <c r="M81" i="30" s="1"/>
  <c r="C81" i="30"/>
  <c r="L81" i="30" s="1"/>
  <c r="B81" i="30"/>
  <c r="K81" i="30" s="1"/>
  <c r="J81" i="30"/>
  <c r="I81" i="30"/>
  <c r="H81" i="30"/>
  <c r="G81" i="30"/>
  <c r="F80" i="30"/>
  <c r="O80" i="30" s="1"/>
  <c r="E80" i="30"/>
  <c r="N80" i="30" s="1"/>
  <c r="D80" i="30"/>
  <c r="M80" i="30" s="1"/>
  <c r="C80" i="30"/>
  <c r="L80" i="30" s="1"/>
  <c r="B80" i="30"/>
  <c r="K80" i="30" s="1"/>
  <c r="J80" i="30"/>
  <c r="I80" i="30"/>
  <c r="H80" i="30"/>
  <c r="G80" i="30"/>
  <c r="F79" i="30"/>
  <c r="O79" i="30" s="1"/>
  <c r="E79" i="30"/>
  <c r="N79" i="30" s="1"/>
  <c r="D79" i="30"/>
  <c r="M79" i="30" s="1"/>
  <c r="C79" i="30"/>
  <c r="L79" i="30" s="1"/>
  <c r="B79" i="30"/>
  <c r="K79" i="30" s="1"/>
  <c r="J79" i="30"/>
  <c r="I79" i="30"/>
  <c r="H79" i="30"/>
  <c r="G79" i="30"/>
  <c r="F78" i="30"/>
  <c r="O78" i="30" s="1"/>
  <c r="E78" i="30"/>
  <c r="N78" i="30" s="1"/>
  <c r="D78" i="30"/>
  <c r="M78" i="30" s="1"/>
  <c r="C78" i="30"/>
  <c r="L78" i="30" s="1"/>
  <c r="B78" i="30"/>
  <c r="K78" i="30" s="1"/>
  <c r="J78" i="30"/>
  <c r="I78" i="30"/>
  <c r="H78" i="30"/>
  <c r="G78" i="30"/>
  <c r="F74" i="30"/>
  <c r="O74" i="30" s="1"/>
  <c r="E74" i="30"/>
  <c r="N74" i="30" s="1"/>
  <c r="D74" i="30"/>
  <c r="M74" i="30" s="1"/>
  <c r="C74" i="30"/>
  <c r="L74" i="30" s="1"/>
  <c r="B74" i="30"/>
  <c r="K74" i="30" s="1"/>
  <c r="J74" i="30"/>
  <c r="I74" i="30"/>
  <c r="H74" i="30"/>
  <c r="G74" i="30"/>
  <c r="F73" i="30"/>
  <c r="O73" i="30" s="1"/>
  <c r="E73" i="30"/>
  <c r="N73" i="30" s="1"/>
  <c r="D73" i="30"/>
  <c r="M73" i="30" s="1"/>
  <c r="C73" i="30"/>
  <c r="L73" i="30"/>
  <c r="B73" i="30"/>
  <c r="K73" i="30"/>
  <c r="J73" i="30"/>
  <c r="I73" i="30"/>
  <c r="H73" i="30"/>
  <c r="G73" i="30"/>
  <c r="F72" i="30"/>
  <c r="O72" i="30" s="1"/>
  <c r="E72" i="30"/>
  <c r="N72" i="30" s="1"/>
  <c r="D72" i="30"/>
  <c r="M72" i="30" s="1"/>
  <c r="C72" i="30"/>
  <c r="L72" i="30" s="1"/>
  <c r="B72" i="30"/>
  <c r="K72" i="30" s="1"/>
  <c r="J72" i="30"/>
  <c r="I72" i="30"/>
  <c r="H72" i="30"/>
  <c r="G72" i="30"/>
  <c r="F71" i="30"/>
  <c r="O71" i="30"/>
  <c r="E71" i="30"/>
  <c r="N71" i="30"/>
  <c r="D71" i="30"/>
  <c r="M71" i="30"/>
  <c r="C71" i="30"/>
  <c r="L71" i="30"/>
  <c r="B71" i="30"/>
  <c r="K71" i="30"/>
  <c r="J71" i="30"/>
  <c r="I71" i="30"/>
  <c r="H71" i="30"/>
  <c r="G71" i="30"/>
  <c r="F70" i="30"/>
  <c r="O70" i="30"/>
  <c r="E70" i="30"/>
  <c r="N70" i="30"/>
  <c r="D70" i="30"/>
  <c r="M70" i="30"/>
  <c r="C70" i="30"/>
  <c r="L70" i="30"/>
  <c r="B70" i="30"/>
  <c r="K70" i="30"/>
  <c r="J70" i="30"/>
  <c r="I70" i="30"/>
  <c r="H70" i="30"/>
  <c r="G70" i="30"/>
  <c r="F69" i="30"/>
  <c r="O69" i="30"/>
  <c r="E69" i="30"/>
  <c r="N69" i="30"/>
  <c r="D69" i="30"/>
  <c r="M69" i="30"/>
  <c r="C69" i="30"/>
  <c r="L69" i="30"/>
  <c r="B69" i="30"/>
  <c r="K69" i="30"/>
  <c r="J69" i="30"/>
  <c r="I69" i="30"/>
  <c r="H69" i="30"/>
  <c r="G69" i="30"/>
  <c r="F68" i="30"/>
  <c r="O68" i="30"/>
  <c r="E68" i="30"/>
  <c r="N68" i="30"/>
  <c r="D68" i="30"/>
  <c r="M68" i="30"/>
  <c r="C68" i="30"/>
  <c r="L68" i="30"/>
  <c r="B68" i="30"/>
  <c r="K68" i="30"/>
  <c r="J68" i="30"/>
  <c r="I68" i="30"/>
  <c r="H68" i="30"/>
  <c r="G68" i="30"/>
  <c r="F67" i="30"/>
  <c r="O67" i="30"/>
  <c r="E67" i="30"/>
  <c r="N67" i="30"/>
  <c r="D67" i="30"/>
  <c r="M67" i="30"/>
  <c r="C67" i="30"/>
  <c r="L67" i="30"/>
  <c r="B67" i="30"/>
  <c r="K67" i="30"/>
  <c r="J67" i="30"/>
  <c r="I67" i="30"/>
  <c r="H67" i="30"/>
  <c r="G67" i="30"/>
  <c r="F66" i="30"/>
  <c r="O66" i="30" s="1"/>
  <c r="E66" i="30"/>
  <c r="N66" i="30" s="1"/>
  <c r="D66" i="30"/>
  <c r="M66" i="30" s="1"/>
  <c r="C66" i="30"/>
  <c r="L66" i="30" s="1"/>
  <c r="B66" i="30"/>
  <c r="K66" i="30" s="1"/>
  <c r="J66" i="30"/>
  <c r="I66" i="30"/>
  <c r="H66" i="30"/>
  <c r="G66" i="30"/>
  <c r="F65" i="30"/>
  <c r="O65" i="30" s="1"/>
  <c r="E65" i="30"/>
  <c r="N65" i="30" s="1"/>
  <c r="D65" i="30"/>
  <c r="M65" i="30" s="1"/>
  <c r="C65" i="30"/>
  <c r="L65" i="30" s="1"/>
  <c r="B65" i="30"/>
  <c r="K65" i="30" s="1"/>
  <c r="J65" i="30"/>
  <c r="I65" i="30"/>
  <c r="H65" i="30"/>
  <c r="G65" i="30"/>
  <c r="F64" i="30"/>
  <c r="O64" i="30" s="1"/>
  <c r="E64" i="30"/>
  <c r="N64" i="30" s="1"/>
  <c r="D64" i="30"/>
  <c r="M64" i="30" s="1"/>
  <c r="C64" i="30"/>
  <c r="L64" i="30" s="1"/>
  <c r="B64" i="30"/>
  <c r="K64" i="30" s="1"/>
  <c r="J64" i="30"/>
  <c r="I64" i="30"/>
  <c r="H64" i="30"/>
  <c r="G64" i="30"/>
  <c r="F63" i="30"/>
  <c r="O63" i="30" s="1"/>
  <c r="E63" i="30"/>
  <c r="N63" i="30" s="1"/>
  <c r="D63" i="30"/>
  <c r="M63" i="30" s="1"/>
  <c r="C63" i="30"/>
  <c r="L63" i="30" s="1"/>
  <c r="B63" i="30"/>
  <c r="K63" i="30" s="1"/>
  <c r="J63" i="30"/>
  <c r="I63" i="30"/>
  <c r="H63" i="30"/>
  <c r="G63" i="30"/>
  <c r="F62" i="30"/>
  <c r="O62" i="30" s="1"/>
  <c r="E62" i="30"/>
  <c r="N62" i="30" s="1"/>
  <c r="D62" i="30"/>
  <c r="M62" i="30" s="1"/>
  <c r="C62" i="30"/>
  <c r="L62" i="30" s="1"/>
  <c r="B62" i="30"/>
  <c r="K62" i="30" s="1"/>
  <c r="J62" i="30"/>
  <c r="I62" i="30"/>
  <c r="H62" i="30"/>
  <c r="G62" i="30"/>
  <c r="F61" i="30"/>
  <c r="O61" i="30" s="1"/>
  <c r="E61" i="30"/>
  <c r="N61" i="30" s="1"/>
  <c r="D61" i="30"/>
  <c r="M61" i="30" s="1"/>
  <c r="C61" i="30"/>
  <c r="L61" i="30" s="1"/>
  <c r="B61" i="30"/>
  <c r="K61" i="30" s="1"/>
  <c r="J61" i="30"/>
  <c r="I61" i="30"/>
  <c r="H61" i="30"/>
  <c r="G61" i="30"/>
  <c r="F60" i="30"/>
  <c r="O60" i="30" s="1"/>
  <c r="E60" i="30"/>
  <c r="N60" i="30" s="1"/>
  <c r="D60" i="30"/>
  <c r="M60" i="30" s="1"/>
  <c r="C60" i="30"/>
  <c r="L60" i="30" s="1"/>
  <c r="B60" i="30"/>
  <c r="K60" i="30" s="1"/>
  <c r="J60" i="30"/>
  <c r="I60" i="30"/>
  <c r="H60" i="30"/>
  <c r="G60" i="30"/>
  <c r="F59" i="30"/>
  <c r="O59" i="30" s="1"/>
  <c r="E59" i="30"/>
  <c r="N59" i="30" s="1"/>
  <c r="D59" i="30"/>
  <c r="M59" i="30" s="1"/>
  <c r="C59" i="30"/>
  <c r="L59" i="30" s="1"/>
  <c r="B59" i="30"/>
  <c r="K59" i="30" s="1"/>
  <c r="J59" i="30"/>
  <c r="I59" i="30"/>
  <c r="H59" i="30"/>
  <c r="G59" i="30"/>
  <c r="F58" i="30"/>
  <c r="O58" i="30" s="1"/>
  <c r="E58" i="30"/>
  <c r="N58" i="30" s="1"/>
  <c r="D58" i="30"/>
  <c r="M58" i="30" s="1"/>
  <c r="C58" i="30"/>
  <c r="L58" i="30" s="1"/>
  <c r="B58" i="30"/>
  <c r="K58" i="30" s="1"/>
  <c r="J58" i="30"/>
  <c r="I58" i="30"/>
  <c r="H58" i="30"/>
  <c r="G58" i="30"/>
  <c r="F57" i="30"/>
  <c r="O57" i="30" s="1"/>
  <c r="E57" i="30"/>
  <c r="N57" i="30" s="1"/>
  <c r="D57" i="30"/>
  <c r="M57" i="30" s="1"/>
  <c r="C57" i="30"/>
  <c r="L57" i="30" s="1"/>
  <c r="B57" i="30"/>
  <c r="K57" i="30" s="1"/>
  <c r="J57" i="30"/>
  <c r="I57" i="30"/>
  <c r="H57" i="30"/>
  <c r="G57" i="30"/>
  <c r="F56" i="30"/>
  <c r="O56" i="30" s="1"/>
  <c r="E56" i="30"/>
  <c r="N56" i="30" s="1"/>
  <c r="D56" i="30"/>
  <c r="M56" i="30" s="1"/>
  <c r="C56" i="30"/>
  <c r="L56" i="30" s="1"/>
  <c r="B56" i="30"/>
  <c r="K56" i="30" s="1"/>
  <c r="J56" i="30"/>
  <c r="I56" i="30"/>
  <c r="H56" i="30"/>
  <c r="G56" i="30"/>
  <c r="F55" i="30"/>
  <c r="O55" i="30" s="1"/>
  <c r="E55" i="30"/>
  <c r="N55" i="30" s="1"/>
  <c r="D55" i="30"/>
  <c r="M55" i="30" s="1"/>
  <c r="C55" i="30"/>
  <c r="L55" i="30" s="1"/>
  <c r="B55" i="30"/>
  <c r="K55" i="30" s="1"/>
  <c r="J55" i="30"/>
  <c r="I55" i="30"/>
  <c r="H55" i="30"/>
  <c r="G55" i="30"/>
  <c r="F54" i="30"/>
  <c r="O54" i="30" s="1"/>
  <c r="E54" i="30"/>
  <c r="N54" i="30" s="1"/>
  <c r="D54" i="30"/>
  <c r="M54" i="30" s="1"/>
  <c r="C54" i="30"/>
  <c r="L54" i="30" s="1"/>
  <c r="B54" i="30"/>
  <c r="K54" i="30" s="1"/>
  <c r="J54" i="30"/>
  <c r="I54" i="30"/>
  <c r="H54" i="30"/>
  <c r="G54" i="30"/>
  <c r="F50" i="30"/>
  <c r="O50" i="30" s="1"/>
  <c r="E50" i="30"/>
  <c r="N50" i="30" s="1"/>
  <c r="D50" i="30"/>
  <c r="M50" i="30" s="1"/>
  <c r="C50" i="30"/>
  <c r="L50" i="30" s="1"/>
  <c r="B50" i="30"/>
  <c r="K50" i="30" s="1"/>
  <c r="J50" i="30"/>
  <c r="I50" i="30"/>
  <c r="H50" i="30"/>
  <c r="G50" i="30"/>
  <c r="F49" i="30"/>
  <c r="O49" i="30" s="1"/>
  <c r="E49" i="30"/>
  <c r="N49" i="30" s="1"/>
  <c r="D49" i="30"/>
  <c r="M49" i="30" s="1"/>
  <c r="C49" i="30"/>
  <c r="L49" i="30" s="1"/>
  <c r="B49" i="30"/>
  <c r="K49" i="30" s="1"/>
  <c r="J49" i="30"/>
  <c r="I49" i="30"/>
  <c r="H49" i="30"/>
  <c r="G49" i="30"/>
  <c r="F48" i="30"/>
  <c r="O48" i="30" s="1"/>
  <c r="E48" i="30"/>
  <c r="N48" i="30" s="1"/>
  <c r="D48" i="30"/>
  <c r="M48" i="30" s="1"/>
  <c r="C48" i="30"/>
  <c r="L48" i="30" s="1"/>
  <c r="B48" i="30"/>
  <c r="K48" i="30" s="1"/>
  <c r="J48" i="30"/>
  <c r="I48" i="30"/>
  <c r="H48" i="30"/>
  <c r="G48" i="30"/>
  <c r="F47" i="30"/>
  <c r="O47" i="30"/>
  <c r="E47" i="30"/>
  <c r="N47" i="30"/>
  <c r="D47" i="30"/>
  <c r="M47" i="30"/>
  <c r="C47" i="30"/>
  <c r="L47" i="30"/>
  <c r="B47" i="30"/>
  <c r="K47" i="30"/>
  <c r="J47" i="30"/>
  <c r="I47" i="30"/>
  <c r="H47" i="30"/>
  <c r="G47" i="30"/>
  <c r="F46" i="30"/>
  <c r="O46" i="30"/>
  <c r="E46" i="30"/>
  <c r="N46" i="30"/>
  <c r="D46" i="30"/>
  <c r="M46" i="30" s="1"/>
  <c r="C46" i="30"/>
  <c r="L46" i="30"/>
  <c r="B46" i="30"/>
  <c r="K46" i="30" s="1"/>
  <c r="J46" i="30"/>
  <c r="I46" i="30"/>
  <c r="H46" i="30"/>
  <c r="G46" i="30"/>
  <c r="F45" i="30"/>
  <c r="O45" i="30" s="1"/>
  <c r="E45" i="30"/>
  <c r="N45" i="30" s="1"/>
  <c r="D45" i="30"/>
  <c r="M45" i="30" s="1"/>
  <c r="C45" i="30"/>
  <c r="L45" i="30" s="1"/>
  <c r="B45" i="30"/>
  <c r="K45" i="30" s="1"/>
  <c r="J45" i="30"/>
  <c r="I45" i="30"/>
  <c r="H45" i="30"/>
  <c r="G45" i="30"/>
  <c r="F44" i="30"/>
  <c r="O44" i="30" s="1"/>
  <c r="E44" i="30"/>
  <c r="N44" i="30" s="1"/>
  <c r="D44" i="30"/>
  <c r="M44" i="30" s="1"/>
  <c r="C44" i="30"/>
  <c r="L44" i="30" s="1"/>
  <c r="B44" i="30"/>
  <c r="K44" i="30" s="1"/>
  <c r="J44" i="30"/>
  <c r="I44" i="30"/>
  <c r="H44" i="30"/>
  <c r="G44" i="30"/>
  <c r="F43" i="30"/>
  <c r="O43" i="30" s="1"/>
  <c r="E43" i="30"/>
  <c r="N43" i="30" s="1"/>
  <c r="D43" i="30"/>
  <c r="M43" i="30" s="1"/>
  <c r="C43" i="30"/>
  <c r="L43" i="30" s="1"/>
  <c r="B43" i="30"/>
  <c r="K43" i="30" s="1"/>
  <c r="J43" i="30"/>
  <c r="I43" i="30"/>
  <c r="H43" i="30"/>
  <c r="G43" i="30"/>
  <c r="F42" i="30"/>
  <c r="O42" i="30" s="1"/>
  <c r="E42" i="30"/>
  <c r="N42" i="30" s="1"/>
  <c r="D42" i="30"/>
  <c r="M42" i="30" s="1"/>
  <c r="C42" i="30"/>
  <c r="L42" i="30" s="1"/>
  <c r="B42" i="30"/>
  <c r="K42" i="30" s="1"/>
  <c r="J42" i="30"/>
  <c r="I42" i="30"/>
  <c r="H42" i="30"/>
  <c r="G42" i="30"/>
  <c r="F41" i="30"/>
  <c r="O41" i="30" s="1"/>
  <c r="E41" i="30"/>
  <c r="N41" i="30" s="1"/>
  <c r="D41" i="30"/>
  <c r="M41" i="30" s="1"/>
  <c r="C41" i="30"/>
  <c r="L41" i="30" s="1"/>
  <c r="B41" i="30"/>
  <c r="K41" i="30" s="1"/>
  <c r="J41" i="30"/>
  <c r="I41" i="30"/>
  <c r="H41" i="30"/>
  <c r="G41" i="30"/>
  <c r="F40" i="30"/>
  <c r="O40" i="30" s="1"/>
  <c r="E40" i="30"/>
  <c r="N40" i="30" s="1"/>
  <c r="D40" i="30"/>
  <c r="M40" i="30" s="1"/>
  <c r="C40" i="30"/>
  <c r="L40" i="30" s="1"/>
  <c r="B40" i="30"/>
  <c r="K40" i="30" s="1"/>
  <c r="J40" i="30"/>
  <c r="I40" i="30"/>
  <c r="H40" i="30"/>
  <c r="G40" i="30"/>
  <c r="F39" i="30"/>
  <c r="O39" i="30" s="1"/>
  <c r="E39" i="30"/>
  <c r="N39" i="30" s="1"/>
  <c r="D39" i="30"/>
  <c r="M39" i="30" s="1"/>
  <c r="C39" i="30"/>
  <c r="L39" i="30" s="1"/>
  <c r="B39" i="30"/>
  <c r="K39" i="30" s="1"/>
  <c r="J39" i="30"/>
  <c r="I39" i="30"/>
  <c r="H39" i="30"/>
  <c r="G39" i="30"/>
  <c r="F38" i="30"/>
  <c r="O38" i="30" s="1"/>
  <c r="E38" i="30"/>
  <c r="N38" i="30" s="1"/>
  <c r="D38" i="30"/>
  <c r="M38" i="30" s="1"/>
  <c r="C38" i="30"/>
  <c r="L38" i="30" s="1"/>
  <c r="B38" i="30"/>
  <c r="K38" i="30" s="1"/>
  <c r="J38" i="30"/>
  <c r="I38" i="30"/>
  <c r="H38" i="30"/>
  <c r="G38" i="30"/>
  <c r="F37" i="30"/>
  <c r="O37" i="30" s="1"/>
  <c r="E37" i="30"/>
  <c r="N37" i="30" s="1"/>
  <c r="D37" i="30"/>
  <c r="M37" i="30" s="1"/>
  <c r="C37" i="30"/>
  <c r="L37" i="30" s="1"/>
  <c r="B37" i="30"/>
  <c r="K37" i="30" s="1"/>
  <c r="J37" i="30"/>
  <c r="I37" i="30"/>
  <c r="H37" i="30"/>
  <c r="G37" i="30"/>
  <c r="F36" i="30"/>
  <c r="O36" i="30" s="1"/>
  <c r="E36" i="30"/>
  <c r="N36" i="30" s="1"/>
  <c r="D36" i="30"/>
  <c r="M36" i="30" s="1"/>
  <c r="C36" i="30"/>
  <c r="L36" i="30" s="1"/>
  <c r="B36" i="30"/>
  <c r="K36" i="30" s="1"/>
  <c r="J36" i="30"/>
  <c r="I36" i="30"/>
  <c r="H36" i="30"/>
  <c r="G36" i="30"/>
  <c r="F35" i="30"/>
  <c r="O35" i="30" s="1"/>
  <c r="E35" i="30"/>
  <c r="N35" i="30" s="1"/>
  <c r="D35" i="30"/>
  <c r="M35" i="30" s="1"/>
  <c r="C35" i="30"/>
  <c r="L35" i="30" s="1"/>
  <c r="B35" i="30"/>
  <c r="K35" i="30" s="1"/>
  <c r="J35" i="30"/>
  <c r="I35" i="30"/>
  <c r="H35" i="30"/>
  <c r="G35" i="30"/>
  <c r="F34" i="30"/>
  <c r="O34" i="30" s="1"/>
  <c r="E34" i="30"/>
  <c r="N34" i="30" s="1"/>
  <c r="D34" i="30"/>
  <c r="M34" i="30" s="1"/>
  <c r="C34" i="30"/>
  <c r="L34" i="30" s="1"/>
  <c r="B34" i="30"/>
  <c r="K34" i="30" s="1"/>
  <c r="J34" i="30"/>
  <c r="I34" i="30"/>
  <c r="H34" i="30"/>
  <c r="G34" i="30"/>
  <c r="F33" i="30"/>
  <c r="O33" i="30" s="1"/>
  <c r="E33" i="30"/>
  <c r="N33" i="30" s="1"/>
  <c r="D33" i="30"/>
  <c r="M33" i="30" s="1"/>
  <c r="C33" i="30"/>
  <c r="L33" i="30" s="1"/>
  <c r="B33" i="30"/>
  <c r="K33" i="30" s="1"/>
  <c r="J33" i="30"/>
  <c r="I33" i="30"/>
  <c r="H33" i="30"/>
  <c r="G33" i="30"/>
  <c r="F32" i="30"/>
  <c r="O32" i="30" s="1"/>
  <c r="E32" i="30"/>
  <c r="N32" i="30" s="1"/>
  <c r="D32" i="30"/>
  <c r="M32" i="30" s="1"/>
  <c r="C32" i="30"/>
  <c r="L32" i="30" s="1"/>
  <c r="B32" i="30"/>
  <c r="K32" i="30" s="1"/>
  <c r="J32" i="30"/>
  <c r="I32" i="30"/>
  <c r="H32" i="30"/>
  <c r="G32" i="30"/>
  <c r="F31" i="30"/>
  <c r="O31" i="30" s="1"/>
  <c r="E31" i="30"/>
  <c r="N31" i="30" s="1"/>
  <c r="D31" i="30"/>
  <c r="M31" i="30" s="1"/>
  <c r="C31" i="30"/>
  <c r="L31" i="30" s="1"/>
  <c r="B31" i="30"/>
  <c r="K31" i="30" s="1"/>
  <c r="J31" i="30"/>
  <c r="I31" i="30"/>
  <c r="H31" i="30"/>
  <c r="G31" i="30"/>
  <c r="F30" i="30"/>
  <c r="O30" i="30" s="1"/>
  <c r="E30" i="30"/>
  <c r="N30" i="30" s="1"/>
  <c r="D30" i="30"/>
  <c r="M30" i="30" s="1"/>
  <c r="C30" i="30"/>
  <c r="L30" i="30" s="1"/>
  <c r="B30" i="30"/>
  <c r="K30" i="30" s="1"/>
  <c r="J30" i="30"/>
  <c r="I30" i="30"/>
  <c r="H30" i="30"/>
  <c r="G30" i="30"/>
  <c r="F29" i="30"/>
  <c r="O29" i="30" s="1"/>
  <c r="E29" i="30"/>
  <c r="N29" i="30" s="1"/>
  <c r="D29" i="30"/>
  <c r="M29" i="30" s="1"/>
  <c r="C29" i="30"/>
  <c r="L29" i="30" s="1"/>
  <c r="B29" i="30"/>
  <c r="K29" i="30" s="1"/>
  <c r="J29" i="30"/>
  <c r="I29" i="30"/>
  <c r="H29" i="30"/>
  <c r="G29" i="30"/>
  <c r="F27" i="30"/>
  <c r="O27" i="30" s="1"/>
  <c r="E27" i="30"/>
  <c r="N27" i="30" s="1"/>
  <c r="D27" i="30"/>
  <c r="M27" i="30" s="1"/>
  <c r="C27" i="30"/>
  <c r="L27" i="30" s="1"/>
  <c r="B27" i="30"/>
  <c r="K27" i="30" s="1"/>
  <c r="J27" i="30"/>
  <c r="I27" i="30"/>
  <c r="H27" i="30"/>
  <c r="G27" i="30"/>
  <c r="F26" i="30"/>
  <c r="O26" i="30" s="1"/>
  <c r="E26" i="30"/>
  <c r="N26" i="30" s="1"/>
  <c r="D26" i="30"/>
  <c r="M26" i="30" s="1"/>
  <c r="C26" i="30"/>
  <c r="L26" i="30" s="1"/>
  <c r="B26" i="30"/>
  <c r="K26" i="30" s="1"/>
  <c r="J26" i="30"/>
  <c r="I26" i="30"/>
  <c r="H26" i="30"/>
  <c r="G26" i="30"/>
  <c r="F25" i="30"/>
  <c r="O25" i="30" s="1"/>
  <c r="E25" i="30"/>
  <c r="N25" i="30" s="1"/>
  <c r="D25" i="30"/>
  <c r="M25" i="30" s="1"/>
  <c r="C25" i="30"/>
  <c r="L25" i="30" s="1"/>
  <c r="B25" i="30"/>
  <c r="K25" i="30" s="1"/>
  <c r="J25" i="30"/>
  <c r="I25" i="30"/>
  <c r="H25" i="30"/>
  <c r="G25" i="30"/>
  <c r="F24" i="30"/>
  <c r="O24" i="30" s="1"/>
  <c r="E24" i="30"/>
  <c r="N24" i="30" s="1"/>
  <c r="D24" i="30"/>
  <c r="M24" i="30" s="1"/>
  <c r="C24" i="30"/>
  <c r="L24" i="30" s="1"/>
  <c r="B24" i="30"/>
  <c r="K24" i="30" s="1"/>
  <c r="J24" i="30"/>
  <c r="I24" i="30"/>
  <c r="H24" i="30"/>
  <c r="G24" i="30"/>
  <c r="F23" i="30"/>
  <c r="O23" i="30" s="1"/>
  <c r="E23" i="30"/>
  <c r="N23" i="30" s="1"/>
  <c r="D23" i="30"/>
  <c r="M23" i="30" s="1"/>
  <c r="C23" i="30"/>
  <c r="L23" i="30" s="1"/>
  <c r="B23" i="30"/>
  <c r="K23" i="30" s="1"/>
  <c r="J23" i="30"/>
  <c r="I23" i="30"/>
  <c r="H23" i="30"/>
  <c r="G23" i="30"/>
  <c r="F21" i="30"/>
  <c r="O21" i="30" s="1"/>
  <c r="E21" i="30"/>
  <c r="N21" i="30" s="1"/>
  <c r="D21" i="30"/>
  <c r="M21" i="30" s="1"/>
  <c r="C21" i="30"/>
  <c r="L21" i="30" s="1"/>
  <c r="B21" i="30"/>
  <c r="K21" i="30" s="1"/>
  <c r="J21" i="30"/>
  <c r="I21" i="30"/>
  <c r="H21" i="30"/>
  <c r="G21" i="30"/>
  <c r="F20" i="30"/>
  <c r="O20" i="30" s="1"/>
  <c r="E20" i="30"/>
  <c r="N20" i="30" s="1"/>
  <c r="D20" i="30"/>
  <c r="M20" i="30" s="1"/>
  <c r="C20" i="30"/>
  <c r="L20" i="30" s="1"/>
  <c r="B20" i="30"/>
  <c r="K20" i="30" s="1"/>
  <c r="J20" i="30"/>
  <c r="I20" i="30"/>
  <c r="H20" i="30"/>
  <c r="G20" i="30"/>
  <c r="F19" i="30"/>
  <c r="O19" i="30" s="1"/>
  <c r="E19" i="30"/>
  <c r="N19" i="30" s="1"/>
  <c r="D19" i="30"/>
  <c r="M19" i="30" s="1"/>
  <c r="C19" i="30"/>
  <c r="L19" i="30" s="1"/>
  <c r="B19" i="30"/>
  <c r="K19" i="30" s="1"/>
  <c r="J19" i="30"/>
  <c r="I19" i="30"/>
  <c r="H19" i="30"/>
  <c r="G19" i="30"/>
  <c r="F18" i="30"/>
  <c r="O18" i="30" s="1"/>
  <c r="E18" i="30"/>
  <c r="N18" i="30" s="1"/>
  <c r="D18" i="30"/>
  <c r="M18" i="30" s="1"/>
  <c r="C18" i="30"/>
  <c r="L18" i="30" s="1"/>
  <c r="B18" i="30"/>
  <c r="K18" i="30" s="1"/>
  <c r="J18" i="30"/>
  <c r="I18" i="30"/>
  <c r="H18" i="30"/>
  <c r="G18" i="30"/>
  <c r="F17" i="30"/>
  <c r="O17" i="30" s="1"/>
  <c r="E17" i="30"/>
  <c r="N17" i="30" s="1"/>
  <c r="D17" i="30"/>
  <c r="M17" i="30" s="1"/>
  <c r="C17" i="30"/>
  <c r="L17" i="30" s="1"/>
  <c r="B17" i="30"/>
  <c r="K17" i="30" s="1"/>
  <c r="J17" i="30"/>
  <c r="I17" i="30"/>
  <c r="H17" i="30"/>
  <c r="G17" i="30"/>
  <c r="A1822" i="14"/>
  <c r="A1823" i="14"/>
  <c r="A1824" i="14"/>
  <c r="A1825" i="14"/>
  <c r="A1826" i="14"/>
  <c r="A1827" i="14"/>
  <c r="A1828" i="14"/>
  <c r="A1829" i="14"/>
  <c r="A1830" i="14"/>
  <c r="A1831" i="14"/>
  <c r="A1832" i="14"/>
  <c r="A1833" i="14"/>
  <c r="A1834" i="14"/>
  <c r="A1835" i="14"/>
  <c r="A1836" i="14"/>
  <c r="A1837" i="14"/>
  <c r="A1838" i="14"/>
  <c r="A1839" i="14"/>
  <c r="A1840" i="14"/>
  <c r="A1841" i="14"/>
  <c r="A1842" i="14"/>
  <c r="A1843" i="14"/>
  <c r="A1844" i="14"/>
  <c r="A1845" i="14"/>
  <c r="A1846" i="14"/>
  <c r="A1847" i="14"/>
  <c r="A1848" i="14"/>
  <c r="A1849" i="14"/>
  <c r="A1850" i="14"/>
  <c r="A1851" i="14"/>
  <c r="A1852" i="14"/>
  <c r="A1853" i="14"/>
  <c r="A1854" i="14"/>
  <c r="A1855" i="14"/>
  <c r="A1856" i="14"/>
  <c r="A1857" i="14"/>
  <c r="A1858" i="14"/>
  <c r="A1859" i="14"/>
  <c r="A1860" i="14"/>
  <c r="A1861" i="14"/>
  <c r="A1862" i="14"/>
  <c r="A1863" i="14"/>
  <c r="A1864" i="14"/>
  <c r="A1865" i="14"/>
  <c r="A1866" i="14"/>
  <c r="A1867" i="14"/>
  <c r="A1868" i="14"/>
  <c r="A1869" i="14"/>
  <c r="A1870" i="14"/>
  <c r="A1871" i="14"/>
  <c r="A1872" i="14"/>
  <c r="A1873" i="14"/>
  <c r="A1874" i="14"/>
  <c r="A1875" i="14"/>
  <c r="A1876" i="14"/>
  <c r="A1877" i="14"/>
  <c r="A1878" i="14"/>
  <c r="A1879" i="14"/>
  <c r="A1880" i="14"/>
  <c r="A1881" i="14"/>
  <c r="A1882" i="14"/>
  <c r="A1883" i="14"/>
  <c r="A1884" i="14"/>
  <c r="A1885" i="14"/>
  <c r="A1886" i="14"/>
  <c r="A1887" i="14"/>
  <c r="A1888" i="14"/>
  <c r="A1889" i="14"/>
  <c r="A1890" i="14"/>
  <c r="A1891" i="14"/>
  <c r="A1892" i="14"/>
  <c r="A1893" i="14"/>
  <c r="A1894" i="14"/>
  <c r="A1895" i="14"/>
  <c r="A1896" i="14"/>
  <c r="A1897" i="14"/>
  <c r="A1898" i="14"/>
  <c r="A1899" i="14"/>
  <c r="A1900" i="14"/>
  <c r="A1901" i="14"/>
  <c r="A1902" i="14"/>
  <c r="A1903" i="14"/>
  <c r="A1904" i="14"/>
  <c r="A1905" i="14"/>
  <c r="A1906" i="14"/>
  <c r="A1907" i="14"/>
  <c r="A1908" i="14"/>
  <c r="A1909" i="14"/>
  <c r="A1910" i="14"/>
  <c r="A1911" i="14"/>
  <c r="A1912" i="14"/>
  <c r="A1913" i="14"/>
  <c r="A1914" i="14"/>
  <c r="A1915" i="14"/>
  <c r="A1916" i="14"/>
  <c r="A1917" i="14"/>
  <c r="A1918" i="14"/>
  <c r="A1919" i="14"/>
  <c r="A1920" i="14"/>
  <c r="A1921" i="14"/>
  <c r="A1922" i="14"/>
  <c r="A1923" i="14"/>
  <c r="A1924" i="14"/>
  <c r="A1925" i="14"/>
  <c r="A1926" i="14"/>
  <c r="A1927" i="14"/>
  <c r="A1928" i="14"/>
  <c r="A1929" i="14"/>
  <c r="A1930" i="14"/>
  <c r="A1931" i="14"/>
  <c r="A1932" i="14"/>
  <c r="A1933" i="14"/>
  <c r="A1934" i="14"/>
  <c r="A1935" i="14"/>
  <c r="A1936" i="14"/>
  <c r="A1937" i="14"/>
  <c r="A1938" i="14"/>
  <c r="A1939" i="14"/>
  <c r="A1940" i="14"/>
  <c r="A1941" i="14"/>
  <c r="A1942" i="14"/>
  <c r="A1943" i="14"/>
  <c r="A1944" i="14"/>
  <c r="A1945" i="14"/>
  <c r="A1946" i="14"/>
  <c r="A1947" i="14"/>
  <c r="A1948" i="14"/>
  <c r="A1949" i="14"/>
  <c r="A1950" i="14"/>
  <c r="A1951" i="14"/>
  <c r="A1952" i="14"/>
  <c r="A1953" i="14"/>
  <c r="A1954" i="14"/>
  <c r="A1955" i="14"/>
  <c r="A1956" i="14"/>
  <c r="A1957" i="14"/>
  <c r="A1958" i="14"/>
  <c r="A1959" i="14"/>
  <c r="A1960" i="14"/>
  <c r="A1961" i="14"/>
  <c r="A1962" i="14"/>
  <c r="A1963" i="14"/>
  <c r="A1964" i="14"/>
  <c r="A1965" i="14"/>
  <c r="A1966" i="14"/>
  <c r="A1967" i="14"/>
  <c r="A1968" i="14"/>
  <c r="A1969" i="14"/>
  <c r="A1970" i="14"/>
  <c r="A1971" i="14"/>
  <c r="A1972" i="14"/>
  <c r="A1973" i="14"/>
  <c r="A1974" i="14"/>
  <c r="A1975" i="14"/>
  <c r="A1976" i="14"/>
  <c r="A1977" i="14"/>
  <c r="A1978" i="14"/>
  <c r="A1979" i="14"/>
  <c r="A1980" i="14"/>
  <c r="A1981" i="14"/>
  <c r="A1982" i="14"/>
  <c r="A1983" i="14"/>
  <c r="A1984" i="14"/>
  <c r="A1985" i="14"/>
  <c r="A1986" i="14"/>
  <c r="A1987" i="14"/>
  <c r="A1988" i="14"/>
  <c r="A1989" i="14"/>
  <c r="A1990" i="14"/>
  <c r="A1991" i="14"/>
  <c r="A1992" i="14"/>
  <c r="A1993" i="14"/>
  <c r="A1994" i="14"/>
  <c r="A1995" i="14"/>
  <c r="A1996" i="14"/>
  <c r="A1997" i="14"/>
  <c r="A1998" i="14"/>
  <c r="A1999" i="14"/>
  <c r="A2000" i="14"/>
  <c r="A2001" i="14"/>
  <c r="A2002" i="14"/>
  <c r="A2003" i="14"/>
  <c r="A2004" i="14"/>
  <c r="A2005" i="14"/>
  <c r="A2006" i="14"/>
  <c r="A2007" i="14"/>
  <c r="A2008" i="14"/>
  <c r="A2009" i="14"/>
  <c r="A2010" i="14"/>
  <c r="A2011" i="14"/>
  <c r="A2012" i="14"/>
  <c r="A2013" i="14"/>
  <c r="A2014" i="14"/>
  <c r="A2015" i="14"/>
  <c r="A2016" i="14"/>
  <c r="A2017" i="14"/>
  <c r="A2018" i="14"/>
  <c r="A2019" i="14"/>
  <c r="A2020" i="14"/>
  <c r="A2021" i="14"/>
  <c r="A2022" i="14"/>
  <c r="A2023" i="14"/>
  <c r="A2024" i="14"/>
  <c r="A2025" i="14"/>
  <c r="A2026" i="14"/>
  <c r="A2027" i="14"/>
  <c r="A2028" i="14"/>
  <c r="A2029" i="14"/>
  <c r="A2030" i="14"/>
  <c r="A2031" i="14"/>
  <c r="A2032" i="14"/>
  <c r="A2033" i="14"/>
  <c r="A2034" i="14"/>
  <c r="A2035" i="14"/>
  <c r="A2036" i="14"/>
  <c r="A2037" i="14"/>
  <c r="A2038" i="14"/>
  <c r="A2039" i="14"/>
  <c r="A2040" i="14"/>
  <c r="A2041" i="14"/>
  <c r="A2042" i="14"/>
  <c r="A2043" i="14"/>
  <c r="A2044" i="14"/>
  <c r="A2045" i="14"/>
  <c r="A2046" i="14"/>
  <c r="A2047" i="14"/>
  <c r="A2048" i="14"/>
  <c r="A2049" i="14"/>
  <c r="A2050" i="14"/>
  <c r="A2051" i="14"/>
  <c r="A2052" i="14"/>
  <c r="A2053" i="14"/>
  <c r="A2054" i="14"/>
  <c r="A2055" i="14"/>
  <c r="A2056" i="14"/>
  <c r="A2057" i="14"/>
  <c r="A2058" i="14"/>
  <c r="A2059" i="14"/>
  <c r="A2060" i="14"/>
  <c r="A2061" i="14"/>
  <c r="A2062" i="14"/>
  <c r="A2063" i="14"/>
  <c r="A2064" i="14"/>
  <c r="A2065" i="14"/>
  <c r="A2066" i="14"/>
  <c r="A2067" i="14"/>
  <c r="A2068" i="14"/>
  <c r="A2069" i="14"/>
  <c r="A2070" i="14"/>
  <c r="A2071" i="14"/>
  <c r="A2072" i="14"/>
  <c r="A2073" i="14"/>
  <c r="A2074" i="14"/>
  <c r="A2075" i="14"/>
  <c r="A2076" i="14"/>
  <c r="A2077" i="14"/>
  <c r="A2078" i="14"/>
  <c r="A2079" i="14"/>
  <c r="A2080" i="14"/>
  <c r="A2081" i="14"/>
  <c r="A2082" i="14"/>
  <c r="A2083" i="14"/>
  <c r="A2084" i="14"/>
  <c r="A2085" i="14"/>
  <c r="A2086" i="14"/>
  <c r="A2087" i="14"/>
  <c r="A2088" i="14"/>
  <c r="A2089" i="14"/>
  <c r="A2090" i="14"/>
  <c r="A2091" i="14"/>
  <c r="A2092" i="14"/>
  <c r="A2093" i="14"/>
  <c r="A2094" i="14"/>
  <c r="A2095" i="14"/>
  <c r="A2096" i="14"/>
  <c r="A2097" i="14"/>
  <c r="A2098" i="14"/>
  <c r="A2099" i="14"/>
  <c r="A2100" i="14"/>
  <c r="A2101" i="14"/>
  <c r="A2102" i="14"/>
  <c r="A2103" i="14"/>
  <c r="A2104" i="14"/>
  <c r="A2105" i="14"/>
  <c r="A2106" i="14"/>
  <c r="A2107" i="14"/>
  <c r="A2108" i="14"/>
  <c r="A2109" i="14"/>
  <c r="A2110" i="14"/>
  <c r="A2111" i="14"/>
  <c r="A2112" i="14"/>
  <c r="A2113" i="14"/>
  <c r="A2114" i="14"/>
  <c r="A2115" i="14"/>
  <c r="A2116" i="14"/>
  <c r="A2117" i="14"/>
  <c r="A2118" i="14"/>
  <c r="A2119" i="14"/>
  <c r="A2120" i="14"/>
  <c r="A2121" i="14"/>
  <c r="A2122" i="14"/>
  <c r="A2123" i="14"/>
  <c r="A2124" i="14"/>
  <c r="A2125" i="14"/>
  <c r="A2126" i="14"/>
  <c r="A2127" i="14"/>
  <c r="A2128" i="14"/>
  <c r="A2129" i="14"/>
  <c r="A2130" i="14"/>
  <c r="A2131" i="14"/>
  <c r="A2132" i="14"/>
  <c r="A2133" i="14"/>
  <c r="A2134" i="14"/>
  <c r="A2135" i="14"/>
  <c r="A2136" i="14"/>
  <c r="A2137" i="14"/>
  <c r="A2138" i="14"/>
  <c r="A2139" i="14"/>
  <c r="A2140" i="14"/>
  <c r="A2141" i="14"/>
  <c r="A2142" i="14"/>
  <c r="A2143" i="14"/>
  <c r="A2144" i="14"/>
  <c r="A2145" i="14"/>
  <c r="A2146" i="14"/>
  <c r="A2147" i="14"/>
  <c r="A2148" i="14"/>
  <c r="A2149" i="14"/>
  <c r="A2150" i="14"/>
  <c r="A2151" i="14"/>
  <c r="A2152" i="14"/>
  <c r="A2153" i="14"/>
  <c r="A2154" i="14"/>
  <c r="A2155" i="14"/>
  <c r="A2156" i="14"/>
  <c r="A2157" i="14"/>
  <c r="A2158" i="14"/>
  <c r="A2159" i="14"/>
  <c r="A2160" i="14"/>
  <c r="A2161" i="14"/>
  <c r="A2162" i="14"/>
  <c r="A2163" i="14"/>
  <c r="A2164" i="14"/>
  <c r="A2165" i="14"/>
  <c r="A2166" i="14"/>
  <c r="A2167" i="14"/>
  <c r="A2168" i="14"/>
  <c r="A2169" i="14"/>
  <c r="A2170" i="14"/>
  <c r="A2171" i="14"/>
  <c r="A2172" i="14"/>
  <c r="A2173" i="14"/>
  <c r="A2174" i="14"/>
  <c r="A2175" i="14"/>
  <c r="A2176" i="14"/>
  <c r="A2177" i="14"/>
  <c r="A2178" i="14"/>
  <c r="A2179" i="14"/>
  <c r="A2180" i="14"/>
  <c r="A2181" i="14"/>
  <c r="A2182" i="14"/>
  <c r="A2183" i="14"/>
  <c r="A2184" i="14"/>
  <c r="A2185" i="14"/>
  <c r="A2186" i="14"/>
  <c r="A2187" i="14"/>
  <c r="A2188" i="14"/>
  <c r="A2189" i="14"/>
  <c r="A2190" i="14"/>
  <c r="A2191" i="14"/>
  <c r="A2192" i="14"/>
  <c r="A2193" i="14"/>
  <c r="A2194" i="14"/>
  <c r="A2195" i="14"/>
  <c r="A2196" i="14"/>
  <c r="A2197" i="14"/>
  <c r="A2198" i="14"/>
  <c r="A2199" i="14"/>
  <c r="A2200" i="14"/>
  <c r="A2201" i="14"/>
  <c r="A2202" i="14"/>
  <c r="A2203" i="14"/>
  <c r="A2204" i="14"/>
  <c r="A2205" i="14"/>
  <c r="A2206" i="14"/>
  <c r="A2207" i="14"/>
  <c r="A2208" i="14"/>
  <c r="A2209" i="14"/>
  <c r="A2210" i="14"/>
  <c r="A2211" i="14"/>
  <c r="A2212" i="14"/>
  <c r="A2213" i="14"/>
  <c r="A2214" i="14"/>
  <c r="A2215" i="14"/>
  <c r="A2216" i="14"/>
  <c r="A2217" i="14"/>
  <c r="A2218" i="14"/>
  <c r="A2219" i="14"/>
  <c r="A2220" i="14"/>
  <c r="A2221" i="14"/>
  <c r="A2222" i="14"/>
  <c r="A2223" i="14"/>
  <c r="A2224" i="14"/>
  <c r="A2225" i="14"/>
  <c r="A2226" i="14"/>
  <c r="A2227" i="14"/>
  <c r="A2228" i="14"/>
  <c r="A2229" i="14"/>
  <c r="A2230" i="14"/>
  <c r="A2231" i="14"/>
  <c r="A2232" i="14"/>
  <c r="A2233" i="14"/>
  <c r="A2234" i="14"/>
  <c r="A2235" i="14"/>
  <c r="A2236" i="14"/>
  <c r="A2237" i="14"/>
  <c r="A2238" i="14"/>
  <c r="A2239" i="14"/>
  <c r="A2240" i="14"/>
  <c r="A2241" i="14"/>
  <c r="A2242" i="14"/>
  <c r="A2243" i="14"/>
  <c r="A2244" i="14"/>
  <c r="A2245" i="14"/>
  <c r="A2246" i="14"/>
  <c r="A2247" i="14"/>
  <c r="A2248" i="14"/>
  <c r="A2249" i="14"/>
  <c r="A2250" i="14"/>
  <c r="A2251" i="14"/>
  <c r="A2252" i="14"/>
  <c r="A2253" i="14"/>
  <c r="A2254" i="14"/>
  <c r="A2255" i="14"/>
  <c r="A2256" i="14"/>
  <c r="A2257" i="14"/>
  <c r="A2258" i="14"/>
  <c r="A2259" i="14"/>
  <c r="A2260" i="14"/>
  <c r="A2261" i="14"/>
  <c r="A2262" i="14"/>
  <c r="A2263" i="14"/>
  <c r="A2264" i="14"/>
  <c r="A2265" i="14"/>
  <c r="A2266" i="14"/>
  <c r="A2267" i="14"/>
  <c r="A2268" i="14"/>
  <c r="A2269" i="14"/>
  <c r="A2270" i="14"/>
  <c r="A2271" i="14"/>
  <c r="A2272" i="14"/>
  <c r="A2273" i="14"/>
  <c r="A2274" i="14"/>
  <c r="A2275" i="14"/>
  <c r="A2276" i="14"/>
  <c r="A2277" i="14"/>
  <c r="A2278" i="14"/>
  <c r="A2279" i="14"/>
  <c r="A2280" i="14"/>
  <c r="A2281" i="14"/>
  <c r="A2282" i="14"/>
  <c r="A2283" i="14"/>
  <c r="A2284" i="14"/>
  <c r="A2285" i="14"/>
  <c r="A2286" i="14"/>
  <c r="A2287" i="14"/>
  <c r="A2288" i="14"/>
  <c r="A2289" i="14"/>
  <c r="A2290" i="14"/>
  <c r="A2291" i="14"/>
  <c r="A2292" i="14"/>
  <c r="A2293" i="14"/>
  <c r="A2294" i="14"/>
  <c r="A2295" i="14"/>
  <c r="A2296" i="14"/>
  <c r="A2297" i="14"/>
  <c r="A2298" i="14"/>
  <c r="A2299" i="14"/>
  <c r="A2300" i="14"/>
  <c r="A2301" i="14"/>
  <c r="A2302" i="14"/>
  <c r="A2303" i="14"/>
  <c r="A2304" i="14"/>
  <c r="A2305" i="14"/>
  <c r="A2306" i="14"/>
  <c r="A2307" i="14"/>
  <c r="A2308" i="14"/>
  <c r="A2309" i="14"/>
  <c r="A2310" i="14"/>
  <c r="A2311" i="14"/>
  <c r="A2312" i="14"/>
  <c r="A2313" i="14"/>
  <c r="A2314" i="14"/>
  <c r="A2315" i="14"/>
  <c r="A2316" i="14"/>
  <c r="A2317" i="14"/>
  <c r="A2318" i="14"/>
  <c r="A2319" i="14"/>
  <c r="A2320" i="14"/>
  <c r="A2321" i="14"/>
  <c r="A2322" i="14"/>
  <c r="O31" i="28"/>
  <c r="N31" i="28"/>
  <c r="M31" i="28"/>
  <c r="L31" i="28"/>
  <c r="K31" i="28"/>
  <c r="O30" i="28"/>
  <c r="N30" i="28"/>
  <c r="M30" i="28"/>
  <c r="L30" i="28"/>
  <c r="K30" i="28"/>
  <c r="O29" i="28"/>
  <c r="N29" i="28"/>
  <c r="M29" i="28"/>
  <c r="L29" i="28"/>
  <c r="K29" i="28"/>
  <c r="O28" i="28"/>
  <c r="N28" i="28"/>
  <c r="M28" i="28"/>
  <c r="L28" i="28"/>
  <c r="K28" i="28"/>
  <c r="O27" i="28"/>
  <c r="N27" i="28"/>
  <c r="M27" i="28"/>
  <c r="L27" i="28"/>
  <c r="K27" i="28"/>
  <c r="O26" i="28"/>
  <c r="N26" i="28"/>
  <c r="M26" i="28"/>
  <c r="L26" i="28"/>
  <c r="K26" i="28"/>
  <c r="O25" i="28"/>
  <c r="N25" i="28"/>
  <c r="M25" i="28"/>
  <c r="L25" i="28"/>
  <c r="K25" i="28"/>
  <c r="O24" i="28"/>
  <c r="N24" i="28"/>
  <c r="M24" i="28"/>
  <c r="L24" i="28"/>
  <c r="K24" i="28"/>
  <c r="O23" i="28"/>
  <c r="N23" i="28"/>
  <c r="M23" i="28"/>
  <c r="L23" i="28"/>
  <c r="K23" i="28"/>
  <c r="O22" i="28"/>
  <c r="N22" i="28"/>
  <c r="M22" i="28"/>
  <c r="L22" i="28"/>
  <c r="K22" i="28"/>
  <c r="O21" i="28"/>
  <c r="N21" i="28"/>
  <c r="M21" i="28"/>
  <c r="L21" i="28"/>
  <c r="K21" i="28"/>
  <c r="O20" i="28"/>
  <c r="N20" i="28"/>
  <c r="M20" i="28"/>
  <c r="L20" i="28"/>
  <c r="K20" i="28"/>
  <c r="O19" i="28"/>
  <c r="N19" i="28"/>
  <c r="M19" i="28"/>
  <c r="L19" i="28"/>
  <c r="K19" i="28"/>
  <c r="K15" i="28"/>
  <c r="L15" i="28"/>
  <c r="M15" i="28"/>
  <c r="N15" i="28"/>
  <c r="O15" i="28"/>
  <c r="C417" i="28"/>
  <c r="O421" i="28"/>
  <c r="M421" i="28"/>
  <c r="L421" i="28"/>
  <c r="K421" i="28"/>
  <c r="J421" i="28"/>
  <c r="I421" i="28"/>
  <c r="H421" i="28"/>
  <c r="G421" i="28"/>
  <c r="F421" i="28"/>
  <c r="E421" i="28"/>
  <c r="D421" i="28"/>
  <c r="C421" i="28"/>
  <c r="B421" i="28"/>
  <c r="O419" i="28"/>
  <c r="N419" i="28"/>
  <c r="M419" i="28"/>
  <c r="L419" i="28"/>
  <c r="K419" i="28"/>
  <c r="J419" i="28"/>
  <c r="I419" i="28"/>
  <c r="H419" i="28"/>
  <c r="G419" i="28"/>
  <c r="F419" i="28"/>
  <c r="E419" i="28"/>
  <c r="D419" i="28"/>
  <c r="C419" i="28"/>
  <c r="B419" i="28"/>
  <c r="O418" i="28"/>
  <c r="N418" i="28"/>
  <c r="M418" i="28"/>
  <c r="L418" i="28"/>
  <c r="K418" i="28"/>
  <c r="J418" i="28"/>
  <c r="I418" i="28"/>
  <c r="H418" i="28"/>
  <c r="G418" i="28"/>
  <c r="F418" i="28"/>
  <c r="E418" i="28"/>
  <c r="D418" i="28"/>
  <c r="C418" i="28"/>
  <c r="B418" i="28"/>
  <c r="O417" i="28"/>
  <c r="N417" i="28"/>
  <c r="M417" i="28"/>
  <c r="L417" i="28"/>
  <c r="K417" i="28"/>
  <c r="J417" i="28"/>
  <c r="I417" i="28"/>
  <c r="H417" i="28"/>
  <c r="G417" i="28"/>
  <c r="F417" i="28"/>
  <c r="E417" i="28"/>
  <c r="D417" i="28"/>
  <c r="B417" i="28"/>
  <c r="O416" i="28"/>
  <c r="N416" i="28"/>
  <c r="M416" i="28"/>
  <c r="L416" i="28"/>
  <c r="K416" i="28"/>
  <c r="J416" i="28"/>
  <c r="I416" i="28"/>
  <c r="H416" i="28"/>
  <c r="G416" i="28"/>
  <c r="F416" i="28"/>
  <c r="E416" i="28"/>
  <c r="D416" i="28"/>
  <c r="C416" i="28"/>
  <c r="B416" i="28"/>
  <c r="O415" i="28"/>
  <c r="N415" i="28"/>
  <c r="M415" i="28"/>
  <c r="L415" i="28"/>
  <c r="K415" i="28"/>
  <c r="J415" i="28"/>
  <c r="I415" i="28"/>
  <c r="H415" i="28"/>
  <c r="G415" i="28"/>
  <c r="F415" i="28"/>
  <c r="E415" i="28"/>
  <c r="D415" i="28"/>
  <c r="C415" i="28"/>
  <c r="B415" i="28"/>
  <c r="O414" i="28"/>
  <c r="N414" i="28"/>
  <c r="M414" i="28"/>
  <c r="L414" i="28"/>
  <c r="K414" i="28"/>
  <c r="J414" i="28"/>
  <c r="I414" i="28"/>
  <c r="H414" i="28"/>
  <c r="G414" i="28"/>
  <c r="F414" i="28"/>
  <c r="E414" i="28"/>
  <c r="D414" i="28"/>
  <c r="C414" i="28"/>
  <c r="B414" i="28"/>
  <c r="O413" i="28"/>
  <c r="N413" i="28"/>
  <c r="M413" i="28"/>
  <c r="L413" i="28"/>
  <c r="K413" i="28"/>
  <c r="J413" i="28"/>
  <c r="I413" i="28"/>
  <c r="H413" i="28"/>
  <c r="G413" i="28"/>
  <c r="F413" i="28"/>
  <c r="E413" i="28"/>
  <c r="D413" i="28"/>
  <c r="C413" i="28"/>
  <c r="B413" i="28"/>
  <c r="O412" i="28"/>
  <c r="N412" i="28"/>
  <c r="M412" i="28"/>
  <c r="L412" i="28"/>
  <c r="K412" i="28"/>
  <c r="J412" i="28"/>
  <c r="I412" i="28"/>
  <c r="H412" i="28"/>
  <c r="G412" i="28"/>
  <c r="F412" i="28"/>
  <c r="E412" i="28"/>
  <c r="D412" i="28"/>
  <c r="C412" i="28"/>
  <c r="B412" i="28"/>
  <c r="O411" i="28"/>
  <c r="N411" i="28"/>
  <c r="M411" i="28"/>
  <c r="L411" i="28"/>
  <c r="K411" i="28"/>
  <c r="J411" i="28"/>
  <c r="I411" i="28"/>
  <c r="H411" i="28"/>
  <c r="G411" i="28"/>
  <c r="F411" i="28"/>
  <c r="E411" i="28"/>
  <c r="D411" i="28"/>
  <c r="C411" i="28"/>
  <c r="B411" i="28"/>
  <c r="O410" i="28"/>
  <c r="N410" i="28"/>
  <c r="M410" i="28"/>
  <c r="L410" i="28"/>
  <c r="K410" i="28"/>
  <c r="J410" i="28"/>
  <c r="I410" i="28"/>
  <c r="H410" i="28"/>
  <c r="G410" i="28"/>
  <c r="F410" i="28"/>
  <c r="E410" i="28"/>
  <c r="D410" i="28"/>
  <c r="C410" i="28"/>
  <c r="B410" i="28"/>
  <c r="O409" i="28"/>
  <c r="N409" i="28"/>
  <c r="M409" i="28"/>
  <c r="L409" i="28"/>
  <c r="K409" i="28"/>
  <c r="J409" i="28"/>
  <c r="I409" i="28"/>
  <c r="H409" i="28"/>
  <c r="G409" i="28"/>
  <c r="F409" i="28"/>
  <c r="E409" i="28"/>
  <c r="D409" i="28"/>
  <c r="C409" i="28"/>
  <c r="B409" i="28"/>
  <c r="O408" i="28"/>
  <c r="N408" i="28"/>
  <c r="M408" i="28"/>
  <c r="L408" i="28"/>
  <c r="K408" i="28"/>
  <c r="J408" i="28"/>
  <c r="I408" i="28"/>
  <c r="H408" i="28"/>
  <c r="G408" i="28"/>
  <c r="F408" i="28"/>
  <c r="E408" i="28"/>
  <c r="D408" i="28"/>
  <c r="C408" i="28"/>
  <c r="B408" i="28"/>
  <c r="O407" i="28"/>
  <c r="N407" i="28"/>
  <c r="M407" i="28"/>
  <c r="L407" i="28"/>
  <c r="K407" i="28"/>
  <c r="J407" i="28"/>
  <c r="I407" i="28"/>
  <c r="H407" i="28"/>
  <c r="G407" i="28"/>
  <c r="F407" i="28"/>
  <c r="E407" i="28"/>
  <c r="D407" i="28"/>
  <c r="C407" i="28"/>
  <c r="B407" i="28"/>
  <c r="O406" i="28"/>
  <c r="N406" i="28"/>
  <c r="M406" i="28"/>
  <c r="L406" i="28"/>
  <c r="K406" i="28"/>
  <c r="J406" i="28"/>
  <c r="I406" i="28"/>
  <c r="H406" i="28"/>
  <c r="G406" i="28"/>
  <c r="F406" i="28"/>
  <c r="E406" i="28"/>
  <c r="D406" i="28"/>
  <c r="C406" i="28"/>
  <c r="B406" i="28"/>
  <c r="O405" i="28"/>
  <c r="N405" i="28"/>
  <c r="M405" i="28"/>
  <c r="L405" i="28"/>
  <c r="K405" i="28"/>
  <c r="J405" i="28"/>
  <c r="I405" i="28"/>
  <c r="H405" i="28"/>
  <c r="G405" i="28"/>
  <c r="F405" i="28"/>
  <c r="E405" i="28"/>
  <c r="D405" i="28"/>
  <c r="C405" i="28"/>
  <c r="B405" i="28"/>
  <c r="O404" i="28"/>
  <c r="N404" i="28"/>
  <c r="M404" i="28"/>
  <c r="L404" i="28"/>
  <c r="K404" i="28"/>
  <c r="J404" i="28"/>
  <c r="I404" i="28"/>
  <c r="H404" i="28"/>
  <c r="G404" i="28"/>
  <c r="F404" i="28"/>
  <c r="E404" i="28"/>
  <c r="D404" i="28"/>
  <c r="C404" i="28"/>
  <c r="B404" i="28"/>
  <c r="O403" i="28"/>
  <c r="N403" i="28"/>
  <c r="M403" i="28"/>
  <c r="L403" i="28"/>
  <c r="K403" i="28"/>
  <c r="J403" i="28"/>
  <c r="I403" i="28"/>
  <c r="H403" i="28"/>
  <c r="G403" i="28"/>
  <c r="F403" i="28"/>
  <c r="E403" i="28"/>
  <c r="D403" i="28"/>
  <c r="C403" i="28"/>
  <c r="B403" i="28"/>
  <c r="O402" i="28"/>
  <c r="N402" i="28"/>
  <c r="M402" i="28"/>
  <c r="L402" i="28"/>
  <c r="K402" i="28"/>
  <c r="J402" i="28"/>
  <c r="I402" i="28"/>
  <c r="H402" i="28"/>
  <c r="G402" i="28"/>
  <c r="F402" i="28"/>
  <c r="E402" i="28"/>
  <c r="D402" i="28"/>
  <c r="C402" i="28"/>
  <c r="B402" i="28"/>
  <c r="O401" i="28"/>
  <c r="N401" i="28"/>
  <c r="M401" i="28"/>
  <c r="L401" i="28"/>
  <c r="K401" i="28"/>
  <c r="J401" i="28"/>
  <c r="I401" i="28"/>
  <c r="H401" i="28"/>
  <c r="G401" i="28"/>
  <c r="F401" i="28"/>
  <c r="E401" i="28"/>
  <c r="D401" i="28"/>
  <c r="C401" i="28"/>
  <c r="B401" i="28"/>
  <c r="O400" i="28"/>
  <c r="N400" i="28"/>
  <c r="M400" i="28"/>
  <c r="L400" i="28"/>
  <c r="K400" i="28"/>
  <c r="J400" i="28"/>
  <c r="I400" i="28"/>
  <c r="H400" i="28"/>
  <c r="G400" i="28"/>
  <c r="F400" i="28"/>
  <c r="E400" i="28"/>
  <c r="D400" i="28"/>
  <c r="C400" i="28"/>
  <c r="B400" i="28"/>
  <c r="O399" i="28"/>
  <c r="N399" i="28"/>
  <c r="M399" i="28"/>
  <c r="L399" i="28"/>
  <c r="K399" i="28"/>
  <c r="J399" i="28"/>
  <c r="I399" i="28"/>
  <c r="H399" i="28"/>
  <c r="G399" i="28"/>
  <c r="F399" i="28"/>
  <c r="E399" i="28"/>
  <c r="D399" i="28"/>
  <c r="C399" i="28"/>
  <c r="B399" i="28"/>
  <c r="O398" i="28"/>
  <c r="N398" i="28"/>
  <c r="M398" i="28"/>
  <c r="L398" i="28"/>
  <c r="K398" i="28"/>
  <c r="J398" i="28"/>
  <c r="I398" i="28"/>
  <c r="H398" i="28"/>
  <c r="G398" i="28"/>
  <c r="F398" i="28"/>
  <c r="E398" i="28"/>
  <c r="D398" i="28"/>
  <c r="C398" i="28"/>
  <c r="B398" i="28"/>
  <c r="O397" i="28"/>
  <c r="N397" i="28"/>
  <c r="M397" i="28"/>
  <c r="L397" i="28"/>
  <c r="K397" i="28"/>
  <c r="J397" i="28"/>
  <c r="I397" i="28"/>
  <c r="H397" i="28"/>
  <c r="G397" i="28"/>
  <c r="F397" i="28"/>
  <c r="E397" i="28"/>
  <c r="D397" i="28"/>
  <c r="C397" i="28"/>
  <c r="B397" i="28"/>
  <c r="O396" i="28"/>
  <c r="N396" i="28"/>
  <c r="M396" i="28"/>
  <c r="L396" i="28"/>
  <c r="K396" i="28"/>
  <c r="J396" i="28"/>
  <c r="I396" i="28"/>
  <c r="H396" i="28"/>
  <c r="G396" i="28"/>
  <c r="F396" i="28"/>
  <c r="E396" i="28"/>
  <c r="D396" i="28"/>
  <c r="C396" i="28"/>
  <c r="B396" i="28"/>
  <c r="O395" i="28"/>
  <c r="N395" i="28"/>
  <c r="M395" i="28"/>
  <c r="L395" i="28"/>
  <c r="K395" i="28"/>
  <c r="J395" i="28"/>
  <c r="I395" i="28"/>
  <c r="H395" i="28"/>
  <c r="G395" i="28"/>
  <c r="F395" i="28"/>
  <c r="E395" i="28"/>
  <c r="D395" i="28"/>
  <c r="C395" i="28"/>
  <c r="B395" i="28"/>
  <c r="O394" i="28"/>
  <c r="N394" i="28"/>
  <c r="M394" i="28"/>
  <c r="L394" i="28"/>
  <c r="K394" i="28"/>
  <c r="J394" i="28"/>
  <c r="I394" i="28"/>
  <c r="H394" i="28"/>
  <c r="G394" i="28"/>
  <c r="F394" i="28"/>
  <c r="E394" i="28"/>
  <c r="D394" i="28"/>
  <c r="C394" i="28"/>
  <c r="B394" i="28"/>
  <c r="O393" i="28"/>
  <c r="N393" i="28"/>
  <c r="M393" i="28"/>
  <c r="L393" i="28"/>
  <c r="K393" i="28"/>
  <c r="J393" i="28"/>
  <c r="I393" i="28"/>
  <c r="H393" i="28"/>
  <c r="G393" i="28"/>
  <c r="F393" i="28"/>
  <c r="E393" i="28"/>
  <c r="D393" i="28"/>
  <c r="C393" i="28"/>
  <c r="B393" i="28"/>
  <c r="O392" i="28"/>
  <c r="N392" i="28"/>
  <c r="M392" i="28"/>
  <c r="L392" i="28"/>
  <c r="K392" i="28"/>
  <c r="J392" i="28"/>
  <c r="I392" i="28"/>
  <c r="H392" i="28"/>
  <c r="G392" i="28"/>
  <c r="F392" i="28"/>
  <c r="E392" i="28"/>
  <c r="D392" i="28"/>
  <c r="C392" i="28"/>
  <c r="B392" i="28"/>
  <c r="O391" i="28"/>
  <c r="N391" i="28"/>
  <c r="M391" i="28"/>
  <c r="L391" i="28"/>
  <c r="K391" i="28"/>
  <c r="J391" i="28"/>
  <c r="I391" i="28"/>
  <c r="H391" i="28"/>
  <c r="G391" i="28"/>
  <c r="F391" i="28"/>
  <c r="E391" i="28"/>
  <c r="D391" i="28"/>
  <c r="C391" i="28"/>
  <c r="B391" i="28"/>
  <c r="O390" i="28"/>
  <c r="N390" i="28"/>
  <c r="M390" i="28"/>
  <c r="L390" i="28"/>
  <c r="K390" i="28"/>
  <c r="J390" i="28"/>
  <c r="I390" i="28"/>
  <c r="H390" i="28"/>
  <c r="G390" i="28"/>
  <c r="F390" i="28"/>
  <c r="E390" i="28"/>
  <c r="D390" i="28"/>
  <c r="C390" i="28"/>
  <c r="B390" i="28"/>
  <c r="O389" i="28"/>
  <c r="N389" i="28"/>
  <c r="M389" i="28"/>
  <c r="L389" i="28"/>
  <c r="K389" i="28"/>
  <c r="J389" i="28"/>
  <c r="I389" i="28"/>
  <c r="H389" i="28"/>
  <c r="G389" i="28"/>
  <c r="F389" i="28"/>
  <c r="E389" i="28"/>
  <c r="D389" i="28"/>
  <c r="C389" i="28"/>
  <c r="B389" i="28"/>
  <c r="O388" i="28"/>
  <c r="N388" i="28"/>
  <c r="M388" i="28"/>
  <c r="L388" i="28"/>
  <c r="K388" i="28"/>
  <c r="J388" i="28"/>
  <c r="I388" i="28"/>
  <c r="H388" i="28"/>
  <c r="G388" i="28"/>
  <c r="F388" i="28"/>
  <c r="E388" i="28"/>
  <c r="D388" i="28"/>
  <c r="C388" i="28"/>
  <c r="B388" i="28"/>
  <c r="O387" i="28"/>
  <c r="N387" i="28"/>
  <c r="M387" i="28"/>
  <c r="L387" i="28"/>
  <c r="K387" i="28"/>
  <c r="J387" i="28"/>
  <c r="I387" i="28"/>
  <c r="H387" i="28"/>
  <c r="G387" i="28"/>
  <c r="F387" i="28"/>
  <c r="E387" i="28"/>
  <c r="D387" i="28"/>
  <c r="C387" i="28"/>
  <c r="B387" i="28"/>
  <c r="O385" i="28"/>
  <c r="N385" i="28"/>
  <c r="M385" i="28"/>
  <c r="L385" i="28"/>
  <c r="K385" i="28"/>
  <c r="J385" i="28"/>
  <c r="I385" i="28"/>
  <c r="H385" i="28"/>
  <c r="G385" i="28"/>
  <c r="F385" i="28"/>
  <c r="E385" i="28"/>
  <c r="D385" i="28"/>
  <c r="C385" i="28"/>
  <c r="B385" i="28"/>
  <c r="O384" i="28"/>
  <c r="N384" i="28"/>
  <c r="M384" i="28"/>
  <c r="L384" i="28"/>
  <c r="K384" i="28"/>
  <c r="J384" i="28"/>
  <c r="I384" i="28"/>
  <c r="H384" i="28"/>
  <c r="G384" i="28"/>
  <c r="F384" i="28"/>
  <c r="E384" i="28"/>
  <c r="D384" i="28"/>
  <c r="C384" i="28"/>
  <c r="B384" i="28"/>
  <c r="O383" i="28"/>
  <c r="N383" i="28"/>
  <c r="M383" i="28"/>
  <c r="L383" i="28"/>
  <c r="K383" i="28"/>
  <c r="J383" i="28"/>
  <c r="I383" i="28"/>
  <c r="H383" i="28"/>
  <c r="G383" i="28"/>
  <c r="F383" i="28"/>
  <c r="E383" i="28"/>
  <c r="D383" i="28"/>
  <c r="C383" i="28"/>
  <c r="B383" i="28"/>
  <c r="O382" i="28"/>
  <c r="N382" i="28"/>
  <c r="M382" i="28"/>
  <c r="L382" i="28"/>
  <c r="K382" i="28"/>
  <c r="J382" i="28"/>
  <c r="I382" i="28"/>
  <c r="H382" i="28"/>
  <c r="G382" i="28"/>
  <c r="F382" i="28"/>
  <c r="E382" i="28"/>
  <c r="D382" i="28"/>
  <c r="C382" i="28"/>
  <c r="B382" i="28"/>
  <c r="O381" i="28"/>
  <c r="N381" i="28"/>
  <c r="M381" i="28"/>
  <c r="L381" i="28"/>
  <c r="K381" i="28"/>
  <c r="J381" i="28"/>
  <c r="I381" i="28"/>
  <c r="H381" i="28"/>
  <c r="G381" i="28"/>
  <c r="F381" i="28"/>
  <c r="E381" i="28"/>
  <c r="D381" i="28"/>
  <c r="C381" i="28"/>
  <c r="B381" i="28"/>
  <c r="O380" i="28"/>
  <c r="N380" i="28"/>
  <c r="M380" i="28"/>
  <c r="L380" i="28"/>
  <c r="K380" i="28"/>
  <c r="J380" i="28"/>
  <c r="I380" i="28"/>
  <c r="H380" i="28"/>
  <c r="G380" i="28"/>
  <c r="F380" i="28"/>
  <c r="E380" i="28"/>
  <c r="D380" i="28"/>
  <c r="C380" i="28"/>
  <c r="B380" i="28"/>
  <c r="O379" i="28"/>
  <c r="N379" i="28"/>
  <c r="M379" i="28"/>
  <c r="L379" i="28"/>
  <c r="K379" i="28"/>
  <c r="J379" i="28"/>
  <c r="I379" i="28"/>
  <c r="H379" i="28"/>
  <c r="G379" i="28"/>
  <c r="F379" i="28"/>
  <c r="E379" i="28"/>
  <c r="D379" i="28"/>
  <c r="C379" i="28"/>
  <c r="B379" i="28"/>
  <c r="O378" i="28"/>
  <c r="N378" i="28"/>
  <c r="M378" i="28"/>
  <c r="L378" i="28"/>
  <c r="K378" i="28"/>
  <c r="J378" i="28"/>
  <c r="I378" i="28"/>
  <c r="H378" i="28"/>
  <c r="G378" i="28"/>
  <c r="F378" i="28"/>
  <c r="E378" i="28"/>
  <c r="D378" i="28"/>
  <c r="C378" i="28"/>
  <c r="B378" i="28"/>
  <c r="O377" i="28"/>
  <c r="N377" i="28"/>
  <c r="M377" i="28"/>
  <c r="L377" i="28"/>
  <c r="K377" i="28"/>
  <c r="J377" i="28"/>
  <c r="I377" i="28"/>
  <c r="H377" i="28"/>
  <c r="G377" i="28"/>
  <c r="F377" i="28"/>
  <c r="E377" i="28"/>
  <c r="D377" i="28"/>
  <c r="C377" i="28"/>
  <c r="B377" i="28"/>
  <c r="O376" i="28"/>
  <c r="N376" i="28"/>
  <c r="M376" i="28"/>
  <c r="L376" i="28"/>
  <c r="K376" i="28"/>
  <c r="J376" i="28"/>
  <c r="I376" i="28"/>
  <c r="H376" i="28"/>
  <c r="G376" i="28"/>
  <c r="F376" i="28"/>
  <c r="E376" i="28"/>
  <c r="D376" i="28"/>
  <c r="C376" i="28"/>
  <c r="B376" i="28"/>
  <c r="O375" i="28"/>
  <c r="N375" i="28"/>
  <c r="M375" i="28"/>
  <c r="L375" i="28"/>
  <c r="K375" i="28"/>
  <c r="J375" i="28"/>
  <c r="I375" i="28"/>
  <c r="H375" i="28"/>
  <c r="G375" i="28"/>
  <c r="F375" i="28"/>
  <c r="E375" i="28"/>
  <c r="D375" i="28"/>
  <c r="C375" i="28"/>
  <c r="B375" i="28"/>
  <c r="O374" i="28"/>
  <c r="N374" i="28"/>
  <c r="M374" i="28"/>
  <c r="L374" i="28"/>
  <c r="K374" i="28"/>
  <c r="J374" i="28"/>
  <c r="I374" i="28"/>
  <c r="H374" i="28"/>
  <c r="G374" i="28"/>
  <c r="F374" i="28"/>
  <c r="E374" i="28"/>
  <c r="D374" i="28"/>
  <c r="C374" i="28"/>
  <c r="B374" i="28"/>
  <c r="O373" i="28"/>
  <c r="N373" i="28"/>
  <c r="M373" i="28"/>
  <c r="L373" i="28"/>
  <c r="K373" i="28"/>
  <c r="J373" i="28"/>
  <c r="I373" i="28"/>
  <c r="H373" i="28"/>
  <c r="G373" i="28"/>
  <c r="F373" i="28"/>
  <c r="E373" i="28"/>
  <c r="D373" i="28"/>
  <c r="C373" i="28"/>
  <c r="B373" i="28"/>
  <c r="O372" i="28"/>
  <c r="N372" i="28"/>
  <c r="M372" i="28"/>
  <c r="L372" i="28"/>
  <c r="K372" i="28"/>
  <c r="J372" i="28"/>
  <c r="I372" i="28"/>
  <c r="H372" i="28"/>
  <c r="G372" i="28"/>
  <c r="F372" i="28"/>
  <c r="E372" i="28"/>
  <c r="D372" i="28"/>
  <c r="C372" i="28"/>
  <c r="B372" i="28"/>
  <c r="O371" i="28"/>
  <c r="N371" i="28"/>
  <c r="M371" i="28"/>
  <c r="L371" i="28"/>
  <c r="K371" i="28"/>
  <c r="J371" i="28"/>
  <c r="I371" i="28"/>
  <c r="H371" i="28"/>
  <c r="G371" i="28"/>
  <c r="F371" i="28"/>
  <c r="E371" i="28"/>
  <c r="D371" i="28"/>
  <c r="C371" i="28"/>
  <c r="B371" i="28"/>
  <c r="O370" i="28"/>
  <c r="N370" i="28"/>
  <c r="M370" i="28"/>
  <c r="L370" i="28"/>
  <c r="K370" i="28"/>
  <c r="J370" i="28"/>
  <c r="I370" i="28"/>
  <c r="H370" i="28"/>
  <c r="G370" i="28"/>
  <c r="F370" i="28"/>
  <c r="E370" i="28"/>
  <c r="D370" i="28"/>
  <c r="C370" i="28"/>
  <c r="B370" i="28"/>
  <c r="O369" i="28"/>
  <c r="N369" i="28"/>
  <c r="M369" i="28"/>
  <c r="L369" i="28"/>
  <c r="K369" i="28"/>
  <c r="J369" i="28"/>
  <c r="I369" i="28"/>
  <c r="H369" i="28"/>
  <c r="G369" i="28"/>
  <c r="F369" i="28"/>
  <c r="E369" i="28"/>
  <c r="D369" i="28"/>
  <c r="C369" i="28"/>
  <c r="B369" i="28"/>
  <c r="O368" i="28"/>
  <c r="N368" i="28"/>
  <c r="M368" i="28"/>
  <c r="L368" i="28"/>
  <c r="K368" i="28"/>
  <c r="J368" i="28"/>
  <c r="I368" i="28"/>
  <c r="H368" i="28"/>
  <c r="G368" i="28"/>
  <c r="F368" i="28"/>
  <c r="E368" i="28"/>
  <c r="D368" i="28"/>
  <c r="C368" i="28"/>
  <c r="B368" i="28"/>
  <c r="O367" i="28"/>
  <c r="N367" i="28"/>
  <c r="M367" i="28"/>
  <c r="L367" i="28"/>
  <c r="K367" i="28"/>
  <c r="J367" i="28"/>
  <c r="I367" i="28"/>
  <c r="H367" i="28"/>
  <c r="G367" i="28"/>
  <c r="F367" i="28"/>
  <c r="E367" i="28"/>
  <c r="D367" i="28"/>
  <c r="C367" i="28"/>
  <c r="B367" i="28"/>
  <c r="O366" i="28"/>
  <c r="N366" i="28"/>
  <c r="M366" i="28"/>
  <c r="L366" i="28"/>
  <c r="K366" i="28"/>
  <c r="J366" i="28"/>
  <c r="I366" i="28"/>
  <c r="H366" i="28"/>
  <c r="G366" i="28"/>
  <c r="F366" i="28"/>
  <c r="E366" i="28"/>
  <c r="D366" i="28"/>
  <c r="C366" i="28"/>
  <c r="B366" i="28"/>
  <c r="O365" i="28"/>
  <c r="N365" i="28"/>
  <c r="M365" i="28"/>
  <c r="L365" i="28"/>
  <c r="K365" i="28"/>
  <c r="J365" i="28"/>
  <c r="I365" i="28"/>
  <c r="H365" i="28"/>
  <c r="G365" i="28"/>
  <c r="F365" i="28"/>
  <c r="E365" i="28"/>
  <c r="D365" i="28"/>
  <c r="C365" i="28"/>
  <c r="B365" i="28"/>
  <c r="O364" i="28"/>
  <c r="N364" i="28"/>
  <c r="M364" i="28"/>
  <c r="L364" i="28"/>
  <c r="K364" i="28"/>
  <c r="J364" i="28"/>
  <c r="I364" i="28"/>
  <c r="H364" i="28"/>
  <c r="G364" i="28"/>
  <c r="F364" i="28"/>
  <c r="E364" i="28"/>
  <c r="D364" i="28"/>
  <c r="C364" i="28"/>
  <c r="B364" i="28"/>
  <c r="O363" i="28"/>
  <c r="N363" i="28"/>
  <c r="M363" i="28"/>
  <c r="L363" i="28"/>
  <c r="K363" i="28"/>
  <c r="J363" i="28"/>
  <c r="I363" i="28"/>
  <c r="H363" i="28"/>
  <c r="G363" i="28"/>
  <c r="F363" i="28"/>
  <c r="E363" i="28"/>
  <c r="D363" i="28"/>
  <c r="C363" i="28"/>
  <c r="B363" i="28"/>
  <c r="O361" i="28"/>
  <c r="N361" i="28"/>
  <c r="M361" i="28"/>
  <c r="L361" i="28"/>
  <c r="K361" i="28"/>
  <c r="J361" i="28"/>
  <c r="I361" i="28"/>
  <c r="H361" i="28"/>
  <c r="G361" i="28"/>
  <c r="F361" i="28"/>
  <c r="E361" i="28"/>
  <c r="D361" i="28"/>
  <c r="C361" i="28"/>
  <c r="B361" i="28"/>
  <c r="O360" i="28"/>
  <c r="N360" i="28"/>
  <c r="M360" i="28"/>
  <c r="L360" i="28"/>
  <c r="K360" i="28"/>
  <c r="J360" i="28"/>
  <c r="I360" i="28"/>
  <c r="H360" i="28"/>
  <c r="G360" i="28"/>
  <c r="F360" i="28"/>
  <c r="E360" i="28"/>
  <c r="D360" i="28"/>
  <c r="C360" i="28"/>
  <c r="B360" i="28"/>
  <c r="O359" i="28"/>
  <c r="N359" i="28"/>
  <c r="M359" i="28"/>
  <c r="L359" i="28"/>
  <c r="K359" i="28"/>
  <c r="J359" i="28"/>
  <c r="I359" i="28"/>
  <c r="H359" i="28"/>
  <c r="G359" i="28"/>
  <c r="F359" i="28"/>
  <c r="E359" i="28"/>
  <c r="D359" i="28"/>
  <c r="C359" i="28"/>
  <c r="B359" i="28"/>
  <c r="O358" i="28"/>
  <c r="N358" i="28"/>
  <c r="M358" i="28"/>
  <c r="L358" i="28"/>
  <c r="K358" i="28"/>
  <c r="J358" i="28"/>
  <c r="I358" i="28"/>
  <c r="H358" i="28"/>
  <c r="G358" i="28"/>
  <c r="F358" i="28"/>
  <c r="E358" i="28"/>
  <c r="D358" i="28"/>
  <c r="C358" i="28"/>
  <c r="B358" i="28"/>
  <c r="O357" i="28"/>
  <c r="N357" i="28"/>
  <c r="M357" i="28"/>
  <c r="L357" i="28"/>
  <c r="K357" i="28"/>
  <c r="J357" i="28"/>
  <c r="I357" i="28"/>
  <c r="H357" i="28"/>
  <c r="G357" i="28"/>
  <c r="F357" i="28"/>
  <c r="E357" i="28"/>
  <c r="D357" i="28"/>
  <c r="C357" i="28"/>
  <c r="B357" i="28"/>
  <c r="O356" i="28"/>
  <c r="N356" i="28"/>
  <c r="M356" i="28"/>
  <c r="L356" i="28"/>
  <c r="K356" i="28"/>
  <c r="J356" i="28"/>
  <c r="I356" i="28"/>
  <c r="H356" i="28"/>
  <c r="G356" i="28"/>
  <c r="F356" i="28"/>
  <c r="E356" i="28"/>
  <c r="D356" i="28"/>
  <c r="C356" i="28"/>
  <c r="B356" i="28"/>
  <c r="O355" i="28"/>
  <c r="N355" i="28"/>
  <c r="M355" i="28"/>
  <c r="L355" i="28"/>
  <c r="K355" i="28"/>
  <c r="J355" i="28"/>
  <c r="I355" i="28"/>
  <c r="H355" i="28"/>
  <c r="G355" i="28"/>
  <c r="F355" i="28"/>
  <c r="E355" i="28"/>
  <c r="D355" i="28"/>
  <c r="C355" i="28"/>
  <c r="B355" i="28"/>
  <c r="O354" i="28"/>
  <c r="N354" i="28"/>
  <c r="M354" i="28"/>
  <c r="L354" i="28"/>
  <c r="K354" i="28"/>
  <c r="J354" i="28"/>
  <c r="I354" i="28"/>
  <c r="H354" i="28"/>
  <c r="G354" i="28"/>
  <c r="F354" i="28"/>
  <c r="E354" i="28"/>
  <c r="D354" i="28"/>
  <c r="C354" i="28"/>
  <c r="B354" i="28"/>
  <c r="O353" i="28"/>
  <c r="N353" i="28"/>
  <c r="M353" i="28"/>
  <c r="L353" i="28"/>
  <c r="K353" i="28"/>
  <c r="J353" i="28"/>
  <c r="I353" i="28"/>
  <c r="H353" i="28"/>
  <c r="G353" i="28"/>
  <c r="F353" i="28"/>
  <c r="E353" i="28"/>
  <c r="D353" i="28"/>
  <c r="C353" i="28"/>
  <c r="B353" i="28"/>
  <c r="O352" i="28"/>
  <c r="N352" i="28"/>
  <c r="M352" i="28"/>
  <c r="L352" i="28"/>
  <c r="K352" i="28"/>
  <c r="J352" i="28"/>
  <c r="I352" i="28"/>
  <c r="H352" i="28"/>
  <c r="G352" i="28"/>
  <c r="F352" i="28"/>
  <c r="E352" i="28"/>
  <c r="D352" i="28"/>
  <c r="C352" i="28"/>
  <c r="B352" i="28"/>
  <c r="O351" i="28"/>
  <c r="N351" i="28"/>
  <c r="M351" i="28"/>
  <c r="L351" i="28"/>
  <c r="K351" i="28"/>
  <c r="J351" i="28"/>
  <c r="I351" i="28"/>
  <c r="H351" i="28"/>
  <c r="G351" i="28"/>
  <c r="F351" i="28"/>
  <c r="E351" i="28"/>
  <c r="D351" i="28"/>
  <c r="C351" i="28"/>
  <c r="B351" i="28"/>
  <c r="O350" i="28"/>
  <c r="N350" i="28"/>
  <c r="M350" i="28"/>
  <c r="L350" i="28"/>
  <c r="K350" i="28"/>
  <c r="J350" i="28"/>
  <c r="I350" i="28"/>
  <c r="H350" i="28"/>
  <c r="G350" i="28"/>
  <c r="F350" i="28"/>
  <c r="E350" i="28"/>
  <c r="D350" i="28"/>
  <c r="C350" i="28"/>
  <c r="B350" i="28"/>
  <c r="O349" i="28"/>
  <c r="N349" i="28"/>
  <c r="M349" i="28"/>
  <c r="L349" i="28"/>
  <c r="K349" i="28"/>
  <c r="J349" i="28"/>
  <c r="I349" i="28"/>
  <c r="H349" i="28"/>
  <c r="G349" i="28"/>
  <c r="F349" i="28"/>
  <c r="E349" i="28"/>
  <c r="D349" i="28"/>
  <c r="C349" i="28"/>
  <c r="B349" i="28"/>
  <c r="O348" i="28"/>
  <c r="N348" i="28"/>
  <c r="M348" i="28"/>
  <c r="L348" i="28"/>
  <c r="K348" i="28"/>
  <c r="J348" i="28"/>
  <c r="I348" i="28"/>
  <c r="H348" i="28"/>
  <c r="G348" i="28"/>
  <c r="F348" i="28"/>
  <c r="E348" i="28"/>
  <c r="D348" i="28"/>
  <c r="C348" i="28"/>
  <c r="B348" i="28"/>
  <c r="O347" i="28"/>
  <c r="N347" i="28"/>
  <c r="M347" i="28"/>
  <c r="L347" i="28"/>
  <c r="K347" i="28"/>
  <c r="J347" i="28"/>
  <c r="I347" i="28"/>
  <c r="H347" i="28"/>
  <c r="G347" i="28"/>
  <c r="F347" i="28"/>
  <c r="E347" i="28"/>
  <c r="D347" i="28"/>
  <c r="C347" i="28"/>
  <c r="B347" i="28"/>
  <c r="O346" i="28"/>
  <c r="N346" i="28"/>
  <c r="M346" i="28"/>
  <c r="L346" i="28"/>
  <c r="K346" i="28"/>
  <c r="J346" i="28"/>
  <c r="I346" i="28"/>
  <c r="H346" i="28"/>
  <c r="G346" i="28"/>
  <c r="F346" i="28"/>
  <c r="E346" i="28"/>
  <c r="D346" i="28"/>
  <c r="C346" i="28"/>
  <c r="B346" i="28"/>
  <c r="O345" i="28"/>
  <c r="N345" i="28"/>
  <c r="M345" i="28"/>
  <c r="L345" i="28"/>
  <c r="K345" i="28"/>
  <c r="J345" i="28"/>
  <c r="I345" i="28"/>
  <c r="H345" i="28"/>
  <c r="G345" i="28"/>
  <c r="F345" i="28"/>
  <c r="E345" i="28"/>
  <c r="D345" i="28"/>
  <c r="C345" i="28"/>
  <c r="B345" i="28"/>
  <c r="O344" i="28"/>
  <c r="N344" i="28"/>
  <c r="M344" i="28"/>
  <c r="L344" i="28"/>
  <c r="K344" i="28"/>
  <c r="J344" i="28"/>
  <c r="I344" i="28"/>
  <c r="H344" i="28"/>
  <c r="G344" i="28"/>
  <c r="F344" i="28"/>
  <c r="E344" i="28"/>
  <c r="D344" i="28"/>
  <c r="C344" i="28"/>
  <c r="B344" i="28"/>
  <c r="O343" i="28"/>
  <c r="N343" i="28"/>
  <c r="M343" i="28"/>
  <c r="L343" i="28"/>
  <c r="K343" i="28"/>
  <c r="J343" i="28"/>
  <c r="I343" i="28"/>
  <c r="H343" i="28"/>
  <c r="G343" i="28"/>
  <c r="F343" i="28"/>
  <c r="E343" i="28"/>
  <c r="D343" i="28"/>
  <c r="C343" i="28"/>
  <c r="B343" i="28"/>
  <c r="O342" i="28"/>
  <c r="N342" i="28"/>
  <c r="M342" i="28"/>
  <c r="L342" i="28"/>
  <c r="K342" i="28"/>
  <c r="J342" i="28"/>
  <c r="I342" i="28"/>
  <c r="H342" i="28"/>
  <c r="G342" i="28"/>
  <c r="F342" i="28"/>
  <c r="E342" i="28"/>
  <c r="D342" i="28"/>
  <c r="C342" i="28"/>
  <c r="B342" i="28"/>
  <c r="O341" i="28"/>
  <c r="N341" i="28"/>
  <c r="M341" i="28"/>
  <c r="L341" i="28"/>
  <c r="K341" i="28"/>
  <c r="J341" i="28"/>
  <c r="I341" i="28"/>
  <c r="H341" i="28"/>
  <c r="G341" i="28"/>
  <c r="F341" i="28"/>
  <c r="E341" i="28"/>
  <c r="D341" i="28"/>
  <c r="C341" i="28"/>
  <c r="B341" i="28"/>
  <c r="O340" i="28"/>
  <c r="N340" i="28"/>
  <c r="M340" i="28"/>
  <c r="L340" i="28"/>
  <c r="K340" i="28"/>
  <c r="J340" i="28"/>
  <c r="I340" i="28"/>
  <c r="H340" i="28"/>
  <c r="G340" i="28"/>
  <c r="F340" i="28"/>
  <c r="E340" i="28"/>
  <c r="D340" i="28"/>
  <c r="C340" i="28"/>
  <c r="B340" i="28"/>
  <c r="O339" i="28"/>
  <c r="N339" i="28"/>
  <c r="M339" i="28"/>
  <c r="L339" i="28"/>
  <c r="K339" i="28"/>
  <c r="J339" i="28"/>
  <c r="I339" i="28"/>
  <c r="H339" i="28"/>
  <c r="G339" i="28"/>
  <c r="F339" i="28"/>
  <c r="E339" i="28"/>
  <c r="D339" i="28"/>
  <c r="C339" i="28"/>
  <c r="B339" i="28"/>
  <c r="O338" i="28"/>
  <c r="N338" i="28"/>
  <c r="M338" i="28"/>
  <c r="L338" i="28"/>
  <c r="K338" i="28"/>
  <c r="J338" i="28"/>
  <c r="I338" i="28"/>
  <c r="H338" i="28"/>
  <c r="G338" i="28"/>
  <c r="F338" i="28"/>
  <c r="E338" i="28"/>
  <c r="D338" i="28"/>
  <c r="C338" i="28"/>
  <c r="B338" i="28"/>
  <c r="O337" i="28"/>
  <c r="N337" i="28"/>
  <c r="M337" i="28"/>
  <c r="L337" i="28"/>
  <c r="K337" i="28"/>
  <c r="J337" i="28"/>
  <c r="I337" i="28"/>
  <c r="H337" i="28"/>
  <c r="G337" i="28"/>
  <c r="F337" i="28"/>
  <c r="E337" i="28"/>
  <c r="D337" i="28"/>
  <c r="C337" i="28"/>
  <c r="B337" i="28"/>
  <c r="O336" i="28"/>
  <c r="N336" i="28"/>
  <c r="M336" i="28"/>
  <c r="L336" i="28"/>
  <c r="K336" i="28"/>
  <c r="J336" i="28"/>
  <c r="I336" i="28"/>
  <c r="H336" i="28"/>
  <c r="G336" i="28"/>
  <c r="F336" i="28"/>
  <c r="E336" i="28"/>
  <c r="D336" i="28"/>
  <c r="C336" i="28"/>
  <c r="B336" i="28"/>
  <c r="O335" i="28"/>
  <c r="N335" i="28"/>
  <c r="M335" i="28"/>
  <c r="L335" i="28"/>
  <c r="K335" i="28"/>
  <c r="J335" i="28"/>
  <c r="I335" i="28"/>
  <c r="H335" i="28"/>
  <c r="G335" i="28"/>
  <c r="F335" i="28"/>
  <c r="E335" i="28"/>
  <c r="D335" i="28"/>
  <c r="C335" i="28"/>
  <c r="B335" i="28"/>
  <c r="O334" i="28"/>
  <c r="N334" i="28"/>
  <c r="M334" i="28"/>
  <c r="L334" i="28"/>
  <c r="K334" i="28"/>
  <c r="J334" i="28"/>
  <c r="I334" i="28"/>
  <c r="H334" i="28"/>
  <c r="G334" i="28"/>
  <c r="F334" i="28"/>
  <c r="E334" i="28"/>
  <c r="D334" i="28"/>
  <c r="C334" i="28"/>
  <c r="B334" i="28"/>
  <c r="O333" i="28"/>
  <c r="N333" i="28"/>
  <c r="M333" i="28"/>
  <c r="L333" i="28"/>
  <c r="K333" i="28"/>
  <c r="J333" i="28"/>
  <c r="I333" i="28"/>
  <c r="H333" i="28"/>
  <c r="G333" i="28"/>
  <c r="F333" i="28"/>
  <c r="E333" i="28"/>
  <c r="D333" i="28"/>
  <c r="C333" i="28"/>
  <c r="B333" i="28"/>
  <c r="O332" i="28"/>
  <c r="N332" i="28"/>
  <c r="M332" i="28"/>
  <c r="L332" i="28"/>
  <c r="K332" i="28"/>
  <c r="J332" i="28"/>
  <c r="I332" i="28"/>
  <c r="H332" i="28"/>
  <c r="G332" i="28"/>
  <c r="F332" i="28"/>
  <c r="E332" i="28"/>
  <c r="D332" i="28"/>
  <c r="C332" i="28"/>
  <c r="B332" i="28"/>
  <c r="O331" i="28"/>
  <c r="N331" i="28"/>
  <c r="M331" i="28"/>
  <c r="L331" i="28"/>
  <c r="K331" i="28"/>
  <c r="J331" i="28"/>
  <c r="I331" i="28"/>
  <c r="H331" i="28"/>
  <c r="G331" i="28"/>
  <c r="F331" i="28"/>
  <c r="E331" i="28"/>
  <c r="D331" i="28"/>
  <c r="C331" i="28"/>
  <c r="B331" i="28"/>
  <c r="O330" i="28"/>
  <c r="M330" i="28"/>
  <c r="L330" i="28"/>
  <c r="J330" i="28"/>
  <c r="I330" i="28"/>
  <c r="H330" i="28"/>
  <c r="G330" i="28"/>
  <c r="F330" i="28"/>
  <c r="E330" i="28"/>
  <c r="D330" i="28"/>
  <c r="C330" i="28"/>
  <c r="B330" i="28"/>
  <c r="O329" i="28"/>
  <c r="N329" i="28"/>
  <c r="M329" i="28"/>
  <c r="L329" i="28"/>
  <c r="K329" i="28"/>
  <c r="J329" i="28"/>
  <c r="I329" i="28"/>
  <c r="H329" i="28"/>
  <c r="G329" i="28"/>
  <c r="F329" i="28"/>
  <c r="E329" i="28"/>
  <c r="D329" i="28"/>
  <c r="C329" i="28"/>
  <c r="B329" i="28"/>
  <c r="O328" i="28"/>
  <c r="N328" i="28"/>
  <c r="M328" i="28"/>
  <c r="L328" i="28"/>
  <c r="K328" i="28"/>
  <c r="J328" i="28"/>
  <c r="I328" i="28"/>
  <c r="H328" i="28"/>
  <c r="G328" i="28"/>
  <c r="F328" i="28"/>
  <c r="E328" i="28"/>
  <c r="D328" i="28"/>
  <c r="C328" i="28"/>
  <c r="B328" i="28"/>
  <c r="O327" i="28"/>
  <c r="N327" i="28"/>
  <c r="M327" i="28"/>
  <c r="L327" i="28"/>
  <c r="K327" i="28"/>
  <c r="J327" i="28"/>
  <c r="I327" i="28"/>
  <c r="H327" i="28"/>
  <c r="G327" i="28"/>
  <c r="F327" i="28"/>
  <c r="E327" i="28"/>
  <c r="D327" i="28"/>
  <c r="C327" i="28"/>
  <c r="B327" i="28"/>
  <c r="O326" i="28"/>
  <c r="N326" i="28"/>
  <c r="M326" i="28"/>
  <c r="L326" i="28"/>
  <c r="K326" i="28"/>
  <c r="J326" i="28"/>
  <c r="I326" i="28"/>
  <c r="H326" i="28"/>
  <c r="G326" i="28"/>
  <c r="F326" i="28"/>
  <c r="E326" i="28"/>
  <c r="D326" i="28"/>
  <c r="C326" i="28"/>
  <c r="B326" i="28"/>
  <c r="O325" i="28"/>
  <c r="N325" i="28"/>
  <c r="M325" i="28"/>
  <c r="L325" i="28"/>
  <c r="K325" i="28"/>
  <c r="J325" i="28"/>
  <c r="I325" i="28"/>
  <c r="H325" i="28"/>
  <c r="G325" i="28"/>
  <c r="F325" i="28"/>
  <c r="E325" i="28"/>
  <c r="D325" i="28"/>
  <c r="C325" i="28"/>
  <c r="B325" i="28"/>
  <c r="O324" i="28"/>
  <c r="N324" i="28"/>
  <c r="M324" i="28"/>
  <c r="L324" i="28"/>
  <c r="K324" i="28"/>
  <c r="J324" i="28"/>
  <c r="I324" i="28"/>
  <c r="H324" i="28"/>
  <c r="G324" i="28"/>
  <c r="F324" i="28"/>
  <c r="E324" i="28"/>
  <c r="D324" i="28"/>
  <c r="C324" i="28"/>
  <c r="B324" i="28"/>
  <c r="O322" i="28"/>
  <c r="N322" i="28"/>
  <c r="M322" i="28"/>
  <c r="L322" i="28"/>
  <c r="K322" i="28"/>
  <c r="J322" i="28"/>
  <c r="I322" i="28"/>
  <c r="H322" i="28"/>
  <c r="G322" i="28"/>
  <c r="F322" i="28"/>
  <c r="E322" i="28"/>
  <c r="D322" i="28"/>
  <c r="C322" i="28"/>
  <c r="B322" i="28"/>
  <c r="O321" i="28"/>
  <c r="N321" i="28"/>
  <c r="M321" i="28"/>
  <c r="L321" i="28"/>
  <c r="K321" i="28"/>
  <c r="J321" i="28"/>
  <c r="I321" i="28"/>
  <c r="H321" i="28"/>
  <c r="G321" i="28"/>
  <c r="F321" i="28"/>
  <c r="E321" i="28"/>
  <c r="D321" i="28"/>
  <c r="C321" i="28"/>
  <c r="B321" i="28"/>
  <c r="O320" i="28"/>
  <c r="N320" i="28"/>
  <c r="M320" i="28"/>
  <c r="L320" i="28"/>
  <c r="K320" i="28"/>
  <c r="J320" i="28"/>
  <c r="I320" i="28"/>
  <c r="H320" i="28"/>
  <c r="G320" i="28"/>
  <c r="F320" i="28"/>
  <c r="E320" i="28"/>
  <c r="D320" i="28"/>
  <c r="C320" i="28"/>
  <c r="B320" i="28"/>
  <c r="O319" i="28"/>
  <c r="N319" i="28"/>
  <c r="M319" i="28"/>
  <c r="L319" i="28"/>
  <c r="K319" i="28"/>
  <c r="J319" i="28"/>
  <c r="I319" i="28"/>
  <c r="H319" i="28"/>
  <c r="G319" i="28"/>
  <c r="F319" i="28"/>
  <c r="E319" i="28"/>
  <c r="D319" i="28"/>
  <c r="C319" i="28"/>
  <c r="B319" i="28"/>
  <c r="O318" i="28"/>
  <c r="N318" i="28"/>
  <c r="M318" i="28"/>
  <c r="L318" i="28"/>
  <c r="K318" i="28"/>
  <c r="J318" i="28"/>
  <c r="I318" i="28"/>
  <c r="H318" i="28"/>
  <c r="G318" i="28"/>
  <c r="F318" i="28"/>
  <c r="E318" i="28"/>
  <c r="D318" i="28"/>
  <c r="C318" i="28"/>
  <c r="B318" i="28"/>
  <c r="O317" i="28"/>
  <c r="N317" i="28"/>
  <c r="M317" i="28"/>
  <c r="L317" i="28"/>
  <c r="K317" i="28"/>
  <c r="J317" i="28"/>
  <c r="I317" i="28"/>
  <c r="H317" i="28"/>
  <c r="G317" i="28"/>
  <c r="F317" i="28"/>
  <c r="E317" i="28"/>
  <c r="D317" i="28"/>
  <c r="C317" i="28"/>
  <c r="B317" i="28"/>
  <c r="O316" i="28"/>
  <c r="N316" i="28"/>
  <c r="M316" i="28"/>
  <c r="L316" i="28"/>
  <c r="K316" i="28"/>
  <c r="J316" i="28"/>
  <c r="I316" i="28"/>
  <c r="H316" i="28"/>
  <c r="G316" i="28"/>
  <c r="F316" i="28"/>
  <c r="E316" i="28"/>
  <c r="D316" i="28"/>
  <c r="C316" i="28"/>
  <c r="B316" i="28"/>
  <c r="O315" i="28"/>
  <c r="N315" i="28"/>
  <c r="M315" i="28"/>
  <c r="L315" i="28"/>
  <c r="K315" i="28"/>
  <c r="J315" i="28"/>
  <c r="I315" i="28"/>
  <c r="H315" i="28"/>
  <c r="G315" i="28"/>
  <c r="F315" i="28"/>
  <c r="E315" i="28"/>
  <c r="D315" i="28"/>
  <c r="C315" i="28"/>
  <c r="B315" i="28"/>
  <c r="O314" i="28"/>
  <c r="N314" i="28"/>
  <c r="M314" i="28"/>
  <c r="L314" i="28"/>
  <c r="K314" i="28"/>
  <c r="J314" i="28"/>
  <c r="I314" i="28"/>
  <c r="H314" i="28"/>
  <c r="G314" i="28"/>
  <c r="F314" i="28"/>
  <c r="E314" i="28"/>
  <c r="D314" i="28"/>
  <c r="C314" i="28"/>
  <c r="B314" i="28"/>
  <c r="O313" i="28"/>
  <c r="N313" i="28"/>
  <c r="M313" i="28"/>
  <c r="L313" i="28"/>
  <c r="K313" i="28"/>
  <c r="J313" i="28"/>
  <c r="I313" i="28"/>
  <c r="H313" i="28"/>
  <c r="G313" i="28"/>
  <c r="F313" i="28"/>
  <c r="E313" i="28"/>
  <c r="D313" i="28"/>
  <c r="C313" i="28"/>
  <c r="B313" i="28"/>
  <c r="O312" i="28"/>
  <c r="N312" i="28"/>
  <c r="M312" i="28"/>
  <c r="L312" i="28"/>
  <c r="K312" i="28"/>
  <c r="J312" i="28"/>
  <c r="I312" i="28"/>
  <c r="H312" i="28"/>
  <c r="G312" i="28"/>
  <c r="F312" i="28"/>
  <c r="E312" i="28"/>
  <c r="D312" i="28"/>
  <c r="C312" i="28"/>
  <c r="B312" i="28"/>
  <c r="O311" i="28"/>
  <c r="N311" i="28"/>
  <c r="M311" i="28"/>
  <c r="L311" i="28"/>
  <c r="K311" i="28"/>
  <c r="J311" i="28"/>
  <c r="I311" i="28"/>
  <c r="H311" i="28"/>
  <c r="G311" i="28"/>
  <c r="F311" i="28"/>
  <c r="E311" i="28"/>
  <c r="D311" i="28"/>
  <c r="C311" i="28"/>
  <c r="B311" i="28"/>
  <c r="O310" i="28"/>
  <c r="N310" i="28"/>
  <c r="M310" i="28"/>
  <c r="L310" i="28"/>
  <c r="K310" i="28"/>
  <c r="J310" i="28"/>
  <c r="I310" i="28"/>
  <c r="H310" i="28"/>
  <c r="G310" i="28"/>
  <c r="F310" i="28"/>
  <c r="E310" i="28"/>
  <c r="D310" i="28"/>
  <c r="C310" i="28"/>
  <c r="B310" i="28"/>
  <c r="O309" i="28"/>
  <c r="N309" i="28"/>
  <c r="M309" i="28"/>
  <c r="L309" i="28"/>
  <c r="K309" i="28"/>
  <c r="J309" i="28"/>
  <c r="I309" i="28"/>
  <c r="H309" i="28"/>
  <c r="G309" i="28"/>
  <c r="F309" i="28"/>
  <c r="E309" i="28"/>
  <c r="D309" i="28"/>
  <c r="C309" i="28"/>
  <c r="B309" i="28"/>
  <c r="O308" i="28"/>
  <c r="N308" i="28"/>
  <c r="M308" i="28"/>
  <c r="L308" i="28"/>
  <c r="K308" i="28"/>
  <c r="J308" i="28"/>
  <c r="I308" i="28"/>
  <c r="H308" i="28"/>
  <c r="G308" i="28"/>
  <c r="F308" i="28"/>
  <c r="E308" i="28"/>
  <c r="D308" i="28"/>
  <c r="C308" i="28"/>
  <c r="B308" i="28"/>
  <c r="O307" i="28"/>
  <c r="N307" i="28"/>
  <c r="M307" i="28"/>
  <c r="L307" i="28"/>
  <c r="K307" i="28"/>
  <c r="J307" i="28"/>
  <c r="I307" i="28"/>
  <c r="H307" i="28"/>
  <c r="G307" i="28"/>
  <c r="F307" i="28"/>
  <c r="E307" i="28"/>
  <c r="D307" i="28"/>
  <c r="C307" i="28"/>
  <c r="B307" i="28"/>
  <c r="O306" i="28"/>
  <c r="N306" i="28"/>
  <c r="M306" i="28"/>
  <c r="L306" i="28"/>
  <c r="K306" i="28"/>
  <c r="J306" i="28"/>
  <c r="I306" i="28"/>
  <c r="H306" i="28"/>
  <c r="G306" i="28"/>
  <c r="F306" i="28"/>
  <c r="E306" i="28"/>
  <c r="D306" i="28"/>
  <c r="C306" i="28"/>
  <c r="B306" i="28"/>
  <c r="O305" i="28"/>
  <c r="N305" i="28"/>
  <c r="M305" i="28"/>
  <c r="L305" i="28"/>
  <c r="K305" i="28"/>
  <c r="J305" i="28"/>
  <c r="I305" i="28"/>
  <c r="H305" i="28"/>
  <c r="G305" i="28"/>
  <c r="F305" i="28"/>
  <c r="E305" i="28"/>
  <c r="D305" i="28"/>
  <c r="C305" i="28"/>
  <c r="B305" i="28"/>
  <c r="O304" i="28"/>
  <c r="N304" i="28"/>
  <c r="M304" i="28"/>
  <c r="L304" i="28"/>
  <c r="K304" i="28"/>
  <c r="J304" i="28"/>
  <c r="I304" i="28"/>
  <c r="H304" i="28"/>
  <c r="G304" i="28"/>
  <c r="F304" i="28"/>
  <c r="E304" i="28"/>
  <c r="D304" i="28"/>
  <c r="C304" i="28"/>
  <c r="B304" i="28"/>
  <c r="O303" i="28"/>
  <c r="N303" i="28"/>
  <c r="M303" i="28"/>
  <c r="L303" i="28"/>
  <c r="K303" i="28"/>
  <c r="J303" i="28"/>
  <c r="I303" i="28"/>
  <c r="H303" i="28"/>
  <c r="G303" i="28"/>
  <c r="F303" i="28"/>
  <c r="E303" i="28"/>
  <c r="D303" i="28"/>
  <c r="C303" i="28"/>
  <c r="B303" i="28"/>
  <c r="O302" i="28"/>
  <c r="N302" i="28"/>
  <c r="M302" i="28"/>
  <c r="L302" i="28"/>
  <c r="K302" i="28"/>
  <c r="J302" i="28"/>
  <c r="I302" i="28"/>
  <c r="H302" i="28"/>
  <c r="G302" i="28"/>
  <c r="F302" i="28"/>
  <c r="E302" i="28"/>
  <c r="D302" i="28"/>
  <c r="C302" i="28"/>
  <c r="B302" i="28"/>
  <c r="O301" i="28"/>
  <c r="N301" i="28"/>
  <c r="M301" i="28"/>
  <c r="L301" i="28"/>
  <c r="K301" i="28"/>
  <c r="J301" i="28"/>
  <c r="I301" i="28"/>
  <c r="H301" i="28"/>
  <c r="G301" i="28"/>
  <c r="F301" i="28"/>
  <c r="E301" i="28"/>
  <c r="D301" i="28"/>
  <c r="C301" i="28"/>
  <c r="B301" i="28"/>
  <c r="O300" i="28"/>
  <c r="N300" i="28"/>
  <c r="M300" i="28"/>
  <c r="L300" i="28"/>
  <c r="K300" i="28"/>
  <c r="J300" i="28"/>
  <c r="I300" i="28"/>
  <c r="H300" i="28"/>
  <c r="G300" i="28"/>
  <c r="F300" i="28"/>
  <c r="E300" i="28"/>
  <c r="D300" i="28"/>
  <c r="C300" i="28"/>
  <c r="B300" i="28"/>
  <c r="O299" i="28"/>
  <c r="N299" i="28"/>
  <c r="M299" i="28"/>
  <c r="L299" i="28"/>
  <c r="K299" i="28"/>
  <c r="J299" i="28"/>
  <c r="I299" i="28"/>
  <c r="H299" i="28"/>
  <c r="G299" i="28"/>
  <c r="F299" i="28"/>
  <c r="E299" i="28"/>
  <c r="D299" i="28"/>
  <c r="C299" i="28"/>
  <c r="B299" i="28"/>
  <c r="O298" i="28"/>
  <c r="N298" i="28"/>
  <c r="M298" i="28"/>
  <c r="L298" i="28"/>
  <c r="K298" i="28"/>
  <c r="J298" i="28"/>
  <c r="I298" i="28"/>
  <c r="H298" i="28"/>
  <c r="G298" i="28"/>
  <c r="F298" i="28"/>
  <c r="E298" i="28"/>
  <c r="D298" i="28"/>
  <c r="C298" i="28"/>
  <c r="B298" i="28"/>
  <c r="O297" i="28"/>
  <c r="N297" i="28"/>
  <c r="M297" i="28"/>
  <c r="L297" i="28"/>
  <c r="K297" i="28"/>
  <c r="J297" i="28"/>
  <c r="I297" i="28"/>
  <c r="H297" i="28"/>
  <c r="G297" i="28"/>
  <c r="F297" i="28"/>
  <c r="E297" i="28"/>
  <c r="D297" i="28"/>
  <c r="C297" i="28"/>
  <c r="B297" i="28"/>
  <c r="O296" i="28"/>
  <c r="N296" i="28"/>
  <c r="M296" i="28"/>
  <c r="L296" i="28"/>
  <c r="K296" i="28"/>
  <c r="J296" i="28"/>
  <c r="I296" i="28"/>
  <c r="H296" i="28"/>
  <c r="G296" i="28"/>
  <c r="F296" i="28"/>
  <c r="E296" i="28"/>
  <c r="D296" i="28"/>
  <c r="C296" i="28"/>
  <c r="B296" i="28"/>
  <c r="O295" i="28"/>
  <c r="N295" i="28"/>
  <c r="M295" i="28"/>
  <c r="L295" i="28"/>
  <c r="K295" i="28"/>
  <c r="J295" i="28"/>
  <c r="I295" i="28"/>
  <c r="H295" i="28"/>
  <c r="G295" i="28"/>
  <c r="F295" i="28"/>
  <c r="E295" i="28"/>
  <c r="D295" i="28"/>
  <c r="C295" i="28"/>
  <c r="B295" i="28"/>
  <c r="O294" i="28"/>
  <c r="N294" i="28"/>
  <c r="M294" i="28"/>
  <c r="L294" i="28"/>
  <c r="K294" i="28"/>
  <c r="J294" i="28"/>
  <c r="I294" i="28"/>
  <c r="H294" i="28"/>
  <c r="G294" i="28"/>
  <c r="F294" i="28"/>
  <c r="E294" i="28"/>
  <c r="D294" i="28"/>
  <c r="C294" i="28"/>
  <c r="B294" i="28"/>
  <c r="O293" i="28"/>
  <c r="N293" i="28"/>
  <c r="M293" i="28"/>
  <c r="L293" i="28"/>
  <c r="K293" i="28"/>
  <c r="J293" i="28"/>
  <c r="I293" i="28"/>
  <c r="H293" i="28"/>
  <c r="G293" i="28"/>
  <c r="F293" i="28"/>
  <c r="E293" i="28"/>
  <c r="D293" i="28"/>
  <c r="C293" i="28"/>
  <c r="B293" i="28"/>
  <c r="O292" i="28"/>
  <c r="N292" i="28"/>
  <c r="M292" i="28"/>
  <c r="L292" i="28"/>
  <c r="K292" i="28"/>
  <c r="J292" i="28"/>
  <c r="I292" i="28"/>
  <c r="H292" i="28"/>
  <c r="G292" i="28"/>
  <c r="F292" i="28"/>
  <c r="E292" i="28"/>
  <c r="D292" i="28"/>
  <c r="C292" i="28"/>
  <c r="B292" i="28"/>
  <c r="O291" i="28"/>
  <c r="N291" i="28"/>
  <c r="M291" i="28"/>
  <c r="L291" i="28"/>
  <c r="K291" i="28"/>
  <c r="J291" i="28"/>
  <c r="I291" i="28"/>
  <c r="H291" i="28"/>
  <c r="G291" i="28"/>
  <c r="F291" i="28"/>
  <c r="E291" i="28"/>
  <c r="D291" i="28"/>
  <c r="C291" i="28"/>
  <c r="B291" i="28"/>
  <c r="O290" i="28"/>
  <c r="N290" i="28"/>
  <c r="M290" i="28"/>
  <c r="L290" i="28"/>
  <c r="K290" i="28"/>
  <c r="J290" i="28"/>
  <c r="I290" i="28"/>
  <c r="H290" i="28"/>
  <c r="G290" i="28"/>
  <c r="F290" i="28"/>
  <c r="E290" i="28"/>
  <c r="D290" i="28"/>
  <c r="C290" i="28"/>
  <c r="B290" i="28"/>
  <c r="O289" i="28"/>
  <c r="N289" i="28"/>
  <c r="M289" i="28"/>
  <c r="L289" i="28"/>
  <c r="K289" i="28"/>
  <c r="J289" i="28"/>
  <c r="I289" i="28"/>
  <c r="H289" i="28"/>
  <c r="G289" i="28"/>
  <c r="F289" i="28"/>
  <c r="E289" i="28"/>
  <c r="D289" i="28"/>
  <c r="C289" i="28"/>
  <c r="B289" i="28"/>
  <c r="O288" i="28"/>
  <c r="N288" i="28"/>
  <c r="M288" i="28"/>
  <c r="L288" i="28"/>
  <c r="K288" i="28"/>
  <c r="J288" i="28"/>
  <c r="I288" i="28"/>
  <c r="H288" i="28"/>
  <c r="G288" i="28"/>
  <c r="F288" i="28"/>
  <c r="E288" i="28"/>
  <c r="D288" i="28"/>
  <c r="C288" i="28"/>
  <c r="B288" i="28"/>
  <c r="O287" i="28"/>
  <c r="N287" i="28"/>
  <c r="M287" i="28"/>
  <c r="L287" i="28"/>
  <c r="K287" i="28"/>
  <c r="J287" i="28"/>
  <c r="I287" i="28"/>
  <c r="H287" i="28"/>
  <c r="G287" i="28"/>
  <c r="F287" i="28"/>
  <c r="E287" i="28"/>
  <c r="D287" i="28"/>
  <c r="C287" i="28"/>
  <c r="B287" i="28"/>
  <c r="O286" i="28"/>
  <c r="N286" i="28"/>
  <c r="M286" i="28"/>
  <c r="L286" i="28"/>
  <c r="K286" i="28"/>
  <c r="J286" i="28"/>
  <c r="I286" i="28"/>
  <c r="H286" i="28"/>
  <c r="G286" i="28"/>
  <c r="F286" i="28"/>
  <c r="E286" i="28"/>
  <c r="D286" i="28"/>
  <c r="C286" i="28"/>
  <c r="B286" i="28"/>
  <c r="O285" i="28"/>
  <c r="N285" i="28"/>
  <c r="M285" i="28"/>
  <c r="L285" i="28"/>
  <c r="K285" i="28"/>
  <c r="J285" i="28"/>
  <c r="I285" i="28"/>
  <c r="H285" i="28"/>
  <c r="G285" i="28"/>
  <c r="F285" i="28"/>
  <c r="E285" i="28"/>
  <c r="D285" i="28"/>
  <c r="C285" i="28"/>
  <c r="B285" i="28"/>
  <c r="O284" i="28"/>
  <c r="N284" i="28"/>
  <c r="M284" i="28"/>
  <c r="L284" i="28"/>
  <c r="K284" i="28"/>
  <c r="J284" i="28"/>
  <c r="I284" i="28"/>
  <c r="H284" i="28"/>
  <c r="G284" i="28"/>
  <c r="F284" i="28"/>
  <c r="E284" i="28"/>
  <c r="D284" i="28"/>
  <c r="C284" i="28"/>
  <c r="B284" i="28"/>
  <c r="O283" i="28"/>
  <c r="N283" i="28"/>
  <c r="M283" i="28"/>
  <c r="L283" i="28"/>
  <c r="K283" i="28"/>
  <c r="J283" i="28"/>
  <c r="I283" i="28"/>
  <c r="H283" i="28"/>
  <c r="G283" i="28"/>
  <c r="F283" i="28"/>
  <c r="E283" i="28"/>
  <c r="D283" i="28"/>
  <c r="C283" i="28"/>
  <c r="B283" i="28"/>
  <c r="O282" i="28"/>
  <c r="N282" i="28"/>
  <c r="M282" i="28"/>
  <c r="L282" i="28"/>
  <c r="K282" i="28"/>
  <c r="J282" i="28"/>
  <c r="I282" i="28"/>
  <c r="H282" i="28"/>
  <c r="G282" i="28"/>
  <c r="F282" i="28"/>
  <c r="E282" i="28"/>
  <c r="D282" i="28"/>
  <c r="C282" i="28"/>
  <c r="B282" i="28"/>
  <c r="O281" i="28"/>
  <c r="N281" i="28"/>
  <c r="M281" i="28"/>
  <c r="L281" i="28"/>
  <c r="K281" i="28"/>
  <c r="J281" i="28"/>
  <c r="I281" i="28"/>
  <c r="H281" i="28"/>
  <c r="G281" i="28"/>
  <c r="F281" i="28"/>
  <c r="E281" i="28"/>
  <c r="D281" i="28"/>
  <c r="C281" i="28"/>
  <c r="B281" i="28"/>
  <c r="O280" i="28"/>
  <c r="N280" i="28"/>
  <c r="M280" i="28"/>
  <c r="L280" i="28"/>
  <c r="K280" i="28"/>
  <c r="J280" i="28"/>
  <c r="I280" i="28"/>
  <c r="H280" i="28"/>
  <c r="G280" i="28"/>
  <c r="F280" i="28"/>
  <c r="E280" i="28"/>
  <c r="D280" i="28"/>
  <c r="C280" i="28"/>
  <c r="B280" i="28"/>
  <c r="O279" i="28"/>
  <c r="N279" i="28"/>
  <c r="M279" i="28"/>
  <c r="L279" i="28"/>
  <c r="K279" i="28"/>
  <c r="J279" i="28"/>
  <c r="I279" i="28"/>
  <c r="H279" i="28"/>
  <c r="G279" i="28"/>
  <c r="F279" i="28"/>
  <c r="E279" i="28"/>
  <c r="D279" i="28"/>
  <c r="C279" i="28"/>
  <c r="B279" i="28"/>
  <c r="O278" i="28"/>
  <c r="N278" i="28"/>
  <c r="M278" i="28"/>
  <c r="L278" i="28"/>
  <c r="K278" i="28"/>
  <c r="J278" i="28"/>
  <c r="I278" i="28"/>
  <c r="H278" i="28"/>
  <c r="G278" i="28"/>
  <c r="F278" i="28"/>
  <c r="E278" i="28"/>
  <c r="D278" i="28"/>
  <c r="C278" i="28"/>
  <c r="B278" i="28"/>
  <c r="O277" i="28"/>
  <c r="N277" i="28"/>
  <c r="M277" i="28"/>
  <c r="L277" i="28"/>
  <c r="K277" i="28"/>
  <c r="J277" i="28"/>
  <c r="I277" i="28"/>
  <c r="H277" i="28"/>
  <c r="G277" i="28"/>
  <c r="F277" i="28"/>
  <c r="E277" i="28"/>
  <c r="D277" i="28"/>
  <c r="C277" i="28"/>
  <c r="B277" i="28"/>
  <c r="O276" i="28"/>
  <c r="N276" i="28"/>
  <c r="M276" i="28"/>
  <c r="L276" i="28"/>
  <c r="K276" i="28"/>
  <c r="J276" i="28"/>
  <c r="I276" i="28"/>
  <c r="H276" i="28"/>
  <c r="G276" i="28"/>
  <c r="F276" i="28"/>
  <c r="E276" i="28"/>
  <c r="D276" i="28"/>
  <c r="C276" i="28"/>
  <c r="B276" i="28"/>
  <c r="O275" i="28"/>
  <c r="N275" i="28"/>
  <c r="M275" i="28"/>
  <c r="L275" i="28"/>
  <c r="K275" i="28"/>
  <c r="J275" i="28"/>
  <c r="I275" i="28"/>
  <c r="H275" i="28"/>
  <c r="G275" i="28"/>
  <c r="F275" i="28"/>
  <c r="E275" i="28"/>
  <c r="D275" i="28"/>
  <c r="C275" i="28"/>
  <c r="B275" i="28"/>
  <c r="O274" i="28"/>
  <c r="N274" i="28"/>
  <c r="M274" i="28"/>
  <c r="L274" i="28"/>
  <c r="K274" i="28"/>
  <c r="J274" i="28"/>
  <c r="I274" i="28"/>
  <c r="H274" i="28"/>
  <c r="G274" i="28"/>
  <c r="F274" i="28"/>
  <c r="E274" i="28"/>
  <c r="D274" i="28"/>
  <c r="C274" i="28"/>
  <c r="B274" i="28"/>
  <c r="O273" i="28"/>
  <c r="N273" i="28"/>
  <c r="M273" i="28"/>
  <c r="L273" i="28"/>
  <c r="K273" i="28"/>
  <c r="J273" i="28"/>
  <c r="I273" i="28"/>
  <c r="H273" i="28"/>
  <c r="G273" i="28"/>
  <c r="F273" i="28"/>
  <c r="E273" i="28"/>
  <c r="D273" i="28"/>
  <c r="C273" i="28"/>
  <c r="B273" i="28"/>
  <c r="O272" i="28"/>
  <c r="N272" i="28"/>
  <c r="M272" i="28"/>
  <c r="L272" i="28"/>
  <c r="K272" i="28"/>
  <c r="J272" i="28"/>
  <c r="I272" i="28"/>
  <c r="H272" i="28"/>
  <c r="G272" i="28"/>
  <c r="F272" i="28"/>
  <c r="E272" i="28"/>
  <c r="D272" i="28"/>
  <c r="C272" i="28"/>
  <c r="B272" i="28"/>
  <c r="O271" i="28"/>
  <c r="N271" i="28"/>
  <c r="M271" i="28"/>
  <c r="L271" i="28"/>
  <c r="K271" i="28"/>
  <c r="J271" i="28"/>
  <c r="I271" i="28"/>
  <c r="H271" i="28"/>
  <c r="G271" i="28"/>
  <c r="F271" i="28"/>
  <c r="E271" i="28"/>
  <c r="D271" i="28"/>
  <c r="C271" i="28"/>
  <c r="B271" i="28"/>
  <c r="O270" i="28"/>
  <c r="N270" i="28"/>
  <c r="M270" i="28"/>
  <c r="L270" i="28"/>
  <c r="K270" i="28"/>
  <c r="J270" i="28"/>
  <c r="I270" i="28"/>
  <c r="H270" i="28"/>
  <c r="G270" i="28"/>
  <c r="F270" i="28"/>
  <c r="E270" i="28"/>
  <c r="D270" i="28"/>
  <c r="C270" i="28"/>
  <c r="B270" i="28"/>
  <c r="O269" i="28"/>
  <c r="N269" i="28"/>
  <c r="M269" i="28"/>
  <c r="L269" i="28"/>
  <c r="K269" i="28"/>
  <c r="J269" i="28"/>
  <c r="I269" i="28"/>
  <c r="H269" i="28"/>
  <c r="G269" i="28"/>
  <c r="F269" i="28"/>
  <c r="E269" i="28"/>
  <c r="D269" i="28"/>
  <c r="C269" i="28"/>
  <c r="B269" i="28"/>
  <c r="O268" i="28"/>
  <c r="N268" i="28"/>
  <c r="M268" i="28"/>
  <c r="L268" i="28"/>
  <c r="K268" i="28"/>
  <c r="J268" i="28"/>
  <c r="I268" i="28"/>
  <c r="H268" i="28"/>
  <c r="G268" i="28"/>
  <c r="F268" i="28"/>
  <c r="E268" i="28"/>
  <c r="D268" i="28"/>
  <c r="C268" i="28"/>
  <c r="B268" i="28"/>
  <c r="O267" i="28"/>
  <c r="N267" i="28"/>
  <c r="M267" i="28"/>
  <c r="L267" i="28"/>
  <c r="K267" i="28"/>
  <c r="J267" i="28"/>
  <c r="I267" i="28"/>
  <c r="H267" i="28"/>
  <c r="G267" i="28"/>
  <c r="F267" i="28"/>
  <c r="E267" i="28"/>
  <c r="D267" i="28"/>
  <c r="C267" i="28"/>
  <c r="B267" i="28"/>
  <c r="O266" i="28"/>
  <c r="N266" i="28"/>
  <c r="M266" i="28"/>
  <c r="L266" i="28"/>
  <c r="K266" i="28"/>
  <c r="J266" i="28"/>
  <c r="I266" i="28"/>
  <c r="H266" i="28"/>
  <c r="G266" i="28"/>
  <c r="F266" i="28"/>
  <c r="E266" i="28"/>
  <c r="D266" i="28"/>
  <c r="C266" i="28"/>
  <c r="B266" i="28"/>
  <c r="O265" i="28"/>
  <c r="N265" i="28"/>
  <c r="M265" i="28"/>
  <c r="L265" i="28"/>
  <c r="K265" i="28"/>
  <c r="J265" i="28"/>
  <c r="I265" i="28"/>
  <c r="H265" i="28"/>
  <c r="G265" i="28"/>
  <c r="F265" i="28"/>
  <c r="E265" i="28"/>
  <c r="D265" i="28"/>
  <c r="C265" i="28"/>
  <c r="B265" i="28"/>
  <c r="O264" i="28"/>
  <c r="N264" i="28"/>
  <c r="M264" i="28"/>
  <c r="L264" i="28"/>
  <c r="K264" i="28"/>
  <c r="J264" i="28"/>
  <c r="I264" i="28"/>
  <c r="H264" i="28"/>
  <c r="G264" i="28"/>
  <c r="F264" i="28"/>
  <c r="E264" i="28"/>
  <c r="D264" i="28"/>
  <c r="C264" i="28"/>
  <c r="B264" i="28"/>
  <c r="O263" i="28"/>
  <c r="N263" i="28"/>
  <c r="M263" i="28"/>
  <c r="L263" i="28"/>
  <c r="K263" i="28"/>
  <c r="J263" i="28"/>
  <c r="I263" i="28"/>
  <c r="H263" i="28"/>
  <c r="G263" i="28"/>
  <c r="F263" i="28"/>
  <c r="E263" i="28"/>
  <c r="D263" i="28"/>
  <c r="C263" i="28"/>
  <c r="B263" i="28"/>
  <c r="O262" i="28"/>
  <c r="N262" i="28"/>
  <c r="M262" i="28"/>
  <c r="L262" i="28"/>
  <c r="K262" i="28"/>
  <c r="J262" i="28"/>
  <c r="I262" i="28"/>
  <c r="H262" i="28"/>
  <c r="G262" i="28"/>
  <c r="F262" i="28"/>
  <c r="E262" i="28"/>
  <c r="D262" i="28"/>
  <c r="C262" i="28"/>
  <c r="B262" i="28"/>
  <c r="O261" i="28"/>
  <c r="N261" i="28"/>
  <c r="M261" i="28"/>
  <c r="L261" i="28"/>
  <c r="K261" i="28"/>
  <c r="J261" i="28"/>
  <c r="I261" i="28"/>
  <c r="H261" i="28"/>
  <c r="G261" i="28"/>
  <c r="F261" i="28"/>
  <c r="E261" i="28"/>
  <c r="D261" i="28"/>
  <c r="C261" i="28"/>
  <c r="B261" i="28"/>
  <c r="O260" i="28"/>
  <c r="N260" i="28"/>
  <c r="M260" i="28"/>
  <c r="L260" i="28"/>
  <c r="K260" i="28"/>
  <c r="J260" i="28"/>
  <c r="I260" i="28"/>
  <c r="H260" i="28"/>
  <c r="G260" i="28"/>
  <c r="F260" i="28"/>
  <c r="E260" i="28"/>
  <c r="D260" i="28"/>
  <c r="C260" i="28"/>
  <c r="B260" i="28"/>
  <c r="O259" i="28"/>
  <c r="N259" i="28"/>
  <c r="M259" i="28"/>
  <c r="L259" i="28"/>
  <c r="K259" i="28"/>
  <c r="J259" i="28"/>
  <c r="I259" i="28"/>
  <c r="H259" i="28"/>
  <c r="G259" i="28"/>
  <c r="F259" i="28"/>
  <c r="E259" i="28"/>
  <c r="D259" i="28"/>
  <c r="C259" i="28"/>
  <c r="B259" i="28"/>
  <c r="O258" i="28"/>
  <c r="N258" i="28"/>
  <c r="M258" i="28"/>
  <c r="L258" i="28"/>
  <c r="K258" i="28"/>
  <c r="J258" i="28"/>
  <c r="I258" i="28"/>
  <c r="H258" i="28"/>
  <c r="G258" i="28"/>
  <c r="F258" i="28"/>
  <c r="E258" i="28"/>
  <c r="D258" i="28"/>
  <c r="C258" i="28"/>
  <c r="B258" i="28"/>
  <c r="O257" i="28"/>
  <c r="N257" i="28"/>
  <c r="M257" i="28"/>
  <c r="L257" i="28"/>
  <c r="K257" i="28"/>
  <c r="J257" i="28"/>
  <c r="I257" i="28"/>
  <c r="H257" i="28"/>
  <c r="G257" i="28"/>
  <c r="F257" i="28"/>
  <c r="E257" i="28"/>
  <c r="D257" i="28"/>
  <c r="C257" i="28"/>
  <c r="B257" i="28"/>
  <c r="O256" i="28"/>
  <c r="N256" i="28"/>
  <c r="M256" i="28"/>
  <c r="L256" i="28"/>
  <c r="K256" i="28"/>
  <c r="J256" i="28"/>
  <c r="I256" i="28"/>
  <c r="H256" i="28"/>
  <c r="G256" i="28"/>
  <c r="F256" i="28"/>
  <c r="E256" i="28"/>
  <c r="D256" i="28"/>
  <c r="C256" i="28"/>
  <c r="B256" i="28"/>
  <c r="O255" i="28"/>
  <c r="N255" i="28"/>
  <c r="M255" i="28"/>
  <c r="L255" i="28"/>
  <c r="K255" i="28"/>
  <c r="J255" i="28"/>
  <c r="I255" i="28"/>
  <c r="H255" i="28"/>
  <c r="G255" i="28"/>
  <c r="F255" i="28"/>
  <c r="E255" i="28"/>
  <c r="D255" i="28"/>
  <c r="C255" i="28"/>
  <c r="B255" i="28"/>
  <c r="O253" i="28"/>
  <c r="N253" i="28"/>
  <c r="M253" i="28"/>
  <c r="L253" i="28"/>
  <c r="K253" i="28"/>
  <c r="J253" i="28"/>
  <c r="I253" i="28"/>
  <c r="H253" i="28"/>
  <c r="G253" i="28"/>
  <c r="F253" i="28"/>
  <c r="E253" i="28"/>
  <c r="D253" i="28"/>
  <c r="C253" i="28"/>
  <c r="B253" i="28"/>
  <c r="O252" i="28"/>
  <c r="N252" i="28"/>
  <c r="M252" i="28"/>
  <c r="L252" i="28"/>
  <c r="K252" i="28"/>
  <c r="J252" i="28"/>
  <c r="I252" i="28"/>
  <c r="H252" i="28"/>
  <c r="G252" i="28"/>
  <c r="F252" i="28"/>
  <c r="E252" i="28"/>
  <c r="D252" i="28"/>
  <c r="C252" i="28"/>
  <c r="B252" i="28"/>
  <c r="O251" i="28"/>
  <c r="N251" i="28"/>
  <c r="M251" i="28"/>
  <c r="L251" i="28"/>
  <c r="K251" i="28"/>
  <c r="J251" i="28"/>
  <c r="I251" i="28"/>
  <c r="H251" i="28"/>
  <c r="G251" i="28"/>
  <c r="F251" i="28"/>
  <c r="E251" i="28"/>
  <c r="D251" i="28"/>
  <c r="C251" i="28"/>
  <c r="B251" i="28"/>
  <c r="O250" i="28"/>
  <c r="N250" i="28"/>
  <c r="M250" i="28"/>
  <c r="L250" i="28"/>
  <c r="K250" i="28"/>
  <c r="J250" i="28"/>
  <c r="I250" i="28"/>
  <c r="H250" i="28"/>
  <c r="G250" i="28"/>
  <c r="F250" i="28"/>
  <c r="E250" i="28"/>
  <c r="D250" i="28"/>
  <c r="C250" i="28"/>
  <c r="B250" i="28"/>
  <c r="O249" i="28"/>
  <c r="N249" i="28"/>
  <c r="M249" i="28"/>
  <c r="L249" i="28"/>
  <c r="K249" i="28"/>
  <c r="J249" i="28"/>
  <c r="I249" i="28"/>
  <c r="H249" i="28"/>
  <c r="G249" i="28"/>
  <c r="F249" i="28"/>
  <c r="E249" i="28"/>
  <c r="D249" i="28"/>
  <c r="C249" i="28"/>
  <c r="B249" i="28"/>
  <c r="O248" i="28"/>
  <c r="N248" i="28"/>
  <c r="M248" i="28"/>
  <c r="L248" i="28"/>
  <c r="K248" i="28"/>
  <c r="J248" i="28"/>
  <c r="I248" i="28"/>
  <c r="H248" i="28"/>
  <c r="G248" i="28"/>
  <c r="F248" i="28"/>
  <c r="E248" i="28"/>
  <c r="D248" i="28"/>
  <c r="C248" i="28"/>
  <c r="B248" i="28"/>
  <c r="O247" i="28"/>
  <c r="N247" i="28"/>
  <c r="M247" i="28"/>
  <c r="L247" i="28"/>
  <c r="K247" i="28"/>
  <c r="J247" i="28"/>
  <c r="I247" i="28"/>
  <c r="H247" i="28"/>
  <c r="G247" i="28"/>
  <c r="F247" i="28"/>
  <c r="E247" i="28"/>
  <c r="D247" i="28"/>
  <c r="C247" i="28"/>
  <c r="B247" i="28"/>
  <c r="O246" i="28"/>
  <c r="N246" i="28"/>
  <c r="M246" i="28"/>
  <c r="L246" i="28"/>
  <c r="K246" i="28"/>
  <c r="J246" i="28"/>
  <c r="I246" i="28"/>
  <c r="H246" i="28"/>
  <c r="G246" i="28"/>
  <c r="F246" i="28"/>
  <c r="E246" i="28"/>
  <c r="D246" i="28"/>
  <c r="C246" i="28"/>
  <c r="B246" i="28"/>
  <c r="O245" i="28"/>
  <c r="N245" i="28"/>
  <c r="M245" i="28"/>
  <c r="L245" i="28"/>
  <c r="K245" i="28"/>
  <c r="J245" i="28"/>
  <c r="I245" i="28"/>
  <c r="H245" i="28"/>
  <c r="G245" i="28"/>
  <c r="F245" i="28"/>
  <c r="E245" i="28"/>
  <c r="D245" i="28"/>
  <c r="C245" i="28"/>
  <c r="B245" i="28"/>
  <c r="O244" i="28"/>
  <c r="N244" i="28"/>
  <c r="M244" i="28"/>
  <c r="L244" i="28"/>
  <c r="K244" i="28"/>
  <c r="J244" i="28"/>
  <c r="I244" i="28"/>
  <c r="H244" i="28"/>
  <c r="G244" i="28"/>
  <c r="F244" i="28"/>
  <c r="E244" i="28"/>
  <c r="D244" i="28"/>
  <c r="C244" i="28"/>
  <c r="B244" i="28"/>
  <c r="O243" i="28"/>
  <c r="N243" i="28"/>
  <c r="M243" i="28"/>
  <c r="L243" i="28"/>
  <c r="K243" i="28"/>
  <c r="J243" i="28"/>
  <c r="I243" i="28"/>
  <c r="H243" i="28"/>
  <c r="G243" i="28"/>
  <c r="F243" i="28"/>
  <c r="E243" i="28"/>
  <c r="D243" i="28"/>
  <c r="C243" i="28"/>
  <c r="B243" i="28"/>
  <c r="O242" i="28"/>
  <c r="N242" i="28"/>
  <c r="M242" i="28"/>
  <c r="L242" i="28"/>
  <c r="K242" i="28"/>
  <c r="J242" i="28"/>
  <c r="I242" i="28"/>
  <c r="H242" i="28"/>
  <c r="G242" i="28"/>
  <c r="F242" i="28"/>
  <c r="E242" i="28"/>
  <c r="D242" i="28"/>
  <c r="C242" i="28"/>
  <c r="B242" i="28"/>
  <c r="O241" i="28"/>
  <c r="N241" i="28"/>
  <c r="M241" i="28"/>
  <c r="L241" i="28"/>
  <c r="K241" i="28"/>
  <c r="J241" i="28"/>
  <c r="I241" i="28"/>
  <c r="H241" i="28"/>
  <c r="G241" i="28"/>
  <c r="F241" i="28"/>
  <c r="E241" i="28"/>
  <c r="D241" i="28"/>
  <c r="C241" i="28"/>
  <c r="B241" i="28"/>
  <c r="O240" i="28"/>
  <c r="N240" i="28"/>
  <c r="M240" i="28"/>
  <c r="L240" i="28"/>
  <c r="K240" i="28"/>
  <c r="J240" i="28"/>
  <c r="I240" i="28"/>
  <c r="H240" i="28"/>
  <c r="G240" i="28"/>
  <c r="F240" i="28"/>
  <c r="E240" i="28"/>
  <c r="D240" i="28"/>
  <c r="C240" i="28"/>
  <c r="B240" i="28"/>
  <c r="O239" i="28"/>
  <c r="N239" i="28"/>
  <c r="M239" i="28"/>
  <c r="L239" i="28"/>
  <c r="K239" i="28"/>
  <c r="J239" i="28"/>
  <c r="I239" i="28"/>
  <c r="H239" i="28"/>
  <c r="G239" i="28"/>
  <c r="F239" i="28"/>
  <c r="E239" i="28"/>
  <c r="D239" i="28"/>
  <c r="C239" i="28"/>
  <c r="B239" i="28"/>
  <c r="O238" i="28"/>
  <c r="N238" i="28"/>
  <c r="M238" i="28"/>
  <c r="L238" i="28"/>
  <c r="K238" i="28"/>
  <c r="J238" i="28"/>
  <c r="I238" i="28"/>
  <c r="H238" i="28"/>
  <c r="G238" i="28"/>
  <c r="F238" i="28"/>
  <c r="E238" i="28"/>
  <c r="D238" i="28"/>
  <c r="C238" i="28"/>
  <c r="B238" i="28"/>
  <c r="O237" i="28"/>
  <c r="N237" i="28"/>
  <c r="M237" i="28"/>
  <c r="L237" i="28"/>
  <c r="K237" i="28"/>
  <c r="J237" i="28"/>
  <c r="I237" i="28"/>
  <c r="H237" i="28"/>
  <c r="G237" i="28"/>
  <c r="F237" i="28"/>
  <c r="E237" i="28"/>
  <c r="D237" i="28"/>
  <c r="C237" i="28"/>
  <c r="B237" i="28"/>
  <c r="O236" i="28"/>
  <c r="N236" i="28"/>
  <c r="M236" i="28"/>
  <c r="L236" i="28"/>
  <c r="K236" i="28"/>
  <c r="J236" i="28"/>
  <c r="I236" i="28"/>
  <c r="H236" i="28"/>
  <c r="G236" i="28"/>
  <c r="F236" i="28"/>
  <c r="E236" i="28"/>
  <c r="D236" i="28"/>
  <c r="C236" i="28"/>
  <c r="B236" i="28"/>
  <c r="O235" i="28"/>
  <c r="N235" i="28"/>
  <c r="M235" i="28"/>
  <c r="L235" i="28"/>
  <c r="K235" i="28"/>
  <c r="J235" i="28"/>
  <c r="I235" i="28"/>
  <c r="H235" i="28"/>
  <c r="G235" i="28"/>
  <c r="F235" i="28"/>
  <c r="E235" i="28"/>
  <c r="D235" i="28"/>
  <c r="C235" i="28"/>
  <c r="B235" i="28"/>
  <c r="O234" i="28"/>
  <c r="N234" i="28"/>
  <c r="M234" i="28"/>
  <c r="L234" i="28"/>
  <c r="K234" i="28"/>
  <c r="J234" i="28"/>
  <c r="I234" i="28"/>
  <c r="H234" i="28"/>
  <c r="G234" i="28"/>
  <c r="F234" i="28"/>
  <c r="E234" i="28"/>
  <c r="D234" i="28"/>
  <c r="C234" i="28"/>
  <c r="B234" i="28"/>
  <c r="O233" i="28"/>
  <c r="N233" i="28"/>
  <c r="M233" i="28"/>
  <c r="L233" i="28"/>
  <c r="K233" i="28"/>
  <c r="J233" i="28"/>
  <c r="I233" i="28"/>
  <c r="H233" i="28"/>
  <c r="G233" i="28"/>
  <c r="F233" i="28"/>
  <c r="E233" i="28"/>
  <c r="D233" i="28"/>
  <c r="C233" i="28"/>
  <c r="B233" i="28"/>
  <c r="O232" i="28"/>
  <c r="N232" i="28"/>
  <c r="M232" i="28"/>
  <c r="L232" i="28"/>
  <c r="K232" i="28"/>
  <c r="J232" i="28"/>
  <c r="I232" i="28"/>
  <c r="H232" i="28"/>
  <c r="G232" i="28"/>
  <c r="F232" i="28"/>
  <c r="E232" i="28"/>
  <c r="D232" i="28"/>
  <c r="C232" i="28"/>
  <c r="B232" i="28"/>
  <c r="O231" i="28"/>
  <c r="N231" i="28"/>
  <c r="M231" i="28"/>
  <c r="L231" i="28"/>
  <c r="K231" i="28"/>
  <c r="J231" i="28"/>
  <c r="I231" i="28"/>
  <c r="H231" i="28"/>
  <c r="G231" i="28"/>
  <c r="F231" i="28"/>
  <c r="E231" i="28"/>
  <c r="D231" i="28"/>
  <c r="C231" i="28"/>
  <c r="B231" i="28"/>
  <c r="O230" i="28"/>
  <c r="N230" i="28"/>
  <c r="M230" i="28"/>
  <c r="L230" i="28"/>
  <c r="K230" i="28"/>
  <c r="J230" i="28"/>
  <c r="I230" i="28"/>
  <c r="H230" i="28"/>
  <c r="G230" i="28"/>
  <c r="F230" i="28"/>
  <c r="E230" i="28"/>
  <c r="D230" i="28"/>
  <c r="C230" i="28"/>
  <c r="B230" i="28"/>
  <c r="O229" i="28"/>
  <c r="N229" i="28"/>
  <c r="M229" i="28"/>
  <c r="L229" i="28"/>
  <c r="K229" i="28"/>
  <c r="J229" i="28"/>
  <c r="I229" i="28"/>
  <c r="H229" i="28"/>
  <c r="G229" i="28"/>
  <c r="F229" i="28"/>
  <c r="E229" i="28"/>
  <c r="D229" i="28"/>
  <c r="C229" i="28"/>
  <c r="B229" i="28"/>
  <c r="O228" i="28"/>
  <c r="N228" i="28"/>
  <c r="M228" i="28"/>
  <c r="L228" i="28"/>
  <c r="K228" i="28"/>
  <c r="J228" i="28"/>
  <c r="I228" i="28"/>
  <c r="H228" i="28"/>
  <c r="G228" i="28"/>
  <c r="F228" i="28"/>
  <c r="E228" i="28"/>
  <c r="D228" i="28"/>
  <c r="C228" i="28"/>
  <c r="B228" i="28"/>
  <c r="O227" i="28"/>
  <c r="N227" i="28"/>
  <c r="M227" i="28"/>
  <c r="L227" i="28"/>
  <c r="K227" i="28"/>
  <c r="J227" i="28"/>
  <c r="I227" i="28"/>
  <c r="H227" i="28"/>
  <c r="G227" i="28"/>
  <c r="F227" i="28"/>
  <c r="E227" i="28"/>
  <c r="D227" i="28"/>
  <c r="C227" i="28"/>
  <c r="B227" i="28"/>
  <c r="O226" i="28"/>
  <c r="N226" i="28"/>
  <c r="M226" i="28"/>
  <c r="L226" i="28"/>
  <c r="K226" i="28"/>
  <c r="J226" i="28"/>
  <c r="I226" i="28"/>
  <c r="H226" i="28"/>
  <c r="G226" i="28"/>
  <c r="F226" i="28"/>
  <c r="E226" i="28"/>
  <c r="D226" i="28"/>
  <c r="C226" i="28"/>
  <c r="B226" i="28"/>
  <c r="O225" i="28"/>
  <c r="N225" i="28"/>
  <c r="M225" i="28"/>
  <c r="L225" i="28"/>
  <c r="K225" i="28"/>
  <c r="J225" i="28"/>
  <c r="I225" i="28"/>
  <c r="H225" i="28"/>
  <c r="G225" i="28"/>
  <c r="F225" i="28"/>
  <c r="E225" i="28"/>
  <c r="D225" i="28"/>
  <c r="C225" i="28"/>
  <c r="B225" i="28"/>
  <c r="O224" i="28"/>
  <c r="N224" i="28"/>
  <c r="M224" i="28"/>
  <c r="L224" i="28"/>
  <c r="K224" i="28"/>
  <c r="J224" i="28"/>
  <c r="I224" i="28"/>
  <c r="H224" i="28"/>
  <c r="G224" i="28"/>
  <c r="F224" i="28"/>
  <c r="E224" i="28"/>
  <c r="D224" i="28"/>
  <c r="C224" i="28"/>
  <c r="B224" i="28"/>
  <c r="O223" i="28"/>
  <c r="N223" i="28"/>
  <c r="M223" i="28"/>
  <c r="L223" i="28"/>
  <c r="K223" i="28"/>
  <c r="J223" i="28"/>
  <c r="I223" i="28"/>
  <c r="H223" i="28"/>
  <c r="G223" i="28"/>
  <c r="F223" i="28"/>
  <c r="E223" i="28"/>
  <c r="D223" i="28"/>
  <c r="C223" i="28"/>
  <c r="B223" i="28"/>
  <c r="O222" i="28"/>
  <c r="N222" i="28"/>
  <c r="M222" i="28"/>
  <c r="L222" i="28"/>
  <c r="K222" i="28"/>
  <c r="J222" i="28"/>
  <c r="I222" i="28"/>
  <c r="H222" i="28"/>
  <c r="G222" i="28"/>
  <c r="F222" i="28"/>
  <c r="E222" i="28"/>
  <c r="D222" i="28"/>
  <c r="C222" i="28"/>
  <c r="B222" i="28"/>
  <c r="O221" i="28"/>
  <c r="N221" i="28"/>
  <c r="M221" i="28"/>
  <c r="L221" i="28"/>
  <c r="K221" i="28"/>
  <c r="J221" i="28"/>
  <c r="I221" i="28"/>
  <c r="H221" i="28"/>
  <c r="G221" i="28"/>
  <c r="F221" i="28"/>
  <c r="E221" i="28"/>
  <c r="D221" i="28"/>
  <c r="C221" i="28"/>
  <c r="B221" i="28"/>
  <c r="O220" i="28"/>
  <c r="N220" i="28"/>
  <c r="M220" i="28"/>
  <c r="L220" i="28"/>
  <c r="K220" i="28"/>
  <c r="J220" i="28"/>
  <c r="I220" i="28"/>
  <c r="H220" i="28"/>
  <c r="G220" i="28"/>
  <c r="F220" i="28"/>
  <c r="E220" i="28"/>
  <c r="D220" i="28"/>
  <c r="C220" i="28"/>
  <c r="B220" i="28"/>
  <c r="O218" i="28"/>
  <c r="N218" i="28"/>
  <c r="M218" i="28"/>
  <c r="L218" i="28"/>
  <c r="K218" i="28"/>
  <c r="J218" i="28"/>
  <c r="I218" i="28"/>
  <c r="H218" i="28"/>
  <c r="G218" i="28"/>
  <c r="F218" i="28"/>
  <c r="E218" i="28"/>
  <c r="D218" i="28"/>
  <c r="C218" i="28"/>
  <c r="B218" i="28"/>
  <c r="O217" i="28"/>
  <c r="N217" i="28"/>
  <c r="M217" i="28"/>
  <c r="L217" i="28"/>
  <c r="K217" i="28"/>
  <c r="J217" i="28"/>
  <c r="I217" i="28"/>
  <c r="H217" i="28"/>
  <c r="G217" i="28"/>
  <c r="F217" i="28"/>
  <c r="E217" i="28"/>
  <c r="D217" i="28"/>
  <c r="C217" i="28"/>
  <c r="B217" i="28"/>
  <c r="O216" i="28"/>
  <c r="N216" i="28"/>
  <c r="M216" i="28"/>
  <c r="L216" i="28"/>
  <c r="K216" i="28"/>
  <c r="J216" i="28"/>
  <c r="I216" i="28"/>
  <c r="H216" i="28"/>
  <c r="G216" i="28"/>
  <c r="F216" i="28"/>
  <c r="E216" i="28"/>
  <c r="D216" i="28"/>
  <c r="C216" i="28"/>
  <c r="B216" i="28"/>
  <c r="O215" i="28"/>
  <c r="N215" i="28"/>
  <c r="M215" i="28"/>
  <c r="L215" i="28"/>
  <c r="K215" i="28"/>
  <c r="J215" i="28"/>
  <c r="I215" i="28"/>
  <c r="H215" i="28"/>
  <c r="G215" i="28"/>
  <c r="F215" i="28"/>
  <c r="E215" i="28"/>
  <c r="D215" i="28"/>
  <c r="C215" i="28"/>
  <c r="B215" i="28"/>
  <c r="O214" i="28"/>
  <c r="N214" i="28"/>
  <c r="M214" i="28"/>
  <c r="L214" i="28"/>
  <c r="K214" i="28"/>
  <c r="J214" i="28"/>
  <c r="I214" i="28"/>
  <c r="H214" i="28"/>
  <c r="G214" i="28"/>
  <c r="F214" i="28"/>
  <c r="E214" i="28"/>
  <c r="D214" i="28"/>
  <c r="C214" i="28"/>
  <c r="B214" i="28"/>
  <c r="O213" i="28"/>
  <c r="N213" i="28"/>
  <c r="M213" i="28"/>
  <c r="L213" i="28"/>
  <c r="K213" i="28"/>
  <c r="J213" i="28"/>
  <c r="I213" i="28"/>
  <c r="H213" i="28"/>
  <c r="G213" i="28"/>
  <c r="F213" i="28"/>
  <c r="E213" i="28"/>
  <c r="D213" i="28"/>
  <c r="C213" i="28"/>
  <c r="B213" i="28"/>
  <c r="O212" i="28"/>
  <c r="N212" i="28"/>
  <c r="M212" i="28"/>
  <c r="L212" i="28"/>
  <c r="K212" i="28"/>
  <c r="J212" i="28"/>
  <c r="I212" i="28"/>
  <c r="H212" i="28"/>
  <c r="G212" i="28"/>
  <c r="F212" i="28"/>
  <c r="E212" i="28"/>
  <c r="D212" i="28"/>
  <c r="C212" i="28"/>
  <c r="B212" i="28"/>
  <c r="O211" i="28"/>
  <c r="N211" i="28"/>
  <c r="M211" i="28"/>
  <c r="L211" i="28"/>
  <c r="K211" i="28"/>
  <c r="J211" i="28"/>
  <c r="I211" i="28"/>
  <c r="H211" i="28"/>
  <c r="G211" i="28"/>
  <c r="F211" i="28"/>
  <c r="E211" i="28"/>
  <c r="D211" i="28"/>
  <c r="C211" i="28"/>
  <c r="B211" i="28"/>
  <c r="O210" i="28"/>
  <c r="N210" i="28"/>
  <c r="M210" i="28"/>
  <c r="L210" i="28"/>
  <c r="K210" i="28"/>
  <c r="J210" i="28"/>
  <c r="I210" i="28"/>
  <c r="H210" i="28"/>
  <c r="G210" i="28"/>
  <c r="F210" i="28"/>
  <c r="E210" i="28"/>
  <c r="D210" i="28"/>
  <c r="C210" i="28"/>
  <c r="B210" i="28"/>
  <c r="O209" i="28"/>
  <c r="N209" i="28"/>
  <c r="M209" i="28"/>
  <c r="L209" i="28"/>
  <c r="K209" i="28"/>
  <c r="J209" i="28"/>
  <c r="I209" i="28"/>
  <c r="H209" i="28"/>
  <c r="G209" i="28"/>
  <c r="F209" i="28"/>
  <c r="E209" i="28"/>
  <c r="D209" i="28"/>
  <c r="C209" i="28"/>
  <c r="B209" i="28"/>
  <c r="O208" i="28"/>
  <c r="N208" i="28"/>
  <c r="M208" i="28"/>
  <c r="L208" i="28"/>
  <c r="K208" i="28"/>
  <c r="J208" i="28"/>
  <c r="I208" i="28"/>
  <c r="H208" i="28"/>
  <c r="G208" i="28"/>
  <c r="F208" i="28"/>
  <c r="E208" i="28"/>
  <c r="D208" i="28"/>
  <c r="C208" i="28"/>
  <c r="B208" i="28"/>
  <c r="O207" i="28"/>
  <c r="N207" i="28"/>
  <c r="M207" i="28"/>
  <c r="L207" i="28"/>
  <c r="K207" i="28"/>
  <c r="J207" i="28"/>
  <c r="I207" i="28"/>
  <c r="H207" i="28"/>
  <c r="G207" i="28"/>
  <c r="F207" i="28"/>
  <c r="E207" i="28"/>
  <c r="D207" i="28"/>
  <c r="C207" i="28"/>
  <c r="B207" i="28"/>
  <c r="O206" i="28"/>
  <c r="N206" i="28"/>
  <c r="M206" i="28"/>
  <c r="L206" i="28"/>
  <c r="K206" i="28"/>
  <c r="J206" i="28"/>
  <c r="I206" i="28"/>
  <c r="H206" i="28"/>
  <c r="G206" i="28"/>
  <c r="F206" i="28"/>
  <c r="E206" i="28"/>
  <c r="D206" i="28"/>
  <c r="C206" i="28"/>
  <c r="B206" i="28"/>
  <c r="O205" i="28"/>
  <c r="N205" i="28"/>
  <c r="M205" i="28"/>
  <c r="L205" i="28"/>
  <c r="K205" i="28"/>
  <c r="J205" i="28"/>
  <c r="I205" i="28"/>
  <c r="H205" i="28"/>
  <c r="G205" i="28"/>
  <c r="F205" i="28"/>
  <c r="E205" i="28"/>
  <c r="D205" i="28"/>
  <c r="C205" i="28"/>
  <c r="B205" i="28"/>
  <c r="O204" i="28"/>
  <c r="N204" i="28"/>
  <c r="M204" i="28"/>
  <c r="L204" i="28"/>
  <c r="K204" i="28"/>
  <c r="J204" i="28"/>
  <c r="I204" i="28"/>
  <c r="H204" i="28"/>
  <c r="G204" i="28"/>
  <c r="F204" i="28"/>
  <c r="E204" i="28"/>
  <c r="D204" i="28"/>
  <c r="C204" i="28"/>
  <c r="B204" i="28"/>
  <c r="O203" i="28"/>
  <c r="N203" i="28"/>
  <c r="M203" i="28"/>
  <c r="L203" i="28"/>
  <c r="K203" i="28"/>
  <c r="J203" i="28"/>
  <c r="I203" i="28"/>
  <c r="H203" i="28"/>
  <c r="G203" i="28"/>
  <c r="F203" i="28"/>
  <c r="E203" i="28"/>
  <c r="D203" i="28"/>
  <c r="C203" i="28"/>
  <c r="B203" i="28"/>
  <c r="O202" i="28"/>
  <c r="N202" i="28"/>
  <c r="M202" i="28"/>
  <c r="L202" i="28"/>
  <c r="K202" i="28"/>
  <c r="J202" i="28"/>
  <c r="I202" i="28"/>
  <c r="H202" i="28"/>
  <c r="G202" i="28"/>
  <c r="F202" i="28"/>
  <c r="E202" i="28"/>
  <c r="D202" i="28"/>
  <c r="C202" i="28"/>
  <c r="B202" i="28"/>
  <c r="O201" i="28"/>
  <c r="N201" i="28"/>
  <c r="M201" i="28"/>
  <c r="L201" i="28"/>
  <c r="K201" i="28"/>
  <c r="J201" i="28"/>
  <c r="I201" i="28"/>
  <c r="H201" i="28"/>
  <c r="G201" i="28"/>
  <c r="F201" i="28"/>
  <c r="E201" i="28"/>
  <c r="D201" i="28"/>
  <c r="C201" i="28"/>
  <c r="B201" i="28"/>
  <c r="O200" i="28"/>
  <c r="N200" i="28"/>
  <c r="M200" i="28"/>
  <c r="L200" i="28"/>
  <c r="K200" i="28"/>
  <c r="J200" i="28"/>
  <c r="I200" i="28"/>
  <c r="H200" i="28"/>
  <c r="G200" i="28"/>
  <c r="F200" i="28"/>
  <c r="E200" i="28"/>
  <c r="D200" i="28"/>
  <c r="C200" i="28"/>
  <c r="B200" i="28"/>
  <c r="O199" i="28"/>
  <c r="N199" i="28"/>
  <c r="M199" i="28"/>
  <c r="L199" i="28"/>
  <c r="K199" i="28"/>
  <c r="J199" i="28"/>
  <c r="I199" i="28"/>
  <c r="H199" i="28"/>
  <c r="G199" i="28"/>
  <c r="F199" i="28"/>
  <c r="E199" i="28"/>
  <c r="D199" i="28"/>
  <c r="C199" i="28"/>
  <c r="B199" i="28"/>
  <c r="O198" i="28"/>
  <c r="N198" i="28"/>
  <c r="M198" i="28"/>
  <c r="L198" i="28"/>
  <c r="K198" i="28"/>
  <c r="J198" i="28"/>
  <c r="I198" i="28"/>
  <c r="H198" i="28"/>
  <c r="G198" i="28"/>
  <c r="F198" i="28"/>
  <c r="E198" i="28"/>
  <c r="D198" i="28"/>
  <c r="C198" i="28"/>
  <c r="B198" i="28"/>
  <c r="O197" i="28"/>
  <c r="N197" i="28"/>
  <c r="M197" i="28"/>
  <c r="L197" i="28"/>
  <c r="K197" i="28"/>
  <c r="J197" i="28"/>
  <c r="I197" i="28"/>
  <c r="H197" i="28"/>
  <c r="G197" i="28"/>
  <c r="F197" i="28"/>
  <c r="E197" i="28"/>
  <c r="D197" i="28"/>
  <c r="C197" i="28"/>
  <c r="B197" i="28"/>
  <c r="O196" i="28"/>
  <c r="N196" i="28"/>
  <c r="M196" i="28"/>
  <c r="L196" i="28"/>
  <c r="K196" i="28"/>
  <c r="J196" i="28"/>
  <c r="I196" i="28"/>
  <c r="H196" i="28"/>
  <c r="G196" i="28"/>
  <c r="F196" i="28"/>
  <c r="E196" i="28"/>
  <c r="D196" i="28"/>
  <c r="C196" i="28"/>
  <c r="B196" i="28"/>
  <c r="O195" i="28"/>
  <c r="N195" i="28"/>
  <c r="M195" i="28"/>
  <c r="L195" i="28"/>
  <c r="K195" i="28"/>
  <c r="J195" i="28"/>
  <c r="I195" i="28"/>
  <c r="H195" i="28"/>
  <c r="G195" i="28"/>
  <c r="F195" i="28"/>
  <c r="E195" i="28"/>
  <c r="D195" i="28"/>
  <c r="C195" i="28"/>
  <c r="B195" i="28"/>
  <c r="O194" i="28"/>
  <c r="N194" i="28"/>
  <c r="M194" i="28"/>
  <c r="L194" i="28"/>
  <c r="K194" i="28"/>
  <c r="J194" i="28"/>
  <c r="I194" i="28"/>
  <c r="H194" i="28"/>
  <c r="G194" i="28"/>
  <c r="F194" i="28"/>
  <c r="E194" i="28"/>
  <c r="D194" i="28"/>
  <c r="C194" i="28"/>
  <c r="B194" i="28"/>
  <c r="O193" i="28"/>
  <c r="N193" i="28"/>
  <c r="M193" i="28"/>
  <c r="L193" i="28"/>
  <c r="K193" i="28"/>
  <c r="J193" i="28"/>
  <c r="I193" i="28"/>
  <c r="H193" i="28"/>
  <c r="G193" i="28"/>
  <c r="F193" i="28"/>
  <c r="E193" i="28"/>
  <c r="D193" i="28"/>
  <c r="C193" i="28"/>
  <c r="B193" i="28"/>
  <c r="O192" i="28"/>
  <c r="N192" i="28"/>
  <c r="M192" i="28"/>
  <c r="L192" i="28"/>
  <c r="K192" i="28"/>
  <c r="J192" i="28"/>
  <c r="I192" i="28"/>
  <c r="H192" i="28"/>
  <c r="G192" i="28"/>
  <c r="F192" i="28"/>
  <c r="E192" i="28"/>
  <c r="D192" i="28"/>
  <c r="C192" i="28"/>
  <c r="B192" i="28"/>
  <c r="O191" i="28"/>
  <c r="N191" i="28"/>
  <c r="M191" i="28"/>
  <c r="L191" i="28"/>
  <c r="K191" i="28"/>
  <c r="J191" i="28"/>
  <c r="I191" i="28"/>
  <c r="H191" i="28"/>
  <c r="G191" i="28"/>
  <c r="F191" i="28"/>
  <c r="E191" i="28"/>
  <c r="D191" i="28"/>
  <c r="C191" i="28"/>
  <c r="B191" i="28"/>
  <c r="O190" i="28"/>
  <c r="N190" i="28"/>
  <c r="M190" i="28"/>
  <c r="L190" i="28"/>
  <c r="K190" i="28"/>
  <c r="J190" i="28"/>
  <c r="I190" i="28"/>
  <c r="H190" i="28"/>
  <c r="G190" i="28"/>
  <c r="F190" i="28"/>
  <c r="E190" i="28"/>
  <c r="D190" i="28"/>
  <c r="C190" i="28"/>
  <c r="B190" i="28"/>
  <c r="O189" i="28"/>
  <c r="N189" i="28"/>
  <c r="M189" i="28"/>
  <c r="L189" i="28"/>
  <c r="K189" i="28"/>
  <c r="J189" i="28"/>
  <c r="I189" i="28"/>
  <c r="H189" i="28"/>
  <c r="G189" i="28"/>
  <c r="F189" i="28"/>
  <c r="E189" i="28"/>
  <c r="D189" i="28"/>
  <c r="C189" i="28"/>
  <c r="B189" i="28"/>
  <c r="O188" i="28"/>
  <c r="N188" i="28"/>
  <c r="M188" i="28"/>
  <c r="L188" i="28"/>
  <c r="K188" i="28"/>
  <c r="J188" i="28"/>
  <c r="I188" i="28"/>
  <c r="H188" i="28"/>
  <c r="G188" i="28"/>
  <c r="F188" i="28"/>
  <c r="E188" i="28"/>
  <c r="D188" i="28"/>
  <c r="C188" i="28"/>
  <c r="B188" i="28"/>
  <c r="O187" i="28"/>
  <c r="N187" i="28"/>
  <c r="M187" i="28"/>
  <c r="L187" i="28"/>
  <c r="K187" i="28"/>
  <c r="J187" i="28"/>
  <c r="I187" i="28"/>
  <c r="H187" i="28"/>
  <c r="G187" i="28"/>
  <c r="F187" i="28"/>
  <c r="E187" i="28"/>
  <c r="D187" i="28"/>
  <c r="C187" i="28"/>
  <c r="B187" i="28"/>
  <c r="O186" i="28"/>
  <c r="N186" i="28"/>
  <c r="M186" i="28"/>
  <c r="L186" i="28"/>
  <c r="K186" i="28"/>
  <c r="J186" i="28"/>
  <c r="I186" i="28"/>
  <c r="H186" i="28"/>
  <c r="G186" i="28"/>
  <c r="F186" i="28"/>
  <c r="E186" i="28"/>
  <c r="D186" i="28"/>
  <c r="C186" i="28"/>
  <c r="B186" i="28"/>
  <c r="O185" i="28"/>
  <c r="N185" i="28"/>
  <c r="M185" i="28"/>
  <c r="L185" i="28"/>
  <c r="K185" i="28"/>
  <c r="J185" i="28"/>
  <c r="I185" i="28"/>
  <c r="H185" i="28"/>
  <c r="G185" i="28"/>
  <c r="F185" i="28"/>
  <c r="E185" i="28"/>
  <c r="D185" i="28"/>
  <c r="C185" i="28"/>
  <c r="B185" i="28"/>
  <c r="O184" i="28"/>
  <c r="N184" i="28"/>
  <c r="M184" i="28"/>
  <c r="L184" i="28"/>
  <c r="K184" i="28"/>
  <c r="J184" i="28"/>
  <c r="I184" i="28"/>
  <c r="H184" i="28"/>
  <c r="G184" i="28"/>
  <c r="F184" i="28"/>
  <c r="E184" i="28"/>
  <c r="D184" i="28"/>
  <c r="C184" i="28"/>
  <c r="B184" i="28"/>
  <c r="O183" i="28"/>
  <c r="N183" i="28"/>
  <c r="M183" i="28"/>
  <c r="L183" i="28"/>
  <c r="K183" i="28"/>
  <c r="J183" i="28"/>
  <c r="I183" i="28"/>
  <c r="H183" i="28"/>
  <c r="G183" i="28"/>
  <c r="F183" i="28"/>
  <c r="E183" i="28"/>
  <c r="D183" i="28"/>
  <c r="C183" i="28"/>
  <c r="B183" i="28"/>
  <c r="O182" i="28"/>
  <c r="N182" i="28"/>
  <c r="M182" i="28"/>
  <c r="L182" i="28"/>
  <c r="K182" i="28"/>
  <c r="J182" i="28"/>
  <c r="I182" i="28"/>
  <c r="H182" i="28"/>
  <c r="G182" i="28"/>
  <c r="F182" i="28"/>
  <c r="E182" i="28"/>
  <c r="D182" i="28"/>
  <c r="C182" i="28"/>
  <c r="B182" i="28"/>
  <c r="O181" i="28"/>
  <c r="N181" i="28"/>
  <c r="M181" i="28"/>
  <c r="L181" i="28"/>
  <c r="K181" i="28"/>
  <c r="J181" i="28"/>
  <c r="I181" i="28"/>
  <c r="H181" i="28"/>
  <c r="G181" i="28"/>
  <c r="F181" i="28"/>
  <c r="E181" i="28"/>
  <c r="D181" i="28"/>
  <c r="C181" i="28"/>
  <c r="B181" i="28"/>
  <c r="O180" i="28"/>
  <c r="N180" i="28"/>
  <c r="M180" i="28"/>
  <c r="L180" i="28"/>
  <c r="K180" i="28"/>
  <c r="J180" i="28"/>
  <c r="I180" i="28"/>
  <c r="H180" i="28"/>
  <c r="G180" i="28"/>
  <c r="F180" i="28"/>
  <c r="E180" i="28"/>
  <c r="D180" i="28"/>
  <c r="C180" i="28"/>
  <c r="B180" i="28"/>
  <c r="O179" i="28"/>
  <c r="N179" i="28"/>
  <c r="M179" i="28"/>
  <c r="L179" i="28"/>
  <c r="K179" i="28"/>
  <c r="J179" i="28"/>
  <c r="I179" i="28"/>
  <c r="H179" i="28"/>
  <c r="G179" i="28"/>
  <c r="F179" i="28"/>
  <c r="E179" i="28"/>
  <c r="D179" i="28"/>
  <c r="C179" i="28"/>
  <c r="B179" i="28"/>
  <c r="O178" i="28"/>
  <c r="N178" i="28"/>
  <c r="M178" i="28"/>
  <c r="L178" i="28"/>
  <c r="K178" i="28"/>
  <c r="J178" i="28"/>
  <c r="I178" i="28"/>
  <c r="H178" i="28"/>
  <c r="G178" i="28"/>
  <c r="F178" i="28"/>
  <c r="E178" i="28"/>
  <c r="D178" i="28"/>
  <c r="C178" i="28"/>
  <c r="B178" i="28"/>
  <c r="O177" i="28"/>
  <c r="N177" i="28"/>
  <c r="M177" i="28"/>
  <c r="L177" i="28"/>
  <c r="K177" i="28"/>
  <c r="J177" i="28"/>
  <c r="I177" i="28"/>
  <c r="H177" i="28"/>
  <c r="G177" i="28"/>
  <c r="F177" i="28"/>
  <c r="E177" i="28"/>
  <c r="D177" i="28"/>
  <c r="C177" i="28"/>
  <c r="B177" i="28"/>
  <c r="O176" i="28"/>
  <c r="N176" i="28"/>
  <c r="M176" i="28"/>
  <c r="L176" i="28"/>
  <c r="K176" i="28"/>
  <c r="J176" i="28"/>
  <c r="I176" i="28"/>
  <c r="H176" i="28"/>
  <c r="G176" i="28"/>
  <c r="F176" i="28"/>
  <c r="E176" i="28"/>
  <c r="D176" i="28"/>
  <c r="C176" i="28"/>
  <c r="B176" i="28"/>
  <c r="O175" i="28"/>
  <c r="N175" i="28"/>
  <c r="M175" i="28"/>
  <c r="L175" i="28"/>
  <c r="K175" i="28"/>
  <c r="J175" i="28"/>
  <c r="I175" i="28"/>
  <c r="H175" i="28"/>
  <c r="G175" i="28"/>
  <c r="F175" i="28"/>
  <c r="E175" i="28"/>
  <c r="D175" i="28"/>
  <c r="C175" i="28"/>
  <c r="B175" i="28"/>
  <c r="O174" i="28"/>
  <c r="N174" i="28"/>
  <c r="M174" i="28"/>
  <c r="L174" i="28"/>
  <c r="K174" i="28"/>
  <c r="J174" i="28"/>
  <c r="I174" i="28"/>
  <c r="H174" i="28"/>
  <c r="G174" i="28"/>
  <c r="F174" i="28"/>
  <c r="E174" i="28"/>
  <c r="D174" i="28"/>
  <c r="C174" i="28"/>
  <c r="B174" i="28"/>
  <c r="O173" i="28"/>
  <c r="N173" i="28"/>
  <c r="M173" i="28"/>
  <c r="L173" i="28"/>
  <c r="K173" i="28"/>
  <c r="J173" i="28"/>
  <c r="I173" i="28"/>
  <c r="H173" i="28"/>
  <c r="G173" i="28"/>
  <c r="F173" i="28"/>
  <c r="E173" i="28"/>
  <c r="D173" i="28"/>
  <c r="C173" i="28"/>
  <c r="B173" i="28"/>
  <c r="O172" i="28"/>
  <c r="N172" i="28"/>
  <c r="M172" i="28"/>
  <c r="L172" i="28"/>
  <c r="K172" i="28"/>
  <c r="J172" i="28"/>
  <c r="I172" i="28"/>
  <c r="H172" i="28"/>
  <c r="G172" i="28"/>
  <c r="F172" i="28"/>
  <c r="E172" i="28"/>
  <c r="D172" i="28"/>
  <c r="C172" i="28"/>
  <c r="B172" i="28"/>
  <c r="O171" i="28"/>
  <c r="N171" i="28"/>
  <c r="M171" i="28"/>
  <c r="L171" i="28"/>
  <c r="K171" i="28"/>
  <c r="J171" i="28"/>
  <c r="I171" i="28"/>
  <c r="H171" i="28"/>
  <c r="G171" i="28"/>
  <c r="F171" i="28"/>
  <c r="E171" i="28"/>
  <c r="D171" i="28"/>
  <c r="C171" i="28"/>
  <c r="B171" i="28"/>
  <c r="O169" i="28"/>
  <c r="N169" i="28"/>
  <c r="M169" i="28"/>
  <c r="L169" i="28"/>
  <c r="K169" i="28"/>
  <c r="J169" i="28"/>
  <c r="I169" i="28"/>
  <c r="H169" i="28"/>
  <c r="G169" i="28"/>
  <c r="F169" i="28"/>
  <c r="E169" i="28"/>
  <c r="D169" i="28"/>
  <c r="C169" i="28"/>
  <c r="B169" i="28"/>
  <c r="O168" i="28"/>
  <c r="N168" i="28"/>
  <c r="M168" i="28"/>
  <c r="L168" i="28"/>
  <c r="K168" i="28"/>
  <c r="J168" i="28"/>
  <c r="I168" i="28"/>
  <c r="H168" i="28"/>
  <c r="G168" i="28"/>
  <c r="F168" i="28"/>
  <c r="E168" i="28"/>
  <c r="D168" i="28"/>
  <c r="C168" i="28"/>
  <c r="B168" i="28"/>
  <c r="O167" i="28"/>
  <c r="N167" i="28"/>
  <c r="M167" i="28"/>
  <c r="L167" i="28"/>
  <c r="K167" i="28"/>
  <c r="J167" i="28"/>
  <c r="I167" i="28"/>
  <c r="H167" i="28"/>
  <c r="G167" i="28"/>
  <c r="F167" i="28"/>
  <c r="E167" i="28"/>
  <c r="D167" i="28"/>
  <c r="C167" i="28"/>
  <c r="B167" i="28"/>
  <c r="O166" i="28"/>
  <c r="N166" i="28"/>
  <c r="M166" i="28"/>
  <c r="L166" i="28"/>
  <c r="K166" i="28"/>
  <c r="J166" i="28"/>
  <c r="I166" i="28"/>
  <c r="H166" i="28"/>
  <c r="G166" i="28"/>
  <c r="F166" i="28"/>
  <c r="E166" i="28"/>
  <c r="D166" i="28"/>
  <c r="C166" i="28"/>
  <c r="B166" i="28"/>
  <c r="O165" i="28"/>
  <c r="N165" i="28"/>
  <c r="M165" i="28"/>
  <c r="L165" i="28"/>
  <c r="K165" i="28"/>
  <c r="J165" i="28"/>
  <c r="I165" i="28"/>
  <c r="H165" i="28"/>
  <c r="G165" i="28"/>
  <c r="F165" i="28"/>
  <c r="E165" i="28"/>
  <c r="D165" i="28"/>
  <c r="C165" i="28"/>
  <c r="B165" i="28"/>
  <c r="O164" i="28"/>
  <c r="N164" i="28"/>
  <c r="M164" i="28"/>
  <c r="L164" i="28"/>
  <c r="K164" i="28"/>
  <c r="J164" i="28"/>
  <c r="I164" i="28"/>
  <c r="H164" i="28"/>
  <c r="G164" i="28"/>
  <c r="F164" i="28"/>
  <c r="E164" i="28"/>
  <c r="D164" i="28"/>
  <c r="C164" i="28"/>
  <c r="B164" i="28"/>
  <c r="O163" i="28"/>
  <c r="N163" i="28"/>
  <c r="M163" i="28"/>
  <c r="L163" i="28"/>
  <c r="K163" i="28"/>
  <c r="J163" i="28"/>
  <c r="I163" i="28"/>
  <c r="H163" i="28"/>
  <c r="G163" i="28"/>
  <c r="F163" i="28"/>
  <c r="E163" i="28"/>
  <c r="D163" i="28"/>
  <c r="C163" i="28"/>
  <c r="B163" i="28"/>
  <c r="O162" i="28"/>
  <c r="N162" i="28"/>
  <c r="M162" i="28"/>
  <c r="L162" i="28"/>
  <c r="K162" i="28"/>
  <c r="J162" i="28"/>
  <c r="I162" i="28"/>
  <c r="H162" i="28"/>
  <c r="G162" i="28"/>
  <c r="F162" i="28"/>
  <c r="E162" i="28"/>
  <c r="D162" i="28"/>
  <c r="C162" i="28"/>
  <c r="B162" i="28"/>
  <c r="O161" i="28"/>
  <c r="N161" i="28"/>
  <c r="M161" i="28"/>
  <c r="L161" i="28"/>
  <c r="K161" i="28"/>
  <c r="J161" i="28"/>
  <c r="I161" i="28"/>
  <c r="H161" i="28"/>
  <c r="G161" i="28"/>
  <c r="F161" i="28"/>
  <c r="E161" i="28"/>
  <c r="D161" i="28"/>
  <c r="C161" i="28"/>
  <c r="B161" i="28"/>
  <c r="O160" i="28"/>
  <c r="N160" i="28"/>
  <c r="M160" i="28"/>
  <c r="L160" i="28"/>
  <c r="K160" i="28"/>
  <c r="J160" i="28"/>
  <c r="I160" i="28"/>
  <c r="H160" i="28"/>
  <c r="G160" i="28"/>
  <c r="F160" i="28"/>
  <c r="E160" i="28"/>
  <c r="D160" i="28"/>
  <c r="C160" i="28"/>
  <c r="B160" i="28"/>
  <c r="O159" i="28"/>
  <c r="N159" i="28"/>
  <c r="M159" i="28"/>
  <c r="L159" i="28"/>
  <c r="K159" i="28"/>
  <c r="J159" i="28"/>
  <c r="I159" i="28"/>
  <c r="H159" i="28"/>
  <c r="G159" i="28"/>
  <c r="F159" i="28"/>
  <c r="E159" i="28"/>
  <c r="D159" i="28"/>
  <c r="C159" i="28"/>
  <c r="B159" i="28"/>
  <c r="O158" i="28"/>
  <c r="N158" i="28"/>
  <c r="M158" i="28"/>
  <c r="L158" i="28"/>
  <c r="K158" i="28"/>
  <c r="J158" i="28"/>
  <c r="I158" i="28"/>
  <c r="H158" i="28"/>
  <c r="G158" i="28"/>
  <c r="F158" i="28"/>
  <c r="E158" i="28"/>
  <c r="D158" i="28"/>
  <c r="C158" i="28"/>
  <c r="B158" i="28"/>
  <c r="O157" i="28"/>
  <c r="N157" i="28"/>
  <c r="M157" i="28"/>
  <c r="L157" i="28"/>
  <c r="K157" i="28"/>
  <c r="J157" i="28"/>
  <c r="I157" i="28"/>
  <c r="H157" i="28"/>
  <c r="G157" i="28"/>
  <c r="F157" i="28"/>
  <c r="E157" i="28"/>
  <c r="D157" i="28"/>
  <c r="C157" i="28"/>
  <c r="B157" i="28"/>
  <c r="O156" i="28"/>
  <c r="N156" i="28"/>
  <c r="M156" i="28"/>
  <c r="L156" i="28"/>
  <c r="K156" i="28"/>
  <c r="J156" i="28"/>
  <c r="I156" i="28"/>
  <c r="H156" i="28"/>
  <c r="G156" i="28"/>
  <c r="F156" i="28"/>
  <c r="E156" i="28"/>
  <c r="D156" i="28"/>
  <c r="C156" i="28"/>
  <c r="B156" i="28"/>
  <c r="O155" i="28"/>
  <c r="N155" i="28"/>
  <c r="M155" i="28"/>
  <c r="L155" i="28"/>
  <c r="K155" i="28"/>
  <c r="J155" i="28"/>
  <c r="I155" i="28"/>
  <c r="H155" i="28"/>
  <c r="G155" i="28"/>
  <c r="F155" i="28"/>
  <c r="E155" i="28"/>
  <c r="D155" i="28"/>
  <c r="C155" i="28"/>
  <c r="B155" i="28"/>
  <c r="O154" i="28"/>
  <c r="N154" i="28"/>
  <c r="M154" i="28"/>
  <c r="L154" i="28"/>
  <c r="K154" i="28"/>
  <c r="J154" i="28"/>
  <c r="I154" i="28"/>
  <c r="H154" i="28"/>
  <c r="G154" i="28"/>
  <c r="F154" i="28"/>
  <c r="E154" i="28"/>
  <c r="D154" i="28"/>
  <c r="C154" i="28"/>
  <c r="B154" i="28"/>
  <c r="O153" i="28"/>
  <c r="N153" i="28"/>
  <c r="M153" i="28"/>
  <c r="L153" i="28"/>
  <c r="K153" i="28"/>
  <c r="J153" i="28"/>
  <c r="I153" i="28"/>
  <c r="H153" i="28"/>
  <c r="G153" i="28"/>
  <c r="F153" i="28"/>
  <c r="E153" i="28"/>
  <c r="D153" i="28"/>
  <c r="C153" i="28"/>
  <c r="B153" i="28"/>
  <c r="O152" i="28"/>
  <c r="N152" i="28"/>
  <c r="M152" i="28"/>
  <c r="L152" i="28"/>
  <c r="K152" i="28"/>
  <c r="J152" i="28"/>
  <c r="I152" i="28"/>
  <c r="H152" i="28"/>
  <c r="G152" i="28"/>
  <c r="F152" i="28"/>
  <c r="E152" i="28"/>
  <c r="D152" i="28"/>
  <c r="C152" i="28"/>
  <c r="B152" i="28"/>
  <c r="O151" i="28"/>
  <c r="N151" i="28"/>
  <c r="M151" i="28"/>
  <c r="L151" i="28"/>
  <c r="K151" i="28"/>
  <c r="J151" i="28"/>
  <c r="I151" i="28"/>
  <c r="H151" i="28"/>
  <c r="G151" i="28"/>
  <c r="F151" i="28"/>
  <c r="E151" i="28"/>
  <c r="D151" i="28"/>
  <c r="C151" i="28"/>
  <c r="B151" i="28"/>
  <c r="O150" i="28"/>
  <c r="N150" i="28"/>
  <c r="M150" i="28"/>
  <c r="L150" i="28"/>
  <c r="K150" i="28"/>
  <c r="J150" i="28"/>
  <c r="I150" i="28"/>
  <c r="H150" i="28"/>
  <c r="G150" i="28"/>
  <c r="F150" i="28"/>
  <c r="E150" i="28"/>
  <c r="D150" i="28"/>
  <c r="C150" i="28"/>
  <c r="B150" i="28"/>
  <c r="O149" i="28"/>
  <c r="N149" i="28"/>
  <c r="M149" i="28"/>
  <c r="L149" i="28"/>
  <c r="K149" i="28"/>
  <c r="J149" i="28"/>
  <c r="I149" i="28"/>
  <c r="H149" i="28"/>
  <c r="G149" i="28"/>
  <c r="F149" i="28"/>
  <c r="E149" i="28"/>
  <c r="D149" i="28"/>
  <c r="C149" i="28"/>
  <c r="B149" i="28"/>
  <c r="O148" i="28"/>
  <c r="N148" i="28"/>
  <c r="M148" i="28"/>
  <c r="L148" i="28"/>
  <c r="K148" i="28"/>
  <c r="J148" i="28"/>
  <c r="I148" i="28"/>
  <c r="H148" i="28"/>
  <c r="G148" i="28"/>
  <c r="F148" i="28"/>
  <c r="E148" i="28"/>
  <c r="D148" i="28"/>
  <c r="C148" i="28"/>
  <c r="B148" i="28"/>
  <c r="O147" i="28"/>
  <c r="N147" i="28"/>
  <c r="M147" i="28"/>
  <c r="L147" i="28"/>
  <c r="K147" i="28"/>
  <c r="J147" i="28"/>
  <c r="I147" i="28"/>
  <c r="H147" i="28"/>
  <c r="G147" i="28"/>
  <c r="F147" i="28"/>
  <c r="E147" i="28"/>
  <c r="D147" i="28"/>
  <c r="C147" i="28"/>
  <c r="B147" i="28"/>
  <c r="O146" i="28"/>
  <c r="N146" i="28"/>
  <c r="M146" i="28"/>
  <c r="L146" i="28"/>
  <c r="K146" i="28"/>
  <c r="J146" i="28"/>
  <c r="I146" i="28"/>
  <c r="H146" i="28"/>
  <c r="G146" i="28"/>
  <c r="F146" i="28"/>
  <c r="E146" i="28"/>
  <c r="D146" i="28"/>
  <c r="C146" i="28"/>
  <c r="B146" i="28"/>
  <c r="O145" i="28"/>
  <c r="N145" i="28"/>
  <c r="M145" i="28"/>
  <c r="L145" i="28"/>
  <c r="K145" i="28"/>
  <c r="J145" i="28"/>
  <c r="I145" i="28"/>
  <c r="H145" i="28"/>
  <c r="G145" i="28"/>
  <c r="F145" i="28"/>
  <c r="E145" i="28"/>
  <c r="D145" i="28"/>
  <c r="C145" i="28"/>
  <c r="B145" i="28"/>
  <c r="O144" i="28"/>
  <c r="N144" i="28"/>
  <c r="M144" i="28"/>
  <c r="L144" i="28"/>
  <c r="K144" i="28"/>
  <c r="J144" i="28"/>
  <c r="I144" i="28"/>
  <c r="H144" i="28"/>
  <c r="G144" i="28"/>
  <c r="F144" i="28"/>
  <c r="E144" i="28"/>
  <c r="D144" i="28"/>
  <c r="C144" i="28"/>
  <c r="B144" i="28"/>
  <c r="O143" i="28"/>
  <c r="N143" i="28"/>
  <c r="M143" i="28"/>
  <c r="L143" i="28"/>
  <c r="K143" i="28"/>
  <c r="J143" i="28"/>
  <c r="I143" i="28"/>
  <c r="H143" i="28"/>
  <c r="G143" i="28"/>
  <c r="F143" i="28"/>
  <c r="E143" i="28"/>
  <c r="D143" i="28"/>
  <c r="C143" i="28"/>
  <c r="B143" i="28"/>
  <c r="O142" i="28"/>
  <c r="N142" i="28"/>
  <c r="M142" i="28"/>
  <c r="L142" i="28"/>
  <c r="K142" i="28"/>
  <c r="J142" i="28"/>
  <c r="I142" i="28"/>
  <c r="H142" i="28"/>
  <c r="G142" i="28"/>
  <c r="F142" i="28"/>
  <c r="E142" i="28"/>
  <c r="D142" i="28"/>
  <c r="C142" i="28"/>
  <c r="B142" i="28"/>
  <c r="O141" i="28"/>
  <c r="N141" i="28"/>
  <c r="M141" i="28"/>
  <c r="L141" i="28"/>
  <c r="K141" i="28"/>
  <c r="J141" i="28"/>
  <c r="I141" i="28"/>
  <c r="H141" i="28"/>
  <c r="G141" i="28"/>
  <c r="F141" i="28"/>
  <c r="E141" i="28"/>
  <c r="D141" i="28"/>
  <c r="C141" i="28"/>
  <c r="B141" i="28"/>
  <c r="O140" i="28"/>
  <c r="N140" i="28"/>
  <c r="M140" i="28"/>
  <c r="L140" i="28"/>
  <c r="K140" i="28"/>
  <c r="J140" i="28"/>
  <c r="I140" i="28"/>
  <c r="H140" i="28"/>
  <c r="G140" i="28"/>
  <c r="F140" i="28"/>
  <c r="E140" i="28"/>
  <c r="D140" i="28"/>
  <c r="C140" i="28"/>
  <c r="B140" i="28"/>
  <c r="O139" i="28"/>
  <c r="N139" i="28"/>
  <c r="M139" i="28"/>
  <c r="L139" i="28"/>
  <c r="K139" i="28"/>
  <c r="J139" i="28"/>
  <c r="I139" i="28"/>
  <c r="H139" i="28"/>
  <c r="G139" i="28"/>
  <c r="F139" i="28"/>
  <c r="E139" i="28"/>
  <c r="D139" i="28"/>
  <c r="C139" i="28"/>
  <c r="B139" i="28"/>
  <c r="O137" i="28"/>
  <c r="N137" i="28"/>
  <c r="M137" i="28"/>
  <c r="L137" i="28"/>
  <c r="K137" i="28"/>
  <c r="J137" i="28"/>
  <c r="I137" i="28"/>
  <c r="H137" i="28"/>
  <c r="G137" i="28"/>
  <c r="F137" i="28"/>
  <c r="E137" i="28"/>
  <c r="D137" i="28"/>
  <c r="C137" i="28"/>
  <c r="B137" i="28"/>
  <c r="O136" i="28"/>
  <c r="N136" i="28"/>
  <c r="M136" i="28"/>
  <c r="L136" i="28"/>
  <c r="K136" i="28"/>
  <c r="J136" i="28"/>
  <c r="I136" i="28"/>
  <c r="H136" i="28"/>
  <c r="G136" i="28"/>
  <c r="F136" i="28"/>
  <c r="E136" i="28"/>
  <c r="D136" i="28"/>
  <c r="C136" i="28"/>
  <c r="B136" i="28"/>
  <c r="O135" i="28"/>
  <c r="N135" i="28"/>
  <c r="M135" i="28"/>
  <c r="L135" i="28"/>
  <c r="K135" i="28"/>
  <c r="J135" i="28"/>
  <c r="I135" i="28"/>
  <c r="H135" i="28"/>
  <c r="G135" i="28"/>
  <c r="F135" i="28"/>
  <c r="E135" i="28"/>
  <c r="D135" i="28"/>
  <c r="C135" i="28"/>
  <c r="B135" i="28"/>
  <c r="O134" i="28"/>
  <c r="N134" i="28"/>
  <c r="M134" i="28"/>
  <c r="L134" i="28"/>
  <c r="K134" i="28"/>
  <c r="J134" i="28"/>
  <c r="I134" i="28"/>
  <c r="H134" i="28"/>
  <c r="G134" i="28"/>
  <c r="F134" i="28"/>
  <c r="E134" i="28"/>
  <c r="D134" i="28"/>
  <c r="C134" i="28"/>
  <c r="B134" i="28"/>
  <c r="O133" i="28"/>
  <c r="N133" i="28"/>
  <c r="M133" i="28"/>
  <c r="L133" i="28"/>
  <c r="K133" i="28"/>
  <c r="J133" i="28"/>
  <c r="I133" i="28"/>
  <c r="H133" i="28"/>
  <c r="G133" i="28"/>
  <c r="F133" i="28"/>
  <c r="E133" i="28"/>
  <c r="D133" i="28"/>
  <c r="C133" i="28"/>
  <c r="B133" i="28"/>
  <c r="O132" i="28"/>
  <c r="N132" i="28"/>
  <c r="M132" i="28"/>
  <c r="L132" i="28"/>
  <c r="K132" i="28"/>
  <c r="J132" i="28"/>
  <c r="I132" i="28"/>
  <c r="H132" i="28"/>
  <c r="G132" i="28"/>
  <c r="F132" i="28"/>
  <c r="E132" i="28"/>
  <c r="D132" i="28"/>
  <c r="C132" i="28"/>
  <c r="B132" i="28"/>
  <c r="O131" i="28"/>
  <c r="N131" i="28"/>
  <c r="M131" i="28"/>
  <c r="L131" i="28"/>
  <c r="K131" i="28"/>
  <c r="J131" i="28"/>
  <c r="I131" i="28"/>
  <c r="H131" i="28"/>
  <c r="G131" i="28"/>
  <c r="F131" i="28"/>
  <c r="E131" i="28"/>
  <c r="D131" i="28"/>
  <c r="C131" i="28"/>
  <c r="B131" i="28"/>
  <c r="O130" i="28"/>
  <c r="N130" i="28"/>
  <c r="M130" i="28"/>
  <c r="L130" i="28"/>
  <c r="K130" i="28"/>
  <c r="J130" i="28"/>
  <c r="I130" i="28"/>
  <c r="H130" i="28"/>
  <c r="G130" i="28"/>
  <c r="F130" i="28"/>
  <c r="E130" i="28"/>
  <c r="D130" i="28"/>
  <c r="C130" i="28"/>
  <c r="B130" i="28"/>
  <c r="O129" i="28"/>
  <c r="N129" i="28"/>
  <c r="M129" i="28"/>
  <c r="L129" i="28"/>
  <c r="K129" i="28"/>
  <c r="J129" i="28"/>
  <c r="I129" i="28"/>
  <c r="H129" i="28"/>
  <c r="G129" i="28"/>
  <c r="F129" i="28"/>
  <c r="E129" i="28"/>
  <c r="D129" i="28"/>
  <c r="C129" i="28"/>
  <c r="B129" i="28"/>
  <c r="O128" i="28"/>
  <c r="N128" i="28"/>
  <c r="M128" i="28"/>
  <c r="L128" i="28"/>
  <c r="K128" i="28"/>
  <c r="J128" i="28"/>
  <c r="I128" i="28"/>
  <c r="H128" i="28"/>
  <c r="G128" i="28"/>
  <c r="F128" i="28"/>
  <c r="E128" i="28"/>
  <c r="D128" i="28"/>
  <c r="C128" i="28"/>
  <c r="B128" i="28"/>
  <c r="O127" i="28"/>
  <c r="N127" i="28"/>
  <c r="M127" i="28"/>
  <c r="L127" i="28"/>
  <c r="K127" i="28"/>
  <c r="J127" i="28"/>
  <c r="I127" i="28"/>
  <c r="H127" i="28"/>
  <c r="G127" i="28"/>
  <c r="F127" i="28"/>
  <c r="E127" i="28"/>
  <c r="D127" i="28"/>
  <c r="C127" i="28"/>
  <c r="B127" i="28"/>
  <c r="O126" i="28"/>
  <c r="N126" i="28"/>
  <c r="M126" i="28"/>
  <c r="L126" i="28"/>
  <c r="K126" i="28"/>
  <c r="J126" i="28"/>
  <c r="I126" i="28"/>
  <c r="H126" i="28"/>
  <c r="G126" i="28"/>
  <c r="F126" i="28"/>
  <c r="E126" i="28"/>
  <c r="D126" i="28"/>
  <c r="C126" i="28"/>
  <c r="B126" i="28"/>
  <c r="O125" i="28"/>
  <c r="N125" i="28"/>
  <c r="M125" i="28"/>
  <c r="L125" i="28"/>
  <c r="K125" i="28"/>
  <c r="J125" i="28"/>
  <c r="I125" i="28"/>
  <c r="H125" i="28"/>
  <c r="G125" i="28"/>
  <c r="F125" i="28"/>
  <c r="E125" i="28"/>
  <c r="D125" i="28"/>
  <c r="C125" i="28"/>
  <c r="B125" i="28"/>
  <c r="O124" i="28"/>
  <c r="N124" i="28"/>
  <c r="M124" i="28"/>
  <c r="L124" i="28"/>
  <c r="K124" i="28"/>
  <c r="J124" i="28"/>
  <c r="I124" i="28"/>
  <c r="H124" i="28"/>
  <c r="G124" i="28"/>
  <c r="F124" i="28"/>
  <c r="E124" i="28"/>
  <c r="D124" i="28"/>
  <c r="C124" i="28"/>
  <c r="B124" i="28"/>
  <c r="O123" i="28"/>
  <c r="N123" i="28"/>
  <c r="M123" i="28"/>
  <c r="L123" i="28"/>
  <c r="K123" i="28"/>
  <c r="J123" i="28"/>
  <c r="I123" i="28"/>
  <c r="H123" i="28"/>
  <c r="G123" i="28"/>
  <c r="F123" i="28"/>
  <c r="E123" i="28"/>
  <c r="D123" i="28"/>
  <c r="C123" i="28"/>
  <c r="B123" i="28"/>
  <c r="O122" i="28"/>
  <c r="N122" i="28"/>
  <c r="M122" i="28"/>
  <c r="L122" i="28"/>
  <c r="K122" i="28"/>
  <c r="J122" i="28"/>
  <c r="I122" i="28"/>
  <c r="H122" i="28"/>
  <c r="G122" i="28"/>
  <c r="F122" i="28"/>
  <c r="E122" i="28"/>
  <c r="D122" i="28"/>
  <c r="C122" i="28"/>
  <c r="B122" i="28"/>
  <c r="O121" i="28"/>
  <c r="N121" i="28"/>
  <c r="M121" i="28"/>
  <c r="L121" i="28"/>
  <c r="K121" i="28"/>
  <c r="J121" i="28"/>
  <c r="I121" i="28"/>
  <c r="H121" i="28"/>
  <c r="G121" i="28"/>
  <c r="F121" i="28"/>
  <c r="E121" i="28"/>
  <c r="D121" i="28"/>
  <c r="C121" i="28"/>
  <c r="B121" i="28"/>
  <c r="O120" i="28"/>
  <c r="N120" i="28"/>
  <c r="M120" i="28"/>
  <c r="L120" i="28"/>
  <c r="K120" i="28"/>
  <c r="J120" i="28"/>
  <c r="I120" i="28"/>
  <c r="H120" i="28"/>
  <c r="G120" i="28"/>
  <c r="F120" i="28"/>
  <c r="E120" i="28"/>
  <c r="D120" i="28"/>
  <c r="C120" i="28"/>
  <c r="B120" i="28"/>
  <c r="O119" i="28"/>
  <c r="N119" i="28"/>
  <c r="M119" i="28"/>
  <c r="L119" i="28"/>
  <c r="K119" i="28"/>
  <c r="J119" i="28"/>
  <c r="I119" i="28"/>
  <c r="H119" i="28"/>
  <c r="G119" i="28"/>
  <c r="F119" i="28"/>
  <c r="E119" i="28"/>
  <c r="D119" i="28"/>
  <c r="C119" i="28"/>
  <c r="B119" i="28"/>
  <c r="O118" i="28"/>
  <c r="N118" i="28"/>
  <c r="M118" i="28"/>
  <c r="L118" i="28"/>
  <c r="K118" i="28"/>
  <c r="J118" i="28"/>
  <c r="I118" i="28"/>
  <c r="H118" i="28"/>
  <c r="G118" i="28"/>
  <c r="F118" i="28"/>
  <c r="E118" i="28"/>
  <c r="D118" i="28"/>
  <c r="C118" i="28"/>
  <c r="B118" i="28"/>
  <c r="O117" i="28"/>
  <c r="N117" i="28"/>
  <c r="M117" i="28"/>
  <c r="L117" i="28"/>
  <c r="K117" i="28"/>
  <c r="J117" i="28"/>
  <c r="I117" i="28"/>
  <c r="H117" i="28"/>
  <c r="G117" i="28"/>
  <c r="F117" i="28"/>
  <c r="E117" i="28"/>
  <c r="D117" i="28"/>
  <c r="C117" i="28"/>
  <c r="B117" i="28"/>
  <c r="O116" i="28"/>
  <c r="N116" i="28"/>
  <c r="M116" i="28"/>
  <c r="L116" i="28"/>
  <c r="K116" i="28"/>
  <c r="J116" i="28"/>
  <c r="I116" i="28"/>
  <c r="H116" i="28"/>
  <c r="G116" i="28"/>
  <c r="F116" i="28"/>
  <c r="E116" i="28"/>
  <c r="D116" i="28"/>
  <c r="C116" i="28"/>
  <c r="B116" i="28"/>
  <c r="O115" i="28"/>
  <c r="N115" i="28"/>
  <c r="M115" i="28"/>
  <c r="L115" i="28"/>
  <c r="K115" i="28"/>
  <c r="J115" i="28"/>
  <c r="I115" i="28"/>
  <c r="H115" i="28"/>
  <c r="G115" i="28"/>
  <c r="F115" i="28"/>
  <c r="E115" i="28"/>
  <c r="D115" i="28"/>
  <c r="C115" i="28"/>
  <c r="B115" i="28"/>
  <c r="O114" i="28"/>
  <c r="N114" i="28"/>
  <c r="M114" i="28"/>
  <c r="L114" i="28"/>
  <c r="K114" i="28"/>
  <c r="J114" i="28"/>
  <c r="I114" i="28"/>
  <c r="H114" i="28"/>
  <c r="G114" i="28"/>
  <c r="F114" i="28"/>
  <c r="E114" i="28"/>
  <c r="D114" i="28"/>
  <c r="C114" i="28"/>
  <c r="B114" i="28"/>
  <c r="O113" i="28"/>
  <c r="N113" i="28"/>
  <c r="M113" i="28"/>
  <c r="L113" i="28"/>
  <c r="K113" i="28"/>
  <c r="J113" i="28"/>
  <c r="I113" i="28"/>
  <c r="H113" i="28"/>
  <c r="G113" i="28"/>
  <c r="F113" i="28"/>
  <c r="E113" i="28"/>
  <c r="D113" i="28"/>
  <c r="C113" i="28"/>
  <c r="B113" i="28"/>
  <c r="O112" i="28"/>
  <c r="N112" i="28"/>
  <c r="M112" i="28"/>
  <c r="L112" i="28"/>
  <c r="K112" i="28"/>
  <c r="J112" i="28"/>
  <c r="I112" i="28"/>
  <c r="H112" i="28"/>
  <c r="G112" i="28"/>
  <c r="F112" i="28"/>
  <c r="E112" i="28"/>
  <c r="D112" i="28"/>
  <c r="C112" i="28"/>
  <c r="B112" i="28"/>
  <c r="O111" i="28"/>
  <c r="N111" i="28"/>
  <c r="M111" i="28"/>
  <c r="L111" i="28"/>
  <c r="K111" i="28"/>
  <c r="J111" i="28"/>
  <c r="I111" i="28"/>
  <c r="H111" i="28"/>
  <c r="G111" i="28"/>
  <c r="F111" i="28"/>
  <c r="E111" i="28"/>
  <c r="D111" i="28"/>
  <c r="C111" i="28"/>
  <c r="B111" i="28"/>
  <c r="O110" i="28"/>
  <c r="N110" i="28"/>
  <c r="M110" i="28"/>
  <c r="L110" i="28"/>
  <c r="K110" i="28"/>
  <c r="J110" i="28"/>
  <c r="I110" i="28"/>
  <c r="H110" i="28"/>
  <c r="G110" i="28"/>
  <c r="F110" i="28"/>
  <c r="E110" i="28"/>
  <c r="D110" i="28"/>
  <c r="C110" i="28"/>
  <c r="B110" i="28"/>
  <c r="O109" i="28"/>
  <c r="N109" i="28"/>
  <c r="M109" i="28"/>
  <c r="L109" i="28"/>
  <c r="K109" i="28"/>
  <c r="J109" i="28"/>
  <c r="I109" i="28"/>
  <c r="H109" i="28"/>
  <c r="G109" i="28"/>
  <c r="F109" i="28"/>
  <c r="E109" i="28"/>
  <c r="D109" i="28"/>
  <c r="C109" i="28"/>
  <c r="B109" i="28"/>
  <c r="O108" i="28"/>
  <c r="N108" i="28"/>
  <c r="M108" i="28"/>
  <c r="L108" i="28"/>
  <c r="K108" i="28"/>
  <c r="J108" i="28"/>
  <c r="I108" i="28"/>
  <c r="H108" i="28"/>
  <c r="G108" i="28"/>
  <c r="F108" i="28"/>
  <c r="E108" i="28"/>
  <c r="D108" i="28"/>
  <c r="C108" i="28"/>
  <c r="B108" i="28"/>
  <c r="O107" i="28"/>
  <c r="N107" i="28"/>
  <c r="M107" i="28"/>
  <c r="L107" i="28"/>
  <c r="K107" i="28"/>
  <c r="J107" i="28"/>
  <c r="I107" i="28"/>
  <c r="H107" i="28"/>
  <c r="G107" i="28"/>
  <c r="F107" i="28"/>
  <c r="E107" i="28"/>
  <c r="D107" i="28"/>
  <c r="C107" i="28"/>
  <c r="B107" i="28"/>
  <c r="O106" i="28"/>
  <c r="N106" i="28"/>
  <c r="M106" i="28"/>
  <c r="L106" i="28"/>
  <c r="K106" i="28"/>
  <c r="J106" i="28"/>
  <c r="I106" i="28"/>
  <c r="H106" i="28"/>
  <c r="G106" i="28"/>
  <c r="F106" i="28"/>
  <c r="E106" i="28"/>
  <c r="D106" i="28"/>
  <c r="C106" i="28"/>
  <c r="B106" i="28"/>
  <c r="O105" i="28"/>
  <c r="N105" i="28"/>
  <c r="M105" i="28"/>
  <c r="L105" i="28"/>
  <c r="K105" i="28"/>
  <c r="J105" i="28"/>
  <c r="I105" i="28"/>
  <c r="H105" i="28"/>
  <c r="G105" i="28"/>
  <c r="F105" i="28"/>
  <c r="E105" i="28"/>
  <c r="D105" i="28"/>
  <c r="C105" i="28"/>
  <c r="B105" i="28"/>
  <c r="O104" i="28"/>
  <c r="N104" i="28"/>
  <c r="M104" i="28"/>
  <c r="L104" i="28"/>
  <c r="K104" i="28"/>
  <c r="J104" i="28"/>
  <c r="I104" i="28"/>
  <c r="H104" i="28"/>
  <c r="G104" i="28"/>
  <c r="F104" i="28"/>
  <c r="E104" i="28"/>
  <c r="D104" i="28"/>
  <c r="C104" i="28"/>
  <c r="B104" i="28"/>
  <c r="O103" i="28"/>
  <c r="N103" i="28"/>
  <c r="M103" i="28"/>
  <c r="L103" i="28"/>
  <c r="K103" i="28"/>
  <c r="J103" i="28"/>
  <c r="I103" i="28"/>
  <c r="H103" i="28"/>
  <c r="G103" i="28"/>
  <c r="F103" i="28"/>
  <c r="E103" i="28"/>
  <c r="D103" i="28"/>
  <c r="C103" i="28"/>
  <c r="B103" i="28"/>
  <c r="O102" i="28"/>
  <c r="N102" i="28"/>
  <c r="M102" i="28"/>
  <c r="L102" i="28"/>
  <c r="K102" i="28"/>
  <c r="J102" i="28"/>
  <c r="I102" i="28"/>
  <c r="H102" i="28"/>
  <c r="G102" i="28"/>
  <c r="F102" i="28"/>
  <c r="E102" i="28"/>
  <c r="D102" i="28"/>
  <c r="C102" i="28"/>
  <c r="B102" i="28"/>
  <c r="O101" i="28"/>
  <c r="N101" i="28"/>
  <c r="M101" i="28"/>
  <c r="L101" i="28"/>
  <c r="K101" i="28"/>
  <c r="J101" i="28"/>
  <c r="I101" i="28"/>
  <c r="H101" i="28"/>
  <c r="G101" i="28"/>
  <c r="F101" i="28"/>
  <c r="E101" i="28"/>
  <c r="D101" i="28"/>
  <c r="C101" i="28"/>
  <c r="B101" i="28"/>
  <c r="O100" i="28"/>
  <c r="N100" i="28"/>
  <c r="M100" i="28"/>
  <c r="L100" i="28"/>
  <c r="K100" i="28"/>
  <c r="J100" i="28"/>
  <c r="I100" i="28"/>
  <c r="H100" i="28"/>
  <c r="G100" i="28"/>
  <c r="F100" i="28"/>
  <c r="E100" i="28"/>
  <c r="D100" i="28"/>
  <c r="C100" i="28"/>
  <c r="B100" i="28"/>
  <c r="O99" i="28"/>
  <c r="N99" i="28"/>
  <c r="M99" i="28"/>
  <c r="L99" i="28"/>
  <c r="K99" i="28"/>
  <c r="J99" i="28"/>
  <c r="I99" i="28"/>
  <c r="H99" i="28"/>
  <c r="G99" i="28"/>
  <c r="F99" i="28"/>
  <c r="E99" i="28"/>
  <c r="D99" i="28"/>
  <c r="C99" i="28"/>
  <c r="B99" i="28"/>
  <c r="O98" i="28"/>
  <c r="N98" i="28"/>
  <c r="M98" i="28"/>
  <c r="L98" i="28"/>
  <c r="K98" i="28"/>
  <c r="J98" i="28"/>
  <c r="I98" i="28"/>
  <c r="H98" i="28"/>
  <c r="G98" i="28"/>
  <c r="F98" i="28"/>
  <c r="E98" i="28"/>
  <c r="D98" i="28"/>
  <c r="C98" i="28"/>
  <c r="B98" i="28"/>
  <c r="O97" i="28"/>
  <c r="N97" i="28"/>
  <c r="M97" i="28"/>
  <c r="L97" i="28"/>
  <c r="K97" i="28"/>
  <c r="J97" i="28"/>
  <c r="I97" i="28"/>
  <c r="H97" i="28"/>
  <c r="G97" i="28"/>
  <c r="F97" i="28"/>
  <c r="E97" i="28"/>
  <c r="D97" i="28"/>
  <c r="C97" i="28"/>
  <c r="B97" i="28"/>
  <c r="O95" i="28"/>
  <c r="N95" i="28"/>
  <c r="M95" i="28"/>
  <c r="L95" i="28"/>
  <c r="K95" i="28"/>
  <c r="J95" i="28"/>
  <c r="I95" i="28"/>
  <c r="H95" i="28"/>
  <c r="G95" i="28"/>
  <c r="F95" i="28"/>
  <c r="E95" i="28"/>
  <c r="D95" i="28"/>
  <c r="C95" i="28"/>
  <c r="B95" i="28"/>
  <c r="O94" i="28"/>
  <c r="N94" i="28"/>
  <c r="M94" i="28"/>
  <c r="L94" i="28"/>
  <c r="K94" i="28"/>
  <c r="J94" i="28"/>
  <c r="I94" i="28"/>
  <c r="H94" i="28"/>
  <c r="G94" i="28"/>
  <c r="F94" i="28"/>
  <c r="E94" i="28"/>
  <c r="D94" i="28"/>
  <c r="C94" i="28"/>
  <c r="B94" i="28"/>
  <c r="O93" i="28"/>
  <c r="N93" i="28"/>
  <c r="M93" i="28"/>
  <c r="L93" i="28"/>
  <c r="K93" i="28"/>
  <c r="J93" i="28"/>
  <c r="I93" i="28"/>
  <c r="H93" i="28"/>
  <c r="G93" i="28"/>
  <c r="F93" i="28"/>
  <c r="E93" i="28"/>
  <c r="D93" i="28"/>
  <c r="C93" i="28"/>
  <c r="B93" i="28"/>
  <c r="O92" i="28"/>
  <c r="N92" i="28"/>
  <c r="M92" i="28"/>
  <c r="L92" i="28"/>
  <c r="K92" i="28"/>
  <c r="J92" i="28"/>
  <c r="I92" i="28"/>
  <c r="H92" i="28"/>
  <c r="G92" i="28"/>
  <c r="F92" i="28"/>
  <c r="E92" i="28"/>
  <c r="D92" i="28"/>
  <c r="C92" i="28"/>
  <c r="B92" i="28"/>
  <c r="O91" i="28"/>
  <c r="N91" i="28"/>
  <c r="M91" i="28"/>
  <c r="L91" i="28"/>
  <c r="K91" i="28"/>
  <c r="J91" i="28"/>
  <c r="I91" i="28"/>
  <c r="H91" i="28"/>
  <c r="G91" i="28"/>
  <c r="F91" i="28"/>
  <c r="E91" i="28"/>
  <c r="D91" i="28"/>
  <c r="C91" i="28"/>
  <c r="B91" i="28"/>
  <c r="O90" i="28"/>
  <c r="N90" i="28"/>
  <c r="M90" i="28"/>
  <c r="L90" i="28"/>
  <c r="K90" i="28"/>
  <c r="J90" i="28"/>
  <c r="I90" i="28"/>
  <c r="H90" i="28"/>
  <c r="G90" i="28"/>
  <c r="F90" i="28"/>
  <c r="E90" i="28"/>
  <c r="D90" i="28"/>
  <c r="C90" i="28"/>
  <c r="B90" i="28"/>
  <c r="O89" i="28"/>
  <c r="N89" i="28"/>
  <c r="M89" i="28"/>
  <c r="L89" i="28"/>
  <c r="K89" i="28"/>
  <c r="J89" i="28"/>
  <c r="I89" i="28"/>
  <c r="H89" i="28"/>
  <c r="G89" i="28"/>
  <c r="F89" i="28"/>
  <c r="E89" i="28"/>
  <c r="D89" i="28"/>
  <c r="C89" i="28"/>
  <c r="B89" i="28"/>
  <c r="O88" i="28"/>
  <c r="N88" i="28"/>
  <c r="M88" i="28"/>
  <c r="L88" i="28"/>
  <c r="K88" i="28"/>
  <c r="J88" i="28"/>
  <c r="I88" i="28"/>
  <c r="H88" i="28"/>
  <c r="G88" i="28"/>
  <c r="F88" i="28"/>
  <c r="E88" i="28"/>
  <c r="D88" i="28"/>
  <c r="C88" i="28"/>
  <c r="B88" i="28"/>
  <c r="O87" i="28"/>
  <c r="N87" i="28"/>
  <c r="M87" i="28"/>
  <c r="L87" i="28"/>
  <c r="K87" i="28"/>
  <c r="J87" i="28"/>
  <c r="I87" i="28"/>
  <c r="H87" i="28"/>
  <c r="G87" i="28"/>
  <c r="F87" i="28"/>
  <c r="E87" i="28"/>
  <c r="D87" i="28"/>
  <c r="C87" i="28"/>
  <c r="B87" i="28"/>
  <c r="O86" i="28"/>
  <c r="N86" i="28"/>
  <c r="M86" i="28"/>
  <c r="L86" i="28"/>
  <c r="K86" i="28"/>
  <c r="J86" i="28"/>
  <c r="I86" i="28"/>
  <c r="H86" i="28"/>
  <c r="G86" i="28"/>
  <c r="F86" i="28"/>
  <c r="E86" i="28"/>
  <c r="D86" i="28"/>
  <c r="C86" i="28"/>
  <c r="B86" i="28"/>
  <c r="O85" i="28"/>
  <c r="N85" i="28"/>
  <c r="M85" i="28"/>
  <c r="L85" i="28"/>
  <c r="K85" i="28"/>
  <c r="J85" i="28"/>
  <c r="I85" i="28"/>
  <c r="H85" i="28"/>
  <c r="G85" i="28"/>
  <c r="F85" i="28"/>
  <c r="E85" i="28"/>
  <c r="D85" i="28"/>
  <c r="C85" i="28"/>
  <c r="B85" i="28"/>
  <c r="O84" i="28"/>
  <c r="N84" i="28"/>
  <c r="M84" i="28"/>
  <c r="L84" i="28"/>
  <c r="K84" i="28"/>
  <c r="J84" i="28"/>
  <c r="I84" i="28"/>
  <c r="H84" i="28"/>
  <c r="G84" i="28"/>
  <c r="F84" i="28"/>
  <c r="E84" i="28"/>
  <c r="D84" i="28"/>
  <c r="C84" i="28"/>
  <c r="B84" i="28"/>
  <c r="O83" i="28"/>
  <c r="N83" i="28"/>
  <c r="M83" i="28"/>
  <c r="L83" i="28"/>
  <c r="K83" i="28"/>
  <c r="J83" i="28"/>
  <c r="I83" i="28"/>
  <c r="H83" i="28"/>
  <c r="G83" i="28"/>
  <c r="F83" i="28"/>
  <c r="E83" i="28"/>
  <c r="D83" i="28"/>
  <c r="C83" i="28"/>
  <c r="B83" i="28"/>
  <c r="O82" i="28"/>
  <c r="N82" i="28"/>
  <c r="M82" i="28"/>
  <c r="L82" i="28"/>
  <c r="K82" i="28"/>
  <c r="J82" i="28"/>
  <c r="I82" i="28"/>
  <c r="H82" i="28"/>
  <c r="G82" i="28"/>
  <c r="F82" i="28"/>
  <c r="E82" i="28"/>
  <c r="D82" i="28"/>
  <c r="C82" i="28"/>
  <c r="B82" i="28"/>
  <c r="O81" i="28"/>
  <c r="N81" i="28"/>
  <c r="M81" i="28"/>
  <c r="L81" i="28"/>
  <c r="K81" i="28"/>
  <c r="J81" i="28"/>
  <c r="I81" i="28"/>
  <c r="H81" i="28"/>
  <c r="G81" i="28"/>
  <c r="F81" i="28"/>
  <c r="E81" i="28"/>
  <c r="D81" i="28"/>
  <c r="C81" i="28"/>
  <c r="B81" i="28"/>
  <c r="O80" i="28"/>
  <c r="N80" i="28"/>
  <c r="M80" i="28"/>
  <c r="L80" i="28"/>
  <c r="K80" i="28"/>
  <c r="J80" i="28"/>
  <c r="I80" i="28"/>
  <c r="H80" i="28"/>
  <c r="G80" i="28"/>
  <c r="F80" i="28"/>
  <c r="E80" i="28"/>
  <c r="D80" i="28"/>
  <c r="C80" i="28"/>
  <c r="B80" i="28"/>
  <c r="O79" i="28"/>
  <c r="N79" i="28"/>
  <c r="M79" i="28"/>
  <c r="L79" i="28"/>
  <c r="K79" i="28"/>
  <c r="J79" i="28"/>
  <c r="I79" i="28"/>
  <c r="H79" i="28"/>
  <c r="G79" i="28"/>
  <c r="F79" i="28"/>
  <c r="E79" i="28"/>
  <c r="D79" i="28"/>
  <c r="C79" i="28"/>
  <c r="B79" i="28"/>
  <c r="O78" i="28"/>
  <c r="N78" i="28"/>
  <c r="M78" i="28"/>
  <c r="L78" i="28"/>
  <c r="K78" i="28"/>
  <c r="J78" i="28"/>
  <c r="I78" i="28"/>
  <c r="H78" i="28"/>
  <c r="G78" i="28"/>
  <c r="F78" i="28"/>
  <c r="E78" i="28"/>
  <c r="D78" i="28"/>
  <c r="C78" i="28"/>
  <c r="B78" i="28"/>
  <c r="O77" i="28"/>
  <c r="N77" i="28"/>
  <c r="M77" i="28"/>
  <c r="L77" i="28"/>
  <c r="K77" i="28"/>
  <c r="J77" i="28"/>
  <c r="I77" i="28"/>
  <c r="H77" i="28"/>
  <c r="G77" i="28"/>
  <c r="F77" i="28"/>
  <c r="E77" i="28"/>
  <c r="D77" i="28"/>
  <c r="C77" i="28"/>
  <c r="B77" i="28"/>
  <c r="O76" i="28"/>
  <c r="N76" i="28"/>
  <c r="M76" i="28"/>
  <c r="L76" i="28"/>
  <c r="K76" i="28"/>
  <c r="J76" i="28"/>
  <c r="I76" i="28"/>
  <c r="H76" i="28"/>
  <c r="G76" i="28"/>
  <c r="F76" i="28"/>
  <c r="E76" i="28"/>
  <c r="D76" i="28"/>
  <c r="C76" i="28"/>
  <c r="B76" i="28"/>
  <c r="O75" i="28"/>
  <c r="N75" i="28"/>
  <c r="M75" i="28"/>
  <c r="L75" i="28"/>
  <c r="K75" i="28"/>
  <c r="J75" i="28"/>
  <c r="I75" i="28"/>
  <c r="H75" i="28"/>
  <c r="G75" i="28"/>
  <c r="F75" i="28"/>
  <c r="E75" i="28"/>
  <c r="D75" i="28"/>
  <c r="C75" i="28"/>
  <c r="B75" i="28"/>
  <c r="O74" i="28"/>
  <c r="N74" i="28"/>
  <c r="M74" i="28"/>
  <c r="L74" i="28"/>
  <c r="K74" i="28"/>
  <c r="J74" i="28"/>
  <c r="I74" i="28"/>
  <c r="H74" i="28"/>
  <c r="G74" i="28"/>
  <c r="F74" i="28"/>
  <c r="E74" i="28"/>
  <c r="D74" i="28"/>
  <c r="C74" i="28"/>
  <c r="B74" i="28"/>
  <c r="O72" i="28"/>
  <c r="N72" i="28"/>
  <c r="M72" i="28"/>
  <c r="L72" i="28"/>
  <c r="K72" i="28"/>
  <c r="J72" i="28"/>
  <c r="I72" i="28"/>
  <c r="H72" i="28"/>
  <c r="G72" i="28"/>
  <c r="F72" i="28"/>
  <c r="E72" i="28"/>
  <c r="D72" i="28"/>
  <c r="C72" i="28"/>
  <c r="B72" i="28"/>
  <c r="O71" i="28"/>
  <c r="N71" i="28"/>
  <c r="M71" i="28"/>
  <c r="L71" i="28"/>
  <c r="K71" i="28"/>
  <c r="J71" i="28"/>
  <c r="I71" i="28"/>
  <c r="H71" i="28"/>
  <c r="G71" i="28"/>
  <c r="F71" i="28"/>
  <c r="E71" i="28"/>
  <c r="D71" i="28"/>
  <c r="C71" i="28"/>
  <c r="B71" i="28"/>
  <c r="O70" i="28"/>
  <c r="N70" i="28"/>
  <c r="M70" i="28"/>
  <c r="L70" i="28"/>
  <c r="K70" i="28"/>
  <c r="J70" i="28"/>
  <c r="I70" i="28"/>
  <c r="H70" i="28"/>
  <c r="G70" i="28"/>
  <c r="F70" i="28"/>
  <c r="E70" i="28"/>
  <c r="D70" i="28"/>
  <c r="C70" i="28"/>
  <c r="B70" i="28"/>
  <c r="O69" i="28"/>
  <c r="N69" i="28"/>
  <c r="M69" i="28"/>
  <c r="L69" i="28"/>
  <c r="K69" i="28"/>
  <c r="J69" i="28"/>
  <c r="I69" i="28"/>
  <c r="H69" i="28"/>
  <c r="G69" i="28"/>
  <c r="F69" i="28"/>
  <c r="E69" i="28"/>
  <c r="D69" i="28"/>
  <c r="C69" i="28"/>
  <c r="B69" i="28"/>
  <c r="O68" i="28"/>
  <c r="N68" i="28"/>
  <c r="M68" i="28"/>
  <c r="L68" i="28"/>
  <c r="K68" i="28"/>
  <c r="J68" i="28"/>
  <c r="I68" i="28"/>
  <c r="H68" i="28"/>
  <c r="G68" i="28"/>
  <c r="F68" i="28"/>
  <c r="E68" i="28"/>
  <c r="D68" i="28"/>
  <c r="C68" i="28"/>
  <c r="B68" i="28"/>
  <c r="O67" i="28"/>
  <c r="N67" i="28"/>
  <c r="M67" i="28"/>
  <c r="L67" i="28"/>
  <c r="K67" i="28"/>
  <c r="J67" i="28"/>
  <c r="I67" i="28"/>
  <c r="H67" i="28"/>
  <c r="G67" i="28"/>
  <c r="F67" i="28"/>
  <c r="E67" i="28"/>
  <c r="D67" i="28"/>
  <c r="C67" i="28"/>
  <c r="B67" i="28"/>
  <c r="O66" i="28"/>
  <c r="N66" i="28"/>
  <c r="M66" i="28"/>
  <c r="L66" i="28"/>
  <c r="K66" i="28"/>
  <c r="J66" i="28"/>
  <c r="I66" i="28"/>
  <c r="H66" i="28"/>
  <c r="G66" i="28"/>
  <c r="F66" i="28"/>
  <c r="E66" i="28"/>
  <c r="D66" i="28"/>
  <c r="C66" i="28"/>
  <c r="B66" i="28"/>
  <c r="O65" i="28"/>
  <c r="N65" i="28"/>
  <c r="M65" i="28"/>
  <c r="L65" i="28"/>
  <c r="K65" i="28"/>
  <c r="J65" i="28"/>
  <c r="I65" i="28"/>
  <c r="H65" i="28"/>
  <c r="G65" i="28"/>
  <c r="F65" i="28"/>
  <c r="E65" i="28"/>
  <c r="D65" i="28"/>
  <c r="C65" i="28"/>
  <c r="B65" i="28"/>
  <c r="O64" i="28"/>
  <c r="N64" i="28"/>
  <c r="M64" i="28"/>
  <c r="L64" i="28"/>
  <c r="K64" i="28"/>
  <c r="J64" i="28"/>
  <c r="I64" i="28"/>
  <c r="H64" i="28"/>
  <c r="G64" i="28"/>
  <c r="F64" i="28"/>
  <c r="E64" i="28"/>
  <c r="D64" i="28"/>
  <c r="C64" i="28"/>
  <c r="B64" i="28"/>
  <c r="O63" i="28"/>
  <c r="N63" i="28"/>
  <c r="M63" i="28"/>
  <c r="L63" i="28"/>
  <c r="K63" i="28"/>
  <c r="J63" i="28"/>
  <c r="I63" i="28"/>
  <c r="H63" i="28"/>
  <c r="G63" i="28"/>
  <c r="F63" i="28"/>
  <c r="E63" i="28"/>
  <c r="D63" i="28"/>
  <c r="C63" i="28"/>
  <c r="B63" i="28"/>
  <c r="O62" i="28"/>
  <c r="N62" i="28"/>
  <c r="M62" i="28"/>
  <c r="L62" i="28"/>
  <c r="K62" i="28"/>
  <c r="J62" i="28"/>
  <c r="I62" i="28"/>
  <c r="H62" i="28"/>
  <c r="G62" i="28"/>
  <c r="F62" i="28"/>
  <c r="E62" i="28"/>
  <c r="D62" i="28"/>
  <c r="C62" i="28"/>
  <c r="B62" i="28"/>
  <c r="O61" i="28"/>
  <c r="N61" i="28"/>
  <c r="M61" i="28"/>
  <c r="L61" i="28"/>
  <c r="K61" i="28"/>
  <c r="J61" i="28"/>
  <c r="I61" i="28"/>
  <c r="H61" i="28"/>
  <c r="G61" i="28"/>
  <c r="F61" i="28"/>
  <c r="E61" i="28"/>
  <c r="D61" i="28"/>
  <c r="C61" i="28"/>
  <c r="B61" i="28"/>
  <c r="O60" i="28"/>
  <c r="N60" i="28"/>
  <c r="M60" i="28"/>
  <c r="L60" i="28"/>
  <c r="K60" i="28"/>
  <c r="J60" i="28"/>
  <c r="I60" i="28"/>
  <c r="H60" i="28"/>
  <c r="G60" i="28"/>
  <c r="F60" i="28"/>
  <c r="E60" i="28"/>
  <c r="D60" i="28"/>
  <c r="C60" i="28"/>
  <c r="B60" i="28"/>
  <c r="O59" i="28"/>
  <c r="N59" i="28"/>
  <c r="M59" i="28"/>
  <c r="L59" i="28"/>
  <c r="K59" i="28"/>
  <c r="J59" i="28"/>
  <c r="I59" i="28"/>
  <c r="H59" i="28"/>
  <c r="G59" i="28"/>
  <c r="F59" i="28"/>
  <c r="E59" i="28"/>
  <c r="D59" i="28"/>
  <c r="C59" i="28"/>
  <c r="B59" i="28"/>
  <c r="O58" i="28"/>
  <c r="N58" i="28"/>
  <c r="M58" i="28"/>
  <c r="L58" i="28"/>
  <c r="K58" i="28"/>
  <c r="J58" i="28"/>
  <c r="I58" i="28"/>
  <c r="H58" i="28"/>
  <c r="G58" i="28"/>
  <c r="F58" i="28"/>
  <c r="E58" i="28"/>
  <c r="D58" i="28"/>
  <c r="C58" i="28"/>
  <c r="B58" i="28"/>
  <c r="O57" i="28"/>
  <c r="N57" i="28"/>
  <c r="M57" i="28"/>
  <c r="L57" i="28"/>
  <c r="K57" i="28"/>
  <c r="J57" i="28"/>
  <c r="I57" i="28"/>
  <c r="H57" i="28"/>
  <c r="G57" i="28"/>
  <c r="F57" i="28"/>
  <c r="E57" i="28"/>
  <c r="D57" i="28"/>
  <c r="C57" i="28"/>
  <c r="B57" i="28"/>
  <c r="O56" i="28"/>
  <c r="N56" i="28"/>
  <c r="M56" i="28"/>
  <c r="L56" i="28"/>
  <c r="K56" i="28"/>
  <c r="J56" i="28"/>
  <c r="I56" i="28"/>
  <c r="H56" i="28"/>
  <c r="G56" i="28"/>
  <c r="F56" i="28"/>
  <c r="E56" i="28"/>
  <c r="D56" i="28"/>
  <c r="C56" i="28"/>
  <c r="B56" i="28"/>
  <c r="O55" i="28"/>
  <c r="N55" i="28"/>
  <c r="M55" i="28"/>
  <c r="L55" i="28"/>
  <c r="K55" i="28"/>
  <c r="J55" i="28"/>
  <c r="I55" i="28"/>
  <c r="H55" i="28"/>
  <c r="G55" i="28"/>
  <c r="F55" i="28"/>
  <c r="E55" i="28"/>
  <c r="D55" i="28"/>
  <c r="C55" i="28"/>
  <c r="B55" i="28"/>
  <c r="O54" i="28"/>
  <c r="N54" i="28"/>
  <c r="M54" i="28"/>
  <c r="L54" i="28"/>
  <c r="K54" i="28"/>
  <c r="J54" i="28"/>
  <c r="I54" i="28"/>
  <c r="H54" i="28"/>
  <c r="G54" i="28"/>
  <c r="F54" i="28"/>
  <c r="E54" i="28"/>
  <c r="D54" i="28"/>
  <c r="C54" i="28"/>
  <c r="B54" i="28"/>
  <c r="O53" i="28"/>
  <c r="N53" i="28"/>
  <c r="M53" i="28"/>
  <c r="L53" i="28"/>
  <c r="K53" i="28"/>
  <c r="J53" i="28"/>
  <c r="I53" i="28"/>
  <c r="H53" i="28"/>
  <c r="G53" i="28"/>
  <c r="F53" i="28"/>
  <c r="E53" i="28"/>
  <c r="D53" i="28"/>
  <c r="C53" i="28"/>
  <c r="B53" i="28"/>
  <c r="O52" i="28"/>
  <c r="N52" i="28"/>
  <c r="M52" i="28"/>
  <c r="L52" i="28"/>
  <c r="K52" i="28"/>
  <c r="J52" i="28"/>
  <c r="I52" i="28"/>
  <c r="H52" i="28"/>
  <c r="G52" i="28"/>
  <c r="F52" i="28"/>
  <c r="E52" i="28"/>
  <c r="D52" i="28"/>
  <c r="C52" i="28"/>
  <c r="B52" i="28"/>
  <c r="O51" i="28"/>
  <c r="N51" i="28"/>
  <c r="M51" i="28"/>
  <c r="L51" i="28"/>
  <c r="K51" i="28"/>
  <c r="J51" i="28"/>
  <c r="I51" i="28"/>
  <c r="H51" i="28"/>
  <c r="G51" i="28"/>
  <c r="F51" i="28"/>
  <c r="E51" i="28"/>
  <c r="D51" i="28"/>
  <c r="C51" i="28"/>
  <c r="B51" i="28"/>
  <c r="O50" i="28"/>
  <c r="N50" i="28"/>
  <c r="M50" i="28"/>
  <c r="L50" i="28"/>
  <c r="K50" i="28"/>
  <c r="J50" i="28"/>
  <c r="I50" i="28"/>
  <c r="H50" i="28"/>
  <c r="G50" i="28"/>
  <c r="F50" i="28"/>
  <c r="E50" i="28"/>
  <c r="D50" i="28"/>
  <c r="C50" i="28"/>
  <c r="B50" i="28"/>
  <c r="O49" i="28"/>
  <c r="N49" i="28"/>
  <c r="M49" i="28"/>
  <c r="L49" i="28"/>
  <c r="K49" i="28"/>
  <c r="J49" i="28"/>
  <c r="I49" i="28"/>
  <c r="H49" i="28"/>
  <c r="G49" i="28"/>
  <c r="F49" i="28"/>
  <c r="E49" i="28"/>
  <c r="D49" i="28"/>
  <c r="C49" i="28"/>
  <c r="B49" i="28"/>
  <c r="O48" i="28"/>
  <c r="N48" i="28"/>
  <c r="M48" i="28"/>
  <c r="L48" i="28"/>
  <c r="K48" i="28"/>
  <c r="J48" i="28"/>
  <c r="I48" i="28"/>
  <c r="H48" i="28"/>
  <c r="G48" i="28"/>
  <c r="F48" i="28"/>
  <c r="E48" i="28"/>
  <c r="D48" i="28"/>
  <c r="C48" i="28"/>
  <c r="B48" i="28"/>
  <c r="O47" i="28"/>
  <c r="N47" i="28"/>
  <c r="M47" i="28"/>
  <c r="L47" i="28"/>
  <c r="K47" i="28"/>
  <c r="J47" i="28"/>
  <c r="I47" i="28"/>
  <c r="H47" i="28"/>
  <c r="G47" i="28"/>
  <c r="F47" i="28"/>
  <c r="E47" i="28"/>
  <c r="D47" i="28"/>
  <c r="C47" i="28"/>
  <c r="B47" i="28"/>
  <c r="O46" i="28"/>
  <c r="N46" i="28"/>
  <c r="M46" i="28"/>
  <c r="L46" i="28"/>
  <c r="K46" i="28"/>
  <c r="J46" i="28"/>
  <c r="I46" i="28"/>
  <c r="H46" i="28"/>
  <c r="G46" i="28"/>
  <c r="F46" i="28"/>
  <c r="E46" i="28"/>
  <c r="D46" i="28"/>
  <c r="C46" i="28"/>
  <c r="B46" i="28"/>
  <c r="O45" i="28"/>
  <c r="N45" i="28"/>
  <c r="M45" i="28"/>
  <c r="L45" i="28"/>
  <c r="K45" i="28"/>
  <c r="J45" i="28"/>
  <c r="I45" i="28"/>
  <c r="H45" i="28"/>
  <c r="G45" i="28"/>
  <c r="F45" i="28"/>
  <c r="E45" i="28"/>
  <c r="D45" i="28"/>
  <c r="C45" i="28"/>
  <c r="B45" i="28"/>
  <c r="O44" i="28"/>
  <c r="N44" i="28"/>
  <c r="M44" i="28"/>
  <c r="L44" i="28"/>
  <c r="K44" i="28"/>
  <c r="J44" i="28"/>
  <c r="I44" i="28"/>
  <c r="H44" i="28"/>
  <c r="G44" i="28"/>
  <c r="F44" i="28"/>
  <c r="E44" i="28"/>
  <c r="D44" i="28"/>
  <c r="C44" i="28"/>
  <c r="B44" i="28"/>
  <c r="O43" i="28"/>
  <c r="N43" i="28"/>
  <c r="M43" i="28"/>
  <c r="L43" i="28"/>
  <c r="K43" i="28"/>
  <c r="J43" i="28"/>
  <c r="I43" i="28"/>
  <c r="H43" i="28"/>
  <c r="G43" i="28"/>
  <c r="F43" i="28"/>
  <c r="E43" i="28"/>
  <c r="D43" i="28"/>
  <c r="C43" i="28"/>
  <c r="B43" i="28"/>
  <c r="O42" i="28"/>
  <c r="N42" i="28"/>
  <c r="M42" i="28"/>
  <c r="L42" i="28"/>
  <c r="K42" i="28"/>
  <c r="J42" i="28"/>
  <c r="I42" i="28"/>
  <c r="H42" i="28"/>
  <c r="G42" i="28"/>
  <c r="F42" i="28"/>
  <c r="E42" i="28"/>
  <c r="D42" i="28"/>
  <c r="C42" i="28"/>
  <c r="B42" i="28"/>
  <c r="O41" i="28"/>
  <c r="N41" i="28"/>
  <c r="M41" i="28"/>
  <c r="L41" i="28"/>
  <c r="K41" i="28"/>
  <c r="J41" i="28"/>
  <c r="I41" i="28"/>
  <c r="H41" i="28"/>
  <c r="G41" i="28"/>
  <c r="F41" i="28"/>
  <c r="E41" i="28"/>
  <c r="D41" i="28"/>
  <c r="C41" i="28"/>
  <c r="B41" i="28"/>
  <c r="O40" i="28"/>
  <c r="N40" i="28"/>
  <c r="M40" i="28"/>
  <c r="L40" i="28"/>
  <c r="K40" i="28"/>
  <c r="J40" i="28"/>
  <c r="I40" i="28"/>
  <c r="H40" i="28"/>
  <c r="G40" i="28"/>
  <c r="F40" i="28"/>
  <c r="E40" i="28"/>
  <c r="D40" i="28"/>
  <c r="C40" i="28"/>
  <c r="B40" i="28"/>
  <c r="O39" i="28"/>
  <c r="N39" i="28"/>
  <c r="M39" i="28"/>
  <c r="L39" i="28"/>
  <c r="K39" i="28"/>
  <c r="J39" i="28"/>
  <c r="I39" i="28"/>
  <c r="H39" i="28"/>
  <c r="G39" i="28"/>
  <c r="F39" i="28"/>
  <c r="E39" i="28"/>
  <c r="D39" i="28"/>
  <c r="C39" i="28"/>
  <c r="B39" i="28"/>
  <c r="O38" i="28"/>
  <c r="N38" i="28"/>
  <c r="M38" i="28"/>
  <c r="L38" i="28"/>
  <c r="K38" i="28"/>
  <c r="J38" i="28"/>
  <c r="I38" i="28"/>
  <c r="H38" i="28"/>
  <c r="G38" i="28"/>
  <c r="F38" i="28"/>
  <c r="E38" i="28"/>
  <c r="D38" i="28"/>
  <c r="C38" i="28"/>
  <c r="B38" i="28"/>
  <c r="O37" i="28"/>
  <c r="N37" i="28"/>
  <c r="M37" i="28"/>
  <c r="L37" i="28"/>
  <c r="K37" i="28"/>
  <c r="J37" i="28"/>
  <c r="I37" i="28"/>
  <c r="H37" i="28"/>
  <c r="G37" i="28"/>
  <c r="F37" i="28"/>
  <c r="E37" i="28"/>
  <c r="D37" i="28"/>
  <c r="C37" i="28"/>
  <c r="B37" i="28"/>
  <c r="O36" i="28"/>
  <c r="N36" i="28"/>
  <c r="M36" i="28"/>
  <c r="L36" i="28"/>
  <c r="K36" i="28"/>
  <c r="J36" i="28"/>
  <c r="I36" i="28"/>
  <c r="H36" i="28"/>
  <c r="G36" i="28"/>
  <c r="F36" i="28"/>
  <c r="E36" i="28"/>
  <c r="D36" i="28"/>
  <c r="C36" i="28"/>
  <c r="B36" i="28"/>
  <c r="O35" i="28"/>
  <c r="N35" i="28"/>
  <c r="M35" i="28"/>
  <c r="L35" i="28"/>
  <c r="K35" i="28"/>
  <c r="J35" i="28"/>
  <c r="I35" i="28"/>
  <c r="H35" i="28"/>
  <c r="G35" i="28"/>
  <c r="F35" i="28"/>
  <c r="E35" i="28"/>
  <c r="D35" i="28"/>
  <c r="C35" i="28"/>
  <c r="B35" i="28"/>
  <c r="O34" i="28"/>
  <c r="N34" i="28"/>
  <c r="M34" i="28"/>
  <c r="L34" i="28"/>
  <c r="K34" i="28"/>
  <c r="J34" i="28"/>
  <c r="I34" i="28"/>
  <c r="H34" i="28"/>
  <c r="G34" i="28"/>
  <c r="F34" i="28"/>
  <c r="E34" i="28"/>
  <c r="D34" i="28"/>
  <c r="C34" i="28"/>
  <c r="B34" i="28"/>
  <c r="O33" i="28"/>
  <c r="N33" i="28"/>
  <c r="M33" i="28"/>
  <c r="L33" i="28"/>
  <c r="K33" i="28"/>
  <c r="J33" i="28"/>
  <c r="I33" i="28"/>
  <c r="H33" i="28"/>
  <c r="G33" i="28"/>
  <c r="F33" i="28"/>
  <c r="E33" i="28"/>
  <c r="D33" i="28"/>
  <c r="C33" i="28"/>
  <c r="B33" i="28"/>
  <c r="J31" i="28"/>
  <c r="I31" i="28"/>
  <c r="H31" i="28"/>
  <c r="G31" i="28"/>
  <c r="F31" i="28"/>
  <c r="E31" i="28"/>
  <c r="D31" i="28"/>
  <c r="C31" i="28"/>
  <c r="B31" i="28"/>
  <c r="J30" i="28"/>
  <c r="I30" i="28"/>
  <c r="H30" i="28"/>
  <c r="G30" i="28"/>
  <c r="F30" i="28"/>
  <c r="E30" i="28"/>
  <c r="D30" i="28"/>
  <c r="C30" i="28"/>
  <c r="B30" i="28"/>
  <c r="J29" i="28"/>
  <c r="I29" i="28"/>
  <c r="H29" i="28"/>
  <c r="G29" i="28"/>
  <c r="F29" i="28"/>
  <c r="E29" i="28"/>
  <c r="D29" i="28"/>
  <c r="C29" i="28"/>
  <c r="B29" i="28"/>
  <c r="J28" i="28"/>
  <c r="I28" i="28"/>
  <c r="H28" i="28"/>
  <c r="G28" i="28"/>
  <c r="F28" i="28"/>
  <c r="E28" i="28"/>
  <c r="D28" i="28"/>
  <c r="C28" i="28"/>
  <c r="B28" i="28"/>
  <c r="J27" i="28"/>
  <c r="I27" i="28"/>
  <c r="H27" i="28"/>
  <c r="G27" i="28"/>
  <c r="F27" i="28"/>
  <c r="E27" i="28"/>
  <c r="D27" i="28"/>
  <c r="C27" i="28"/>
  <c r="B27" i="28"/>
  <c r="J26" i="28"/>
  <c r="I26" i="28"/>
  <c r="H26" i="28"/>
  <c r="G26" i="28"/>
  <c r="F26" i="28"/>
  <c r="E26" i="28"/>
  <c r="D26" i="28"/>
  <c r="C26" i="28"/>
  <c r="B26" i="28"/>
  <c r="J25" i="28"/>
  <c r="I25" i="28"/>
  <c r="H25" i="28"/>
  <c r="G25" i="28"/>
  <c r="F25" i="28"/>
  <c r="E25" i="28"/>
  <c r="D25" i="28"/>
  <c r="C25" i="28"/>
  <c r="B25" i="28"/>
  <c r="J24" i="28"/>
  <c r="I24" i="28"/>
  <c r="H24" i="28"/>
  <c r="G24" i="28"/>
  <c r="F24" i="28"/>
  <c r="E24" i="28"/>
  <c r="D24" i="28"/>
  <c r="C24" i="28"/>
  <c r="B24" i="28"/>
  <c r="J23" i="28"/>
  <c r="I23" i="28"/>
  <c r="H23" i="28"/>
  <c r="G23" i="28"/>
  <c r="F23" i="28"/>
  <c r="E23" i="28"/>
  <c r="D23" i="28"/>
  <c r="C23" i="28"/>
  <c r="B23" i="28"/>
  <c r="J22" i="28"/>
  <c r="I22" i="28"/>
  <c r="H22" i="28"/>
  <c r="G22" i="28"/>
  <c r="F22" i="28"/>
  <c r="E22" i="28"/>
  <c r="D22" i="28"/>
  <c r="C22" i="28"/>
  <c r="B22" i="28"/>
  <c r="J21" i="28"/>
  <c r="I21" i="28"/>
  <c r="H21" i="28"/>
  <c r="G21" i="28"/>
  <c r="F21" i="28"/>
  <c r="E21" i="28"/>
  <c r="D21" i="28"/>
  <c r="C21" i="28"/>
  <c r="B21" i="28"/>
  <c r="J20" i="28"/>
  <c r="I20" i="28"/>
  <c r="H20" i="28"/>
  <c r="G20" i="28"/>
  <c r="F20" i="28"/>
  <c r="E20" i="28"/>
  <c r="D20" i="28"/>
  <c r="C20" i="28"/>
  <c r="B20" i="28"/>
  <c r="J19" i="28"/>
  <c r="I19" i="28"/>
  <c r="H19" i="28"/>
  <c r="G19" i="28"/>
  <c r="F19" i="28"/>
  <c r="E19" i="28"/>
  <c r="D19" i="28"/>
  <c r="C19" i="28"/>
  <c r="B19" i="28"/>
  <c r="O17" i="28"/>
  <c r="N17" i="28"/>
  <c r="M17" i="28"/>
  <c r="L17" i="28"/>
  <c r="K17" i="28"/>
  <c r="J17" i="28"/>
  <c r="I17" i="28"/>
  <c r="H17" i="28"/>
  <c r="G17" i="28"/>
  <c r="F17" i="28"/>
  <c r="E17" i="28"/>
  <c r="D17" i="28"/>
  <c r="C17" i="28"/>
  <c r="B17" i="28"/>
  <c r="J15" i="28"/>
  <c r="I15" i="28"/>
  <c r="H15" i="28"/>
  <c r="G15" i="28"/>
  <c r="F15" i="28"/>
  <c r="E15" i="28"/>
  <c r="D15" i="28"/>
  <c r="C15" i="28"/>
  <c r="B15" i="28"/>
  <c r="H144" i="30"/>
  <c r="B145" i="30"/>
  <c r="K145" i="30"/>
  <c r="J145" i="30"/>
  <c r="D146" i="30"/>
  <c r="M146" i="30" s="1"/>
  <c r="F75" i="30"/>
  <c r="O75" i="30" s="1"/>
  <c r="E51" i="30"/>
  <c r="N51" i="30" s="1"/>
  <c r="F150" i="30"/>
  <c r="O150" i="30" s="1"/>
  <c r="B150" i="30"/>
  <c r="K150" i="30" s="1"/>
  <c r="E143" i="30"/>
  <c r="N143" i="30" s="1"/>
  <c r="J143" i="30"/>
  <c r="D142" i="30"/>
  <c r="M142" i="30"/>
  <c r="H142" i="30"/>
  <c r="C141" i="30"/>
  <c r="L141" i="30" s="1"/>
  <c r="F140" i="30"/>
  <c r="O140" i="30" s="1"/>
  <c r="B140" i="30"/>
  <c r="K140" i="30" s="1"/>
  <c r="E139" i="30"/>
  <c r="N139" i="30" s="1"/>
  <c r="J139" i="30"/>
  <c r="D138" i="30"/>
  <c r="M138" i="30"/>
  <c r="H138" i="30"/>
  <c r="C137" i="30"/>
  <c r="L137" i="30" s="1"/>
  <c r="F136" i="30"/>
  <c r="O136" i="30" s="1"/>
  <c r="B136" i="30"/>
  <c r="K136" i="30" s="1"/>
  <c r="E135" i="30"/>
  <c r="N135" i="30" s="1"/>
  <c r="J135" i="30"/>
  <c r="D134" i="30"/>
  <c r="M134" i="30"/>
  <c r="H134" i="30"/>
  <c r="C133" i="30"/>
  <c r="L133" i="30" s="1"/>
  <c r="F132" i="30"/>
  <c r="O132" i="30" s="1"/>
  <c r="B132" i="30"/>
  <c r="K132" i="30" s="1"/>
  <c r="E131" i="30"/>
  <c r="N131" i="30" s="1"/>
  <c r="J131" i="30"/>
  <c r="D130" i="30"/>
  <c r="M130" i="30"/>
  <c r="H130" i="30"/>
  <c r="C129" i="30"/>
  <c r="L129" i="30" s="1"/>
  <c r="F128" i="30"/>
  <c r="O128" i="30" s="1"/>
  <c r="B128" i="30"/>
  <c r="K128" i="30" s="1"/>
  <c r="E127" i="30"/>
  <c r="N127" i="30" s="1"/>
  <c r="J127" i="30"/>
  <c r="D126" i="30"/>
  <c r="M126" i="30"/>
  <c r="H126" i="30"/>
  <c r="C125" i="30"/>
  <c r="L125" i="30" s="1"/>
  <c r="F124" i="30"/>
  <c r="O124" i="30" s="1"/>
  <c r="B124" i="30"/>
  <c r="K124" i="30" s="1"/>
  <c r="E123" i="30"/>
  <c r="N123" i="30" s="1"/>
  <c r="J123" i="30"/>
  <c r="D122" i="30"/>
  <c r="M122" i="30"/>
  <c r="H122" i="30"/>
  <c r="C121" i="30"/>
  <c r="L121" i="30" s="1"/>
  <c r="F120" i="30"/>
  <c r="O120" i="30" s="1"/>
  <c r="B120" i="30"/>
  <c r="K120" i="30" s="1"/>
  <c r="E119" i="30"/>
  <c r="N119" i="30" s="1"/>
  <c r="J119" i="30"/>
  <c r="D118" i="30"/>
  <c r="M118" i="30"/>
  <c r="H118" i="30"/>
  <c r="C117" i="30"/>
  <c r="L117" i="30" s="1"/>
  <c r="F116" i="30"/>
  <c r="O116" i="30" s="1"/>
  <c r="B116" i="30"/>
  <c r="K116" i="30" s="1"/>
  <c r="E115" i="30"/>
  <c r="N115" i="30"/>
  <c r="J115" i="30"/>
  <c r="D114" i="30"/>
  <c r="M114" i="30" s="1"/>
  <c r="H114" i="30"/>
  <c r="C76" i="30"/>
  <c r="L76" i="30"/>
  <c r="B144" i="30"/>
  <c r="K144" i="30"/>
  <c r="J144" i="30"/>
  <c r="D145" i="30"/>
  <c r="M145" i="30" s="1"/>
  <c r="F146" i="30"/>
  <c r="O146" i="30" s="1"/>
  <c r="H75" i="30"/>
  <c r="B51" i="30"/>
  <c r="K51" i="30"/>
  <c r="F51" i="30"/>
  <c r="O51" i="30"/>
  <c r="E150" i="30"/>
  <c r="N150" i="30"/>
  <c r="J150" i="30"/>
  <c r="D143" i="30"/>
  <c r="M143" i="30" s="1"/>
  <c r="H143" i="30"/>
  <c r="C142" i="30"/>
  <c r="L142" i="30"/>
  <c r="F141" i="30"/>
  <c r="O141" i="30"/>
  <c r="B141" i="30"/>
  <c r="K141" i="30"/>
  <c r="E140" i="30"/>
  <c r="N140" i="30"/>
  <c r="J140" i="30"/>
  <c r="D139" i="30"/>
  <c r="M139" i="30" s="1"/>
  <c r="H139" i="30"/>
  <c r="C138" i="30"/>
  <c r="L138" i="30"/>
  <c r="F137" i="30"/>
  <c r="O137" i="30"/>
  <c r="B137" i="30"/>
  <c r="K137" i="30"/>
  <c r="E136" i="30"/>
  <c r="N136" i="30"/>
  <c r="J136" i="30"/>
  <c r="D135" i="30"/>
  <c r="M135" i="30" s="1"/>
  <c r="H135" i="30"/>
  <c r="C134" i="30"/>
  <c r="L134" i="30"/>
  <c r="F133" i="30"/>
  <c r="O133" i="30"/>
  <c r="B133" i="30"/>
  <c r="K133" i="30"/>
  <c r="E132" i="30"/>
  <c r="N132" i="30"/>
  <c r="J132" i="30"/>
  <c r="D131" i="30"/>
  <c r="M131" i="30" s="1"/>
  <c r="H131" i="30"/>
  <c r="C130" i="30"/>
  <c r="L130" i="30"/>
  <c r="F129" i="30"/>
  <c r="O129" i="30"/>
  <c r="B129" i="30"/>
  <c r="K129" i="30"/>
  <c r="E128" i="30"/>
  <c r="N128" i="30"/>
  <c r="J128" i="30"/>
  <c r="D127" i="30"/>
  <c r="M127" i="30" s="1"/>
  <c r="H127" i="30"/>
  <c r="C126" i="30"/>
  <c r="L126" i="30"/>
  <c r="F125" i="30"/>
  <c r="O125" i="30"/>
  <c r="B125" i="30"/>
  <c r="K125" i="30"/>
  <c r="E124" i="30"/>
  <c r="N124" i="30"/>
  <c r="J124" i="30"/>
  <c r="D123" i="30"/>
  <c r="M123" i="30" s="1"/>
  <c r="H123" i="30"/>
  <c r="C122" i="30"/>
  <c r="L122" i="30"/>
  <c r="F121" i="30"/>
  <c r="O121" i="30"/>
  <c r="B121" i="30"/>
  <c r="K121" i="30"/>
  <c r="E120" i="30"/>
  <c r="N120" i="30"/>
  <c r="J120" i="30"/>
  <c r="D119" i="30"/>
  <c r="M119" i="30" s="1"/>
  <c r="H119" i="30"/>
  <c r="C118" i="30"/>
  <c r="L118" i="30"/>
  <c r="F117" i="30"/>
  <c r="O117" i="30"/>
  <c r="B117" i="30"/>
  <c r="K117" i="30"/>
  <c r="E116" i="30"/>
  <c r="N116" i="30"/>
  <c r="J116" i="30"/>
  <c r="D115" i="30"/>
  <c r="M115" i="30" s="1"/>
  <c r="H115" i="30"/>
  <c r="C114" i="30"/>
  <c r="L114" i="30"/>
  <c r="F113" i="30"/>
  <c r="O113" i="30"/>
  <c r="B113" i="30"/>
  <c r="K113" i="30"/>
  <c r="E112" i="30"/>
  <c r="N112" i="30"/>
  <c r="J112" i="30"/>
  <c r="D111" i="30"/>
  <c r="M111" i="30" s="1"/>
  <c r="H111" i="30"/>
  <c r="C110" i="30"/>
  <c r="L110" i="30"/>
  <c r="F109" i="30"/>
  <c r="O109" i="30"/>
  <c r="B109" i="30"/>
  <c r="K109" i="30"/>
  <c r="E108" i="30"/>
  <c r="N108" i="30"/>
  <c r="J108" i="30"/>
  <c r="D107" i="30"/>
  <c r="M107" i="30" s="1"/>
  <c r="H107" i="30"/>
  <c r="E76" i="30"/>
  <c r="N76" i="30"/>
  <c r="B147" i="30"/>
  <c r="K147" i="30"/>
  <c r="J147" i="30"/>
  <c r="D148" i="30"/>
  <c r="M148" i="30" s="1"/>
  <c r="F149" i="30"/>
  <c r="O149" i="30" s="1"/>
  <c r="G149" i="30"/>
  <c r="G144" i="30"/>
  <c r="I145" i="30"/>
  <c r="C146" i="30"/>
  <c r="L146" i="30"/>
  <c r="E75" i="30"/>
  <c r="N75" i="30"/>
  <c r="J51" i="30"/>
  <c r="G52" i="30"/>
  <c r="E52" i="30"/>
  <c r="N52" i="30"/>
  <c r="B76" i="30"/>
  <c r="K76" i="30"/>
  <c r="I149" i="30"/>
  <c r="G148" i="30"/>
  <c r="E147" i="30"/>
  <c r="N147" i="30"/>
  <c r="C52" i="30"/>
  <c r="L52" i="30"/>
  <c r="I76" i="30"/>
  <c r="H149" i="30"/>
  <c r="F148" i="30"/>
  <c r="O148" i="30"/>
  <c r="D147" i="30"/>
  <c r="M147" i="30"/>
  <c r="J52" i="30"/>
  <c r="B52" i="30"/>
  <c r="K52" i="30" s="1"/>
  <c r="H76" i="30"/>
  <c r="E148" i="30"/>
  <c r="N148" i="30"/>
  <c r="C147" i="30"/>
  <c r="L147" i="30"/>
  <c r="I52" i="30"/>
  <c r="G76" i="30"/>
  <c r="F76" i="30"/>
  <c r="O76" i="30"/>
  <c r="D149" i="30"/>
  <c r="M149" i="30"/>
  <c r="J148" i="30"/>
  <c r="B148" i="30"/>
  <c r="K148" i="30" s="1"/>
  <c r="H147" i="30"/>
  <c r="F52" i="30"/>
  <c r="O52" i="30"/>
  <c r="D76" i="30"/>
  <c r="M76" i="30"/>
  <c r="J149" i="30"/>
  <c r="B149" i="30"/>
  <c r="K149" i="30" s="1"/>
  <c r="H148" i="30"/>
  <c r="F147" i="30"/>
  <c r="O147" i="30"/>
  <c r="D52" i="30"/>
  <c r="M52" i="30"/>
  <c r="J76" i="30"/>
  <c r="H52" i="30" l="1"/>
  <c r="C149" i="30"/>
  <c r="L149" i="30" s="1"/>
  <c r="C148" i="30"/>
  <c r="L148" i="30" s="1"/>
  <c r="G147" i="30"/>
  <c r="I147" i="30"/>
</calcChain>
</file>

<file path=xl/sharedStrings.xml><?xml version="1.0" encoding="utf-8"?>
<sst xmlns="http://schemas.openxmlformats.org/spreadsheetml/2006/main" count="7209" uniqueCount="818">
  <si>
    <t>Table 9: New Claims - Work Related Activity Group (15 points or more) at initial functional assessment split into functional impairments and International Classification of Diseases (2010) Condition Group, Great Britain</t>
  </si>
  <si>
    <r>
      <t xml:space="preserve">Scope: </t>
    </r>
    <r>
      <rPr>
        <b/>
        <u/>
        <sz val="10"/>
        <rFont val="Arial"/>
        <family val="2"/>
      </rPr>
      <t>initial</t>
    </r>
    <r>
      <rPr>
        <b/>
        <sz val="10"/>
        <rFont val="Arial"/>
        <family val="2"/>
      </rPr>
      <t xml:space="preserve"> functional assessment that were </t>
    </r>
    <r>
      <rPr>
        <b/>
        <u/>
        <sz val="10"/>
        <rFont val="Arial"/>
        <family val="2"/>
      </rPr>
      <t>completed</t>
    </r>
    <r>
      <rPr>
        <b/>
        <sz val="10"/>
        <rFont val="Arial"/>
        <family val="2"/>
      </rPr>
      <t xml:space="preserve"> - the first assessment of the Employment and Support Allowance claim where that assessment was completed.</t>
    </r>
  </si>
  <si>
    <t>Scope: repeat functional assessment that were completed - subsequent assessment after prognosis period of first/previous assessment of the Employment and Support Allowance claim expires.</t>
  </si>
  <si>
    <t>Scope: initial functional assessment - the first assessment of the Employment and Support Allowance claim.</t>
  </si>
  <si>
    <t>Assignment to the Work Related Activity Group because of scoring 15 points or more at assessment split by type of functional impairment:</t>
  </si>
  <si>
    <t>(2) these percentages will not sum (horizontally) to 100 per cent because some claimants will have multiple impairments.</t>
  </si>
  <si>
    <r>
      <t>Periods</t>
    </r>
    <r>
      <rPr>
        <b/>
        <vertAlign val="superscript"/>
        <sz val="10"/>
        <rFont val="Arial"/>
        <family val="2"/>
      </rPr>
      <t>1</t>
    </r>
    <r>
      <rPr>
        <b/>
        <sz val="10"/>
        <rFont val="Arial"/>
        <family val="2"/>
      </rPr>
      <t>: all statistics are for cases to date</t>
    </r>
  </si>
  <si>
    <t>Coverage: Great Britain.</t>
  </si>
  <si>
    <t>Lower Limb</t>
  </si>
  <si>
    <t>Upper Limb</t>
  </si>
  <si>
    <t>Sensory</t>
  </si>
  <si>
    <t>Continence</t>
  </si>
  <si>
    <t>Consciousness</t>
  </si>
  <si>
    <t>Understanding and Focus</t>
  </si>
  <si>
    <t>Adapting to Change</t>
  </si>
  <si>
    <t>Social Interaction</t>
  </si>
  <si>
    <t>(a)</t>
  </si>
  <si>
    <t>(b)</t>
  </si>
  <si>
    <t>(c)</t>
  </si>
  <si>
    <t>(d)</t>
  </si>
  <si>
    <t>(e)</t>
  </si>
  <si>
    <t>(f)</t>
  </si>
  <si>
    <t>(g)</t>
  </si>
  <si>
    <t>(h)</t>
  </si>
  <si>
    <t>Notes:</t>
  </si>
  <si>
    <r>
      <t>Period</t>
    </r>
    <r>
      <rPr>
        <vertAlign val="superscript"/>
        <sz val="10"/>
        <rFont val="Arial"/>
        <family val="2"/>
      </rPr>
      <t>1</t>
    </r>
  </si>
  <si>
    <r>
      <t>Percentage of subset caseloads</t>
    </r>
    <r>
      <rPr>
        <vertAlign val="superscript"/>
        <sz val="10"/>
        <rFont val="Arial"/>
        <family val="2"/>
      </rPr>
      <t>2</t>
    </r>
  </si>
  <si>
    <t xml:space="preserve"> </t>
  </si>
  <si>
    <t>Status of claims where functional assessment has not been completed</t>
  </si>
  <si>
    <t>Total caseload</t>
  </si>
  <si>
    <t>Entitled to Employment and Support Allowance:</t>
  </si>
  <si>
    <t>Fit for Work</t>
  </si>
  <si>
    <t>Any outcome</t>
  </si>
  <si>
    <t>Closed before assessment</t>
  </si>
  <si>
    <t>Still in progress</t>
  </si>
  <si>
    <t>Any status</t>
  </si>
  <si>
    <t>Work Related Activity Group</t>
  </si>
  <si>
    <t>Support Group</t>
  </si>
  <si>
    <t>Either group</t>
  </si>
  <si>
    <t>(a + b)</t>
  </si>
  <si>
    <t>(a + b + c)</t>
  </si>
  <si>
    <t>(d + e)</t>
  </si>
  <si>
    <t>(a + b + c + d + e)</t>
  </si>
  <si>
    <t>(A)</t>
  </si>
  <si>
    <t>(B)</t>
  </si>
  <si>
    <t>(A + B)</t>
  </si>
  <si>
    <t>(C)</t>
  </si>
  <si>
    <t>(A + B + C)</t>
  </si>
  <si>
    <t>Volume of caseloads in thousands</t>
  </si>
  <si>
    <t>Percentage of completed assessment caseloads</t>
  </si>
  <si>
    <t>Outcomes of claims where functional assessment has been completed</t>
  </si>
  <si>
    <t>Periods: all statistics are based on the calendar month that the claim was first made.</t>
  </si>
  <si>
    <r>
      <t xml:space="preserve">Periods: all statistics are based on the </t>
    </r>
    <r>
      <rPr>
        <b/>
        <u/>
        <sz val="10"/>
        <rFont val="Arial"/>
        <family val="2"/>
      </rPr>
      <t>calendar month that the claim was first made</t>
    </r>
    <r>
      <rPr>
        <b/>
        <sz val="10"/>
        <rFont val="Arial"/>
        <family val="2"/>
      </rPr>
      <t>.</t>
    </r>
  </si>
  <si>
    <t xml:space="preserve">(2) these figures do not match those in Table 1b as cases are assigned to month of assessment rather than claim start.  </t>
  </si>
  <si>
    <r>
      <t xml:space="preserve">Periods: all statistics are based on the </t>
    </r>
    <r>
      <rPr>
        <b/>
        <u/>
        <sz val="10"/>
        <rFont val="Arial"/>
        <family val="2"/>
      </rPr>
      <t>calendar month that the assessment was completed by Atos Healthcare</t>
    </r>
    <r>
      <rPr>
        <b/>
        <sz val="10"/>
        <rFont val="Arial"/>
        <family val="2"/>
      </rPr>
      <t>.</t>
    </r>
  </si>
  <si>
    <r>
      <t>Volume of caseloads in thousands</t>
    </r>
    <r>
      <rPr>
        <vertAlign val="superscript"/>
        <sz val="10"/>
        <rFont val="Arial"/>
        <family val="2"/>
      </rPr>
      <t>2</t>
    </r>
  </si>
  <si>
    <t xml:space="preserve">(2) these figures do not match those in Table 1a as cases are assigned to month of assessment rather than claim start.  </t>
  </si>
  <si>
    <t>East Midlands</t>
  </si>
  <si>
    <t>East of England</t>
  </si>
  <si>
    <t>London</t>
  </si>
  <si>
    <t>North East</t>
  </si>
  <si>
    <t>North West</t>
  </si>
  <si>
    <t>Scotland</t>
  </si>
  <si>
    <t>South East</t>
  </si>
  <si>
    <t>South West</t>
  </si>
  <si>
    <t>Wales</t>
  </si>
  <si>
    <t>West Midlands</t>
  </si>
  <si>
    <t>Yorkshire and Humberside</t>
  </si>
  <si>
    <t>Unknown</t>
  </si>
  <si>
    <t>Great Britain</t>
  </si>
  <si>
    <t>Coverage: (1) Great Britain and (2) its constituent countries and regions.</t>
  </si>
  <si>
    <t>Select country/region using the selection box opposite:</t>
  </si>
  <si>
    <t>(2) the Department for Work and Pensions publishes Employment and Support Allowance in-flows caseloads on the Tabulation Tool - please see the departmental web-site for this product.  These National Statistics will not match those in this table due to marginal difference in the data source, a degree of difference in retrospection and exclusion rules, and the rounding used in the above outturns; nevertheless both statistical outputs contain almost the same overall volume of cases.</t>
  </si>
  <si>
    <t>Return to Index</t>
  </si>
  <si>
    <t>Go to technical notes</t>
  </si>
  <si>
    <t>Department for Work and Pensions:</t>
  </si>
  <si>
    <t>Quarterly official statistics bulletin</t>
  </si>
  <si>
    <t>Table</t>
  </si>
  <si>
    <t>Title</t>
  </si>
  <si>
    <t>Table 1a</t>
  </si>
  <si>
    <t>Table 2a</t>
  </si>
  <si>
    <t>Table 2b</t>
  </si>
  <si>
    <t>Table 7</t>
  </si>
  <si>
    <t>Table 8</t>
  </si>
  <si>
    <t>Table 9</t>
  </si>
  <si>
    <t>Supplementary tables of</t>
  </si>
  <si>
    <t>Technical notes</t>
  </si>
  <si>
    <t>Statistical information for</t>
  </si>
  <si>
    <t xml:space="preserve">These tables provide additional information to the above report available on the Department for Work and Pensions website: </t>
  </si>
  <si>
    <t>Raw data used to identify benefit claimants, ESA claims, WCA process outcomes and statuses, and establish appeals results are:</t>
  </si>
  <si>
    <t>Data sources</t>
  </si>
  <si>
    <t>DWP’s benefit administration datasets covering new claims (starting from 27 October 2008);  </t>
  </si>
  <si>
    <t>Definitions</t>
  </si>
  <si>
    <t>Offset Quarters3:
Mar-11 to May-11</t>
  </si>
  <si>
    <t>National roll-out (monthly)3:
Mar-11</t>
  </si>
  <si>
    <t>Calendar years:
Jan-09 to Dec-09</t>
  </si>
  <si>
    <t>Quarters:
Oct-08 to Dec-08</t>
  </si>
  <si>
    <t>Offset quarters:
Dec-08 to Feb-09</t>
  </si>
  <si>
    <t>Months:
Oct-08</t>
  </si>
  <si>
    <t>Apr-14 to Mar-14
Calendar years:</t>
  </si>
  <si>
    <t>Jan-13 to Dec-13
Quarters:</t>
  </si>
  <si>
    <t xml:space="preserve">
Oct-08 to Dec-08</t>
  </si>
  <si>
    <t>Jan-14 to Mar-14
Offset quarters:</t>
  </si>
  <si>
    <t>Dec-13 to Feb-14
Months:</t>
  </si>
  <si>
    <t>Oct-14</t>
  </si>
  <si>
    <t>Nov-14</t>
  </si>
  <si>
    <t>Dec-14</t>
  </si>
  <si>
    <t xml:space="preserve">Jun-14 to Aug-14
</t>
  </si>
  <si>
    <t>Sep-14 to Nov-14</t>
  </si>
  <si>
    <t xml:space="preserve">Jul-14 to Sep-14
</t>
  </si>
  <si>
    <t>Oct-14 to Dec-14</t>
  </si>
  <si>
    <t xml:space="preserve">Jan-13 to Dec-13
</t>
  </si>
  <si>
    <t>a claim is an inflow to ESA that is made from 27 October 2008, and not a pre-existing IB claim;</t>
  </si>
  <si>
    <t>an outcome is where the assessment is completed, meaning in most cases that the limited capability for work questionnaire and face to face assessment has been undertaken; and</t>
  </si>
  <si>
    <t xml:space="preserve">a status is where the assessment phase is not completed.  </t>
  </si>
  <si>
    <t>Rounding</t>
  </si>
  <si>
    <t>All values are rounded; therefore addition of all volumes for outcomes and statuses may not sum to total cases, and addition of all percentages may not sum to 100 per cent.</t>
  </si>
  <si>
    <r>
      <t xml:space="preserve">Scope: </t>
    </r>
    <r>
      <rPr>
        <b/>
        <u/>
        <sz val="10"/>
        <rFont val="Arial"/>
        <family val="2"/>
      </rPr>
      <t>initial</t>
    </r>
    <r>
      <rPr>
        <b/>
        <sz val="10"/>
        <rFont val="Arial"/>
        <family val="2"/>
      </rPr>
      <t xml:space="preserve"> functional assessment - the first assessment of the Employment and Support Allowance claim.</t>
    </r>
  </si>
  <si>
    <t>Business years:</t>
  </si>
  <si>
    <t>Apr-09 to Mar-10</t>
  </si>
  <si>
    <t>Apr-10 to Mar-11</t>
  </si>
  <si>
    <t>Calendar years:</t>
  </si>
  <si>
    <t>Jan-09 to Dec-09</t>
  </si>
  <si>
    <t>Jan-10 to Dec-10</t>
  </si>
  <si>
    <t>Quarters:</t>
  </si>
  <si>
    <t>Oct-08 to Dec-08</t>
  </si>
  <si>
    <t>Jan-09 to Mar-09</t>
  </si>
  <si>
    <t>Apr-09 to Jun-09</t>
  </si>
  <si>
    <t>Jul-09 to Sep-09</t>
  </si>
  <si>
    <t>Oct-09 to Dec-09</t>
  </si>
  <si>
    <t>Jan-10 to Mar-10</t>
  </si>
  <si>
    <t>Apr-10 to Jun-10</t>
  </si>
  <si>
    <t>Jul-10 to Sep-10</t>
  </si>
  <si>
    <t>Oct-10 to Dec-10</t>
  </si>
  <si>
    <t>Jan-11 to Mar-11</t>
  </si>
  <si>
    <t>Offset quarters:</t>
  </si>
  <si>
    <t>Dec-08 to Feb-09</t>
  </si>
  <si>
    <t>Mar-09 to May-09</t>
  </si>
  <si>
    <t>Jun-09 to Aug-09</t>
  </si>
  <si>
    <t>Sep-09 to Nov-09</t>
  </si>
  <si>
    <t>Dec-09 to Feb-10</t>
  </si>
  <si>
    <t>Mar-10 to May-10</t>
  </si>
  <si>
    <t>Jun-10 to Aug-10</t>
  </si>
  <si>
    <t>Sep-10 to Nov-10</t>
  </si>
  <si>
    <t>Dec-10 to Feb-11</t>
  </si>
  <si>
    <t>Mar-11 to May-11</t>
  </si>
  <si>
    <t>Months:</t>
  </si>
  <si>
    <t>To date</t>
  </si>
  <si>
    <t>Apr-11 to Jun-11</t>
  </si>
  <si>
    <t>Jun-11 to Aug-11</t>
  </si>
  <si>
    <t>Sep-11 to Nov-11</t>
  </si>
  <si>
    <t>Jul-11 to Sep-11</t>
  </si>
  <si>
    <t xml:space="preserve">Certain infectious and parasitic diseases   </t>
  </si>
  <si>
    <t>Neoplasms</t>
  </si>
  <si>
    <t>Diseases of the blood and blood-forming organs and certain disorders involving the immune mechanism</t>
  </si>
  <si>
    <t xml:space="preserve">Endocrine, nutritional and metabolic diseases   </t>
  </si>
  <si>
    <t xml:space="preserve">Mental and behavioural disorders   </t>
  </si>
  <si>
    <t xml:space="preserve">Diseases of the nervous system   </t>
  </si>
  <si>
    <t xml:space="preserve">Diseases of the eye and adnexa   </t>
  </si>
  <si>
    <t>Diseases of the Ear and Mastoid Process</t>
  </si>
  <si>
    <t xml:space="preserve">Diseases of the circulatory system   </t>
  </si>
  <si>
    <t xml:space="preserve">Diseases of the respiratory system   </t>
  </si>
  <si>
    <t xml:space="preserve">Diseases of the digestive system   </t>
  </si>
  <si>
    <t xml:space="preserve">Diseases of the skin and subcutaneous tissue   </t>
  </si>
  <si>
    <t xml:space="preserve">Diseases of the Musculoskeletal system and Connective Tissue </t>
  </si>
  <si>
    <t xml:space="preserve">Diseases of the genitourinary system   </t>
  </si>
  <si>
    <t>ABROAD</t>
  </si>
  <si>
    <t xml:space="preserve">Pregnancy, childbirth and the puerperium   </t>
  </si>
  <si>
    <t>Congenital malformations, deformations and chromosomal abnormalities</t>
  </si>
  <si>
    <t>Symptoms, signs and abnormal clinical and laboratory findings, not elsewhere classified</t>
  </si>
  <si>
    <t>Injury, poisoning and certain other consequences of external causes</t>
  </si>
  <si>
    <t>Factors influencing health status and contact with health services</t>
  </si>
  <si>
    <t>Not recorded</t>
  </si>
  <si>
    <t>Total</t>
  </si>
  <si>
    <t>Oct-08</t>
  </si>
  <si>
    <t>Nov-08</t>
  </si>
  <si>
    <t>Dec-08</t>
  </si>
  <si>
    <t>Jan-09</t>
  </si>
  <si>
    <t>Feb-09</t>
  </si>
  <si>
    <t>Mar-09</t>
  </si>
  <si>
    <t>Apr-09</t>
  </si>
  <si>
    <t>May-09</t>
  </si>
  <si>
    <t>Jun-09</t>
  </si>
  <si>
    <t>Jul-09</t>
  </si>
  <si>
    <t>Aug-09</t>
  </si>
  <si>
    <t>Sep-09</t>
  </si>
  <si>
    <t>Oct-09</t>
  </si>
  <si>
    <t>Nov-09</t>
  </si>
  <si>
    <t>Dec-09</t>
  </si>
  <si>
    <t>Jan-10</t>
  </si>
  <si>
    <t>Feb-10</t>
  </si>
  <si>
    <t>Mar-10</t>
  </si>
  <si>
    <t>Apr-10</t>
  </si>
  <si>
    <t>May-10</t>
  </si>
  <si>
    <t>Jun-10</t>
  </si>
  <si>
    <t>Jul-10</t>
  </si>
  <si>
    <t>Aug-10</t>
  </si>
  <si>
    <t>Sep-10</t>
  </si>
  <si>
    <t>Oct-10</t>
  </si>
  <si>
    <t>Nov-10</t>
  </si>
  <si>
    <t>Dec-10</t>
  </si>
  <si>
    <t>Jan-11</t>
  </si>
  <si>
    <t>Feb-11</t>
  </si>
  <si>
    <t>Mar-11</t>
  </si>
  <si>
    <t>Apr-11</t>
  </si>
  <si>
    <t>May-11</t>
  </si>
  <si>
    <t>Jun-11</t>
  </si>
  <si>
    <t>Jul-11</t>
  </si>
  <si>
    <t>Aug-11</t>
  </si>
  <si>
    <t>REGION</t>
  </si>
  <si>
    <t>DATE_VAR</t>
  </si>
  <si>
    <t>WRAG_R_A</t>
  </si>
  <si>
    <t>SG_R_B</t>
  </si>
  <si>
    <t>EG_R_AB</t>
  </si>
  <si>
    <t>FFW_R_C</t>
  </si>
  <si>
    <t>AO_R_ABC</t>
  </si>
  <si>
    <t>CCBA_R_D</t>
  </si>
  <si>
    <t>ASIP_R_E</t>
  </si>
  <si>
    <t>AS_R_DE</t>
  </si>
  <si>
    <t>TC_R_ABCDE</t>
  </si>
  <si>
    <t>WRAG_A_P</t>
  </si>
  <si>
    <t>SG_B_P</t>
  </si>
  <si>
    <t>FFW_C_P</t>
  </si>
  <si>
    <t>EG_AB_P</t>
  </si>
  <si>
    <t>AO_ABC_P</t>
  </si>
  <si>
    <t>-</t>
  </si>
  <si>
    <t>Scope: repeat functional assessment - subsequent assessments after prognosis period of first/previous assessment of the Employment and Support Allowance claim expires.</t>
  </si>
  <si>
    <r>
      <t xml:space="preserve">(2) the volume of caseloads already exhibit a tail-off for more current cohorts; that is there are reduced numbers of cases in each of the outcome and status groups.  This is due to the time needed for the first/previous assessments' prognosis period to pass-by and brings about the need for the second/next assessment.  The percentage of completed assessment caseloads in more recent months show a divergence from long-run trends; that is greater volatility in each outcome group (which </t>
    </r>
    <r>
      <rPr>
        <u/>
        <sz val="8"/>
        <rFont val="Arial"/>
        <family val="2"/>
      </rPr>
      <t>might</t>
    </r>
    <r>
      <rPr>
        <sz val="8"/>
        <rFont val="Arial"/>
      </rPr>
      <t xml:space="preserve"> be caused by the reduced caseloads).  </t>
    </r>
  </si>
  <si>
    <t>Jan-11 to Dec-11</t>
  </si>
  <si>
    <t>Oct-11 to Dec-11</t>
  </si>
  <si>
    <t>Dec-11 to Feb-12</t>
  </si>
  <si>
    <t>Sep-11</t>
  </si>
  <si>
    <t>Oct-11</t>
  </si>
  <si>
    <t>Nov-11</t>
  </si>
  <si>
    <t>Dec-11</t>
  </si>
  <si>
    <t>Jan-12</t>
  </si>
  <si>
    <t>Feb-12</t>
  </si>
  <si>
    <t>To-Date</t>
  </si>
  <si>
    <t>Apr-11 to Mar-12</t>
  </si>
  <si>
    <t>Jan-12 to Mar-12</t>
  </si>
  <si>
    <t>Mar-12 to May-12</t>
  </si>
  <si>
    <t>Mar-12</t>
  </si>
  <si>
    <t>Apr-12</t>
  </si>
  <si>
    <t>May-12</t>
  </si>
  <si>
    <t>To Date</t>
  </si>
  <si>
    <t>The outcome recorded is the final DWP Decision Maker’s decision or the recommendation made by the Atos Healthcare Professional where the Decision Maker’s decision is not yet available.</t>
  </si>
  <si>
    <t xml:space="preserve">Certain conditions originating in the perinatal period   </t>
  </si>
  <si>
    <t>Table 1b</t>
  </si>
  <si>
    <t>England</t>
  </si>
  <si>
    <t>Apr-12 to Jun-12</t>
  </si>
  <si>
    <t>Jun-12 to Aug-12</t>
  </si>
  <si>
    <t>Jun-12</t>
  </si>
  <si>
    <t>Jul-12</t>
  </si>
  <si>
    <t>Aug-12</t>
  </si>
  <si>
    <t>Categories: World Health Organisations' International Classification of Diseases (2010) Condition Groups</t>
  </si>
  <si>
    <t>(2) these percentages will not sum (horizontally) to 100 per cent because some claimants have from multiple impairments.</t>
  </si>
  <si>
    <t>Jul-12 to Sep-12</t>
  </si>
  <si>
    <t>Sep-12 to Nov-12</t>
  </si>
  <si>
    <t>Sep-12</t>
  </si>
  <si>
    <t>Oct-12</t>
  </si>
  <si>
    <t>Nov-12</t>
  </si>
  <si>
    <t>New Claims: Outcomes at initial functional assessment split into International Classification of Diseases (2010) Condition Groups, Great Britain</t>
  </si>
  <si>
    <t>Employment and Support Allowance Outcomes of Work Capability Assessments, Great Britain</t>
  </si>
  <si>
    <t>New Claims: Outcomes of initial functional assessment by month of claim start, Great Britain and it's countries and regions</t>
  </si>
  <si>
    <t xml:space="preserve">New Claims: Work Related Activity Group (15 points or more) at initial functional assessment split into functional impairments by month of claim start, Great Britain </t>
  </si>
  <si>
    <t xml:space="preserve">New Claims: Work Related Activity Group (15 points or more) at initial functional assessment split into functional impairments and International Classification of Diseases (2010) Condition Group, Great Britain  </t>
  </si>
  <si>
    <t>Dec-12</t>
  </si>
  <si>
    <t>Jan-13</t>
  </si>
  <si>
    <t>Feb-13</t>
  </si>
  <si>
    <t>Jan-12 to Dec-12</t>
  </si>
  <si>
    <t>Oct-12 to Dec-12</t>
  </si>
  <si>
    <t>Dec-12 to Feb-13</t>
  </si>
  <si>
    <t>New Claims: Outcomes of repeat functional assessments by month of claim start, Great Britain</t>
  </si>
  <si>
    <t xml:space="preserve">New Claims: Outcomes of repeat functional assessments that were completed by month of assessment, Great Britain </t>
  </si>
  <si>
    <t>New Claims: Outcomes of initial functional assessments that were completed by month of assessment, Great Britain</t>
  </si>
  <si>
    <r>
      <t xml:space="preserve">Table 1b: New Claims - Outcomes of </t>
    </r>
    <r>
      <rPr>
        <b/>
        <u/>
        <sz val="11"/>
        <rFont val="Arial"/>
        <family val="2"/>
      </rPr>
      <t>repeat</t>
    </r>
    <r>
      <rPr>
        <b/>
        <sz val="11"/>
        <rFont val="Arial"/>
        <family val="2"/>
      </rPr>
      <t xml:space="preserve"> functional assessments by month of claim start, Great Britain</t>
    </r>
  </si>
  <si>
    <r>
      <t xml:space="preserve">Table 2a: New Claims - Outcomes of </t>
    </r>
    <r>
      <rPr>
        <b/>
        <u/>
        <sz val="11"/>
        <rFont val="Arial"/>
        <family val="2"/>
      </rPr>
      <t>initial</t>
    </r>
    <r>
      <rPr>
        <b/>
        <sz val="11"/>
        <rFont val="Arial"/>
        <family val="2"/>
      </rPr>
      <t xml:space="preserve"> functional assessments that were completed by month of assessment, Great Britain</t>
    </r>
  </si>
  <si>
    <r>
      <t xml:space="preserve">Table 2b: New Claims - Outcomes of </t>
    </r>
    <r>
      <rPr>
        <b/>
        <u/>
        <sz val="11"/>
        <rFont val="Arial"/>
        <family val="2"/>
      </rPr>
      <t>repeat</t>
    </r>
    <r>
      <rPr>
        <b/>
        <sz val="11"/>
        <rFont val="Arial"/>
        <family val="2"/>
      </rPr>
      <t xml:space="preserve"> functional assessments that were completed by month of assessment, Great Britain</t>
    </r>
  </si>
  <si>
    <t>https://www.gov.uk/government/organisations/department-for-work-pensions/series/employment-and-support-allowance-outcomes-of-work-capability-assessment</t>
  </si>
  <si>
    <t>Apr-12 to Mar-13</t>
  </si>
  <si>
    <t>Jan-13 to Mar-13</t>
  </si>
  <si>
    <t>Mar-13 to May-13</t>
  </si>
  <si>
    <t>Mar-13</t>
  </si>
  <si>
    <t>Apr-13</t>
  </si>
  <si>
    <t>May-13</t>
  </si>
  <si>
    <r>
      <t xml:space="preserve">Table 3: New Claims - Outcomes of </t>
    </r>
    <r>
      <rPr>
        <b/>
        <u/>
        <sz val="11"/>
        <rFont val="Arial"/>
        <family val="2"/>
      </rPr>
      <t>appeals</t>
    </r>
    <r>
      <rPr>
        <b/>
        <sz val="11"/>
        <rFont val="Arial"/>
        <family val="2"/>
      </rPr>
      <t xml:space="preserve"> heard on Fit for Work decisions in initial functional assessment by month of claim start, Great Britain</t>
    </r>
  </si>
  <si>
    <r>
      <t xml:space="preserve">Scope: appeal heard on 'Fit for Work' decision in the </t>
    </r>
    <r>
      <rPr>
        <b/>
        <u/>
        <sz val="10"/>
        <rFont val="Arial"/>
        <family val="2"/>
      </rPr>
      <t>initial</t>
    </r>
    <r>
      <rPr>
        <b/>
        <sz val="10"/>
        <rFont val="Arial"/>
        <family val="2"/>
      </rPr>
      <t xml:space="preserve"> functional assessment. </t>
    </r>
  </si>
  <si>
    <r>
      <t xml:space="preserve">Table 4: New Claims - Outcomes of </t>
    </r>
    <r>
      <rPr>
        <b/>
        <u/>
        <sz val="11"/>
        <rFont val="Arial"/>
        <family val="2"/>
      </rPr>
      <t>initial</t>
    </r>
    <r>
      <rPr>
        <b/>
        <sz val="11"/>
        <rFont val="Arial"/>
        <family val="2"/>
      </rPr>
      <t xml:space="preserve"> functional assessment adjusted to account for the outcome of appeal by month of claim start, Great Britain</t>
    </r>
  </si>
  <si>
    <r>
      <t xml:space="preserve">Scope: </t>
    </r>
    <r>
      <rPr>
        <b/>
        <u/>
        <sz val="10"/>
        <rFont val="Arial"/>
        <family val="2"/>
      </rPr>
      <t>initial</t>
    </r>
    <r>
      <rPr>
        <b/>
        <sz val="10"/>
        <rFont val="Arial"/>
        <family val="2"/>
      </rPr>
      <t xml:space="preserve"> functional assessment and appeal - the first assessment of the Employment and Support Allowance claim or that following an appeal.</t>
    </r>
  </si>
  <si>
    <t>Table 5: New Claims - Support Group at functional assessment initially or after appeal split into reasons for assignment by month of claim start, Great Britain</t>
  </si>
  <si>
    <t>Scope: initial functional assessment and appeal - the first assessment of the Employment and Support Allowance claim or that following an appeal.</t>
  </si>
  <si>
    <t>Table 6: New Claims - Work Related Activity Group at functional assessment initially or after appeal split into reasons for assignment by month of claim start, Great Britain</t>
  </si>
  <si>
    <t>Table 10: Incapacity Benefits Reassessments - Outcomes of Work Capability Assessments adjusted to account for the outcome of appeal by month of referral, Great Britain</t>
  </si>
  <si>
    <t>Scope: initial functional assessment and appeal – reassessment of existing IB/SDA/IS claims or that following an appeal.</t>
  </si>
  <si>
    <t>Periods: all statistics are based on the calendar month that the claims have been referred for reassessment.</t>
  </si>
  <si>
    <t>Table 11: Incapacity Benefits Reassessments - Outcomes of Work Capability Assessments adjusted to account for the outcome of appeal by month of referral, Regions and Local Authorities</t>
  </si>
  <si>
    <t>Coverage: (1) Great Britain, (2) its constituent countries and regions, (3) and local authorities.</t>
  </si>
  <si>
    <t>Atos Healthcare’s face to face assessment, ESA85, data and limited capability for work questionnaire,  ESA50, data; and</t>
  </si>
  <si>
    <t>HMCTS’s appeals caseload data .</t>
  </si>
  <si>
    <t>The data presented in tables 1-9 of this publication is taken from a dataset which combines the data on:</t>
  </si>
  <si>
    <t>a claim is a pre-existing Incapacity Benefit (IB), Severe Disablement Allowance (SDA) or Income Support (IS) on the grounds of incapacity claim going through the reassessment process for ESA from 11 October 2010;</t>
  </si>
  <si>
    <t>a status is where the reassessment process is not completed.</t>
  </si>
  <si>
    <t>Table 3</t>
  </si>
  <si>
    <t xml:space="preserve">New Claims: Outcomes of appeals heard on Fit for Work decisions in initial functional assessment by month of claim start, Great Britain </t>
  </si>
  <si>
    <t>Table 4</t>
  </si>
  <si>
    <t xml:space="preserve">New Claims: Outcomes of initial functional assessment adjusted to account for the outcome of appeal by month of claim start, Great Britain </t>
  </si>
  <si>
    <t>Table 5</t>
  </si>
  <si>
    <t>New Claims: Support Group at functional assessment initially or after appeal split into reasons for assignment by month of claim start, Great Britain</t>
  </si>
  <si>
    <t>Table 6</t>
  </si>
  <si>
    <t xml:space="preserve">New Claims: Work Related Activity Group at functional assessment initially or after appeal split into reasons for assignment by month of claim start, Great Britain </t>
  </si>
  <si>
    <t>Table 10</t>
  </si>
  <si>
    <t>Incapacity Benefits Reassessments: Outcomes of Work Capability Assessments adjusted to account for the outcome of appeal by month of referral, Great Britain</t>
  </si>
  <si>
    <t>Table 11</t>
  </si>
  <si>
    <t>Incapacity Benefits Reassessments: Outcomes of Work Capability Assessments adjusted to account for the outcome of appeal by month of referral, Regions and Local Authorities</t>
  </si>
  <si>
    <t>Volume of appeals in thousands</t>
  </si>
  <si>
    <t xml:space="preserve">Percentage of heard appeals </t>
  </si>
  <si>
    <r>
      <t>Outcomes of appeals heard on Fit for Work decisions in the initial functional assessment</t>
    </r>
    <r>
      <rPr>
        <vertAlign val="superscript"/>
        <sz val="10"/>
        <rFont val="Arial"/>
        <family val="2"/>
      </rPr>
      <t xml:space="preserve">2 </t>
    </r>
  </si>
  <si>
    <t>Status of Fit for Work decisions where there is no completed appeals information at this date3</t>
  </si>
  <si>
    <t>Total caseload with a Fit for Work decision</t>
  </si>
  <si>
    <t xml:space="preserve">Outcomes of appeals heard on Fit for Work decisions in the initial functional assessment </t>
  </si>
  <si>
    <t>Initial decision upheld</t>
  </si>
  <si>
    <t>Initial decision overturned</t>
  </si>
  <si>
    <t xml:space="preserve">(3) the volume of Fit for Work decisions where there is no completed appeals information will contain some cases started but not closed on top of cases not lodged with the Tribunal Service.  </t>
  </si>
  <si>
    <r>
      <t>Period</t>
    </r>
    <r>
      <rPr>
        <vertAlign val="superscript"/>
        <sz val="10"/>
        <rFont val="Arial"/>
        <family val="2"/>
      </rPr>
      <t>1,2</t>
    </r>
  </si>
  <si>
    <t>(2) the period cohorts for the latest months worth of data adjusts the least for the situation after appeal, as many appeal processes are still ongoing and this makes the volumes and percentages inconsistent over the time series.  These statistics are likely to alter the most in successive statistical reports.</t>
  </si>
  <si>
    <t>Volume of subset caseloads in thousands</t>
  </si>
  <si>
    <t>Percentage of subset caseloads</t>
  </si>
  <si>
    <t>Reason for assignment to the Support Group:</t>
  </si>
  <si>
    <t>Physical or mental health risk</t>
  </si>
  <si>
    <t>Pregnancy risk</t>
  </si>
  <si>
    <t>Severe functional disability</t>
  </si>
  <si>
    <t>Terminally ill</t>
  </si>
  <si>
    <r>
      <t>Other reason</t>
    </r>
    <r>
      <rPr>
        <vertAlign val="superscript"/>
        <sz val="8"/>
        <rFont val="Arial"/>
        <family val="2"/>
      </rPr>
      <t>3</t>
    </r>
  </si>
  <si>
    <t>Any reason</t>
  </si>
  <si>
    <t>(D)</t>
  </si>
  <si>
    <t>(E)</t>
  </si>
  <si>
    <t>(F)</t>
  </si>
  <si>
    <t>(A + B + C + D + E + F)</t>
  </si>
  <si>
    <t xml:space="preserve">(2) the period cohorts for the latest months worth of data adjusts the least for the situation after appeal, as many appeal processes are still ongoing, and this makes the volumes and percentages inconsistent over the time series.  These statistics are likely to alter the most in successive statistical reports; and </t>
  </si>
  <si>
    <t>Reason for assignment to the Work Related Activity Group:</t>
  </si>
  <si>
    <t>Related to initial assessment</t>
  </si>
  <si>
    <t>Related to recourse</t>
  </si>
  <si>
    <t>15 points or more at assessment</t>
  </si>
  <si>
    <t>Medical reasons</t>
  </si>
  <si>
    <t>Clerical assessment</t>
  </si>
  <si>
    <t>After appeal</t>
  </si>
  <si>
    <t>(3) Results by for quarters, off-set quarters and months include claims referred for reassessment as part of the national roll-out only. As part of the national roll-out a limited introductory phase started on 28 February 2011 and the full national roll-out began in April 2011.  There have been no referrals to Atos Healthcare since 28 February 2011, therefore the table only starts with referrals made from March 2011 onwards.</t>
  </si>
  <si>
    <t>(2) the period cohorts for the latest months worth of data adjusts the least for the situation after appeal, as many appeal processes are still ongoing, and this makes the volumes and percentages inconsistent over the time series.  These statistics are likely to alter the most in successive statistical reports.</t>
  </si>
  <si>
    <t>Total Caseload</t>
  </si>
  <si>
    <r>
      <t>Quarters</t>
    </r>
    <r>
      <rPr>
        <vertAlign val="superscript"/>
        <sz val="10"/>
        <rFont val="Arial"/>
        <family val="2"/>
      </rPr>
      <t>3</t>
    </r>
    <r>
      <rPr>
        <sz val="10"/>
        <rFont val="Arial"/>
        <family val="2"/>
      </rPr>
      <t>:</t>
    </r>
  </si>
  <si>
    <r>
      <t>Autumn 2010 (trial areas)</t>
    </r>
    <r>
      <rPr>
        <vertAlign val="superscript"/>
        <sz val="10"/>
        <rFont val="Arial"/>
        <family val="2"/>
      </rPr>
      <t>4</t>
    </r>
  </si>
  <si>
    <r>
      <t>To date</t>
    </r>
    <r>
      <rPr>
        <i/>
        <vertAlign val="superscript"/>
        <sz val="10"/>
        <rFont val="Arial"/>
        <family val="2"/>
      </rPr>
      <t>5</t>
    </r>
  </si>
  <si>
    <t>(2) The period cohorts for the latest months worth of data adjust the least for the situation after appeal, as many appeal processes are still ongoing, and this makes the volumes and percentages on an inconsistent basis over the time series.  These statistics are likely to alter the most in successive statistical reports.</t>
  </si>
  <si>
    <t>(4) The reassessment of existing incapacity benefits claimants started in October 2010 with a trial in the Burnley and Aberdeen areas.  Previously published information on the reassessment trials is available on the DWP web-site at the following link:</t>
  </si>
  <si>
    <t>http://statistics.dwp.gov.uk/asd/asd1/adhoc_analysis/2011/wca_ib_reassessment_interim.pdf</t>
  </si>
  <si>
    <t>Rounding:</t>
  </si>
  <si>
    <t>All volumes are rounded to the nearest 100.</t>
  </si>
  <si>
    <t>Volume of caseloads</t>
  </si>
  <si>
    <t>Gateshead</t>
  </si>
  <si>
    <t>Newcastle upon Tyne</t>
  </si>
  <si>
    <t>North Tyneside</t>
  </si>
  <si>
    <t>South Tyneside</t>
  </si>
  <si>
    <t>Sunderland</t>
  </si>
  <si>
    <t>Hartlepool</t>
  </si>
  <si>
    <t>Middlesbrough</t>
  </si>
  <si>
    <t>Redcar and Cleveland</t>
  </si>
  <si>
    <t>Stockton-on-Tees</t>
  </si>
  <si>
    <t>Darlington</t>
  </si>
  <si>
    <t>County Durham</t>
  </si>
  <si>
    <t>Northumberland</t>
  </si>
  <si>
    <t>Bolton</t>
  </si>
  <si>
    <t>Bury</t>
  </si>
  <si>
    <t>Manchester</t>
  </si>
  <si>
    <t>Oldham</t>
  </si>
  <si>
    <t>Rochdale</t>
  </si>
  <si>
    <t>Salford</t>
  </si>
  <si>
    <t>Stockport</t>
  </si>
  <si>
    <t>Tameside</t>
  </si>
  <si>
    <t>Trafford</t>
  </si>
  <si>
    <t>Wigan</t>
  </si>
  <si>
    <t>Knowsley</t>
  </si>
  <si>
    <t>Liverpool</t>
  </si>
  <si>
    <t xml:space="preserve">Jan-14 to Dec-14
</t>
  </si>
  <si>
    <t>Periods: all statistics are based on claims have been referred for reassessment between October 2010 and March 2014.</t>
  </si>
  <si>
    <t>St. Helens</t>
  </si>
  <si>
    <t>Sefton</t>
  </si>
  <si>
    <t>Wirral</t>
  </si>
  <si>
    <t>Cheshire East</t>
  </si>
  <si>
    <t>Halton</t>
  </si>
  <si>
    <t>Warrington</t>
  </si>
  <si>
    <t>Cheshire West and Chester</t>
  </si>
  <si>
    <t>Blackburn with Darwen</t>
  </si>
  <si>
    <t>Blackpool</t>
  </si>
  <si>
    <t>Allerdale</t>
  </si>
  <si>
    <t>Barrow-in-Furness</t>
  </si>
  <si>
    <t>Carlisle</t>
  </si>
  <si>
    <t>Copeland</t>
  </si>
  <si>
    <t>Eden</t>
  </si>
  <si>
    <t>South Lakeland</t>
  </si>
  <si>
    <t>Burnley</t>
  </si>
  <si>
    <t>Chorley</t>
  </si>
  <si>
    <t>Fylde</t>
  </si>
  <si>
    <t>Hyndburn</t>
  </si>
  <si>
    <t>Lancaster</t>
  </si>
  <si>
    <t>Pendle</t>
  </si>
  <si>
    <t>Preston</t>
  </si>
  <si>
    <t>Ribble Valley</t>
  </si>
  <si>
    <t>Rossendale</t>
  </si>
  <si>
    <t>South Ribble</t>
  </si>
  <si>
    <t>West Lancashire</t>
  </si>
  <si>
    <t>Wyre</t>
  </si>
  <si>
    <t>Yorkshire &amp; Humberside</t>
  </si>
  <si>
    <t>Barnsley</t>
  </si>
  <si>
    <t>Doncaster</t>
  </si>
  <si>
    <t>Rotherham</t>
  </si>
  <si>
    <t>Sheffield</t>
  </si>
  <si>
    <t>Bradford</t>
  </si>
  <si>
    <t>Calderdale</t>
  </si>
  <si>
    <t>Kirklees</t>
  </si>
  <si>
    <t>Leeds</t>
  </si>
  <si>
    <t>Wakefield</t>
  </si>
  <si>
    <t>Kingston upon Hull, City of</t>
  </si>
  <si>
    <t>East Riding of Yorkshire</t>
  </si>
  <si>
    <t>North East Lincolnshire</t>
  </si>
  <si>
    <t>North Lincolnshire</t>
  </si>
  <si>
    <t>York</t>
  </si>
  <si>
    <t>Craven</t>
  </si>
  <si>
    <t>Hambleton</t>
  </si>
  <si>
    <t>Harrogate</t>
  </si>
  <si>
    <t>Richmondshire</t>
  </si>
  <si>
    <t>Ryedale</t>
  </si>
  <si>
    <t>Scarborough</t>
  </si>
  <si>
    <t>Selby</t>
  </si>
  <si>
    <t>Derby</t>
  </si>
  <si>
    <t>Leicester</t>
  </si>
  <si>
    <t>Rutland</t>
  </si>
  <si>
    <t>Nottingham</t>
  </si>
  <si>
    <t>Amber Valley</t>
  </si>
  <si>
    <t>Bolsover</t>
  </si>
  <si>
    <t>Chesterfield</t>
  </si>
  <si>
    <t>Derbyshire Dales</t>
  </si>
  <si>
    <t>Erewash</t>
  </si>
  <si>
    <t>High Peak</t>
  </si>
  <si>
    <t>North East Derbyshire</t>
  </si>
  <si>
    <t>South Derbyshire</t>
  </si>
  <si>
    <t>Blaby</t>
  </si>
  <si>
    <t>Charnwood</t>
  </si>
  <si>
    <t>Harborough</t>
  </si>
  <si>
    <t>Hinckley and Bosworth</t>
  </si>
  <si>
    <t>Melton</t>
  </si>
  <si>
    <t>North West Leicestershire</t>
  </si>
  <si>
    <t>Oadby and Wigston</t>
  </si>
  <si>
    <t>Boston</t>
  </si>
  <si>
    <t>East Lindsey</t>
  </si>
  <si>
    <t>Lincoln</t>
  </si>
  <si>
    <t>North Kesteven</t>
  </si>
  <si>
    <t>South Holland</t>
  </si>
  <si>
    <t>South Kesteven</t>
  </si>
  <si>
    <t>West Lindsey</t>
  </si>
  <si>
    <t>Corby</t>
  </si>
  <si>
    <t>Daventry</t>
  </si>
  <si>
    <t>East Northamptonshire</t>
  </si>
  <si>
    <t>Kettering</t>
  </si>
  <si>
    <t>Northampton</t>
  </si>
  <si>
    <t>South Northamptonshire</t>
  </si>
  <si>
    <t>Wellingborough</t>
  </si>
  <si>
    <t>Ashfield</t>
  </si>
  <si>
    <t>Bassetlaw</t>
  </si>
  <si>
    <t>Broxtowe</t>
  </si>
  <si>
    <t>Gedling</t>
  </si>
  <si>
    <t>Mansfield</t>
  </si>
  <si>
    <t>Newark and Sherwood</t>
  </si>
  <si>
    <t>Rushcliffe</t>
  </si>
  <si>
    <t>Birmingham</t>
  </si>
  <si>
    <t>Coventry</t>
  </si>
  <si>
    <t>Dudley</t>
  </si>
  <si>
    <t>Sandwell</t>
  </si>
  <si>
    <t>Solihull</t>
  </si>
  <si>
    <t>Walsall</t>
  </si>
  <si>
    <t>Wolverhampton</t>
  </si>
  <si>
    <t>Herefordshire, County of</t>
  </si>
  <si>
    <t>Telford and Wrekin</t>
  </si>
  <si>
    <t>Shropshire</t>
  </si>
  <si>
    <t>Stoke-on-Trent</t>
  </si>
  <si>
    <t>Cannock Chase</t>
  </si>
  <si>
    <t>East Staffordshire</t>
  </si>
  <si>
    <t>Lichfield</t>
  </si>
  <si>
    <t>Newcastle-under-Lyme</t>
  </si>
  <si>
    <t>South Staffordshire</t>
  </si>
  <si>
    <t>Stafford</t>
  </si>
  <si>
    <t>Staffordshire Moorlands</t>
  </si>
  <si>
    <t>Tamworth</t>
  </si>
  <si>
    <t>North Warwickshire</t>
  </si>
  <si>
    <t>Nuneaton and Bedworth</t>
  </si>
  <si>
    <t>Rugby</t>
  </si>
  <si>
    <t>Stratford-on-Avon</t>
  </si>
  <si>
    <t>Warwick</t>
  </si>
  <si>
    <t>Bromsgrove</t>
  </si>
  <si>
    <t>Malvern Hills</t>
  </si>
  <si>
    <t>Redditch</t>
  </si>
  <si>
    <t>Worcester</t>
  </si>
  <si>
    <t>Wychavon</t>
  </si>
  <si>
    <t>Wyre Forest</t>
  </si>
  <si>
    <t>Peterborough</t>
  </si>
  <si>
    <t>Luton</t>
  </si>
  <si>
    <t>Bedford</t>
  </si>
  <si>
    <t>Central Bedfordshire</t>
  </si>
  <si>
    <t>Southend-on-Sea</t>
  </si>
  <si>
    <t>Thurrock</t>
  </si>
  <si>
    <t>Cambridge</t>
  </si>
  <si>
    <t>East Cambridgeshire</t>
  </si>
  <si>
    <t>Fenland</t>
  </si>
  <si>
    <t>Huntingdonshire</t>
  </si>
  <si>
    <t>South Cambridgeshire</t>
  </si>
  <si>
    <t>Basildon</t>
  </si>
  <si>
    <t>Braintree</t>
  </si>
  <si>
    <t>Brentwood</t>
  </si>
  <si>
    <t>Castle Point</t>
  </si>
  <si>
    <t>Chelmsford</t>
  </si>
  <si>
    <t>Colchester</t>
  </si>
  <si>
    <t>Epping Forest</t>
  </si>
  <si>
    <t>Harlow</t>
  </si>
  <si>
    <t>Maldon</t>
  </si>
  <si>
    <t>Rochford</t>
  </si>
  <si>
    <t>Tendring</t>
  </si>
  <si>
    <t>Uttlesford</t>
  </si>
  <si>
    <t>Broxbourne</t>
  </si>
  <si>
    <t>Dacorum</t>
  </si>
  <si>
    <t>East Hertfordshire</t>
  </si>
  <si>
    <t>Hertsmere</t>
  </si>
  <si>
    <t>North Hertfordshire</t>
  </si>
  <si>
    <t>St Albans</t>
  </si>
  <si>
    <t>Stevenage</t>
  </si>
  <si>
    <t>Three Rivers</t>
  </si>
  <si>
    <t>Watford</t>
  </si>
  <si>
    <t>Welwyn Hatfield</t>
  </si>
  <si>
    <t>Breckland</t>
  </si>
  <si>
    <t>Broadland</t>
  </si>
  <si>
    <t>Great Yarmouth</t>
  </si>
  <si>
    <t>King's Lynn and West Norfolk</t>
  </si>
  <si>
    <t>North Norfolk</t>
  </si>
  <si>
    <t>Norwich</t>
  </si>
  <si>
    <t>South Norfolk</t>
  </si>
  <si>
    <t>Babergh</t>
  </si>
  <si>
    <t>Forest Heath</t>
  </si>
  <si>
    <t>Ipswich</t>
  </si>
  <si>
    <t>Mid Suffolk</t>
  </si>
  <si>
    <t>St Edmundsbury</t>
  </si>
  <si>
    <t>Suffolk Coastal</t>
  </si>
  <si>
    <t>Waveney</t>
  </si>
  <si>
    <t>City of London</t>
  </si>
  <si>
    <t>Barking and Dagenham</t>
  </si>
  <si>
    <t>Barnet</t>
  </si>
  <si>
    <t>Bexley</t>
  </si>
  <si>
    <t>Brent</t>
  </si>
  <si>
    <t>Bromley</t>
  </si>
  <si>
    <t>Camden</t>
  </si>
  <si>
    <t>Croydon</t>
  </si>
  <si>
    <t>Ealing</t>
  </si>
  <si>
    <t>Enfield</t>
  </si>
  <si>
    <t>Greenwich</t>
  </si>
  <si>
    <t>Hackney</t>
  </si>
  <si>
    <t>Hammersmith and Fulham</t>
  </si>
  <si>
    <t>Haringey</t>
  </si>
  <si>
    <t>Harrow</t>
  </si>
  <si>
    <t>Havering</t>
  </si>
  <si>
    <t>Hillingdon</t>
  </si>
  <si>
    <t>Hounslow</t>
  </si>
  <si>
    <t>Islington</t>
  </si>
  <si>
    <t>Kensington and Chelsea</t>
  </si>
  <si>
    <t>Kingston upon Thames</t>
  </si>
  <si>
    <t>Lambeth</t>
  </si>
  <si>
    <t>Lewisham</t>
  </si>
  <si>
    <t>Merton</t>
  </si>
  <si>
    <t>Newham</t>
  </si>
  <si>
    <t>Redbridge</t>
  </si>
  <si>
    <t>Richmond upon Thames</t>
  </si>
  <si>
    <t>Southwark</t>
  </si>
  <si>
    <t>Sutton</t>
  </si>
  <si>
    <t>Tower Hamlets</t>
  </si>
  <si>
    <t>Waltham Forest</t>
  </si>
  <si>
    <t>Wandsworth</t>
  </si>
  <si>
    <t>Westminster</t>
  </si>
  <si>
    <t>Medway</t>
  </si>
  <si>
    <t>Bracknell Forest</t>
  </si>
  <si>
    <t>West Berkshire</t>
  </si>
  <si>
    <t>Reading</t>
  </si>
  <si>
    <t>Slough</t>
  </si>
  <si>
    <t>Windsor and Maidenhead</t>
  </si>
  <si>
    <t>Wokingham</t>
  </si>
  <si>
    <t>Milton Keynes</t>
  </si>
  <si>
    <t>Brighton and Hove</t>
  </si>
  <si>
    <t>Portsmouth</t>
  </si>
  <si>
    <t>Southampton</t>
  </si>
  <si>
    <t>Isle of Wight</t>
  </si>
  <si>
    <t>Aylesbury Vale</t>
  </si>
  <si>
    <t>Chiltern</t>
  </si>
  <si>
    <t>South Bucks</t>
  </si>
  <si>
    <t>Wycombe</t>
  </si>
  <si>
    <t>Eastbourne</t>
  </si>
  <si>
    <t>Hastings</t>
  </si>
  <si>
    <t>Lewes</t>
  </si>
  <si>
    <t>Rother</t>
  </si>
  <si>
    <t>Wealden</t>
  </si>
  <si>
    <t>Basingstoke and Deane</t>
  </si>
  <si>
    <t>East Hampshire</t>
  </si>
  <si>
    <t>Eastleigh</t>
  </si>
  <si>
    <t>Fareham</t>
  </si>
  <si>
    <t>Gosport</t>
  </si>
  <si>
    <t>Hart</t>
  </si>
  <si>
    <t>Havant</t>
  </si>
  <si>
    <t>New Forest</t>
  </si>
  <si>
    <t>Rushmoor</t>
  </si>
  <si>
    <t>Test Valley</t>
  </si>
  <si>
    <t>Winchester</t>
  </si>
  <si>
    <t>Ashford</t>
  </si>
  <si>
    <t>Canterbury</t>
  </si>
  <si>
    <t>Dartford</t>
  </si>
  <si>
    <t>Dover</t>
  </si>
  <si>
    <t>Gravesham</t>
  </si>
  <si>
    <t>Maidstone</t>
  </si>
  <si>
    <t>Sevenoaks</t>
  </si>
  <si>
    <t>Shepway</t>
  </si>
  <si>
    <t>Swale</t>
  </si>
  <si>
    <t>Thanet</t>
  </si>
  <si>
    <t>Tonbridge and Malling</t>
  </si>
  <si>
    <t>Tunbridge Wells</t>
  </si>
  <si>
    <t>Cherwell</t>
  </si>
  <si>
    <t>Oxford</t>
  </si>
  <si>
    <t>South Oxfordshire</t>
  </si>
  <si>
    <t>Vale of White Horse</t>
  </si>
  <si>
    <t>West Oxfordshire</t>
  </si>
  <si>
    <t>Elmbridge</t>
  </si>
  <si>
    <t>Epsom and Ewell</t>
  </si>
  <si>
    <t>Guildford</t>
  </si>
  <si>
    <t>Mole Valley</t>
  </si>
  <si>
    <t>Reigate and Banstead</t>
  </si>
  <si>
    <t>Runnymede</t>
  </si>
  <si>
    <t>Spelthorne</t>
  </si>
  <si>
    <t>Surrey Heath</t>
  </si>
  <si>
    <t>Tandridge</t>
  </si>
  <si>
    <t>Waverley</t>
  </si>
  <si>
    <t>Woking</t>
  </si>
  <si>
    <t>Adur</t>
  </si>
  <si>
    <t>Arun</t>
  </si>
  <si>
    <t>Chichester</t>
  </si>
  <si>
    <t>Crawley</t>
  </si>
  <si>
    <t>Horsham</t>
  </si>
  <si>
    <t>Mid Sussex</t>
  </si>
  <si>
    <t>Worthing</t>
  </si>
  <si>
    <t>Bath and North East Somerset</t>
  </si>
  <si>
    <t>Bristol, City of</t>
  </si>
  <si>
    <t>North Somerset</t>
  </si>
  <si>
    <t>South Gloucestershire</t>
  </si>
  <si>
    <t>Cornwall</t>
  </si>
  <si>
    <t>Isles of Scilly</t>
  </si>
  <si>
    <t>Plymouth</t>
  </si>
  <si>
    <t>Torbay</t>
  </si>
  <si>
    <t>Bournemouth</t>
  </si>
  <si>
    <t>Poole</t>
  </si>
  <si>
    <t>Swindon</t>
  </si>
  <si>
    <t>Wiltshire</t>
  </si>
  <si>
    <t>East Devon</t>
  </si>
  <si>
    <t>Exeter</t>
  </si>
  <si>
    <t>Mid Devon</t>
  </si>
  <si>
    <t>North Devon</t>
  </si>
  <si>
    <t>South Hams</t>
  </si>
  <si>
    <t>Teignbridge</t>
  </si>
  <si>
    <t>Torridge</t>
  </si>
  <si>
    <t>West Devon</t>
  </si>
  <si>
    <t>Christchurch</t>
  </si>
  <si>
    <t>East Dorset</t>
  </si>
  <si>
    <t>North Dorset</t>
  </si>
  <si>
    <t>Purbeck</t>
  </si>
  <si>
    <t>West Dorset</t>
  </si>
  <si>
    <t>Weymouth and Portland</t>
  </si>
  <si>
    <t>Cheltenham</t>
  </si>
  <si>
    <t>Cotswold</t>
  </si>
  <si>
    <t>Forest of Dean</t>
  </si>
  <si>
    <t>Gloucester</t>
  </si>
  <si>
    <t>Stroud</t>
  </si>
  <si>
    <t>Tewkesbury</t>
  </si>
  <si>
    <t>Mendip</t>
  </si>
  <si>
    <t>Sedgemoor</t>
  </si>
  <si>
    <t>South Somerset</t>
  </si>
  <si>
    <t>Taunton Deane</t>
  </si>
  <si>
    <t>West Somerset</t>
  </si>
  <si>
    <t>Isle of Anglesey</t>
  </si>
  <si>
    <t>Gwynedd</t>
  </si>
  <si>
    <t>Conwy</t>
  </si>
  <si>
    <t>Denbighshire</t>
  </si>
  <si>
    <t>Flintshire</t>
  </si>
  <si>
    <t>Wrexham</t>
  </si>
  <si>
    <t>Powys</t>
  </si>
  <si>
    <t>Ceredigion</t>
  </si>
  <si>
    <t>Pembrokeshire</t>
  </si>
  <si>
    <t>Carmarthenshire</t>
  </si>
  <si>
    <t>Swansea</t>
  </si>
  <si>
    <t>Neath Port Talbot</t>
  </si>
  <si>
    <t>Bridgend</t>
  </si>
  <si>
    <t>The Vale of Glamorgan</t>
  </si>
  <si>
    <t>Rhondda, Cynon, Taff</t>
  </si>
  <si>
    <t>Merthyr Tydfil</t>
  </si>
  <si>
    <t>Caerphilly</t>
  </si>
  <si>
    <t>Blaenau Gwent</t>
  </si>
  <si>
    <t>Torfaen</t>
  </si>
  <si>
    <t>Monmouthshire</t>
  </si>
  <si>
    <t xml:space="preserve"> -</t>
  </si>
  <si>
    <t>Issue: 11th June 2015</t>
  </si>
  <si>
    <t>(1) the period cohorts Employment and Support Allowance claims to the calendar month that the claim was first made.  All annual and quarterly statistics in this table are based on aggregating the unrounded monthly ones.  There is a reporting lag of approximately 9-months at the issuing date of this statistical output owing to the time needed to process data and time allowed to enable each cohort's assessment phase to elapse e.g. September 2014 data is reported in June 2015</t>
  </si>
  <si>
    <t>(1) the period cohorts allocate Employment and Support Allowance claims to the calendar month that the assessment was completed by Atos Healthcare.  All annual and quarterly statistics in this table are based on aggregating the unrounded monthly ones.  There is a reporting lag of approximately 6-months at the issuing date of this statistical output owing to the time needed to process data e.g. December 2014 data is reported in June 2015.</t>
  </si>
  <si>
    <t xml:space="preserve">(1) the period cohorts allocate Employment and Support Allowance claims to the calendar month that the claim was first made.  All annual and quarterly statistics in this table are based on aggregating the unrounded monthly ones.  There is a reporting lag of approximately 15-months at the issuing date of this statistical output owing to the time needed to process data and time allowed to enable the bulk of appeals to be heard by Her Majesty's Courts and Tribunals Service e.g. March 2014 data is reported in June 2015.  </t>
  </si>
  <si>
    <t>(2) the volume of appeals heard and inferred to be on Fit for Work decision in each cohort are likely to alter over time and change is likely to be most marked in more recent cohorts.  This is because of the lengths of time it takes to submit an appeal and have it heard by the Tribunal Service.</t>
  </si>
  <si>
    <t>(1) the period cohorts allocate Employment and Support Allowance claims to the calendar month that the claim was first made.  All annual and quarterly statistics in this table are based on aggregating the unrounded monthly ones.  There is a reporting lag of approximately 9-months at the issuing date of this statistical output owing to the time needed to process data and time allowed to enable each cohort's assessment phase to elapse e.g. September 2014 data is reported in June 2015.</t>
  </si>
  <si>
    <t xml:space="preserve">(1) the period cohorts allocate Employment and Support Allowance claims to the calendar month that the claim was first made.  All annual and quarterly statistics in this table are based on aggregating the unrounded monthly ones.  There is a reporting lag of approximately 9-months at the issuing date of this statistical output owing to the time needed to process data and time allowed to enable each cohort's assessment phase to elapse e.g. September 2014 data is reported in June 2015. </t>
  </si>
  <si>
    <t>(1) the period refers to all Employment and Support Allowance claims to date, starting from October 2008.  There is a reporting lag of approximately 9-months at the issuing date of this statistical output owing to the time needed to process data and time allowed to enable each cohort's assessment phase to elapse e.g. September 2014 data is reported in June 2015.</t>
  </si>
  <si>
    <t>(1) The period cohorts allocate pre-existing IB/SDA/IS claims to the calendar month that the claim was referred to Atos Healthcare for reassessment.  There is a reporting lag of approximately 9 months at the issuing date of this statistical output owing to the time needed to process data and time allowed to enable each cohort's reassessment phase to elapse e.g. September 2014 data is reported in June 2015.</t>
  </si>
  <si>
    <t>(1) There is a reporting lag of approximately 9 months at the issuing date of this statistical output owing to the time needed to process data and time allowed to enable each cohort's reassessment phase to elapse e.g. September 2014 data is reported in June 2015.</t>
  </si>
  <si>
    <t>Newport</t>
  </si>
  <si>
    <t>Cardiff</t>
  </si>
  <si>
    <t>Aberdeen City</t>
  </si>
  <si>
    <t>Aberdeenshire</t>
  </si>
  <si>
    <t>Angus</t>
  </si>
  <si>
    <t>Argyll &amp; Bute</t>
  </si>
  <si>
    <t>Scottish Borders</t>
  </si>
  <si>
    <t>Clackmannanshire</t>
  </si>
  <si>
    <t>West Dunbartonshire</t>
  </si>
  <si>
    <t>Dumfries &amp; Galloway</t>
  </si>
  <si>
    <t>Dundee City</t>
  </si>
  <si>
    <t>East Ayrshire</t>
  </si>
  <si>
    <t>East Dunbartonshire</t>
  </si>
  <si>
    <t>East Lothian</t>
  </si>
  <si>
    <t>East Renfrewshire</t>
  </si>
  <si>
    <t>Edinburgh, City of</t>
  </si>
  <si>
    <t>Falkirk</t>
  </si>
  <si>
    <t>Fife</t>
  </si>
  <si>
    <t>Glasgow City</t>
  </si>
  <si>
    <t>Highland</t>
  </si>
  <si>
    <t>Inverclyde</t>
  </si>
  <si>
    <t>Midlothian</t>
  </si>
  <si>
    <t>Moray</t>
  </si>
  <si>
    <t>North Ayrshire</t>
  </si>
  <si>
    <t>North Lanarkshire</t>
  </si>
  <si>
    <t>Orkney Islands</t>
  </si>
  <si>
    <t>Perth &amp; Kinross</t>
  </si>
  <si>
    <t>Renfrewshire</t>
  </si>
  <si>
    <t>Shetland Islands</t>
  </si>
  <si>
    <t>South Ayrshire</t>
  </si>
  <si>
    <t>South Lanarkshire</t>
  </si>
  <si>
    <t>Stirling</t>
  </si>
  <si>
    <t>West Lothian</t>
  </si>
  <si>
    <t>Eilean Siar</t>
  </si>
  <si>
    <t>All volumes are rounded to the nearest 10.</t>
  </si>
  <si>
    <t xml:space="preserve"> "-" indicates a nil or negligible value.</t>
  </si>
  <si>
    <t>Jun-13</t>
  </si>
  <si>
    <t>Apr-13 to Jun-13</t>
  </si>
  <si>
    <r>
      <t xml:space="preserve">At reconsideration </t>
    </r>
    <r>
      <rPr>
        <vertAlign val="superscript"/>
        <sz val="10"/>
        <rFont val="Arial"/>
        <family val="2"/>
      </rPr>
      <t>3</t>
    </r>
  </si>
  <si>
    <t>Jul-13 to Sep-13</t>
  </si>
  <si>
    <t>Jun-13 to Aug-13</t>
  </si>
  <si>
    <t>Jul-13</t>
  </si>
  <si>
    <t>Aug-13</t>
  </si>
  <si>
    <t>Sep-13</t>
  </si>
  <si>
    <t xml:space="preserve"> Return to Index</t>
  </si>
  <si>
    <t>Quarterly Official Statistics bulletin</t>
  </si>
  <si>
    <t xml:space="preserve">Further information about the ESA-WCA Statistical Bulletin (including; background information, methodology used, quality statement and rounding and revisions policy) is available at:  </t>
  </si>
  <si>
    <t xml:space="preserve">This note is a summary of the full explanation in the above Statistical Bulletin available on the Department for Work and Pensions website: </t>
  </si>
  <si>
    <t>Apr-14 to Jun-14</t>
  </si>
  <si>
    <t>Mar-14 to May-14</t>
  </si>
  <si>
    <t>Apr-14</t>
  </si>
  <si>
    <t>May-14</t>
  </si>
  <si>
    <t>Jun-14</t>
  </si>
  <si>
    <t>Jul-14 to Sep-14</t>
  </si>
  <si>
    <t>Jun-14 to Aug-14</t>
  </si>
  <si>
    <t>Jul-14</t>
  </si>
  <si>
    <t>Aug-14</t>
  </si>
  <si>
    <t>Sep-14</t>
  </si>
  <si>
    <t>The outcome recorded is the final DWP Decision Maker’s or appeal tribunal's decision or the recommendation made by the Atos Healthcare Professional where the Decision Maker’s decision is not available.</t>
  </si>
  <si>
    <t>Chemotherapy/Radiotherapy</t>
  </si>
  <si>
    <t>(5) ‘To date’ includes all pre-existing IB/SDA/IS claims referred for reassessment until June 2013, including cases in the trial areas and those of the national roll-out.</t>
  </si>
  <si>
    <t>an outcome is where the assessment is completed, meaning in most cases that the limited capability for work questionnaire and face to face assessment has been undertaken, and the claimant is found Fit For Work (FFW) or else placed into the Work Related Activity Group (WRAG) or Support Group (SG).  Outcomes are the final DWP Decision Maker’s decision or appeal tribunal's decision  or the recommendation made by the Atos Healthcare Professional, when the Decision Maker’s decision is not available; and</t>
  </si>
  <si>
    <t>The outcome recorded is the final DWP Decision Maker’s decision or appeal tribunal's decision or the recommendation made by the Atos Healthcare Professional where the Decision Maker’s decision is not yet available.</t>
  </si>
  <si>
    <t>(a + b + c + d + e + f )</t>
  </si>
  <si>
    <r>
      <t>Other reason</t>
    </r>
    <r>
      <rPr>
        <vertAlign val="superscript"/>
        <sz val="10"/>
        <rFont val="Arial"/>
        <family val="2"/>
      </rPr>
      <t>4</t>
    </r>
  </si>
  <si>
    <t>https://www.gov.uk/government/publications/esa-outcomes-of-work-capability-assessment-policies-and-statements</t>
  </si>
  <si>
    <t>Oct-13 to Dec-13</t>
  </si>
  <si>
    <t>Sep-13 to Nov-13</t>
  </si>
  <si>
    <t>Oct-13</t>
  </si>
  <si>
    <t>Nov-13</t>
  </si>
  <si>
    <t>Dec-13</t>
  </si>
  <si>
    <t>Jan-13 to Dec-13</t>
  </si>
  <si>
    <t xml:space="preserve">(3) See the Technical Note for further explanation about the ESA-WCA Statistical Bulletin, including; methodology used, quality statement, rounding and revisions policy.  </t>
  </si>
  <si>
    <t xml:space="preserve">(4) See the Technical Note for further explanation about the ESA-WCA Statistical Bulletin, including; methodology used, quality statement, rounding and revisions policy.  </t>
  </si>
  <si>
    <r>
      <t xml:space="preserve">Table 1a: New Claims - Outcomes of </t>
    </r>
    <r>
      <rPr>
        <b/>
        <u/>
        <sz val="11"/>
        <rFont val="Arial"/>
        <family val="2"/>
      </rPr>
      <t>initial</t>
    </r>
    <r>
      <rPr>
        <b/>
        <sz val="11"/>
        <rFont val="Arial"/>
        <family val="2"/>
      </rPr>
      <t xml:space="preserve"> functional assessments by month of claim start, Great Britain and its countries and regions</t>
    </r>
  </si>
  <si>
    <t xml:space="preserve">(5) See the Technical Note for further explanation about the ESA-WCA Statistical Bulletin, including; methodology used, quality statement, rounding and revisions policy.  </t>
  </si>
  <si>
    <t xml:space="preserve">(2) See the Technical Note for further explanation about the ESA-WCA Statistical Bulletin, including; methodology used, quality statement, rounding and revisions policy.  </t>
  </si>
  <si>
    <t xml:space="preserve">(6) See the Technical Note for further explanation about the ESA-WCA Statistical Bulletin, including; methodology used, quality statement, rounding and revisions policy.  </t>
  </si>
  <si>
    <t xml:space="preserve">https://www.gov.uk/government/publications/esa-outcomes-of-work-capability-assessment-policies-and-statements </t>
  </si>
  <si>
    <t xml:space="preserve">Further information is available in the supporting Methodology Statement. </t>
  </si>
  <si>
    <t>All figures are rounded to the nearest 100 and percentages are rounded to the nearest whole perecentage; therefore addition of all volumes for outcomes and statuses may not sum to total cases, and addition of all percentages may not sum to 100 per cent. Nil/negligible values are recorded as '-'.</t>
  </si>
  <si>
    <t xml:space="preserve">(3) The initial assessment outcomes relate to the claimant’s first assessment before appeal and may include cases that will have been revised following reconsideration. </t>
  </si>
  <si>
    <t>The data presented in tables 10 and 11 of this publication is taken from a dataset which combines the data on claims and outcomes:</t>
  </si>
  <si>
    <t>Apr-13 to Mar-14</t>
  </si>
  <si>
    <t>Jan-14 to Mar-14</t>
  </si>
  <si>
    <t>Dec-13 to Feb-14</t>
  </si>
  <si>
    <t>Jan-14</t>
  </si>
  <si>
    <t>Feb-14</t>
  </si>
  <si>
    <t>Mar-14</t>
  </si>
  <si>
    <t>Jan 13 to Dec-13</t>
  </si>
  <si>
    <t>Application of a revision policy entails updating historic numbers with each issue to reflect change based on two factors in particular – appeals on initial decisions which can take time to come through, and decisions which are not recorded until after the 13 week assessment phase.  It is therefore likely that the statistics underestimate the proportion of claimants who will ultimately be awarded the benefit, by greater amounts for more recent periods.  Further information is available in the supporting Quality Statement at:</t>
  </si>
  <si>
    <t xml:space="preserve">Revisions </t>
  </si>
  <si>
    <r>
      <t xml:space="preserve">At reconsideration </t>
    </r>
    <r>
      <rPr>
        <vertAlign val="superscript"/>
        <sz val="8"/>
        <rFont val="Arial"/>
        <family val="2"/>
      </rPr>
      <t>3</t>
    </r>
  </si>
  <si>
    <r>
      <t>Chemotherapy/Radiotherapy</t>
    </r>
    <r>
      <rPr>
        <vertAlign val="superscript"/>
        <sz val="10"/>
        <rFont val="Arial"/>
        <family val="2"/>
      </rPr>
      <t>3</t>
    </r>
  </si>
  <si>
    <t>Jan-14 to Dec-14</t>
  </si>
  <si>
    <t>(3) The Chemotherapy breakdown has been replaced by Chemotherapy/Radiotherapy. This reflects the change in legislation from January 2013 where people who are awaiting, receiving, or recovering from any form of chemotherapy or radiotherapy for cancer will be placed in the Support Group for Employment and Support Allowance subject to a light touch evidence gathering process.</t>
  </si>
  <si>
    <t>(4) the 'Other reason' category captures all cases not in the other ones, including those recorded clerically.</t>
  </si>
  <si>
    <t xml:space="preserve">(3) 'At reconsideration' includes cases that will have been revised following reconsideration and where the DWP decision differs from the Atos recommendation i.e. those placed in the Work Related Activity Group following a Fit for Work or Support Group Healthcare Professional recommendation. </t>
  </si>
  <si>
    <t>Table 7: New Claims - Outcomes at initial functional assessment split into International Classification of Diseases (2010) Condition Groups, Great Britain</t>
  </si>
  <si>
    <t>Table 8: New Claims - Work Related Activity Group (15 points or more) at initial functional assessment split into functional impairments by date of claim start, Great Britain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</si>
</sst>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9" formatCode="_-* #,##0_-;\-* #,##0_-;_-* &quot;-&quot;??_-;_-@_-"/>
    <numFmt numFmtId="174" formatCode="0.0"/>
    <numFmt numFmtId="183" formatCode="#,##0.0"/>
    <numFmt numFmtId="189" formatCode="#,##0.0_ ;[Red]\-#,##0.0\ "/>
  </numFmts>
  <fonts count="34" x14ac:knownFonts="1">
    <font>
      <sz val="10"/>
      <name val="Arial"/>
    </font>
    <font>
      <sz val="10"/>
      <name val="Arial"/>
    </font>
    <font>
      <u/>
      <sz val="10"/>
      <color indexed="30"/>
      <name val="Arial"/>
    </font>
    <font>
      <sz val="8"/>
      <name val="Arial"/>
    </font>
    <font>
      <b/>
      <sz val="11"/>
      <name val="Arial"/>
      <family val="2"/>
    </font>
    <font>
      <b/>
      <sz val="10"/>
      <name val="Arial"/>
      <family val="2"/>
    </font>
    <font>
      <vertAlign val="superscript"/>
      <sz val="10"/>
      <name val="Arial"/>
      <family val="2"/>
    </font>
    <font>
      <sz val="10"/>
      <name val="Arial"/>
      <family val="2"/>
    </font>
    <font>
      <b/>
      <sz val="8"/>
      <name val="Arial"/>
      <family val="2"/>
    </font>
    <font>
      <sz val="8"/>
      <name val="Arial"/>
      <family val="2"/>
    </font>
    <font>
      <i/>
      <sz val="9"/>
      <name val="Arial"/>
      <family val="2"/>
    </font>
    <font>
      <i/>
      <sz val="8"/>
      <name val="Arial"/>
      <family val="2"/>
    </font>
    <font>
      <i/>
      <sz val="10"/>
      <name val="Arial"/>
      <family val="2"/>
    </font>
    <font>
      <b/>
      <u/>
      <sz val="10"/>
      <name val="Arial"/>
      <family val="2"/>
    </font>
    <font>
      <sz val="9"/>
      <name val="Arial"/>
      <family val="2"/>
    </font>
    <font>
      <sz val="9"/>
      <color indexed="14"/>
      <name val="Arial"/>
      <family val="2"/>
    </font>
    <font>
      <sz val="9"/>
      <color indexed="12"/>
      <name val="Arial"/>
      <family val="2"/>
    </font>
    <font>
      <b/>
      <u/>
      <sz val="11"/>
      <name val="Arial"/>
      <family val="2"/>
    </font>
    <font>
      <b/>
      <sz val="10"/>
      <color indexed="10"/>
      <name val="Arial"/>
      <family val="2"/>
    </font>
    <font>
      <b/>
      <sz val="10"/>
      <name val="Arial"/>
    </font>
    <font>
      <b/>
      <vertAlign val="superscript"/>
      <sz val="10"/>
      <name val="Arial"/>
      <family val="2"/>
    </font>
    <font>
      <u/>
      <sz val="8"/>
      <name val="Arial"/>
      <family val="2"/>
    </font>
    <font>
      <i/>
      <sz val="10"/>
      <name val="Arial"/>
    </font>
    <font>
      <b/>
      <sz val="12"/>
      <name val="Arial"/>
      <family val="2"/>
    </font>
    <font>
      <sz val="10"/>
      <color indexed="8"/>
      <name val="Arial"/>
    </font>
    <font>
      <sz val="10"/>
      <color indexed="8"/>
      <name val="Arial"/>
      <family val="2"/>
    </font>
    <font>
      <vertAlign val="superscript"/>
      <sz val="8"/>
      <name val="Arial"/>
      <family val="2"/>
    </font>
    <font>
      <i/>
      <vertAlign val="superscript"/>
      <sz val="10"/>
      <name val="Arial"/>
      <family val="2"/>
    </font>
    <font>
      <sz val="10"/>
      <name val="Arial"/>
    </font>
    <font>
      <sz val="10"/>
      <name val="MS Sans Serif"/>
    </font>
    <font>
      <sz val="10"/>
      <name val="MS Sans Serif"/>
      <family val="2"/>
    </font>
    <font>
      <u/>
      <sz val="10"/>
      <color indexed="30"/>
      <name val="Arial"/>
      <family val="2"/>
    </font>
    <font>
      <sz val="8"/>
      <color indexed="8"/>
      <name val="Arial"/>
      <family val="2"/>
    </font>
    <font>
      <u/>
      <sz val="8"/>
      <color indexed="30"/>
      <name val="Arial"/>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s>
  <borders count="21">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hair">
        <color indexed="64"/>
      </left>
      <right/>
      <top/>
      <bottom/>
      <diagonal/>
    </border>
    <border>
      <left style="hair">
        <color indexed="64"/>
      </left>
      <right style="thin">
        <color indexed="64"/>
      </right>
      <top/>
      <bottom/>
      <diagonal/>
    </border>
    <border>
      <left/>
      <right style="thin">
        <color indexed="64"/>
      </right>
      <top/>
      <bottom/>
      <diagonal/>
    </border>
    <border>
      <left/>
      <right style="hair">
        <color indexed="64"/>
      </right>
      <top style="thin">
        <color indexed="64"/>
      </top>
      <bottom/>
      <diagonal/>
    </border>
    <border>
      <left/>
      <right style="hair">
        <color indexed="64"/>
      </right>
      <top/>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43" fontId="28" fillId="0" borderId="0" applyFont="0" applyFill="0" applyBorder="0" applyAlignment="0" applyProtection="0"/>
    <xf numFmtId="0" fontId="2" fillId="0" borderId="0" applyNumberFormat="0" applyFill="0" applyBorder="0" applyAlignment="0" applyProtection="0"/>
    <xf numFmtId="0" fontId="29" fillId="0" borderId="0"/>
    <xf numFmtId="0" fontId="30" fillId="0" borderId="0"/>
  </cellStyleXfs>
  <cellXfs count="484">
    <xf numFmtId="0" fontId="0" fillId="0" borderId="0" xfId="0"/>
    <xf numFmtId="183" fontId="1" fillId="2" borderId="1" xfId="0" applyNumberFormat="1" applyFont="1" applyFill="1" applyBorder="1" applyAlignment="1" applyProtection="1">
      <alignment horizontal="center" vertical="top"/>
      <protection locked="0" hidden="1"/>
    </xf>
    <xf numFmtId="183" fontId="1" fillId="2" borderId="0" xfId="0" applyNumberFormat="1" applyFont="1" applyFill="1" applyBorder="1" applyAlignment="1" applyProtection="1">
      <alignment horizontal="center" vertical="top"/>
      <protection locked="0" hidden="1"/>
    </xf>
    <xf numFmtId="0" fontId="1" fillId="3" borderId="0" xfId="0" applyFont="1" applyFill="1" applyBorder="1" applyAlignment="1" applyProtection="1">
      <alignment vertical="top"/>
      <protection locked="0" hidden="1"/>
    </xf>
    <xf numFmtId="1" fontId="1" fillId="3" borderId="0" xfId="0" applyNumberFormat="1" applyFont="1" applyFill="1" applyBorder="1" applyAlignment="1" applyProtection="1">
      <alignment horizontal="center" vertical="top"/>
      <protection locked="0" hidden="1"/>
    </xf>
    <xf numFmtId="0" fontId="0" fillId="0" borderId="0" xfId="0" quotePrefix="1" applyNumberFormat="1"/>
    <xf numFmtId="0" fontId="0" fillId="0" borderId="0" xfId="0" applyAlignment="1">
      <alignment horizontal="right"/>
    </xf>
    <xf numFmtId="0" fontId="0" fillId="0" borderId="0" xfId="0" quotePrefix="1" applyNumberFormat="1" applyAlignment="1">
      <alignment horizontal="left"/>
    </xf>
    <xf numFmtId="0" fontId="0" fillId="0" borderId="0" xfId="0" applyAlignment="1">
      <alignment horizontal="left"/>
    </xf>
    <xf numFmtId="3" fontId="1" fillId="3" borderId="1" xfId="0" applyNumberFormat="1" applyFont="1" applyFill="1" applyBorder="1" applyAlignment="1" applyProtection="1">
      <alignment horizontal="center" vertical="top"/>
      <protection locked="0" hidden="1"/>
    </xf>
    <xf numFmtId="0" fontId="4" fillId="2" borderId="0" xfId="0" applyFont="1" applyFill="1" applyAlignment="1" applyProtection="1">
      <alignment vertical="top" wrapText="1"/>
      <protection locked="0"/>
    </xf>
    <xf numFmtId="0" fontId="7" fillId="0" borderId="0" xfId="0" applyFont="1" applyAlignment="1" applyProtection="1">
      <alignment vertical="top"/>
      <protection locked="0"/>
    </xf>
    <xf numFmtId="0" fontId="2" fillId="2" borderId="0" xfId="3" applyFill="1" applyAlignment="1" applyProtection="1">
      <alignment horizontal="center" vertical="top" wrapText="1"/>
      <protection locked="0"/>
    </xf>
    <xf numFmtId="0" fontId="5" fillId="2" borderId="0" xfId="0" applyFont="1" applyFill="1" applyAlignment="1" applyProtection="1">
      <alignment vertical="top"/>
      <protection locked="0"/>
    </xf>
    <xf numFmtId="183" fontId="0" fillId="2" borderId="0" xfId="0" applyNumberFormat="1" applyFill="1" applyAlignment="1" applyProtection="1">
      <alignment horizontal="center" vertical="top"/>
      <protection locked="0"/>
    </xf>
    <xf numFmtId="0" fontId="7" fillId="2" borderId="0" xfId="0" applyFont="1" applyFill="1" applyAlignment="1" applyProtection="1">
      <alignment vertical="top"/>
      <protection locked="0"/>
    </xf>
    <xf numFmtId="0" fontId="0" fillId="0" borderId="0" xfId="0" applyAlignment="1" applyProtection="1">
      <alignment vertical="top"/>
      <protection locked="0"/>
    </xf>
    <xf numFmtId="0" fontId="0" fillId="2" borderId="0" xfId="0" applyFill="1" applyAlignment="1" applyProtection="1">
      <alignment vertical="top"/>
      <protection locked="0"/>
    </xf>
    <xf numFmtId="183" fontId="18" fillId="2" borderId="0" xfId="0" applyNumberFormat="1" applyFont="1" applyFill="1" applyAlignment="1" applyProtection="1">
      <alignment vertical="top"/>
      <protection locked="0"/>
    </xf>
    <xf numFmtId="183" fontId="0" fillId="2" borderId="0" xfId="0" applyNumberFormat="1" applyFill="1" applyAlignment="1" applyProtection="1">
      <alignment vertical="top"/>
      <protection locked="0"/>
    </xf>
    <xf numFmtId="183" fontId="0" fillId="0" borderId="0" xfId="0" applyNumberFormat="1" applyAlignment="1" applyProtection="1">
      <alignment horizontal="center" vertical="top"/>
      <protection locked="0"/>
    </xf>
    <xf numFmtId="183" fontId="0" fillId="2" borderId="2" xfId="0" applyNumberFormat="1" applyFill="1" applyBorder="1" applyAlignment="1" applyProtection="1">
      <alignment horizontal="center" vertical="top" wrapText="1"/>
      <protection locked="0"/>
    </xf>
    <xf numFmtId="0" fontId="7" fillId="3" borderId="2" xfId="0" applyFont="1" applyFill="1" applyBorder="1" applyAlignment="1" applyProtection="1">
      <alignment horizontal="center" vertical="top" wrapText="1"/>
      <protection locked="0"/>
    </xf>
    <xf numFmtId="0" fontId="0" fillId="2" borderId="0" xfId="0" applyFill="1" applyBorder="1" applyAlignment="1" applyProtection="1">
      <alignment vertical="top" wrapText="1"/>
      <protection locked="0"/>
    </xf>
    <xf numFmtId="183" fontId="0" fillId="2" borderId="0" xfId="0" applyNumberFormat="1" applyFill="1" applyBorder="1" applyAlignment="1" applyProtection="1">
      <alignment horizontal="center" vertical="top" wrapText="1"/>
      <protection locked="0"/>
    </xf>
    <xf numFmtId="183" fontId="0" fillId="2" borderId="0" xfId="0" applyNumberFormat="1" applyFill="1" applyBorder="1" applyAlignment="1" applyProtection="1">
      <alignment horizontal="center" vertical="top"/>
      <protection locked="0"/>
    </xf>
    <xf numFmtId="0" fontId="7" fillId="3" borderId="0" xfId="0" applyFont="1" applyFill="1" applyBorder="1" applyAlignment="1" applyProtection="1">
      <alignment horizontal="center" vertical="top" wrapText="1"/>
      <protection locked="0"/>
    </xf>
    <xf numFmtId="0" fontId="3" fillId="2" borderId="0" xfId="0" applyFont="1" applyFill="1" applyAlignment="1" applyProtection="1">
      <alignment vertical="center" wrapText="1"/>
      <protection locked="0"/>
    </xf>
    <xf numFmtId="183" fontId="3" fillId="2" borderId="0" xfId="0" applyNumberFormat="1" applyFont="1" applyFill="1" applyAlignment="1" applyProtection="1">
      <alignment horizontal="center" vertical="center"/>
      <protection locked="0"/>
    </xf>
    <xf numFmtId="0" fontId="9" fillId="3" borderId="0" xfId="0" applyFont="1" applyFill="1" applyAlignment="1" applyProtection="1">
      <alignment horizontal="center" vertical="center"/>
      <protection locked="0"/>
    </xf>
    <xf numFmtId="0" fontId="3" fillId="0" borderId="0" xfId="0" applyFont="1" applyAlignment="1" applyProtection="1">
      <alignment vertical="center"/>
      <protection locked="0"/>
    </xf>
    <xf numFmtId="183" fontId="0" fillId="2" borderId="0" xfId="0" quotePrefix="1" applyNumberFormat="1" applyFill="1" applyAlignment="1" applyProtection="1">
      <alignment horizontal="left" vertical="top"/>
      <protection locked="0"/>
    </xf>
    <xf numFmtId="0" fontId="7" fillId="3" borderId="0" xfId="0" applyFont="1" applyFill="1" applyAlignment="1" applyProtection="1">
      <alignment vertical="top"/>
      <protection locked="0"/>
    </xf>
    <xf numFmtId="0" fontId="0" fillId="3" borderId="0" xfId="0" applyFill="1" applyAlignment="1" applyProtection="1">
      <alignment vertical="top"/>
      <protection locked="0"/>
    </xf>
    <xf numFmtId="0" fontId="0" fillId="2" borderId="0" xfId="0" quotePrefix="1" applyNumberFormat="1" applyFill="1" applyProtection="1">
      <protection locked="0"/>
    </xf>
    <xf numFmtId="17" fontId="0" fillId="2" borderId="0" xfId="0" quotePrefix="1" applyNumberFormat="1" applyFill="1" applyProtection="1">
      <protection locked="0"/>
    </xf>
    <xf numFmtId="17" fontId="0" fillId="2" borderId="0" xfId="0" quotePrefix="1" applyNumberFormat="1" applyFill="1" applyAlignment="1" applyProtection="1">
      <alignment horizontal="left"/>
      <protection locked="0"/>
    </xf>
    <xf numFmtId="0" fontId="12" fillId="2" borderId="0" xfId="0" applyFont="1" applyFill="1" applyAlignment="1" applyProtection="1">
      <alignment vertical="top"/>
      <protection locked="0"/>
    </xf>
    <xf numFmtId="0" fontId="3" fillId="2" borderId="0" xfId="0" applyFont="1" applyFill="1" applyAlignment="1" applyProtection="1">
      <alignment vertical="top"/>
      <protection locked="0"/>
    </xf>
    <xf numFmtId="0" fontId="0" fillId="0" borderId="0" xfId="0" applyAlignment="1" applyProtection="1">
      <alignment horizontal="left" vertical="top"/>
      <protection locked="0"/>
    </xf>
    <xf numFmtId="0" fontId="32" fillId="2" borderId="0" xfId="0" applyFont="1" applyFill="1" applyProtection="1">
      <protection locked="0"/>
    </xf>
    <xf numFmtId="0" fontId="3" fillId="2" borderId="0" xfId="0" applyFont="1" applyFill="1" applyAlignment="1" applyProtection="1">
      <alignment horizontal="left" vertical="top" wrapText="1"/>
      <protection locked="0"/>
    </xf>
    <xf numFmtId="0" fontId="9" fillId="2" borderId="0" xfId="0" applyFont="1" applyFill="1" applyBorder="1" applyProtection="1">
      <protection locked="0"/>
    </xf>
    <xf numFmtId="0" fontId="3" fillId="2" borderId="0" xfId="0" quotePrefix="1" applyFont="1" applyFill="1" applyAlignment="1" applyProtection="1">
      <alignment horizontal="left" vertical="top" wrapText="1"/>
      <protection locked="0"/>
    </xf>
    <xf numFmtId="0" fontId="0" fillId="2" borderId="0" xfId="0" applyFill="1" applyProtection="1">
      <protection locked="0"/>
    </xf>
    <xf numFmtId="0" fontId="5" fillId="2" borderId="0" xfId="0" applyFont="1" applyFill="1" applyAlignment="1" applyProtection="1">
      <alignment wrapText="1"/>
      <protection locked="0"/>
    </xf>
    <xf numFmtId="0" fontId="0" fillId="0" borderId="0" xfId="0" applyFill="1" applyProtection="1">
      <protection locked="0"/>
    </xf>
    <xf numFmtId="0" fontId="0" fillId="0" borderId="0" xfId="0" applyProtection="1">
      <protection locked="0"/>
    </xf>
    <xf numFmtId="0" fontId="0" fillId="2" borderId="0" xfId="0" applyFill="1" applyAlignment="1" applyProtection="1">
      <alignment wrapText="1"/>
      <protection locked="0"/>
    </xf>
    <xf numFmtId="0" fontId="7" fillId="2" borderId="0" xfId="0" applyFont="1" applyFill="1" applyAlignment="1" applyProtection="1">
      <alignment wrapText="1"/>
      <protection locked="0"/>
    </xf>
    <xf numFmtId="0" fontId="1" fillId="2" borderId="0" xfId="0" applyFont="1" applyFill="1" applyAlignment="1" applyProtection="1">
      <alignment wrapText="1"/>
      <protection locked="0"/>
    </xf>
    <xf numFmtId="0" fontId="1" fillId="0" borderId="0" xfId="0" applyFont="1" applyFill="1" applyAlignment="1" applyProtection="1">
      <protection locked="0"/>
    </xf>
    <xf numFmtId="0" fontId="2" fillId="2" borderId="0" xfId="3" applyFill="1" applyAlignment="1" applyProtection="1">
      <alignment wrapText="1"/>
      <protection locked="0"/>
    </xf>
    <xf numFmtId="0" fontId="19" fillId="0" borderId="0" xfId="0" applyFont="1" applyFill="1" applyAlignment="1" applyProtection="1">
      <protection locked="0"/>
    </xf>
    <xf numFmtId="0" fontId="7" fillId="2" borderId="0" xfId="0" applyFont="1" applyFill="1" applyAlignment="1" applyProtection="1">
      <alignment vertical="center"/>
      <protection locked="0"/>
    </xf>
    <xf numFmtId="0" fontId="31" fillId="2" borderId="0" xfId="3" applyFont="1" applyFill="1" applyAlignment="1" applyProtection="1">
      <alignment vertical="center"/>
      <protection locked="0"/>
    </xf>
    <xf numFmtId="0" fontId="2" fillId="0" borderId="0" xfId="3" applyAlignment="1" applyProtection="1">
      <alignment horizontal="left" vertical="center" indent="8"/>
      <protection locked="0"/>
    </xf>
    <xf numFmtId="0" fontId="2" fillId="0" borderId="0" xfId="3" applyAlignment="1" applyProtection="1">
      <alignment wrapText="1"/>
      <protection locked="0"/>
    </xf>
    <xf numFmtId="0" fontId="0" fillId="0" borderId="0" xfId="0" applyAlignment="1" applyProtection="1">
      <alignment wrapText="1"/>
      <protection locked="0"/>
    </xf>
    <xf numFmtId="0" fontId="0" fillId="2" borderId="0" xfId="0" applyFill="1" applyBorder="1" applyAlignment="1" applyProtection="1">
      <alignment wrapText="1"/>
      <protection locked="0"/>
    </xf>
    <xf numFmtId="0" fontId="5" fillId="2" borderId="0" xfId="0" applyFont="1" applyFill="1" applyBorder="1" applyAlignment="1" applyProtection="1">
      <alignment horizontal="left"/>
      <protection locked="0"/>
    </xf>
    <xf numFmtId="0" fontId="7" fillId="2" borderId="0" xfId="0" applyFont="1" applyFill="1" applyBorder="1" applyAlignment="1" applyProtection="1">
      <alignment horizontal="right"/>
      <protection locked="0"/>
    </xf>
    <xf numFmtId="0" fontId="7" fillId="2" borderId="0" xfId="0" applyFont="1" applyFill="1" applyBorder="1" applyProtection="1">
      <protection locked="0"/>
    </xf>
    <xf numFmtId="0" fontId="7" fillId="2" borderId="0" xfId="0" applyFont="1" applyFill="1" applyBorder="1" applyAlignment="1" applyProtection="1">
      <alignment horizontal="left"/>
      <protection locked="0"/>
    </xf>
    <xf numFmtId="0" fontId="7" fillId="2" borderId="3" xfId="0" applyFont="1" applyFill="1" applyBorder="1" applyProtection="1">
      <protection locked="0"/>
    </xf>
    <xf numFmtId="0" fontId="7" fillId="2" borderId="2" xfId="0" applyFont="1" applyFill="1" applyBorder="1" applyAlignment="1" applyProtection="1">
      <alignment horizontal="center" vertical="top" wrapText="1"/>
      <protection locked="0"/>
    </xf>
    <xf numFmtId="0" fontId="7" fillId="2" borderId="0" xfId="0" applyFont="1" applyFill="1" applyBorder="1" applyAlignment="1" applyProtection="1">
      <alignment horizontal="left" wrapText="1"/>
      <protection locked="0"/>
    </xf>
    <xf numFmtId="0" fontId="7" fillId="2" borderId="4" xfId="0" applyFont="1" applyFill="1" applyBorder="1" applyAlignment="1" applyProtection="1">
      <alignment horizontal="left"/>
      <protection locked="0"/>
    </xf>
    <xf numFmtId="0" fontId="7" fillId="2" borderId="5" xfId="0" applyFont="1" applyFill="1" applyBorder="1" applyAlignment="1" applyProtection="1">
      <alignment horizontal="right"/>
      <protection locked="0"/>
    </xf>
    <xf numFmtId="0" fontId="7" fillId="2" borderId="6" xfId="0" applyFont="1" applyFill="1" applyBorder="1" applyAlignment="1" applyProtection="1">
      <alignment horizontal="right"/>
      <protection locked="0"/>
    </xf>
    <xf numFmtId="0" fontId="7" fillId="2" borderId="7" xfId="0" applyFont="1" applyFill="1" applyBorder="1" applyAlignment="1" applyProtection="1">
      <alignment horizontal="right"/>
      <protection locked="0"/>
    </xf>
    <xf numFmtId="0" fontId="7" fillId="2" borderId="8" xfId="0" applyFont="1" applyFill="1" applyBorder="1" applyAlignment="1" applyProtection="1">
      <alignment horizontal="right"/>
      <protection locked="0"/>
    </xf>
    <xf numFmtId="0" fontId="7" fillId="3" borderId="6" xfId="0" applyFont="1" applyFill="1" applyBorder="1" applyAlignment="1" applyProtection="1">
      <alignment horizontal="right"/>
      <protection locked="0"/>
    </xf>
    <xf numFmtId="0" fontId="7" fillId="3" borderId="6" xfId="0" applyFont="1" applyFill="1" applyBorder="1" applyProtection="1">
      <protection locked="0"/>
    </xf>
    <xf numFmtId="0" fontId="7" fillId="3" borderId="9" xfId="0" applyFont="1" applyFill="1" applyBorder="1" applyProtection="1">
      <protection locked="0"/>
    </xf>
    <xf numFmtId="0" fontId="7" fillId="2" borderId="10" xfId="0" applyFont="1" applyFill="1" applyBorder="1" applyAlignment="1" applyProtection="1">
      <alignment horizontal="center"/>
      <protection locked="0"/>
    </xf>
    <xf numFmtId="183" fontId="3" fillId="2" borderId="1" xfId="0" applyNumberFormat="1" applyFont="1" applyFill="1" applyBorder="1" applyAlignment="1" applyProtection="1">
      <alignment horizontal="center" vertical="center"/>
      <protection locked="0"/>
    </xf>
    <xf numFmtId="183" fontId="3" fillId="2" borderId="0" xfId="0" applyNumberFormat="1" applyFont="1" applyFill="1" applyBorder="1" applyAlignment="1" applyProtection="1">
      <alignment horizontal="center" vertical="center"/>
      <protection locked="0"/>
    </xf>
    <xf numFmtId="183" fontId="3" fillId="2" borderId="11" xfId="0" applyNumberFormat="1" applyFont="1" applyFill="1" applyBorder="1" applyAlignment="1" applyProtection="1">
      <alignment horizontal="center" vertical="center"/>
      <protection locked="0"/>
    </xf>
    <xf numFmtId="183" fontId="3" fillId="2" borderId="12" xfId="0" applyNumberFormat="1" applyFont="1" applyFill="1" applyBorder="1" applyAlignment="1" applyProtection="1">
      <alignment horizontal="center" vertical="center"/>
      <protection locked="0"/>
    </xf>
    <xf numFmtId="0" fontId="9" fillId="3" borderId="0" xfId="0" applyFont="1" applyFill="1" applyBorder="1" applyAlignment="1" applyProtection="1">
      <alignment horizontal="center" vertical="center"/>
      <protection locked="0"/>
    </xf>
    <xf numFmtId="0" fontId="9" fillId="3" borderId="13" xfId="0" applyFont="1" applyFill="1" applyBorder="1" applyAlignment="1" applyProtection="1">
      <alignment horizontal="center" vertical="center"/>
      <protection locked="0"/>
    </xf>
    <xf numFmtId="0" fontId="7" fillId="2" borderId="10" xfId="0" applyFont="1" applyFill="1" applyBorder="1" applyAlignment="1" applyProtection="1">
      <alignment horizontal="left"/>
      <protection locked="0"/>
    </xf>
    <xf numFmtId="0" fontId="7" fillId="2" borderId="1" xfId="0" applyFont="1" applyFill="1" applyBorder="1" applyAlignment="1" applyProtection="1">
      <alignment horizontal="right"/>
      <protection locked="0"/>
    </xf>
    <xf numFmtId="0" fontId="7" fillId="2" borderId="11" xfId="0" applyFont="1" applyFill="1" applyBorder="1" applyAlignment="1" applyProtection="1">
      <alignment horizontal="right"/>
      <protection locked="0"/>
    </xf>
    <xf numFmtId="0" fontId="7" fillId="2" borderId="12" xfId="0" applyFont="1" applyFill="1" applyBorder="1" applyAlignment="1" applyProtection="1">
      <alignment horizontal="right"/>
      <protection locked="0"/>
    </xf>
    <xf numFmtId="0" fontId="7" fillId="3" borderId="0" xfId="0" applyFont="1" applyFill="1" applyBorder="1" applyAlignment="1" applyProtection="1">
      <alignment horizontal="right"/>
      <protection locked="0"/>
    </xf>
    <xf numFmtId="0" fontId="7" fillId="3" borderId="0" xfId="0" applyFont="1" applyFill="1" applyBorder="1" applyProtection="1">
      <protection locked="0"/>
    </xf>
    <xf numFmtId="0" fontId="7" fillId="3" borderId="13" xfId="0" applyFont="1" applyFill="1" applyBorder="1" applyProtection="1">
      <protection locked="0"/>
    </xf>
    <xf numFmtId="0" fontId="5" fillId="2" borderId="10" xfId="0" applyFont="1" applyFill="1" applyBorder="1" applyAlignment="1" applyProtection="1">
      <alignment horizontal="left"/>
      <protection locked="0"/>
    </xf>
    <xf numFmtId="3" fontId="5" fillId="2" borderId="1" xfId="1" applyNumberFormat="1" applyFont="1" applyFill="1" applyBorder="1" applyAlignment="1" applyProtection="1">
      <alignment horizontal="right" indent="1"/>
      <protection locked="0"/>
    </xf>
    <xf numFmtId="3" fontId="5" fillId="3" borderId="1" xfId="1" applyNumberFormat="1" applyFont="1" applyFill="1" applyBorder="1" applyAlignment="1" applyProtection="1">
      <alignment horizontal="center"/>
      <protection locked="0"/>
    </xf>
    <xf numFmtId="3" fontId="5" fillId="3" borderId="10" xfId="1" applyNumberFormat="1" applyFont="1" applyFill="1" applyBorder="1" applyAlignment="1" applyProtection="1">
      <alignment horizontal="center"/>
      <protection locked="0"/>
    </xf>
    <xf numFmtId="0" fontId="5" fillId="2" borderId="10" xfId="0" applyFont="1" applyFill="1" applyBorder="1" applyAlignment="1" applyProtection="1">
      <alignment horizontal="left" vertical="top" wrapText="1"/>
      <protection locked="0"/>
    </xf>
    <xf numFmtId="0" fontId="7" fillId="2" borderId="10" xfId="0" applyFont="1" applyFill="1" applyBorder="1" applyAlignment="1" applyProtection="1">
      <alignment horizontal="left" vertical="top" wrapText="1"/>
      <protection locked="0"/>
    </xf>
    <xf numFmtId="3" fontId="7" fillId="2" borderId="1" xfId="1" applyNumberFormat="1" applyFont="1" applyFill="1" applyBorder="1" applyAlignment="1" applyProtection="1">
      <alignment horizontal="right" indent="1"/>
      <protection locked="0"/>
    </xf>
    <xf numFmtId="3" fontId="7" fillId="3" borderId="1" xfId="1" applyNumberFormat="1" applyFont="1" applyFill="1" applyBorder="1" applyAlignment="1" applyProtection="1">
      <alignment horizontal="center"/>
      <protection locked="0"/>
    </xf>
    <xf numFmtId="3" fontId="7" fillId="3" borderId="10" xfId="1" applyNumberFormat="1" applyFont="1" applyFill="1" applyBorder="1" applyAlignment="1" applyProtection="1">
      <alignment horizontal="center"/>
      <protection locked="0"/>
    </xf>
    <xf numFmtId="9" fontId="7" fillId="2" borderId="0" xfId="0" applyNumberFormat="1" applyFont="1" applyFill="1" applyBorder="1" applyAlignment="1" applyProtection="1">
      <alignment horizontal="right"/>
      <protection locked="0"/>
    </xf>
    <xf numFmtId="9" fontId="7" fillId="2" borderId="0" xfId="0" applyNumberFormat="1" applyFont="1" applyFill="1" applyBorder="1" applyProtection="1">
      <protection locked="0"/>
    </xf>
    <xf numFmtId="0" fontId="9" fillId="2" borderId="0" xfId="0" applyFont="1" applyFill="1" applyProtection="1">
      <protection locked="0"/>
    </xf>
    <xf numFmtId="0" fontId="9" fillId="2" borderId="0" xfId="0" applyFont="1" applyFill="1" applyAlignment="1" applyProtection="1">
      <protection locked="0"/>
    </xf>
    <xf numFmtId="0" fontId="7" fillId="0" borderId="0" xfId="0" applyFont="1" applyFill="1" applyBorder="1" applyAlignment="1" applyProtection="1">
      <alignment horizontal="left"/>
      <protection locked="0"/>
    </xf>
    <xf numFmtId="0" fontId="7" fillId="2" borderId="14" xfId="0" applyFont="1" applyFill="1" applyBorder="1" applyAlignment="1" applyProtection="1">
      <alignment horizontal="right"/>
      <protection locked="0"/>
    </xf>
    <xf numFmtId="0" fontId="7" fillId="3" borderId="5" xfId="0" applyFont="1" applyFill="1" applyBorder="1" applyAlignment="1" applyProtection="1">
      <alignment horizontal="right"/>
      <protection locked="0"/>
    </xf>
    <xf numFmtId="183" fontId="3" fillId="2" borderId="15" xfId="0" applyNumberFormat="1" applyFont="1" applyFill="1" applyBorder="1" applyAlignment="1" applyProtection="1">
      <alignment horizontal="center" vertical="center"/>
      <protection locked="0"/>
    </xf>
    <xf numFmtId="0" fontId="9" fillId="3" borderId="1" xfId="0" applyFont="1" applyFill="1" applyBorder="1" applyAlignment="1" applyProtection="1">
      <alignment horizontal="center" vertical="center"/>
      <protection locked="0"/>
    </xf>
    <xf numFmtId="0" fontId="7" fillId="2" borderId="15" xfId="0" applyFont="1" applyFill="1" applyBorder="1" applyAlignment="1" applyProtection="1">
      <alignment horizontal="right"/>
      <protection locked="0"/>
    </xf>
    <xf numFmtId="0" fontId="7" fillId="3" borderId="1" xfId="0" applyFont="1" applyFill="1" applyBorder="1" applyAlignment="1" applyProtection="1">
      <alignment horizontal="right"/>
      <protection locked="0"/>
    </xf>
    <xf numFmtId="0" fontId="7" fillId="2" borderId="10" xfId="0" applyFont="1" applyFill="1" applyBorder="1" applyAlignment="1" applyProtection="1">
      <alignment vertical="top" wrapText="1"/>
      <protection locked="0"/>
    </xf>
    <xf numFmtId="169" fontId="7" fillId="2" borderId="1" xfId="1" applyNumberFormat="1" applyFont="1" applyFill="1" applyBorder="1" applyAlignment="1" applyProtection="1">
      <alignment horizontal="right" vertical="top"/>
      <protection locked="0"/>
    </xf>
    <xf numFmtId="169" fontId="7" fillId="2" borderId="0" xfId="1" applyNumberFormat="1" applyFont="1" applyFill="1" applyBorder="1" applyAlignment="1" applyProtection="1">
      <alignment horizontal="right" vertical="top"/>
      <protection locked="0"/>
    </xf>
    <xf numFmtId="169" fontId="7" fillId="2" borderId="11" xfId="1" applyNumberFormat="1" applyFont="1" applyFill="1" applyBorder="1" applyAlignment="1" applyProtection="1">
      <alignment horizontal="right" vertical="top"/>
      <protection locked="0"/>
    </xf>
    <xf numFmtId="169" fontId="7" fillId="2" borderId="15" xfId="1" applyNumberFormat="1" applyFont="1" applyFill="1" applyBorder="1" applyAlignment="1" applyProtection="1">
      <alignment horizontal="right" vertical="top"/>
      <protection locked="0"/>
    </xf>
    <xf numFmtId="1" fontId="7" fillId="3" borderId="1" xfId="0" applyNumberFormat="1" applyFont="1" applyFill="1" applyBorder="1" applyAlignment="1" applyProtection="1">
      <alignment horizontal="right" vertical="top"/>
      <protection locked="0"/>
    </xf>
    <xf numFmtId="1" fontId="7" fillId="3" borderId="0" xfId="0" applyNumberFormat="1" applyFont="1" applyFill="1" applyBorder="1" applyAlignment="1" applyProtection="1">
      <alignment horizontal="right" vertical="top"/>
      <protection locked="0"/>
    </xf>
    <xf numFmtId="1" fontId="7" fillId="3" borderId="13" xfId="0" applyNumberFormat="1" applyFont="1" applyFill="1" applyBorder="1" applyAlignment="1" applyProtection="1">
      <alignment horizontal="right" vertical="top"/>
      <protection locked="0"/>
    </xf>
    <xf numFmtId="17" fontId="7" fillId="2" borderId="10" xfId="0" applyNumberFormat="1" applyFont="1" applyFill="1" applyBorder="1" applyAlignment="1" applyProtection="1">
      <alignment vertical="top" wrapText="1"/>
      <protection locked="0"/>
    </xf>
    <xf numFmtId="0" fontId="0" fillId="3" borderId="1" xfId="0" applyNumberFormat="1" applyFill="1" applyBorder="1" applyAlignment="1" applyProtection="1">
      <alignment horizontal="center"/>
      <protection locked="0"/>
    </xf>
    <xf numFmtId="0" fontId="0" fillId="3" borderId="0" xfId="0" applyNumberFormat="1" applyFill="1" applyBorder="1" applyAlignment="1" applyProtection="1">
      <alignment horizontal="center"/>
      <protection locked="0"/>
    </xf>
    <xf numFmtId="0" fontId="0" fillId="3" borderId="13" xfId="0" applyNumberFormat="1" applyFill="1" applyBorder="1" applyAlignment="1" applyProtection="1">
      <alignment horizontal="center"/>
      <protection locked="0"/>
    </xf>
    <xf numFmtId="0" fontId="0" fillId="3" borderId="1" xfId="0" quotePrefix="1" applyNumberFormat="1" applyFill="1" applyBorder="1" applyAlignment="1" applyProtection="1">
      <alignment horizontal="center"/>
      <protection locked="0"/>
    </xf>
    <xf numFmtId="0" fontId="0" fillId="3" borderId="0" xfId="0" quotePrefix="1" applyNumberFormat="1" applyFill="1" applyBorder="1" applyAlignment="1" applyProtection="1">
      <alignment horizontal="center"/>
      <protection locked="0"/>
    </xf>
    <xf numFmtId="17" fontId="7" fillId="2" borderId="10" xfId="0" applyNumberFormat="1" applyFont="1" applyFill="1" applyBorder="1" applyAlignment="1" applyProtection="1">
      <alignment horizontal="left" vertical="top" wrapText="1"/>
      <protection locked="0"/>
    </xf>
    <xf numFmtId="174" fontId="0" fillId="2" borderId="0" xfId="0" applyNumberFormat="1" applyFill="1" applyBorder="1" applyAlignment="1" applyProtection="1">
      <alignment horizontal="center"/>
      <protection locked="0"/>
    </xf>
    <xf numFmtId="0" fontId="9" fillId="2" borderId="0" xfId="0" applyFont="1" applyFill="1" applyAlignment="1" applyProtection="1">
      <alignment horizontal="left" vertical="top" wrapText="1"/>
      <protection locked="0"/>
    </xf>
    <xf numFmtId="0" fontId="7" fillId="2" borderId="13" xfId="0" applyFont="1" applyFill="1" applyBorder="1" applyAlignment="1" applyProtection="1">
      <alignment vertical="top" wrapText="1"/>
      <protection locked="0"/>
    </xf>
    <xf numFmtId="0" fontId="5" fillId="2" borderId="13" xfId="0" applyFont="1" applyFill="1" applyBorder="1" applyAlignment="1" applyProtection="1">
      <alignment vertical="top" wrapText="1"/>
      <protection locked="0"/>
    </xf>
    <xf numFmtId="0" fontId="8" fillId="2" borderId="13" xfId="0" applyFont="1" applyFill="1" applyBorder="1" applyAlignment="1" applyProtection="1">
      <alignment vertical="top" wrapText="1"/>
      <protection locked="0"/>
    </xf>
    <xf numFmtId="0" fontId="9" fillId="2" borderId="2" xfId="0" applyFont="1" applyFill="1" applyBorder="1" applyAlignment="1" applyProtection="1">
      <alignment horizontal="center" vertical="top" wrapText="1"/>
      <protection locked="0"/>
    </xf>
    <xf numFmtId="0" fontId="9" fillId="2" borderId="2" xfId="0" applyFont="1" applyFill="1" applyBorder="1" applyAlignment="1" applyProtection="1">
      <alignment horizontal="center" vertical="top"/>
      <protection locked="0"/>
    </xf>
    <xf numFmtId="0" fontId="9" fillId="0" borderId="0" xfId="0" applyFont="1" applyProtection="1">
      <protection locked="0"/>
    </xf>
    <xf numFmtId="0" fontId="3" fillId="2" borderId="0" xfId="0" applyFont="1" applyFill="1" applyAlignment="1" applyProtection="1">
      <alignment horizontal="center" vertical="center"/>
      <protection locked="0"/>
    </xf>
    <xf numFmtId="0" fontId="3" fillId="2" borderId="13" xfId="0" applyFont="1" applyFill="1" applyBorder="1" applyAlignment="1" applyProtection="1">
      <alignment vertical="top" wrapText="1"/>
      <protection locked="0"/>
    </xf>
    <xf numFmtId="0" fontId="3" fillId="0" borderId="0" xfId="0" applyFont="1" applyFill="1" applyAlignment="1" applyProtection="1">
      <alignment vertical="center"/>
      <protection locked="0"/>
    </xf>
    <xf numFmtId="1" fontId="3" fillId="2" borderId="0" xfId="0" applyNumberFormat="1" applyFont="1" applyFill="1" applyBorder="1" applyAlignment="1" applyProtection="1">
      <alignment horizontal="center" vertical="top"/>
      <protection locked="0"/>
    </xf>
    <xf numFmtId="0" fontId="10" fillId="2" borderId="13" xfId="0" applyFont="1" applyFill="1" applyBorder="1" applyAlignment="1" applyProtection="1">
      <alignment vertical="top" wrapText="1"/>
      <protection locked="0"/>
    </xf>
    <xf numFmtId="174" fontId="11" fillId="2" borderId="0" xfId="0" applyNumberFormat="1" applyFont="1" applyFill="1" applyBorder="1" applyAlignment="1" applyProtection="1">
      <alignment horizontal="center" vertical="center"/>
      <protection locked="0"/>
    </xf>
    <xf numFmtId="0" fontId="0" fillId="0" borderId="0" xfId="0" applyFill="1" applyAlignment="1" applyProtection="1">
      <alignment vertical="center"/>
      <protection locked="0"/>
    </xf>
    <xf numFmtId="0" fontId="0" fillId="2" borderId="13" xfId="0" applyFill="1" applyBorder="1" applyAlignment="1" applyProtection="1">
      <alignment vertical="top"/>
      <protection locked="0"/>
    </xf>
    <xf numFmtId="3" fontId="0" fillId="2" borderId="0" xfId="0" applyNumberFormat="1" applyFill="1" applyBorder="1" applyAlignment="1" applyProtection="1">
      <alignment horizontal="center" vertical="top"/>
      <protection locked="0"/>
    </xf>
    <xf numFmtId="3" fontId="0" fillId="2" borderId="0" xfId="0" applyNumberFormat="1" applyFill="1" applyProtection="1">
      <protection locked="0"/>
    </xf>
    <xf numFmtId="0" fontId="1" fillId="2" borderId="0" xfId="0" applyFont="1" applyFill="1" applyBorder="1" applyAlignment="1" applyProtection="1">
      <alignment horizontal="center" vertical="top"/>
      <protection locked="0"/>
    </xf>
    <xf numFmtId="3" fontId="1" fillId="2" borderId="0" xfId="0" applyNumberFormat="1" applyFont="1" applyFill="1" applyBorder="1" applyAlignment="1" applyProtection="1">
      <alignment horizontal="center" vertical="top"/>
      <protection locked="0"/>
    </xf>
    <xf numFmtId="17" fontId="0" fillId="2" borderId="13" xfId="0" applyNumberFormat="1" applyFill="1" applyBorder="1" applyAlignment="1" applyProtection="1">
      <alignment horizontal="left" vertical="top"/>
      <protection locked="0"/>
    </xf>
    <xf numFmtId="0" fontId="7" fillId="2" borderId="13" xfId="0" applyFont="1" applyFill="1" applyBorder="1" applyAlignment="1" applyProtection="1">
      <alignment vertical="top"/>
      <protection locked="0"/>
    </xf>
    <xf numFmtId="0" fontId="7" fillId="2" borderId="13" xfId="0" quotePrefix="1" applyFont="1" applyFill="1" applyBorder="1" applyAlignment="1" applyProtection="1">
      <alignment vertical="top"/>
      <protection locked="0"/>
    </xf>
    <xf numFmtId="17" fontId="7" fillId="2" borderId="13" xfId="0" quotePrefix="1" applyNumberFormat="1" applyFont="1" applyFill="1" applyBorder="1" applyAlignment="1" applyProtection="1">
      <alignment horizontal="left" vertical="top"/>
      <protection locked="0"/>
    </xf>
    <xf numFmtId="0" fontId="0" fillId="2" borderId="0" xfId="0" applyFont="1" applyFill="1" applyBorder="1" applyAlignment="1" applyProtection="1">
      <alignment horizontal="center" vertical="top"/>
      <protection locked="0"/>
    </xf>
    <xf numFmtId="0" fontId="12" fillId="2" borderId="13" xfId="0" applyFont="1" applyFill="1" applyBorder="1" applyAlignment="1" applyProtection="1">
      <alignment vertical="top"/>
      <protection locked="0"/>
    </xf>
    <xf numFmtId="183" fontId="12" fillId="2" borderId="0" xfId="0" applyNumberFormat="1" applyFont="1" applyFill="1" applyBorder="1" applyAlignment="1" applyProtection="1">
      <alignment horizontal="center" vertical="top"/>
      <protection locked="0"/>
    </xf>
    <xf numFmtId="0" fontId="12" fillId="0" borderId="0" xfId="0" applyFont="1" applyProtection="1">
      <protection locked="0"/>
    </xf>
    <xf numFmtId="0" fontId="0" fillId="0" borderId="0" xfId="0" applyFill="1" applyAlignment="1" applyProtection="1">
      <protection locked="0"/>
    </xf>
    <xf numFmtId="0" fontId="0" fillId="0" borderId="0" xfId="0" applyFill="1" applyAlignment="1" applyProtection="1">
      <alignment vertical="top"/>
      <protection locked="0"/>
    </xf>
    <xf numFmtId="183" fontId="7" fillId="2" borderId="0" xfId="0" applyNumberFormat="1" applyFont="1" applyFill="1" applyAlignment="1" applyProtection="1">
      <alignment vertical="top"/>
      <protection locked="0"/>
    </xf>
    <xf numFmtId="0" fontId="14" fillId="3" borderId="2" xfId="0" applyFont="1" applyFill="1" applyBorder="1" applyAlignment="1" applyProtection="1">
      <alignment horizontal="center" vertical="top" wrapText="1"/>
      <protection locked="0"/>
    </xf>
    <xf numFmtId="183" fontId="9" fillId="0" borderId="0" xfId="0" applyNumberFormat="1" applyFont="1" applyFill="1" applyAlignment="1" applyProtection="1">
      <alignment horizontal="center" vertical="center"/>
      <protection locked="0"/>
    </xf>
    <xf numFmtId="183" fontId="3" fillId="2" borderId="0" xfId="0" applyNumberFormat="1" applyFont="1" applyFill="1" applyAlignment="1" applyProtection="1">
      <alignment horizontal="center" vertical="top"/>
      <protection locked="0"/>
    </xf>
    <xf numFmtId="0" fontId="9" fillId="3" borderId="0" xfId="0" applyFont="1" applyFill="1" applyAlignment="1" applyProtection="1">
      <alignment horizontal="center" vertical="top"/>
      <protection locked="0"/>
    </xf>
    <xf numFmtId="0" fontId="3" fillId="3" borderId="0" xfId="0" applyFont="1" applyFill="1" applyAlignment="1" applyProtection="1">
      <alignment vertical="top"/>
      <protection locked="0"/>
    </xf>
    <xf numFmtId="0" fontId="10" fillId="2" borderId="0" xfId="0" applyFont="1" applyFill="1" applyBorder="1" applyAlignment="1" applyProtection="1">
      <alignment vertical="top" wrapText="1"/>
      <protection locked="0"/>
    </xf>
    <xf numFmtId="183" fontId="11" fillId="2" borderId="0" xfId="0" applyNumberFormat="1" applyFont="1" applyFill="1" applyBorder="1" applyAlignment="1" applyProtection="1">
      <alignment horizontal="center" vertical="top"/>
      <protection locked="0"/>
    </xf>
    <xf numFmtId="174" fontId="11" fillId="2" borderId="0" xfId="0" applyNumberFormat="1" applyFont="1" applyFill="1" applyBorder="1" applyAlignment="1" applyProtection="1">
      <alignment horizontal="center" vertical="top"/>
      <protection locked="0"/>
    </xf>
    <xf numFmtId="183" fontId="15" fillId="2" borderId="0" xfId="0" applyNumberFormat="1" applyFont="1" applyFill="1" applyBorder="1" applyAlignment="1" applyProtection="1">
      <alignment horizontal="center" vertical="top"/>
      <protection locked="0"/>
    </xf>
    <xf numFmtId="183" fontId="16" fillId="2" borderId="0" xfId="0" applyNumberFormat="1" applyFont="1" applyFill="1" applyBorder="1" applyAlignment="1" applyProtection="1">
      <alignment horizontal="center" vertical="top"/>
      <protection locked="0"/>
    </xf>
    <xf numFmtId="174" fontId="16" fillId="2" borderId="0" xfId="0" applyNumberFormat="1" applyFont="1" applyFill="1" applyBorder="1" applyAlignment="1" applyProtection="1">
      <alignment horizontal="center" vertical="top"/>
      <protection locked="0"/>
    </xf>
    <xf numFmtId="0" fontId="3" fillId="2" borderId="0" xfId="0" quotePrefix="1" applyFont="1" applyFill="1" applyAlignment="1" applyProtection="1">
      <alignment vertical="top"/>
      <protection locked="0"/>
    </xf>
    <xf numFmtId="183" fontId="0" fillId="0" borderId="0" xfId="0" applyNumberFormat="1" applyFill="1" applyAlignment="1" applyProtection="1">
      <alignment vertical="top"/>
      <protection locked="0"/>
    </xf>
    <xf numFmtId="183" fontId="3" fillId="2" borderId="2" xfId="0" applyNumberFormat="1" applyFont="1" applyFill="1" applyBorder="1" applyAlignment="1" applyProtection="1">
      <alignment horizontal="center" vertical="top" wrapText="1"/>
      <protection locked="0"/>
    </xf>
    <xf numFmtId="0" fontId="5" fillId="2" borderId="0" xfId="0" applyFont="1" applyFill="1" applyBorder="1" applyAlignment="1" applyProtection="1">
      <alignment vertical="top" wrapText="1"/>
      <protection locked="0"/>
    </xf>
    <xf numFmtId="183" fontId="0" fillId="2" borderId="0" xfId="0" applyNumberFormat="1" applyFill="1" applyBorder="1" applyAlignment="1" applyProtection="1">
      <alignment vertical="top"/>
      <protection locked="0"/>
    </xf>
    <xf numFmtId="183" fontId="3" fillId="2" borderId="0" xfId="0" applyNumberFormat="1" applyFont="1" applyFill="1" applyAlignment="1" applyProtection="1">
      <alignment horizontal="center" vertical="top" wrapText="1"/>
      <protection locked="0"/>
    </xf>
    <xf numFmtId="183" fontId="0" fillId="2" borderId="1" xfId="0" applyNumberFormat="1" applyFill="1" applyBorder="1" applyAlignment="1" applyProtection="1">
      <alignment horizontal="center" vertical="top"/>
      <protection locked="0"/>
    </xf>
    <xf numFmtId="183" fontId="0" fillId="2" borderId="13" xfId="0" applyNumberFormat="1" applyFill="1" applyBorder="1" applyAlignment="1" applyProtection="1">
      <alignment vertical="top"/>
      <protection locked="0"/>
    </xf>
    <xf numFmtId="174" fontId="1" fillId="2" borderId="0" xfId="0" applyNumberFormat="1" applyFont="1" applyFill="1" applyBorder="1" applyAlignment="1" applyProtection="1">
      <alignment horizontal="center" vertical="top"/>
      <protection locked="0"/>
    </xf>
    <xf numFmtId="174" fontId="1" fillId="2" borderId="13" xfId="0" applyNumberFormat="1" applyFont="1" applyFill="1" applyBorder="1" applyAlignment="1" applyProtection="1">
      <alignment horizontal="center" vertical="top"/>
      <protection locked="0"/>
    </xf>
    <xf numFmtId="17" fontId="0" fillId="2" borderId="0" xfId="0" applyNumberFormat="1" applyFill="1" applyAlignment="1" applyProtection="1">
      <alignment horizontal="left" vertical="top"/>
      <protection locked="0"/>
    </xf>
    <xf numFmtId="0" fontId="7" fillId="2" borderId="0" xfId="0" quotePrefix="1" applyFont="1" applyFill="1" applyAlignment="1" applyProtection="1">
      <alignment vertical="top"/>
      <protection locked="0"/>
    </xf>
    <xf numFmtId="17" fontId="7" fillId="2" borderId="0" xfId="0" quotePrefix="1" applyNumberFormat="1" applyFont="1" applyFill="1" applyAlignment="1" applyProtection="1">
      <alignment horizontal="left" vertical="top"/>
      <protection locked="0"/>
    </xf>
    <xf numFmtId="0" fontId="0" fillId="2" borderId="0" xfId="0" applyFill="1" applyBorder="1" applyAlignment="1" applyProtection="1">
      <alignment vertical="top"/>
      <protection locked="0"/>
    </xf>
    <xf numFmtId="0" fontId="7" fillId="2" borderId="0" xfId="0" applyFont="1" applyFill="1" applyBorder="1" applyAlignment="1" applyProtection="1">
      <alignment horizontal="center" vertical="top"/>
      <protection locked="0"/>
    </xf>
    <xf numFmtId="0" fontId="3" fillId="2" borderId="0" xfId="0" applyFont="1" applyFill="1" applyBorder="1" applyAlignment="1" applyProtection="1">
      <alignment vertical="top"/>
      <protection locked="0"/>
    </xf>
    <xf numFmtId="0" fontId="3" fillId="2" borderId="0" xfId="0" applyFont="1" applyFill="1" applyBorder="1" applyAlignment="1" applyProtection="1">
      <alignment horizontal="left" vertical="top" wrapText="1"/>
      <protection locked="0"/>
    </xf>
    <xf numFmtId="183" fontId="3" fillId="2" borderId="2" xfId="0" applyNumberFormat="1" applyFont="1" applyFill="1" applyBorder="1" applyAlignment="1" applyProtection="1">
      <alignment vertical="top" wrapText="1"/>
      <protection locked="0"/>
    </xf>
    <xf numFmtId="0" fontId="9" fillId="3" borderId="2" xfId="0" applyFont="1" applyFill="1" applyBorder="1" applyAlignment="1" applyProtection="1">
      <alignment vertical="top" wrapText="1"/>
      <protection locked="0"/>
    </xf>
    <xf numFmtId="0" fontId="9" fillId="0" borderId="0" xfId="0" applyFont="1" applyFill="1" applyBorder="1" applyAlignment="1" applyProtection="1">
      <alignment horizontal="center" vertical="center"/>
      <protection locked="0"/>
    </xf>
    <xf numFmtId="0" fontId="9" fillId="3" borderId="0" xfId="0" applyFont="1" applyFill="1" applyAlignment="1" applyProtection="1">
      <alignment horizontal="center" vertical="top" wrapText="1"/>
      <protection locked="0"/>
    </xf>
    <xf numFmtId="1" fontId="7" fillId="3" borderId="1" xfId="0" applyNumberFormat="1" applyFont="1" applyFill="1" applyBorder="1" applyAlignment="1" applyProtection="1">
      <alignment vertical="top"/>
      <protection locked="0"/>
    </xf>
    <xf numFmtId="1" fontId="7" fillId="3" borderId="0" xfId="0" applyNumberFormat="1" applyFont="1" applyFill="1" applyBorder="1" applyAlignment="1" applyProtection="1">
      <alignment vertical="top"/>
      <protection locked="0"/>
    </xf>
    <xf numFmtId="1" fontId="7" fillId="3" borderId="13" xfId="0" applyNumberFormat="1" applyFont="1" applyFill="1" applyBorder="1" applyAlignment="1" applyProtection="1">
      <alignment vertical="top"/>
      <protection locked="0"/>
    </xf>
    <xf numFmtId="0" fontId="7" fillId="3" borderId="1" xfId="0" applyFont="1" applyFill="1" applyBorder="1" applyAlignment="1" applyProtection="1">
      <alignment horizontal="center" vertical="top"/>
      <protection locked="0"/>
    </xf>
    <xf numFmtId="0" fontId="7" fillId="3" borderId="0" xfId="0" applyFont="1" applyFill="1" applyBorder="1" applyAlignment="1" applyProtection="1">
      <alignment horizontal="center" vertical="top"/>
      <protection locked="0"/>
    </xf>
    <xf numFmtId="0" fontId="7" fillId="3" borderId="13" xfId="0" applyFont="1" applyFill="1" applyBorder="1" applyAlignment="1" applyProtection="1">
      <alignment horizontal="center" vertical="top"/>
      <protection locked="0"/>
    </xf>
    <xf numFmtId="1" fontId="7" fillId="3" borderId="1" xfId="0" applyNumberFormat="1" applyFont="1" applyFill="1" applyBorder="1" applyAlignment="1" applyProtection="1">
      <alignment horizontal="center" vertical="top"/>
      <protection locked="0"/>
    </xf>
    <xf numFmtId="1" fontId="7" fillId="3" borderId="0" xfId="0" applyNumberFormat="1" applyFont="1" applyFill="1" applyBorder="1" applyAlignment="1" applyProtection="1">
      <alignment horizontal="center" vertical="top"/>
      <protection locked="0"/>
    </xf>
    <xf numFmtId="1" fontId="7" fillId="3" borderId="13" xfId="0" applyNumberFormat="1" applyFont="1" applyFill="1" applyBorder="1" applyAlignment="1" applyProtection="1">
      <alignment horizontal="center" vertical="top"/>
      <protection locked="0"/>
    </xf>
    <xf numFmtId="174" fontId="7" fillId="2" borderId="0" xfId="0" applyNumberFormat="1" applyFont="1" applyFill="1" applyBorder="1" applyAlignment="1" applyProtection="1">
      <alignment horizontal="center" vertical="top"/>
      <protection locked="0"/>
    </xf>
    <xf numFmtId="0" fontId="12" fillId="2" borderId="0" xfId="0" applyFont="1" applyFill="1" applyAlignment="1" applyProtection="1">
      <alignment horizontal="left" vertical="top"/>
      <protection locked="0"/>
    </xf>
    <xf numFmtId="0" fontId="0" fillId="2" borderId="0" xfId="0" applyFill="1" applyBorder="1" applyProtection="1">
      <protection locked="0"/>
    </xf>
    <xf numFmtId="1" fontId="7" fillId="2" borderId="0" xfId="0" applyNumberFormat="1" applyFont="1" applyFill="1" applyAlignment="1" applyProtection="1">
      <alignment vertical="top"/>
      <protection locked="0"/>
    </xf>
    <xf numFmtId="0" fontId="0" fillId="0" borderId="0" xfId="0" applyAlignment="1" applyProtection="1">
      <alignment vertical="top" wrapText="1"/>
      <protection locked="0"/>
    </xf>
    <xf numFmtId="183" fontId="0" fillId="2" borderId="15" xfId="0" applyNumberFormat="1" applyFill="1" applyBorder="1" applyAlignment="1" applyProtection="1">
      <alignment horizontal="center" vertical="top"/>
      <protection locked="0"/>
    </xf>
    <xf numFmtId="183" fontId="0" fillId="2" borderId="13" xfId="0" applyNumberFormat="1" applyFill="1" applyBorder="1" applyAlignment="1" applyProtection="1">
      <alignment horizontal="center" vertical="top"/>
      <protection locked="0"/>
    </xf>
    <xf numFmtId="0" fontId="1" fillId="3" borderId="0" xfId="0" applyFont="1" applyFill="1" applyBorder="1" applyAlignment="1" applyProtection="1">
      <alignment horizontal="center" vertical="top"/>
      <protection locked="0"/>
    </xf>
    <xf numFmtId="1" fontId="1" fillId="3" borderId="0" xfId="0" applyNumberFormat="1" applyFont="1" applyFill="1" applyBorder="1" applyAlignment="1" applyProtection="1">
      <alignment horizontal="center" vertical="top"/>
      <protection locked="0"/>
    </xf>
    <xf numFmtId="183" fontId="1" fillId="2" borderId="0" xfId="0" applyNumberFormat="1" applyFont="1" applyFill="1" applyBorder="1" applyAlignment="1" applyProtection="1">
      <alignment horizontal="center" vertical="top"/>
      <protection locked="0"/>
    </xf>
    <xf numFmtId="0" fontId="9" fillId="2" borderId="0" xfId="0" applyFont="1" applyFill="1" applyAlignment="1" applyProtection="1">
      <alignment vertical="top"/>
      <protection locked="0"/>
    </xf>
    <xf numFmtId="0" fontId="7" fillId="2" borderId="0" xfId="0" applyFont="1" applyFill="1" applyBorder="1" applyAlignment="1" applyProtection="1">
      <alignment vertical="top" wrapText="1"/>
      <protection locked="0"/>
    </xf>
    <xf numFmtId="183" fontId="0" fillId="2" borderId="6" xfId="0" applyNumberFormat="1" applyFill="1" applyBorder="1" applyAlignment="1" applyProtection="1">
      <alignment vertical="top"/>
      <protection locked="0"/>
    </xf>
    <xf numFmtId="0" fontId="7" fillId="3" borderId="0" xfId="0" applyFont="1" applyFill="1" applyBorder="1" applyAlignment="1" applyProtection="1">
      <alignment vertical="top"/>
      <protection locked="0"/>
    </xf>
    <xf numFmtId="0" fontId="3" fillId="2" borderId="0" xfId="0" applyFont="1" applyFill="1" applyBorder="1" applyAlignment="1" applyProtection="1">
      <alignment vertical="center"/>
      <protection locked="0"/>
    </xf>
    <xf numFmtId="183" fontId="3" fillId="2" borderId="0" xfId="0" quotePrefix="1" applyNumberFormat="1" applyFont="1" applyFill="1" applyBorder="1" applyAlignment="1" applyProtection="1">
      <alignment horizontal="center" vertical="center"/>
      <protection locked="0"/>
    </xf>
    <xf numFmtId="183" fontId="0" fillId="2" borderId="1" xfId="0" applyNumberFormat="1" applyFill="1" applyBorder="1" applyAlignment="1" applyProtection="1">
      <alignment vertical="top"/>
      <protection locked="0"/>
    </xf>
    <xf numFmtId="183" fontId="0" fillId="2" borderId="15" xfId="0" applyNumberFormat="1" applyFill="1" applyBorder="1" applyAlignment="1" applyProtection="1">
      <alignment vertical="top"/>
      <protection locked="0"/>
    </xf>
    <xf numFmtId="174" fontId="24" fillId="2" borderId="0" xfId="0" applyNumberFormat="1" applyFont="1" applyFill="1" applyBorder="1" applyAlignment="1" applyProtection="1">
      <alignment horizontal="center" vertical="top"/>
      <protection locked="0"/>
    </xf>
    <xf numFmtId="0" fontId="25" fillId="3" borderId="1" xfId="0" applyFont="1" applyFill="1" applyBorder="1" applyAlignment="1" applyProtection="1">
      <alignment horizontal="center" vertical="top"/>
      <protection locked="0"/>
    </xf>
    <xf numFmtId="0" fontId="25" fillId="3" borderId="0" xfId="0" applyFont="1" applyFill="1" applyBorder="1" applyAlignment="1" applyProtection="1">
      <alignment horizontal="center" vertical="top"/>
      <protection locked="0"/>
    </xf>
    <xf numFmtId="0" fontId="25" fillId="3" borderId="13" xfId="0" applyFont="1" applyFill="1" applyBorder="1" applyAlignment="1" applyProtection="1">
      <alignment horizontal="center" vertical="top"/>
      <protection locked="0"/>
    </xf>
    <xf numFmtId="174" fontId="0" fillId="2" borderId="0" xfId="0" applyNumberFormat="1" applyFill="1" applyAlignment="1" applyProtection="1">
      <alignment horizontal="center" vertical="top"/>
      <protection locked="0"/>
    </xf>
    <xf numFmtId="1" fontId="25" fillId="3" borderId="1" xfId="0" applyNumberFormat="1" applyFont="1" applyFill="1" applyBorder="1" applyAlignment="1" applyProtection="1">
      <alignment horizontal="center" vertical="top"/>
      <protection locked="0"/>
    </xf>
    <xf numFmtId="1" fontId="25" fillId="3" borderId="0" xfId="0" applyNumberFormat="1" applyFont="1" applyFill="1" applyBorder="1" applyAlignment="1" applyProtection="1">
      <alignment horizontal="center" vertical="top"/>
      <protection locked="0"/>
    </xf>
    <xf numFmtId="1" fontId="25" fillId="3" borderId="13" xfId="0" applyNumberFormat="1" applyFont="1" applyFill="1" applyBorder="1" applyAlignment="1" applyProtection="1">
      <alignment horizontal="center" vertical="top"/>
      <protection locked="0"/>
    </xf>
    <xf numFmtId="183" fontId="24" fillId="2" borderId="1" xfId="0" applyNumberFormat="1" applyFont="1" applyFill="1" applyBorder="1" applyAlignment="1" applyProtection="1">
      <alignment horizontal="center" vertical="top"/>
      <protection locked="0"/>
    </xf>
    <xf numFmtId="183" fontId="24" fillId="2" borderId="0" xfId="0" applyNumberFormat="1" applyFont="1" applyFill="1" applyBorder="1" applyAlignment="1" applyProtection="1">
      <alignment horizontal="center" vertical="top"/>
      <protection locked="0"/>
    </xf>
    <xf numFmtId="183" fontId="24" fillId="2" borderId="15" xfId="0" applyNumberFormat="1" applyFont="1" applyFill="1" applyBorder="1" applyAlignment="1" applyProtection="1">
      <alignment horizontal="center" vertical="top"/>
      <protection locked="0"/>
    </xf>
    <xf numFmtId="183" fontId="24" fillId="2" borderId="13" xfId="0" applyNumberFormat="1" applyFont="1" applyFill="1" applyBorder="1" applyAlignment="1" applyProtection="1">
      <alignment horizontal="center" vertical="top"/>
      <protection locked="0"/>
    </xf>
    <xf numFmtId="17" fontId="0" fillId="2" borderId="0" xfId="0" quotePrefix="1" applyNumberFormat="1" applyFill="1" applyAlignment="1" applyProtection="1">
      <alignment horizontal="left" vertical="top"/>
      <protection locked="0"/>
    </xf>
    <xf numFmtId="17" fontId="0" fillId="2" borderId="13" xfId="0" quotePrefix="1" applyNumberFormat="1" applyFill="1" applyBorder="1" applyAlignment="1" applyProtection="1">
      <alignment horizontal="left" vertical="top"/>
      <protection locked="0"/>
    </xf>
    <xf numFmtId="0" fontId="25" fillId="2" borderId="0" xfId="0" applyFont="1" applyFill="1" applyBorder="1" applyAlignment="1" applyProtection="1">
      <alignment horizontal="center" vertical="top"/>
      <protection locked="0"/>
    </xf>
    <xf numFmtId="183" fontId="3" fillId="2" borderId="0" xfId="0" applyNumberFormat="1" applyFont="1" applyFill="1" applyAlignment="1" applyProtection="1">
      <alignment vertical="top"/>
      <protection locked="0"/>
    </xf>
    <xf numFmtId="0" fontId="3" fillId="2" borderId="0" xfId="0" applyFont="1" applyFill="1" applyAlignment="1" applyProtection="1">
      <alignment vertical="top" wrapText="1"/>
      <protection locked="0"/>
    </xf>
    <xf numFmtId="0" fontId="7" fillId="0" borderId="0" xfId="0" applyFont="1" applyAlignment="1" applyProtection="1">
      <alignment vertical="top" wrapText="1"/>
      <protection locked="0"/>
    </xf>
    <xf numFmtId="0" fontId="7" fillId="2" borderId="13" xfId="0" applyFont="1" applyFill="1" applyBorder="1" applyAlignment="1" applyProtection="1">
      <alignment horizontal="left" vertical="top"/>
      <protection locked="0"/>
    </xf>
    <xf numFmtId="0" fontId="0" fillId="3" borderId="0" xfId="0" applyFont="1" applyFill="1" applyBorder="1" applyAlignment="1" applyProtection="1">
      <alignment horizontal="center" vertical="top"/>
      <protection locked="0"/>
    </xf>
    <xf numFmtId="49" fontId="7" fillId="2" borderId="13" xfId="0" applyNumberFormat="1" applyFont="1" applyFill="1" applyBorder="1" applyAlignment="1" applyProtection="1">
      <alignment vertical="top"/>
      <protection locked="0"/>
    </xf>
    <xf numFmtId="49" fontId="7" fillId="2" borderId="13" xfId="0" quotePrefix="1" applyNumberFormat="1" applyFont="1" applyFill="1" applyBorder="1" applyAlignment="1" applyProtection="1">
      <alignment vertical="top"/>
      <protection locked="0"/>
    </xf>
    <xf numFmtId="1" fontId="1" fillId="2" borderId="0" xfId="0" applyNumberFormat="1" applyFont="1" applyFill="1" applyBorder="1" applyAlignment="1" applyProtection="1">
      <alignment horizontal="center" vertical="top"/>
      <protection locked="0"/>
    </xf>
    <xf numFmtId="0" fontId="7" fillId="2" borderId="0" xfId="0" applyFont="1" applyFill="1" applyBorder="1" applyAlignment="1" applyProtection="1">
      <alignment vertical="top"/>
      <protection locked="0"/>
    </xf>
    <xf numFmtId="183" fontId="1" fillId="2" borderId="1" xfId="0" applyNumberFormat="1" applyFont="1" applyFill="1" applyBorder="1" applyAlignment="1" applyProtection="1">
      <alignment horizontal="center" vertical="top"/>
      <protection locked="0"/>
    </xf>
    <xf numFmtId="183" fontId="1" fillId="2" borderId="13" xfId="0" applyNumberFormat="1" applyFont="1" applyFill="1" applyBorder="1" applyAlignment="1" applyProtection="1">
      <alignment horizontal="center" vertical="top"/>
      <protection locked="0"/>
    </xf>
    <xf numFmtId="1" fontId="1" fillId="3" borderId="0" xfId="0" applyNumberFormat="1" applyFont="1" applyFill="1" applyBorder="1" applyAlignment="1" applyProtection="1">
      <alignment vertical="top"/>
      <protection locked="0"/>
    </xf>
    <xf numFmtId="49" fontId="7" fillId="2" borderId="0" xfId="0" applyNumberFormat="1" applyFont="1" applyFill="1" applyAlignment="1" applyProtection="1">
      <alignment vertical="top"/>
      <protection locked="0"/>
    </xf>
    <xf numFmtId="49" fontId="7" fillId="2" borderId="0" xfId="0" quotePrefix="1" applyNumberFormat="1" applyFont="1" applyFill="1" applyAlignment="1" applyProtection="1">
      <alignment vertical="top"/>
      <protection locked="0"/>
    </xf>
    <xf numFmtId="0" fontId="7" fillId="0" borderId="0" xfId="0" applyFont="1" applyBorder="1" applyAlignment="1" applyProtection="1">
      <alignment vertical="top"/>
      <protection locked="0"/>
    </xf>
    <xf numFmtId="183" fontId="1" fillId="2" borderId="15" xfId="0" applyNumberFormat="1" applyFont="1" applyFill="1" applyBorder="1" applyAlignment="1" applyProtection="1">
      <alignment horizontal="center" vertical="top"/>
      <protection locked="0"/>
    </xf>
    <xf numFmtId="0" fontId="5" fillId="2" borderId="0" xfId="0" applyFont="1" applyFill="1" applyProtection="1">
      <protection locked="0"/>
    </xf>
    <xf numFmtId="0" fontId="7" fillId="2" borderId="0" xfId="0" applyFont="1" applyFill="1" applyProtection="1">
      <protection locked="0"/>
    </xf>
    <xf numFmtId="0" fontId="19" fillId="2" borderId="0" xfId="0" applyFont="1" applyFill="1" applyAlignment="1" applyProtection="1">
      <protection locked="0"/>
    </xf>
    <xf numFmtId="0" fontId="19" fillId="2" borderId="0" xfId="0" applyFont="1" applyFill="1" applyAlignment="1" applyProtection="1">
      <alignment wrapText="1"/>
      <protection locked="0"/>
    </xf>
    <xf numFmtId="0" fontId="2" fillId="2" borderId="0" xfId="3" applyFill="1" applyAlignment="1" applyProtection="1">
      <alignment vertical="top" wrapText="1"/>
      <protection locked="0"/>
    </xf>
    <xf numFmtId="0" fontId="0" fillId="2" borderId="0" xfId="0" applyFill="1" applyAlignment="1" applyProtection="1">
      <alignment vertical="top" wrapText="1"/>
      <protection locked="0"/>
    </xf>
    <xf numFmtId="0" fontId="0" fillId="2" borderId="0" xfId="0" applyFill="1" applyAlignment="1" applyProtection="1">
      <alignment horizontal="left" vertical="top" wrapText="1"/>
      <protection locked="0"/>
    </xf>
    <xf numFmtId="17" fontId="7" fillId="2" borderId="0" xfId="0" quotePrefix="1" applyNumberFormat="1" applyFont="1" applyFill="1" applyAlignment="1" applyProtection="1">
      <alignment horizontal="left"/>
      <protection locked="0"/>
    </xf>
    <xf numFmtId="17" fontId="7" fillId="2" borderId="13" xfId="0" applyNumberFormat="1" applyFont="1" applyFill="1" applyBorder="1" applyAlignment="1" applyProtection="1">
      <alignment vertical="top"/>
      <protection locked="0"/>
    </xf>
    <xf numFmtId="0" fontId="12" fillId="2" borderId="10" xfId="0" applyFont="1" applyFill="1" applyBorder="1" applyAlignment="1" applyProtection="1">
      <alignment vertical="top" wrapText="1"/>
      <protection locked="0"/>
    </xf>
    <xf numFmtId="0" fontId="0" fillId="2" borderId="0" xfId="0" applyFont="1" applyFill="1" applyAlignment="1" applyProtection="1">
      <alignment wrapText="1"/>
      <protection locked="0"/>
    </xf>
    <xf numFmtId="0" fontId="7" fillId="3" borderId="4" xfId="0" applyFont="1" applyFill="1" applyBorder="1" applyAlignment="1" applyProtection="1">
      <alignment horizontal="center" vertical="top" wrapText="1"/>
      <protection locked="0"/>
    </xf>
    <xf numFmtId="0" fontId="7" fillId="3" borderId="16" xfId="0" applyFont="1" applyFill="1" applyBorder="1" applyAlignment="1" applyProtection="1">
      <alignment horizontal="center" vertical="top" wrapText="1"/>
      <protection locked="0"/>
    </xf>
    <xf numFmtId="0" fontId="3" fillId="0" borderId="0" xfId="0" applyFont="1" applyFill="1" applyBorder="1" applyAlignment="1" applyProtection="1">
      <alignment horizontal="left" vertical="top" wrapText="1"/>
      <protection locked="0"/>
    </xf>
    <xf numFmtId="0" fontId="7" fillId="0" borderId="0" xfId="0" applyFont="1" applyFill="1" applyAlignment="1" applyProtection="1">
      <alignment vertical="top"/>
      <protection locked="0"/>
    </xf>
    <xf numFmtId="0" fontId="2" fillId="0" borderId="0" xfId="3" applyFill="1" applyAlignment="1" applyProtection="1">
      <alignment horizontal="center" vertical="top" wrapText="1"/>
      <protection locked="0"/>
    </xf>
    <xf numFmtId="0" fontId="5" fillId="0" borderId="0" xfId="0" applyFont="1" applyFill="1" applyAlignment="1" applyProtection="1">
      <alignment vertical="top"/>
      <protection locked="0"/>
    </xf>
    <xf numFmtId="183" fontId="0" fillId="0" borderId="0" xfId="0" applyNumberFormat="1" applyFill="1" applyAlignment="1" applyProtection="1">
      <alignment horizontal="center" vertical="top"/>
      <protection locked="0"/>
    </xf>
    <xf numFmtId="183" fontId="0" fillId="0" borderId="2" xfId="0" applyNumberFormat="1" applyFill="1" applyBorder="1" applyAlignment="1" applyProtection="1">
      <alignment horizontal="center" vertical="top" wrapText="1"/>
      <protection locked="0"/>
    </xf>
    <xf numFmtId="0" fontId="0" fillId="0" borderId="0" xfId="0" applyFill="1" applyBorder="1" applyAlignment="1" applyProtection="1">
      <alignment vertical="top" wrapText="1"/>
      <protection locked="0"/>
    </xf>
    <xf numFmtId="183" fontId="0" fillId="0" borderId="0" xfId="0" applyNumberFormat="1" applyFill="1" applyBorder="1" applyAlignment="1" applyProtection="1">
      <alignment horizontal="center" vertical="top" wrapText="1"/>
      <protection locked="0"/>
    </xf>
    <xf numFmtId="183" fontId="0" fillId="0" borderId="0" xfId="0" applyNumberFormat="1" applyFill="1" applyBorder="1" applyAlignment="1" applyProtection="1">
      <alignment horizontal="center" vertical="top"/>
      <protection locked="0"/>
    </xf>
    <xf numFmtId="0" fontId="3" fillId="0" borderId="0" xfId="0" applyFont="1" applyFill="1" applyAlignment="1" applyProtection="1">
      <alignment vertical="center" wrapText="1"/>
      <protection locked="0"/>
    </xf>
    <xf numFmtId="183" fontId="3" fillId="0" borderId="0" xfId="0" applyNumberFormat="1" applyFont="1" applyFill="1" applyAlignment="1" applyProtection="1">
      <alignment horizontal="center" vertical="center"/>
      <protection locked="0"/>
    </xf>
    <xf numFmtId="183" fontId="1" fillId="0" borderId="1" xfId="0" applyNumberFormat="1" applyFont="1" applyFill="1" applyBorder="1" applyAlignment="1" applyProtection="1">
      <alignment horizontal="center" vertical="top"/>
      <protection locked="0"/>
    </xf>
    <xf numFmtId="183" fontId="1" fillId="0" borderId="0" xfId="0" applyNumberFormat="1" applyFont="1" applyFill="1" applyBorder="1" applyAlignment="1" applyProtection="1">
      <alignment horizontal="center" vertical="top"/>
      <protection locked="0"/>
    </xf>
    <xf numFmtId="183" fontId="1" fillId="0" borderId="15" xfId="0" applyNumberFormat="1" applyFont="1" applyFill="1" applyBorder="1" applyAlignment="1" applyProtection="1">
      <alignment horizontal="center" vertical="top"/>
      <protection locked="0"/>
    </xf>
    <xf numFmtId="183" fontId="1" fillId="0" borderId="13" xfId="0" applyNumberFormat="1" applyFont="1" applyFill="1" applyBorder="1" applyAlignment="1" applyProtection="1">
      <alignment horizontal="center" vertical="top"/>
      <protection locked="0"/>
    </xf>
    <xf numFmtId="174" fontId="1" fillId="0" borderId="1" xfId="0" applyNumberFormat="1" applyFont="1" applyFill="1" applyBorder="1" applyAlignment="1" applyProtection="1">
      <alignment horizontal="center" vertical="top"/>
      <protection locked="0"/>
    </xf>
    <xf numFmtId="174" fontId="1" fillId="0" borderId="0" xfId="0" applyNumberFormat="1" applyFont="1" applyFill="1" applyBorder="1" applyAlignment="1" applyProtection="1">
      <alignment horizontal="center" vertical="top"/>
      <protection locked="0"/>
    </xf>
    <xf numFmtId="174" fontId="1" fillId="0" borderId="15" xfId="0" applyNumberFormat="1" applyFont="1" applyFill="1" applyBorder="1" applyAlignment="1" applyProtection="1">
      <alignment horizontal="center" vertical="top"/>
      <protection locked="0"/>
    </xf>
    <xf numFmtId="0" fontId="1" fillId="0" borderId="0" xfId="0" applyFont="1" applyFill="1" applyBorder="1" applyAlignment="1" applyProtection="1">
      <alignment horizontal="center" vertical="top"/>
      <protection locked="0"/>
    </xf>
    <xf numFmtId="1" fontId="1" fillId="0" borderId="0" xfId="0" applyNumberFormat="1" applyFont="1" applyFill="1" applyBorder="1" applyAlignment="1" applyProtection="1">
      <alignment horizontal="center" vertical="top"/>
      <protection locked="0"/>
    </xf>
    <xf numFmtId="0" fontId="0" fillId="0" borderId="0" xfId="0" quotePrefix="1" applyNumberFormat="1" applyFill="1" applyProtection="1">
      <protection locked="0"/>
    </xf>
    <xf numFmtId="17" fontId="0" fillId="0" borderId="0" xfId="0" applyNumberFormat="1" applyFill="1" applyAlignment="1" applyProtection="1">
      <alignment horizontal="left" vertical="top"/>
      <protection locked="0"/>
    </xf>
    <xf numFmtId="0" fontId="7" fillId="0" borderId="0" xfId="0" quotePrefix="1" applyFont="1" applyFill="1" applyAlignment="1" applyProtection="1">
      <alignment vertical="top"/>
      <protection locked="0"/>
    </xf>
    <xf numFmtId="17" fontId="7" fillId="0" borderId="0" xfId="0" quotePrefix="1" applyNumberFormat="1" applyFont="1" applyFill="1" applyAlignment="1" applyProtection="1">
      <alignment horizontal="left" vertical="top"/>
      <protection locked="0"/>
    </xf>
    <xf numFmtId="0" fontId="12" fillId="0" borderId="0" xfId="0" applyFont="1" applyFill="1" applyAlignment="1" applyProtection="1">
      <alignment vertical="top"/>
      <protection locked="0"/>
    </xf>
    <xf numFmtId="0" fontId="12" fillId="0" borderId="0" xfId="0" applyFont="1" applyFill="1" applyBorder="1" applyAlignment="1" applyProtection="1">
      <alignment vertical="top"/>
      <protection locked="0"/>
    </xf>
    <xf numFmtId="0" fontId="0" fillId="0" borderId="0" xfId="0" applyFill="1" applyBorder="1" applyAlignment="1" applyProtection="1">
      <alignment vertical="top"/>
      <protection locked="0"/>
    </xf>
    <xf numFmtId="0" fontId="3" fillId="0" borderId="0" xfId="0" applyFont="1" applyFill="1" applyBorder="1" applyAlignment="1" applyProtection="1">
      <alignment vertical="top"/>
      <protection locked="0"/>
    </xf>
    <xf numFmtId="0" fontId="9" fillId="0" borderId="0" xfId="0" applyFont="1" applyFill="1" applyProtection="1">
      <protection locked="0"/>
    </xf>
    <xf numFmtId="0" fontId="0" fillId="0" borderId="0" xfId="0" applyFill="1" applyAlignment="1" applyProtection="1">
      <alignment vertical="top" wrapText="1"/>
      <protection locked="0"/>
    </xf>
    <xf numFmtId="0" fontId="0" fillId="0" borderId="13" xfId="0" applyFill="1" applyBorder="1" applyAlignment="1" applyProtection="1">
      <alignment vertical="top" wrapText="1"/>
      <protection locked="0"/>
    </xf>
    <xf numFmtId="183" fontId="22" fillId="0" borderId="1" xfId="0" applyNumberFormat="1" applyFont="1" applyFill="1" applyBorder="1" applyAlignment="1" applyProtection="1">
      <alignment horizontal="center" vertical="top"/>
      <protection locked="0"/>
    </xf>
    <xf numFmtId="183" fontId="22" fillId="0" borderId="0" xfId="0" applyNumberFormat="1" applyFont="1" applyFill="1" applyBorder="1" applyAlignment="1" applyProtection="1">
      <alignment horizontal="center" vertical="top"/>
      <protection locked="0"/>
    </xf>
    <xf numFmtId="183" fontId="22" fillId="0" borderId="15" xfId="0" applyNumberFormat="1" applyFont="1" applyFill="1" applyBorder="1" applyAlignment="1" applyProtection="1">
      <alignment horizontal="center" vertical="top"/>
      <protection locked="0"/>
    </xf>
    <xf numFmtId="183" fontId="22" fillId="0" borderId="13" xfId="0" applyNumberFormat="1" applyFont="1" applyFill="1" applyBorder="1" applyAlignment="1" applyProtection="1">
      <alignment horizontal="center" vertical="top"/>
      <protection locked="0"/>
    </xf>
    <xf numFmtId="1" fontId="22" fillId="0" borderId="0" xfId="0" applyNumberFormat="1" applyFont="1" applyFill="1" applyBorder="1" applyAlignment="1" applyProtection="1">
      <alignment horizontal="center" vertical="top"/>
      <protection locked="0"/>
    </xf>
    <xf numFmtId="183" fontId="3" fillId="0" borderId="0" xfId="0" applyNumberFormat="1" applyFont="1" applyFill="1" applyAlignment="1" applyProtection="1">
      <alignment horizontal="center" vertical="top"/>
      <protection locked="0"/>
    </xf>
    <xf numFmtId="0" fontId="9" fillId="0" borderId="0" xfId="0" applyFont="1" applyFill="1" applyAlignment="1" applyProtection="1">
      <alignment vertical="top"/>
      <protection locked="0"/>
    </xf>
    <xf numFmtId="0" fontId="3" fillId="0" borderId="0" xfId="0" quotePrefix="1" applyFont="1" applyFill="1" applyAlignment="1" applyProtection="1">
      <alignment horizontal="left" vertical="top" wrapText="1"/>
      <protection locked="0"/>
    </xf>
    <xf numFmtId="3" fontId="1" fillId="0" borderId="0" xfId="0" applyNumberFormat="1" applyFont="1" applyFill="1" applyBorder="1" applyAlignment="1" applyProtection="1">
      <alignment horizontal="center" vertical="top"/>
      <protection locked="0" hidden="1"/>
    </xf>
    <xf numFmtId="0" fontId="3" fillId="2" borderId="0" xfId="0" applyFont="1" applyFill="1" applyAlignment="1" applyProtection="1">
      <alignment horizontal="left" vertical="top"/>
      <protection locked="0"/>
    </xf>
    <xf numFmtId="0" fontId="0" fillId="2" borderId="13" xfId="0" applyFill="1" applyBorder="1" applyProtection="1">
      <protection locked="0"/>
    </xf>
    <xf numFmtId="0" fontId="0" fillId="2" borderId="9" xfId="0" applyFill="1" applyBorder="1" applyProtection="1">
      <protection locked="0"/>
    </xf>
    <xf numFmtId="0" fontId="3" fillId="2" borderId="13" xfId="0" applyFont="1" applyFill="1" applyBorder="1" applyAlignment="1" applyProtection="1">
      <alignment horizontal="center" vertical="center"/>
      <protection locked="0"/>
    </xf>
    <xf numFmtId="0" fontId="3" fillId="2" borderId="0" xfId="0" applyFont="1" applyFill="1" applyAlignment="1" applyProtection="1">
      <alignment vertical="center"/>
      <protection locked="0"/>
    </xf>
    <xf numFmtId="0" fontId="0" fillId="2" borderId="0" xfId="0" applyFill="1" applyAlignment="1" applyProtection="1">
      <alignment vertical="center"/>
      <protection locked="0"/>
    </xf>
    <xf numFmtId="189" fontId="1" fillId="0" borderId="1" xfId="0" applyNumberFormat="1" applyFont="1" applyFill="1" applyBorder="1" applyAlignment="1" applyProtection="1">
      <alignment horizontal="center" vertical="top"/>
      <protection locked="0"/>
    </xf>
    <xf numFmtId="189" fontId="1" fillId="0" borderId="0" xfId="0" applyNumberFormat="1" applyFont="1" applyFill="1" applyBorder="1" applyAlignment="1" applyProtection="1">
      <alignment horizontal="center" vertical="top"/>
      <protection locked="0"/>
    </xf>
    <xf numFmtId="189" fontId="1" fillId="0" borderId="15" xfId="0" applyNumberFormat="1" applyFont="1" applyFill="1" applyBorder="1" applyAlignment="1" applyProtection="1">
      <alignment horizontal="center" vertical="top"/>
      <protection locked="0"/>
    </xf>
    <xf numFmtId="189" fontId="1" fillId="0" borderId="13" xfId="0" applyNumberFormat="1" applyFont="1" applyFill="1" applyBorder="1" applyAlignment="1" applyProtection="1">
      <alignment horizontal="center" vertical="top"/>
      <protection locked="0"/>
    </xf>
    <xf numFmtId="183" fontId="0" fillId="2" borderId="0" xfId="0" applyNumberFormat="1" applyFont="1" applyFill="1" applyBorder="1" applyAlignment="1" applyProtection="1">
      <alignment horizontal="center" vertical="top"/>
      <protection locked="0"/>
    </xf>
    <xf numFmtId="183" fontId="7" fillId="2" borderId="1" xfId="0" applyNumberFormat="1" applyFont="1" applyFill="1" applyBorder="1" applyAlignment="1" applyProtection="1">
      <alignment horizontal="center" vertical="top"/>
      <protection locked="0"/>
    </xf>
    <xf numFmtId="183" fontId="7" fillId="2" borderId="0" xfId="0" applyNumberFormat="1" applyFont="1" applyFill="1" applyBorder="1" applyAlignment="1" applyProtection="1">
      <alignment horizontal="center" vertical="top"/>
      <protection locked="0"/>
    </xf>
    <xf numFmtId="183" fontId="7" fillId="2" borderId="13" xfId="0" applyNumberFormat="1" applyFont="1" applyFill="1" applyBorder="1" applyAlignment="1" applyProtection="1">
      <alignment horizontal="center" vertical="top"/>
      <protection locked="0"/>
    </xf>
    <xf numFmtId="0" fontId="9" fillId="3" borderId="2" xfId="0" applyFont="1" applyFill="1" applyBorder="1" applyAlignment="1" applyProtection="1">
      <alignment horizontal="center" vertical="top" wrapText="1"/>
      <protection locked="0"/>
    </xf>
    <xf numFmtId="0" fontId="1" fillId="3" borderId="13" xfId="0" applyFont="1" applyFill="1" applyBorder="1" applyAlignment="1" applyProtection="1">
      <alignment horizontal="center" vertical="top"/>
      <protection locked="0"/>
    </xf>
    <xf numFmtId="183" fontId="1" fillId="2" borderId="11" xfId="0" applyNumberFormat="1" applyFont="1" applyFill="1" applyBorder="1" applyAlignment="1" applyProtection="1">
      <alignment horizontal="center" vertical="top"/>
      <protection locked="0"/>
    </xf>
    <xf numFmtId="0" fontId="1" fillId="3" borderId="1" xfId="0" applyFont="1" applyFill="1" applyBorder="1" applyAlignment="1" applyProtection="1">
      <alignment horizontal="center" vertical="top"/>
      <protection locked="0"/>
    </xf>
    <xf numFmtId="183" fontId="0" fillId="2" borderId="0" xfId="0" quotePrefix="1" applyNumberFormat="1" applyFill="1" applyAlignment="1" applyProtection="1">
      <alignment horizontal="center"/>
      <protection locked="0"/>
    </xf>
    <xf numFmtId="183" fontId="0" fillId="2" borderId="11" xfId="0" quotePrefix="1" applyNumberFormat="1" applyFill="1" applyBorder="1" applyAlignment="1" applyProtection="1">
      <alignment horizontal="center"/>
      <protection locked="0"/>
    </xf>
    <xf numFmtId="183" fontId="0" fillId="2" borderId="0" xfId="0" quotePrefix="1" applyNumberFormat="1" applyFill="1" applyBorder="1" applyAlignment="1" applyProtection="1">
      <alignment horizontal="center"/>
      <protection locked="0"/>
    </xf>
    <xf numFmtId="183" fontId="0" fillId="2" borderId="15" xfId="0" quotePrefix="1" applyNumberFormat="1" applyFill="1" applyBorder="1" applyAlignment="1" applyProtection="1">
      <alignment horizontal="center"/>
      <protection locked="0"/>
    </xf>
    <xf numFmtId="183" fontId="7" fillId="2" borderId="0" xfId="0" applyNumberFormat="1" applyFont="1" applyFill="1" applyBorder="1" applyAlignment="1" applyProtection="1">
      <alignment horizontal="center"/>
      <protection locked="0"/>
    </xf>
    <xf numFmtId="183" fontId="7" fillId="2" borderId="11" xfId="0" applyNumberFormat="1" applyFont="1" applyFill="1" applyBorder="1" applyAlignment="1" applyProtection="1">
      <alignment horizontal="center"/>
      <protection locked="0"/>
    </xf>
    <xf numFmtId="183" fontId="7" fillId="2" borderId="15" xfId="0" applyNumberFormat="1" applyFont="1" applyFill="1" applyBorder="1" applyAlignment="1" applyProtection="1">
      <alignment horizontal="center"/>
      <protection locked="0"/>
    </xf>
    <xf numFmtId="183" fontId="0" fillId="2" borderId="0" xfId="0" applyNumberFormat="1" applyFill="1" applyBorder="1" applyAlignment="1" applyProtection="1">
      <alignment horizontal="center"/>
      <protection locked="0"/>
    </xf>
    <xf numFmtId="0" fontId="9" fillId="3" borderId="10" xfId="0" applyFont="1" applyFill="1" applyBorder="1" applyAlignment="1" applyProtection="1">
      <alignment horizontal="center" vertical="center"/>
      <protection locked="0"/>
    </xf>
    <xf numFmtId="0" fontId="7" fillId="3" borderId="2" xfId="0" applyFont="1" applyFill="1" applyBorder="1" applyAlignment="1">
      <alignment horizontal="center" vertical="top" wrapText="1"/>
    </xf>
    <xf numFmtId="0" fontId="25" fillId="0" borderId="0" xfId="0" applyFont="1" applyFill="1" applyBorder="1" applyAlignment="1" applyProtection="1">
      <alignment horizontal="center" vertical="top"/>
      <protection locked="0"/>
    </xf>
    <xf numFmtId="1" fontId="1" fillId="3" borderId="13" xfId="0" applyNumberFormat="1" applyFont="1" applyFill="1" applyBorder="1" applyAlignment="1" applyProtection="1">
      <alignment horizontal="center" vertical="top"/>
      <protection locked="0"/>
    </xf>
    <xf numFmtId="1" fontId="1" fillId="3" borderId="13" xfId="0" applyNumberFormat="1" applyFont="1" applyFill="1" applyBorder="1" applyAlignment="1" applyProtection="1">
      <alignment vertical="top"/>
      <protection locked="0"/>
    </xf>
    <xf numFmtId="3" fontId="1" fillId="3" borderId="10" xfId="0" applyNumberFormat="1" applyFont="1" applyFill="1" applyBorder="1" applyAlignment="1" applyProtection="1">
      <alignment horizontal="center" vertical="top"/>
      <protection locked="0" hidden="1"/>
    </xf>
    <xf numFmtId="0" fontId="3" fillId="0" borderId="0" xfId="0" applyFont="1" applyFill="1" applyAlignment="1" applyProtection="1">
      <alignment vertical="top"/>
      <protection locked="0"/>
    </xf>
    <xf numFmtId="1" fontId="7" fillId="2" borderId="0" xfId="0" applyNumberFormat="1" applyFont="1" applyFill="1" applyBorder="1" applyAlignment="1" applyProtection="1">
      <alignment horizontal="center" vertical="top"/>
      <protection locked="0"/>
    </xf>
    <xf numFmtId="1" fontId="7" fillId="2" borderId="0" xfId="0" applyNumberFormat="1" applyFont="1" applyFill="1" applyAlignment="1" applyProtection="1">
      <alignment horizontal="center"/>
      <protection locked="0"/>
    </xf>
    <xf numFmtId="1" fontId="7" fillId="2" borderId="0" xfId="0" applyNumberFormat="1" applyFont="1" applyFill="1" applyAlignment="1" applyProtection="1">
      <alignment horizontal="center" vertical="top" wrapText="1"/>
      <protection locked="0"/>
    </xf>
    <xf numFmtId="3" fontId="5" fillId="2" borderId="0" xfId="1" applyNumberFormat="1" applyFont="1" applyFill="1" applyBorder="1" applyAlignment="1" applyProtection="1">
      <alignment horizontal="right" indent="1"/>
      <protection locked="0"/>
    </xf>
    <xf numFmtId="0" fontId="7" fillId="2" borderId="0" xfId="0" applyFont="1" applyFill="1" applyBorder="1" applyAlignment="1" applyProtection="1">
      <alignment horizontal="left" vertical="top" wrapText="1"/>
      <protection locked="0"/>
    </xf>
    <xf numFmtId="174" fontId="0" fillId="2" borderId="1" xfId="0" applyNumberFormat="1" applyFill="1" applyBorder="1" applyAlignment="1" applyProtection="1">
      <alignment horizontal="center"/>
      <protection locked="0"/>
    </xf>
    <xf numFmtId="174" fontId="0" fillId="0" borderId="0" xfId="0" applyNumberFormat="1" applyFill="1" applyBorder="1" applyAlignment="1" applyProtection="1">
      <alignment horizontal="center"/>
      <protection locked="0"/>
    </xf>
    <xf numFmtId="183" fontId="24" fillId="0" borderId="1" xfId="0" applyNumberFormat="1" applyFont="1" applyFill="1" applyBorder="1" applyAlignment="1" applyProtection="1">
      <alignment horizontal="center" vertical="top"/>
      <protection locked="0"/>
    </xf>
    <xf numFmtId="183" fontId="24" fillId="0" borderId="0" xfId="0" applyNumberFormat="1" applyFont="1" applyFill="1" applyBorder="1" applyAlignment="1" applyProtection="1">
      <alignment horizontal="center" vertical="top"/>
      <protection locked="0"/>
    </xf>
    <xf numFmtId="183" fontId="24" fillId="0" borderId="15" xfId="0" applyNumberFormat="1" applyFont="1" applyFill="1" applyBorder="1" applyAlignment="1" applyProtection="1">
      <alignment horizontal="center" vertical="top"/>
      <protection locked="0"/>
    </xf>
    <xf numFmtId="0" fontId="0" fillId="2" borderId="0" xfId="0" applyFill="1" applyAlignment="1" applyProtection="1">
      <protection locked="0"/>
    </xf>
    <xf numFmtId="0" fontId="7" fillId="2" borderId="10" xfId="0" applyFont="1" applyFill="1" applyBorder="1" applyAlignment="1" applyProtection="1">
      <alignment wrapText="1"/>
      <protection locked="0"/>
    </xf>
    <xf numFmtId="183" fontId="0" fillId="2" borderId="17" xfId="0" applyNumberFormat="1" applyFill="1" applyBorder="1" applyAlignment="1" applyProtection="1">
      <alignment horizontal="center" vertical="top"/>
      <protection locked="0"/>
    </xf>
    <xf numFmtId="183" fontId="24" fillId="2" borderId="17" xfId="0" applyNumberFormat="1" applyFont="1" applyFill="1" applyBorder="1" applyAlignment="1" applyProtection="1">
      <alignment horizontal="center" vertical="top"/>
      <protection locked="0"/>
    </xf>
    <xf numFmtId="183" fontId="24" fillId="0" borderId="17" xfId="0" applyNumberFormat="1" applyFont="1" applyFill="1" applyBorder="1" applyAlignment="1" applyProtection="1">
      <alignment horizontal="center" vertical="top"/>
      <protection locked="0"/>
    </xf>
    <xf numFmtId="0" fontId="7" fillId="2" borderId="13" xfId="0" applyFont="1" applyFill="1" applyBorder="1" applyAlignment="1" applyProtection="1">
      <alignment horizontal="left" vertical="top" wrapText="1"/>
      <protection locked="0"/>
    </xf>
    <xf numFmtId="17" fontId="7" fillId="2" borderId="10" xfId="0" applyNumberFormat="1" applyFont="1" applyFill="1" applyBorder="1" applyAlignment="1" applyProtection="1">
      <alignment horizontal="left" wrapText="1"/>
      <protection locked="0"/>
    </xf>
    <xf numFmtId="183" fontId="1" fillId="2" borderId="1" xfId="0" applyNumberFormat="1" applyFont="1" applyFill="1" applyBorder="1" applyAlignment="1" applyProtection="1">
      <alignment horizontal="center"/>
      <protection locked="0"/>
    </xf>
    <xf numFmtId="183" fontId="1" fillId="2" borderId="0" xfId="0" applyNumberFormat="1" applyFont="1" applyFill="1" applyBorder="1" applyAlignment="1" applyProtection="1">
      <alignment horizontal="center"/>
      <protection locked="0"/>
    </xf>
    <xf numFmtId="183" fontId="1" fillId="2" borderId="13" xfId="0" applyNumberFormat="1" applyFont="1" applyFill="1" applyBorder="1" applyAlignment="1" applyProtection="1">
      <alignment horizontal="center"/>
      <protection locked="0"/>
    </xf>
    <xf numFmtId="0" fontId="1" fillId="3" borderId="0" xfId="0" applyFont="1" applyFill="1" applyBorder="1" applyAlignment="1" applyProtection="1">
      <alignment horizontal="center"/>
      <protection locked="0"/>
    </xf>
    <xf numFmtId="0" fontId="1" fillId="3" borderId="13" xfId="0" applyFont="1" applyFill="1" applyBorder="1" applyAlignment="1" applyProtection="1">
      <alignment horizontal="center"/>
      <protection locked="0"/>
    </xf>
    <xf numFmtId="0" fontId="0" fillId="0" borderId="0" xfId="0" quotePrefix="1" applyNumberFormat="1" applyFill="1" applyAlignment="1" applyProtection="1">
      <alignment wrapText="1"/>
      <protection locked="0"/>
    </xf>
    <xf numFmtId="0" fontId="0" fillId="0" borderId="0" xfId="0" applyFill="1" applyAlignment="1" applyProtection="1">
      <alignment wrapText="1"/>
      <protection locked="0"/>
    </xf>
    <xf numFmtId="189" fontId="1" fillId="0" borderId="1" xfId="0" applyNumberFormat="1" applyFont="1" applyFill="1" applyBorder="1" applyAlignment="1" applyProtection="1">
      <alignment horizontal="center"/>
      <protection locked="0"/>
    </xf>
    <xf numFmtId="189" fontId="1" fillId="0" borderId="0" xfId="0" applyNumberFormat="1" applyFont="1" applyFill="1" applyBorder="1" applyAlignment="1" applyProtection="1">
      <alignment horizontal="center"/>
      <protection locked="0"/>
    </xf>
    <xf numFmtId="189" fontId="1" fillId="0" borderId="15" xfId="0" applyNumberFormat="1" applyFont="1" applyFill="1" applyBorder="1" applyAlignment="1" applyProtection="1">
      <alignment horizontal="center"/>
      <protection locked="0"/>
    </xf>
    <xf numFmtId="189" fontId="1" fillId="0" borderId="13" xfId="0" applyNumberFormat="1" applyFont="1" applyFill="1" applyBorder="1" applyAlignment="1" applyProtection="1">
      <alignment horizontal="center"/>
      <protection locked="0"/>
    </xf>
    <xf numFmtId="1" fontId="1" fillId="3" borderId="0" xfId="0" applyNumberFormat="1" applyFont="1" applyFill="1" applyBorder="1" applyAlignment="1" applyProtection="1">
      <alignment horizontal="center"/>
      <protection locked="0"/>
    </xf>
    <xf numFmtId="3" fontId="1" fillId="3" borderId="10" xfId="0" applyNumberFormat="1" applyFont="1" applyFill="1" applyBorder="1" applyAlignment="1" applyProtection="1">
      <alignment horizontal="center"/>
      <protection locked="0" hidden="1"/>
    </xf>
    <xf numFmtId="0" fontId="0" fillId="0" borderId="0" xfId="0" applyAlignment="1" applyProtection="1">
      <protection locked="0"/>
    </xf>
    <xf numFmtId="17" fontId="0" fillId="2" borderId="0" xfId="0" applyNumberFormat="1" applyFill="1" applyAlignment="1" applyProtection="1">
      <alignment horizontal="left" wrapText="1"/>
      <protection locked="0"/>
    </xf>
    <xf numFmtId="0" fontId="0" fillId="2" borderId="13" xfId="0" applyFill="1" applyBorder="1" applyAlignment="1" applyProtection="1">
      <alignment wrapText="1"/>
      <protection locked="0"/>
    </xf>
    <xf numFmtId="17" fontId="0" fillId="2" borderId="13" xfId="0" applyNumberFormat="1" applyFill="1" applyBorder="1" applyAlignment="1" applyProtection="1">
      <alignment horizontal="left" wrapText="1"/>
      <protection locked="0"/>
    </xf>
    <xf numFmtId="183" fontId="1" fillId="2" borderId="15" xfId="0" applyNumberFormat="1" applyFont="1" applyFill="1" applyBorder="1" applyAlignment="1" applyProtection="1">
      <alignment horizontal="center"/>
      <protection locked="0"/>
    </xf>
    <xf numFmtId="1" fontId="1" fillId="3" borderId="13" xfId="0" applyNumberFormat="1" applyFont="1" applyFill="1" applyBorder="1" applyAlignment="1" applyProtection="1">
      <alignment horizontal="center"/>
      <protection locked="0"/>
    </xf>
    <xf numFmtId="0" fontId="7" fillId="3" borderId="1" xfId="0" applyFont="1" applyFill="1" applyBorder="1" applyAlignment="1" applyProtection="1">
      <alignment horizontal="center"/>
      <protection locked="0"/>
    </xf>
    <xf numFmtId="0" fontId="7" fillId="3" borderId="0" xfId="0" applyFont="1" applyFill="1" applyBorder="1" applyAlignment="1" applyProtection="1">
      <alignment horizontal="center"/>
      <protection locked="0"/>
    </xf>
    <xf numFmtId="0" fontId="7" fillId="3" borderId="13" xfId="0" applyFont="1" applyFill="1" applyBorder="1" applyAlignment="1" applyProtection="1">
      <alignment horizontal="center"/>
      <protection locked="0"/>
    </xf>
    <xf numFmtId="1" fontId="7" fillId="3" borderId="1" xfId="0" applyNumberFormat="1" applyFont="1" applyFill="1" applyBorder="1" applyAlignment="1" applyProtection="1">
      <alignment horizontal="center"/>
      <protection locked="0"/>
    </xf>
    <xf numFmtId="1" fontId="7" fillId="3" borderId="0" xfId="0" applyNumberFormat="1" applyFont="1" applyFill="1" applyBorder="1" applyAlignment="1" applyProtection="1">
      <alignment horizontal="center"/>
      <protection locked="0"/>
    </xf>
    <xf numFmtId="1" fontId="7" fillId="3" borderId="13" xfId="0" applyNumberFormat="1" applyFont="1" applyFill="1" applyBorder="1" applyAlignment="1" applyProtection="1">
      <alignment horizontal="center"/>
      <protection locked="0"/>
    </xf>
    <xf numFmtId="0" fontId="1" fillId="2" borderId="0" xfId="0" applyFont="1" applyFill="1" applyBorder="1" applyAlignment="1" applyProtection="1">
      <alignment horizontal="center"/>
      <protection locked="0"/>
    </xf>
    <xf numFmtId="17" fontId="7" fillId="2" borderId="0" xfId="0" applyNumberFormat="1" applyFont="1" applyFill="1" applyAlignment="1" applyProtection="1">
      <alignment horizontal="left" wrapText="1"/>
      <protection locked="0"/>
    </xf>
    <xf numFmtId="1" fontId="0" fillId="3" borderId="0" xfId="0" applyNumberFormat="1" applyFill="1" applyBorder="1" applyAlignment="1" applyProtection="1">
      <alignment horizontal="center"/>
      <protection locked="0"/>
    </xf>
    <xf numFmtId="17" fontId="7" fillId="2" borderId="10" xfId="0" applyNumberFormat="1" applyFont="1" applyFill="1" applyBorder="1" applyAlignment="1" applyProtection="1">
      <alignment wrapText="1"/>
      <protection locked="0"/>
    </xf>
    <xf numFmtId="1" fontId="0" fillId="3" borderId="1" xfId="0" applyNumberFormat="1" applyFill="1" applyBorder="1" applyAlignment="1" applyProtection="1">
      <alignment horizontal="center"/>
      <protection locked="0"/>
    </xf>
    <xf numFmtId="1" fontId="0" fillId="3" borderId="13" xfId="0" applyNumberFormat="1" applyFill="1" applyBorder="1" applyAlignment="1" applyProtection="1">
      <alignment horizontal="center"/>
      <protection locked="0"/>
    </xf>
    <xf numFmtId="1" fontId="0" fillId="3" borderId="0" xfId="0" applyNumberFormat="1" applyFont="1" applyFill="1" applyBorder="1" applyAlignment="1" applyProtection="1">
      <alignment horizontal="center" vertical="top"/>
      <protection locked="0"/>
    </xf>
    <xf numFmtId="174" fontId="24" fillId="2" borderId="0" xfId="0" applyNumberFormat="1" applyFont="1" applyFill="1" applyBorder="1" applyAlignment="1" applyProtection="1">
      <alignment vertical="top"/>
      <protection locked="0"/>
    </xf>
    <xf numFmtId="174" fontId="24" fillId="2" borderId="15" xfId="0" applyNumberFormat="1" applyFont="1" applyFill="1" applyBorder="1" applyAlignment="1" applyProtection="1">
      <alignment vertical="top"/>
      <protection locked="0"/>
    </xf>
    <xf numFmtId="183" fontId="24" fillId="2" borderId="0" xfId="0" applyNumberFormat="1" applyFont="1" applyFill="1" applyBorder="1" applyAlignment="1" applyProtection="1">
      <alignment vertical="top"/>
      <protection locked="0"/>
    </xf>
    <xf numFmtId="174" fontId="0" fillId="2" borderId="0" xfId="0" applyNumberFormat="1" applyFill="1" applyAlignment="1" applyProtection="1">
      <alignment vertical="top"/>
      <protection locked="0"/>
    </xf>
    <xf numFmtId="0" fontId="0" fillId="2" borderId="15" xfId="0" applyFill="1" applyBorder="1" applyAlignment="1" applyProtection="1">
      <alignment vertical="top"/>
      <protection locked="0"/>
    </xf>
    <xf numFmtId="174" fontId="24" fillId="2" borderId="13" xfId="0" applyNumberFormat="1" applyFont="1" applyFill="1" applyBorder="1" applyAlignment="1" applyProtection="1">
      <alignment vertical="top"/>
      <protection locked="0"/>
    </xf>
    <xf numFmtId="0" fontId="25" fillId="3" borderId="0" xfId="0" applyFont="1" applyFill="1" applyBorder="1" applyAlignment="1" applyProtection="1">
      <alignment vertical="top"/>
      <protection locked="0"/>
    </xf>
    <xf numFmtId="0" fontId="1" fillId="2" borderId="0" xfId="0" applyFont="1" applyFill="1" applyAlignment="1" applyProtection="1">
      <alignment horizontal="left" wrapText="1"/>
      <protection locked="0"/>
    </xf>
    <xf numFmtId="0" fontId="2" fillId="2" borderId="0" xfId="3" applyFill="1" applyAlignment="1" applyProtection="1">
      <alignment horizontal="left" wrapText="1"/>
      <protection locked="0"/>
    </xf>
    <xf numFmtId="0" fontId="2" fillId="2" borderId="0" xfId="3" applyFill="1" applyAlignment="1" applyProtection="1">
      <alignment horizontal="left" vertical="top" wrapText="1"/>
      <protection locked="0"/>
    </xf>
    <xf numFmtId="0" fontId="4" fillId="2" borderId="0" xfId="0" applyFont="1" applyFill="1" applyAlignment="1" applyProtection="1">
      <alignment horizontal="left" vertical="top" wrapText="1"/>
      <protection locked="0"/>
    </xf>
    <xf numFmtId="0" fontId="5" fillId="0" borderId="0" xfId="0" applyFont="1" applyAlignment="1" applyProtection="1">
      <alignment wrapText="1"/>
      <protection locked="0"/>
    </xf>
    <xf numFmtId="183" fontId="5" fillId="4" borderId="0" xfId="0" applyNumberFormat="1" applyFont="1" applyFill="1" applyAlignment="1" applyProtection="1">
      <alignment horizontal="center" vertical="top"/>
      <protection locked="0"/>
    </xf>
    <xf numFmtId="0" fontId="7" fillId="2" borderId="13" xfId="0" applyFont="1" applyFill="1" applyBorder="1" applyAlignment="1" applyProtection="1">
      <alignment horizontal="left" vertical="top" wrapText="1"/>
      <protection locked="0"/>
    </xf>
    <xf numFmtId="183" fontId="7" fillId="2" borderId="2" xfId="0" applyNumberFormat="1" applyFont="1" applyFill="1" applyBorder="1" applyAlignment="1" applyProtection="1">
      <alignment horizontal="center" vertical="top"/>
      <protection locked="0"/>
    </xf>
    <xf numFmtId="0" fontId="7" fillId="3" borderId="2" xfId="0" applyFont="1" applyFill="1" applyBorder="1" applyAlignment="1" applyProtection="1">
      <alignment horizontal="center"/>
      <protection locked="0"/>
    </xf>
    <xf numFmtId="183" fontId="0" fillId="2" borderId="20" xfId="0" applyNumberFormat="1" applyFill="1" applyBorder="1" applyAlignment="1" applyProtection="1">
      <alignment horizontal="center" vertical="top" wrapText="1"/>
      <protection locked="0"/>
    </xf>
    <xf numFmtId="183" fontId="0" fillId="2" borderId="18" xfId="0" applyNumberFormat="1" applyFill="1" applyBorder="1" applyAlignment="1" applyProtection="1">
      <alignment horizontal="center" vertical="top" wrapText="1"/>
      <protection locked="0"/>
    </xf>
    <xf numFmtId="183" fontId="0" fillId="2" borderId="19" xfId="0" applyNumberFormat="1" applyFill="1" applyBorder="1" applyAlignment="1" applyProtection="1">
      <alignment horizontal="center" vertical="top" wrapText="1"/>
      <protection locked="0"/>
    </xf>
    <xf numFmtId="0" fontId="9" fillId="2" borderId="0" xfId="0" applyFont="1" applyFill="1" applyAlignment="1" applyProtection="1">
      <alignment horizontal="left" vertical="top" wrapText="1"/>
      <protection locked="0"/>
    </xf>
    <xf numFmtId="183" fontId="0" fillId="2" borderId="2" xfId="0" applyNumberFormat="1" applyFill="1" applyBorder="1" applyAlignment="1" applyProtection="1">
      <alignment horizontal="center" vertical="top" wrapText="1"/>
      <protection locked="0"/>
    </xf>
    <xf numFmtId="0" fontId="7" fillId="3" borderId="2" xfId="0" applyFont="1" applyFill="1" applyBorder="1" applyAlignment="1" applyProtection="1">
      <alignment horizontal="center" vertical="top" wrapText="1"/>
      <protection locked="0"/>
    </xf>
    <xf numFmtId="0" fontId="3" fillId="2" borderId="0" xfId="0" applyFont="1" applyFill="1" applyAlignment="1" applyProtection="1">
      <alignment horizontal="left" vertical="top" wrapText="1"/>
      <protection locked="0"/>
    </xf>
    <xf numFmtId="183" fontId="0" fillId="2" borderId="2" xfId="0" applyNumberFormat="1" applyFill="1" applyBorder="1" applyAlignment="1" applyProtection="1">
      <alignment horizontal="center" vertical="top"/>
      <protection locked="0"/>
    </xf>
    <xf numFmtId="0" fontId="4" fillId="0" borderId="0" xfId="0" applyFont="1" applyFill="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183" fontId="7" fillId="0" borderId="2" xfId="0" applyNumberFormat="1" applyFont="1" applyFill="1" applyBorder="1" applyAlignment="1" applyProtection="1">
      <alignment horizontal="center" vertical="top"/>
      <protection locked="0"/>
    </xf>
    <xf numFmtId="0" fontId="7" fillId="3" borderId="20" xfId="0" applyFont="1" applyFill="1" applyBorder="1" applyAlignment="1" applyProtection="1">
      <alignment horizontal="center"/>
      <protection locked="0"/>
    </xf>
    <xf numFmtId="0" fontId="7" fillId="3" borderId="18" xfId="0" applyFont="1" applyFill="1" applyBorder="1" applyAlignment="1" applyProtection="1">
      <alignment horizontal="center"/>
      <protection locked="0"/>
    </xf>
    <xf numFmtId="0" fontId="7" fillId="3" borderId="19" xfId="0" applyFont="1" applyFill="1" applyBorder="1" applyAlignment="1" applyProtection="1">
      <alignment horizontal="center"/>
      <protection locked="0"/>
    </xf>
    <xf numFmtId="183" fontId="0" fillId="0" borderId="20" xfId="0" applyNumberFormat="1" applyFill="1" applyBorder="1" applyAlignment="1" applyProtection="1">
      <alignment horizontal="center" vertical="top" wrapText="1"/>
      <protection locked="0"/>
    </xf>
    <xf numFmtId="183" fontId="0" fillId="0" borderId="18" xfId="0" applyNumberFormat="1" applyFill="1" applyBorder="1" applyAlignment="1" applyProtection="1">
      <alignment horizontal="center" vertical="top" wrapText="1"/>
      <protection locked="0"/>
    </xf>
    <xf numFmtId="183" fontId="0" fillId="0" borderId="19" xfId="0" applyNumberFormat="1" applyFill="1" applyBorder="1" applyAlignment="1" applyProtection="1">
      <alignment horizontal="center" vertical="top" wrapText="1"/>
      <protection locked="0"/>
    </xf>
    <xf numFmtId="183" fontId="0" fillId="0" borderId="2" xfId="0" applyNumberFormat="1" applyFill="1" applyBorder="1" applyAlignment="1" applyProtection="1">
      <alignment horizontal="center" vertical="top" wrapText="1"/>
      <protection locked="0"/>
    </xf>
    <xf numFmtId="0" fontId="7" fillId="3" borderId="20" xfId="0" applyFont="1" applyFill="1" applyBorder="1" applyAlignment="1" applyProtection="1">
      <alignment horizontal="center" vertical="top" wrapText="1"/>
      <protection locked="0"/>
    </xf>
    <xf numFmtId="0" fontId="7" fillId="3" borderId="18" xfId="0" applyFont="1" applyFill="1" applyBorder="1" applyAlignment="1" applyProtection="1">
      <alignment horizontal="center" vertical="top" wrapText="1"/>
      <protection locked="0"/>
    </xf>
    <xf numFmtId="0" fontId="7" fillId="3" borderId="19" xfId="0" applyFont="1" applyFill="1" applyBorder="1" applyAlignment="1" applyProtection="1">
      <alignment horizontal="center" vertical="top" wrapText="1"/>
      <protection locked="0"/>
    </xf>
    <xf numFmtId="0" fontId="9" fillId="0" borderId="0"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5" fillId="0" borderId="0" xfId="0" applyFont="1" applyFill="1" applyAlignment="1" applyProtection="1">
      <alignment wrapText="1"/>
      <protection locked="0"/>
    </xf>
    <xf numFmtId="0" fontId="7" fillId="3" borderId="4" xfId="0" applyFont="1" applyFill="1" applyBorder="1" applyAlignment="1" applyProtection="1">
      <alignment horizontal="center" vertical="top" wrapText="1"/>
      <protection locked="0"/>
    </xf>
    <xf numFmtId="0" fontId="7" fillId="3" borderId="16" xfId="0" applyFont="1" applyFill="1" applyBorder="1" applyAlignment="1" applyProtection="1">
      <alignment horizontal="center" vertical="top" wrapText="1"/>
      <protection locked="0"/>
    </xf>
    <xf numFmtId="183" fontId="0" fillId="0" borderId="2" xfId="0" applyNumberFormat="1" applyFill="1" applyBorder="1" applyAlignment="1" applyProtection="1">
      <alignment horizontal="center" vertical="top"/>
      <protection locked="0"/>
    </xf>
    <xf numFmtId="0" fontId="5" fillId="2" borderId="0" xfId="0" applyFont="1" applyFill="1" applyAlignment="1" applyProtection="1">
      <alignment horizontal="left" vertical="top" wrapText="1"/>
      <protection locked="0"/>
    </xf>
    <xf numFmtId="0" fontId="7" fillId="0" borderId="0" xfId="0" applyFont="1" applyAlignment="1" applyProtection="1">
      <alignment wrapText="1"/>
      <protection locked="0"/>
    </xf>
    <xf numFmtId="0" fontId="0" fillId="0" borderId="0" xfId="0" applyAlignment="1" applyProtection="1">
      <alignment horizontal="left" vertical="top" wrapText="1"/>
      <protection locked="0"/>
    </xf>
    <xf numFmtId="0" fontId="7" fillId="3" borderId="20" xfId="0" applyFont="1" applyFill="1" applyBorder="1" applyAlignment="1">
      <alignment horizontal="center" vertical="top" wrapText="1"/>
    </xf>
    <xf numFmtId="0" fontId="7" fillId="3" borderId="18" xfId="0" applyFont="1" applyFill="1" applyBorder="1" applyAlignment="1">
      <alignment horizontal="center" vertical="top" wrapText="1"/>
    </xf>
    <xf numFmtId="0" fontId="7" fillId="3" borderId="19" xfId="0" applyFont="1" applyFill="1" applyBorder="1" applyAlignment="1">
      <alignment horizontal="center" vertical="top" wrapText="1"/>
    </xf>
    <xf numFmtId="183" fontId="7" fillId="2" borderId="20" xfId="0" applyNumberFormat="1" applyFont="1" applyFill="1" applyBorder="1" applyAlignment="1" applyProtection="1">
      <alignment horizontal="center" vertical="top"/>
      <protection locked="0"/>
    </xf>
    <xf numFmtId="183" fontId="7" fillId="2" borderId="18" xfId="0" applyNumberFormat="1" applyFont="1" applyFill="1" applyBorder="1" applyAlignment="1" applyProtection="1">
      <alignment horizontal="center" vertical="top"/>
      <protection locked="0"/>
    </xf>
    <xf numFmtId="183" fontId="7" fillId="2" borderId="19" xfId="0" applyNumberFormat="1" applyFont="1" applyFill="1" applyBorder="1" applyAlignment="1" applyProtection="1">
      <alignment horizontal="center" vertical="top"/>
      <protection locked="0"/>
    </xf>
    <xf numFmtId="0" fontId="7" fillId="3" borderId="20" xfId="0" applyFont="1" applyFill="1" applyBorder="1" applyAlignment="1">
      <alignment horizontal="center" wrapText="1"/>
    </xf>
    <xf numFmtId="0" fontId="7" fillId="3" borderId="18" xfId="0" applyFont="1" applyFill="1" applyBorder="1" applyAlignment="1">
      <alignment horizontal="center" wrapText="1"/>
    </xf>
    <xf numFmtId="0" fontId="7" fillId="3" borderId="19" xfId="0" applyFont="1" applyFill="1" applyBorder="1" applyAlignment="1">
      <alignment horizontal="center" wrapText="1"/>
    </xf>
    <xf numFmtId="183" fontId="0" fillId="2" borderId="6" xfId="0" applyNumberFormat="1" applyFill="1" applyBorder="1" applyAlignment="1" applyProtection="1">
      <alignment horizontal="center" vertical="top" wrapText="1"/>
      <protection locked="0"/>
    </xf>
    <xf numFmtId="183" fontId="0" fillId="2" borderId="3" xfId="0" applyNumberFormat="1" applyFill="1" applyBorder="1" applyAlignment="1" applyProtection="1">
      <alignment horizontal="center" vertical="top" wrapText="1"/>
      <protection locked="0"/>
    </xf>
    <xf numFmtId="183" fontId="0" fillId="2" borderId="4" xfId="0" applyNumberFormat="1" applyFill="1" applyBorder="1" applyAlignment="1" applyProtection="1">
      <alignment horizontal="center" vertical="top" wrapText="1"/>
      <protection locked="0"/>
    </xf>
    <xf numFmtId="183" fontId="0" fillId="2" borderId="16" xfId="0" applyNumberFormat="1" applyFill="1" applyBorder="1" applyAlignment="1" applyProtection="1">
      <alignment horizontal="center" vertical="top" wrapText="1"/>
      <protection locked="0"/>
    </xf>
    <xf numFmtId="0" fontId="9" fillId="2" borderId="0" xfId="0" applyFont="1" applyFill="1" applyAlignment="1" applyProtection="1">
      <alignment vertical="top" wrapText="1"/>
      <protection locked="0"/>
    </xf>
    <xf numFmtId="0" fontId="3" fillId="2" borderId="0" xfId="0" applyFont="1" applyFill="1" applyAlignment="1" applyProtection="1">
      <alignment vertical="top" wrapText="1"/>
      <protection locked="0"/>
    </xf>
    <xf numFmtId="0" fontId="9" fillId="2" borderId="0" xfId="0" applyFont="1" applyFill="1" applyBorder="1" applyAlignment="1" applyProtection="1">
      <alignment horizontal="left" vertical="top" wrapText="1"/>
      <protection locked="0"/>
    </xf>
    <xf numFmtId="0" fontId="3" fillId="2" borderId="0" xfId="0" applyFont="1" applyFill="1" applyBorder="1" applyAlignment="1" applyProtection="1">
      <alignment horizontal="left" vertical="top" wrapText="1"/>
      <protection locked="0"/>
    </xf>
    <xf numFmtId="0" fontId="5" fillId="2" borderId="0" xfId="0" applyFont="1" applyFill="1" applyAlignment="1" applyProtection="1">
      <alignment wrapText="1"/>
      <protection locked="0"/>
    </xf>
    <xf numFmtId="0" fontId="7" fillId="2" borderId="0" xfId="0" applyFont="1" applyFill="1" applyAlignment="1" applyProtection="1">
      <alignment wrapText="1"/>
      <protection locked="0"/>
    </xf>
    <xf numFmtId="0" fontId="7" fillId="3" borderId="2" xfId="0" applyFont="1" applyFill="1" applyBorder="1" applyAlignment="1" applyProtection="1">
      <alignment horizontal="center" vertical="top"/>
      <protection locked="0"/>
    </xf>
    <xf numFmtId="0" fontId="9" fillId="2" borderId="0" xfId="0" applyFont="1" applyFill="1" applyBorder="1" applyAlignment="1" applyProtection="1">
      <alignment vertical="top" wrapText="1"/>
      <protection locked="0"/>
    </xf>
    <xf numFmtId="0" fontId="3" fillId="2" borderId="0" xfId="0" quotePrefix="1" applyFont="1" applyFill="1" applyBorder="1" applyAlignment="1" applyProtection="1">
      <alignment horizontal="left" vertical="top" wrapText="1"/>
      <protection locked="0"/>
    </xf>
    <xf numFmtId="0" fontId="3" fillId="2" borderId="0" xfId="0" applyFont="1" applyFill="1" applyBorder="1" applyAlignment="1" applyProtection="1">
      <alignment vertical="top" wrapText="1"/>
      <protection locked="0"/>
    </xf>
    <xf numFmtId="183" fontId="9" fillId="2" borderId="20" xfId="0" applyNumberFormat="1" applyFont="1" applyFill="1" applyBorder="1" applyAlignment="1" applyProtection="1">
      <alignment horizontal="center" vertical="top"/>
      <protection locked="0"/>
    </xf>
    <xf numFmtId="183" fontId="9" fillId="2" borderId="18" xfId="0" applyNumberFormat="1" applyFont="1" applyFill="1" applyBorder="1" applyAlignment="1" applyProtection="1">
      <alignment horizontal="center" vertical="top"/>
      <protection locked="0"/>
    </xf>
    <xf numFmtId="183" fontId="9" fillId="2" borderId="19" xfId="0" applyNumberFormat="1" applyFont="1" applyFill="1" applyBorder="1" applyAlignment="1" applyProtection="1">
      <alignment horizontal="center" vertical="top"/>
      <protection locked="0"/>
    </xf>
    <xf numFmtId="0" fontId="9" fillId="3" borderId="4" xfId="0" applyFont="1" applyFill="1" applyBorder="1" applyAlignment="1" applyProtection="1">
      <alignment horizontal="center" vertical="top" wrapText="1"/>
      <protection locked="0"/>
    </xf>
    <xf numFmtId="0" fontId="9" fillId="3" borderId="16" xfId="0" applyFont="1" applyFill="1" applyBorder="1" applyAlignment="1" applyProtection="1">
      <alignment horizontal="center" vertical="top" wrapText="1"/>
      <protection locked="0"/>
    </xf>
    <xf numFmtId="183" fontId="3" fillId="2" borderId="4" xfId="0" applyNumberFormat="1" applyFont="1" applyFill="1" applyBorder="1" applyAlignment="1" applyProtection="1">
      <alignment horizontal="center" vertical="top" wrapText="1"/>
      <protection locked="0"/>
    </xf>
    <xf numFmtId="183" fontId="0" fillId="2" borderId="16" xfId="0" applyNumberFormat="1" applyFill="1" applyBorder="1" applyAlignment="1" applyProtection="1">
      <alignment horizontal="center"/>
      <protection locked="0"/>
    </xf>
    <xf numFmtId="0" fontId="9" fillId="3" borderId="20" xfId="0" applyFont="1" applyFill="1" applyBorder="1" applyAlignment="1" applyProtection="1">
      <alignment horizontal="center" vertical="top"/>
      <protection locked="0"/>
    </xf>
    <xf numFmtId="0" fontId="9" fillId="3" borderId="18" xfId="0" applyFont="1" applyFill="1" applyBorder="1" applyAlignment="1" applyProtection="1">
      <alignment horizontal="center" vertical="top"/>
      <protection locked="0"/>
    </xf>
    <xf numFmtId="0" fontId="9" fillId="3" borderId="19" xfId="0" applyFont="1" applyFill="1" applyBorder="1" applyAlignment="1" applyProtection="1">
      <alignment horizontal="center" vertical="top"/>
      <protection locked="0"/>
    </xf>
    <xf numFmtId="0" fontId="9" fillId="3" borderId="2" xfId="0" applyFont="1" applyFill="1" applyBorder="1" applyAlignment="1" applyProtection="1">
      <alignment horizontal="center" vertical="top"/>
      <protection locked="0"/>
    </xf>
    <xf numFmtId="183" fontId="9" fillId="2" borderId="2" xfId="0" applyNumberFormat="1" applyFont="1" applyFill="1" applyBorder="1" applyAlignment="1" applyProtection="1">
      <alignment horizontal="center" vertical="top"/>
      <protection locked="0"/>
    </xf>
    <xf numFmtId="0" fontId="5" fillId="2" borderId="0" xfId="0" applyFont="1" applyFill="1" applyAlignment="1" applyProtection="1">
      <alignment horizontal="left" wrapText="1"/>
      <protection locked="0"/>
    </xf>
    <xf numFmtId="0" fontId="14" fillId="3" borderId="2" xfId="0" applyFont="1" applyFill="1" applyBorder="1" applyAlignment="1" applyProtection="1">
      <alignment horizontal="center" vertical="top" wrapText="1"/>
      <protection locked="0"/>
    </xf>
    <xf numFmtId="0" fontId="0" fillId="2" borderId="0" xfId="0" applyFill="1" applyProtection="1">
      <protection locked="0"/>
    </xf>
    <xf numFmtId="0" fontId="3" fillId="2" borderId="0" xfId="0" quotePrefix="1" applyFont="1" applyFill="1" applyAlignment="1" applyProtection="1">
      <alignment horizontal="left" vertical="top" wrapText="1"/>
      <protection locked="0"/>
    </xf>
    <xf numFmtId="0" fontId="7" fillId="2" borderId="2" xfId="0" applyFont="1" applyFill="1" applyBorder="1" applyAlignment="1" applyProtection="1">
      <alignment horizontal="center" vertical="top"/>
      <protection locked="0"/>
    </xf>
    <xf numFmtId="0" fontId="7" fillId="2" borderId="20" xfId="0" applyFont="1" applyFill="1" applyBorder="1" applyAlignment="1" applyProtection="1">
      <alignment horizontal="center" vertical="top" wrapText="1"/>
      <protection locked="0"/>
    </xf>
    <xf numFmtId="0" fontId="7" fillId="2" borderId="18" xfId="0" applyFont="1" applyFill="1" applyBorder="1" applyAlignment="1" applyProtection="1">
      <alignment horizontal="center" vertical="top" wrapText="1"/>
      <protection locked="0"/>
    </xf>
    <xf numFmtId="0" fontId="7" fillId="2" borderId="19" xfId="0" applyFont="1" applyFill="1" applyBorder="1" applyAlignment="1" applyProtection="1">
      <alignment horizontal="center" vertical="top" wrapText="1"/>
      <protection locked="0"/>
    </xf>
    <xf numFmtId="0" fontId="5" fillId="0" borderId="0" xfId="0" applyFont="1" applyAlignment="1" applyProtection="1">
      <alignment horizontal="left" wrapText="1"/>
      <protection locked="0"/>
    </xf>
    <xf numFmtId="0" fontId="5" fillId="2" borderId="0" xfId="0" applyFont="1" applyFill="1" applyAlignment="1" applyProtection="1">
      <alignment horizontal="left" vertical="top"/>
      <protection locked="0"/>
    </xf>
    <xf numFmtId="0" fontId="7" fillId="2" borderId="20" xfId="0" applyFont="1" applyFill="1" applyBorder="1" applyAlignment="1" applyProtection="1">
      <alignment horizontal="center" vertical="top"/>
      <protection locked="0"/>
    </xf>
    <xf numFmtId="0" fontId="7" fillId="2" borderId="18" xfId="0" applyFont="1" applyFill="1" applyBorder="1" applyAlignment="1" applyProtection="1">
      <alignment horizontal="center" vertical="top"/>
      <protection locked="0"/>
    </xf>
    <xf numFmtId="0" fontId="7" fillId="2" borderId="19" xfId="0" applyFont="1" applyFill="1" applyBorder="1" applyAlignment="1" applyProtection="1">
      <alignment horizontal="center" vertical="top"/>
      <protection locked="0"/>
    </xf>
    <xf numFmtId="0" fontId="0" fillId="2" borderId="0" xfId="0" applyFill="1" applyAlignment="1" applyProtection="1">
      <alignment wrapText="1"/>
      <protection locked="0"/>
    </xf>
    <xf numFmtId="0" fontId="23" fillId="2" borderId="0" xfId="0" applyFont="1" applyFill="1" applyBorder="1" applyAlignment="1" applyProtection="1">
      <alignment horizontal="left" vertical="top" wrapText="1"/>
      <protection locked="0"/>
    </xf>
    <xf numFmtId="0" fontId="33" fillId="2" borderId="0" xfId="3" applyFont="1" applyFill="1" applyAlignment="1" applyProtection="1">
      <alignment horizontal="left" vertical="top" wrapText="1"/>
      <protection locked="0"/>
    </xf>
    <xf numFmtId="0" fontId="7" fillId="2" borderId="2" xfId="0" applyFont="1" applyFill="1" applyBorder="1" applyAlignment="1" applyProtection="1">
      <alignment horizontal="center" vertical="top" wrapText="1"/>
      <protection locked="0"/>
    </xf>
    <xf numFmtId="0" fontId="9" fillId="2" borderId="0" xfId="0" applyFont="1" applyFill="1" applyBorder="1" applyAlignment="1" applyProtection="1">
      <alignment horizontal="left" wrapText="1"/>
      <protection locked="0"/>
    </xf>
    <xf numFmtId="0" fontId="23" fillId="2" borderId="0" xfId="0" applyFont="1" applyFill="1" applyBorder="1" applyAlignment="1" applyProtection="1">
      <alignment vertical="top" wrapText="1"/>
      <protection locked="0"/>
    </xf>
    <xf numFmtId="0" fontId="5" fillId="2" borderId="0" xfId="0" applyFont="1" applyFill="1" applyBorder="1" applyAlignment="1" applyProtection="1">
      <alignment horizontal="left" wrapText="1"/>
      <protection locked="0"/>
    </xf>
    <xf numFmtId="0" fontId="7" fillId="2" borderId="4" xfId="0" applyFont="1" applyFill="1" applyBorder="1" applyAlignment="1" applyProtection="1">
      <alignment horizontal="center" vertical="top" wrapText="1"/>
      <protection locked="0"/>
    </xf>
    <xf numFmtId="0" fontId="7" fillId="2" borderId="16" xfId="0" applyFont="1" applyFill="1" applyBorder="1" applyAlignment="1" applyProtection="1">
      <alignment horizontal="center" vertical="top" wrapText="1"/>
      <protection locked="0"/>
    </xf>
    <xf numFmtId="0" fontId="7" fillId="2" borderId="10" xfId="0" applyFont="1" applyFill="1" applyBorder="1" applyAlignment="1" applyProtection="1">
      <alignment horizontal="center" vertical="top" wrapText="1"/>
      <protection locked="0"/>
    </xf>
  </cellXfs>
  <cellStyles count="6">
    <cellStyle name="Comma" xfId="1" builtinId="3"/>
    <cellStyle name="Comma 2" xfId="2"/>
    <cellStyle name="Hyperlink" xfId="3" builtinId="8"/>
    <cellStyle name="Normal" xfId="0" builtinId="0"/>
    <cellStyle name="Normal 2" xfId="4"/>
    <cellStyle name="Normal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organisations/department-for-work-pensions/series/employment-and-support-allowance-outcomes-of-work-capability-assessmen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tatistics.dwp.gov.uk/asd/asd1/adhoc_analysis/2011/wca_ib_reassessment_interim.pdf" TargetMode="External"/></Relationships>
</file>

<file path=xl/worksheets/_rels/sheet17.xml.rels><?xml version="1.0" encoding="UTF-8" standalone="yes"?>
<Relationships xmlns="http://schemas.openxmlformats.org/package/2006/relationships"><Relationship Id="rId3" Type="http://schemas.openxmlformats.org/officeDocument/2006/relationships/hyperlink" Target="https://www.gov.uk/government/publications/esa-outcomes-of-work-capability-assessment-policies-and-statements" TargetMode="External"/><Relationship Id="rId2" Type="http://schemas.openxmlformats.org/officeDocument/2006/relationships/hyperlink" Target="https://www.gov.uk/government/publications/esa-outcomes-of-work-capability-assessment-policies-and-statements" TargetMode="External"/><Relationship Id="rId1" Type="http://schemas.openxmlformats.org/officeDocument/2006/relationships/hyperlink" Target="https://www.gov.uk/government/organisations/department-for-work-pensions/series/employment-and-support-allowance-outcomes-of-work-capability-assessment" TargetMode="External"/><Relationship Id="rId5" Type="http://schemas.openxmlformats.org/officeDocument/2006/relationships/printerSettings" Target="../printerSettings/printerSettings13.bin"/><Relationship Id="rId4" Type="http://schemas.openxmlformats.org/officeDocument/2006/relationships/hyperlink" Target="https://www.gov.uk/government/publications/esa-outcomes-of-work-capability-assessment-policies-and-statement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
  <sheetViews>
    <sheetView tabSelected="1" zoomScale="90" workbookViewId="0">
      <selection activeCell="B7" sqref="B7"/>
    </sheetView>
  </sheetViews>
  <sheetFormatPr defaultColWidth="0" defaultRowHeight="12.75" customHeight="1" zeroHeight="1" x14ac:dyDescent="0.2"/>
  <cols>
    <col min="1" max="1" width="16.5703125" style="44" customWidth="1"/>
    <col min="2" max="2" width="80.7109375" style="44" customWidth="1"/>
    <col min="3" max="16384" width="0" style="44" hidden="1"/>
  </cols>
  <sheetData>
    <row r="1" spans="1:8" ht="12.75" customHeight="1" x14ac:dyDescent="0.2">
      <c r="A1" s="245"/>
      <c r="B1" s="245"/>
    </row>
    <row r="2" spans="1:8" x14ac:dyDescent="0.2">
      <c r="A2" s="245" t="s">
        <v>85</v>
      </c>
    </row>
    <row r="3" spans="1:8" x14ac:dyDescent="0.2">
      <c r="A3" s="245" t="s">
        <v>262</v>
      </c>
    </row>
    <row r="4" spans="1:8" x14ac:dyDescent="0.2"/>
    <row r="5" spans="1:8" x14ac:dyDescent="0.2">
      <c r="A5" s="246" t="s">
        <v>75</v>
      </c>
    </row>
    <row r="6" spans="1:8" x14ac:dyDescent="0.2">
      <c r="A6" s="246" t="s">
        <v>76</v>
      </c>
    </row>
    <row r="7" spans="1:8" x14ac:dyDescent="0.2">
      <c r="A7" s="246" t="s">
        <v>708</v>
      </c>
    </row>
    <row r="8" spans="1:8" x14ac:dyDescent="0.2"/>
    <row r="9" spans="1:8" ht="26.25" customHeight="1" x14ac:dyDescent="0.2">
      <c r="A9" s="387" t="s">
        <v>88</v>
      </c>
      <c r="B9" s="387"/>
      <c r="C9" s="50"/>
      <c r="D9" s="50"/>
      <c r="E9" s="50"/>
      <c r="F9" s="50"/>
      <c r="G9" s="50"/>
      <c r="H9" s="50"/>
    </row>
    <row r="10" spans="1:8" ht="25.5" customHeight="1" x14ac:dyDescent="0.2">
      <c r="A10" s="388" t="s">
        <v>278</v>
      </c>
      <c r="B10" s="388"/>
      <c r="C10" s="247"/>
      <c r="D10" s="247"/>
      <c r="E10" s="247"/>
      <c r="F10" s="247"/>
      <c r="G10" s="247"/>
      <c r="H10" s="247"/>
    </row>
    <row r="11" spans="1:8" x14ac:dyDescent="0.2">
      <c r="A11" s="52"/>
      <c r="B11" s="248"/>
      <c r="C11" s="247"/>
      <c r="D11" s="247"/>
      <c r="E11" s="247"/>
      <c r="F11" s="247"/>
      <c r="G11" s="247"/>
      <c r="H11" s="247"/>
    </row>
    <row r="12" spans="1:8" x14ac:dyDescent="0.2">
      <c r="A12" s="52"/>
      <c r="B12" s="248"/>
      <c r="C12" s="247"/>
      <c r="D12" s="247"/>
      <c r="E12" s="247"/>
      <c r="F12" s="247"/>
      <c r="G12" s="247"/>
      <c r="H12" s="247"/>
    </row>
    <row r="13" spans="1:8" x14ac:dyDescent="0.2"/>
    <row r="14" spans="1:8" ht="21.75" customHeight="1" x14ac:dyDescent="0.2">
      <c r="A14" s="13" t="s">
        <v>77</v>
      </c>
      <c r="B14" s="13" t="s">
        <v>78</v>
      </c>
    </row>
    <row r="15" spans="1:8" ht="25.5" x14ac:dyDescent="0.2">
      <c r="A15" s="249" t="s">
        <v>79</v>
      </c>
      <c r="B15" s="250" t="s">
        <v>263</v>
      </c>
    </row>
    <row r="16" spans="1:8" ht="23.25" customHeight="1" x14ac:dyDescent="0.2">
      <c r="A16" s="249" t="s">
        <v>247</v>
      </c>
      <c r="B16" s="250" t="s">
        <v>272</v>
      </c>
    </row>
    <row r="17" spans="1:2" ht="25.5" x14ac:dyDescent="0.2">
      <c r="A17" s="249" t="s">
        <v>80</v>
      </c>
      <c r="B17" s="250" t="s">
        <v>274</v>
      </c>
    </row>
    <row r="18" spans="1:2" ht="25.5" x14ac:dyDescent="0.2">
      <c r="A18" s="249" t="s">
        <v>81</v>
      </c>
      <c r="B18" s="250" t="s">
        <v>273</v>
      </c>
    </row>
    <row r="19" spans="1:2" ht="25.5" x14ac:dyDescent="0.2">
      <c r="A19" s="249" t="s">
        <v>302</v>
      </c>
      <c r="B19" s="250" t="s">
        <v>303</v>
      </c>
    </row>
    <row r="20" spans="1:2" ht="25.5" x14ac:dyDescent="0.2">
      <c r="A20" s="249" t="s">
        <v>304</v>
      </c>
      <c r="B20" s="250" t="s">
        <v>305</v>
      </c>
    </row>
    <row r="21" spans="1:2" ht="25.5" x14ac:dyDescent="0.2">
      <c r="A21" s="249" t="s">
        <v>306</v>
      </c>
      <c r="B21" s="250" t="s">
        <v>307</v>
      </c>
    </row>
    <row r="22" spans="1:2" ht="25.5" x14ac:dyDescent="0.2">
      <c r="A22" s="249" t="s">
        <v>308</v>
      </c>
      <c r="B22" s="250" t="s">
        <v>309</v>
      </c>
    </row>
    <row r="23" spans="1:2" ht="25.5" x14ac:dyDescent="0.2">
      <c r="A23" s="249" t="s">
        <v>82</v>
      </c>
      <c r="B23" s="250" t="s">
        <v>261</v>
      </c>
    </row>
    <row r="24" spans="1:2" ht="25.5" x14ac:dyDescent="0.2">
      <c r="A24" s="249" t="s">
        <v>83</v>
      </c>
      <c r="B24" s="250" t="s">
        <v>264</v>
      </c>
    </row>
    <row r="25" spans="1:2" ht="38.25" x14ac:dyDescent="0.2">
      <c r="A25" s="249" t="s">
        <v>84</v>
      </c>
      <c r="B25" s="250" t="s">
        <v>265</v>
      </c>
    </row>
    <row r="26" spans="1:2" ht="25.5" x14ac:dyDescent="0.2">
      <c r="A26" s="249" t="s">
        <v>310</v>
      </c>
      <c r="B26" s="251" t="s">
        <v>311</v>
      </c>
    </row>
    <row r="27" spans="1:2" ht="25.5" x14ac:dyDescent="0.2">
      <c r="A27" s="249" t="s">
        <v>312</v>
      </c>
      <c r="B27" s="251" t="s">
        <v>313</v>
      </c>
    </row>
    <row r="28" spans="1:2" x14ac:dyDescent="0.2">
      <c r="A28" s="249"/>
      <c r="B28" s="250"/>
    </row>
    <row r="29" spans="1:2" x14ac:dyDescent="0.2">
      <c r="A29" s="249"/>
      <c r="B29" s="250"/>
    </row>
    <row r="30" spans="1:2" x14ac:dyDescent="0.2">
      <c r="A30" s="389" t="s">
        <v>86</v>
      </c>
      <c r="B30" s="389"/>
    </row>
    <row r="31" spans="1:2" x14ac:dyDescent="0.2"/>
    <row r="32" spans="1:2"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sheetData>
  <mergeCells count="3">
    <mergeCell ref="A9:B9"/>
    <mergeCell ref="A10:B10"/>
    <mergeCell ref="A30:B30"/>
  </mergeCells>
  <phoneticPr fontId="3" type="noConversion"/>
  <hyperlinks>
    <hyperlink ref="A10" r:id="rId1"/>
    <hyperlink ref="A15" location="'Table 1a'!A1" display="Table 1a"/>
    <hyperlink ref="A17" location="'Table 2a'!Print_Area" display="Table 2a"/>
    <hyperlink ref="A18" location="'Table 2b'!Print_Area" display="Table 2b"/>
    <hyperlink ref="A19" location="'Table 3'!A1" display="Table 3"/>
    <hyperlink ref="A20" location="'Table 4'!A1" display="Table 4"/>
    <hyperlink ref="A21" location="'Table 5'!A1" display="Table 5"/>
    <hyperlink ref="A22" location="'Table 6'!A1" display="Table 6"/>
    <hyperlink ref="A23" location="'Table 7'!Print_Area" display="Table 7"/>
    <hyperlink ref="A24" location="'Table 8'!Print_Area" display="Table 8"/>
    <hyperlink ref="A25" location="'Table 9'!Print_Area" display="Table 9"/>
    <hyperlink ref="A30:B30" location="'Technical notes'!Print_Area" display="Technical notes"/>
    <hyperlink ref="A16" location="'Table 1b'!A1" display="Table 1b"/>
    <hyperlink ref="A26" location="'Table 10'!A1" display="Table 10"/>
    <hyperlink ref="A27" location="'Table 11'!A1" display="Table 11"/>
  </hyperlinks>
  <pageMargins left="0.39370078740157483" right="0.39370078740157483" top="0.39370078740157483" bottom="0.39370078740157483" header="0.39370078740157483" footer="0.39370078740157483"/>
  <pageSetup paperSize="9"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3"/>
  <sheetViews>
    <sheetView workbookViewId="0">
      <pane ySplit="12" topLeftCell="A13" activePane="bottomLeft" state="frozen"/>
      <selection activeCell="A76" sqref="A76"/>
      <selection pane="bottomLeft" activeCell="E13" sqref="E13"/>
    </sheetView>
  </sheetViews>
  <sheetFormatPr defaultRowHeight="12.75" zeroHeight="1" x14ac:dyDescent="0.2"/>
  <cols>
    <col min="1" max="1" width="16.28515625" style="44" customWidth="1"/>
    <col min="2" max="5" width="9.140625" style="44"/>
    <col min="6" max="6" width="15" style="44" customWidth="1"/>
    <col min="7" max="11" width="9.140625" style="44"/>
    <col min="12" max="12" width="14.5703125" style="44" customWidth="1"/>
    <col min="13" max="16384" width="9.140625" style="44"/>
  </cols>
  <sheetData>
    <row r="1" spans="1:15" ht="38.25" x14ac:dyDescent="0.2">
      <c r="A1" s="390" t="s">
        <v>291</v>
      </c>
      <c r="B1" s="390"/>
      <c r="C1" s="390"/>
      <c r="D1" s="390"/>
      <c r="E1" s="390"/>
      <c r="F1" s="390"/>
      <c r="G1" s="390"/>
      <c r="H1" s="390"/>
      <c r="I1" s="390"/>
      <c r="J1" s="390"/>
      <c r="K1" s="10"/>
      <c r="L1" s="12" t="s">
        <v>73</v>
      </c>
      <c r="M1" s="12" t="s">
        <v>74</v>
      </c>
    </row>
    <row r="2" spans="1:15" x14ac:dyDescent="0.2">
      <c r="A2" s="13" t="s">
        <v>290</v>
      </c>
      <c r="B2" s="19"/>
      <c r="C2" s="19"/>
      <c r="D2" s="19"/>
      <c r="E2" s="19"/>
      <c r="F2" s="19"/>
      <c r="G2" s="19"/>
      <c r="H2" s="15"/>
      <c r="I2" s="15"/>
      <c r="J2" s="15"/>
      <c r="K2" s="15"/>
      <c r="L2" s="15"/>
      <c r="M2" s="15"/>
    </row>
    <row r="3" spans="1:15" ht="26.25" customHeight="1" x14ac:dyDescent="0.2">
      <c r="A3" s="461" t="s">
        <v>776</v>
      </c>
      <c r="B3" s="461"/>
      <c r="C3" s="461"/>
      <c r="D3" s="461"/>
      <c r="E3" s="461"/>
      <c r="F3" s="461"/>
      <c r="G3" s="461"/>
      <c r="H3" s="461"/>
      <c r="I3" s="461"/>
      <c r="J3" s="461"/>
      <c r="K3" s="461"/>
      <c r="L3" s="461"/>
      <c r="M3" s="461"/>
    </row>
    <row r="4" spans="1:15" x14ac:dyDescent="0.2">
      <c r="A4" s="13" t="s">
        <v>7</v>
      </c>
      <c r="B4" s="19"/>
      <c r="C4" s="19"/>
      <c r="D4" s="19"/>
      <c r="E4" s="19"/>
      <c r="F4" s="19"/>
      <c r="G4" s="19"/>
      <c r="H4" s="15"/>
      <c r="I4" s="15"/>
      <c r="J4" s="15"/>
      <c r="K4" s="15"/>
      <c r="L4" s="15"/>
      <c r="M4" s="15"/>
    </row>
    <row r="5" spans="1:15" x14ac:dyDescent="0.2">
      <c r="A5" s="13" t="s">
        <v>51</v>
      </c>
      <c r="B5" s="19"/>
      <c r="C5" s="19"/>
      <c r="D5" s="19"/>
      <c r="E5" s="19"/>
      <c r="F5" s="19"/>
      <c r="G5" s="19"/>
      <c r="H5" s="15"/>
      <c r="I5" s="15"/>
      <c r="J5" s="15"/>
      <c r="K5" s="15"/>
      <c r="L5" s="15"/>
      <c r="M5" s="15"/>
    </row>
    <row r="6" spans="1:15" x14ac:dyDescent="0.2"/>
    <row r="7" spans="1:15" ht="14.25" x14ac:dyDescent="0.2">
      <c r="A7" s="126" t="s">
        <v>323</v>
      </c>
      <c r="B7" s="394" t="s">
        <v>325</v>
      </c>
      <c r="C7" s="394"/>
      <c r="D7" s="394"/>
      <c r="E7" s="394"/>
      <c r="F7" s="394"/>
      <c r="G7" s="394"/>
      <c r="H7" s="445" t="s">
        <v>326</v>
      </c>
      <c r="I7" s="445"/>
      <c r="J7" s="445"/>
      <c r="K7" s="445"/>
      <c r="L7" s="445"/>
      <c r="M7" s="445"/>
      <c r="N7" s="17"/>
      <c r="O7" s="17"/>
    </row>
    <row r="8" spans="1:15" x14ac:dyDescent="0.2">
      <c r="A8" s="127"/>
      <c r="B8" s="429" t="s">
        <v>339</v>
      </c>
      <c r="C8" s="430"/>
      <c r="D8" s="430"/>
      <c r="E8" s="430"/>
      <c r="F8" s="430"/>
      <c r="G8" s="431"/>
      <c r="H8" s="445" t="s">
        <v>339</v>
      </c>
      <c r="I8" s="445"/>
      <c r="J8" s="445"/>
      <c r="K8" s="445"/>
      <c r="L8" s="445"/>
      <c r="M8" s="445"/>
      <c r="N8" s="15"/>
      <c r="O8" s="15"/>
    </row>
    <row r="9" spans="1:15" x14ac:dyDescent="0.2">
      <c r="A9" s="127"/>
      <c r="B9" s="449" t="s">
        <v>340</v>
      </c>
      <c r="C9" s="450"/>
      <c r="D9" s="451"/>
      <c r="E9" s="460" t="s">
        <v>341</v>
      </c>
      <c r="F9" s="460"/>
      <c r="G9" s="454" t="s">
        <v>333</v>
      </c>
      <c r="H9" s="456" t="s">
        <v>340</v>
      </c>
      <c r="I9" s="457"/>
      <c r="J9" s="458"/>
      <c r="K9" s="459" t="s">
        <v>341</v>
      </c>
      <c r="L9" s="459"/>
      <c r="M9" s="452" t="s">
        <v>333</v>
      </c>
      <c r="N9" s="15"/>
      <c r="O9" s="15"/>
    </row>
    <row r="10" spans="1:15" ht="45" x14ac:dyDescent="0.2">
      <c r="A10" s="127"/>
      <c r="B10" s="168" t="s">
        <v>342</v>
      </c>
      <c r="C10" s="168" t="s">
        <v>343</v>
      </c>
      <c r="D10" s="168" t="s">
        <v>344</v>
      </c>
      <c r="E10" s="168" t="s">
        <v>345</v>
      </c>
      <c r="F10" s="168" t="s">
        <v>756</v>
      </c>
      <c r="G10" s="455"/>
      <c r="H10" s="312" t="s">
        <v>342</v>
      </c>
      <c r="I10" s="312" t="s">
        <v>343</v>
      </c>
      <c r="J10" s="312" t="s">
        <v>344</v>
      </c>
      <c r="K10" s="312" t="s">
        <v>345</v>
      </c>
      <c r="L10" s="312" t="s">
        <v>810</v>
      </c>
      <c r="M10" s="453"/>
      <c r="N10" s="17"/>
      <c r="O10" s="17"/>
    </row>
    <row r="11" spans="1:15" x14ac:dyDescent="0.2">
      <c r="A11" s="169"/>
      <c r="B11" s="170"/>
      <c r="C11" s="19"/>
      <c r="D11" s="19"/>
      <c r="E11" s="19"/>
      <c r="F11" s="19"/>
      <c r="G11" s="19"/>
      <c r="H11" s="32"/>
      <c r="I11" s="32"/>
      <c r="J11" s="32"/>
      <c r="K11" s="32"/>
      <c r="L11" s="32"/>
      <c r="M11" s="32"/>
      <c r="N11" s="17"/>
      <c r="O11" s="17"/>
    </row>
    <row r="12" spans="1:15" ht="22.5" x14ac:dyDescent="0.2">
      <c r="A12" s="38"/>
      <c r="B12" s="28" t="s">
        <v>16</v>
      </c>
      <c r="C12" s="28" t="s">
        <v>17</v>
      </c>
      <c r="D12" s="28" t="s">
        <v>18</v>
      </c>
      <c r="E12" s="28" t="s">
        <v>19</v>
      </c>
      <c r="F12" s="28" t="s">
        <v>20</v>
      </c>
      <c r="G12" s="171" t="s">
        <v>42</v>
      </c>
      <c r="H12" s="29" t="s">
        <v>43</v>
      </c>
      <c r="I12" s="29" t="s">
        <v>44</v>
      </c>
      <c r="J12" s="29" t="s">
        <v>46</v>
      </c>
      <c r="K12" s="29" t="s">
        <v>334</v>
      </c>
      <c r="L12" s="29" t="s">
        <v>335</v>
      </c>
      <c r="M12" s="186" t="s">
        <v>337</v>
      </c>
      <c r="N12" s="38"/>
      <c r="O12" s="38"/>
    </row>
    <row r="13" spans="1:15" x14ac:dyDescent="0.2">
      <c r="A13" s="17"/>
      <c r="B13" s="19"/>
      <c r="C13" s="19"/>
      <c r="D13" s="19"/>
      <c r="E13" s="19"/>
      <c r="F13" s="19"/>
      <c r="G13" s="19"/>
      <c r="H13" s="32"/>
      <c r="I13" s="32"/>
      <c r="J13" s="32"/>
      <c r="K13" s="32"/>
      <c r="L13" s="32"/>
      <c r="M13" s="32"/>
      <c r="N13" s="17"/>
      <c r="O13" s="17"/>
    </row>
    <row r="14" spans="1:15" x14ac:dyDescent="0.2">
      <c r="A14" s="17" t="s">
        <v>118</v>
      </c>
      <c r="B14" s="172"/>
      <c r="C14" s="170"/>
      <c r="D14" s="170"/>
      <c r="E14" s="170"/>
      <c r="F14" s="170"/>
      <c r="G14" s="173"/>
      <c r="H14" s="187"/>
      <c r="I14" s="188"/>
      <c r="J14" s="188"/>
      <c r="K14" s="188"/>
      <c r="L14" s="188"/>
      <c r="M14" s="189"/>
      <c r="N14" s="17"/>
      <c r="O14" s="17"/>
    </row>
    <row r="15" spans="1:15" x14ac:dyDescent="0.2">
      <c r="A15" s="17" t="s">
        <v>119</v>
      </c>
      <c r="B15" s="238">
        <v>89.4</v>
      </c>
      <c r="C15" s="205">
        <v>6.3</v>
      </c>
      <c r="D15" s="205">
        <v>4.7</v>
      </c>
      <c r="E15" s="205">
        <v>41.2</v>
      </c>
      <c r="F15" s="205">
        <v>11.3</v>
      </c>
      <c r="G15" s="239">
        <v>152.80000000000001</v>
      </c>
      <c r="H15" s="190">
        <v>58</v>
      </c>
      <c r="I15" s="191">
        <v>4</v>
      </c>
      <c r="J15" s="191">
        <v>3</v>
      </c>
      <c r="K15" s="191">
        <v>27</v>
      </c>
      <c r="L15" s="191">
        <v>7</v>
      </c>
      <c r="M15" s="192">
        <v>100</v>
      </c>
      <c r="N15" s="17"/>
      <c r="O15" s="17"/>
    </row>
    <row r="16" spans="1:15" x14ac:dyDescent="0.2">
      <c r="A16" s="17" t="s">
        <v>120</v>
      </c>
      <c r="B16" s="238">
        <v>83.9</v>
      </c>
      <c r="C16" s="205">
        <v>9.1</v>
      </c>
      <c r="D16" s="205">
        <v>4.5999999999999996</v>
      </c>
      <c r="E16" s="205">
        <v>35.200000000000003</v>
      </c>
      <c r="F16" s="205">
        <v>22.4</v>
      </c>
      <c r="G16" s="239">
        <v>155.30000000000001</v>
      </c>
      <c r="H16" s="190">
        <v>54</v>
      </c>
      <c r="I16" s="191">
        <v>6</v>
      </c>
      <c r="J16" s="191">
        <v>3</v>
      </c>
      <c r="K16" s="191">
        <v>23</v>
      </c>
      <c r="L16" s="191">
        <v>14</v>
      </c>
      <c r="M16" s="192">
        <v>100</v>
      </c>
      <c r="N16" s="17"/>
      <c r="O16" s="17"/>
    </row>
    <row r="17" spans="1:15" x14ac:dyDescent="0.2">
      <c r="A17" s="17" t="s">
        <v>238</v>
      </c>
      <c r="B17" s="238">
        <v>52.7</v>
      </c>
      <c r="C17" s="205">
        <v>12.5</v>
      </c>
      <c r="D17" s="205">
        <v>2.2999999999999998</v>
      </c>
      <c r="E17" s="205">
        <v>27.4</v>
      </c>
      <c r="F17" s="205">
        <v>27.9</v>
      </c>
      <c r="G17" s="239">
        <v>122.8</v>
      </c>
      <c r="H17" s="190">
        <v>43</v>
      </c>
      <c r="I17" s="191">
        <v>10</v>
      </c>
      <c r="J17" s="191">
        <v>2</v>
      </c>
      <c r="K17" s="191">
        <v>22</v>
      </c>
      <c r="L17" s="191">
        <v>23</v>
      </c>
      <c r="M17" s="192">
        <v>100</v>
      </c>
      <c r="N17" s="17"/>
      <c r="O17" s="17"/>
    </row>
    <row r="18" spans="1:15" x14ac:dyDescent="0.2">
      <c r="A18" s="17" t="s">
        <v>279</v>
      </c>
      <c r="B18" s="238">
        <v>48.9</v>
      </c>
      <c r="C18" s="205">
        <v>17.399999999999999</v>
      </c>
      <c r="D18" s="205">
        <v>1.7</v>
      </c>
      <c r="E18" s="205">
        <v>21.2</v>
      </c>
      <c r="F18" s="205">
        <v>36.4</v>
      </c>
      <c r="G18" s="239">
        <v>125.5</v>
      </c>
      <c r="H18" s="193">
        <v>39</v>
      </c>
      <c r="I18" s="194">
        <v>14</v>
      </c>
      <c r="J18" s="194">
        <v>1</v>
      </c>
      <c r="K18" s="194">
        <v>17</v>
      </c>
      <c r="L18" s="194">
        <v>29</v>
      </c>
      <c r="M18" s="195">
        <v>100</v>
      </c>
      <c r="N18" s="17"/>
      <c r="O18" s="17"/>
    </row>
    <row r="19" spans="1:15" x14ac:dyDescent="0.2">
      <c r="A19" s="17" t="s">
        <v>801</v>
      </c>
      <c r="B19" s="238">
        <v>23.5</v>
      </c>
      <c r="C19" s="205">
        <v>8.5</v>
      </c>
      <c r="D19" s="205">
        <v>0.8</v>
      </c>
      <c r="E19" s="205">
        <v>3.6</v>
      </c>
      <c r="F19" s="205">
        <v>22.3</v>
      </c>
      <c r="G19" s="239">
        <v>58.7</v>
      </c>
      <c r="H19" s="193">
        <v>40</v>
      </c>
      <c r="I19" s="194">
        <v>14</v>
      </c>
      <c r="J19" s="194">
        <v>1</v>
      </c>
      <c r="K19" s="194">
        <v>6</v>
      </c>
      <c r="L19" s="194">
        <v>38</v>
      </c>
      <c r="M19" s="195">
        <v>100</v>
      </c>
      <c r="N19" s="17"/>
      <c r="O19" s="17"/>
    </row>
    <row r="20" spans="1:15" s="341" customFormat="1" ht="38.25" customHeight="1" x14ac:dyDescent="0.2">
      <c r="A20" s="363" t="s">
        <v>95</v>
      </c>
      <c r="B20" s="348">
        <v>84.4</v>
      </c>
      <c r="C20" s="349">
        <v>6.1</v>
      </c>
      <c r="D20" s="349">
        <v>4.8</v>
      </c>
      <c r="E20" s="349">
        <v>42</v>
      </c>
      <c r="F20" s="349">
        <v>9.1999999999999993</v>
      </c>
      <c r="G20" s="350">
        <v>146.4</v>
      </c>
      <c r="H20" s="370">
        <v>58</v>
      </c>
      <c r="I20" s="371">
        <v>4</v>
      </c>
      <c r="J20" s="371">
        <v>3</v>
      </c>
      <c r="K20" s="371">
        <v>29</v>
      </c>
      <c r="L20" s="371">
        <v>6</v>
      </c>
      <c r="M20" s="372">
        <v>100</v>
      </c>
    </row>
    <row r="21" spans="1:15" x14ac:dyDescent="0.2">
      <c r="A21" s="17" t="s">
        <v>123</v>
      </c>
      <c r="B21" s="238">
        <v>90.5</v>
      </c>
      <c r="C21" s="205">
        <v>8.3000000000000007</v>
      </c>
      <c r="D21" s="205">
        <v>4.8</v>
      </c>
      <c r="E21" s="205">
        <v>36</v>
      </c>
      <c r="F21" s="205">
        <v>19.600000000000001</v>
      </c>
      <c r="G21" s="239">
        <v>159.1</v>
      </c>
      <c r="H21" s="193">
        <v>57</v>
      </c>
      <c r="I21" s="194">
        <v>5</v>
      </c>
      <c r="J21" s="194">
        <v>3</v>
      </c>
      <c r="K21" s="194">
        <v>23</v>
      </c>
      <c r="L21" s="194">
        <v>12</v>
      </c>
      <c r="M21" s="195">
        <v>100</v>
      </c>
      <c r="N21" s="17"/>
      <c r="O21" s="17"/>
    </row>
    <row r="22" spans="1:15" x14ac:dyDescent="0.2">
      <c r="A22" s="17" t="s">
        <v>228</v>
      </c>
      <c r="B22" s="238">
        <v>56.4</v>
      </c>
      <c r="C22" s="205">
        <v>11.4</v>
      </c>
      <c r="D22" s="205">
        <v>2.9</v>
      </c>
      <c r="E22" s="205">
        <v>29.8</v>
      </c>
      <c r="F22" s="205">
        <v>25.6</v>
      </c>
      <c r="G22" s="239">
        <v>126</v>
      </c>
      <c r="H22" s="193">
        <v>45</v>
      </c>
      <c r="I22" s="194">
        <v>9</v>
      </c>
      <c r="J22" s="194">
        <v>2</v>
      </c>
      <c r="K22" s="194">
        <v>24</v>
      </c>
      <c r="L22" s="194">
        <v>20</v>
      </c>
      <c r="M22" s="195">
        <v>100</v>
      </c>
      <c r="N22" s="17"/>
      <c r="O22" s="17"/>
    </row>
    <row r="23" spans="1:15" x14ac:dyDescent="0.2">
      <c r="A23" s="17" t="s">
        <v>269</v>
      </c>
      <c r="B23" s="238">
        <v>53.7</v>
      </c>
      <c r="C23" s="205">
        <v>16.600000000000001</v>
      </c>
      <c r="D23" s="205">
        <v>1.9</v>
      </c>
      <c r="E23" s="205">
        <v>23.9</v>
      </c>
      <c r="F23" s="205">
        <v>36.6</v>
      </c>
      <c r="G23" s="239">
        <v>132.69999999999999</v>
      </c>
      <c r="H23" s="193">
        <v>40</v>
      </c>
      <c r="I23" s="194">
        <v>13</v>
      </c>
      <c r="J23" s="194">
        <v>1</v>
      </c>
      <c r="K23" s="194">
        <v>18</v>
      </c>
      <c r="L23" s="194">
        <v>28</v>
      </c>
      <c r="M23" s="195">
        <v>100</v>
      </c>
      <c r="N23" s="17"/>
      <c r="O23" s="17"/>
    </row>
    <row r="24" spans="1:15" x14ac:dyDescent="0.2">
      <c r="A24" s="17" t="s">
        <v>789</v>
      </c>
      <c r="B24" s="238">
        <v>28</v>
      </c>
      <c r="C24" s="205">
        <v>10.9</v>
      </c>
      <c r="D24" s="205">
        <v>0.9</v>
      </c>
      <c r="E24" s="205">
        <v>7.1</v>
      </c>
      <c r="F24" s="205">
        <v>26.8</v>
      </c>
      <c r="G24" s="239">
        <v>73.7</v>
      </c>
      <c r="H24" s="193">
        <v>38</v>
      </c>
      <c r="I24" s="194">
        <v>15</v>
      </c>
      <c r="J24" s="194">
        <v>1</v>
      </c>
      <c r="K24" s="194">
        <v>10</v>
      </c>
      <c r="L24" s="194">
        <v>36</v>
      </c>
      <c r="M24" s="195">
        <v>100</v>
      </c>
      <c r="N24" s="17"/>
      <c r="O24" s="17"/>
    </row>
    <row r="25" spans="1:15" s="341" customFormat="1" ht="36.75" customHeight="1" x14ac:dyDescent="0.2">
      <c r="A25" s="363" t="s">
        <v>96</v>
      </c>
      <c r="B25" s="348">
        <v>10.6</v>
      </c>
      <c r="C25" s="349">
        <v>0.9</v>
      </c>
      <c r="D25" s="349">
        <v>0.8</v>
      </c>
      <c r="E25" s="349">
        <v>5.8</v>
      </c>
      <c r="F25" s="349">
        <v>1.1000000000000001</v>
      </c>
      <c r="G25" s="350">
        <v>19</v>
      </c>
      <c r="H25" s="367">
        <v>56</v>
      </c>
      <c r="I25" s="368">
        <v>5</v>
      </c>
      <c r="J25" s="368">
        <v>4</v>
      </c>
      <c r="K25" s="368">
        <v>30</v>
      </c>
      <c r="L25" s="368">
        <v>6</v>
      </c>
      <c r="M25" s="369">
        <v>100</v>
      </c>
    </row>
    <row r="26" spans="1:15" x14ac:dyDescent="0.2">
      <c r="A26" s="17" t="s">
        <v>126</v>
      </c>
      <c r="B26" s="238">
        <v>19.399999999999999</v>
      </c>
      <c r="C26" s="205">
        <v>1.5</v>
      </c>
      <c r="D26" s="205">
        <v>1.3</v>
      </c>
      <c r="E26" s="205">
        <v>10.8</v>
      </c>
      <c r="F26" s="205">
        <v>1.9</v>
      </c>
      <c r="G26" s="239">
        <v>34.9</v>
      </c>
      <c r="H26" s="190">
        <v>56</v>
      </c>
      <c r="I26" s="191">
        <v>4</v>
      </c>
      <c r="J26" s="191">
        <v>4</v>
      </c>
      <c r="K26" s="191">
        <v>31</v>
      </c>
      <c r="L26" s="191">
        <v>5</v>
      </c>
      <c r="M26" s="192">
        <v>100</v>
      </c>
      <c r="N26" s="17"/>
      <c r="O26" s="17"/>
    </row>
    <row r="27" spans="1:15" x14ac:dyDescent="0.2">
      <c r="A27" s="17" t="s">
        <v>127</v>
      </c>
      <c r="B27" s="238">
        <v>21.2</v>
      </c>
      <c r="C27" s="205">
        <v>1.5</v>
      </c>
      <c r="D27" s="205">
        <v>1.2</v>
      </c>
      <c r="E27" s="205">
        <v>11.1</v>
      </c>
      <c r="F27" s="205">
        <v>2.2000000000000002</v>
      </c>
      <c r="G27" s="239">
        <v>37.200000000000003</v>
      </c>
      <c r="H27" s="190">
        <v>57</v>
      </c>
      <c r="I27" s="191">
        <v>4</v>
      </c>
      <c r="J27" s="191">
        <v>3</v>
      </c>
      <c r="K27" s="191">
        <v>30</v>
      </c>
      <c r="L27" s="191">
        <v>6</v>
      </c>
      <c r="M27" s="192">
        <v>100</v>
      </c>
      <c r="N27" s="17"/>
      <c r="O27" s="17"/>
    </row>
    <row r="28" spans="1:15" x14ac:dyDescent="0.2">
      <c r="A28" s="17" t="s">
        <v>128</v>
      </c>
      <c r="B28" s="238">
        <v>23</v>
      </c>
      <c r="C28" s="205">
        <v>1.5</v>
      </c>
      <c r="D28" s="205">
        <v>1.3</v>
      </c>
      <c r="E28" s="205">
        <v>10.8</v>
      </c>
      <c r="F28" s="205">
        <v>2.4</v>
      </c>
      <c r="G28" s="239">
        <v>39</v>
      </c>
      <c r="H28" s="190">
        <v>59</v>
      </c>
      <c r="I28" s="191">
        <v>4</v>
      </c>
      <c r="J28" s="191">
        <v>3</v>
      </c>
      <c r="K28" s="191">
        <v>28</v>
      </c>
      <c r="L28" s="191">
        <v>6</v>
      </c>
      <c r="M28" s="192">
        <v>100</v>
      </c>
      <c r="N28" s="17"/>
      <c r="O28" s="17"/>
    </row>
    <row r="29" spans="1:15" x14ac:dyDescent="0.2">
      <c r="A29" s="17" t="s">
        <v>129</v>
      </c>
      <c r="B29" s="238">
        <v>20.8</v>
      </c>
      <c r="C29" s="205">
        <v>1.6</v>
      </c>
      <c r="D29" s="205">
        <v>1</v>
      </c>
      <c r="E29" s="205">
        <v>9.3000000000000007</v>
      </c>
      <c r="F29" s="205">
        <v>2.7</v>
      </c>
      <c r="G29" s="239">
        <v>35.4</v>
      </c>
      <c r="H29" s="190">
        <v>59</v>
      </c>
      <c r="I29" s="191">
        <v>4</v>
      </c>
      <c r="J29" s="191">
        <v>3</v>
      </c>
      <c r="K29" s="191">
        <v>26</v>
      </c>
      <c r="L29" s="191">
        <v>8</v>
      </c>
      <c r="M29" s="192">
        <v>100</v>
      </c>
      <c r="N29" s="17"/>
      <c r="O29" s="17"/>
    </row>
    <row r="30" spans="1:15" x14ac:dyDescent="0.2">
      <c r="A30" s="17" t="s">
        <v>130</v>
      </c>
      <c r="B30" s="238">
        <v>24.4</v>
      </c>
      <c r="C30" s="205">
        <v>1.7</v>
      </c>
      <c r="D30" s="205">
        <v>1.2</v>
      </c>
      <c r="E30" s="205">
        <v>9.9</v>
      </c>
      <c r="F30" s="205">
        <v>4</v>
      </c>
      <c r="G30" s="239">
        <v>41.2</v>
      </c>
      <c r="H30" s="190">
        <v>59</v>
      </c>
      <c r="I30" s="191">
        <v>4</v>
      </c>
      <c r="J30" s="191">
        <v>3</v>
      </c>
      <c r="K30" s="191">
        <v>24</v>
      </c>
      <c r="L30" s="191">
        <v>10</v>
      </c>
      <c r="M30" s="192">
        <v>100</v>
      </c>
      <c r="N30" s="17"/>
      <c r="O30" s="17"/>
    </row>
    <row r="31" spans="1:15" x14ac:dyDescent="0.2">
      <c r="A31" s="17" t="s">
        <v>131</v>
      </c>
      <c r="B31" s="238">
        <v>22.8</v>
      </c>
      <c r="C31" s="205">
        <v>2.1</v>
      </c>
      <c r="D31" s="205">
        <v>1.2</v>
      </c>
      <c r="E31" s="205">
        <v>9.3000000000000007</v>
      </c>
      <c r="F31" s="205">
        <v>4.3</v>
      </c>
      <c r="G31" s="239">
        <v>39.700000000000003</v>
      </c>
      <c r="H31" s="193">
        <v>57</v>
      </c>
      <c r="I31" s="194">
        <v>5</v>
      </c>
      <c r="J31" s="194">
        <v>3</v>
      </c>
      <c r="K31" s="194">
        <v>23</v>
      </c>
      <c r="L31" s="194">
        <v>11</v>
      </c>
      <c r="M31" s="195">
        <v>100</v>
      </c>
      <c r="N31" s="17"/>
      <c r="O31" s="17"/>
    </row>
    <row r="32" spans="1:15" x14ac:dyDescent="0.2">
      <c r="A32" s="17" t="s">
        <v>132</v>
      </c>
      <c r="B32" s="238">
        <v>23.1</v>
      </c>
      <c r="C32" s="205">
        <v>2.2000000000000002</v>
      </c>
      <c r="D32" s="205">
        <v>1.3</v>
      </c>
      <c r="E32" s="205">
        <v>9</v>
      </c>
      <c r="F32" s="205">
        <v>5.3</v>
      </c>
      <c r="G32" s="239">
        <v>40.9</v>
      </c>
      <c r="H32" s="193">
        <v>56</v>
      </c>
      <c r="I32" s="194">
        <v>5</v>
      </c>
      <c r="J32" s="194">
        <v>3</v>
      </c>
      <c r="K32" s="194">
        <v>22</v>
      </c>
      <c r="L32" s="194">
        <v>13</v>
      </c>
      <c r="M32" s="195">
        <v>100</v>
      </c>
      <c r="N32" s="17"/>
      <c r="O32" s="17"/>
    </row>
    <row r="33" spans="1:15" x14ac:dyDescent="0.2">
      <c r="A33" s="17" t="s">
        <v>133</v>
      </c>
      <c r="B33" s="238">
        <v>20.3</v>
      </c>
      <c r="C33" s="205">
        <v>2.2000000000000002</v>
      </c>
      <c r="D33" s="205">
        <v>1.2</v>
      </c>
      <c r="E33" s="205">
        <v>7.7</v>
      </c>
      <c r="F33" s="205">
        <v>5.9</v>
      </c>
      <c r="G33" s="239">
        <v>37.4</v>
      </c>
      <c r="H33" s="190">
        <v>54</v>
      </c>
      <c r="I33" s="191">
        <v>6</v>
      </c>
      <c r="J33" s="191">
        <v>3</v>
      </c>
      <c r="K33" s="191">
        <v>21</v>
      </c>
      <c r="L33" s="191">
        <v>16</v>
      </c>
      <c r="M33" s="192">
        <v>100</v>
      </c>
      <c r="N33" s="17"/>
      <c r="O33" s="17"/>
    </row>
    <row r="34" spans="1:15" x14ac:dyDescent="0.2">
      <c r="A34" s="17" t="s">
        <v>134</v>
      </c>
      <c r="B34" s="238">
        <v>17.8</v>
      </c>
      <c r="C34" s="205">
        <v>2.6</v>
      </c>
      <c r="D34" s="205">
        <v>1</v>
      </c>
      <c r="E34" s="205">
        <v>9.1</v>
      </c>
      <c r="F34" s="205">
        <v>6.9</v>
      </c>
      <c r="G34" s="239">
        <v>37.4</v>
      </c>
      <c r="H34" s="190">
        <v>48</v>
      </c>
      <c r="I34" s="191">
        <v>7</v>
      </c>
      <c r="J34" s="191">
        <v>3</v>
      </c>
      <c r="K34" s="191">
        <v>24</v>
      </c>
      <c r="L34" s="191">
        <v>18</v>
      </c>
      <c r="M34" s="192">
        <v>100</v>
      </c>
      <c r="N34" s="17"/>
      <c r="O34" s="17"/>
    </row>
    <row r="35" spans="1:15" x14ac:dyDescent="0.2">
      <c r="A35" s="17" t="s">
        <v>148</v>
      </c>
      <c r="B35" s="238">
        <v>11.8</v>
      </c>
      <c r="C35" s="205">
        <v>2.6</v>
      </c>
      <c r="D35" s="205">
        <v>0.6</v>
      </c>
      <c r="E35" s="205">
        <v>7.1</v>
      </c>
      <c r="F35" s="205">
        <v>5</v>
      </c>
      <c r="G35" s="239">
        <v>27.1</v>
      </c>
      <c r="H35" s="190">
        <v>44</v>
      </c>
      <c r="I35" s="191">
        <v>10</v>
      </c>
      <c r="J35" s="191">
        <v>2</v>
      </c>
      <c r="K35" s="191">
        <v>26</v>
      </c>
      <c r="L35" s="191">
        <v>18</v>
      </c>
      <c r="M35" s="192">
        <v>100</v>
      </c>
      <c r="N35" s="17"/>
      <c r="O35" s="17"/>
    </row>
    <row r="36" spans="1:15" x14ac:dyDescent="0.2">
      <c r="A36" s="17" t="s">
        <v>151</v>
      </c>
      <c r="B36" s="238">
        <v>12.8</v>
      </c>
      <c r="C36" s="205">
        <v>2.9</v>
      </c>
      <c r="D36" s="205">
        <v>0.6</v>
      </c>
      <c r="E36" s="205">
        <v>6.7</v>
      </c>
      <c r="F36" s="205">
        <v>5.7</v>
      </c>
      <c r="G36" s="239">
        <v>28.7</v>
      </c>
      <c r="H36" s="190">
        <v>45</v>
      </c>
      <c r="I36" s="191">
        <v>10</v>
      </c>
      <c r="J36" s="191">
        <v>2</v>
      </c>
      <c r="K36" s="191">
        <v>23</v>
      </c>
      <c r="L36" s="191">
        <v>20</v>
      </c>
      <c r="M36" s="192">
        <v>100</v>
      </c>
      <c r="N36" s="17"/>
      <c r="O36" s="17"/>
    </row>
    <row r="37" spans="1:15" x14ac:dyDescent="0.2">
      <c r="A37" s="17" t="s">
        <v>229</v>
      </c>
      <c r="B37" s="238">
        <v>13.9</v>
      </c>
      <c r="C37" s="205">
        <v>3.3</v>
      </c>
      <c r="D37" s="205">
        <v>0.6</v>
      </c>
      <c r="E37" s="205">
        <v>6.9</v>
      </c>
      <c r="F37" s="205">
        <v>8.1</v>
      </c>
      <c r="G37" s="239">
        <v>32.799999999999997</v>
      </c>
      <c r="H37" s="190">
        <v>43</v>
      </c>
      <c r="I37" s="191">
        <v>10</v>
      </c>
      <c r="J37" s="191">
        <v>2</v>
      </c>
      <c r="K37" s="191">
        <v>21</v>
      </c>
      <c r="L37" s="191">
        <v>25</v>
      </c>
      <c r="M37" s="192">
        <v>100</v>
      </c>
      <c r="N37" s="17"/>
      <c r="O37" s="17"/>
    </row>
    <row r="38" spans="1:15" x14ac:dyDescent="0.2">
      <c r="A38" s="17" t="s">
        <v>239</v>
      </c>
      <c r="B38" s="238">
        <v>14.1</v>
      </c>
      <c r="C38" s="205">
        <v>3.6</v>
      </c>
      <c r="D38" s="205">
        <v>0.5</v>
      </c>
      <c r="E38" s="205">
        <v>6.8</v>
      </c>
      <c r="F38" s="205">
        <v>9.1</v>
      </c>
      <c r="G38" s="239">
        <v>34.200000000000003</v>
      </c>
      <c r="H38" s="190">
        <v>41</v>
      </c>
      <c r="I38" s="191">
        <v>11</v>
      </c>
      <c r="J38" s="191">
        <v>1</v>
      </c>
      <c r="K38" s="191">
        <v>20</v>
      </c>
      <c r="L38" s="191">
        <v>27</v>
      </c>
      <c r="M38" s="192">
        <v>100</v>
      </c>
      <c r="N38" s="17"/>
      <c r="O38" s="17"/>
    </row>
    <row r="39" spans="1:15" x14ac:dyDescent="0.2">
      <c r="A39" s="17" t="s">
        <v>249</v>
      </c>
      <c r="B39" s="238">
        <v>13.4</v>
      </c>
      <c r="C39" s="205">
        <v>4</v>
      </c>
      <c r="D39" s="205">
        <v>0.5</v>
      </c>
      <c r="E39" s="205">
        <v>5.9</v>
      </c>
      <c r="F39" s="205">
        <v>9.1</v>
      </c>
      <c r="G39" s="239">
        <v>32.799999999999997</v>
      </c>
      <c r="H39" s="190">
        <v>41</v>
      </c>
      <c r="I39" s="191">
        <v>12</v>
      </c>
      <c r="J39" s="191">
        <v>1</v>
      </c>
      <c r="K39" s="191">
        <v>18</v>
      </c>
      <c r="L39" s="191">
        <v>28</v>
      </c>
      <c r="M39" s="192">
        <v>100</v>
      </c>
      <c r="N39" s="17"/>
      <c r="O39" s="17"/>
    </row>
    <row r="40" spans="1:15" x14ac:dyDescent="0.2">
      <c r="A40" s="17" t="s">
        <v>256</v>
      </c>
      <c r="B40" s="238">
        <v>14.2</v>
      </c>
      <c r="C40" s="205">
        <v>4.7</v>
      </c>
      <c r="D40" s="205">
        <v>0.5</v>
      </c>
      <c r="E40" s="205">
        <v>6</v>
      </c>
      <c r="F40" s="205">
        <v>9.4</v>
      </c>
      <c r="G40" s="239">
        <v>34.700000000000003</v>
      </c>
      <c r="H40" s="190">
        <v>41</v>
      </c>
      <c r="I40" s="191">
        <v>13</v>
      </c>
      <c r="J40" s="191">
        <v>1</v>
      </c>
      <c r="K40" s="191">
        <v>17</v>
      </c>
      <c r="L40" s="191">
        <v>27</v>
      </c>
      <c r="M40" s="192">
        <v>100</v>
      </c>
      <c r="N40" s="17"/>
      <c r="O40" s="17"/>
    </row>
    <row r="41" spans="1:15" x14ac:dyDescent="0.2">
      <c r="A41" s="17" t="s">
        <v>270</v>
      </c>
      <c r="B41" s="238">
        <v>11.9</v>
      </c>
      <c r="C41" s="205">
        <v>4.4000000000000004</v>
      </c>
      <c r="D41" s="205">
        <v>0.4</v>
      </c>
      <c r="E41" s="205">
        <v>5.3</v>
      </c>
      <c r="F41" s="205">
        <v>8.9</v>
      </c>
      <c r="G41" s="239">
        <v>30.9</v>
      </c>
      <c r="H41" s="190">
        <v>39</v>
      </c>
      <c r="I41" s="191">
        <v>14</v>
      </c>
      <c r="J41" s="191">
        <v>1</v>
      </c>
      <c r="K41" s="191">
        <v>17</v>
      </c>
      <c r="L41" s="191">
        <v>29</v>
      </c>
      <c r="M41" s="192">
        <v>100</v>
      </c>
      <c r="N41" s="17"/>
      <c r="O41" s="17"/>
    </row>
    <row r="42" spans="1:15" x14ac:dyDescent="0.2">
      <c r="A42" s="17" t="s">
        <v>280</v>
      </c>
      <c r="B42" s="238">
        <v>9.4</v>
      </c>
      <c r="C42" s="205">
        <v>4.4000000000000004</v>
      </c>
      <c r="D42" s="205">
        <v>0.3</v>
      </c>
      <c r="E42" s="205">
        <v>4</v>
      </c>
      <c r="F42" s="205">
        <v>9</v>
      </c>
      <c r="G42" s="239">
        <v>27</v>
      </c>
      <c r="H42" s="190">
        <v>35</v>
      </c>
      <c r="I42" s="191">
        <v>16</v>
      </c>
      <c r="J42" s="191">
        <v>1</v>
      </c>
      <c r="K42" s="191">
        <v>15</v>
      </c>
      <c r="L42" s="191">
        <v>33</v>
      </c>
      <c r="M42" s="192">
        <v>100</v>
      </c>
      <c r="N42" s="17"/>
      <c r="O42" s="17"/>
    </row>
    <row r="43" spans="1:15" x14ac:dyDescent="0.2">
      <c r="A43" s="17" t="s">
        <v>755</v>
      </c>
      <c r="B43" s="238">
        <v>6.5</v>
      </c>
      <c r="C43" s="205">
        <v>2.6</v>
      </c>
      <c r="D43" s="205">
        <v>0.2</v>
      </c>
      <c r="E43" s="205">
        <v>1.6</v>
      </c>
      <c r="F43" s="205">
        <v>6.7</v>
      </c>
      <c r="G43" s="239">
        <v>17.600000000000001</v>
      </c>
      <c r="H43" s="190">
        <v>37</v>
      </c>
      <c r="I43" s="191">
        <v>15</v>
      </c>
      <c r="J43" s="191">
        <v>1</v>
      </c>
      <c r="K43" s="191">
        <v>9</v>
      </c>
      <c r="L43" s="191">
        <v>38</v>
      </c>
      <c r="M43" s="192">
        <v>100</v>
      </c>
      <c r="N43" s="17"/>
      <c r="O43" s="17"/>
    </row>
    <row r="44" spans="1:15" x14ac:dyDescent="0.2">
      <c r="A44" s="17" t="s">
        <v>757</v>
      </c>
      <c r="B44" s="238">
        <v>6.8</v>
      </c>
      <c r="C44" s="205">
        <v>2.1</v>
      </c>
      <c r="D44" s="205">
        <v>0.2</v>
      </c>
      <c r="E44" s="205">
        <v>0.9</v>
      </c>
      <c r="F44" s="205">
        <v>6.2</v>
      </c>
      <c r="G44" s="239">
        <v>16.2</v>
      </c>
      <c r="H44" s="190">
        <v>42</v>
      </c>
      <c r="I44" s="191">
        <v>13</v>
      </c>
      <c r="J44" s="191">
        <v>1</v>
      </c>
      <c r="K44" s="191">
        <v>6</v>
      </c>
      <c r="L44" s="191">
        <v>38</v>
      </c>
      <c r="M44" s="192">
        <v>100</v>
      </c>
      <c r="N44" s="17"/>
      <c r="O44" s="17"/>
    </row>
    <row r="45" spans="1:15" x14ac:dyDescent="0.2">
      <c r="A45" s="15" t="s">
        <v>784</v>
      </c>
      <c r="B45" s="238">
        <v>5.3</v>
      </c>
      <c r="C45" s="205">
        <v>1.8</v>
      </c>
      <c r="D45" s="205">
        <v>0.2</v>
      </c>
      <c r="E45" s="205">
        <v>0.7</v>
      </c>
      <c r="F45" s="205">
        <v>4.9000000000000004</v>
      </c>
      <c r="G45" s="239">
        <v>12.8</v>
      </c>
      <c r="H45" s="190">
        <v>42</v>
      </c>
      <c r="I45" s="191">
        <v>14</v>
      </c>
      <c r="J45" s="191">
        <v>1</v>
      </c>
      <c r="K45" s="191">
        <v>5</v>
      </c>
      <c r="L45" s="191">
        <v>38</v>
      </c>
      <c r="M45" s="192">
        <v>100</v>
      </c>
      <c r="N45" s="17"/>
      <c r="O45" s="17"/>
    </row>
    <row r="46" spans="1:15" x14ac:dyDescent="0.2">
      <c r="A46" s="17" t="s">
        <v>802</v>
      </c>
      <c r="B46" s="238">
        <v>4.9000000000000004</v>
      </c>
      <c r="C46" s="205">
        <v>2</v>
      </c>
      <c r="D46" s="205">
        <v>0.1</v>
      </c>
      <c r="E46" s="205">
        <v>0.5</v>
      </c>
      <c r="F46" s="205">
        <v>4.5999999999999996</v>
      </c>
      <c r="G46" s="239">
        <v>12</v>
      </c>
      <c r="H46" s="190">
        <v>41</v>
      </c>
      <c r="I46" s="191">
        <v>17</v>
      </c>
      <c r="J46" s="191">
        <v>1</v>
      </c>
      <c r="K46" s="191">
        <v>4</v>
      </c>
      <c r="L46" s="191">
        <v>38</v>
      </c>
      <c r="M46" s="192">
        <v>100</v>
      </c>
      <c r="N46" s="17"/>
      <c r="O46" s="17"/>
    </row>
    <row r="47" spans="1:15" x14ac:dyDescent="0.2">
      <c r="A47" s="17" t="s">
        <v>766</v>
      </c>
      <c r="B47" s="238">
        <v>3.7</v>
      </c>
      <c r="C47" s="205">
        <v>2.2999999999999998</v>
      </c>
      <c r="D47" s="205">
        <v>0.1</v>
      </c>
      <c r="E47" s="205">
        <v>0.2</v>
      </c>
      <c r="F47" s="205">
        <v>3.9</v>
      </c>
      <c r="G47" s="239">
        <v>10.1</v>
      </c>
      <c r="H47" s="190">
        <v>37</v>
      </c>
      <c r="I47" s="191">
        <v>22</v>
      </c>
      <c r="J47" s="191">
        <v>1</v>
      </c>
      <c r="K47" s="191">
        <v>2</v>
      </c>
      <c r="L47" s="191">
        <v>38</v>
      </c>
      <c r="M47" s="192">
        <v>100</v>
      </c>
      <c r="N47" s="17"/>
      <c r="O47" s="17"/>
    </row>
    <row r="48" spans="1:15" x14ac:dyDescent="0.2">
      <c r="A48" s="17" t="s">
        <v>771</v>
      </c>
      <c r="B48" s="238">
        <v>2.7</v>
      </c>
      <c r="C48" s="205">
        <v>2.7</v>
      </c>
      <c r="D48" s="205">
        <v>0.1</v>
      </c>
      <c r="E48" s="205" t="s">
        <v>707</v>
      </c>
      <c r="F48" s="205">
        <v>3</v>
      </c>
      <c r="G48" s="239">
        <v>8.4</v>
      </c>
      <c r="H48" s="190">
        <v>32</v>
      </c>
      <c r="I48" s="191">
        <v>32</v>
      </c>
      <c r="J48" s="191">
        <v>1</v>
      </c>
      <c r="K48" s="191" t="s">
        <v>707</v>
      </c>
      <c r="L48" s="191">
        <v>36</v>
      </c>
      <c r="M48" s="192">
        <v>100</v>
      </c>
      <c r="N48" s="17"/>
      <c r="O48" s="17"/>
    </row>
    <row r="49" spans="1:15" s="341" customFormat="1" ht="37.5" customHeight="1" x14ac:dyDescent="0.2">
      <c r="A49" s="363" t="s">
        <v>97</v>
      </c>
      <c r="B49" s="348">
        <v>17</v>
      </c>
      <c r="C49" s="349">
        <v>1.4</v>
      </c>
      <c r="D49" s="349">
        <v>1.1000000000000001</v>
      </c>
      <c r="E49" s="349">
        <v>9.3000000000000007</v>
      </c>
      <c r="F49" s="349">
        <v>1.6</v>
      </c>
      <c r="G49" s="350">
        <v>30.5</v>
      </c>
      <c r="H49" s="367">
        <v>56</v>
      </c>
      <c r="I49" s="368">
        <v>5</v>
      </c>
      <c r="J49" s="368">
        <v>4</v>
      </c>
      <c r="K49" s="368">
        <v>31</v>
      </c>
      <c r="L49" s="368">
        <v>5</v>
      </c>
      <c r="M49" s="369">
        <v>100</v>
      </c>
    </row>
    <row r="50" spans="1:15" x14ac:dyDescent="0.2">
      <c r="A50" s="17" t="s">
        <v>137</v>
      </c>
      <c r="B50" s="238">
        <v>20.8</v>
      </c>
      <c r="C50" s="205">
        <v>1.4</v>
      </c>
      <c r="D50" s="205">
        <v>1.3</v>
      </c>
      <c r="E50" s="308">
        <v>11.3</v>
      </c>
      <c r="F50" s="205">
        <v>2.1</v>
      </c>
      <c r="G50" s="239">
        <v>37</v>
      </c>
      <c r="H50" s="190">
        <v>56</v>
      </c>
      <c r="I50" s="191">
        <v>4</v>
      </c>
      <c r="J50" s="191">
        <v>3</v>
      </c>
      <c r="K50" s="191">
        <v>31</v>
      </c>
      <c r="L50" s="191">
        <v>6</v>
      </c>
      <c r="M50" s="192">
        <v>100</v>
      </c>
      <c r="N50" s="17"/>
      <c r="O50" s="17"/>
    </row>
    <row r="51" spans="1:15" x14ac:dyDescent="0.2">
      <c r="A51" s="17" t="s">
        <v>138</v>
      </c>
      <c r="B51" s="238">
        <v>22.5</v>
      </c>
      <c r="C51" s="205">
        <v>1.5</v>
      </c>
      <c r="D51" s="205">
        <v>1.2</v>
      </c>
      <c r="E51" s="308">
        <v>10.9</v>
      </c>
      <c r="F51" s="205">
        <v>2.4</v>
      </c>
      <c r="G51" s="239">
        <v>38.4</v>
      </c>
      <c r="H51" s="190">
        <v>59</v>
      </c>
      <c r="I51" s="191">
        <v>4</v>
      </c>
      <c r="J51" s="191">
        <v>3</v>
      </c>
      <c r="K51" s="191">
        <v>28</v>
      </c>
      <c r="L51" s="191">
        <v>6</v>
      </c>
      <c r="M51" s="192">
        <v>100</v>
      </c>
      <c r="N51" s="17"/>
      <c r="O51" s="17"/>
    </row>
    <row r="52" spans="1:15" x14ac:dyDescent="0.2">
      <c r="A52" s="17" t="s">
        <v>139</v>
      </c>
      <c r="B52" s="238">
        <v>22.5</v>
      </c>
      <c r="C52" s="205">
        <v>1.6</v>
      </c>
      <c r="D52" s="205">
        <v>1.2</v>
      </c>
      <c r="E52" s="308">
        <v>10.5</v>
      </c>
      <c r="F52" s="205">
        <v>2.7</v>
      </c>
      <c r="G52" s="239">
        <v>38.4</v>
      </c>
      <c r="H52" s="190">
        <v>59</v>
      </c>
      <c r="I52" s="191">
        <v>4</v>
      </c>
      <c r="J52" s="191">
        <v>3</v>
      </c>
      <c r="K52" s="191">
        <v>27</v>
      </c>
      <c r="L52" s="191">
        <v>7</v>
      </c>
      <c r="M52" s="192">
        <v>100</v>
      </c>
      <c r="N52" s="17"/>
      <c r="O52" s="17"/>
    </row>
    <row r="53" spans="1:15" x14ac:dyDescent="0.2">
      <c r="A53" s="17" t="s">
        <v>140</v>
      </c>
      <c r="B53" s="238">
        <v>22.3</v>
      </c>
      <c r="C53" s="205">
        <v>1.6</v>
      </c>
      <c r="D53" s="205">
        <v>1.1000000000000001</v>
      </c>
      <c r="E53" s="205">
        <v>8.9</v>
      </c>
      <c r="F53" s="205">
        <v>3.4</v>
      </c>
      <c r="G53" s="239">
        <v>37.299999999999997</v>
      </c>
      <c r="H53" s="190">
        <v>60</v>
      </c>
      <c r="I53" s="191">
        <v>4</v>
      </c>
      <c r="J53" s="191">
        <v>3</v>
      </c>
      <c r="K53" s="191">
        <v>24</v>
      </c>
      <c r="L53" s="191">
        <v>9</v>
      </c>
      <c r="M53" s="192">
        <v>100</v>
      </c>
      <c r="N53" s="17"/>
      <c r="O53" s="17"/>
    </row>
    <row r="54" spans="1:15" x14ac:dyDescent="0.2">
      <c r="A54" s="17" t="s">
        <v>141</v>
      </c>
      <c r="B54" s="238">
        <v>23.4</v>
      </c>
      <c r="C54" s="205">
        <v>2</v>
      </c>
      <c r="D54" s="205">
        <v>1.2</v>
      </c>
      <c r="E54" s="205">
        <v>9.6999999999999993</v>
      </c>
      <c r="F54" s="205">
        <v>4.3</v>
      </c>
      <c r="G54" s="239">
        <v>40.5</v>
      </c>
      <c r="H54" s="190">
        <v>58</v>
      </c>
      <c r="I54" s="191">
        <v>5</v>
      </c>
      <c r="J54" s="191">
        <v>3</v>
      </c>
      <c r="K54" s="191">
        <v>24</v>
      </c>
      <c r="L54" s="191">
        <v>11</v>
      </c>
      <c r="M54" s="192">
        <v>100</v>
      </c>
      <c r="N54" s="17"/>
      <c r="O54" s="17"/>
    </row>
    <row r="55" spans="1:15" x14ac:dyDescent="0.2">
      <c r="A55" s="17" t="s">
        <v>142</v>
      </c>
      <c r="B55" s="238">
        <v>23</v>
      </c>
      <c r="C55" s="205">
        <v>2.2000000000000002</v>
      </c>
      <c r="D55" s="205">
        <v>1.2</v>
      </c>
      <c r="E55" s="205">
        <v>9.1999999999999993</v>
      </c>
      <c r="F55" s="205">
        <v>4.9000000000000004</v>
      </c>
      <c r="G55" s="239">
        <v>40.5</v>
      </c>
      <c r="H55" s="190">
        <v>57</v>
      </c>
      <c r="I55" s="191">
        <v>5</v>
      </c>
      <c r="J55" s="191">
        <v>3</v>
      </c>
      <c r="K55" s="191">
        <v>23</v>
      </c>
      <c r="L55" s="191">
        <v>12</v>
      </c>
      <c r="M55" s="192">
        <v>100</v>
      </c>
      <c r="N55" s="17"/>
      <c r="O55" s="17"/>
    </row>
    <row r="56" spans="1:15" x14ac:dyDescent="0.2">
      <c r="A56" s="17" t="s">
        <v>143</v>
      </c>
      <c r="B56" s="238">
        <v>22.4</v>
      </c>
      <c r="C56" s="205">
        <v>2.2999999999999998</v>
      </c>
      <c r="D56" s="205">
        <v>1.3</v>
      </c>
      <c r="E56" s="205">
        <v>8.5</v>
      </c>
      <c r="F56" s="205">
        <v>6</v>
      </c>
      <c r="G56" s="239">
        <v>40.6</v>
      </c>
      <c r="H56" s="193">
        <v>55</v>
      </c>
      <c r="I56" s="194">
        <v>6</v>
      </c>
      <c r="J56" s="194">
        <v>3</v>
      </c>
      <c r="K56" s="194">
        <v>21</v>
      </c>
      <c r="L56" s="194">
        <v>15</v>
      </c>
      <c r="M56" s="195">
        <v>100</v>
      </c>
      <c r="N56" s="17"/>
      <c r="O56" s="17"/>
    </row>
    <row r="57" spans="1:15" x14ac:dyDescent="0.2">
      <c r="A57" s="17" t="s">
        <v>144</v>
      </c>
      <c r="B57" s="238">
        <v>18.399999999999999</v>
      </c>
      <c r="C57" s="205">
        <v>2.4</v>
      </c>
      <c r="D57" s="205">
        <v>1.1000000000000001</v>
      </c>
      <c r="E57" s="205">
        <v>8.1999999999999993</v>
      </c>
      <c r="F57" s="205">
        <v>6.5</v>
      </c>
      <c r="G57" s="239">
        <v>36.6</v>
      </c>
      <c r="H57" s="193">
        <v>50</v>
      </c>
      <c r="I57" s="194">
        <v>7</v>
      </c>
      <c r="J57" s="194">
        <v>3</v>
      </c>
      <c r="K57" s="194">
        <v>22</v>
      </c>
      <c r="L57" s="194">
        <v>18</v>
      </c>
      <c r="M57" s="195">
        <v>100</v>
      </c>
      <c r="N57" s="17"/>
      <c r="O57" s="17"/>
    </row>
    <row r="58" spans="1:15" x14ac:dyDescent="0.2">
      <c r="A58" s="17" t="s">
        <v>145</v>
      </c>
      <c r="B58" s="238">
        <v>12.8</v>
      </c>
      <c r="C58" s="205">
        <v>2.5</v>
      </c>
      <c r="D58" s="205">
        <v>0.7</v>
      </c>
      <c r="E58" s="205">
        <v>7.8</v>
      </c>
      <c r="F58" s="205">
        <v>5.5</v>
      </c>
      <c r="G58" s="239">
        <v>29.3</v>
      </c>
      <c r="H58" s="193">
        <v>44</v>
      </c>
      <c r="I58" s="194">
        <v>9</v>
      </c>
      <c r="J58" s="194">
        <v>2</v>
      </c>
      <c r="K58" s="194">
        <v>27</v>
      </c>
      <c r="L58" s="194">
        <v>19</v>
      </c>
      <c r="M58" s="195">
        <v>100</v>
      </c>
      <c r="N58" s="17"/>
      <c r="O58" s="17"/>
    </row>
    <row r="59" spans="1:15" x14ac:dyDescent="0.2">
      <c r="A59" s="17" t="s">
        <v>149</v>
      </c>
      <c r="B59" s="238">
        <v>12.4</v>
      </c>
      <c r="C59" s="205">
        <v>2.8</v>
      </c>
      <c r="D59" s="205">
        <v>0.6</v>
      </c>
      <c r="E59" s="205">
        <v>6.8</v>
      </c>
      <c r="F59" s="205">
        <v>5.3</v>
      </c>
      <c r="G59" s="239">
        <v>27.9</v>
      </c>
      <c r="H59" s="193">
        <v>44</v>
      </c>
      <c r="I59" s="194">
        <v>10</v>
      </c>
      <c r="J59" s="194">
        <v>2</v>
      </c>
      <c r="K59" s="194">
        <v>24</v>
      </c>
      <c r="L59" s="194">
        <v>19</v>
      </c>
      <c r="M59" s="195">
        <v>100</v>
      </c>
      <c r="N59" s="17"/>
      <c r="O59" s="17"/>
    </row>
    <row r="60" spans="1:15" x14ac:dyDescent="0.2">
      <c r="A60" s="17" t="s">
        <v>150</v>
      </c>
      <c r="B60" s="238">
        <v>14.1</v>
      </c>
      <c r="C60" s="205">
        <v>3.3</v>
      </c>
      <c r="D60" s="205">
        <v>0.6</v>
      </c>
      <c r="E60" s="205">
        <v>7.2</v>
      </c>
      <c r="F60" s="205">
        <v>7.6</v>
      </c>
      <c r="G60" s="239">
        <v>32.799999999999997</v>
      </c>
      <c r="H60" s="193">
        <v>43</v>
      </c>
      <c r="I60" s="194">
        <v>10</v>
      </c>
      <c r="J60" s="194">
        <v>2</v>
      </c>
      <c r="K60" s="194">
        <v>22</v>
      </c>
      <c r="L60" s="194">
        <v>23</v>
      </c>
      <c r="M60" s="195">
        <v>100</v>
      </c>
      <c r="N60" s="17"/>
      <c r="O60" s="17"/>
    </row>
    <row r="61" spans="1:15" x14ac:dyDescent="0.2">
      <c r="A61" s="17" t="s">
        <v>230</v>
      </c>
      <c r="B61" s="238">
        <v>13.7</v>
      </c>
      <c r="C61" s="205">
        <v>3.4</v>
      </c>
      <c r="D61" s="205">
        <v>0.5</v>
      </c>
      <c r="E61" s="205">
        <v>6.5</v>
      </c>
      <c r="F61" s="205">
        <v>8.5</v>
      </c>
      <c r="G61" s="239">
        <v>32.6</v>
      </c>
      <c r="H61" s="190">
        <v>42</v>
      </c>
      <c r="I61" s="191">
        <v>11</v>
      </c>
      <c r="J61" s="191">
        <v>1</v>
      </c>
      <c r="K61" s="191">
        <v>20</v>
      </c>
      <c r="L61" s="191">
        <v>26</v>
      </c>
      <c r="M61" s="192">
        <v>100</v>
      </c>
      <c r="N61" s="17"/>
      <c r="O61" s="17"/>
    </row>
    <row r="62" spans="1:15" x14ac:dyDescent="0.2">
      <c r="A62" s="17" t="s">
        <v>240</v>
      </c>
      <c r="B62" s="238">
        <v>13.7</v>
      </c>
      <c r="C62" s="205">
        <v>3.9</v>
      </c>
      <c r="D62" s="205">
        <v>0.5</v>
      </c>
      <c r="E62" s="205">
        <v>6.2</v>
      </c>
      <c r="F62" s="205">
        <v>9.3000000000000007</v>
      </c>
      <c r="G62" s="239">
        <v>33.6</v>
      </c>
      <c r="H62" s="190">
        <v>41</v>
      </c>
      <c r="I62" s="191">
        <v>12</v>
      </c>
      <c r="J62" s="191">
        <v>1</v>
      </c>
      <c r="K62" s="191">
        <v>18</v>
      </c>
      <c r="L62" s="191">
        <v>28</v>
      </c>
      <c r="M62" s="192">
        <v>100</v>
      </c>
      <c r="N62" s="17"/>
      <c r="O62" s="17"/>
    </row>
    <row r="63" spans="1:15" x14ac:dyDescent="0.2">
      <c r="A63" s="17" t="s">
        <v>250</v>
      </c>
      <c r="B63" s="238">
        <v>14</v>
      </c>
      <c r="C63" s="205">
        <v>4.4000000000000004</v>
      </c>
      <c r="D63" s="205">
        <v>0.5</v>
      </c>
      <c r="E63" s="205">
        <v>6.1</v>
      </c>
      <c r="F63" s="205">
        <v>9.4</v>
      </c>
      <c r="G63" s="239">
        <v>34.4</v>
      </c>
      <c r="H63" s="190">
        <v>41</v>
      </c>
      <c r="I63" s="191">
        <v>13</v>
      </c>
      <c r="J63" s="191">
        <v>1</v>
      </c>
      <c r="K63" s="191">
        <v>18</v>
      </c>
      <c r="L63" s="191">
        <v>27</v>
      </c>
      <c r="M63" s="192">
        <v>100</v>
      </c>
      <c r="N63" s="17"/>
      <c r="O63" s="17"/>
    </row>
    <row r="64" spans="1:15" x14ac:dyDescent="0.2">
      <c r="A64" s="17" t="s">
        <v>257</v>
      </c>
      <c r="B64" s="238">
        <v>13.7</v>
      </c>
      <c r="C64" s="205">
        <v>4.7</v>
      </c>
      <c r="D64" s="205">
        <v>0.4</v>
      </c>
      <c r="E64" s="205">
        <v>6</v>
      </c>
      <c r="F64" s="205">
        <v>9.6999999999999993</v>
      </c>
      <c r="G64" s="239">
        <v>34.5</v>
      </c>
      <c r="H64" s="190">
        <v>40</v>
      </c>
      <c r="I64" s="191">
        <v>14</v>
      </c>
      <c r="J64" s="191">
        <v>1</v>
      </c>
      <c r="K64" s="191">
        <v>17</v>
      </c>
      <c r="L64" s="191">
        <v>28</v>
      </c>
      <c r="M64" s="192">
        <v>100</v>
      </c>
      <c r="N64" s="17"/>
      <c r="O64" s="17"/>
    </row>
    <row r="65" spans="1:15" x14ac:dyDescent="0.2">
      <c r="A65" s="17" t="s">
        <v>271</v>
      </c>
      <c r="B65" s="238">
        <v>9.6999999999999993</v>
      </c>
      <c r="C65" s="205">
        <v>4.3</v>
      </c>
      <c r="D65" s="205">
        <v>0.3</v>
      </c>
      <c r="E65" s="205">
        <v>4.2</v>
      </c>
      <c r="F65" s="205">
        <v>8.6</v>
      </c>
      <c r="G65" s="239">
        <v>27.1</v>
      </c>
      <c r="H65" s="190">
        <v>36</v>
      </c>
      <c r="I65" s="191">
        <v>16</v>
      </c>
      <c r="J65" s="191">
        <v>1</v>
      </c>
      <c r="K65" s="191">
        <v>16</v>
      </c>
      <c r="L65" s="191">
        <v>32</v>
      </c>
      <c r="M65" s="192">
        <v>100</v>
      </c>
      <c r="N65" s="17"/>
      <c r="O65" s="17"/>
    </row>
    <row r="66" spans="1:15" x14ac:dyDescent="0.2">
      <c r="A66" s="17" t="s">
        <v>281</v>
      </c>
      <c r="B66" s="238">
        <v>6.9</v>
      </c>
      <c r="C66" s="205">
        <v>3.2</v>
      </c>
      <c r="D66" s="205">
        <v>0.3</v>
      </c>
      <c r="E66" s="205">
        <v>2.2000000000000002</v>
      </c>
      <c r="F66" s="205">
        <v>7.2</v>
      </c>
      <c r="G66" s="239">
        <v>19.899999999999999</v>
      </c>
      <c r="H66" s="190">
        <v>35</v>
      </c>
      <c r="I66" s="191">
        <v>16</v>
      </c>
      <c r="J66" s="191">
        <v>1</v>
      </c>
      <c r="K66" s="191">
        <v>11</v>
      </c>
      <c r="L66" s="191">
        <v>36</v>
      </c>
      <c r="M66" s="192">
        <v>100</v>
      </c>
      <c r="N66" s="17"/>
      <c r="O66" s="17"/>
    </row>
    <row r="67" spans="1:15" x14ac:dyDescent="0.2">
      <c r="A67" s="17" t="s">
        <v>758</v>
      </c>
      <c r="B67" s="238">
        <v>6.7</v>
      </c>
      <c r="C67" s="205">
        <v>2.1</v>
      </c>
      <c r="D67" s="205">
        <v>0.2</v>
      </c>
      <c r="E67" s="205">
        <v>1</v>
      </c>
      <c r="F67" s="205">
        <v>6.4</v>
      </c>
      <c r="G67" s="239">
        <v>16.399999999999999</v>
      </c>
      <c r="H67" s="190">
        <v>41</v>
      </c>
      <c r="I67" s="191">
        <v>13</v>
      </c>
      <c r="J67" s="191">
        <v>1</v>
      </c>
      <c r="K67" s="191">
        <v>6</v>
      </c>
      <c r="L67" s="191">
        <v>39</v>
      </c>
      <c r="M67" s="192">
        <v>100</v>
      </c>
      <c r="N67" s="17"/>
      <c r="O67" s="17"/>
    </row>
    <row r="68" spans="1:15" x14ac:dyDescent="0.2">
      <c r="A68" s="15" t="s">
        <v>785</v>
      </c>
      <c r="B68" s="238">
        <v>6.3</v>
      </c>
      <c r="C68" s="205">
        <v>2</v>
      </c>
      <c r="D68" s="205">
        <v>0.2</v>
      </c>
      <c r="E68" s="205">
        <v>0.8</v>
      </c>
      <c r="F68" s="205">
        <v>5.6</v>
      </c>
      <c r="G68" s="239">
        <v>14.9</v>
      </c>
      <c r="H68" s="190">
        <v>42</v>
      </c>
      <c r="I68" s="191">
        <v>13</v>
      </c>
      <c r="J68" s="191">
        <v>1</v>
      </c>
      <c r="K68" s="191">
        <v>5</v>
      </c>
      <c r="L68" s="191">
        <v>38</v>
      </c>
      <c r="M68" s="192">
        <v>100</v>
      </c>
      <c r="N68" s="17"/>
      <c r="O68" s="17"/>
    </row>
    <row r="69" spans="1:15" x14ac:dyDescent="0.2">
      <c r="A69" s="17" t="s">
        <v>803</v>
      </c>
      <c r="B69" s="238">
        <v>4.5999999999999996</v>
      </c>
      <c r="C69" s="205">
        <v>1.7</v>
      </c>
      <c r="D69" s="205">
        <v>0.1</v>
      </c>
      <c r="E69" s="205">
        <v>0.5</v>
      </c>
      <c r="F69" s="205">
        <v>4.3</v>
      </c>
      <c r="G69" s="239">
        <v>11.3</v>
      </c>
      <c r="H69" s="190">
        <v>41</v>
      </c>
      <c r="I69" s="191">
        <v>15</v>
      </c>
      <c r="J69" s="191">
        <v>1</v>
      </c>
      <c r="K69" s="191">
        <v>4</v>
      </c>
      <c r="L69" s="191">
        <v>38</v>
      </c>
      <c r="M69" s="192">
        <v>100</v>
      </c>
      <c r="N69" s="17"/>
      <c r="O69" s="17"/>
    </row>
    <row r="70" spans="1:15" x14ac:dyDescent="0.2">
      <c r="A70" s="17" t="s">
        <v>767</v>
      </c>
      <c r="B70" s="238">
        <v>4.0999999999999996</v>
      </c>
      <c r="C70" s="205">
        <v>2.2000000000000002</v>
      </c>
      <c r="D70" s="205">
        <v>0.1</v>
      </c>
      <c r="E70" s="205">
        <v>0.3</v>
      </c>
      <c r="F70" s="205">
        <v>4</v>
      </c>
      <c r="G70" s="239">
        <v>10.7</v>
      </c>
      <c r="H70" s="190">
        <v>38</v>
      </c>
      <c r="I70" s="191">
        <v>20</v>
      </c>
      <c r="J70" s="191">
        <v>1</v>
      </c>
      <c r="K70" s="191">
        <v>2</v>
      </c>
      <c r="L70" s="191">
        <v>38</v>
      </c>
      <c r="M70" s="192">
        <v>100</v>
      </c>
      <c r="N70" s="17"/>
      <c r="O70" s="17"/>
    </row>
    <row r="71" spans="1:15" x14ac:dyDescent="0.2">
      <c r="A71" s="17" t="s">
        <v>772</v>
      </c>
      <c r="B71" s="238">
        <v>3</v>
      </c>
      <c r="C71" s="205">
        <v>2.5</v>
      </c>
      <c r="D71" s="205">
        <v>0.1</v>
      </c>
      <c r="E71" s="205">
        <v>0.1</v>
      </c>
      <c r="F71" s="205">
        <v>3.3</v>
      </c>
      <c r="G71" s="239">
        <v>8.9</v>
      </c>
      <c r="H71" s="190">
        <v>34</v>
      </c>
      <c r="I71" s="191">
        <v>28</v>
      </c>
      <c r="J71" s="191">
        <v>1</v>
      </c>
      <c r="K71" s="191">
        <v>1</v>
      </c>
      <c r="L71" s="191">
        <v>37</v>
      </c>
      <c r="M71" s="192">
        <v>100</v>
      </c>
      <c r="N71" s="17"/>
      <c r="O71" s="17"/>
    </row>
    <row r="72" spans="1:15" s="341" customFormat="1" ht="39" customHeight="1" x14ac:dyDescent="0.2">
      <c r="A72" s="364" t="s">
        <v>98</v>
      </c>
      <c r="B72" s="348">
        <v>1</v>
      </c>
      <c r="C72" s="349">
        <v>0.1</v>
      </c>
      <c r="D72" s="349">
        <v>0.1</v>
      </c>
      <c r="E72" s="349">
        <v>0.6</v>
      </c>
      <c r="F72" s="349">
        <v>0.1</v>
      </c>
      <c r="G72" s="350">
        <v>1.9</v>
      </c>
      <c r="H72" s="367">
        <v>56</v>
      </c>
      <c r="I72" s="368">
        <v>4</v>
      </c>
      <c r="J72" s="368">
        <v>4</v>
      </c>
      <c r="K72" s="368">
        <v>30</v>
      </c>
      <c r="L72" s="368">
        <v>6</v>
      </c>
      <c r="M72" s="369">
        <v>100</v>
      </c>
    </row>
    <row r="73" spans="1:15" x14ac:dyDescent="0.2">
      <c r="A73" s="176" t="s">
        <v>175</v>
      </c>
      <c r="B73" s="238">
        <v>4.9000000000000004</v>
      </c>
      <c r="C73" s="205">
        <v>0.4</v>
      </c>
      <c r="D73" s="205">
        <v>0.4</v>
      </c>
      <c r="E73" s="205">
        <v>2.7</v>
      </c>
      <c r="F73" s="205">
        <v>0.5</v>
      </c>
      <c r="G73" s="239">
        <v>8.9</v>
      </c>
      <c r="H73" s="190">
        <v>55</v>
      </c>
      <c r="I73" s="191">
        <v>4</v>
      </c>
      <c r="J73" s="191">
        <v>4</v>
      </c>
      <c r="K73" s="191">
        <v>31</v>
      </c>
      <c r="L73" s="191">
        <v>6</v>
      </c>
      <c r="M73" s="192">
        <v>100</v>
      </c>
      <c r="N73" s="17"/>
      <c r="O73" s="17"/>
    </row>
    <row r="74" spans="1:15" x14ac:dyDescent="0.2">
      <c r="A74" s="176" t="s">
        <v>176</v>
      </c>
      <c r="B74" s="238">
        <v>4.7</v>
      </c>
      <c r="C74" s="205">
        <v>0.4</v>
      </c>
      <c r="D74" s="205">
        <v>0.3</v>
      </c>
      <c r="E74" s="205">
        <v>2.5</v>
      </c>
      <c r="F74" s="205">
        <v>0.4</v>
      </c>
      <c r="G74" s="239">
        <v>8.3000000000000007</v>
      </c>
      <c r="H74" s="190">
        <v>56</v>
      </c>
      <c r="I74" s="191">
        <v>5</v>
      </c>
      <c r="J74" s="191">
        <v>4</v>
      </c>
      <c r="K74" s="191">
        <v>30</v>
      </c>
      <c r="L74" s="191">
        <v>5</v>
      </c>
      <c r="M74" s="192">
        <v>100</v>
      </c>
      <c r="N74" s="17"/>
      <c r="O74" s="17"/>
    </row>
    <row r="75" spans="1:15" x14ac:dyDescent="0.2">
      <c r="A75" s="176" t="s">
        <v>177</v>
      </c>
      <c r="B75" s="238">
        <v>6.4</v>
      </c>
      <c r="C75" s="205">
        <v>0.6</v>
      </c>
      <c r="D75" s="205">
        <v>0.4</v>
      </c>
      <c r="E75" s="205">
        <v>3.5</v>
      </c>
      <c r="F75" s="205">
        <v>0.6</v>
      </c>
      <c r="G75" s="239">
        <v>11.4</v>
      </c>
      <c r="H75" s="190">
        <v>56</v>
      </c>
      <c r="I75" s="191">
        <v>5</v>
      </c>
      <c r="J75" s="191">
        <v>4</v>
      </c>
      <c r="K75" s="191">
        <v>31</v>
      </c>
      <c r="L75" s="191">
        <v>5</v>
      </c>
      <c r="M75" s="192">
        <v>100</v>
      </c>
      <c r="N75" s="17"/>
      <c r="O75" s="17"/>
    </row>
    <row r="76" spans="1:15" x14ac:dyDescent="0.2">
      <c r="A76" s="176" t="s">
        <v>178</v>
      </c>
      <c r="B76" s="238">
        <v>6</v>
      </c>
      <c r="C76" s="205">
        <v>0.5</v>
      </c>
      <c r="D76" s="205">
        <v>0.4</v>
      </c>
      <c r="E76" s="205">
        <v>3.3</v>
      </c>
      <c r="F76" s="205">
        <v>0.6</v>
      </c>
      <c r="G76" s="239">
        <v>10.8</v>
      </c>
      <c r="H76" s="190">
        <v>56</v>
      </c>
      <c r="I76" s="191">
        <v>4</v>
      </c>
      <c r="J76" s="191">
        <v>4</v>
      </c>
      <c r="K76" s="191">
        <v>31</v>
      </c>
      <c r="L76" s="191">
        <v>5</v>
      </c>
      <c r="M76" s="192">
        <v>100</v>
      </c>
      <c r="N76" s="17"/>
      <c r="O76" s="17"/>
    </row>
    <row r="77" spans="1:15" x14ac:dyDescent="0.2">
      <c r="A77" s="176" t="s">
        <v>179</v>
      </c>
      <c r="B77" s="238">
        <v>7</v>
      </c>
      <c r="C77" s="205">
        <v>0.5</v>
      </c>
      <c r="D77" s="205">
        <v>0.5</v>
      </c>
      <c r="E77" s="205">
        <v>4</v>
      </c>
      <c r="F77" s="205">
        <v>0.7</v>
      </c>
      <c r="G77" s="239">
        <v>12.7</v>
      </c>
      <c r="H77" s="190">
        <v>55</v>
      </c>
      <c r="I77" s="191">
        <v>4</v>
      </c>
      <c r="J77" s="191">
        <v>4</v>
      </c>
      <c r="K77" s="191">
        <v>31</v>
      </c>
      <c r="L77" s="191">
        <v>6</v>
      </c>
      <c r="M77" s="192">
        <v>100</v>
      </c>
      <c r="N77" s="17"/>
      <c r="O77" s="17"/>
    </row>
    <row r="78" spans="1:15" x14ac:dyDescent="0.2">
      <c r="A78" s="176" t="s">
        <v>180</v>
      </c>
      <c r="B78" s="238">
        <v>6.8</v>
      </c>
      <c r="C78" s="205">
        <v>0.5</v>
      </c>
      <c r="D78" s="205">
        <v>0.4</v>
      </c>
      <c r="E78" s="205">
        <v>3.7</v>
      </c>
      <c r="F78" s="205">
        <v>0.7</v>
      </c>
      <c r="G78" s="239">
        <v>12.2</v>
      </c>
      <c r="H78" s="190">
        <v>56</v>
      </c>
      <c r="I78" s="191">
        <v>4</v>
      </c>
      <c r="J78" s="191">
        <v>3</v>
      </c>
      <c r="K78" s="191">
        <v>31</v>
      </c>
      <c r="L78" s="191">
        <v>6</v>
      </c>
      <c r="M78" s="192">
        <v>100</v>
      </c>
      <c r="N78" s="17"/>
      <c r="O78" s="17"/>
    </row>
    <row r="79" spans="1:15" x14ac:dyDescent="0.2">
      <c r="A79" s="176" t="s">
        <v>181</v>
      </c>
      <c r="B79" s="238">
        <v>6.9</v>
      </c>
      <c r="C79" s="205">
        <v>0.5</v>
      </c>
      <c r="D79" s="205">
        <v>0.4</v>
      </c>
      <c r="E79" s="205">
        <v>3.7</v>
      </c>
      <c r="F79" s="205">
        <v>0.7</v>
      </c>
      <c r="G79" s="239">
        <v>12.1</v>
      </c>
      <c r="H79" s="190">
        <v>57</v>
      </c>
      <c r="I79" s="191">
        <v>4</v>
      </c>
      <c r="J79" s="191">
        <v>3</v>
      </c>
      <c r="K79" s="191">
        <v>30</v>
      </c>
      <c r="L79" s="191">
        <v>6</v>
      </c>
      <c r="M79" s="192">
        <v>100</v>
      </c>
      <c r="N79" s="17"/>
      <c r="O79" s="17"/>
    </row>
    <row r="80" spans="1:15" x14ac:dyDescent="0.2">
      <c r="A80" s="176" t="s">
        <v>182</v>
      </c>
      <c r="B80" s="238">
        <v>7.5</v>
      </c>
      <c r="C80" s="205">
        <v>0.5</v>
      </c>
      <c r="D80" s="205">
        <v>0.4</v>
      </c>
      <c r="E80" s="205">
        <v>3.7</v>
      </c>
      <c r="F80" s="205">
        <v>0.8</v>
      </c>
      <c r="G80" s="239">
        <v>12.9</v>
      </c>
      <c r="H80" s="190">
        <v>58</v>
      </c>
      <c r="I80" s="191">
        <v>4</v>
      </c>
      <c r="J80" s="191">
        <v>3</v>
      </c>
      <c r="K80" s="191">
        <v>29</v>
      </c>
      <c r="L80" s="191">
        <v>6</v>
      </c>
      <c r="M80" s="192">
        <v>100</v>
      </c>
      <c r="N80" s="17"/>
      <c r="O80" s="17"/>
    </row>
    <row r="81" spans="1:15" x14ac:dyDescent="0.2">
      <c r="A81" s="176" t="s">
        <v>183</v>
      </c>
      <c r="B81" s="238">
        <v>7.8</v>
      </c>
      <c r="C81" s="205">
        <v>0.5</v>
      </c>
      <c r="D81" s="205">
        <v>0.4</v>
      </c>
      <c r="E81" s="205">
        <v>3.7</v>
      </c>
      <c r="F81" s="205">
        <v>0.8</v>
      </c>
      <c r="G81" s="239">
        <v>13.2</v>
      </c>
      <c r="H81" s="190">
        <v>59</v>
      </c>
      <c r="I81" s="191">
        <v>4</v>
      </c>
      <c r="J81" s="191">
        <v>3</v>
      </c>
      <c r="K81" s="191">
        <v>28</v>
      </c>
      <c r="L81" s="191">
        <v>6</v>
      </c>
      <c r="M81" s="192">
        <v>100</v>
      </c>
      <c r="N81" s="17"/>
      <c r="O81" s="17"/>
    </row>
    <row r="82" spans="1:15" x14ac:dyDescent="0.2">
      <c r="A82" s="176" t="s">
        <v>184</v>
      </c>
      <c r="B82" s="238">
        <v>7.3</v>
      </c>
      <c r="C82" s="205">
        <v>0.5</v>
      </c>
      <c r="D82" s="205">
        <v>0.4</v>
      </c>
      <c r="E82" s="205">
        <v>3.4</v>
      </c>
      <c r="F82" s="205">
        <v>0.8</v>
      </c>
      <c r="G82" s="239">
        <v>12.3</v>
      </c>
      <c r="H82" s="190">
        <v>59</v>
      </c>
      <c r="I82" s="191">
        <v>4</v>
      </c>
      <c r="J82" s="191">
        <v>3</v>
      </c>
      <c r="K82" s="191">
        <v>28</v>
      </c>
      <c r="L82" s="191">
        <v>6</v>
      </c>
      <c r="M82" s="192">
        <v>100</v>
      </c>
      <c r="N82" s="17"/>
      <c r="O82" s="17"/>
    </row>
    <row r="83" spans="1:15" x14ac:dyDescent="0.2">
      <c r="A83" s="176" t="s">
        <v>185</v>
      </c>
      <c r="B83" s="238">
        <v>7.9</v>
      </c>
      <c r="C83" s="205">
        <v>0.5</v>
      </c>
      <c r="D83" s="205">
        <v>0.5</v>
      </c>
      <c r="E83" s="205">
        <v>3.7</v>
      </c>
      <c r="F83" s="205">
        <v>0.8</v>
      </c>
      <c r="G83" s="239">
        <v>13.5</v>
      </c>
      <c r="H83" s="193">
        <v>59</v>
      </c>
      <c r="I83" s="194">
        <v>4</v>
      </c>
      <c r="J83" s="194">
        <v>4</v>
      </c>
      <c r="K83" s="194">
        <v>27</v>
      </c>
      <c r="L83" s="194">
        <v>6</v>
      </c>
      <c r="M83" s="195">
        <v>100</v>
      </c>
      <c r="N83" s="17"/>
      <c r="O83" s="17"/>
    </row>
    <row r="84" spans="1:15" x14ac:dyDescent="0.2">
      <c r="A84" s="176" t="s">
        <v>186</v>
      </c>
      <c r="B84" s="238">
        <v>7.4</v>
      </c>
      <c r="C84" s="205">
        <v>0.5</v>
      </c>
      <c r="D84" s="205">
        <v>0.4</v>
      </c>
      <c r="E84" s="205">
        <v>3.5</v>
      </c>
      <c r="F84" s="205">
        <v>0.9</v>
      </c>
      <c r="G84" s="239">
        <v>12.7</v>
      </c>
      <c r="H84" s="193">
        <v>58</v>
      </c>
      <c r="I84" s="194">
        <v>4</v>
      </c>
      <c r="J84" s="194">
        <v>3</v>
      </c>
      <c r="K84" s="194">
        <v>27</v>
      </c>
      <c r="L84" s="194">
        <v>7</v>
      </c>
      <c r="M84" s="195">
        <v>100</v>
      </c>
      <c r="N84" s="17"/>
      <c r="O84" s="17"/>
    </row>
    <row r="85" spans="1:15" x14ac:dyDescent="0.2">
      <c r="A85" s="176" t="s">
        <v>187</v>
      </c>
      <c r="B85" s="238">
        <v>7.2</v>
      </c>
      <c r="C85" s="205">
        <v>0.5</v>
      </c>
      <c r="D85" s="205">
        <v>0.4</v>
      </c>
      <c r="E85" s="205">
        <v>3.3</v>
      </c>
      <c r="F85" s="205">
        <v>0.9</v>
      </c>
      <c r="G85" s="239">
        <v>12.3</v>
      </c>
      <c r="H85" s="193">
        <v>59</v>
      </c>
      <c r="I85" s="194">
        <v>4</v>
      </c>
      <c r="J85" s="194">
        <v>3</v>
      </c>
      <c r="K85" s="194">
        <v>27</v>
      </c>
      <c r="L85" s="194">
        <v>8</v>
      </c>
      <c r="M85" s="195">
        <v>100</v>
      </c>
      <c r="N85" s="17"/>
      <c r="O85" s="17"/>
    </row>
    <row r="86" spans="1:15" x14ac:dyDescent="0.2">
      <c r="A86" s="176" t="s">
        <v>188</v>
      </c>
      <c r="B86" s="238">
        <v>6.2</v>
      </c>
      <c r="C86" s="205">
        <v>0.5</v>
      </c>
      <c r="D86" s="205">
        <v>0.3</v>
      </c>
      <c r="E86" s="205">
        <v>2.5</v>
      </c>
      <c r="F86" s="205">
        <v>0.8</v>
      </c>
      <c r="G86" s="239">
        <v>10.4</v>
      </c>
      <c r="H86" s="193">
        <v>60</v>
      </c>
      <c r="I86" s="194">
        <v>5</v>
      </c>
      <c r="J86" s="194">
        <v>3</v>
      </c>
      <c r="K86" s="194">
        <v>24</v>
      </c>
      <c r="L86" s="194">
        <v>8</v>
      </c>
      <c r="M86" s="195">
        <v>100</v>
      </c>
      <c r="N86" s="17"/>
      <c r="O86" s="17"/>
    </row>
    <row r="87" spans="1:15" x14ac:dyDescent="0.2">
      <c r="A87" s="176" t="s">
        <v>189</v>
      </c>
      <c r="B87" s="238">
        <v>8.1</v>
      </c>
      <c r="C87" s="205">
        <v>0.6</v>
      </c>
      <c r="D87" s="205">
        <v>0.4</v>
      </c>
      <c r="E87" s="205">
        <v>3.2</v>
      </c>
      <c r="F87" s="205">
        <v>1.2</v>
      </c>
      <c r="G87" s="239">
        <v>13.5</v>
      </c>
      <c r="H87" s="193">
        <v>60</v>
      </c>
      <c r="I87" s="194">
        <v>4</v>
      </c>
      <c r="J87" s="194">
        <v>3</v>
      </c>
      <c r="K87" s="194">
        <v>23</v>
      </c>
      <c r="L87" s="194">
        <v>9</v>
      </c>
      <c r="M87" s="195">
        <v>100</v>
      </c>
      <c r="N87" s="17"/>
      <c r="O87" s="17"/>
    </row>
    <row r="88" spans="1:15" x14ac:dyDescent="0.2">
      <c r="A88" s="176" t="s">
        <v>190</v>
      </c>
      <c r="B88" s="238">
        <v>7.9</v>
      </c>
      <c r="C88" s="205">
        <v>0.5</v>
      </c>
      <c r="D88" s="205">
        <v>0.4</v>
      </c>
      <c r="E88" s="205">
        <v>3.2</v>
      </c>
      <c r="F88" s="205">
        <v>1.3</v>
      </c>
      <c r="G88" s="239">
        <v>13.3</v>
      </c>
      <c r="H88" s="190">
        <v>59</v>
      </c>
      <c r="I88" s="191">
        <v>4</v>
      </c>
      <c r="J88" s="191">
        <v>3</v>
      </c>
      <c r="K88" s="191">
        <v>24</v>
      </c>
      <c r="L88" s="191">
        <v>10</v>
      </c>
      <c r="M88" s="192">
        <v>100</v>
      </c>
      <c r="N88" s="17"/>
      <c r="O88" s="17"/>
    </row>
    <row r="89" spans="1:15" x14ac:dyDescent="0.2">
      <c r="A89" s="176" t="s">
        <v>191</v>
      </c>
      <c r="B89" s="238">
        <v>8.4</v>
      </c>
      <c r="C89" s="205">
        <v>0.6</v>
      </c>
      <c r="D89" s="205">
        <v>0.4</v>
      </c>
      <c r="E89" s="205">
        <v>3.5</v>
      </c>
      <c r="F89" s="205">
        <v>1.5</v>
      </c>
      <c r="G89" s="239">
        <v>14.4</v>
      </c>
      <c r="H89" s="190">
        <v>58</v>
      </c>
      <c r="I89" s="191">
        <v>4</v>
      </c>
      <c r="J89" s="191">
        <v>3</v>
      </c>
      <c r="K89" s="191">
        <v>25</v>
      </c>
      <c r="L89" s="191">
        <v>10</v>
      </c>
      <c r="M89" s="192">
        <v>100</v>
      </c>
      <c r="N89" s="17"/>
      <c r="O89" s="17"/>
    </row>
    <row r="90" spans="1:15" x14ac:dyDescent="0.2">
      <c r="A90" s="176" t="s">
        <v>192</v>
      </c>
      <c r="B90" s="238">
        <v>7.8</v>
      </c>
      <c r="C90" s="205">
        <v>0.7</v>
      </c>
      <c r="D90" s="205">
        <v>0.4</v>
      </c>
      <c r="E90" s="205">
        <v>3.2</v>
      </c>
      <c r="F90" s="205">
        <v>1.4</v>
      </c>
      <c r="G90" s="239">
        <v>13.5</v>
      </c>
      <c r="H90" s="190">
        <v>58</v>
      </c>
      <c r="I90" s="191">
        <v>5</v>
      </c>
      <c r="J90" s="191">
        <v>3</v>
      </c>
      <c r="K90" s="191">
        <v>24</v>
      </c>
      <c r="L90" s="191">
        <v>10</v>
      </c>
      <c r="M90" s="192">
        <v>100</v>
      </c>
      <c r="N90" s="17"/>
      <c r="O90" s="17"/>
    </row>
    <row r="91" spans="1:15" x14ac:dyDescent="0.2">
      <c r="A91" s="176" t="s">
        <v>193</v>
      </c>
      <c r="B91" s="238">
        <v>7.3</v>
      </c>
      <c r="C91" s="205">
        <v>0.7</v>
      </c>
      <c r="D91" s="205">
        <v>0.4</v>
      </c>
      <c r="E91" s="205">
        <v>3</v>
      </c>
      <c r="F91" s="205">
        <v>1.4</v>
      </c>
      <c r="G91" s="239">
        <v>12.7</v>
      </c>
      <c r="H91" s="190">
        <v>58</v>
      </c>
      <c r="I91" s="191">
        <v>5</v>
      </c>
      <c r="J91" s="191">
        <v>3</v>
      </c>
      <c r="K91" s="191">
        <v>23</v>
      </c>
      <c r="L91" s="191">
        <v>11</v>
      </c>
      <c r="M91" s="192">
        <v>100</v>
      </c>
      <c r="N91" s="17"/>
      <c r="O91" s="17"/>
    </row>
    <row r="92" spans="1:15" x14ac:dyDescent="0.2">
      <c r="A92" s="176" t="s">
        <v>194</v>
      </c>
      <c r="B92" s="238">
        <v>7.7</v>
      </c>
      <c r="C92" s="205">
        <v>0.8</v>
      </c>
      <c r="D92" s="205">
        <v>0.4</v>
      </c>
      <c r="E92" s="205">
        <v>3.1</v>
      </c>
      <c r="F92" s="205">
        <v>1.5</v>
      </c>
      <c r="G92" s="239">
        <v>13.5</v>
      </c>
      <c r="H92" s="190">
        <v>57</v>
      </c>
      <c r="I92" s="191">
        <v>6</v>
      </c>
      <c r="J92" s="191">
        <v>3</v>
      </c>
      <c r="K92" s="191">
        <v>23</v>
      </c>
      <c r="L92" s="191">
        <v>11</v>
      </c>
      <c r="M92" s="192">
        <v>100</v>
      </c>
      <c r="N92" s="17"/>
      <c r="O92" s="17"/>
    </row>
    <row r="93" spans="1:15" x14ac:dyDescent="0.2">
      <c r="A93" s="176" t="s">
        <v>195</v>
      </c>
      <c r="B93" s="238">
        <v>7.9</v>
      </c>
      <c r="C93" s="205">
        <v>0.7</v>
      </c>
      <c r="D93" s="205">
        <v>0.4</v>
      </c>
      <c r="E93" s="205">
        <v>3.1</v>
      </c>
      <c r="F93" s="205">
        <v>1.7</v>
      </c>
      <c r="G93" s="239">
        <v>13.7</v>
      </c>
      <c r="H93" s="190">
        <v>57</v>
      </c>
      <c r="I93" s="191">
        <v>5</v>
      </c>
      <c r="J93" s="191">
        <v>3</v>
      </c>
      <c r="K93" s="191">
        <v>22</v>
      </c>
      <c r="L93" s="191">
        <v>12</v>
      </c>
      <c r="M93" s="192">
        <v>100</v>
      </c>
      <c r="N93" s="17"/>
      <c r="O93" s="17"/>
    </row>
    <row r="94" spans="1:15" x14ac:dyDescent="0.2">
      <c r="A94" s="176" t="s">
        <v>196</v>
      </c>
      <c r="B94" s="238">
        <v>7.4</v>
      </c>
      <c r="C94" s="205">
        <v>0.7</v>
      </c>
      <c r="D94" s="205">
        <v>0.4</v>
      </c>
      <c r="E94" s="205">
        <v>3</v>
      </c>
      <c r="F94" s="205">
        <v>1.8</v>
      </c>
      <c r="G94" s="239">
        <v>13.2</v>
      </c>
      <c r="H94" s="190">
        <v>56</v>
      </c>
      <c r="I94" s="191">
        <v>5</v>
      </c>
      <c r="J94" s="191">
        <v>3</v>
      </c>
      <c r="K94" s="191">
        <v>22</v>
      </c>
      <c r="L94" s="191">
        <v>13</v>
      </c>
      <c r="M94" s="192">
        <v>100</v>
      </c>
      <c r="N94" s="17"/>
      <c r="O94" s="17"/>
    </row>
    <row r="95" spans="1:15" x14ac:dyDescent="0.2">
      <c r="A95" s="176" t="s">
        <v>197</v>
      </c>
      <c r="B95" s="238">
        <v>7.8</v>
      </c>
      <c r="C95" s="205">
        <v>0.8</v>
      </c>
      <c r="D95" s="205">
        <v>0.5</v>
      </c>
      <c r="E95" s="205">
        <v>3</v>
      </c>
      <c r="F95" s="205">
        <v>1.9</v>
      </c>
      <c r="G95" s="239">
        <v>13.9</v>
      </c>
      <c r="H95" s="190">
        <v>56</v>
      </c>
      <c r="I95" s="191">
        <v>6</v>
      </c>
      <c r="J95" s="191">
        <v>3</v>
      </c>
      <c r="K95" s="191">
        <v>22</v>
      </c>
      <c r="L95" s="191">
        <v>14</v>
      </c>
      <c r="M95" s="192">
        <v>100</v>
      </c>
      <c r="N95" s="17"/>
      <c r="O95" s="17"/>
    </row>
    <row r="96" spans="1:15" x14ac:dyDescent="0.2">
      <c r="A96" s="176" t="s">
        <v>198</v>
      </c>
      <c r="B96" s="238">
        <v>7.4</v>
      </c>
      <c r="C96" s="205">
        <v>0.8</v>
      </c>
      <c r="D96" s="205">
        <v>0.4</v>
      </c>
      <c r="E96" s="205">
        <v>2.7</v>
      </c>
      <c r="F96" s="205">
        <v>2</v>
      </c>
      <c r="G96" s="239">
        <v>13.2</v>
      </c>
      <c r="H96" s="190">
        <v>56</v>
      </c>
      <c r="I96" s="191">
        <v>6</v>
      </c>
      <c r="J96" s="191">
        <v>3</v>
      </c>
      <c r="K96" s="191">
        <v>20</v>
      </c>
      <c r="L96" s="191">
        <v>15</v>
      </c>
      <c r="M96" s="192">
        <v>100</v>
      </c>
      <c r="N96" s="17"/>
      <c r="O96" s="17"/>
    </row>
    <row r="97" spans="1:15" x14ac:dyDescent="0.2">
      <c r="A97" s="176" t="s">
        <v>199</v>
      </c>
      <c r="B97" s="238">
        <v>7.3</v>
      </c>
      <c r="C97" s="205">
        <v>0.8</v>
      </c>
      <c r="D97" s="205">
        <v>0.4</v>
      </c>
      <c r="E97" s="205">
        <v>2.9</v>
      </c>
      <c r="F97" s="205">
        <v>2.1</v>
      </c>
      <c r="G97" s="239">
        <v>13.4</v>
      </c>
      <c r="H97" s="190">
        <v>54</v>
      </c>
      <c r="I97" s="191">
        <v>6</v>
      </c>
      <c r="J97" s="191">
        <v>3</v>
      </c>
      <c r="K97" s="191">
        <v>21</v>
      </c>
      <c r="L97" s="191">
        <v>16</v>
      </c>
      <c r="M97" s="192">
        <v>100</v>
      </c>
      <c r="N97" s="17"/>
      <c r="O97" s="17"/>
    </row>
    <row r="98" spans="1:15" x14ac:dyDescent="0.2">
      <c r="A98" s="176" t="s">
        <v>200</v>
      </c>
      <c r="B98" s="238">
        <v>5.7</v>
      </c>
      <c r="C98" s="205">
        <v>0.7</v>
      </c>
      <c r="D98" s="205">
        <v>0.3</v>
      </c>
      <c r="E98" s="205">
        <v>2.2000000000000002</v>
      </c>
      <c r="F98" s="205">
        <v>1.8</v>
      </c>
      <c r="G98" s="239">
        <v>10.7</v>
      </c>
      <c r="H98" s="190">
        <v>53</v>
      </c>
      <c r="I98" s="191">
        <v>6</v>
      </c>
      <c r="J98" s="191">
        <v>3</v>
      </c>
      <c r="K98" s="191">
        <v>20</v>
      </c>
      <c r="L98" s="191">
        <v>17</v>
      </c>
      <c r="M98" s="192">
        <v>100</v>
      </c>
      <c r="N98" s="17"/>
      <c r="O98" s="17"/>
    </row>
    <row r="99" spans="1:15" x14ac:dyDescent="0.2">
      <c r="A99" s="176" t="s">
        <v>201</v>
      </c>
      <c r="B99" s="238">
        <v>7.1</v>
      </c>
      <c r="C99" s="205">
        <v>0.9</v>
      </c>
      <c r="D99" s="205">
        <v>0.4</v>
      </c>
      <c r="E99" s="205">
        <v>3.1</v>
      </c>
      <c r="F99" s="205">
        <v>2.5</v>
      </c>
      <c r="G99" s="239">
        <v>14</v>
      </c>
      <c r="H99" s="190">
        <v>51</v>
      </c>
      <c r="I99" s="191">
        <v>6</v>
      </c>
      <c r="J99" s="191">
        <v>3</v>
      </c>
      <c r="K99" s="191">
        <v>22</v>
      </c>
      <c r="L99" s="191">
        <v>18</v>
      </c>
      <c r="M99" s="192">
        <v>100</v>
      </c>
      <c r="N99" s="17"/>
      <c r="O99" s="17"/>
    </row>
    <row r="100" spans="1:15" x14ac:dyDescent="0.2">
      <c r="A100" s="176" t="s">
        <v>202</v>
      </c>
      <c r="B100" s="238">
        <v>5.6</v>
      </c>
      <c r="C100" s="205">
        <v>0.9</v>
      </c>
      <c r="D100" s="205">
        <v>0.3</v>
      </c>
      <c r="E100" s="205">
        <v>2.9</v>
      </c>
      <c r="F100" s="205">
        <v>2.2000000000000002</v>
      </c>
      <c r="G100" s="239">
        <v>11.9</v>
      </c>
      <c r="H100" s="190">
        <v>47</v>
      </c>
      <c r="I100" s="191">
        <v>7</v>
      </c>
      <c r="J100" s="191">
        <v>3</v>
      </c>
      <c r="K100" s="191">
        <v>25</v>
      </c>
      <c r="L100" s="191">
        <v>18</v>
      </c>
      <c r="M100" s="192">
        <v>100</v>
      </c>
      <c r="N100" s="17"/>
      <c r="O100" s="17"/>
    </row>
    <row r="101" spans="1:15" x14ac:dyDescent="0.2">
      <c r="A101" s="176" t="s">
        <v>203</v>
      </c>
      <c r="B101" s="238">
        <v>5</v>
      </c>
      <c r="C101" s="205">
        <v>0.9</v>
      </c>
      <c r="D101" s="205">
        <v>0.3</v>
      </c>
      <c r="E101" s="205">
        <v>3.1</v>
      </c>
      <c r="F101" s="205">
        <v>2.2000000000000002</v>
      </c>
      <c r="G101" s="239">
        <v>11.5</v>
      </c>
      <c r="H101" s="190">
        <v>44</v>
      </c>
      <c r="I101" s="191">
        <v>7</v>
      </c>
      <c r="J101" s="191">
        <v>2</v>
      </c>
      <c r="K101" s="191">
        <v>27</v>
      </c>
      <c r="L101" s="191">
        <v>19</v>
      </c>
      <c r="M101" s="192">
        <v>100</v>
      </c>
      <c r="N101" s="17"/>
      <c r="O101" s="17"/>
    </row>
    <row r="102" spans="1:15" x14ac:dyDescent="0.2">
      <c r="A102" s="176" t="s">
        <v>204</v>
      </c>
      <c r="B102" s="238">
        <v>3.8</v>
      </c>
      <c r="C102" s="205">
        <v>0.8</v>
      </c>
      <c r="D102" s="205">
        <v>0.2</v>
      </c>
      <c r="E102" s="205">
        <v>2.2999999999999998</v>
      </c>
      <c r="F102" s="205">
        <v>1.6</v>
      </c>
      <c r="G102" s="239">
        <v>8.6999999999999993</v>
      </c>
      <c r="H102" s="190">
        <v>43</v>
      </c>
      <c r="I102" s="191">
        <v>9</v>
      </c>
      <c r="J102" s="191">
        <v>2</v>
      </c>
      <c r="K102" s="191">
        <v>26</v>
      </c>
      <c r="L102" s="191">
        <v>19</v>
      </c>
      <c r="M102" s="192">
        <v>100</v>
      </c>
      <c r="N102" s="17"/>
      <c r="O102" s="17"/>
    </row>
    <row r="103" spans="1:15" x14ac:dyDescent="0.2">
      <c r="A103" s="176" t="s">
        <v>205</v>
      </c>
      <c r="B103" s="238">
        <v>4</v>
      </c>
      <c r="C103" s="205">
        <v>0.9</v>
      </c>
      <c r="D103" s="205">
        <v>0.2</v>
      </c>
      <c r="E103" s="205">
        <v>2.4</v>
      </c>
      <c r="F103" s="205">
        <v>1.7</v>
      </c>
      <c r="G103" s="239">
        <v>9.1</v>
      </c>
      <c r="H103" s="190">
        <v>44</v>
      </c>
      <c r="I103" s="191">
        <v>10</v>
      </c>
      <c r="J103" s="191">
        <v>2</v>
      </c>
      <c r="K103" s="191">
        <v>26</v>
      </c>
      <c r="L103" s="191">
        <v>18</v>
      </c>
      <c r="M103" s="192">
        <v>100</v>
      </c>
      <c r="N103" s="17"/>
      <c r="O103" s="17"/>
    </row>
    <row r="104" spans="1:15" x14ac:dyDescent="0.2">
      <c r="A104" s="176" t="s">
        <v>206</v>
      </c>
      <c r="B104" s="238">
        <v>4.0999999999999996</v>
      </c>
      <c r="C104" s="205">
        <v>0.9</v>
      </c>
      <c r="D104" s="205">
        <v>0.2</v>
      </c>
      <c r="E104" s="205">
        <v>2.4</v>
      </c>
      <c r="F104" s="205">
        <v>1.7</v>
      </c>
      <c r="G104" s="239">
        <v>9.3000000000000007</v>
      </c>
      <c r="H104" s="190">
        <v>44</v>
      </c>
      <c r="I104" s="191">
        <v>10</v>
      </c>
      <c r="J104" s="191">
        <v>2</v>
      </c>
      <c r="K104" s="191">
        <v>26</v>
      </c>
      <c r="L104" s="191">
        <v>18</v>
      </c>
      <c r="M104" s="192">
        <v>100</v>
      </c>
      <c r="N104" s="17"/>
      <c r="O104" s="17"/>
    </row>
    <row r="105" spans="1:15" x14ac:dyDescent="0.2">
      <c r="A105" s="176" t="s">
        <v>207</v>
      </c>
      <c r="B105" s="238">
        <v>4.2</v>
      </c>
      <c r="C105" s="205">
        <v>0.9</v>
      </c>
      <c r="D105" s="205">
        <v>0.2</v>
      </c>
      <c r="E105" s="205">
        <v>2.2000000000000002</v>
      </c>
      <c r="F105" s="205">
        <v>1.8</v>
      </c>
      <c r="G105" s="239">
        <v>9.3000000000000007</v>
      </c>
      <c r="H105" s="190">
        <v>45</v>
      </c>
      <c r="I105" s="191">
        <v>10</v>
      </c>
      <c r="J105" s="191">
        <v>2</v>
      </c>
      <c r="K105" s="191">
        <v>24</v>
      </c>
      <c r="L105" s="191">
        <v>19</v>
      </c>
      <c r="M105" s="192">
        <v>100</v>
      </c>
      <c r="N105" s="17"/>
      <c r="O105" s="17"/>
    </row>
    <row r="106" spans="1:15" x14ac:dyDescent="0.2">
      <c r="A106" s="176" t="s">
        <v>208</v>
      </c>
      <c r="B106" s="238">
        <v>4.2</v>
      </c>
      <c r="C106" s="205">
        <v>1</v>
      </c>
      <c r="D106" s="205">
        <v>0.2</v>
      </c>
      <c r="E106" s="205">
        <v>2.2000000000000002</v>
      </c>
      <c r="F106" s="205">
        <v>1.8</v>
      </c>
      <c r="G106" s="239">
        <v>9.3000000000000007</v>
      </c>
      <c r="H106" s="190">
        <v>45</v>
      </c>
      <c r="I106" s="191">
        <v>11</v>
      </c>
      <c r="J106" s="191">
        <v>2</v>
      </c>
      <c r="K106" s="191">
        <v>23</v>
      </c>
      <c r="L106" s="191">
        <v>19</v>
      </c>
      <c r="M106" s="192">
        <v>100</v>
      </c>
      <c r="N106" s="17"/>
      <c r="O106" s="17"/>
    </row>
    <row r="107" spans="1:15" x14ac:dyDescent="0.2">
      <c r="A107" s="15" t="s">
        <v>231</v>
      </c>
      <c r="B107" s="238">
        <v>4.5</v>
      </c>
      <c r="C107" s="205">
        <v>1</v>
      </c>
      <c r="D107" s="205">
        <v>0.2</v>
      </c>
      <c r="E107" s="205">
        <v>2.2999999999999998</v>
      </c>
      <c r="F107" s="205">
        <v>2.1</v>
      </c>
      <c r="G107" s="239">
        <v>10.1</v>
      </c>
      <c r="H107" s="190">
        <v>44</v>
      </c>
      <c r="I107" s="191">
        <v>10</v>
      </c>
      <c r="J107" s="191">
        <v>2</v>
      </c>
      <c r="K107" s="191">
        <v>23</v>
      </c>
      <c r="L107" s="191">
        <v>21</v>
      </c>
      <c r="M107" s="192">
        <v>100</v>
      </c>
      <c r="N107" s="17"/>
      <c r="O107" s="17"/>
    </row>
    <row r="108" spans="1:15" x14ac:dyDescent="0.2">
      <c r="A108" s="15" t="s">
        <v>232</v>
      </c>
      <c r="B108" s="238">
        <v>4.5999999999999996</v>
      </c>
      <c r="C108" s="205">
        <v>1.1000000000000001</v>
      </c>
      <c r="D108" s="205">
        <v>0.2</v>
      </c>
      <c r="E108" s="205">
        <v>2.4</v>
      </c>
      <c r="F108" s="205">
        <v>2.6</v>
      </c>
      <c r="G108" s="239">
        <v>10.9</v>
      </c>
      <c r="H108" s="190">
        <v>43</v>
      </c>
      <c r="I108" s="191">
        <v>10</v>
      </c>
      <c r="J108" s="191">
        <v>2</v>
      </c>
      <c r="K108" s="191">
        <v>22</v>
      </c>
      <c r="L108" s="191">
        <v>23</v>
      </c>
      <c r="M108" s="192">
        <v>100</v>
      </c>
      <c r="N108" s="17"/>
      <c r="O108" s="17"/>
    </row>
    <row r="109" spans="1:15" x14ac:dyDescent="0.2">
      <c r="A109" s="15" t="s">
        <v>233</v>
      </c>
      <c r="B109" s="238">
        <v>5</v>
      </c>
      <c r="C109" s="205">
        <v>1.1000000000000001</v>
      </c>
      <c r="D109" s="205">
        <v>0.2</v>
      </c>
      <c r="E109" s="205">
        <v>2.5</v>
      </c>
      <c r="F109" s="205">
        <v>3</v>
      </c>
      <c r="G109" s="239">
        <v>11.7</v>
      </c>
      <c r="H109" s="190">
        <v>42</v>
      </c>
      <c r="I109" s="191">
        <v>10</v>
      </c>
      <c r="J109" s="191">
        <v>2</v>
      </c>
      <c r="K109" s="191">
        <v>21</v>
      </c>
      <c r="L109" s="191">
        <v>25</v>
      </c>
      <c r="M109" s="192">
        <v>100</v>
      </c>
      <c r="N109" s="17"/>
      <c r="O109" s="17"/>
    </row>
    <row r="110" spans="1:15" x14ac:dyDescent="0.2">
      <c r="A110" s="15" t="s">
        <v>234</v>
      </c>
      <c r="B110" s="238">
        <v>4.4000000000000004</v>
      </c>
      <c r="C110" s="205">
        <v>1</v>
      </c>
      <c r="D110" s="205">
        <v>0.2</v>
      </c>
      <c r="E110" s="205">
        <v>2</v>
      </c>
      <c r="F110" s="205">
        <v>2.6</v>
      </c>
      <c r="G110" s="239">
        <v>10.1</v>
      </c>
      <c r="H110" s="190">
        <v>43</v>
      </c>
      <c r="I110" s="191">
        <v>10</v>
      </c>
      <c r="J110" s="191">
        <v>1</v>
      </c>
      <c r="K110" s="191">
        <v>20</v>
      </c>
      <c r="L110" s="191">
        <v>25</v>
      </c>
      <c r="M110" s="192">
        <v>100</v>
      </c>
      <c r="N110" s="17"/>
      <c r="O110" s="17"/>
    </row>
    <row r="111" spans="1:15" x14ac:dyDescent="0.2">
      <c r="A111" s="15" t="s">
        <v>235</v>
      </c>
      <c r="B111" s="238">
        <v>4.8</v>
      </c>
      <c r="C111" s="205">
        <v>1.2</v>
      </c>
      <c r="D111" s="205">
        <v>0.2</v>
      </c>
      <c r="E111" s="205">
        <v>2.2999999999999998</v>
      </c>
      <c r="F111" s="205">
        <v>3</v>
      </c>
      <c r="G111" s="239">
        <v>11.5</v>
      </c>
      <c r="H111" s="190">
        <v>42</v>
      </c>
      <c r="I111" s="191">
        <v>11</v>
      </c>
      <c r="J111" s="191">
        <v>1</v>
      </c>
      <c r="K111" s="191">
        <v>20</v>
      </c>
      <c r="L111" s="191">
        <v>26</v>
      </c>
      <c r="M111" s="192">
        <v>100</v>
      </c>
      <c r="N111" s="17"/>
      <c r="O111" s="17"/>
    </row>
    <row r="112" spans="1:15" x14ac:dyDescent="0.2">
      <c r="A112" s="15" t="s">
        <v>236</v>
      </c>
      <c r="B112" s="238">
        <v>4.5</v>
      </c>
      <c r="C112" s="205">
        <v>1.2</v>
      </c>
      <c r="D112" s="205">
        <v>0.2</v>
      </c>
      <c r="E112" s="205">
        <v>2.2000000000000002</v>
      </c>
      <c r="F112" s="205">
        <v>2.9</v>
      </c>
      <c r="G112" s="239">
        <v>10.9</v>
      </c>
      <c r="H112" s="190">
        <v>41</v>
      </c>
      <c r="I112" s="191">
        <v>11</v>
      </c>
      <c r="J112" s="191">
        <v>1</v>
      </c>
      <c r="K112" s="191">
        <v>20</v>
      </c>
      <c r="L112" s="191">
        <v>27</v>
      </c>
      <c r="M112" s="192">
        <v>100</v>
      </c>
      <c r="N112" s="17"/>
      <c r="O112" s="17"/>
    </row>
    <row r="113" spans="1:15" x14ac:dyDescent="0.2">
      <c r="A113" s="177" t="s">
        <v>241</v>
      </c>
      <c r="B113" s="238">
        <v>4.8</v>
      </c>
      <c r="C113" s="205">
        <v>1.2</v>
      </c>
      <c r="D113" s="205">
        <v>0.2</v>
      </c>
      <c r="E113" s="205">
        <v>2.2999999999999998</v>
      </c>
      <c r="F113" s="205">
        <v>3.2</v>
      </c>
      <c r="G113" s="239">
        <v>11.8</v>
      </c>
      <c r="H113" s="190">
        <v>41</v>
      </c>
      <c r="I113" s="191">
        <v>11</v>
      </c>
      <c r="J113" s="191">
        <v>1</v>
      </c>
      <c r="K113" s="191">
        <v>19</v>
      </c>
      <c r="L113" s="191">
        <v>27</v>
      </c>
      <c r="M113" s="192">
        <v>100</v>
      </c>
      <c r="N113" s="17"/>
      <c r="O113" s="17"/>
    </row>
    <row r="114" spans="1:15" x14ac:dyDescent="0.2">
      <c r="A114" s="177" t="s">
        <v>242</v>
      </c>
      <c r="B114" s="238">
        <v>4.3</v>
      </c>
      <c r="C114" s="205">
        <v>1.2</v>
      </c>
      <c r="D114" s="205">
        <v>0.2</v>
      </c>
      <c r="E114" s="205">
        <v>1.9</v>
      </c>
      <c r="F114" s="205">
        <v>2.9</v>
      </c>
      <c r="G114" s="239">
        <v>10.4</v>
      </c>
      <c r="H114" s="190">
        <v>41</v>
      </c>
      <c r="I114" s="191">
        <v>12</v>
      </c>
      <c r="J114" s="191">
        <v>2</v>
      </c>
      <c r="K114" s="191">
        <v>18</v>
      </c>
      <c r="L114" s="191">
        <v>28</v>
      </c>
      <c r="M114" s="192">
        <v>100</v>
      </c>
      <c r="N114" s="17"/>
      <c r="O114" s="17"/>
    </row>
    <row r="115" spans="1:15" x14ac:dyDescent="0.2">
      <c r="A115" s="177" t="s">
        <v>243</v>
      </c>
      <c r="B115" s="238">
        <v>4.5999999999999996</v>
      </c>
      <c r="C115" s="205">
        <v>1.4</v>
      </c>
      <c r="D115" s="205">
        <v>0.2</v>
      </c>
      <c r="E115" s="205">
        <v>2</v>
      </c>
      <c r="F115" s="205">
        <v>3.2</v>
      </c>
      <c r="G115" s="239">
        <v>11.4</v>
      </c>
      <c r="H115" s="190">
        <v>40</v>
      </c>
      <c r="I115" s="191">
        <v>13</v>
      </c>
      <c r="J115" s="191">
        <v>2</v>
      </c>
      <c r="K115" s="191">
        <v>18</v>
      </c>
      <c r="L115" s="191">
        <v>28</v>
      </c>
      <c r="M115" s="192">
        <v>100</v>
      </c>
      <c r="N115" s="17"/>
      <c r="O115" s="17"/>
    </row>
    <row r="116" spans="1:15" x14ac:dyDescent="0.2">
      <c r="A116" s="178">
        <v>41061</v>
      </c>
      <c r="B116" s="238">
        <v>4.5</v>
      </c>
      <c r="C116" s="205">
        <v>1.3</v>
      </c>
      <c r="D116" s="205">
        <v>0.1</v>
      </c>
      <c r="E116" s="205">
        <v>2</v>
      </c>
      <c r="F116" s="205">
        <v>3</v>
      </c>
      <c r="G116" s="239">
        <v>11</v>
      </c>
      <c r="H116" s="190">
        <v>41</v>
      </c>
      <c r="I116" s="191">
        <v>12</v>
      </c>
      <c r="J116" s="191">
        <v>1</v>
      </c>
      <c r="K116" s="191">
        <v>18</v>
      </c>
      <c r="L116" s="191">
        <v>28</v>
      </c>
      <c r="M116" s="192">
        <v>100</v>
      </c>
      <c r="N116" s="17"/>
      <c r="O116" s="17"/>
    </row>
    <row r="117" spans="1:15" x14ac:dyDescent="0.2">
      <c r="A117" s="178">
        <v>41091</v>
      </c>
      <c r="B117" s="238">
        <v>4.8</v>
      </c>
      <c r="C117" s="205">
        <v>1.5</v>
      </c>
      <c r="D117" s="205">
        <v>0.2</v>
      </c>
      <c r="E117" s="205">
        <v>2.1</v>
      </c>
      <c r="F117" s="205">
        <v>3.2</v>
      </c>
      <c r="G117" s="239">
        <v>11.8</v>
      </c>
      <c r="H117" s="190">
        <v>41</v>
      </c>
      <c r="I117" s="191">
        <v>13</v>
      </c>
      <c r="J117" s="191">
        <v>1</v>
      </c>
      <c r="K117" s="191">
        <v>17</v>
      </c>
      <c r="L117" s="191">
        <v>27</v>
      </c>
      <c r="M117" s="192">
        <v>100</v>
      </c>
      <c r="N117" s="17"/>
      <c r="O117" s="17"/>
    </row>
    <row r="118" spans="1:15" x14ac:dyDescent="0.2">
      <c r="A118" s="178">
        <v>41122</v>
      </c>
      <c r="B118" s="238">
        <v>4.7</v>
      </c>
      <c r="C118" s="205">
        <v>1.6</v>
      </c>
      <c r="D118" s="205">
        <v>0.2</v>
      </c>
      <c r="E118" s="205">
        <v>2</v>
      </c>
      <c r="F118" s="205">
        <v>3.1</v>
      </c>
      <c r="G118" s="239">
        <v>11.6</v>
      </c>
      <c r="H118" s="190">
        <v>41</v>
      </c>
      <c r="I118" s="191">
        <v>13</v>
      </c>
      <c r="J118" s="191">
        <v>2</v>
      </c>
      <c r="K118" s="191">
        <v>18</v>
      </c>
      <c r="L118" s="191">
        <v>27</v>
      </c>
      <c r="M118" s="192">
        <v>100</v>
      </c>
      <c r="N118" s="17"/>
      <c r="O118" s="17"/>
    </row>
    <row r="119" spans="1:15" x14ac:dyDescent="0.2">
      <c r="A119" s="178">
        <v>41153</v>
      </c>
      <c r="B119" s="238">
        <v>4.5999999999999996</v>
      </c>
      <c r="C119" s="205">
        <v>1.6</v>
      </c>
      <c r="D119" s="205">
        <v>0.2</v>
      </c>
      <c r="E119" s="205">
        <v>1.9</v>
      </c>
      <c r="F119" s="205">
        <v>3</v>
      </c>
      <c r="G119" s="239">
        <v>11.3</v>
      </c>
      <c r="H119" s="190">
        <v>41</v>
      </c>
      <c r="I119" s="191">
        <v>14</v>
      </c>
      <c r="J119" s="191">
        <v>1</v>
      </c>
      <c r="K119" s="191">
        <v>17</v>
      </c>
      <c r="L119" s="191">
        <v>27</v>
      </c>
      <c r="M119" s="192">
        <v>100</v>
      </c>
      <c r="N119" s="17"/>
      <c r="O119" s="17"/>
    </row>
    <row r="120" spans="1:15" x14ac:dyDescent="0.2">
      <c r="A120" s="178">
        <v>41183</v>
      </c>
      <c r="B120" s="238">
        <v>4.7</v>
      </c>
      <c r="C120" s="205">
        <v>1.7</v>
      </c>
      <c r="D120" s="205">
        <v>0.2</v>
      </c>
      <c r="E120" s="205">
        <v>2.1</v>
      </c>
      <c r="F120" s="205">
        <v>3.4</v>
      </c>
      <c r="G120" s="239">
        <v>12.1</v>
      </c>
      <c r="H120" s="190">
        <v>39</v>
      </c>
      <c r="I120" s="191">
        <v>14</v>
      </c>
      <c r="J120" s="191">
        <v>1</v>
      </c>
      <c r="K120" s="191">
        <v>17</v>
      </c>
      <c r="L120" s="191">
        <v>28</v>
      </c>
      <c r="M120" s="192">
        <v>100</v>
      </c>
      <c r="N120" s="17"/>
      <c r="O120" s="17"/>
    </row>
    <row r="121" spans="1:15" x14ac:dyDescent="0.2">
      <c r="A121" s="178">
        <v>41214</v>
      </c>
      <c r="B121" s="238">
        <v>4.3</v>
      </c>
      <c r="C121" s="205">
        <v>1.5</v>
      </c>
      <c r="D121" s="205">
        <v>0.1</v>
      </c>
      <c r="E121" s="205">
        <v>2</v>
      </c>
      <c r="F121" s="205">
        <v>3.2</v>
      </c>
      <c r="G121" s="239">
        <v>11.1</v>
      </c>
      <c r="H121" s="190">
        <v>39</v>
      </c>
      <c r="I121" s="191">
        <v>13</v>
      </c>
      <c r="J121" s="191">
        <v>1</v>
      </c>
      <c r="K121" s="191">
        <v>18</v>
      </c>
      <c r="L121" s="191">
        <v>29</v>
      </c>
      <c r="M121" s="192">
        <v>100</v>
      </c>
      <c r="N121" s="17"/>
      <c r="O121" s="17"/>
    </row>
    <row r="122" spans="1:15" x14ac:dyDescent="0.2">
      <c r="A122" s="178">
        <v>41244</v>
      </c>
      <c r="B122" s="238">
        <v>2.9</v>
      </c>
      <c r="C122" s="205">
        <v>1.2</v>
      </c>
      <c r="D122" s="205">
        <v>0.1</v>
      </c>
      <c r="E122" s="205">
        <v>1.2</v>
      </c>
      <c r="F122" s="205">
        <v>2.2999999999999998</v>
      </c>
      <c r="G122" s="239">
        <v>7.8</v>
      </c>
      <c r="H122" s="190">
        <v>38</v>
      </c>
      <c r="I122" s="191">
        <v>16</v>
      </c>
      <c r="J122" s="191">
        <v>1</v>
      </c>
      <c r="K122" s="191">
        <v>16</v>
      </c>
      <c r="L122" s="191">
        <v>30</v>
      </c>
      <c r="M122" s="192">
        <v>100</v>
      </c>
      <c r="N122" s="17"/>
      <c r="O122" s="17"/>
    </row>
    <row r="123" spans="1:15" x14ac:dyDescent="0.2">
      <c r="A123" s="178">
        <v>41275</v>
      </c>
      <c r="B123" s="238">
        <v>3.7</v>
      </c>
      <c r="C123" s="205">
        <v>1.7</v>
      </c>
      <c r="D123" s="205">
        <v>0.1</v>
      </c>
      <c r="E123" s="205">
        <v>1.7</v>
      </c>
      <c r="F123" s="205">
        <v>3.3</v>
      </c>
      <c r="G123" s="239">
        <v>10.4</v>
      </c>
      <c r="H123" s="190">
        <v>35</v>
      </c>
      <c r="I123" s="191">
        <v>16</v>
      </c>
      <c r="J123" s="191">
        <v>1</v>
      </c>
      <c r="K123" s="191">
        <v>16</v>
      </c>
      <c r="L123" s="191">
        <v>32</v>
      </c>
      <c r="M123" s="192">
        <v>100</v>
      </c>
      <c r="N123" s="17"/>
      <c r="O123" s="17"/>
    </row>
    <row r="124" spans="1:15" x14ac:dyDescent="0.2">
      <c r="A124" s="178">
        <v>41306</v>
      </c>
      <c r="B124" s="238">
        <v>3.1</v>
      </c>
      <c r="C124" s="205">
        <v>1.4</v>
      </c>
      <c r="D124" s="205">
        <v>0.1</v>
      </c>
      <c r="E124" s="205">
        <v>1.3</v>
      </c>
      <c r="F124" s="205">
        <v>3</v>
      </c>
      <c r="G124" s="239">
        <v>8.9</v>
      </c>
      <c r="H124" s="190">
        <v>34</v>
      </c>
      <c r="I124" s="191">
        <v>16</v>
      </c>
      <c r="J124" s="191">
        <v>1</v>
      </c>
      <c r="K124" s="191">
        <v>15</v>
      </c>
      <c r="L124" s="191">
        <v>34</v>
      </c>
      <c r="M124" s="192">
        <v>100</v>
      </c>
      <c r="N124" s="17"/>
      <c r="O124" s="17"/>
    </row>
    <row r="125" spans="1:15" x14ac:dyDescent="0.2">
      <c r="A125" s="178">
        <v>41334</v>
      </c>
      <c r="B125" s="238">
        <v>2.6</v>
      </c>
      <c r="C125" s="205">
        <v>1.3</v>
      </c>
      <c r="D125" s="205">
        <v>0.1</v>
      </c>
      <c r="E125" s="205">
        <v>1</v>
      </c>
      <c r="F125" s="205">
        <v>2.7</v>
      </c>
      <c r="G125" s="239">
        <v>7.7</v>
      </c>
      <c r="H125" s="190">
        <v>34</v>
      </c>
      <c r="I125" s="191">
        <v>17</v>
      </c>
      <c r="J125" s="191">
        <v>1</v>
      </c>
      <c r="K125" s="191">
        <v>13</v>
      </c>
      <c r="L125" s="191">
        <v>35</v>
      </c>
      <c r="M125" s="192">
        <v>100</v>
      </c>
      <c r="N125" s="17"/>
      <c r="O125" s="17"/>
    </row>
    <row r="126" spans="1:15" x14ac:dyDescent="0.2">
      <c r="A126" s="178">
        <v>41365</v>
      </c>
      <c r="B126" s="238">
        <v>2.1</v>
      </c>
      <c r="C126" s="205">
        <v>1.1000000000000001</v>
      </c>
      <c r="D126" s="205">
        <v>0.1</v>
      </c>
      <c r="E126" s="205">
        <v>0.7</v>
      </c>
      <c r="F126" s="205">
        <v>2.2999999999999998</v>
      </c>
      <c r="G126" s="239">
        <v>6.2</v>
      </c>
      <c r="H126" s="190">
        <v>34</v>
      </c>
      <c r="I126" s="191">
        <v>17</v>
      </c>
      <c r="J126" s="191">
        <v>1</v>
      </c>
      <c r="K126" s="191">
        <v>11</v>
      </c>
      <c r="L126" s="191">
        <v>37</v>
      </c>
      <c r="M126" s="192">
        <v>100</v>
      </c>
      <c r="N126" s="17"/>
      <c r="O126" s="17"/>
    </row>
    <row r="127" spans="1:15" x14ac:dyDescent="0.2">
      <c r="A127" s="178">
        <v>41395</v>
      </c>
      <c r="B127" s="238">
        <v>2.2000000000000002</v>
      </c>
      <c r="C127" s="205">
        <v>0.8</v>
      </c>
      <c r="D127" s="205">
        <v>0.1</v>
      </c>
      <c r="E127" s="205">
        <v>0.5</v>
      </c>
      <c r="F127" s="205">
        <v>2.2999999999999998</v>
      </c>
      <c r="G127" s="239">
        <v>6</v>
      </c>
      <c r="H127" s="190">
        <v>37</v>
      </c>
      <c r="I127" s="191">
        <v>14</v>
      </c>
      <c r="J127" s="191">
        <v>1</v>
      </c>
      <c r="K127" s="191">
        <v>9</v>
      </c>
      <c r="L127" s="191">
        <v>38</v>
      </c>
      <c r="M127" s="192">
        <v>100</v>
      </c>
      <c r="N127" s="17"/>
      <c r="O127" s="17"/>
    </row>
    <row r="128" spans="1:15" x14ac:dyDescent="0.2">
      <c r="A128" s="178">
        <v>41426</v>
      </c>
      <c r="B128" s="238">
        <v>2.2000000000000002</v>
      </c>
      <c r="C128" s="205">
        <v>0.7</v>
      </c>
      <c r="D128" s="205">
        <v>0.1</v>
      </c>
      <c r="E128" s="205">
        <v>0.3</v>
      </c>
      <c r="F128" s="205">
        <v>2.1</v>
      </c>
      <c r="G128" s="239">
        <v>5.4</v>
      </c>
      <c r="H128" s="190">
        <v>40</v>
      </c>
      <c r="I128" s="191">
        <v>13</v>
      </c>
      <c r="J128" s="191">
        <v>2</v>
      </c>
      <c r="K128" s="191">
        <v>6</v>
      </c>
      <c r="L128" s="191">
        <v>39</v>
      </c>
      <c r="M128" s="192">
        <v>100</v>
      </c>
      <c r="N128" s="17"/>
      <c r="O128" s="17"/>
    </row>
    <row r="129" spans="1:15" x14ac:dyDescent="0.2">
      <c r="A129" s="178">
        <v>41456</v>
      </c>
      <c r="B129" s="238">
        <v>2.4</v>
      </c>
      <c r="C129" s="205">
        <v>0.7</v>
      </c>
      <c r="D129" s="205">
        <v>0.1</v>
      </c>
      <c r="E129" s="205">
        <v>0.3</v>
      </c>
      <c r="F129" s="205">
        <v>2.2999999999999998</v>
      </c>
      <c r="G129" s="239">
        <v>5.9</v>
      </c>
      <c r="H129" s="190">
        <v>41</v>
      </c>
      <c r="I129" s="191">
        <v>13</v>
      </c>
      <c r="J129" s="191">
        <v>1</v>
      </c>
      <c r="K129" s="191">
        <v>5</v>
      </c>
      <c r="L129" s="191">
        <v>39</v>
      </c>
      <c r="M129" s="192">
        <v>100</v>
      </c>
      <c r="N129" s="17"/>
      <c r="O129" s="17"/>
    </row>
    <row r="130" spans="1:15" x14ac:dyDescent="0.2">
      <c r="A130" s="178">
        <v>41487</v>
      </c>
      <c r="B130" s="238">
        <v>2.1</v>
      </c>
      <c r="C130" s="205">
        <v>0.7</v>
      </c>
      <c r="D130" s="205">
        <v>0.1</v>
      </c>
      <c r="E130" s="205">
        <v>0.3</v>
      </c>
      <c r="F130" s="205">
        <v>2</v>
      </c>
      <c r="G130" s="239">
        <v>5.0999999999999996</v>
      </c>
      <c r="H130" s="190">
        <v>42</v>
      </c>
      <c r="I130" s="191">
        <v>13</v>
      </c>
      <c r="J130" s="191">
        <v>1</v>
      </c>
      <c r="K130" s="191">
        <v>6</v>
      </c>
      <c r="L130" s="191">
        <v>38</v>
      </c>
      <c r="M130" s="192">
        <v>100</v>
      </c>
      <c r="N130" s="17"/>
      <c r="O130" s="17"/>
    </row>
    <row r="131" spans="1:15" x14ac:dyDescent="0.2">
      <c r="A131" s="178">
        <v>41518</v>
      </c>
      <c r="B131" s="238">
        <v>2.2000000000000002</v>
      </c>
      <c r="C131" s="205">
        <v>0.7</v>
      </c>
      <c r="D131" s="205">
        <v>0.1</v>
      </c>
      <c r="E131" s="205">
        <v>0.3</v>
      </c>
      <c r="F131" s="205">
        <v>1.9</v>
      </c>
      <c r="G131" s="239">
        <v>5.3</v>
      </c>
      <c r="H131" s="190">
        <v>43</v>
      </c>
      <c r="I131" s="191">
        <v>14</v>
      </c>
      <c r="J131" s="191">
        <v>2</v>
      </c>
      <c r="K131" s="191">
        <v>5</v>
      </c>
      <c r="L131" s="191">
        <v>37</v>
      </c>
      <c r="M131" s="192">
        <v>100</v>
      </c>
      <c r="N131" s="17"/>
      <c r="O131" s="17"/>
    </row>
    <row r="132" spans="1:15" x14ac:dyDescent="0.2">
      <c r="A132" s="178">
        <v>41548</v>
      </c>
      <c r="B132" s="238">
        <v>2.1</v>
      </c>
      <c r="C132" s="205">
        <v>0.7</v>
      </c>
      <c r="D132" s="205">
        <v>0.1</v>
      </c>
      <c r="E132" s="205">
        <v>0.3</v>
      </c>
      <c r="F132" s="205">
        <v>2</v>
      </c>
      <c r="G132" s="239">
        <v>5.0999999999999996</v>
      </c>
      <c r="H132" s="190">
        <v>41</v>
      </c>
      <c r="I132" s="191">
        <v>14</v>
      </c>
      <c r="J132" s="191">
        <v>1</v>
      </c>
      <c r="K132" s="191">
        <v>5</v>
      </c>
      <c r="L132" s="191">
        <v>38</v>
      </c>
      <c r="M132" s="192">
        <v>100</v>
      </c>
      <c r="N132" s="17"/>
      <c r="O132" s="17"/>
    </row>
    <row r="133" spans="1:15" x14ac:dyDescent="0.2">
      <c r="A133" s="178">
        <v>41579</v>
      </c>
      <c r="B133" s="238">
        <v>1.9</v>
      </c>
      <c r="C133" s="205">
        <v>0.6</v>
      </c>
      <c r="D133" s="205">
        <v>0.1</v>
      </c>
      <c r="E133" s="205">
        <v>0.2</v>
      </c>
      <c r="F133" s="205">
        <v>1.7</v>
      </c>
      <c r="G133" s="239">
        <v>4.5</v>
      </c>
      <c r="H133" s="190">
        <v>43</v>
      </c>
      <c r="I133" s="191">
        <v>13</v>
      </c>
      <c r="J133" s="191">
        <v>1</v>
      </c>
      <c r="K133" s="191">
        <v>5</v>
      </c>
      <c r="L133" s="191">
        <v>38</v>
      </c>
      <c r="M133" s="192">
        <v>100</v>
      </c>
      <c r="N133" s="17"/>
      <c r="O133" s="17"/>
    </row>
    <row r="134" spans="1:15" x14ac:dyDescent="0.2">
      <c r="A134" s="178">
        <v>41609</v>
      </c>
      <c r="B134" s="238">
        <v>1.3</v>
      </c>
      <c r="C134" s="205">
        <v>0.5</v>
      </c>
      <c r="D134" s="205" t="s">
        <v>707</v>
      </c>
      <c r="E134" s="205">
        <v>0.2</v>
      </c>
      <c r="F134" s="205">
        <v>1.2</v>
      </c>
      <c r="G134" s="239">
        <v>3.2</v>
      </c>
      <c r="H134" s="190">
        <v>41</v>
      </c>
      <c r="I134" s="191">
        <v>15</v>
      </c>
      <c r="J134" s="191" t="s">
        <v>707</v>
      </c>
      <c r="K134" s="191">
        <v>5</v>
      </c>
      <c r="L134" s="191">
        <v>39</v>
      </c>
      <c r="M134" s="192">
        <v>100</v>
      </c>
      <c r="N134" s="17"/>
      <c r="O134" s="17"/>
    </row>
    <row r="135" spans="1:15" x14ac:dyDescent="0.2">
      <c r="A135" s="178">
        <v>41640</v>
      </c>
      <c r="B135" s="238">
        <v>1.8</v>
      </c>
      <c r="C135" s="205">
        <v>0.6</v>
      </c>
      <c r="D135" s="308" t="s">
        <v>707</v>
      </c>
      <c r="E135" s="205">
        <v>0.2</v>
      </c>
      <c r="F135" s="205">
        <v>1.7</v>
      </c>
      <c r="G135" s="239">
        <v>4.4000000000000004</v>
      </c>
      <c r="H135" s="190">
        <v>40</v>
      </c>
      <c r="I135" s="191">
        <v>14</v>
      </c>
      <c r="J135" s="191" t="s">
        <v>707</v>
      </c>
      <c r="K135" s="191">
        <v>5</v>
      </c>
      <c r="L135" s="191">
        <v>39</v>
      </c>
      <c r="M135" s="192">
        <v>100</v>
      </c>
      <c r="N135" s="17"/>
      <c r="O135" s="17"/>
    </row>
    <row r="136" spans="1:15" x14ac:dyDescent="0.2">
      <c r="A136" s="178">
        <v>41671</v>
      </c>
      <c r="B136" s="238">
        <v>1.6</v>
      </c>
      <c r="C136" s="205">
        <v>0.6</v>
      </c>
      <c r="D136" s="308" t="s">
        <v>707</v>
      </c>
      <c r="E136" s="205">
        <v>0.1</v>
      </c>
      <c r="F136" s="205">
        <v>1.4</v>
      </c>
      <c r="G136" s="239">
        <v>3.7</v>
      </c>
      <c r="H136" s="190">
        <v>42</v>
      </c>
      <c r="I136" s="191">
        <v>17</v>
      </c>
      <c r="J136" s="191" t="s">
        <v>707</v>
      </c>
      <c r="K136" s="191">
        <v>4</v>
      </c>
      <c r="L136" s="191">
        <v>37</v>
      </c>
      <c r="M136" s="192">
        <v>100</v>
      </c>
      <c r="N136" s="17"/>
      <c r="O136" s="17"/>
    </row>
    <row r="137" spans="1:15" x14ac:dyDescent="0.2">
      <c r="A137" s="178">
        <v>41699</v>
      </c>
      <c r="B137" s="238">
        <v>1.5</v>
      </c>
      <c r="C137" s="205">
        <v>0.7</v>
      </c>
      <c r="D137" s="308" t="s">
        <v>707</v>
      </c>
      <c r="E137" s="308">
        <v>0.1</v>
      </c>
      <c r="F137" s="205">
        <v>1.5</v>
      </c>
      <c r="G137" s="239">
        <v>3.9</v>
      </c>
      <c r="H137" s="190">
        <v>39</v>
      </c>
      <c r="I137" s="191">
        <v>19</v>
      </c>
      <c r="J137" s="191" t="s">
        <v>707</v>
      </c>
      <c r="K137" s="191">
        <v>3</v>
      </c>
      <c r="L137" s="191">
        <v>38</v>
      </c>
      <c r="M137" s="192">
        <v>100</v>
      </c>
      <c r="N137" s="17"/>
      <c r="O137" s="17"/>
    </row>
    <row r="138" spans="1:15" x14ac:dyDescent="0.2">
      <c r="A138" s="178">
        <v>41730</v>
      </c>
      <c r="B138" s="238">
        <v>1.3</v>
      </c>
      <c r="C138" s="205">
        <v>0.7</v>
      </c>
      <c r="D138" s="308" t="s">
        <v>707</v>
      </c>
      <c r="E138" s="308">
        <v>0.1</v>
      </c>
      <c r="F138" s="205">
        <v>1.3</v>
      </c>
      <c r="G138" s="239">
        <v>3.5</v>
      </c>
      <c r="H138" s="190">
        <v>38</v>
      </c>
      <c r="I138" s="191">
        <v>21</v>
      </c>
      <c r="J138" s="191" t="s">
        <v>707</v>
      </c>
      <c r="K138" s="191">
        <v>2</v>
      </c>
      <c r="L138" s="191">
        <v>38</v>
      </c>
      <c r="M138" s="192">
        <v>100</v>
      </c>
      <c r="N138" s="17"/>
      <c r="O138" s="17"/>
    </row>
    <row r="139" spans="1:15" x14ac:dyDescent="0.2">
      <c r="A139" s="178">
        <v>41760</v>
      </c>
      <c r="B139" s="238">
        <v>1.3</v>
      </c>
      <c r="C139" s="205">
        <v>0.7</v>
      </c>
      <c r="D139" s="308" t="s">
        <v>707</v>
      </c>
      <c r="E139" s="308">
        <v>0.1</v>
      </c>
      <c r="F139" s="205">
        <v>1.3</v>
      </c>
      <c r="G139" s="239">
        <v>3.3</v>
      </c>
      <c r="H139" s="190">
        <v>37</v>
      </c>
      <c r="I139" s="191">
        <v>21</v>
      </c>
      <c r="J139" s="191" t="s">
        <v>707</v>
      </c>
      <c r="K139" s="191">
        <v>2</v>
      </c>
      <c r="L139" s="191">
        <v>38</v>
      </c>
      <c r="M139" s="192">
        <v>100</v>
      </c>
      <c r="N139" s="17"/>
      <c r="O139" s="17"/>
    </row>
    <row r="140" spans="1:15" x14ac:dyDescent="0.2">
      <c r="A140" s="178">
        <v>41791</v>
      </c>
      <c r="B140" s="238">
        <v>1.1000000000000001</v>
      </c>
      <c r="C140" s="205">
        <v>0.8</v>
      </c>
      <c r="D140" s="308" t="s">
        <v>707</v>
      </c>
      <c r="E140" s="308" t="s">
        <v>707</v>
      </c>
      <c r="F140" s="205">
        <v>1.3</v>
      </c>
      <c r="G140" s="239">
        <v>3.3</v>
      </c>
      <c r="H140" s="190">
        <v>35</v>
      </c>
      <c r="I140" s="191">
        <v>25</v>
      </c>
      <c r="J140" s="191" t="s">
        <v>707</v>
      </c>
      <c r="K140" s="191" t="s">
        <v>707</v>
      </c>
      <c r="L140" s="191">
        <v>39</v>
      </c>
      <c r="M140" s="192">
        <v>100</v>
      </c>
      <c r="N140" s="17"/>
      <c r="O140" s="17"/>
    </row>
    <row r="141" spans="1:15" x14ac:dyDescent="0.2">
      <c r="A141" s="178">
        <v>41821</v>
      </c>
      <c r="B141" s="238">
        <v>1</v>
      </c>
      <c r="C141" s="205">
        <v>0.8</v>
      </c>
      <c r="D141" s="308" t="s">
        <v>707</v>
      </c>
      <c r="E141" s="308" t="s">
        <v>707</v>
      </c>
      <c r="F141" s="205">
        <v>1.1000000000000001</v>
      </c>
      <c r="G141" s="239">
        <v>3</v>
      </c>
      <c r="H141" s="190">
        <v>34</v>
      </c>
      <c r="I141" s="191">
        <v>28</v>
      </c>
      <c r="J141" s="191" t="s">
        <v>707</v>
      </c>
      <c r="K141" s="191" t="s">
        <v>707</v>
      </c>
      <c r="L141" s="191">
        <v>37</v>
      </c>
      <c r="M141" s="192">
        <v>100</v>
      </c>
      <c r="N141" s="17"/>
      <c r="O141" s="17"/>
    </row>
    <row r="142" spans="1:15" x14ac:dyDescent="0.2">
      <c r="A142" s="178">
        <v>41852</v>
      </c>
      <c r="B142" s="238">
        <v>0.8</v>
      </c>
      <c r="C142" s="205">
        <v>0.8</v>
      </c>
      <c r="D142" s="308" t="s">
        <v>707</v>
      </c>
      <c r="E142" s="308" t="s">
        <v>707</v>
      </c>
      <c r="F142" s="205">
        <v>0.9</v>
      </c>
      <c r="G142" s="239">
        <v>2.6</v>
      </c>
      <c r="H142" s="190">
        <v>32</v>
      </c>
      <c r="I142" s="191">
        <v>32</v>
      </c>
      <c r="J142" s="191" t="s">
        <v>707</v>
      </c>
      <c r="K142" s="191" t="s">
        <v>707</v>
      </c>
      <c r="L142" s="191">
        <v>36</v>
      </c>
      <c r="M142" s="192">
        <v>100</v>
      </c>
      <c r="N142" s="17"/>
      <c r="O142" s="17"/>
    </row>
    <row r="143" spans="1:15" x14ac:dyDescent="0.2">
      <c r="A143" s="178">
        <v>41883</v>
      </c>
      <c r="B143" s="238">
        <v>0.8</v>
      </c>
      <c r="C143" s="205">
        <v>1</v>
      </c>
      <c r="D143" s="308" t="s">
        <v>707</v>
      </c>
      <c r="E143" s="308" t="s">
        <v>707</v>
      </c>
      <c r="F143" s="205">
        <v>0.9</v>
      </c>
      <c r="G143" s="239">
        <v>2.7</v>
      </c>
      <c r="H143" s="190">
        <v>30</v>
      </c>
      <c r="I143" s="191">
        <v>35</v>
      </c>
      <c r="J143" s="191" t="s">
        <v>707</v>
      </c>
      <c r="K143" s="191" t="s">
        <v>707</v>
      </c>
      <c r="L143" s="191">
        <v>34</v>
      </c>
      <c r="M143" s="192">
        <v>100</v>
      </c>
      <c r="N143" s="17"/>
      <c r="O143" s="17"/>
    </row>
    <row r="144" spans="1:15" x14ac:dyDescent="0.2">
      <c r="A144" s="37" t="s">
        <v>237</v>
      </c>
      <c r="B144" s="238">
        <v>334.7</v>
      </c>
      <c r="C144" s="205">
        <v>61.1</v>
      </c>
      <c r="D144" s="124">
        <v>16.2</v>
      </c>
      <c r="E144" s="308">
        <v>145.19999999999999</v>
      </c>
      <c r="F144" s="205">
        <v>130.1</v>
      </c>
      <c r="G144" s="239">
        <v>687.4</v>
      </c>
      <c r="H144" s="193">
        <v>49</v>
      </c>
      <c r="I144" s="194">
        <v>9</v>
      </c>
      <c r="J144" s="375">
        <v>2</v>
      </c>
      <c r="K144" s="194">
        <v>21</v>
      </c>
      <c r="L144" s="194">
        <v>19</v>
      </c>
      <c r="M144" s="195">
        <v>100</v>
      </c>
      <c r="N144" s="17"/>
      <c r="O144" s="17"/>
    </row>
    <row r="145" spans="1:15" x14ac:dyDescent="0.2">
      <c r="A145" s="179"/>
      <c r="B145" s="174"/>
      <c r="C145" s="174"/>
      <c r="D145" s="174"/>
      <c r="E145" s="174"/>
      <c r="F145" s="174"/>
      <c r="G145" s="174"/>
      <c r="H145" s="180"/>
      <c r="I145" s="180"/>
      <c r="J145" s="180"/>
      <c r="K145" s="180"/>
      <c r="L145" s="180"/>
      <c r="M145" s="180"/>
      <c r="N145" s="179"/>
      <c r="O145" s="17"/>
    </row>
    <row r="146" spans="1:15" x14ac:dyDescent="0.2">
      <c r="A146" s="181" t="s">
        <v>24</v>
      </c>
      <c r="B146" s="174"/>
      <c r="C146" s="174"/>
      <c r="D146" s="174"/>
      <c r="E146" s="174"/>
      <c r="F146" s="174"/>
      <c r="G146" s="174"/>
      <c r="H146" s="180"/>
      <c r="I146" s="180"/>
      <c r="J146" s="180"/>
      <c r="K146" s="180"/>
      <c r="L146" s="180"/>
      <c r="M146" s="180"/>
      <c r="N146" s="179"/>
      <c r="O146" s="17"/>
    </row>
    <row r="147" spans="1:15" ht="34.5" customHeight="1" x14ac:dyDescent="0.2">
      <c r="A147" s="441" t="s">
        <v>713</v>
      </c>
      <c r="B147" s="442"/>
      <c r="C147" s="442"/>
      <c r="D147" s="442"/>
      <c r="E147" s="442"/>
      <c r="F147" s="442"/>
      <c r="G147" s="442"/>
      <c r="H147" s="442"/>
      <c r="I147" s="442"/>
      <c r="J147" s="442"/>
      <c r="K147" s="442"/>
      <c r="L147" s="442"/>
      <c r="M147" s="442"/>
      <c r="N147" s="182"/>
      <c r="O147" s="41"/>
    </row>
    <row r="148" spans="1:15" ht="24.75" customHeight="1" x14ac:dyDescent="0.2">
      <c r="A148" s="448" t="s">
        <v>347</v>
      </c>
      <c r="B148" s="448"/>
      <c r="C148" s="448"/>
      <c r="D148" s="448"/>
      <c r="E148" s="448"/>
      <c r="F148" s="448"/>
      <c r="G148" s="448"/>
      <c r="H148" s="448"/>
      <c r="I148" s="448"/>
      <c r="J148" s="448"/>
      <c r="K148" s="448"/>
      <c r="L148" s="448"/>
      <c r="M148" s="448"/>
      <c r="N148" s="182"/>
      <c r="O148" s="41"/>
    </row>
    <row r="149" spans="1:15" ht="24" customHeight="1" x14ac:dyDescent="0.2">
      <c r="A149" s="442" t="s">
        <v>815</v>
      </c>
      <c r="B149" s="442"/>
      <c r="C149" s="442"/>
      <c r="D149" s="442"/>
      <c r="E149" s="442"/>
      <c r="F149" s="442"/>
      <c r="G149" s="442"/>
      <c r="H149" s="442"/>
      <c r="I149" s="442"/>
      <c r="J149" s="442"/>
      <c r="K149" s="442"/>
      <c r="L149" s="442"/>
      <c r="M149" s="442"/>
      <c r="N149" s="179"/>
      <c r="O149" s="17"/>
    </row>
    <row r="150" spans="1:15" x14ac:dyDescent="0.2">
      <c r="A150" s="100" t="s">
        <v>791</v>
      </c>
      <c r="B150" s="174"/>
      <c r="C150" s="174"/>
      <c r="D150" s="174"/>
      <c r="E150" s="174"/>
      <c r="F150" s="174"/>
      <c r="G150" s="174"/>
      <c r="H150" s="180"/>
      <c r="I150" s="180"/>
      <c r="J150" s="180"/>
      <c r="K150" s="180"/>
      <c r="L150" s="180"/>
      <c r="M150" s="180"/>
      <c r="N150" s="179"/>
      <c r="O150" s="17"/>
    </row>
    <row r="151" spans="1:15" x14ac:dyDescent="0.2">
      <c r="A151" s="179"/>
      <c r="B151" s="174"/>
      <c r="C151" s="174"/>
      <c r="D151" s="174"/>
      <c r="E151" s="174"/>
      <c r="F151" s="174"/>
      <c r="G151" s="174"/>
      <c r="H151" s="180"/>
      <c r="I151" s="180"/>
      <c r="J151" s="180"/>
      <c r="K151" s="180"/>
      <c r="L151" s="180"/>
      <c r="M151" s="180"/>
      <c r="N151" s="179"/>
      <c r="O151" s="17"/>
    </row>
    <row r="152" spans="1:15" hidden="1" x14ac:dyDescent="0.2">
      <c r="A152" s="179"/>
      <c r="B152" s="174"/>
      <c r="C152" s="174"/>
      <c r="D152" s="174"/>
      <c r="E152" s="174"/>
      <c r="F152" s="174"/>
      <c r="G152" s="174"/>
      <c r="H152" s="180"/>
      <c r="I152" s="180"/>
      <c r="J152" s="180"/>
      <c r="K152" s="180"/>
      <c r="L152" s="180"/>
      <c r="M152" s="180"/>
      <c r="N152" s="179"/>
      <c r="O152" s="17"/>
    </row>
    <row r="153" spans="1:15" hidden="1" x14ac:dyDescent="0.2">
      <c r="A153" s="17"/>
      <c r="B153" s="19"/>
      <c r="C153" s="19"/>
      <c r="D153" s="19"/>
      <c r="E153" s="19"/>
      <c r="F153" s="19"/>
      <c r="G153" s="19"/>
      <c r="H153" s="15"/>
      <c r="I153" s="15"/>
      <c r="J153" s="15"/>
      <c r="K153" s="15"/>
      <c r="L153" s="15"/>
      <c r="M153" s="15"/>
      <c r="N153" s="17"/>
      <c r="O153" s="17"/>
    </row>
    <row r="154" spans="1:15" hidden="1" x14ac:dyDescent="0.2">
      <c r="B154" s="19"/>
      <c r="C154" s="19"/>
      <c r="D154" s="19"/>
      <c r="E154" s="19"/>
      <c r="F154" s="19"/>
      <c r="G154" s="19"/>
      <c r="H154" s="15"/>
      <c r="I154" s="15"/>
      <c r="J154" s="15"/>
      <c r="K154" s="15"/>
      <c r="L154" s="15"/>
      <c r="M154" s="15"/>
    </row>
    <row r="155" spans="1:15" hidden="1" x14ac:dyDescent="0.2">
      <c r="B155" s="41"/>
      <c r="C155" s="41"/>
      <c r="D155" s="41"/>
      <c r="E155" s="41"/>
      <c r="F155" s="41"/>
      <c r="G155" s="41"/>
      <c r="H155" s="41"/>
      <c r="I155" s="41"/>
      <c r="J155" s="41"/>
      <c r="K155" s="41"/>
      <c r="L155" s="41"/>
      <c r="M155" s="41"/>
    </row>
    <row r="156" spans="1:15" hidden="1" x14ac:dyDescent="0.2">
      <c r="B156" s="41"/>
      <c r="C156" s="41"/>
      <c r="D156" s="41"/>
      <c r="E156" s="41"/>
      <c r="F156" s="41"/>
      <c r="G156" s="41"/>
      <c r="H156" s="41"/>
      <c r="I156" s="41"/>
      <c r="J156" s="41"/>
      <c r="K156" s="41"/>
      <c r="L156" s="41"/>
      <c r="M156" s="41"/>
    </row>
    <row r="157" spans="1:15" hidden="1" x14ac:dyDescent="0.2">
      <c r="B157" s="41"/>
      <c r="C157" s="41"/>
      <c r="D157" s="41"/>
      <c r="E157" s="41"/>
      <c r="F157" s="41"/>
      <c r="G157" s="41"/>
      <c r="H157" s="41"/>
      <c r="I157" s="41"/>
      <c r="J157" s="41"/>
      <c r="K157" s="41"/>
      <c r="L157" s="41"/>
      <c r="M157" s="41"/>
    </row>
    <row r="158" spans="1:15" hidden="1" x14ac:dyDescent="0.2">
      <c r="B158" s="19"/>
      <c r="C158" s="19"/>
      <c r="D158" s="19"/>
      <c r="E158" s="19"/>
      <c r="F158" s="19"/>
      <c r="G158" s="19"/>
      <c r="H158" s="15"/>
      <c r="I158" s="15"/>
      <c r="J158" s="15"/>
      <c r="K158" s="15"/>
      <c r="L158" s="15"/>
      <c r="M158" s="15"/>
    </row>
    <row r="159" spans="1:15" hidden="1" x14ac:dyDescent="0.2">
      <c r="B159" s="19"/>
      <c r="C159" s="19"/>
      <c r="D159" s="19"/>
      <c r="E159" s="19"/>
      <c r="F159" s="19"/>
      <c r="G159" s="19"/>
      <c r="H159" s="15"/>
      <c r="I159" s="15"/>
      <c r="J159" s="15"/>
      <c r="K159" s="15"/>
      <c r="L159" s="15"/>
      <c r="M159" s="15"/>
    </row>
    <row r="160" spans="1:15" hidden="1" x14ac:dyDescent="0.2">
      <c r="B160" s="19"/>
      <c r="C160" s="19"/>
      <c r="D160" s="19"/>
      <c r="E160" s="19"/>
      <c r="F160" s="19"/>
      <c r="G160" s="19"/>
      <c r="H160" s="15"/>
      <c r="I160" s="15"/>
      <c r="J160" s="15"/>
      <c r="K160" s="15"/>
      <c r="L160" s="15"/>
      <c r="M160" s="15"/>
    </row>
    <row r="161" spans="2:13" hidden="1" x14ac:dyDescent="0.2">
      <c r="B161" s="19"/>
      <c r="C161" s="19"/>
      <c r="D161" s="19"/>
      <c r="E161" s="19"/>
      <c r="F161" s="19"/>
      <c r="G161" s="19"/>
      <c r="H161" s="15"/>
      <c r="I161" s="15"/>
      <c r="J161" s="15"/>
      <c r="K161" s="15"/>
      <c r="L161" s="15"/>
      <c r="M161" s="15"/>
    </row>
    <row r="162" spans="2:13" x14ac:dyDescent="0.2"/>
    <row r="163" spans="2:13" x14ac:dyDescent="0.2"/>
    <row r="164" spans="2:13" x14ac:dyDescent="0.2"/>
    <row r="165" spans="2:13" x14ac:dyDescent="0.2"/>
    <row r="166" spans="2:13" x14ac:dyDescent="0.2"/>
    <row r="167" spans="2:13" x14ac:dyDescent="0.2"/>
    <row r="168" spans="2:13" x14ac:dyDescent="0.2"/>
    <row r="169" spans="2:13" x14ac:dyDescent="0.2"/>
    <row r="170" spans="2:13" x14ac:dyDescent="0.2"/>
    <row r="171" spans="2:13" x14ac:dyDescent="0.2"/>
    <row r="172" spans="2:13" x14ac:dyDescent="0.2"/>
    <row r="173" spans="2:13" x14ac:dyDescent="0.2"/>
  </sheetData>
  <mergeCells count="15">
    <mergeCell ref="A1:J1"/>
    <mergeCell ref="B7:G7"/>
    <mergeCell ref="H7:M7"/>
    <mergeCell ref="B8:G8"/>
    <mergeCell ref="H8:M8"/>
    <mergeCell ref="A3:M3"/>
    <mergeCell ref="A149:M149"/>
    <mergeCell ref="A147:M147"/>
    <mergeCell ref="A148:M148"/>
    <mergeCell ref="B9:D9"/>
    <mergeCell ref="M9:M10"/>
    <mergeCell ref="G9:G10"/>
    <mergeCell ref="H9:J9"/>
    <mergeCell ref="K9:L9"/>
    <mergeCell ref="E9:F9"/>
  </mergeCells>
  <phoneticPr fontId="3" type="noConversion"/>
  <hyperlinks>
    <hyperlink ref="L1" location="Index!Print_Area" display="Return to Index"/>
    <hyperlink ref="M1" location="'Technical notes'!Print_Area" display="Go to technical notes"/>
  </hyperlinks>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01"/>
  <sheetViews>
    <sheetView showGridLines="0" zoomScaleNormal="90" workbookViewId="0">
      <pane ySplit="13" topLeftCell="A14" activePane="bottomLeft" state="frozen"/>
      <selection activeCell="A13" sqref="A13"/>
      <selection pane="bottomLeft" activeCell="A14" sqref="A14"/>
    </sheetView>
  </sheetViews>
  <sheetFormatPr defaultColWidth="0" defaultRowHeight="12.75" zeroHeight="1" x14ac:dyDescent="0.2"/>
  <cols>
    <col min="1" max="1" width="26.5703125" style="153" customWidth="1"/>
    <col min="2" max="6" width="10.7109375" style="167" customWidth="1"/>
    <col min="7" max="7" width="10.85546875" style="167" customWidth="1"/>
    <col min="8" max="9" width="10.7109375" style="167" customWidth="1"/>
    <col min="10" max="10" width="13.42578125" style="167" bestFit="1" customWidth="1"/>
    <col min="11" max="13" width="10.7109375" style="153" customWidth="1"/>
    <col min="14" max="14" width="9.7109375" style="153" bestFit="1" customWidth="1"/>
    <col min="15" max="15" width="12.5703125" style="153" customWidth="1"/>
    <col min="16" max="16" width="1.28515625" style="153" customWidth="1"/>
    <col min="17" max="16384" width="11.140625" style="153" hidden="1"/>
  </cols>
  <sheetData>
    <row r="1" spans="1:16" ht="36" customHeight="1" x14ac:dyDescent="0.2">
      <c r="A1" s="390" t="s">
        <v>816</v>
      </c>
      <c r="B1" s="390"/>
      <c r="C1" s="390"/>
      <c r="D1" s="390"/>
      <c r="E1" s="390"/>
      <c r="F1" s="390"/>
      <c r="G1" s="390"/>
      <c r="H1" s="390"/>
      <c r="I1" s="390"/>
      <c r="J1" s="390"/>
      <c r="K1" s="390"/>
      <c r="L1" s="390"/>
      <c r="M1" s="10"/>
      <c r="N1" s="12" t="s">
        <v>762</v>
      </c>
      <c r="O1" s="12" t="s">
        <v>74</v>
      </c>
    </row>
    <row r="2" spans="1:16" x14ac:dyDescent="0.2">
      <c r="A2" s="13" t="s">
        <v>117</v>
      </c>
      <c r="B2" s="19"/>
      <c r="C2" s="19"/>
      <c r="D2" s="19"/>
      <c r="E2" s="19"/>
      <c r="F2" s="19"/>
      <c r="G2" s="19"/>
      <c r="H2" s="154"/>
      <c r="I2" s="154"/>
      <c r="J2" s="154"/>
      <c r="K2" s="15"/>
      <c r="L2" s="15"/>
      <c r="M2" s="17"/>
      <c r="N2" s="17"/>
      <c r="O2" s="17"/>
    </row>
    <row r="3" spans="1:16" ht="26.25" customHeight="1" x14ac:dyDescent="0.2">
      <c r="A3" s="391" t="s">
        <v>245</v>
      </c>
      <c r="B3" s="424"/>
      <c r="C3" s="424"/>
      <c r="D3" s="424"/>
      <c r="E3" s="424"/>
      <c r="F3" s="424"/>
      <c r="G3" s="424"/>
      <c r="H3" s="424"/>
      <c r="I3" s="424"/>
      <c r="J3" s="424"/>
      <c r="K3" s="424"/>
      <c r="L3" s="15"/>
      <c r="M3" s="17"/>
      <c r="N3" s="17"/>
      <c r="O3" s="17"/>
    </row>
    <row r="4" spans="1:16" x14ac:dyDescent="0.2">
      <c r="A4" s="13" t="s">
        <v>7</v>
      </c>
      <c r="B4" s="19"/>
      <c r="C4" s="19"/>
      <c r="D4" s="19"/>
      <c r="E4" s="19"/>
      <c r="F4" s="19"/>
      <c r="G4" s="19"/>
      <c r="H4" s="154"/>
      <c r="I4" s="154"/>
      <c r="J4" s="154"/>
      <c r="K4" s="15"/>
      <c r="L4" s="15"/>
      <c r="M4" s="17"/>
      <c r="N4" s="17"/>
      <c r="O4" s="17"/>
    </row>
    <row r="5" spans="1:16" x14ac:dyDescent="0.2">
      <c r="A5" s="13" t="s">
        <v>254</v>
      </c>
      <c r="B5" s="19"/>
      <c r="C5" s="19"/>
      <c r="D5" s="19"/>
      <c r="E5" s="19"/>
      <c r="F5" s="19"/>
      <c r="G5" s="19"/>
      <c r="H5" s="154"/>
      <c r="I5" s="154"/>
      <c r="J5" s="154"/>
      <c r="K5" s="15"/>
      <c r="L5" s="15"/>
      <c r="M5" s="17"/>
      <c r="N5" s="17"/>
      <c r="O5" s="17"/>
    </row>
    <row r="6" spans="1:16" ht="14.25" x14ac:dyDescent="0.2">
      <c r="A6" s="13" t="s">
        <v>6</v>
      </c>
      <c r="B6" s="19"/>
      <c r="C6" s="19"/>
      <c r="D6" s="19"/>
      <c r="E6" s="19"/>
      <c r="F6" s="19"/>
      <c r="G6" s="19"/>
      <c r="H6" s="154"/>
      <c r="I6" s="154"/>
      <c r="J6" s="154"/>
      <c r="K6" s="15"/>
      <c r="L6" s="15"/>
      <c r="M6" s="17"/>
      <c r="N6" s="17"/>
      <c r="O6" s="17"/>
    </row>
    <row r="7" spans="1:16" x14ac:dyDescent="0.2">
      <c r="A7" s="17"/>
      <c r="B7" s="19"/>
      <c r="C7" s="19"/>
      <c r="D7" s="19"/>
      <c r="E7" s="19"/>
      <c r="F7" s="19"/>
      <c r="G7" s="19"/>
      <c r="H7" s="19"/>
      <c r="I7" s="19"/>
      <c r="J7" s="19"/>
      <c r="K7" s="17"/>
      <c r="L7" s="17"/>
      <c r="M7" s="17"/>
      <c r="N7" s="17"/>
      <c r="O7" s="17"/>
    </row>
    <row r="8" spans="1:16" x14ac:dyDescent="0.2">
      <c r="A8" s="126"/>
      <c r="B8" s="394" t="s">
        <v>48</v>
      </c>
      <c r="C8" s="394"/>
      <c r="D8" s="394"/>
      <c r="E8" s="394"/>
      <c r="F8" s="394"/>
      <c r="G8" s="394"/>
      <c r="H8" s="394"/>
      <c r="I8" s="394"/>
      <c r="J8" s="394"/>
      <c r="K8" s="395" t="s">
        <v>49</v>
      </c>
      <c r="L8" s="395"/>
      <c r="M8" s="395"/>
      <c r="N8" s="395"/>
      <c r="O8" s="395"/>
    </row>
    <row r="9" spans="1:16" ht="38.25" customHeight="1" x14ac:dyDescent="0.2">
      <c r="A9" s="17" t="s">
        <v>27</v>
      </c>
      <c r="B9" s="396" t="s">
        <v>50</v>
      </c>
      <c r="C9" s="397"/>
      <c r="D9" s="397"/>
      <c r="E9" s="397"/>
      <c r="F9" s="398"/>
      <c r="G9" s="396" t="s">
        <v>28</v>
      </c>
      <c r="H9" s="397"/>
      <c r="I9" s="398"/>
      <c r="J9" s="400" t="s">
        <v>29</v>
      </c>
      <c r="K9" s="401" t="s">
        <v>50</v>
      </c>
      <c r="L9" s="401"/>
      <c r="M9" s="401"/>
      <c r="N9" s="401"/>
      <c r="O9" s="401"/>
    </row>
    <row r="10" spans="1:16" ht="25.5" customHeight="1" x14ac:dyDescent="0.2">
      <c r="A10" s="17"/>
      <c r="B10" s="400" t="s">
        <v>30</v>
      </c>
      <c r="C10" s="400"/>
      <c r="D10" s="400"/>
      <c r="E10" s="400" t="s">
        <v>31</v>
      </c>
      <c r="F10" s="400" t="s">
        <v>32</v>
      </c>
      <c r="G10" s="400" t="s">
        <v>33</v>
      </c>
      <c r="H10" s="400" t="s">
        <v>34</v>
      </c>
      <c r="I10" s="403" t="s">
        <v>35</v>
      </c>
      <c r="J10" s="400"/>
      <c r="K10" s="462" t="s">
        <v>30</v>
      </c>
      <c r="L10" s="462"/>
      <c r="M10" s="462"/>
      <c r="N10" s="462" t="s">
        <v>31</v>
      </c>
      <c r="O10" s="462" t="s">
        <v>32</v>
      </c>
    </row>
    <row r="11" spans="1:16" ht="51" x14ac:dyDescent="0.2">
      <c r="A11" s="17"/>
      <c r="B11" s="21" t="s">
        <v>36</v>
      </c>
      <c r="C11" s="21" t="s">
        <v>37</v>
      </c>
      <c r="D11" s="21" t="s">
        <v>38</v>
      </c>
      <c r="E11" s="400"/>
      <c r="F11" s="400"/>
      <c r="G11" s="400"/>
      <c r="H11" s="400"/>
      <c r="I11" s="403"/>
      <c r="J11" s="400"/>
      <c r="K11" s="155" t="s">
        <v>36</v>
      </c>
      <c r="L11" s="155" t="s">
        <v>37</v>
      </c>
      <c r="M11" s="155" t="s">
        <v>38</v>
      </c>
      <c r="N11" s="462"/>
      <c r="O11" s="462"/>
    </row>
    <row r="12" spans="1:16" ht="10.5" customHeight="1" x14ac:dyDescent="0.2">
      <c r="A12" s="17"/>
      <c r="B12" s="24"/>
      <c r="C12" s="24"/>
      <c r="D12" s="24"/>
      <c r="E12" s="24"/>
      <c r="F12" s="24"/>
      <c r="G12" s="24"/>
      <c r="H12" s="24"/>
      <c r="I12" s="25"/>
      <c r="J12" s="25"/>
      <c r="K12" s="26"/>
      <c r="L12" s="26"/>
      <c r="M12" s="26"/>
      <c r="N12" s="26"/>
      <c r="O12" s="26"/>
    </row>
    <row r="13" spans="1:16" ht="10.5" customHeight="1" x14ac:dyDescent="0.2">
      <c r="A13" s="17"/>
      <c r="B13" s="28" t="s">
        <v>16</v>
      </c>
      <c r="C13" s="28" t="s">
        <v>17</v>
      </c>
      <c r="D13" s="28" t="s">
        <v>39</v>
      </c>
      <c r="E13" s="156" t="s">
        <v>18</v>
      </c>
      <c r="F13" s="28" t="s">
        <v>40</v>
      </c>
      <c r="G13" s="28" t="s">
        <v>19</v>
      </c>
      <c r="H13" s="28" t="s">
        <v>20</v>
      </c>
      <c r="I13" s="28" t="s">
        <v>41</v>
      </c>
      <c r="J13" s="28" t="s">
        <v>42</v>
      </c>
      <c r="K13" s="29" t="s">
        <v>43</v>
      </c>
      <c r="L13" s="29" t="s">
        <v>44</v>
      </c>
      <c r="M13" s="29" t="s">
        <v>45</v>
      </c>
      <c r="N13" s="29" t="s">
        <v>46</v>
      </c>
      <c r="O13" s="80" t="s">
        <v>47</v>
      </c>
    </row>
    <row r="14" spans="1:16" ht="10.5" customHeight="1" x14ac:dyDescent="0.2">
      <c r="A14" s="17"/>
      <c r="B14" s="157"/>
      <c r="C14" s="157"/>
      <c r="D14" s="157"/>
      <c r="E14" s="157"/>
      <c r="F14" s="157"/>
      <c r="G14" s="157"/>
      <c r="H14" s="157"/>
      <c r="I14" s="157"/>
      <c r="J14" s="157"/>
      <c r="K14" s="158"/>
      <c r="L14" s="158"/>
      <c r="M14" s="158"/>
      <c r="N14" s="158"/>
      <c r="O14" s="158"/>
    </row>
    <row r="15" spans="1:16" s="159" customFormat="1" ht="23.25" customHeight="1" x14ac:dyDescent="0.2">
      <c r="A15" s="133" t="s">
        <v>152</v>
      </c>
      <c r="B15" s="205">
        <v>4.9000000000000004</v>
      </c>
      <c r="C15" s="205">
        <v>11</v>
      </c>
      <c r="D15" s="205">
        <v>15.8</v>
      </c>
      <c r="E15" s="205">
        <v>8.6</v>
      </c>
      <c r="F15" s="244">
        <v>24.4</v>
      </c>
      <c r="G15" s="205">
        <v>21.6</v>
      </c>
      <c r="H15" s="205">
        <v>2.6</v>
      </c>
      <c r="I15" s="244">
        <v>24.3</v>
      </c>
      <c r="J15" s="239">
        <v>48.7</v>
      </c>
      <c r="K15" s="203">
        <v>20</v>
      </c>
      <c r="L15" s="203">
        <v>45</v>
      </c>
      <c r="M15" s="203">
        <v>65</v>
      </c>
      <c r="N15" s="203">
        <v>35</v>
      </c>
      <c r="O15" s="313">
        <v>100</v>
      </c>
      <c r="P15" s="330"/>
    </row>
    <row r="16" spans="1:16" s="159" customFormat="1" ht="10.5" customHeight="1" x14ac:dyDescent="0.2">
      <c r="A16" s="133" t="s">
        <v>153</v>
      </c>
      <c r="B16" s="205">
        <v>11.7</v>
      </c>
      <c r="C16" s="205">
        <v>84</v>
      </c>
      <c r="D16" s="205">
        <v>95.7</v>
      </c>
      <c r="E16" s="205">
        <v>9.9</v>
      </c>
      <c r="F16" s="244">
        <v>105.6</v>
      </c>
      <c r="G16" s="205">
        <v>28.4</v>
      </c>
      <c r="H16" s="205">
        <v>2.7</v>
      </c>
      <c r="I16" s="244">
        <v>31.1</v>
      </c>
      <c r="J16" s="239">
        <v>136.69999999999999</v>
      </c>
      <c r="K16" s="203">
        <v>11</v>
      </c>
      <c r="L16" s="203">
        <v>80</v>
      </c>
      <c r="M16" s="203">
        <v>91</v>
      </c>
      <c r="N16" s="203">
        <v>9</v>
      </c>
      <c r="O16" s="313">
        <v>100</v>
      </c>
      <c r="P16" s="330"/>
    </row>
    <row r="17" spans="1:256" s="159" customFormat="1" ht="33" customHeight="1" x14ac:dyDescent="0.2">
      <c r="A17" s="133" t="s">
        <v>154</v>
      </c>
      <c r="B17" s="205">
        <v>1</v>
      </c>
      <c r="C17" s="205">
        <v>1.6</v>
      </c>
      <c r="D17" s="205">
        <v>2.5</v>
      </c>
      <c r="E17" s="205">
        <v>2.7</v>
      </c>
      <c r="F17" s="244">
        <v>5.2</v>
      </c>
      <c r="G17" s="205">
        <v>3.5</v>
      </c>
      <c r="H17" s="205">
        <v>0.6</v>
      </c>
      <c r="I17" s="244">
        <v>4.0999999999999996</v>
      </c>
      <c r="J17" s="239">
        <v>9.4</v>
      </c>
      <c r="K17" s="203">
        <v>19</v>
      </c>
      <c r="L17" s="203">
        <v>30</v>
      </c>
      <c r="M17" s="203">
        <v>48</v>
      </c>
      <c r="N17" s="203">
        <v>52</v>
      </c>
      <c r="O17" s="313">
        <v>100</v>
      </c>
      <c r="P17" s="330"/>
    </row>
    <row r="18" spans="1:256" s="159" customFormat="1" ht="22.5" x14ac:dyDescent="0.2">
      <c r="A18" s="133" t="s">
        <v>155</v>
      </c>
      <c r="B18" s="205">
        <v>7.6</v>
      </c>
      <c r="C18" s="205">
        <v>8.4</v>
      </c>
      <c r="D18" s="205">
        <v>16.100000000000001</v>
      </c>
      <c r="E18" s="205">
        <v>16.7</v>
      </c>
      <c r="F18" s="244">
        <v>32.700000000000003</v>
      </c>
      <c r="G18" s="205">
        <v>16.7</v>
      </c>
      <c r="H18" s="205">
        <v>4.3</v>
      </c>
      <c r="I18" s="244">
        <v>21</v>
      </c>
      <c r="J18" s="239">
        <v>53.7</v>
      </c>
      <c r="K18" s="203">
        <v>23</v>
      </c>
      <c r="L18" s="203">
        <v>26</v>
      </c>
      <c r="M18" s="203">
        <v>49</v>
      </c>
      <c r="N18" s="203">
        <v>51</v>
      </c>
      <c r="O18" s="313">
        <v>100</v>
      </c>
      <c r="P18" s="330"/>
    </row>
    <row r="19" spans="1:256" s="159" customFormat="1" ht="10.5" customHeight="1" x14ac:dyDescent="0.2">
      <c r="A19" s="133" t="s">
        <v>156</v>
      </c>
      <c r="B19" s="205">
        <v>228.9</v>
      </c>
      <c r="C19" s="205">
        <v>288.7</v>
      </c>
      <c r="D19" s="205">
        <v>517.6</v>
      </c>
      <c r="E19" s="205">
        <v>462.4</v>
      </c>
      <c r="F19" s="244">
        <v>980</v>
      </c>
      <c r="G19" s="205">
        <v>537.6</v>
      </c>
      <c r="H19" s="205">
        <v>148.4</v>
      </c>
      <c r="I19" s="244">
        <v>686</v>
      </c>
      <c r="J19" s="239">
        <v>1666</v>
      </c>
      <c r="K19" s="203">
        <v>23</v>
      </c>
      <c r="L19" s="203">
        <v>29</v>
      </c>
      <c r="M19" s="203">
        <v>53</v>
      </c>
      <c r="N19" s="203">
        <v>47</v>
      </c>
      <c r="O19" s="313">
        <v>100</v>
      </c>
      <c r="P19" s="330"/>
    </row>
    <row r="20" spans="1:256" s="159" customFormat="1" ht="10.5" customHeight="1" x14ac:dyDescent="0.2">
      <c r="A20" s="133" t="s">
        <v>157</v>
      </c>
      <c r="B20" s="205">
        <v>24.2</v>
      </c>
      <c r="C20" s="205">
        <v>35.200000000000003</v>
      </c>
      <c r="D20" s="205">
        <v>59.4</v>
      </c>
      <c r="E20" s="205">
        <v>27.5</v>
      </c>
      <c r="F20" s="244">
        <v>86.9</v>
      </c>
      <c r="G20" s="205">
        <v>35.200000000000003</v>
      </c>
      <c r="H20" s="205">
        <v>16.3</v>
      </c>
      <c r="I20" s="244">
        <v>51.5</v>
      </c>
      <c r="J20" s="239">
        <v>138.30000000000001</v>
      </c>
      <c r="K20" s="203">
        <v>28</v>
      </c>
      <c r="L20" s="203">
        <v>41</v>
      </c>
      <c r="M20" s="203">
        <v>68</v>
      </c>
      <c r="N20" s="203">
        <v>32</v>
      </c>
      <c r="O20" s="313">
        <v>100</v>
      </c>
      <c r="P20" s="330"/>
    </row>
    <row r="21" spans="1:256" s="159" customFormat="1" ht="10.5" customHeight="1" x14ac:dyDescent="0.2">
      <c r="A21" s="133" t="s">
        <v>158</v>
      </c>
      <c r="B21" s="205">
        <v>3.9</v>
      </c>
      <c r="C21" s="205">
        <v>3.7</v>
      </c>
      <c r="D21" s="205">
        <v>7.6</v>
      </c>
      <c r="E21" s="205">
        <v>5.0999999999999996</v>
      </c>
      <c r="F21" s="244">
        <v>12.7</v>
      </c>
      <c r="G21" s="205">
        <v>7.2</v>
      </c>
      <c r="H21" s="205">
        <v>2.1</v>
      </c>
      <c r="I21" s="244">
        <v>9.4</v>
      </c>
      <c r="J21" s="239">
        <v>22.1</v>
      </c>
      <c r="K21" s="203">
        <v>30</v>
      </c>
      <c r="L21" s="203">
        <v>29</v>
      </c>
      <c r="M21" s="203">
        <v>60</v>
      </c>
      <c r="N21" s="203">
        <v>40</v>
      </c>
      <c r="O21" s="313">
        <v>100</v>
      </c>
      <c r="P21" s="330"/>
    </row>
    <row r="22" spans="1:256" s="159" customFormat="1" ht="22.5" x14ac:dyDescent="0.2">
      <c r="A22" s="133" t="s">
        <v>159</v>
      </c>
      <c r="B22" s="205">
        <v>1.9</v>
      </c>
      <c r="C22" s="205">
        <v>1.9</v>
      </c>
      <c r="D22" s="205">
        <v>3.8</v>
      </c>
      <c r="E22" s="205">
        <v>3.1</v>
      </c>
      <c r="F22" s="244">
        <v>6.9</v>
      </c>
      <c r="G22" s="205">
        <v>4.8</v>
      </c>
      <c r="H22" s="205">
        <v>1.1000000000000001</v>
      </c>
      <c r="I22" s="244">
        <v>5.9</v>
      </c>
      <c r="J22" s="239">
        <v>12.9</v>
      </c>
      <c r="K22" s="203">
        <v>28</v>
      </c>
      <c r="L22" s="203">
        <v>27</v>
      </c>
      <c r="M22" s="203">
        <v>55</v>
      </c>
      <c r="N22" s="203">
        <v>45</v>
      </c>
      <c r="O22" s="313">
        <v>100</v>
      </c>
      <c r="P22" s="330"/>
    </row>
    <row r="23" spans="1:256" s="159" customFormat="1" ht="10.5" customHeight="1" x14ac:dyDescent="0.2">
      <c r="A23" s="133" t="s">
        <v>160</v>
      </c>
      <c r="B23" s="205">
        <v>23.5</v>
      </c>
      <c r="C23" s="205">
        <v>30.6</v>
      </c>
      <c r="D23" s="205">
        <v>54.1</v>
      </c>
      <c r="E23" s="205">
        <v>44.6</v>
      </c>
      <c r="F23" s="244">
        <v>98.6</v>
      </c>
      <c r="G23" s="205">
        <v>48.2</v>
      </c>
      <c r="H23" s="205">
        <v>10.5</v>
      </c>
      <c r="I23" s="244">
        <v>58.7</v>
      </c>
      <c r="J23" s="239">
        <v>157.30000000000001</v>
      </c>
      <c r="K23" s="203">
        <v>24</v>
      </c>
      <c r="L23" s="203">
        <v>31</v>
      </c>
      <c r="M23" s="203">
        <v>55</v>
      </c>
      <c r="N23" s="203">
        <v>45</v>
      </c>
      <c r="O23" s="313">
        <v>100</v>
      </c>
      <c r="P23" s="330"/>
    </row>
    <row r="24" spans="1:256" s="159" customFormat="1" x14ac:dyDescent="0.2">
      <c r="A24" s="133" t="s">
        <v>161</v>
      </c>
      <c r="B24" s="205">
        <v>10.1</v>
      </c>
      <c r="C24" s="205">
        <v>16.899999999999999</v>
      </c>
      <c r="D24" s="205">
        <v>27</v>
      </c>
      <c r="E24" s="205">
        <v>23.2</v>
      </c>
      <c r="F24" s="244">
        <v>50.2</v>
      </c>
      <c r="G24" s="205">
        <v>26.9</v>
      </c>
      <c r="H24" s="205">
        <v>6.1</v>
      </c>
      <c r="I24" s="244">
        <v>33</v>
      </c>
      <c r="J24" s="239">
        <v>83.2</v>
      </c>
      <c r="K24" s="203">
        <v>20</v>
      </c>
      <c r="L24" s="203">
        <v>34</v>
      </c>
      <c r="M24" s="203">
        <v>54</v>
      </c>
      <c r="N24" s="203">
        <v>46</v>
      </c>
      <c r="O24" s="313">
        <v>100</v>
      </c>
      <c r="P24" s="330"/>
    </row>
    <row r="25" spans="1:256" s="159" customFormat="1" ht="10.5" customHeight="1" x14ac:dyDescent="0.2">
      <c r="A25" s="133" t="s">
        <v>162</v>
      </c>
      <c r="B25" s="205">
        <v>10</v>
      </c>
      <c r="C25" s="205">
        <v>11.9</v>
      </c>
      <c r="D25" s="205">
        <v>21.9</v>
      </c>
      <c r="E25" s="205">
        <v>22.9</v>
      </c>
      <c r="F25" s="244">
        <v>44.8</v>
      </c>
      <c r="G25" s="205">
        <v>41</v>
      </c>
      <c r="H25" s="205">
        <v>4.4000000000000004</v>
      </c>
      <c r="I25" s="244">
        <v>45.4</v>
      </c>
      <c r="J25" s="239">
        <v>90.2</v>
      </c>
      <c r="K25" s="203">
        <v>22</v>
      </c>
      <c r="L25" s="203">
        <v>27</v>
      </c>
      <c r="M25" s="203">
        <v>49</v>
      </c>
      <c r="N25" s="203">
        <v>51</v>
      </c>
      <c r="O25" s="313">
        <v>100</v>
      </c>
      <c r="P25" s="330"/>
    </row>
    <row r="26" spans="1:256" s="159" customFormat="1" ht="22.5" x14ac:dyDescent="0.2">
      <c r="A26" s="133" t="s">
        <v>163</v>
      </c>
      <c r="B26" s="205">
        <v>3.4</v>
      </c>
      <c r="C26" s="205">
        <v>3.1</v>
      </c>
      <c r="D26" s="205">
        <v>6.4</v>
      </c>
      <c r="E26" s="205">
        <v>8.6</v>
      </c>
      <c r="F26" s="244">
        <v>15</v>
      </c>
      <c r="G26" s="205">
        <v>14.2</v>
      </c>
      <c r="H26" s="205">
        <v>1.8</v>
      </c>
      <c r="I26" s="244">
        <v>16</v>
      </c>
      <c r="J26" s="239">
        <v>31</v>
      </c>
      <c r="K26" s="203">
        <v>22</v>
      </c>
      <c r="L26" s="203">
        <v>20</v>
      </c>
      <c r="M26" s="203">
        <v>43</v>
      </c>
      <c r="N26" s="203">
        <v>57</v>
      </c>
      <c r="O26" s="313">
        <v>100</v>
      </c>
      <c r="P26" s="330"/>
    </row>
    <row r="27" spans="1:256" s="159" customFormat="1" ht="22.5" x14ac:dyDescent="0.2">
      <c r="A27" s="133" t="s">
        <v>164</v>
      </c>
      <c r="B27" s="205">
        <v>85.7</v>
      </c>
      <c r="C27" s="205">
        <v>48</v>
      </c>
      <c r="D27" s="205">
        <v>133.6</v>
      </c>
      <c r="E27" s="205">
        <v>203.1</v>
      </c>
      <c r="F27" s="244">
        <v>336.7</v>
      </c>
      <c r="G27" s="205">
        <v>192.1</v>
      </c>
      <c r="H27" s="205">
        <v>43.4</v>
      </c>
      <c r="I27" s="244">
        <v>235.5</v>
      </c>
      <c r="J27" s="239">
        <v>572.20000000000005</v>
      </c>
      <c r="K27" s="203">
        <v>25</v>
      </c>
      <c r="L27" s="203">
        <v>14</v>
      </c>
      <c r="M27" s="203">
        <v>40</v>
      </c>
      <c r="N27" s="203">
        <v>60</v>
      </c>
      <c r="O27" s="313">
        <v>100</v>
      </c>
      <c r="P27" s="330"/>
    </row>
    <row r="28" spans="1:256" s="159" customFormat="1" ht="11.25" customHeight="1" x14ac:dyDescent="0.2">
      <c r="A28" s="133" t="s">
        <v>165</v>
      </c>
      <c r="B28" s="205">
        <v>6.5</v>
      </c>
      <c r="C28" s="205">
        <v>5.3</v>
      </c>
      <c r="D28" s="205">
        <v>11.8</v>
      </c>
      <c r="E28" s="205">
        <v>8.1</v>
      </c>
      <c r="F28" s="244">
        <v>19.899999999999999</v>
      </c>
      <c r="G28" s="205">
        <v>16.5</v>
      </c>
      <c r="H28" s="205">
        <v>1.8</v>
      </c>
      <c r="I28" s="244">
        <v>18.3</v>
      </c>
      <c r="J28" s="239">
        <v>38.200000000000003</v>
      </c>
      <c r="K28" s="203">
        <v>33</v>
      </c>
      <c r="L28" s="203">
        <v>27</v>
      </c>
      <c r="M28" s="203">
        <v>59</v>
      </c>
      <c r="N28" s="203">
        <v>41</v>
      </c>
      <c r="O28" s="313">
        <v>100</v>
      </c>
      <c r="P28" s="330"/>
    </row>
    <row r="29" spans="1:256" s="159" customFormat="1" ht="21" customHeight="1" x14ac:dyDescent="0.2">
      <c r="A29" s="133" t="s">
        <v>167</v>
      </c>
      <c r="B29" s="205">
        <v>3.3</v>
      </c>
      <c r="C29" s="205">
        <v>3.7</v>
      </c>
      <c r="D29" s="205">
        <v>7</v>
      </c>
      <c r="E29" s="205">
        <v>4.0999999999999996</v>
      </c>
      <c r="F29" s="244">
        <v>11</v>
      </c>
      <c r="G29" s="205">
        <v>25.2</v>
      </c>
      <c r="H29" s="205">
        <v>0.3</v>
      </c>
      <c r="I29" s="244">
        <v>25.5</v>
      </c>
      <c r="J29" s="239">
        <v>36.5</v>
      </c>
      <c r="K29" s="203">
        <v>30</v>
      </c>
      <c r="L29" s="203">
        <v>34</v>
      </c>
      <c r="M29" s="203">
        <v>63</v>
      </c>
      <c r="N29" s="203">
        <v>37</v>
      </c>
      <c r="O29" s="313">
        <v>100</v>
      </c>
      <c r="P29" s="330"/>
    </row>
    <row r="30" spans="1:256" s="159" customFormat="1" ht="22.5" x14ac:dyDescent="0.2">
      <c r="A30" s="133" t="s">
        <v>246</v>
      </c>
      <c r="B30" s="205" t="s">
        <v>225</v>
      </c>
      <c r="C30" s="205" t="s">
        <v>225</v>
      </c>
      <c r="D30" s="205" t="s">
        <v>225</v>
      </c>
      <c r="E30" s="205" t="s">
        <v>225</v>
      </c>
      <c r="F30" s="244" t="s">
        <v>225</v>
      </c>
      <c r="G30" s="205" t="s">
        <v>225</v>
      </c>
      <c r="H30" s="205" t="s">
        <v>225</v>
      </c>
      <c r="I30" s="244" t="s">
        <v>225</v>
      </c>
      <c r="J30" s="239" t="s">
        <v>225</v>
      </c>
      <c r="K30" s="203" t="s">
        <v>225</v>
      </c>
      <c r="L30" s="203" t="s">
        <v>225</v>
      </c>
      <c r="M30" s="203" t="s">
        <v>225</v>
      </c>
      <c r="N30" s="203" t="s">
        <v>225</v>
      </c>
      <c r="O30" s="313" t="s">
        <v>225</v>
      </c>
      <c r="P30" s="330"/>
      <c r="Q30" s="159" t="s">
        <v>225</v>
      </c>
      <c r="R30" s="159" t="s">
        <v>225</v>
      </c>
      <c r="S30" s="159" t="s">
        <v>225</v>
      </c>
      <c r="T30" s="159" t="s">
        <v>225</v>
      </c>
      <c r="U30" s="159" t="s">
        <v>225</v>
      </c>
      <c r="V30" s="159" t="s">
        <v>225</v>
      </c>
      <c r="W30" s="159" t="s">
        <v>225</v>
      </c>
      <c r="X30" s="159" t="s">
        <v>225</v>
      </c>
      <c r="Y30" s="159" t="s">
        <v>225</v>
      </c>
      <c r="Z30" s="159" t="s">
        <v>225</v>
      </c>
      <c r="AA30" s="159" t="s">
        <v>225</v>
      </c>
      <c r="AB30" s="159" t="s">
        <v>225</v>
      </c>
      <c r="AC30" s="159" t="s">
        <v>225</v>
      </c>
      <c r="AD30" s="159" t="s">
        <v>225</v>
      </c>
      <c r="AE30" s="159" t="s">
        <v>225</v>
      </c>
      <c r="AF30" s="159" t="s">
        <v>225</v>
      </c>
      <c r="AG30" s="159" t="s">
        <v>225</v>
      </c>
      <c r="AH30" s="159" t="s">
        <v>225</v>
      </c>
      <c r="AI30" s="159" t="s">
        <v>225</v>
      </c>
      <c r="AJ30" s="159" t="s">
        <v>225</v>
      </c>
      <c r="AK30" s="159" t="s">
        <v>225</v>
      </c>
      <c r="AL30" s="159" t="s">
        <v>225</v>
      </c>
      <c r="AM30" s="159" t="s">
        <v>225</v>
      </c>
      <c r="AN30" s="159" t="s">
        <v>225</v>
      </c>
      <c r="AO30" s="159" t="s">
        <v>225</v>
      </c>
      <c r="AP30" s="159" t="s">
        <v>225</v>
      </c>
      <c r="AQ30" s="159" t="s">
        <v>225</v>
      </c>
      <c r="AR30" s="159" t="s">
        <v>225</v>
      </c>
      <c r="AS30" s="159" t="s">
        <v>225</v>
      </c>
      <c r="AT30" s="159" t="s">
        <v>225</v>
      </c>
      <c r="AU30" s="159" t="s">
        <v>225</v>
      </c>
      <c r="AV30" s="159" t="s">
        <v>225</v>
      </c>
      <c r="AW30" s="159" t="s">
        <v>225</v>
      </c>
      <c r="AX30" s="159" t="s">
        <v>225</v>
      </c>
      <c r="AY30" s="159" t="s">
        <v>225</v>
      </c>
      <c r="AZ30" s="159" t="s">
        <v>225</v>
      </c>
      <c r="BA30" s="159" t="s">
        <v>225</v>
      </c>
      <c r="BB30" s="159" t="s">
        <v>225</v>
      </c>
      <c r="BC30" s="159" t="s">
        <v>225</v>
      </c>
      <c r="BD30" s="159" t="s">
        <v>225</v>
      </c>
      <c r="BE30" s="159" t="s">
        <v>225</v>
      </c>
      <c r="BF30" s="159" t="s">
        <v>225</v>
      </c>
      <c r="BG30" s="159" t="s">
        <v>225</v>
      </c>
      <c r="BH30" s="159" t="s">
        <v>225</v>
      </c>
      <c r="BI30" s="159" t="s">
        <v>225</v>
      </c>
      <c r="BJ30" s="159" t="s">
        <v>225</v>
      </c>
      <c r="BK30" s="159" t="s">
        <v>225</v>
      </c>
      <c r="BL30" s="159" t="s">
        <v>225</v>
      </c>
      <c r="BM30" s="159" t="s">
        <v>225</v>
      </c>
      <c r="BN30" s="159" t="s">
        <v>225</v>
      </c>
      <c r="BO30" s="159" t="s">
        <v>225</v>
      </c>
      <c r="BP30" s="159" t="s">
        <v>225</v>
      </c>
      <c r="BQ30" s="159" t="s">
        <v>225</v>
      </c>
      <c r="BR30" s="159" t="s">
        <v>225</v>
      </c>
      <c r="BS30" s="159" t="s">
        <v>225</v>
      </c>
      <c r="BT30" s="159" t="s">
        <v>225</v>
      </c>
      <c r="BU30" s="159" t="s">
        <v>225</v>
      </c>
      <c r="BV30" s="159" t="s">
        <v>225</v>
      </c>
      <c r="BW30" s="159" t="s">
        <v>225</v>
      </c>
      <c r="BX30" s="159" t="s">
        <v>225</v>
      </c>
      <c r="BY30" s="159" t="s">
        <v>225</v>
      </c>
      <c r="BZ30" s="159" t="s">
        <v>225</v>
      </c>
      <c r="CA30" s="159" t="s">
        <v>225</v>
      </c>
      <c r="CB30" s="159" t="s">
        <v>225</v>
      </c>
      <c r="CC30" s="159" t="s">
        <v>225</v>
      </c>
      <c r="CD30" s="159" t="s">
        <v>225</v>
      </c>
      <c r="CE30" s="159" t="s">
        <v>225</v>
      </c>
      <c r="CF30" s="159" t="s">
        <v>225</v>
      </c>
      <c r="CG30" s="159" t="s">
        <v>225</v>
      </c>
      <c r="CH30" s="159" t="s">
        <v>225</v>
      </c>
      <c r="CI30" s="159" t="s">
        <v>225</v>
      </c>
      <c r="CJ30" s="159" t="s">
        <v>225</v>
      </c>
      <c r="CK30" s="159" t="s">
        <v>225</v>
      </c>
      <c r="CL30" s="159" t="s">
        <v>225</v>
      </c>
      <c r="CM30" s="159" t="s">
        <v>225</v>
      </c>
      <c r="CN30" s="159" t="s">
        <v>225</v>
      </c>
      <c r="CO30" s="159" t="s">
        <v>225</v>
      </c>
      <c r="CP30" s="159" t="s">
        <v>225</v>
      </c>
      <c r="CQ30" s="159" t="s">
        <v>225</v>
      </c>
      <c r="CR30" s="159" t="s">
        <v>225</v>
      </c>
      <c r="CS30" s="159" t="s">
        <v>225</v>
      </c>
      <c r="CT30" s="159" t="s">
        <v>225</v>
      </c>
      <c r="CU30" s="159" t="s">
        <v>225</v>
      </c>
      <c r="CV30" s="159" t="s">
        <v>225</v>
      </c>
      <c r="CW30" s="159" t="s">
        <v>225</v>
      </c>
      <c r="CX30" s="159" t="s">
        <v>225</v>
      </c>
      <c r="CY30" s="159" t="s">
        <v>225</v>
      </c>
      <c r="CZ30" s="159" t="s">
        <v>225</v>
      </c>
      <c r="DA30" s="159" t="s">
        <v>225</v>
      </c>
      <c r="DB30" s="159" t="s">
        <v>225</v>
      </c>
      <c r="DC30" s="159" t="s">
        <v>225</v>
      </c>
      <c r="DD30" s="159" t="s">
        <v>225</v>
      </c>
      <c r="DE30" s="159" t="s">
        <v>225</v>
      </c>
      <c r="DF30" s="159" t="s">
        <v>225</v>
      </c>
      <c r="DG30" s="159" t="s">
        <v>225</v>
      </c>
      <c r="DH30" s="159" t="s">
        <v>225</v>
      </c>
      <c r="DI30" s="159" t="s">
        <v>225</v>
      </c>
      <c r="DJ30" s="159" t="s">
        <v>225</v>
      </c>
      <c r="DK30" s="159" t="s">
        <v>225</v>
      </c>
      <c r="DL30" s="159" t="s">
        <v>225</v>
      </c>
      <c r="DM30" s="159" t="s">
        <v>225</v>
      </c>
      <c r="DN30" s="159" t="s">
        <v>225</v>
      </c>
      <c r="DO30" s="159" t="s">
        <v>225</v>
      </c>
      <c r="DP30" s="159" t="s">
        <v>225</v>
      </c>
      <c r="DQ30" s="159" t="s">
        <v>225</v>
      </c>
      <c r="DR30" s="159" t="s">
        <v>225</v>
      </c>
      <c r="DS30" s="159" t="s">
        <v>225</v>
      </c>
      <c r="DT30" s="159" t="s">
        <v>225</v>
      </c>
      <c r="DU30" s="159" t="s">
        <v>225</v>
      </c>
      <c r="DV30" s="159" t="s">
        <v>225</v>
      </c>
      <c r="DW30" s="159" t="s">
        <v>225</v>
      </c>
      <c r="DX30" s="159" t="s">
        <v>225</v>
      </c>
      <c r="DY30" s="159" t="s">
        <v>225</v>
      </c>
      <c r="DZ30" s="159" t="s">
        <v>225</v>
      </c>
      <c r="EA30" s="159" t="s">
        <v>225</v>
      </c>
      <c r="EB30" s="159" t="s">
        <v>225</v>
      </c>
      <c r="EC30" s="159" t="s">
        <v>225</v>
      </c>
      <c r="ED30" s="159" t="s">
        <v>225</v>
      </c>
      <c r="EE30" s="159" t="s">
        <v>225</v>
      </c>
      <c r="EF30" s="159" t="s">
        <v>225</v>
      </c>
      <c r="EG30" s="159" t="s">
        <v>225</v>
      </c>
      <c r="EH30" s="159" t="s">
        <v>225</v>
      </c>
      <c r="EI30" s="159" t="s">
        <v>225</v>
      </c>
      <c r="EJ30" s="159" t="s">
        <v>225</v>
      </c>
      <c r="EK30" s="159" t="s">
        <v>225</v>
      </c>
      <c r="EL30" s="159" t="s">
        <v>225</v>
      </c>
      <c r="EM30" s="159" t="s">
        <v>225</v>
      </c>
      <c r="EN30" s="159" t="s">
        <v>225</v>
      </c>
      <c r="EO30" s="159" t="s">
        <v>225</v>
      </c>
      <c r="EP30" s="159" t="s">
        <v>225</v>
      </c>
      <c r="EQ30" s="159" t="s">
        <v>225</v>
      </c>
      <c r="ER30" s="159" t="s">
        <v>225</v>
      </c>
      <c r="ES30" s="159" t="s">
        <v>225</v>
      </c>
      <c r="ET30" s="159" t="s">
        <v>225</v>
      </c>
      <c r="EU30" s="159" t="s">
        <v>225</v>
      </c>
      <c r="EV30" s="159" t="s">
        <v>225</v>
      </c>
      <c r="EW30" s="159" t="s">
        <v>225</v>
      </c>
      <c r="EX30" s="159" t="s">
        <v>225</v>
      </c>
      <c r="EY30" s="159" t="s">
        <v>225</v>
      </c>
      <c r="EZ30" s="159" t="s">
        <v>225</v>
      </c>
      <c r="FA30" s="159" t="s">
        <v>225</v>
      </c>
      <c r="FB30" s="159" t="s">
        <v>225</v>
      </c>
      <c r="FC30" s="159" t="s">
        <v>225</v>
      </c>
      <c r="FD30" s="159" t="s">
        <v>225</v>
      </c>
      <c r="FE30" s="159" t="s">
        <v>225</v>
      </c>
      <c r="FF30" s="159" t="s">
        <v>225</v>
      </c>
      <c r="FG30" s="159" t="s">
        <v>225</v>
      </c>
      <c r="FH30" s="159" t="s">
        <v>225</v>
      </c>
      <c r="FI30" s="159" t="s">
        <v>225</v>
      </c>
      <c r="FJ30" s="159" t="s">
        <v>225</v>
      </c>
      <c r="FK30" s="159" t="s">
        <v>225</v>
      </c>
      <c r="FL30" s="159" t="s">
        <v>225</v>
      </c>
      <c r="FM30" s="159" t="s">
        <v>225</v>
      </c>
      <c r="FN30" s="159" t="s">
        <v>225</v>
      </c>
      <c r="FO30" s="159" t="s">
        <v>225</v>
      </c>
      <c r="FP30" s="159" t="s">
        <v>225</v>
      </c>
      <c r="FQ30" s="159" t="s">
        <v>225</v>
      </c>
      <c r="FR30" s="159" t="s">
        <v>225</v>
      </c>
      <c r="FS30" s="159" t="s">
        <v>225</v>
      </c>
      <c r="FT30" s="159" t="s">
        <v>225</v>
      </c>
      <c r="FU30" s="159" t="s">
        <v>225</v>
      </c>
      <c r="FV30" s="159" t="s">
        <v>225</v>
      </c>
      <c r="FW30" s="159" t="s">
        <v>225</v>
      </c>
      <c r="FX30" s="159" t="s">
        <v>225</v>
      </c>
      <c r="FY30" s="159" t="s">
        <v>225</v>
      </c>
      <c r="FZ30" s="159" t="s">
        <v>225</v>
      </c>
      <c r="GA30" s="159" t="s">
        <v>225</v>
      </c>
      <c r="GB30" s="159" t="s">
        <v>225</v>
      </c>
      <c r="GC30" s="159" t="s">
        <v>225</v>
      </c>
      <c r="GD30" s="159" t="s">
        <v>225</v>
      </c>
      <c r="GE30" s="159" t="s">
        <v>225</v>
      </c>
      <c r="GF30" s="159" t="s">
        <v>225</v>
      </c>
      <c r="GG30" s="159" t="s">
        <v>225</v>
      </c>
      <c r="GH30" s="159" t="s">
        <v>225</v>
      </c>
      <c r="GI30" s="159" t="s">
        <v>225</v>
      </c>
      <c r="GJ30" s="159" t="s">
        <v>225</v>
      </c>
      <c r="GK30" s="159" t="s">
        <v>225</v>
      </c>
      <c r="GL30" s="159" t="s">
        <v>225</v>
      </c>
      <c r="GM30" s="159" t="s">
        <v>225</v>
      </c>
      <c r="GN30" s="159" t="s">
        <v>225</v>
      </c>
      <c r="GO30" s="159" t="s">
        <v>225</v>
      </c>
      <c r="GP30" s="159" t="s">
        <v>225</v>
      </c>
      <c r="GQ30" s="159" t="s">
        <v>225</v>
      </c>
      <c r="GR30" s="159" t="s">
        <v>225</v>
      </c>
      <c r="GS30" s="159" t="s">
        <v>225</v>
      </c>
      <c r="GT30" s="159" t="s">
        <v>225</v>
      </c>
      <c r="GU30" s="159" t="s">
        <v>225</v>
      </c>
      <c r="GV30" s="159" t="s">
        <v>225</v>
      </c>
      <c r="GW30" s="159" t="s">
        <v>225</v>
      </c>
      <c r="GX30" s="159" t="s">
        <v>225</v>
      </c>
      <c r="GY30" s="159" t="s">
        <v>225</v>
      </c>
      <c r="GZ30" s="159" t="s">
        <v>225</v>
      </c>
      <c r="HA30" s="159" t="s">
        <v>225</v>
      </c>
      <c r="HB30" s="159" t="s">
        <v>225</v>
      </c>
      <c r="HC30" s="159" t="s">
        <v>225</v>
      </c>
      <c r="HD30" s="159" t="s">
        <v>225</v>
      </c>
      <c r="HE30" s="159" t="s">
        <v>225</v>
      </c>
      <c r="HF30" s="159" t="s">
        <v>225</v>
      </c>
      <c r="HG30" s="159" t="s">
        <v>225</v>
      </c>
      <c r="HH30" s="159" t="s">
        <v>225</v>
      </c>
      <c r="HI30" s="159" t="s">
        <v>225</v>
      </c>
      <c r="HJ30" s="159" t="s">
        <v>225</v>
      </c>
      <c r="HK30" s="159" t="s">
        <v>225</v>
      </c>
      <c r="HL30" s="159" t="s">
        <v>225</v>
      </c>
      <c r="HM30" s="159" t="s">
        <v>225</v>
      </c>
      <c r="HN30" s="159" t="s">
        <v>225</v>
      </c>
      <c r="HO30" s="159" t="s">
        <v>225</v>
      </c>
      <c r="HP30" s="159" t="s">
        <v>225</v>
      </c>
      <c r="HQ30" s="159" t="s">
        <v>225</v>
      </c>
      <c r="HR30" s="159" t="s">
        <v>225</v>
      </c>
      <c r="HS30" s="159" t="s">
        <v>225</v>
      </c>
      <c r="HT30" s="159" t="s">
        <v>225</v>
      </c>
      <c r="HU30" s="159" t="s">
        <v>225</v>
      </c>
      <c r="HV30" s="159" t="s">
        <v>225</v>
      </c>
      <c r="HW30" s="159" t="s">
        <v>225</v>
      </c>
      <c r="HX30" s="159" t="s">
        <v>225</v>
      </c>
      <c r="HY30" s="159" t="s">
        <v>225</v>
      </c>
      <c r="HZ30" s="159" t="s">
        <v>225</v>
      </c>
      <c r="IA30" s="159" t="s">
        <v>225</v>
      </c>
      <c r="IB30" s="159" t="s">
        <v>225</v>
      </c>
      <c r="IC30" s="159" t="s">
        <v>225</v>
      </c>
      <c r="ID30" s="159" t="s">
        <v>225</v>
      </c>
      <c r="IE30" s="159" t="s">
        <v>225</v>
      </c>
      <c r="IF30" s="159" t="s">
        <v>225</v>
      </c>
      <c r="IG30" s="159" t="s">
        <v>225</v>
      </c>
      <c r="IH30" s="159" t="s">
        <v>225</v>
      </c>
      <c r="II30" s="159" t="s">
        <v>225</v>
      </c>
      <c r="IJ30" s="159" t="s">
        <v>225</v>
      </c>
      <c r="IK30" s="159" t="s">
        <v>225</v>
      </c>
      <c r="IL30" s="159" t="s">
        <v>225</v>
      </c>
      <c r="IM30" s="159" t="s">
        <v>225</v>
      </c>
      <c r="IN30" s="159" t="s">
        <v>225</v>
      </c>
      <c r="IO30" s="159" t="s">
        <v>225</v>
      </c>
      <c r="IP30" s="159" t="s">
        <v>225</v>
      </c>
      <c r="IQ30" s="159" t="s">
        <v>225</v>
      </c>
      <c r="IR30" s="159" t="s">
        <v>225</v>
      </c>
      <c r="IS30" s="159" t="s">
        <v>225</v>
      </c>
      <c r="IT30" s="159" t="s">
        <v>225</v>
      </c>
      <c r="IU30" s="159" t="s">
        <v>225</v>
      </c>
      <c r="IV30" s="159" t="s">
        <v>225</v>
      </c>
    </row>
    <row r="31" spans="1:256" s="159" customFormat="1" ht="33.75" x14ac:dyDescent="0.2">
      <c r="A31" s="133" t="s">
        <v>168</v>
      </c>
      <c r="B31" s="205">
        <v>0.5</v>
      </c>
      <c r="C31" s="205">
        <v>3.7</v>
      </c>
      <c r="D31" s="205">
        <v>4.2</v>
      </c>
      <c r="E31" s="205">
        <v>0.4</v>
      </c>
      <c r="F31" s="244">
        <v>4.5999999999999996</v>
      </c>
      <c r="G31" s="205">
        <v>0.6</v>
      </c>
      <c r="H31" s="205">
        <v>1.3</v>
      </c>
      <c r="I31" s="244">
        <v>1.9</v>
      </c>
      <c r="J31" s="239">
        <v>6.5</v>
      </c>
      <c r="K31" s="203">
        <v>12</v>
      </c>
      <c r="L31" s="203">
        <v>80</v>
      </c>
      <c r="M31" s="203">
        <v>92</v>
      </c>
      <c r="N31" s="203">
        <v>8</v>
      </c>
      <c r="O31" s="313">
        <v>100</v>
      </c>
      <c r="P31" s="330"/>
      <c r="Q31" s="159" t="s">
        <v>225</v>
      </c>
      <c r="R31" s="159" t="s">
        <v>225</v>
      </c>
      <c r="S31" s="159" t="s">
        <v>225</v>
      </c>
      <c r="T31" s="159" t="s">
        <v>225</v>
      </c>
      <c r="U31" s="159" t="s">
        <v>225</v>
      </c>
      <c r="V31" s="159" t="s">
        <v>225</v>
      </c>
      <c r="W31" s="159" t="s">
        <v>225</v>
      </c>
      <c r="X31" s="159" t="s">
        <v>225</v>
      </c>
      <c r="Y31" s="159" t="s">
        <v>225</v>
      </c>
      <c r="Z31" s="159" t="s">
        <v>225</v>
      </c>
      <c r="AA31" s="159" t="s">
        <v>225</v>
      </c>
      <c r="AB31" s="159" t="s">
        <v>225</v>
      </c>
      <c r="AC31" s="159" t="s">
        <v>225</v>
      </c>
      <c r="AD31" s="159" t="s">
        <v>225</v>
      </c>
      <c r="AE31" s="159" t="s">
        <v>225</v>
      </c>
      <c r="AF31" s="159" t="s">
        <v>225</v>
      </c>
      <c r="AG31" s="159" t="s">
        <v>225</v>
      </c>
      <c r="AH31" s="159" t="s">
        <v>225</v>
      </c>
      <c r="AI31" s="159" t="s">
        <v>225</v>
      </c>
      <c r="AJ31" s="159" t="s">
        <v>225</v>
      </c>
      <c r="AK31" s="159" t="s">
        <v>225</v>
      </c>
      <c r="AL31" s="159" t="s">
        <v>225</v>
      </c>
      <c r="AM31" s="159" t="s">
        <v>225</v>
      </c>
      <c r="AN31" s="159" t="s">
        <v>225</v>
      </c>
      <c r="AO31" s="159" t="s">
        <v>225</v>
      </c>
      <c r="AP31" s="159" t="s">
        <v>225</v>
      </c>
      <c r="AQ31" s="159" t="s">
        <v>225</v>
      </c>
      <c r="AR31" s="159" t="s">
        <v>225</v>
      </c>
      <c r="AS31" s="159" t="s">
        <v>225</v>
      </c>
      <c r="AT31" s="159" t="s">
        <v>225</v>
      </c>
      <c r="AU31" s="159" t="s">
        <v>225</v>
      </c>
      <c r="AV31" s="159" t="s">
        <v>225</v>
      </c>
      <c r="AW31" s="159" t="s">
        <v>225</v>
      </c>
      <c r="AX31" s="159" t="s">
        <v>225</v>
      </c>
      <c r="AY31" s="159" t="s">
        <v>225</v>
      </c>
      <c r="AZ31" s="159" t="s">
        <v>225</v>
      </c>
      <c r="BA31" s="159" t="s">
        <v>225</v>
      </c>
      <c r="BB31" s="159" t="s">
        <v>225</v>
      </c>
      <c r="BC31" s="159" t="s">
        <v>225</v>
      </c>
      <c r="BD31" s="159" t="s">
        <v>225</v>
      </c>
      <c r="BE31" s="159" t="s">
        <v>225</v>
      </c>
      <c r="BF31" s="159" t="s">
        <v>225</v>
      </c>
      <c r="BG31" s="159" t="s">
        <v>225</v>
      </c>
      <c r="BH31" s="159" t="s">
        <v>225</v>
      </c>
      <c r="BI31" s="159" t="s">
        <v>225</v>
      </c>
      <c r="BJ31" s="159" t="s">
        <v>225</v>
      </c>
      <c r="BK31" s="159" t="s">
        <v>225</v>
      </c>
      <c r="BL31" s="159" t="s">
        <v>225</v>
      </c>
      <c r="BM31" s="159" t="s">
        <v>225</v>
      </c>
      <c r="BN31" s="159" t="s">
        <v>225</v>
      </c>
      <c r="BO31" s="159" t="s">
        <v>225</v>
      </c>
      <c r="BP31" s="159" t="s">
        <v>225</v>
      </c>
      <c r="BQ31" s="159" t="s">
        <v>225</v>
      </c>
      <c r="BR31" s="159" t="s">
        <v>225</v>
      </c>
      <c r="BS31" s="159" t="s">
        <v>225</v>
      </c>
      <c r="BT31" s="159" t="s">
        <v>225</v>
      </c>
      <c r="BU31" s="159" t="s">
        <v>225</v>
      </c>
      <c r="BV31" s="159" t="s">
        <v>225</v>
      </c>
      <c r="BW31" s="159" t="s">
        <v>225</v>
      </c>
      <c r="BX31" s="159" t="s">
        <v>225</v>
      </c>
      <c r="BY31" s="159" t="s">
        <v>225</v>
      </c>
      <c r="BZ31" s="159" t="s">
        <v>225</v>
      </c>
      <c r="CA31" s="159" t="s">
        <v>225</v>
      </c>
      <c r="CB31" s="159" t="s">
        <v>225</v>
      </c>
      <c r="CC31" s="159" t="s">
        <v>225</v>
      </c>
      <c r="CD31" s="159" t="s">
        <v>225</v>
      </c>
      <c r="CE31" s="159" t="s">
        <v>225</v>
      </c>
      <c r="CF31" s="159" t="s">
        <v>225</v>
      </c>
      <c r="CG31" s="159" t="s">
        <v>225</v>
      </c>
      <c r="CH31" s="159" t="s">
        <v>225</v>
      </c>
      <c r="CI31" s="159" t="s">
        <v>225</v>
      </c>
      <c r="CJ31" s="159" t="s">
        <v>225</v>
      </c>
      <c r="CK31" s="159" t="s">
        <v>225</v>
      </c>
      <c r="CL31" s="159" t="s">
        <v>225</v>
      </c>
      <c r="CM31" s="159" t="s">
        <v>225</v>
      </c>
      <c r="CN31" s="159" t="s">
        <v>225</v>
      </c>
      <c r="CO31" s="159" t="s">
        <v>225</v>
      </c>
      <c r="CP31" s="159" t="s">
        <v>225</v>
      </c>
      <c r="CQ31" s="159" t="s">
        <v>225</v>
      </c>
      <c r="CR31" s="159" t="s">
        <v>225</v>
      </c>
      <c r="CS31" s="159" t="s">
        <v>225</v>
      </c>
      <c r="CT31" s="159" t="s">
        <v>225</v>
      </c>
      <c r="CU31" s="159" t="s">
        <v>225</v>
      </c>
      <c r="CV31" s="159" t="s">
        <v>225</v>
      </c>
      <c r="CW31" s="159" t="s">
        <v>225</v>
      </c>
      <c r="CX31" s="159" t="s">
        <v>225</v>
      </c>
      <c r="CY31" s="159" t="s">
        <v>225</v>
      </c>
      <c r="CZ31" s="159" t="s">
        <v>225</v>
      </c>
      <c r="DA31" s="159" t="s">
        <v>225</v>
      </c>
      <c r="DB31" s="159" t="s">
        <v>225</v>
      </c>
      <c r="DC31" s="159" t="s">
        <v>225</v>
      </c>
      <c r="DD31" s="159" t="s">
        <v>225</v>
      </c>
      <c r="DE31" s="159" t="s">
        <v>225</v>
      </c>
      <c r="DF31" s="159" t="s">
        <v>225</v>
      </c>
      <c r="DG31" s="159" t="s">
        <v>225</v>
      </c>
      <c r="DH31" s="159" t="s">
        <v>225</v>
      </c>
      <c r="DI31" s="159" t="s">
        <v>225</v>
      </c>
      <c r="DJ31" s="159" t="s">
        <v>225</v>
      </c>
      <c r="DK31" s="159" t="s">
        <v>225</v>
      </c>
      <c r="DL31" s="159" t="s">
        <v>225</v>
      </c>
      <c r="DM31" s="159" t="s">
        <v>225</v>
      </c>
      <c r="DN31" s="159" t="s">
        <v>225</v>
      </c>
      <c r="DO31" s="159" t="s">
        <v>225</v>
      </c>
      <c r="DP31" s="159" t="s">
        <v>225</v>
      </c>
      <c r="DQ31" s="159" t="s">
        <v>225</v>
      </c>
      <c r="DR31" s="159" t="s">
        <v>225</v>
      </c>
      <c r="DS31" s="159" t="s">
        <v>225</v>
      </c>
      <c r="DT31" s="159" t="s">
        <v>225</v>
      </c>
      <c r="DU31" s="159" t="s">
        <v>225</v>
      </c>
      <c r="DV31" s="159" t="s">
        <v>225</v>
      </c>
      <c r="DW31" s="159" t="s">
        <v>225</v>
      </c>
      <c r="DX31" s="159" t="s">
        <v>225</v>
      </c>
      <c r="DY31" s="159" t="s">
        <v>225</v>
      </c>
      <c r="DZ31" s="159" t="s">
        <v>225</v>
      </c>
      <c r="EA31" s="159" t="s">
        <v>225</v>
      </c>
      <c r="EB31" s="159" t="s">
        <v>225</v>
      </c>
      <c r="EC31" s="159" t="s">
        <v>225</v>
      </c>
      <c r="ED31" s="159" t="s">
        <v>225</v>
      </c>
      <c r="EE31" s="159" t="s">
        <v>225</v>
      </c>
      <c r="EF31" s="159" t="s">
        <v>225</v>
      </c>
      <c r="EG31" s="159" t="s">
        <v>225</v>
      </c>
      <c r="EH31" s="159" t="s">
        <v>225</v>
      </c>
      <c r="EI31" s="159" t="s">
        <v>225</v>
      </c>
      <c r="EJ31" s="159" t="s">
        <v>225</v>
      </c>
      <c r="EK31" s="159" t="s">
        <v>225</v>
      </c>
      <c r="EL31" s="159" t="s">
        <v>225</v>
      </c>
      <c r="EM31" s="159" t="s">
        <v>225</v>
      </c>
      <c r="EN31" s="159" t="s">
        <v>225</v>
      </c>
      <c r="EO31" s="159" t="s">
        <v>225</v>
      </c>
      <c r="EP31" s="159" t="s">
        <v>225</v>
      </c>
      <c r="EQ31" s="159" t="s">
        <v>225</v>
      </c>
      <c r="ER31" s="159" t="s">
        <v>225</v>
      </c>
      <c r="ES31" s="159" t="s">
        <v>225</v>
      </c>
      <c r="ET31" s="159" t="s">
        <v>225</v>
      </c>
      <c r="EU31" s="159" t="s">
        <v>225</v>
      </c>
      <c r="EV31" s="159" t="s">
        <v>225</v>
      </c>
      <c r="EW31" s="159" t="s">
        <v>225</v>
      </c>
      <c r="EX31" s="159" t="s">
        <v>225</v>
      </c>
      <c r="EY31" s="159" t="s">
        <v>225</v>
      </c>
      <c r="EZ31" s="159" t="s">
        <v>225</v>
      </c>
      <c r="FA31" s="159" t="s">
        <v>225</v>
      </c>
      <c r="FB31" s="159" t="s">
        <v>225</v>
      </c>
      <c r="FC31" s="159" t="s">
        <v>225</v>
      </c>
      <c r="FD31" s="159" t="s">
        <v>225</v>
      </c>
      <c r="FE31" s="159" t="s">
        <v>225</v>
      </c>
      <c r="FF31" s="159" t="s">
        <v>225</v>
      </c>
      <c r="FG31" s="159" t="s">
        <v>225</v>
      </c>
      <c r="FH31" s="159" t="s">
        <v>225</v>
      </c>
      <c r="FI31" s="159" t="s">
        <v>225</v>
      </c>
      <c r="FJ31" s="159" t="s">
        <v>225</v>
      </c>
      <c r="FK31" s="159" t="s">
        <v>225</v>
      </c>
      <c r="FL31" s="159" t="s">
        <v>225</v>
      </c>
      <c r="FM31" s="159" t="s">
        <v>225</v>
      </c>
      <c r="FN31" s="159" t="s">
        <v>225</v>
      </c>
      <c r="FO31" s="159" t="s">
        <v>225</v>
      </c>
      <c r="FP31" s="159" t="s">
        <v>225</v>
      </c>
      <c r="FQ31" s="159" t="s">
        <v>225</v>
      </c>
      <c r="FR31" s="159" t="s">
        <v>225</v>
      </c>
      <c r="FS31" s="159" t="s">
        <v>225</v>
      </c>
      <c r="FT31" s="159" t="s">
        <v>225</v>
      </c>
      <c r="FU31" s="159" t="s">
        <v>225</v>
      </c>
      <c r="FV31" s="159" t="s">
        <v>225</v>
      </c>
      <c r="FW31" s="159" t="s">
        <v>225</v>
      </c>
      <c r="FX31" s="159" t="s">
        <v>225</v>
      </c>
      <c r="FY31" s="159" t="s">
        <v>225</v>
      </c>
      <c r="FZ31" s="159" t="s">
        <v>225</v>
      </c>
      <c r="GA31" s="159" t="s">
        <v>225</v>
      </c>
      <c r="GB31" s="159" t="s">
        <v>225</v>
      </c>
      <c r="GC31" s="159" t="s">
        <v>225</v>
      </c>
      <c r="GD31" s="159" t="s">
        <v>225</v>
      </c>
      <c r="GE31" s="159" t="s">
        <v>225</v>
      </c>
      <c r="GF31" s="159" t="s">
        <v>225</v>
      </c>
      <c r="GG31" s="159" t="s">
        <v>225</v>
      </c>
      <c r="GH31" s="159" t="s">
        <v>225</v>
      </c>
      <c r="GI31" s="159" t="s">
        <v>225</v>
      </c>
      <c r="GJ31" s="159" t="s">
        <v>225</v>
      </c>
      <c r="GK31" s="159" t="s">
        <v>225</v>
      </c>
      <c r="GL31" s="159" t="s">
        <v>225</v>
      </c>
      <c r="GM31" s="159" t="s">
        <v>225</v>
      </c>
      <c r="GN31" s="159" t="s">
        <v>225</v>
      </c>
      <c r="GO31" s="159" t="s">
        <v>225</v>
      </c>
      <c r="GP31" s="159" t="s">
        <v>225</v>
      </c>
      <c r="GQ31" s="159" t="s">
        <v>225</v>
      </c>
      <c r="GR31" s="159" t="s">
        <v>225</v>
      </c>
      <c r="GS31" s="159" t="s">
        <v>225</v>
      </c>
      <c r="GT31" s="159" t="s">
        <v>225</v>
      </c>
      <c r="GU31" s="159" t="s">
        <v>225</v>
      </c>
      <c r="GV31" s="159" t="s">
        <v>225</v>
      </c>
      <c r="GW31" s="159" t="s">
        <v>225</v>
      </c>
      <c r="GX31" s="159" t="s">
        <v>225</v>
      </c>
      <c r="GY31" s="159" t="s">
        <v>225</v>
      </c>
      <c r="GZ31" s="159" t="s">
        <v>225</v>
      </c>
      <c r="HA31" s="159" t="s">
        <v>225</v>
      </c>
      <c r="HB31" s="159" t="s">
        <v>225</v>
      </c>
      <c r="HC31" s="159" t="s">
        <v>225</v>
      </c>
      <c r="HD31" s="159" t="s">
        <v>225</v>
      </c>
      <c r="HE31" s="159" t="s">
        <v>225</v>
      </c>
      <c r="HF31" s="159" t="s">
        <v>225</v>
      </c>
      <c r="HG31" s="159" t="s">
        <v>225</v>
      </c>
      <c r="HH31" s="159" t="s">
        <v>225</v>
      </c>
      <c r="HI31" s="159" t="s">
        <v>225</v>
      </c>
      <c r="HJ31" s="159" t="s">
        <v>225</v>
      </c>
      <c r="HK31" s="159" t="s">
        <v>225</v>
      </c>
      <c r="HL31" s="159" t="s">
        <v>225</v>
      </c>
      <c r="HM31" s="159" t="s">
        <v>225</v>
      </c>
      <c r="HN31" s="159" t="s">
        <v>225</v>
      </c>
      <c r="HO31" s="159" t="s">
        <v>225</v>
      </c>
      <c r="HP31" s="159" t="s">
        <v>225</v>
      </c>
      <c r="HQ31" s="159" t="s">
        <v>225</v>
      </c>
      <c r="HR31" s="159" t="s">
        <v>225</v>
      </c>
      <c r="HS31" s="159" t="s">
        <v>225</v>
      </c>
      <c r="HT31" s="159" t="s">
        <v>225</v>
      </c>
      <c r="HU31" s="159" t="s">
        <v>225</v>
      </c>
      <c r="HV31" s="159" t="s">
        <v>225</v>
      </c>
      <c r="HW31" s="159" t="s">
        <v>225</v>
      </c>
      <c r="HX31" s="159" t="s">
        <v>225</v>
      </c>
      <c r="HY31" s="159" t="s">
        <v>225</v>
      </c>
      <c r="HZ31" s="159" t="s">
        <v>225</v>
      </c>
      <c r="IA31" s="159" t="s">
        <v>225</v>
      </c>
      <c r="IB31" s="159" t="s">
        <v>225</v>
      </c>
      <c r="IC31" s="159" t="s">
        <v>225</v>
      </c>
      <c r="ID31" s="159" t="s">
        <v>225</v>
      </c>
      <c r="IE31" s="159" t="s">
        <v>225</v>
      </c>
      <c r="IF31" s="159" t="s">
        <v>225</v>
      </c>
      <c r="IG31" s="159" t="s">
        <v>225</v>
      </c>
      <c r="IH31" s="159" t="s">
        <v>225</v>
      </c>
      <c r="II31" s="159" t="s">
        <v>225</v>
      </c>
      <c r="IJ31" s="159" t="s">
        <v>225</v>
      </c>
      <c r="IK31" s="159" t="s">
        <v>225</v>
      </c>
      <c r="IL31" s="159" t="s">
        <v>225</v>
      </c>
      <c r="IM31" s="159" t="s">
        <v>225</v>
      </c>
      <c r="IN31" s="159" t="s">
        <v>225</v>
      </c>
      <c r="IO31" s="159" t="s">
        <v>225</v>
      </c>
      <c r="IP31" s="159" t="s">
        <v>225</v>
      </c>
      <c r="IQ31" s="159" t="s">
        <v>225</v>
      </c>
      <c r="IR31" s="159" t="s">
        <v>225</v>
      </c>
      <c r="IS31" s="159" t="s">
        <v>225</v>
      </c>
      <c r="IT31" s="159" t="s">
        <v>225</v>
      </c>
      <c r="IU31" s="159" t="s">
        <v>225</v>
      </c>
      <c r="IV31" s="159" t="s">
        <v>225</v>
      </c>
    </row>
    <row r="32" spans="1:256" s="159" customFormat="1" ht="33.75" x14ac:dyDescent="0.2">
      <c r="A32" s="133" t="s">
        <v>169</v>
      </c>
      <c r="B32" s="205">
        <v>61.3</v>
      </c>
      <c r="C32" s="205">
        <v>59.5</v>
      </c>
      <c r="D32" s="205">
        <v>120.9</v>
      </c>
      <c r="E32" s="205">
        <v>155.6</v>
      </c>
      <c r="F32" s="205">
        <v>276.5</v>
      </c>
      <c r="G32" s="314">
        <v>214.7</v>
      </c>
      <c r="H32" s="205">
        <v>27.8</v>
      </c>
      <c r="I32" s="205">
        <v>242.5</v>
      </c>
      <c r="J32" s="314">
        <v>518.9</v>
      </c>
      <c r="K32" s="315">
        <v>22</v>
      </c>
      <c r="L32" s="203">
        <v>22</v>
      </c>
      <c r="M32" s="203">
        <v>44</v>
      </c>
      <c r="N32" s="203">
        <v>56</v>
      </c>
      <c r="O32" s="313">
        <v>100</v>
      </c>
      <c r="P32" s="330"/>
    </row>
    <row r="33" spans="1:16" s="159" customFormat="1" ht="22.5" x14ac:dyDescent="0.2">
      <c r="A33" s="133" t="s">
        <v>170</v>
      </c>
      <c r="B33" s="205">
        <v>49.4</v>
      </c>
      <c r="C33" s="205">
        <v>24</v>
      </c>
      <c r="D33" s="205">
        <v>73.3</v>
      </c>
      <c r="E33" s="205">
        <v>130.9</v>
      </c>
      <c r="F33" s="244">
        <v>204.2</v>
      </c>
      <c r="G33" s="205">
        <v>329.7</v>
      </c>
      <c r="H33" s="205">
        <v>15.7</v>
      </c>
      <c r="I33" s="244">
        <v>345.4</v>
      </c>
      <c r="J33" s="239">
        <v>549.6</v>
      </c>
      <c r="K33" s="203">
        <v>24</v>
      </c>
      <c r="L33" s="203">
        <v>12</v>
      </c>
      <c r="M33" s="203">
        <v>36</v>
      </c>
      <c r="N33" s="203">
        <v>64</v>
      </c>
      <c r="O33" s="313">
        <v>100</v>
      </c>
      <c r="P33" s="330"/>
    </row>
    <row r="34" spans="1:16" s="159" customFormat="1" ht="22.5" x14ac:dyDescent="0.2">
      <c r="A34" s="133" t="s">
        <v>171</v>
      </c>
      <c r="B34" s="205">
        <v>6.4</v>
      </c>
      <c r="C34" s="205">
        <v>10.4</v>
      </c>
      <c r="D34" s="205">
        <v>16.7</v>
      </c>
      <c r="E34" s="205">
        <v>12.4</v>
      </c>
      <c r="F34" s="244">
        <v>29.2</v>
      </c>
      <c r="G34" s="205">
        <v>20.100000000000001</v>
      </c>
      <c r="H34" s="205">
        <v>3.6</v>
      </c>
      <c r="I34" s="244">
        <v>23.7</v>
      </c>
      <c r="J34" s="239">
        <v>52.8</v>
      </c>
      <c r="K34" s="203">
        <v>22</v>
      </c>
      <c r="L34" s="203">
        <v>35</v>
      </c>
      <c r="M34" s="203">
        <v>57</v>
      </c>
      <c r="N34" s="203">
        <v>43</v>
      </c>
      <c r="O34" s="313">
        <v>100</v>
      </c>
      <c r="P34" s="330"/>
    </row>
    <row r="35" spans="1:16" s="159" customFormat="1" x14ac:dyDescent="0.2">
      <c r="A35" s="133" t="s">
        <v>172</v>
      </c>
      <c r="B35" s="205">
        <v>0.7</v>
      </c>
      <c r="C35" s="205">
        <v>1</v>
      </c>
      <c r="D35" s="205">
        <v>1.6</v>
      </c>
      <c r="E35" s="205">
        <v>4.4000000000000004</v>
      </c>
      <c r="F35" s="244">
        <v>6</v>
      </c>
      <c r="G35" s="205">
        <v>57.8</v>
      </c>
      <c r="H35" s="205" t="s">
        <v>707</v>
      </c>
      <c r="I35" s="244">
        <v>57.8</v>
      </c>
      <c r="J35" s="239">
        <v>63.8</v>
      </c>
      <c r="K35" s="203">
        <v>11</v>
      </c>
      <c r="L35" s="203">
        <v>16</v>
      </c>
      <c r="M35" s="203">
        <v>27</v>
      </c>
      <c r="N35" s="203">
        <v>73</v>
      </c>
      <c r="O35" s="313">
        <v>100</v>
      </c>
      <c r="P35" s="330"/>
    </row>
    <row r="36" spans="1:16" s="159" customFormat="1" x14ac:dyDescent="0.2">
      <c r="A36" s="136" t="s">
        <v>173</v>
      </c>
      <c r="B36" s="205">
        <v>544.70000000000005</v>
      </c>
      <c r="C36" s="205">
        <v>652.5</v>
      </c>
      <c r="D36" s="205">
        <v>1197.2</v>
      </c>
      <c r="E36" s="205">
        <v>1154.2</v>
      </c>
      <c r="F36" s="244">
        <v>2351.4</v>
      </c>
      <c r="G36" s="205">
        <v>1642</v>
      </c>
      <c r="H36" s="205">
        <v>294.89999999999998</v>
      </c>
      <c r="I36" s="244">
        <v>1936.9</v>
      </c>
      <c r="J36" s="239">
        <v>4288.2</v>
      </c>
      <c r="K36" s="203">
        <v>23</v>
      </c>
      <c r="L36" s="203">
        <v>28</v>
      </c>
      <c r="M36" s="203">
        <v>51</v>
      </c>
      <c r="N36" s="203">
        <v>49</v>
      </c>
      <c r="O36" s="313">
        <v>100</v>
      </c>
      <c r="P36" s="330"/>
    </row>
    <row r="37" spans="1:16" s="33" customFormat="1" ht="12" customHeight="1" x14ac:dyDescent="0.2">
      <c r="A37" s="160"/>
      <c r="B37" s="161"/>
      <c r="C37" s="161"/>
      <c r="D37" s="161"/>
      <c r="E37" s="161"/>
      <c r="F37" s="161"/>
      <c r="G37" s="161"/>
      <c r="H37" s="161"/>
      <c r="I37" s="161"/>
      <c r="J37" s="161"/>
      <c r="K37" s="162"/>
      <c r="L37" s="162"/>
      <c r="M37" s="162"/>
      <c r="N37" s="162"/>
      <c r="O37" s="162"/>
      <c r="P37" s="153"/>
    </row>
    <row r="38" spans="1:16" ht="12" customHeight="1" x14ac:dyDescent="0.2">
      <c r="A38" s="38" t="s">
        <v>24</v>
      </c>
      <c r="B38" s="163"/>
      <c r="C38" s="163"/>
      <c r="D38" s="164"/>
      <c r="E38" s="164"/>
      <c r="F38" s="164"/>
      <c r="G38" s="163"/>
      <c r="H38" s="163"/>
      <c r="I38" s="164"/>
      <c r="J38" s="164"/>
      <c r="K38" s="165"/>
      <c r="L38" s="165"/>
      <c r="M38" s="165"/>
      <c r="N38" s="165"/>
      <c r="O38" s="165"/>
    </row>
    <row r="39" spans="1:16" s="16" customFormat="1" ht="24" customHeight="1" x14ac:dyDescent="0.2">
      <c r="A39" s="399" t="s">
        <v>715</v>
      </c>
      <c r="B39" s="463"/>
      <c r="C39" s="463"/>
      <c r="D39" s="463"/>
      <c r="E39" s="463"/>
      <c r="F39" s="463"/>
      <c r="G39" s="463"/>
      <c r="H39" s="463"/>
      <c r="I39" s="463"/>
      <c r="J39" s="463"/>
      <c r="K39" s="463"/>
      <c r="L39" s="463"/>
      <c r="M39" s="463"/>
      <c r="N39" s="463"/>
      <c r="O39" s="463"/>
      <c r="P39" s="153"/>
    </row>
    <row r="40" spans="1:16" s="17" customFormat="1" x14ac:dyDescent="0.2">
      <c r="A40" s="100" t="s">
        <v>794</v>
      </c>
      <c r="B40" s="19"/>
      <c r="C40" s="19"/>
      <c r="D40" s="19"/>
      <c r="E40" s="19"/>
      <c r="F40" s="19"/>
      <c r="G40" s="19"/>
      <c r="H40" s="19"/>
      <c r="I40" s="19"/>
      <c r="J40" s="19"/>
      <c r="P40" s="153"/>
    </row>
    <row r="41" spans="1:16" s="17" customFormat="1" x14ac:dyDescent="0.2">
      <c r="A41" s="166"/>
      <c r="B41" s="19"/>
      <c r="C41" s="19"/>
      <c r="D41" s="19"/>
      <c r="E41" s="19"/>
      <c r="F41" s="19"/>
      <c r="G41" s="19"/>
      <c r="H41" s="19"/>
      <c r="I41" s="19"/>
      <c r="J41" s="19"/>
      <c r="P41" s="153"/>
    </row>
    <row r="42" spans="1:16" s="17" customFormat="1" x14ac:dyDescent="0.2">
      <c r="A42" s="166"/>
      <c r="B42" s="19"/>
      <c r="C42" s="19"/>
      <c r="D42" s="19"/>
      <c r="E42" s="19"/>
      <c r="F42" s="19"/>
      <c r="G42" s="19"/>
      <c r="H42" s="19"/>
      <c r="I42" s="19"/>
      <c r="J42" s="19"/>
      <c r="P42" s="153"/>
    </row>
    <row r="43" spans="1:16" ht="15" hidden="1" customHeight="1" x14ac:dyDescent="0.2"/>
    <row r="44" spans="1:16" ht="12.75" hidden="1" customHeight="1" x14ac:dyDescent="0.2"/>
    <row r="45" spans="1:16" ht="12.75" hidden="1" customHeight="1" x14ac:dyDescent="0.2"/>
    <row r="46" spans="1:16" ht="12.75" hidden="1" customHeight="1" x14ac:dyDescent="0.2"/>
    <row r="47" spans="1:16" ht="12.75" hidden="1" customHeight="1" x14ac:dyDescent="0.2"/>
    <row r="48" spans="1:16" ht="12.75" hidden="1" customHeight="1" x14ac:dyDescent="0.2"/>
    <row r="49" ht="12.75" hidden="1" customHeight="1" x14ac:dyDescent="0.2"/>
    <row r="50" ht="12.75" hidden="1" customHeight="1" x14ac:dyDescent="0.2"/>
    <row r="51" ht="12.75" hidden="1" customHeight="1" x14ac:dyDescent="0.2"/>
    <row r="52" ht="12.75" hidden="1" customHeight="1" x14ac:dyDescent="0.2"/>
    <row r="53" ht="12.75" hidden="1" customHeight="1" x14ac:dyDescent="0.2"/>
    <row r="54" ht="12.75" hidden="1" customHeight="1" x14ac:dyDescent="0.2"/>
    <row r="55" ht="12.75" hidden="1" customHeight="1" x14ac:dyDescent="0.2"/>
    <row r="56" ht="12.75" hidden="1" customHeight="1" x14ac:dyDescent="0.2"/>
    <row r="57" ht="12.75" hidden="1" customHeight="1" x14ac:dyDescent="0.2"/>
    <row r="58" ht="12.75" hidden="1" customHeight="1" x14ac:dyDescent="0.2"/>
    <row r="59" ht="12.75" hidden="1" customHeight="1" x14ac:dyDescent="0.2"/>
    <row r="60" ht="12.75" hidden="1" customHeight="1" x14ac:dyDescent="0.2"/>
    <row r="61" ht="12.75" hidden="1" customHeight="1" x14ac:dyDescent="0.2"/>
    <row r="62" ht="12.75" hidden="1" customHeight="1" x14ac:dyDescent="0.2"/>
    <row r="63" ht="12.75" hidden="1" customHeight="1" x14ac:dyDescent="0.2"/>
    <row r="64" ht="12.75" hidden="1" customHeight="1" x14ac:dyDescent="0.2"/>
    <row r="65" ht="12.75" hidden="1" customHeight="1" x14ac:dyDescent="0.2"/>
    <row r="66" ht="12.75" hidden="1" customHeight="1" x14ac:dyDescent="0.2"/>
    <row r="67" ht="12.75" hidden="1" customHeight="1" x14ac:dyDescent="0.2"/>
    <row r="68" ht="12.75" hidden="1" customHeight="1" x14ac:dyDescent="0.2"/>
    <row r="69" ht="12.75" hidden="1" customHeight="1" x14ac:dyDescent="0.2"/>
    <row r="70" ht="12.75" hidden="1" customHeight="1" x14ac:dyDescent="0.2"/>
    <row r="71" ht="12.75" hidden="1" customHeight="1" x14ac:dyDescent="0.2"/>
    <row r="72" ht="12.75" hidden="1" customHeight="1" x14ac:dyDescent="0.2"/>
    <row r="73" ht="12.75" hidden="1" customHeight="1" x14ac:dyDescent="0.2"/>
    <row r="74" ht="12.75" hidden="1" customHeight="1" x14ac:dyDescent="0.2"/>
    <row r="75" ht="12.75" hidden="1" customHeight="1" x14ac:dyDescent="0.2"/>
    <row r="76" ht="12.75" hidden="1" customHeight="1" x14ac:dyDescent="0.2"/>
    <row r="77" ht="12.75" hidden="1" customHeight="1" x14ac:dyDescent="0.2"/>
    <row r="78" ht="12.75" hidden="1" customHeight="1" x14ac:dyDescent="0.2"/>
    <row r="79" ht="12.75" hidden="1" customHeight="1" x14ac:dyDescent="0.2"/>
    <row r="80" ht="12.75" hidden="1" customHeight="1" x14ac:dyDescent="0.2"/>
    <row r="81" ht="12.75" hidden="1" customHeight="1" x14ac:dyDescent="0.2"/>
    <row r="82" ht="12.75" hidden="1" customHeight="1" x14ac:dyDescent="0.2"/>
    <row r="83" ht="12.75" hidden="1" customHeight="1" x14ac:dyDescent="0.2"/>
    <row r="84" ht="12.75" hidden="1" customHeight="1" x14ac:dyDescent="0.2"/>
    <row r="85" ht="12.75" hidden="1" customHeight="1" x14ac:dyDescent="0.2"/>
    <row r="86" ht="12.75" hidden="1" customHeight="1" x14ac:dyDescent="0.2"/>
    <row r="87" ht="12.75" hidden="1" customHeight="1" x14ac:dyDescent="0.2"/>
    <row r="88" ht="12.75" hidden="1" customHeight="1" x14ac:dyDescent="0.2"/>
    <row r="89" ht="12.75" hidden="1" customHeight="1" x14ac:dyDescent="0.2"/>
    <row r="90" ht="12.75" hidden="1" customHeight="1" x14ac:dyDescent="0.2"/>
    <row r="91" ht="12.75" hidden="1" customHeight="1" x14ac:dyDescent="0.2"/>
    <row r="92" ht="1.5" hidden="1" customHeight="1" x14ac:dyDescent="0.2"/>
    <row r="93" ht="12.75" hidden="1" customHeight="1" x14ac:dyDescent="0.2"/>
    <row r="94" ht="12.75" hidden="1" customHeight="1" x14ac:dyDescent="0.2"/>
    <row r="95" ht="12.75" hidden="1" customHeight="1" x14ac:dyDescent="0.2"/>
    <row r="96" ht="12.75" hidden="1" customHeight="1" x14ac:dyDescent="0.2"/>
    <row r="97" spans="2:16" s="17" customFormat="1" ht="12.75" hidden="1" customHeight="1" x14ac:dyDescent="0.2">
      <c r="B97" s="19"/>
      <c r="C97" s="19"/>
      <c r="D97" s="19"/>
      <c r="E97" s="19"/>
      <c r="F97" s="19"/>
      <c r="G97" s="19"/>
      <c r="H97" s="19"/>
      <c r="I97" s="19"/>
      <c r="J97" s="19"/>
      <c r="P97" s="153"/>
    </row>
    <row r="98" spans="2:16" s="17" customFormat="1" ht="12.75" hidden="1" customHeight="1" x14ac:dyDescent="0.2">
      <c r="B98" s="19"/>
      <c r="C98" s="19"/>
      <c r="D98" s="19"/>
      <c r="E98" s="19"/>
      <c r="F98" s="19"/>
      <c r="G98" s="19"/>
      <c r="H98" s="19"/>
      <c r="I98" s="19"/>
      <c r="J98" s="19"/>
      <c r="P98" s="153"/>
    </row>
    <row r="99" spans="2:16" s="17" customFormat="1" ht="12.75" hidden="1" customHeight="1" x14ac:dyDescent="0.2">
      <c r="B99" s="19"/>
      <c r="C99" s="19"/>
      <c r="D99" s="19"/>
      <c r="E99" s="19"/>
      <c r="F99" s="19"/>
      <c r="G99" s="19"/>
      <c r="H99" s="19"/>
      <c r="I99" s="19"/>
      <c r="J99" s="19"/>
      <c r="P99" s="153"/>
    </row>
    <row r="100" spans="2:16" s="17" customFormat="1" ht="12.75" hidden="1" customHeight="1" x14ac:dyDescent="0.2">
      <c r="B100" s="19"/>
      <c r="C100" s="19"/>
      <c r="D100" s="19"/>
      <c r="E100" s="19"/>
      <c r="F100" s="19"/>
      <c r="G100" s="19"/>
      <c r="H100" s="19"/>
      <c r="I100" s="19"/>
      <c r="J100" s="19"/>
      <c r="P100" s="153"/>
    </row>
    <row r="101" spans="2:16" s="17" customFormat="1" ht="12.75" hidden="1" customHeight="1" x14ac:dyDescent="0.2">
      <c r="B101" s="19"/>
      <c r="C101" s="19"/>
      <c r="D101" s="19"/>
      <c r="E101" s="19"/>
      <c r="F101" s="19"/>
      <c r="G101" s="19"/>
      <c r="H101" s="19"/>
      <c r="I101" s="19"/>
      <c r="J101" s="19"/>
      <c r="P101" s="153"/>
    </row>
  </sheetData>
  <mergeCells count="18">
    <mergeCell ref="A3:K3"/>
    <mergeCell ref="G10:G11"/>
    <mergeCell ref="O10:O11"/>
    <mergeCell ref="A39:O39"/>
    <mergeCell ref="H10:H11"/>
    <mergeCell ref="I10:I11"/>
    <mergeCell ref="N10:N11"/>
    <mergeCell ref="K10:M10"/>
    <mergeCell ref="A1:L1"/>
    <mergeCell ref="B8:J8"/>
    <mergeCell ref="K8:O8"/>
    <mergeCell ref="B9:F9"/>
    <mergeCell ref="G9:I9"/>
    <mergeCell ref="J9:J11"/>
    <mergeCell ref="K9:O9"/>
    <mergeCell ref="E10:E11"/>
    <mergeCell ref="B10:D10"/>
    <mergeCell ref="F10:F11"/>
  </mergeCells>
  <phoneticPr fontId="3" type="noConversion"/>
  <hyperlinks>
    <hyperlink ref="N1" location="Index!Print_Area" display=" Return to Index"/>
    <hyperlink ref="O1" location="'Technical notes'!Print_Area" display="Go to technical notes"/>
  </hyperlinks>
  <pageMargins left="0.39370078740157483" right="0.19685039370078741" top="0.39370078740157483" bottom="0.19685039370078741" header="0.19685039370078741" footer="0.19685039370078741"/>
  <pageSetup paperSize="9" scale="80" orientation="landscape" r:id="rId1"/>
  <headerFooter alignWithMargins="0">
    <oddFoote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1"/>
  <sheetViews>
    <sheetView showGridLines="0" workbookViewId="0">
      <pane ySplit="11" topLeftCell="A12" activePane="bottomLeft" state="frozen"/>
      <selection activeCell="C30" sqref="C30"/>
      <selection pane="bottomLeft" activeCell="E20" sqref="E20"/>
    </sheetView>
  </sheetViews>
  <sheetFormatPr defaultColWidth="0" defaultRowHeight="12.75" zeroHeight="1" x14ac:dyDescent="0.2"/>
  <cols>
    <col min="1" max="1" width="15.7109375" style="47" customWidth="1"/>
    <col min="2" max="2" width="12" style="47" customWidth="1"/>
    <col min="3" max="3" width="12.85546875" style="47" customWidth="1"/>
    <col min="4" max="4" width="11.7109375" style="47" customWidth="1"/>
    <col min="5" max="5" width="11.85546875" style="47" customWidth="1"/>
    <col min="6" max="6" width="14" style="47" customWidth="1"/>
    <col min="7" max="7" width="19.42578125" style="47" customWidth="1"/>
    <col min="8" max="8" width="16.28515625" style="47" customWidth="1"/>
    <col min="9" max="9" width="16.42578125" style="47" customWidth="1"/>
    <col min="10" max="10" width="2.140625" style="47" customWidth="1"/>
    <col min="11" max="16384" width="11.140625" style="47" hidden="1"/>
  </cols>
  <sheetData>
    <row r="1" spans="1:9" ht="36" customHeight="1" x14ac:dyDescent="0.2">
      <c r="A1" s="390" t="s">
        <v>817</v>
      </c>
      <c r="B1" s="390"/>
      <c r="C1" s="390"/>
      <c r="D1" s="390"/>
      <c r="E1" s="390"/>
      <c r="F1" s="390"/>
      <c r="G1" s="390"/>
      <c r="H1" s="12" t="s">
        <v>73</v>
      </c>
      <c r="I1" s="12" t="s">
        <v>74</v>
      </c>
    </row>
    <row r="2" spans="1:9" x14ac:dyDescent="0.2">
      <c r="A2" s="470" t="s">
        <v>3</v>
      </c>
      <c r="B2" s="470"/>
      <c r="C2" s="470"/>
      <c r="D2" s="470"/>
      <c r="E2" s="470"/>
      <c r="F2" s="470"/>
      <c r="G2" s="470"/>
      <c r="H2" s="470"/>
      <c r="I2" s="470"/>
    </row>
    <row r="3" spans="1:9" ht="25.5" customHeight="1" x14ac:dyDescent="0.2">
      <c r="A3" s="469" t="s">
        <v>245</v>
      </c>
      <c r="B3" s="469"/>
      <c r="C3" s="469"/>
      <c r="D3" s="469"/>
      <c r="E3" s="469"/>
      <c r="F3" s="469"/>
      <c r="G3" s="469"/>
      <c r="H3" s="469"/>
      <c r="I3" s="469"/>
    </row>
    <row r="4" spans="1:9" x14ac:dyDescent="0.2">
      <c r="A4" s="470" t="s">
        <v>7</v>
      </c>
      <c r="B4" s="470"/>
      <c r="C4" s="470"/>
      <c r="D4" s="470"/>
      <c r="E4" s="470"/>
      <c r="F4" s="470"/>
      <c r="G4" s="470"/>
      <c r="H4" s="470"/>
      <c r="I4" s="470"/>
    </row>
    <row r="5" spans="1:9" x14ac:dyDescent="0.2">
      <c r="A5" s="470" t="s">
        <v>51</v>
      </c>
      <c r="B5" s="470"/>
      <c r="C5" s="470"/>
      <c r="D5" s="470"/>
      <c r="E5" s="470"/>
      <c r="F5" s="470"/>
      <c r="G5" s="470"/>
      <c r="H5" s="470"/>
      <c r="I5" s="470"/>
    </row>
    <row r="6" spans="1:9" x14ac:dyDescent="0.2">
      <c r="A6" s="44"/>
      <c r="B6" s="44"/>
      <c r="C6" s="44"/>
      <c r="D6" s="44"/>
      <c r="E6" s="44"/>
      <c r="F6" s="44"/>
      <c r="G6" s="44"/>
      <c r="H6" s="44"/>
      <c r="I6" s="44"/>
    </row>
    <row r="7" spans="1:9" ht="14.25" x14ac:dyDescent="0.2">
      <c r="A7" s="126" t="s">
        <v>25</v>
      </c>
      <c r="B7" s="465" t="s">
        <v>26</v>
      </c>
      <c r="C7" s="465"/>
      <c r="D7" s="465"/>
      <c r="E7" s="465"/>
      <c r="F7" s="465"/>
      <c r="G7" s="465"/>
      <c r="H7" s="465"/>
      <c r="I7" s="465"/>
    </row>
    <row r="8" spans="1:9" ht="24.75" customHeight="1" x14ac:dyDescent="0.2">
      <c r="A8" s="127"/>
      <c r="B8" s="466" t="s">
        <v>4</v>
      </c>
      <c r="C8" s="467"/>
      <c r="D8" s="467"/>
      <c r="E8" s="467"/>
      <c r="F8" s="467"/>
      <c r="G8" s="467"/>
      <c r="H8" s="467"/>
      <c r="I8" s="468"/>
    </row>
    <row r="9" spans="1:9" s="131" customFormat="1" ht="11.25" x14ac:dyDescent="0.2">
      <c r="A9" s="128"/>
      <c r="B9" s="129" t="s">
        <v>8</v>
      </c>
      <c r="C9" s="129" t="s">
        <v>9</v>
      </c>
      <c r="D9" s="129" t="s">
        <v>10</v>
      </c>
      <c r="E9" s="129" t="s">
        <v>11</v>
      </c>
      <c r="F9" s="129" t="s">
        <v>12</v>
      </c>
      <c r="G9" s="129" t="s">
        <v>13</v>
      </c>
      <c r="H9" s="129" t="s">
        <v>14</v>
      </c>
      <c r="I9" s="130" t="s">
        <v>15</v>
      </c>
    </row>
    <row r="10" spans="1:9" x14ac:dyDescent="0.2">
      <c r="A10" s="44"/>
      <c r="B10" s="44"/>
      <c r="C10" s="44"/>
      <c r="D10" s="44"/>
      <c r="E10" s="44"/>
      <c r="F10" s="44"/>
      <c r="G10" s="44"/>
      <c r="H10" s="44"/>
      <c r="I10" s="44"/>
    </row>
    <row r="11" spans="1:9" s="46" customFormat="1" x14ac:dyDescent="0.2">
      <c r="A11" s="44"/>
      <c r="B11" s="132" t="s">
        <v>16</v>
      </c>
      <c r="C11" s="132" t="s">
        <v>17</v>
      </c>
      <c r="D11" s="132" t="s">
        <v>18</v>
      </c>
      <c r="E11" s="132" t="s">
        <v>19</v>
      </c>
      <c r="F11" s="132" t="s">
        <v>20</v>
      </c>
      <c r="G11" s="132" t="s">
        <v>21</v>
      </c>
      <c r="H11" s="132" t="s">
        <v>22</v>
      </c>
      <c r="I11" s="132" t="s">
        <v>23</v>
      </c>
    </row>
    <row r="12" spans="1:9" x14ac:dyDescent="0.2">
      <c r="A12" s="44"/>
      <c r="B12" s="44"/>
      <c r="C12" s="44"/>
      <c r="D12" s="44"/>
      <c r="E12" s="44"/>
      <c r="F12" s="44"/>
      <c r="G12" s="44"/>
      <c r="H12" s="44"/>
      <c r="I12" s="44"/>
    </row>
    <row r="13" spans="1:9" x14ac:dyDescent="0.2">
      <c r="A13" s="139" t="s">
        <v>118</v>
      </c>
      <c r="B13" s="140"/>
      <c r="C13" s="141"/>
      <c r="D13" s="141"/>
      <c r="E13" s="141"/>
      <c r="F13" s="141"/>
      <c r="G13" s="141"/>
      <c r="H13" s="141"/>
      <c r="I13" s="141"/>
    </row>
    <row r="14" spans="1:9" x14ac:dyDescent="0.2">
      <c r="A14" s="139" t="s">
        <v>119</v>
      </c>
      <c r="B14" s="142">
        <v>49</v>
      </c>
      <c r="C14" s="142">
        <v>9</v>
      </c>
      <c r="D14" s="142">
        <v>7</v>
      </c>
      <c r="E14" s="142">
        <v>4</v>
      </c>
      <c r="F14" s="142">
        <v>6</v>
      </c>
      <c r="G14" s="142">
        <v>32</v>
      </c>
      <c r="H14" s="142">
        <v>40</v>
      </c>
      <c r="I14" s="142">
        <v>22</v>
      </c>
    </row>
    <row r="15" spans="1:9" x14ac:dyDescent="0.2">
      <c r="A15" s="139" t="s">
        <v>120</v>
      </c>
      <c r="B15" s="142">
        <v>47</v>
      </c>
      <c r="C15" s="142">
        <v>9</v>
      </c>
      <c r="D15" s="142">
        <v>6</v>
      </c>
      <c r="E15" s="142">
        <v>4</v>
      </c>
      <c r="F15" s="142">
        <v>7</v>
      </c>
      <c r="G15" s="142">
        <v>30</v>
      </c>
      <c r="H15" s="142">
        <v>40</v>
      </c>
      <c r="I15" s="142">
        <v>24</v>
      </c>
    </row>
    <row r="16" spans="1:9" x14ac:dyDescent="0.2">
      <c r="A16" s="139" t="s">
        <v>238</v>
      </c>
      <c r="B16" s="142">
        <v>31</v>
      </c>
      <c r="C16" s="142">
        <v>11</v>
      </c>
      <c r="D16" s="142">
        <v>4</v>
      </c>
      <c r="E16" s="142">
        <v>5</v>
      </c>
      <c r="F16" s="142">
        <v>8</v>
      </c>
      <c r="G16" s="142">
        <v>32</v>
      </c>
      <c r="H16" s="142">
        <v>54</v>
      </c>
      <c r="I16" s="142">
        <v>54</v>
      </c>
    </row>
    <row r="17" spans="1:9" x14ac:dyDescent="0.2">
      <c r="A17" s="139" t="s">
        <v>279</v>
      </c>
      <c r="B17" s="142">
        <v>26</v>
      </c>
      <c r="C17" s="142">
        <v>10</v>
      </c>
      <c r="D17" s="142">
        <v>3</v>
      </c>
      <c r="E17" s="142">
        <v>3</v>
      </c>
      <c r="F17" s="142">
        <v>8</v>
      </c>
      <c r="G17" s="142">
        <v>33</v>
      </c>
      <c r="H17" s="142">
        <v>60</v>
      </c>
      <c r="I17" s="142">
        <v>61</v>
      </c>
    </row>
    <row r="18" spans="1:9" x14ac:dyDescent="0.2">
      <c r="A18" s="139" t="s">
        <v>801</v>
      </c>
      <c r="B18" s="143">
        <v>13</v>
      </c>
      <c r="C18" s="143">
        <v>8</v>
      </c>
      <c r="D18" s="143">
        <v>2</v>
      </c>
      <c r="E18" s="205" t="s">
        <v>707</v>
      </c>
      <c r="F18" s="143">
        <v>9</v>
      </c>
      <c r="G18" s="143">
        <v>32</v>
      </c>
      <c r="H18" s="143">
        <v>76</v>
      </c>
      <c r="I18" s="143">
        <v>74</v>
      </c>
    </row>
    <row r="19" spans="1:9" s="361" customFormat="1" ht="39.75" customHeight="1" x14ac:dyDescent="0.2">
      <c r="A19" s="363" t="s">
        <v>95</v>
      </c>
      <c r="B19" s="373">
        <v>49</v>
      </c>
      <c r="C19" s="373">
        <v>9</v>
      </c>
      <c r="D19" s="373">
        <v>7</v>
      </c>
      <c r="E19" s="373">
        <v>4</v>
      </c>
      <c r="F19" s="373">
        <v>6</v>
      </c>
      <c r="G19" s="373">
        <v>32</v>
      </c>
      <c r="H19" s="373">
        <v>40</v>
      </c>
      <c r="I19" s="373">
        <v>23</v>
      </c>
    </row>
    <row r="20" spans="1:9" x14ac:dyDescent="0.2">
      <c r="A20" s="139" t="s">
        <v>123</v>
      </c>
      <c r="B20" s="142">
        <v>49</v>
      </c>
      <c r="C20" s="142">
        <v>9</v>
      </c>
      <c r="D20" s="142">
        <v>6</v>
      </c>
      <c r="E20" s="142">
        <v>4</v>
      </c>
      <c r="F20" s="142">
        <v>6</v>
      </c>
      <c r="G20" s="142">
        <v>31</v>
      </c>
      <c r="H20" s="142">
        <v>39</v>
      </c>
      <c r="I20" s="142">
        <v>21</v>
      </c>
    </row>
    <row r="21" spans="1:9" x14ac:dyDescent="0.2">
      <c r="A21" s="139" t="s">
        <v>228</v>
      </c>
      <c r="B21" s="142">
        <v>34</v>
      </c>
      <c r="C21" s="142">
        <v>10</v>
      </c>
      <c r="D21" s="142">
        <v>4</v>
      </c>
      <c r="E21" s="142">
        <v>5</v>
      </c>
      <c r="F21" s="142">
        <v>8</v>
      </c>
      <c r="G21" s="142">
        <v>31</v>
      </c>
      <c r="H21" s="142">
        <v>51</v>
      </c>
      <c r="I21" s="142">
        <v>48</v>
      </c>
    </row>
    <row r="22" spans="1:9" x14ac:dyDescent="0.2">
      <c r="A22" s="139" t="s">
        <v>269</v>
      </c>
      <c r="B22" s="142">
        <v>29</v>
      </c>
      <c r="C22" s="142">
        <v>11</v>
      </c>
      <c r="D22" s="142">
        <v>3</v>
      </c>
      <c r="E22" s="142">
        <v>4</v>
      </c>
      <c r="F22" s="142">
        <v>8</v>
      </c>
      <c r="G22" s="142">
        <v>32</v>
      </c>
      <c r="H22" s="142">
        <v>57</v>
      </c>
      <c r="I22" s="142">
        <v>58</v>
      </c>
    </row>
    <row r="23" spans="1:9" x14ac:dyDescent="0.2">
      <c r="A23" s="145" t="s">
        <v>789</v>
      </c>
      <c r="B23" s="142">
        <v>14</v>
      </c>
      <c r="C23" s="142">
        <v>8</v>
      </c>
      <c r="D23" s="142">
        <v>2</v>
      </c>
      <c r="E23" s="205" t="s">
        <v>707</v>
      </c>
      <c r="F23" s="142">
        <v>9</v>
      </c>
      <c r="G23" s="142">
        <v>34</v>
      </c>
      <c r="H23" s="142">
        <v>74</v>
      </c>
      <c r="I23" s="142">
        <v>72</v>
      </c>
    </row>
    <row r="24" spans="1:9" s="361" customFormat="1" ht="37.5" customHeight="1" x14ac:dyDescent="0.2">
      <c r="A24" s="363" t="s">
        <v>96</v>
      </c>
      <c r="B24" s="373">
        <v>51</v>
      </c>
      <c r="C24" s="373">
        <v>11</v>
      </c>
      <c r="D24" s="373">
        <v>8</v>
      </c>
      <c r="E24" s="373">
        <v>5</v>
      </c>
      <c r="F24" s="373">
        <v>6</v>
      </c>
      <c r="G24" s="373">
        <v>31</v>
      </c>
      <c r="H24" s="373">
        <v>38</v>
      </c>
      <c r="I24" s="373">
        <v>21</v>
      </c>
    </row>
    <row r="25" spans="1:9" x14ac:dyDescent="0.2">
      <c r="A25" s="139" t="s">
        <v>126</v>
      </c>
      <c r="B25" s="142">
        <v>49</v>
      </c>
      <c r="C25" s="142">
        <v>10</v>
      </c>
      <c r="D25" s="142">
        <v>7</v>
      </c>
      <c r="E25" s="142">
        <v>5</v>
      </c>
      <c r="F25" s="142">
        <v>7</v>
      </c>
      <c r="G25" s="142">
        <v>32</v>
      </c>
      <c r="H25" s="142">
        <v>40</v>
      </c>
      <c r="I25" s="142">
        <v>23</v>
      </c>
    </row>
    <row r="26" spans="1:9" x14ac:dyDescent="0.2">
      <c r="A26" s="139" t="s">
        <v>127</v>
      </c>
      <c r="B26" s="142">
        <v>49</v>
      </c>
      <c r="C26" s="142">
        <v>9</v>
      </c>
      <c r="D26" s="142">
        <v>7</v>
      </c>
      <c r="E26" s="142">
        <v>4</v>
      </c>
      <c r="F26" s="142">
        <v>6</v>
      </c>
      <c r="G26" s="142">
        <v>32</v>
      </c>
      <c r="H26" s="142">
        <v>40</v>
      </c>
      <c r="I26" s="142">
        <v>23</v>
      </c>
    </row>
    <row r="27" spans="1:9" x14ac:dyDescent="0.2">
      <c r="A27" s="139" t="s">
        <v>128</v>
      </c>
      <c r="B27" s="142">
        <v>48</v>
      </c>
      <c r="C27" s="142">
        <v>10</v>
      </c>
      <c r="D27" s="142">
        <v>7</v>
      </c>
      <c r="E27" s="142">
        <v>4</v>
      </c>
      <c r="F27" s="142">
        <v>6</v>
      </c>
      <c r="G27" s="142">
        <v>33</v>
      </c>
      <c r="H27" s="142">
        <v>41</v>
      </c>
      <c r="I27" s="142">
        <v>23</v>
      </c>
    </row>
    <row r="28" spans="1:9" x14ac:dyDescent="0.2">
      <c r="A28" s="139" t="s">
        <v>129</v>
      </c>
      <c r="B28" s="142">
        <v>49</v>
      </c>
      <c r="C28" s="142">
        <v>9</v>
      </c>
      <c r="D28" s="142">
        <v>7</v>
      </c>
      <c r="E28" s="142">
        <v>4</v>
      </c>
      <c r="F28" s="142">
        <v>6</v>
      </c>
      <c r="G28" s="142">
        <v>32</v>
      </c>
      <c r="H28" s="142">
        <v>40</v>
      </c>
      <c r="I28" s="142">
        <v>23</v>
      </c>
    </row>
    <row r="29" spans="1:9" x14ac:dyDescent="0.2">
      <c r="A29" s="139" t="s">
        <v>130</v>
      </c>
      <c r="B29" s="142">
        <v>49</v>
      </c>
      <c r="C29" s="142">
        <v>9</v>
      </c>
      <c r="D29" s="142">
        <v>6</v>
      </c>
      <c r="E29" s="142">
        <v>4</v>
      </c>
      <c r="F29" s="142">
        <v>6</v>
      </c>
      <c r="G29" s="142">
        <v>31</v>
      </c>
      <c r="H29" s="142">
        <v>40</v>
      </c>
      <c r="I29" s="142">
        <v>21</v>
      </c>
    </row>
    <row r="30" spans="1:9" x14ac:dyDescent="0.2">
      <c r="A30" s="139" t="s">
        <v>131</v>
      </c>
      <c r="B30" s="142">
        <v>49</v>
      </c>
      <c r="C30" s="142">
        <v>9</v>
      </c>
      <c r="D30" s="142">
        <v>6</v>
      </c>
      <c r="E30" s="142">
        <v>4</v>
      </c>
      <c r="F30" s="142">
        <v>6</v>
      </c>
      <c r="G30" s="142">
        <v>31</v>
      </c>
      <c r="H30" s="142">
        <v>39</v>
      </c>
      <c r="I30" s="142">
        <v>21</v>
      </c>
    </row>
    <row r="31" spans="1:9" x14ac:dyDescent="0.2">
      <c r="A31" s="139" t="s">
        <v>132</v>
      </c>
      <c r="B31" s="142">
        <v>49</v>
      </c>
      <c r="C31" s="142">
        <v>9</v>
      </c>
      <c r="D31" s="142">
        <v>6</v>
      </c>
      <c r="E31" s="142">
        <v>4</v>
      </c>
      <c r="F31" s="142">
        <v>7</v>
      </c>
      <c r="G31" s="142">
        <v>31</v>
      </c>
      <c r="H31" s="142">
        <v>38</v>
      </c>
      <c r="I31" s="142">
        <v>21</v>
      </c>
    </row>
    <row r="32" spans="1:9" x14ac:dyDescent="0.2">
      <c r="A32" s="139" t="s">
        <v>133</v>
      </c>
      <c r="B32" s="142">
        <v>50</v>
      </c>
      <c r="C32" s="142">
        <v>10</v>
      </c>
      <c r="D32" s="142">
        <v>6</v>
      </c>
      <c r="E32" s="142">
        <v>4</v>
      </c>
      <c r="F32" s="142">
        <v>7</v>
      </c>
      <c r="G32" s="142">
        <v>29</v>
      </c>
      <c r="H32" s="142">
        <v>39</v>
      </c>
      <c r="I32" s="142">
        <v>21</v>
      </c>
    </row>
    <row r="33" spans="1:9" x14ac:dyDescent="0.2">
      <c r="A33" s="139" t="s">
        <v>134</v>
      </c>
      <c r="B33" s="142">
        <v>40</v>
      </c>
      <c r="C33" s="142">
        <v>9</v>
      </c>
      <c r="D33" s="142">
        <v>5</v>
      </c>
      <c r="E33" s="142">
        <v>4</v>
      </c>
      <c r="F33" s="142">
        <v>7</v>
      </c>
      <c r="G33" s="142">
        <v>29</v>
      </c>
      <c r="H33" s="142">
        <v>46</v>
      </c>
      <c r="I33" s="142">
        <v>34</v>
      </c>
    </row>
    <row r="34" spans="1:9" x14ac:dyDescent="0.2">
      <c r="A34" s="139" t="s">
        <v>148</v>
      </c>
      <c r="B34" s="142">
        <v>31</v>
      </c>
      <c r="C34" s="142">
        <v>10</v>
      </c>
      <c r="D34" s="142">
        <v>4</v>
      </c>
      <c r="E34" s="142">
        <v>5</v>
      </c>
      <c r="F34" s="142">
        <v>8</v>
      </c>
      <c r="G34" s="142">
        <v>30</v>
      </c>
      <c r="H34" s="142">
        <v>53</v>
      </c>
      <c r="I34" s="142">
        <v>54</v>
      </c>
    </row>
    <row r="35" spans="1:9" x14ac:dyDescent="0.2">
      <c r="A35" s="139" t="s">
        <v>151</v>
      </c>
      <c r="B35" s="142">
        <v>31</v>
      </c>
      <c r="C35" s="142">
        <v>11</v>
      </c>
      <c r="D35" s="142">
        <v>4</v>
      </c>
      <c r="E35" s="142">
        <v>5</v>
      </c>
      <c r="F35" s="142">
        <v>8</v>
      </c>
      <c r="G35" s="142">
        <v>33</v>
      </c>
      <c r="H35" s="142">
        <v>53</v>
      </c>
      <c r="I35" s="142">
        <v>54</v>
      </c>
    </row>
    <row r="36" spans="1:9" x14ac:dyDescent="0.2">
      <c r="A36" s="139" t="s">
        <v>229</v>
      </c>
      <c r="B36" s="142">
        <v>33</v>
      </c>
      <c r="C36" s="142">
        <v>12</v>
      </c>
      <c r="D36" s="142">
        <v>3</v>
      </c>
      <c r="E36" s="142">
        <v>5</v>
      </c>
      <c r="F36" s="142">
        <v>8</v>
      </c>
      <c r="G36" s="142">
        <v>31</v>
      </c>
      <c r="H36" s="142">
        <v>53</v>
      </c>
      <c r="I36" s="142">
        <v>54</v>
      </c>
    </row>
    <row r="37" spans="1:9" x14ac:dyDescent="0.2">
      <c r="A37" s="139" t="s">
        <v>239</v>
      </c>
      <c r="B37" s="142">
        <v>31</v>
      </c>
      <c r="C37" s="142">
        <v>11</v>
      </c>
      <c r="D37" s="142">
        <v>3</v>
      </c>
      <c r="E37" s="142">
        <v>5</v>
      </c>
      <c r="F37" s="142">
        <v>8</v>
      </c>
      <c r="G37" s="142">
        <v>32</v>
      </c>
      <c r="H37" s="142">
        <v>55</v>
      </c>
      <c r="I37" s="142">
        <v>56</v>
      </c>
    </row>
    <row r="38" spans="1:9" x14ac:dyDescent="0.2">
      <c r="A38" s="139" t="s">
        <v>249</v>
      </c>
      <c r="B38" s="142">
        <v>31</v>
      </c>
      <c r="C38" s="142">
        <v>11</v>
      </c>
      <c r="D38" s="142">
        <v>3</v>
      </c>
      <c r="E38" s="142">
        <v>4</v>
      </c>
      <c r="F38" s="142">
        <v>8</v>
      </c>
      <c r="G38" s="142">
        <v>32</v>
      </c>
      <c r="H38" s="142">
        <v>57</v>
      </c>
      <c r="I38" s="142">
        <v>57</v>
      </c>
    </row>
    <row r="39" spans="1:9" x14ac:dyDescent="0.2">
      <c r="A39" s="139" t="s">
        <v>256</v>
      </c>
      <c r="B39" s="142">
        <v>28</v>
      </c>
      <c r="C39" s="142">
        <v>10</v>
      </c>
      <c r="D39" s="142">
        <v>3</v>
      </c>
      <c r="E39" s="142">
        <v>4</v>
      </c>
      <c r="F39" s="142">
        <v>8</v>
      </c>
      <c r="G39" s="142">
        <v>33</v>
      </c>
      <c r="H39" s="142">
        <v>58</v>
      </c>
      <c r="I39" s="142">
        <v>59</v>
      </c>
    </row>
    <row r="40" spans="1:9" x14ac:dyDescent="0.2">
      <c r="A40" s="139" t="s">
        <v>270</v>
      </c>
      <c r="B40" s="142">
        <v>26</v>
      </c>
      <c r="C40" s="142">
        <v>10</v>
      </c>
      <c r="D40" s="142">
        <v>2</v>
      </c>
      <c r="E40" s="142">
        <v>3</v>
      </c>
      <c r="F40" s="142">
        <v>8</v>
      </c>
      <c r="G40" s="142">
        <v>33</v>
      </c>
      <c r="H40" s="142">
        <v>59</v>
      </c>
      <c r="I40" s="142">
        <v>61</v>
      </c>
    </row>
    <row r="41" spans="1:9" x14ac:dyDescent="0.2">
      <c r="A41" s="139" t="s">
        <v>280</v>
      </c>
      <c r="B41" s="142">
        <v>16</v>
      </c>
      <c r="C41" s="142">
        <v>9</v>
      </c>
      <c r="D41" s="142">
        <v>3</v>
      </c>
      <c r="E41" s="205" t="s">
        <v>707</v>
      </c>
      <c r="F41" s="142">
        <v>10</v>
      </c>
      <c r="G41" s="142">
        <v>36</v>
      </c>
      <c r="H41" s="142">
        <v>70</v>
      </c>
      <c r="I41" s="142">
        <v>70</v>
      </c>
    </row>
    <row r="42" spans="1:9" x14ac:dyDescent="0.2">
      <c r="A42" s="139" t="s">
        <v>755</v>
      </c>
      <c r="B42" s="142">
        <v>14</v>
      </c>
      <c r="C42" s="142">
        <v>8</v>
      </c>
      <c r="D42" s="142">
        <v>2</v>
      </c>
      <c r="E42" s="205" t="s">
        <v>707</v>
      </c>
      <c r="F42" s="142">
        <v>10</v>
      </c>
      <c r="G42" s="142">
        <v>32</v>
      </c>
      <c r="H42" s="142">
        <v>74</v>
      </c>
      <c r="I42" s="142">
        <v>72</v>
      </c>
    </row>
    <row r="43" spans="1:9" x14ac:dyDescent="0.2">
      <c r="A43" s="139" t="s">
        <v>757</v>
      </c>
      <c r="B43" s="142">
        <v>13</v>
      </c>
      <c r="C43" s="142">
        <v>7</v>
      </c>
      <c r="D43" s="142">
        <v>2</v>
      </c>
      <c r="E43" s="205" t="s">
        <v>707</v>
      </c>
      <c r="F43" s="142">
        <v>9</v>
      </c>
      <c r="G43" s="142">
        <v>33</v>
      </c>
      <c r="H43" s="142">
        <v>76</v>
      </c>
      <c r="I43" s="142">
        <v>73</v>
      </c>
    </row>
    <row r="44" spans="1:9" x14ac:dyDescent="0.2">
      <c r="A44" s="145" t="s">
        <v>784</v>
      </c>
      <c r="B44" s="142">
        <v>13</v>
      </c>
      <c r="C44" s="142">
        <v>8</v>
      </c>
      <c r="D44" s="142">
        <v>2</v>
      </c>
      <c r="E44" s="205" t="s">
        <v>707</v>
      </c>
      <c r="F44" s="142">
        <v>8</v>
      </c>
      <c r="G44" s="142">
        <v>32</v>
      </c>
      <c r="H44" s="142">
        <v>77</v>
      </c>
      <c r="I44" s="142">
        <v>75</v>
      </c>
    </row>
    <row r="45" spans="1:9" x14ac:dyDescent="0.2">
      <c r="A45" s="139" t="s">
        <v>802</v>
      </c>
      <c r="B45" s="142">
        <v>14</v>
      </c>
      <c r="C45" s="142">
        <v>8</v>
      </c>
      <c r="D45" s="142">
        <v>2</v>
      </c>
      <c r="E45" s="205" t="s">
        <v>707</v>
      </c>
      <c r="F45" s="142">
        <v>9</v>
      </c>
      <c r="G45" s="142">
        <v>30</v>
      </c>
      <c r="H45" s="142">
        <v>77</v>
      </c>
      <c r="I45" s="143">
        <v>74</v>
      </c>
    </row>
    <row r="46" spans="1:9" x14ac:dyDescent="0.2">
      <c r="A46" s="139" t="s">
        <v>766</v>
      </c>
      <c r="B46" s="143">
        <v>12</v>
      </c>
      <c r="C46" s="143">
        <v>7</v>
      </c>
      <c r="D46" s="143">
        <v>2</v>
      </c>
      <c r="E46" s="205" t="s">
        <v>707</v>
      </c>
      <c r="F46" s="143">
        <v>9</v>
      </c>
      <c r="G46" s="143">
        <v>32</v>
      </c>
      <c r="H46" s="143">
        <v>77</v>
      </c>
      <c r="I46" s="143">
        <v>76</v>
      </c>
    </row>
    <row r="47" spans="1:9" x14ac:dyDescent="0.2">
      <c r="A47" s="139" t="s">
        <v>771</v>
      </c>
      <c r="B47" s="143">
        <v>11</v>
      </c>
      <c r="C47" s="143">
        <v>7</v>
      </c>
      <c r="D47" s="143">
        <v>2</v>
      </c>
      <c r="E47" s="205" t="s">
        <v>707</v>
      </c>
      <c r="F47" s="143">
        <v>8</v>
      </c>
      <c r="G47" s="143">
        <v>33</v>
      </c>
      <c r="H47" s="143">
        <v>80</v>
      </c>
      <c r="I47" s="143">
        <v>73</v>
      </c>
    </row>
    <row r="48" spans="1:9" s="361" customFormat="1" ht="39.75" customHeight="1" x14ac:dyDescent="0.2">
      <c r="A48" s="363" t="s">
        <v>97</v>
      </c>
      <c r="B48" s="373">
        <v>51</v>
      </c>
      <c r="C48" s="373">
        <v>10</v>
      </c>
      <c r="D48" s="373">
        <v>7</v>
      </c>
      <c r="E48" s="373">
        <v>5</v>
      </c>
      <c r="F48" s="373">
        <v>6</v>
      </c>
      <c r="G48" s="373">
        <v>31</v>
      </c>
      <c r="H48" s="373">
        <v>39</v>
      </c>
      <c r="I48" s="373">
        <v>22</v>
      </c>
    </row>
    <row r="49" spans="1:9" x14ac:dyDescent="0.2">
      <c r="A49" s="139" t="s">
        <v>137</v>
      </c>
      <c r="B49" s="142">
        <v>49</v>
      </c>
      <c r="C49" s="142">
        <v>9</v>
      </c>
      <c r="D49" s="142">
        <v>7</v>
      </c>
      <c r="E49" s="142">
        <v>4</v>
      </c>
      <c r="F49" s="142">
        <v>6</v>
      </c>
      <c r="G49" s="142">
        <v>32</v>
      </c>
      <c r="H49" s="142">
        <v>40</v>
      </c>
      <c r="I49" s="142">
        <v>23</v>
      </c>
    </row>
    <row r="50" spans="1:9" x14ac:dyDescent="0.2">
      <c r="A50" s="139" t="s">
        <v>138</v>
      </c>
      <c r="B50" s="142">
        <v>48</v>
      </c>
      <c r="C50" s="142">
        <v>10</v>
      </c>
      <c r="D50" s="142">
        <v>7</v>
      </c>
      <c r="E50" s="142">
        <v>4</v>
      </c>
      <c r="F50" s="142">
        <v>6</v>
      </c>
      <c r="G50" s="142">
        <v>33</v>
      </c>
      <c r="H50" s="142">
        <v>41</v>
      </c>
      <c r="I50" s="142">
        <v>23</v>
      </c>
    </row>
    <row r="51" spans="1:9" x14ac:dyDescent="0.2">
      <c r="A51" s="139" t="s">
        <v>139</v>
      </c>
      <c r="B51" s="142">
        <v>49</v>
      </c>
      <c r="C51" s="142">
        <v>9</v>
      </c>
      <c r="D51" s="142">
        <v>7</v>
      </c>
      <c r="E51" s="142">
        <v>4</v>
      </c>
      <c r="F51" s="142">
        <v>6</v>
      </c>
      <c r="G51" s="142">
        <v>33</v>
      </c>
      <c r="H51" s="142">
        <v>41</v>
      </c>
      <c r="I51" s="142">
        <v>23</v>
      </c>
    </row>
    <row r="52" spans="1:9" x14ac:dyDescent="0.2">
      <c r="A52" s="139" t="s">
        <v>140</v>
      </c>
      <c r="B52" s="142">
        <v>49</v>
      </c>
      <c r="C52" s="142">
        <v>9</v>
      </c>
      <c r="D52" s="142">
        <v>7</v>
      </c>
      <c r="E52" s="142">
        <v>4</v>
      </c>
      <c r="F52" s="142">
        <v>6</v>
      </c>
      <c r="G52" s="142">
        <v>31</v>
      </c>
      <c r="H52" s="142">
        <v>39</v>
      </c>
      <c r="I52" s="142">
        <v>21</v>
      </c>
    </row>
    <row r="53" spans="1:9" x14ac:dyDescent="0.2">
      <c r="A53" s="139" t="s">
        <v>141</v>
      </c>
      <c r="B53" s="142">
        <v>49</v>
      </c>
      <c r="C53" s="142">
        <v>9</v>
      </c>
      <c r="D53" s="142">
        <v>6</v>
      </c>
      <c r="E53" s="142">
        <v>4</v>
      </c>
      <c r="F53" s="142">
        <v>6</v>
      </c>
      <c r="G53" s="142">
        <v>31</v>
      </c>
      <c r="H53" s="142">
        <v>39</v>
      </c>
      <c r="I53" s="142">
        <v>21</v>
      </c>
    </row>
    <row r="54" spans="1:9" x14ac:dyDescent="0.2">
      <c r="A54" s="139" t="s">
        <v>142</v>
      </c>
      <c r="B54" s="142">
        <v>49</v>
      </c>
      <c r="C54" s="142">
        <v>9</v>
      </c>
      <c r="D54" s="142">
        <v>6</v>
      </c>
      <c r="E54" s="142">
        <v>4</v>
      </c>
      <c r="F54" s="142">
        <v>7</v>
      </c>
      <c r="G54" s="142">
        <v>31</v>
      </c>
      <c r="H54" s="142">
        <v>38</v>
      </c>
      <c r="I54" s="142">
        <v>21</v>
      </c>
    </row>
    <row r="55" spans="1:9" x14ac:dyDescent="0.2">
      <c r="A55" s="139" t="s">
        <v>143</v>
      </c>
      <c r="B55" s="142">
        <v>49</v>
      </c>
      <c r="C55" s="142">
        <v>10</v>
      </c>
      <c r="D55" s="142">
        <v>6</v>
      </c>
      <c r="E55" s="142">
        <v>4</v>
      </c>
      <c r="F55" s="142">
        <v>7</v>
      </c>
      <c r="G55" s="142">
        <v>31</v>
      </c>
      <c r="H55" s="142">
        <v>39</v>
      </c>
      <c r="I55" s="142">
        <v>21</v>
      </c>
    </row>
    <row r="56" spans="1:9" x14ac:dyDescent="0.2">
      <c r="A56" s="139" t="s">
        <v>144</v>
      </c>
      <c r="B56" s="142">
        <v>46</v>
      </c>
      <c r="C56" s="142">
        <v>9</v>
      </c>
      <c r="D56" s="142">
        <v>6</v>
      </c>
      <c r="E56" s="142">
        <v>4</v>
      </c>
      <c r="F56" s="142">
        <v>7</v>
      </c>
      <c r="G56" s="142">
        <v>29</v>
      </c>
      <c r="H56" s="142">
        <v>42</v>
      </c>
      <c r="I56" s="142">
        <v>26</v>
      </c>
    </row>
    <row r="57" spans="1:9" x14ac:dyDescent="0.2">
      <c r="A57" s="139" t="s">
        <v>145</v>
      </c>
      <c r="B57" s="142">
        <v>31</v>
      </c>
      <c r="C57" s="142">
        <v>9</v>
      </c>
      <c r="D57" s="142">
        <v>4</v>
      </c>
      <c r="E57" s="142">
        <v>4</v>
      </c>
      <c r="F57" s="142">
        <v>8</v>
      </c>
      <c r="G57" s="142">
        <v>29</v>
      </c>
      <c r="H57" s="142">
        <v>53</v>
      </c>
      <c r="I57" s="142">
        <v>52</v>
      </c>
    </row>
    <row r="58" spans="1:9" x14ac:dyDescent="0.2">
      <c r="A58" s="139" t="s">
        <v>149</v>
      </c>
      <c r="B58" s="142">
        <v>31</v>
      </c>
      <c r="C58" s="142">
        <v>10</v>
      </c>
      <c r="D58" s="142">
        <v>4</v>
      </c>
      <c r="E58" s="142">
        <v>5</v>
      </c>
      <c r="F58" s="142">
        <v>8</v>
      </c>
      <c r="G58" s="142">
        <v>33</v>
      </c>
      <c r="H58" s="142">
        <v>53</v>
      </c>
      <c r="I58" s="142">
        <v>54</v>
      </c>
    </row>
    <row r="59" spans="1:9" x14ac:dyDescent="0.2">
      <c r="A59" s="139" t="s">
        <v>150</v>
      </c>
      <c r="B59" s="142">
        <v>32</v>
      </c>
      <c r="C59" s="142">
        <v>11</v>
      </c>
      <c r="D59" s="142">
        <v>3</v>
      </c>
      <c r="E59" s="142">
        <v>5</v>
      </c>
      <c r="F59" s="142">
        <v>8</v>
      </c>
      <c r="G59" s="142">
        <v>31</v>
      </c>
      <c r="H59" s="142">
        <v>53</v>
      </c>
      <c r="I59" s="142">
        <v>54</v>
      </c>
    </row>
    <row r="60" spans="1:9" x14ac:dyDescent="0.2">
      <c r="A60" s="139" t="s">
        <v>230</v>
      </c>
      <c r="B60" s="142">
        <v>32</v>
      </c>
      <c r="C60" s="142">
        <v>11</v>
      </c>
      <c r="D60" s="142">
        <v>3</v>
      </c>
      <c r="E60" s="142">
        <v>5</v>
      </c>
      <c r="F60" s="142">
        <v>8</v>
      </c>
      <c r="G60" s="142">
        <v>32</v>
      </c>
      <c r="H60" s="142">
        <v>54</v>
      </c>
      <c r="I60" s="142">
        <v>55</v>
      </c>
    </row>
    <row r="61" spans="1:9" x14ac:dyDescent="0.2">
      <c r="A61" s="139" t="s">
        <v>240</v>
      </c>
      <c r="B61" s="142">
        <v>30</v>
      </c>
      <c r="C61" s="142">
        <v>11</v>
      </c>
      <c r="D61" s="142">
        <v>3</v>
      </c>
      <c r="E61" s="142">
        <v>4</v>
      </c>
      <c r="F61" s="142">
        <v>8</v>
      </c>
      <c r="G61" s="142">
        <v>32</v>
      </c>
      <c r="H61" s="142">
        <v>56</v>
      </c>
      <c r="I61" s="142">
        <v>57</v>
      </c>
    </row>
    <row r="62" spans="1:9" x14ac:dyDescent="0.2">
      <c r="A62" s="139" t="s">
        <v>250</v>
      </c>
      <c r="B62" s="142">
        <v>29</v>
      </c>
      <c r="C62" s="142">
        <v>10</v>
      </c>
      <c r="D62" s="142">
        <v>3</v>
      </c>
      <c r="E62" s="142">
        <v>4</v>
      </c>
      <c r="F62" s="142">
        <v>8</v>
      </c>
      <c r="G62" s="142">
        <v>33</v>
      </c>
      <c r="H62" s="142">
        <v>57</v>
      </c>
      <c r="I62" s="142">
        <v>58</v>
      </c>
    </row>
    <row r="63" spans="1:9" x14ac:dyDescent="0.2">
      <c r="A63" s="139" t="s">
        <v>257</v>
      </c>
      <c r="B63" s="142">
        <v>27</v>
      </c>
      <c r="C63" s="142">
        <v>10</v>
      </c>
      <c r="D63" s="142">
        <v>2</v>
      </c>
      <c r="E63" s="142">
        <v>4</v>
      </c>
      <c r="F63" s="142">
        <v>8</v>
      </c>
      <c r="G63" s="142">
        <v>33</v>
      </c>
      <c r="H63" s="142">
        <v>59</v>
      </c>
      <c r="I63" s="142">
        <v>60</v>
      </c>
    </row>
    <row r="64" spans="1:9" x14ac:dyDescent="0.2">
      <c r="A64" s="139" t="s">
        <v>271</v>
      </c>
      <c r="B64" s="142">
        <v>20</v>
      </c>
      <c r="C64" s="142">
        <v>10</v>
      </c>
      <c r="D64" s="142">
        <v>3</v>
      </c>
      <c r="E64" s="142">
        <v>1</v>
      </c>
      <c r="F64" s="142">
        <v>9</v>
      </c>
      <c r="G64" s="142">
        <v>35</v>
      </c>
      <c r="H64" s="142">
        <v>66</v>
      </c>
      <c r="I64" s="142">
        <v>66</v>
      </c>
    </row>
    <row r="65" spans="1:9" x14ac:dyDescent="0.2">
      <c r="A65" s="139" t="s">
        <v>281</v>
      </c>
      <c r="B65" s="142">
        <v>14</v>
      </c>
      <c r="C65" s="142">
        <v>9</v>
      </c>
      <c r="D65" s="142">
        <v>2</v>
      </c>
      <c r="E65" s="205" t="s">
        <v>707</v>
      </c>
      <c r="F65" s="142">
        <v>10</v>
      </c>
      <c r="G65" s="142">
        <v>33</v>
      </c>
      <c r="H65" s="142">
        <v>73</v>
      </c>
      <c r="I65" s="142">
        <v>73</v>
      </c>
    </row>
    <row r="66" spans="1:9" x14ac:dyDescent="0.2">
      <c r="A66" s="139" t="s">
        <v>758</v>
      </c>
      <c r="B66" s="142">
        <v>13</v>
      </c>
      <c r="C66" s="142">
        <v>8</v>
      </c>
      <c r="D66" s="142">
        <v>2</v>
      </c>
      <c r="E66" s="205" t="s">
        <v>707</v>
      </c>
      <c r="F66" s="142">
        <v>10</v>
      </c>
      <c r="G66" s="142">
        <v>33</v>
      </c>
      <c r="H66" s="142">
        <v>75</v>
      </c>
      <c r="I66" s="142">
        <v>73</v>
      </c>
    </row>
    <row r="67" spans="1:9" x14ac:dyDescent="0.2">
      <c r="A67" s="253" t="s">
        <v>785</v>
      </c>
      <c r="B67" s="142">
        <v>13</v>
      </c>
      <c r="C67" s="142">
        <v>8</v>
      </c>
      <c r="D67" s="142">
        <v>2</v>
      </c>
      <c r="E67" s="205" t="s">
        <v>707</v>
      </c>
      <c r="F67" s="142">
        <v>8</v>
      </c>
      <c r="G67" s="142">
        <v>32</v>
      </c>
      <c r="H67" s="142">
        <v>77</v>
      </c>
      <c r="I67" s="143">
        <v>75</v>
      </c>
    </row>
    <row r="68" spans="1:9" x14ac:dyDescent="0.2">
      <c r="A68" s="139" t="s">
        <v>803</v>
      </c>
      <c r="B68" s="142">
        <v>14</v>
      </c>
      <c r="C68" s="142">
        <v>8</v>
      </c>
      <c r="D68" s="142">
        <v>2</v>
      </c>
      <c r="E68" s="205" t="s">
        <v>707</v>
      </c>
      <c r="F68" s="142">
        <v>9</v>
      </c>
      <c r="G68" s="142">
        <v>31</v>
      </c>
      <c r="H68" s="142">
        <v>78</v>
      </c>
      <c r="I68" s="143">
        <v>73</v>
      </c>
    </row>
    <row r="69" spans="1:9" x14ac:dyDescent="0.2">
      <c r="A69" s="139" t="s">
        <v>767</v>
      </c>
      <c r="B69" s="143">
        <v>13</v>
      </c>
      <c r="C69" s="143">
        <v>7</v>
      </c>
      <c r="D69" s="143">
        <v>2</v>
      </c>
      <c r="E69" s="205" t="s">
        <v>707</v>
      </c>
      <c r="F69" s="143">
        <v>9</v>
      </c>
      <c r="G69" s="143">
        <v>32</v>
      </c>
      <c r="H69" s="143">
        <v>77</v>
      </c>
      <c r="I69" s="143">
        <v>75</v>
      </c>
    </row>
    <row r="70" spans="1:9" x14ac:dyDescent="0.2">
      <c r="A70" s="139" t="s">
        <v>772</v>
      </c>
      <c r="B70" s="143">
        <v>12</v>
      </c>
      <c r="C70" s="143">
        <v>8</v>
      </c>
      <c r="D70" s="143">
        <v>2</v>
      </c>
      <c r="E70" s="205" t="s">
        <v>707</v>
      </c>
      <c r="F70" s="143">
        <v>9</v>
      </c>
      <c r="G70" s="143">
        <v>32</v>
      </c>
      <c r="H70" s="143">
        <v>79</v>
      </c>
      <c r="I70" s="143">
        <v>75</v>
      </c>
    </row>
    <row r="71" spans="1:9" s="361" customFormat="1" ht="38.25" customHeight="1" x14ac:dyDescent="0.2">
      <c r="A71" s="364" t="s">
        <v>98</v>
      </c>
      <c r="B71" s="373">
        <v>47</v>
      </c>
      <c r="C71" s="373">
        <v>11</v>
      </c>
      <c r="D71" s="373">
        <v>8</v>
      </c>
      <c r="E71" s="373">
        <v>5</v>
      </c>
      <c r="F71" s="373">
        <v>7</v>
      </c>
      <c r="G71" s="373">
        <v>32</v>
      </c>
      <c r="H71" s="373">
        <v>38</v>
      </c>
      <c r="I71" s="373">
        <v>23</v>
      </c>
    </row>
    <row r="72" spans="1:9" x14ac:dyDescent="0.2">
      <c r="A72" s="144" t="s">
        <v>175</v>
      </c>
      <c r="B72" s="142">
        <v>50</v>
      </c>
      <c r="C72" s="142">
        <v>11</v>
      </c>
      <c r="D72" s="142">
        <v>8</v>
      </c>
      <c r="E72" s="142">
        <v>5</v>
      </c>
      <c r="F72" s="142">
        <v>7</v>
      </c>
      <c r="G72" s="142">
        <v>31</v>
      </c>
      <c r="H72" s="142">
        <v>39</v>
      </c>
      <c r="I72" s="142">
        <v>21</v>
      </c>
    </row>
    <row r="73" spans="1:9" x14ac:dyDescent="0.2">
      <c r="A73" s="144" t="s">
        <v>176</v>
      </c>
      <c r="B73" s="142">
        <v>53</v>
      </c>
      <c r="C73" s="142">
        <v>10</v>
      </c>
      <c r="D73" s="142">
        <v>8</v>
      </c>
      <c r="E73" s="142">
        <v>4</v>
      </c>
      <c r="F73" s="142">
        <v>6</v>
      </c>
      <c r="G73" s="142">
        <v>30</v>
      </c>
      <c r="H73" s="142">
        <v>37</v>
      </c>
      <c r="I73" s="142">
        <v>20</v>
      </c>
    </row>
    <row r="74" spans="1:9" x14ac:dyDescent="0.2">
      <c r="A74" s="144" t="s">
        <v>177</v>
      </c>
      <c r="B74" s="142">
        <v>50</v>
      </c>
      <c r="C74" s="142">
        <v>10</v>
      </c>
      <c r="D74" s="142">
        <v>7</v>
      </c>
      <c r="E74" s="142">
        <v>5</v>
      </c>
      <c r="F74" s="142">
        <v>7</v>
      </c>
      <c r="G74" s="142">
        <v>31</v>
      </c>
      <c r="H74" s="142">
        <v>40</v>
      </c>
      <c r="I74" s="142">
        <v>22</v>
      </c>
    </row>
    <row r="75" spans="1:9" x14ac:dyDescent="0.2">
      <c r="A75" s="144" t="s">
        <v>178</v>
      </c>
      <c r="B75" s="142">
        <v>49</v>
      </c>
      <c r="C75" s="142">
        <v>9</v>
      </c>
      <c r="D75" s="142">
        <v>7</v>
      </c>
      <c r="E75" s="142">
        <v>5</v>
      </c>
      <c r="F75" s="142">
        <v>6</v>
      </c>
      <c r="G75" s="142">
        <v>32</v>
      </c>
      <c r="H75" s="142">
        <v>39</v>
      </c>
      <c r="I75" s="142">
        <v>23</v>
      </c>
    </row>
    <row r="76" spans="1:9" x14ac:dyDescent="0.2">
      <c r="A76" s="144" t="s">
        <v>179</v>
      </c>
      <c r="B76" s="142">
        <v>48</v>
      </c>
      <c r="C76" s="142">
        <v>9</v>
      </c>
      <c r="D76" s="142">
        <v>7</v>
      </c>
      <c r="E76" s="142">
        <v>4</v>
      </c>
      <c r="F76" s="142">
        <v>6</v>
      </c>
      <c r="G76" s="142">
        <v>33</v>
      </c>
      <c r="H76" s="142">
        <v>41</v>
      </c>
      <c r="I76" s="142">
        <v>23</v>
      </c>
    </row>
    <row r="77" spans="1:9" x14ac:dyDescent="0.2">
      <c r="A77" s="144" t="s">
        <v>180</v>
      </c>
      <c r="B77" s="142">
        <v>50</v>
      </c>
      <c r="C77" s="142">
        <v>9</v>
      </c>
      <c r="D77" s="142">
        <v>7</v>
      </c>
      <c r="E77" s="142">
        <v>5</v>
      </c>
      <c r="F77" s="142">
        <v>6</v>
      </c>
      <c r="G77" s="142">
        <v>31</v>
      </c>
      <c r="H77" s="142">
        <v>40</v>
      </c>
      <c r="I77" s="142">
        <v>21</v>
      </c>
    </row>
    <row r="78" spans="1:9" x14ac:dyDescent="0.2">
      <c r="A78" s="144" t="s">
        <v>181</v>
      </c>
      <c r="B78" s="142">
        <v>49</v>
      </c>
      <c r="C78" s="142">
        <v>9</v>
      </c>
      <c r="D78" s="142">
        <v>7</v>
      </c>
      <c r="E78" s="142">
        <v>4</v>
      </c>
      <c r="F78" s="142">
        <v>6</v>
      </c>
      <c r="G78" s="142">
        <v>33</v>
      </c>
      <c r="H78" s="142">
        <v>40</v>
      </c>
      <c r="I78" s="142">
        <v>23</v>
      </c>
    </row>
    <row r="79" spans="1:9" x14ac:dyDescent="0.2">
      <c r="A79" s="144" t="s">
        <v>182</v>
      </c>
      <c r="B79" s="142">
        <v>49</v>
      </c>
      <c r="C79" s="142">
        <v>10</v>
      </c>
      <c r="D79" s="142">
        <v>7</v>
      </c>
      <c r="E79" s="142">
        <v>4</v>
      </c>
      <c r="F79" s="142">
        <v>6</v>
      </c>
      <c r="G79" s="142">
        <v>32</v>
      </c>
      <c r="H79" s="142">
        <v>41</v>
      </c>
      <c r="I79" s="142">
        <v>23</v>
      </c>
    </row>
    <row r="80" spans="1:9" x14ac:dyDescent="0.2">
      <c r="A80" s="144" t="s">
        <v>183</v>
      </c>
      <c r="B80" s="142">
        <v>47</v>
      </c>
      <c r="C80" s="142">
        <v>9</v>
      </c>
      <c r="D80" s="142">
        <v>7</v>
      </c>
      <c r="E80" s="142">
        <v>4</v>
      </c>
      <c r="F80" s="142">
        <v>6</v>
      </c>
      <c r="G80" s="142">
        <v>34</v>
      </c>
      <c r="H80" s="142">
        <v>42</v>
      </c>
      <c r="I80" s="142">
        <v>23</v>
      </c>
    </row>
    <row r="81" spans="1:9" x14ac:dyDescent="0.2">
      <c r="A81" s="144" t="s">
        <v>184</v>
      </c>
      <c r="B81" s="142">
        <v>49</v>
      </c>
      <c r="C81" s="142">
        <v>10</v>
      </c>
      <c r="D81" s="142">
        <v>7</v>
      </c>
      <c r="E81" s="142">
        <v>4</v>
      </c>
      <c r="F81" s="142">
        <v>6</v>
      </c>
      <c r="G81" s="142">
        <v>33</v>
      </c>
      <c r="H81" s="142">
        <v>41</v>
      </c>
      <c r="I81" s="142">
        <v>22</v>
      </c>
    </row>
    <row r="82" spans="1:9" x14ac:dyDescent="0.2">
      <c r="A82" s="144" t="s">
        <v>185</v>
      </c>
      <c r="B82" s="142">
        <v>48</v>
      </c>
      <c r="C82" s="142">
        <v>9</v>
      </c>
      <c r="D82" s="142">
        <v>7</v>
      </c>
      <c r="E82" s="142">
        <v>4</v>
      </c>
      <c r="F82" s="142">
        <v>6</v>
      </c>
      <c r="G82" s="142">
        <v>33</v>
      </c>
      <c r="H82" s="142">
        <v>42</v>
      </c>
      <c r="I82" s="142">
        <v>23</v>
      </c>
    </row>
    <row r="83" spans="1:9" x14ac:dyDescent="0.2">
      <c r="A83" s="144" t="s">
        <v>186</v>
      </c>
      <c r="B83" s="142">
        <v>49</v>
      </c>
      <c r="C83" s="142">
        <v>10</v>
      </c>
      <c r="D83" s="142">
        <v>7</v>
      </c>
      <c r="E83" s="142">
        <v>4</v>
      </c>
      <c r="F83" s="142">
        <v>6</v>
      </c>
      <c r="G83" s="142">
        <v>32</v>
      </c>
      <c r="H83" s="142">
        <v>40</v>
      </c>
      <c r="I83" s="142">
        <v>23</v>
      </c>
    </row>
    <row r="84" spans="1:9" x14ac:dyDescent="0.2">
      <c r="A84" s="144" t="s">
        <v>187</v>
      </c>
      <c r="B84" s="142">
        <v>49</v>
      </c>
      <c r="C84" s="142">
        <v>9</v>
      </c>
      <c r="D84" s="142">
        <v>6</v>
      </c>
      <c r="E84" s="142">
        <v>4</v>
      </c>
      <c r="F84" s="142">
        <v>6</v>
      </c>
      <c r="G84" s="142">
        <v>33</v>
      </c>
      <c r="H84" s="142">
        <v>40</v>
      </c>
      <c r="I84" s="142">
        <v>23</v>
      </c>
    </row>
    <row r="85" spans="1:9" x14ac:dyDescent="0.2">
      <c r="A85" s="144" t="s">
        <v>188</v>
      </c>
      <c r="B85" s="142">
        <v>50</v>
      </c>
      <c r="C85" s="142">
        <v>10</v>
      </c>
      <c r="D85" s="142">
        <v>7</v>
      </c>
      <c r="E85" s="142">
        <v>4</v>
      </c>
      <c r="F85" s="142">
        <v>6</v>
      </c>
      <c r="G85" s="142">
        <v>31</v>
      </c>
      <c r="H85" s="142">
        <v>38</v>
      </c>
      <c r="I85" s="142">
        <v>22</v>
      </c>
    </row>
    <row r="86" spans="1:9" x14ac:dyDescent="0.2">
      <c r="A86" s="144" t="s">
        <v>189</v>
      </c>
      <c r="B86" s="142">
        <v>50</v>
      </c>
      <c r="C86" s="142">
        <v>9</v>
      </c>
      <c r="D86" s="142">
        <v>6</v>
      </c>
      <c r="E86" s="142">
        <v>4</v>
      </c>
      <c r="F86" s="142">
        <v>6</v>
      </c>
      <c r="G86" s="142">
        <v>31</v>
      </c>
      <c r="H86" s="142">
        <v>38</v>
      </c>
      <c r="I86" s="142">
        <v>21</v>
      </c>
    </row>
    <row r="87" spans="1:9" x14ac:dyDescent="0.2">
      <c r="A87" s="144" t="s">
        <v>190</v>
      </c>
      <c r="B87" s="142">
        <v>48</v>
      </c>
      <c r="C87" s="142">
        <v>9</v>
      </c>
      <c r="D87" s="142">
        <v>7</v>
      </c>
      <c r="E87" s="142">
        <v>4</v>
      </c>
      <c r="F87" s="142">
        <v>6</v>
      </c>
      <c r="G87" s="142">
        <v>32</v>
      </c>
      <c r="H87" s="142">
        <v>41</v>
      </c>
      <c r="I87" s="142">
        <v>22</v>
      </c>
    </row>
    <row r="88" spans="1:9" x14ac:dyDescent="0.2">
      <c r="A88" s="144" t="s">
        <v>191</v>
      </c>
      <c r="B88" s="142">
        <v>48</v>
      </c>
      <c r="C88" s="142">
        <v>9</v>
      </c>
      <c r="D88" s="142">
        <v>6</v>
      </c>
      <c r="E88" s="142">
        <v>4</v>
      </c>
      <c r="F88" s="142">
        <v>6</v>
      </c>
      <c r="G88" s="142">
        <v>32</v>
      </c>
      <c r="H88" s="142">
        <v>40</v>
      </c>
      <c r="I88" s="142">
        <v>22</v>
      </c>
    </row>
    <row r="89" spans="1:9" x14ac:dyDescent="0.2">
      <c r="A89" s="144" t="s">
        <v>192</v>
      </c>
      <c r="B89" s="142">
        <v>50</v>
      </c>
      <c r="C89" s="142">
        <v>9</v>
      </c>
      <c r="D89" s="142">
        <v>6</v>
      </c>
      <c r="E89" s="142">
        <v>4</v>
      </c>
      <c r="F89" s="142">
        <v>6</v>
      </c>
      <c r="G89" s="142">
        <v>31</v>
      </c>
      <c r="H89" s="142">
        <v>39</v>
      </c>
      <c r="I89" s="142">
        <v>20</v>
      </c>
    </row>
    <row r="90" spans="1:9" x14ac:dyDescent="0.2">
      <c r="A90" s="144" t="s">
        <v>193</v>
      </c>
      <c r="B90" s="142">
        <v>49</v>
      </c>
      <c r="C90" s="142">
        <v>9</v>
      </c>
      <c r="D90" s="142">
        <v>6</v>
      </c>
      <c r="E90" s="142">
        <v>4</v>
      </c>
      <c r="F90" s="142">
        <v>6</v>
      </c>
      <c r="G90" s="142">
        <v>31</v>
      </c>
      <c r="H90" s="142">
        <v>38</v>
      </c>
      <c r="I90" s="142">
        <v>20</v>
      </c>
    </row>
    <row r="91" spans="1:9" x14ac:dyDescent="0.2">
      <c r="A91" s="144" t="s">
        <v>194</v>
      </c>
      <c r="B91" s="142">
        <v>48</v>
      </c>
      <c r="C91" s="142">
        <v>9</v>
      </c>
      <c r="D91" s="142">
        <v>6</v>
      </c>
      <c r="E91" s="142">
        <v>4</v>
      </c>
      <c r="F91" s="142">
        <v>6</v>
      </c>
      <c r="G91" s="142">
        <v>31</v>
      </c>
      <c r="H91" s="142">
        <v>39</v>
      </c>
      <c r="I91" s="142">
        <v>21</v>
      </c>
    </row>
    <row r="92" spans="1:9" x14ac:dyDescent="0.2">
      <c r="A92" s="144" t="s">
        <v>195</v>
      </c>
      <c r="B92" s="142">
        <v>49</v>
      </c>
      <c r="C92" s="142">
        <v>9</v>
      </c>
      <c r="D92" s="142">
        <v>6</v>
      </c>
      <c r="E92" s="142">
        <v>4</v>
      </c>
      <c r="F92" s="142">
        <v>7</v>
      </c>
      <c r="G92" s="142">
        <v>31</v>
      </c>
      <c r="H92" s="142">
        <v>38</v>
      </c>
      <c r="I92" s="142">
        <v>21</v>
      </c>
    </row>
    <row r="93" spans="1:9" x14ac:dyDescent="0.2">
      <c r="A93" s="144" t="s">
        <v>196</v>
      </c>
      <c r="B93" s="142">
        <v>51</v>
      </c>
      <c r="C93" s="142">
        <v>10</v>
      </c>
      <c r="D93" s="142">
        <v>6</v>
      </c>
      <c r="E93" s="142">
        <v>4</v>
      </c>
      <c r="F93" s="142">
        <v>7</v>
      </c>
      <c r="G93" s="142">
        <v>30</v>
      </c>
      <c r="H93" s="142">
        <v>38</v>
      </c>
      <c r="I93" s="142">
        <v>20</v>
      </c>
    </row>
    <row r="94" spans="1:9" x14ac:dyDescent="0.2">
      <c r="A94" s="144" t="s">
        <v>197</v>
      </c>
      <c r="B94" s="142">
        <v>48</v>
      </c>
      <c r="C94" s="142">
        <v>10</v>
      </c>
      <c r="D94" s="142">
        <v>7</v>
      </c>
      <c r="E94" s="142">
        <v>4</v>
      </c>
      <c r="F94" s="142">
        <v>6</v>
      </c>
      <c r="G94" s="142">
        <v>31</v>
      </c>
      <c r="H94" s="142">
        <v>39</v>
      </c>
      <c r="I94" s="142">
        <v>21</v>
      </c>
    </row>
    <row r="95" spans="1:9" x14ac:dyDescent="0.2">
      <c r="A95" s="144" t="s">
        <v>198</v>
      </c>
      <c r="B95" s="142">
        <v>50</v>
      </c>
      <c r="C95" s="142">
        <v>10</v>
      </c>
      <c r="D95" s="142">
        <v>6</v>
      </c>
      <c r="E95" s="142">
        <v>4</v>
      </c>
      <c r="F95" s="142">
        <v>6</v>
      </c>
      <c r="G95" s="142">
        <v>30</v>
      </c>
      <c r="H95" s="142">
        <v>38</v>
      </c>
      <c r="I95" s="142">
        <v>21</v>
      </c>
    </row>
    <row r="96" spans="1:9" x14ac:dyDescent="0.2">
      <c r="A96" s="144" t="s">
        <v>199</v>
      </c>
      <c r="B96" s="142">
        <v>48</v>
      </c>
      <c r="C96" s="142">
        <v>9</v>
      </c>
      <c r="D96" s="142">
        <v>6</v>
      </c>
      <c r="E96" s="142">
        <v>4</v>
      </c>
      <c r="F96" s="142">
        <v>7</v>
      </c>
      <c r="G96" s="142">
        <v>30</v>
      </c>
      <c r="H96" s="142">
        <v>41</v>
      </c>
      <c r="I96" s="142">
        <v>21</v>
      </c>
    </row>
    <row r="97" spans="1:9" x14ac:dyDescent="0.2">
      <c r="A97" s="144" t="s">
        <v>200</v>
      </c>
      <c r="B97" s="142">
        <v>51</v>
      </c>
      <c r="C97" s="142">
        <v>10</v>
      </c>
      <c r="D97" s="142">
        <v>6</v>
      </c>
      <c r="E97" s="142">
        <v>4</v>
      </c>
      <c r="F97" s="142">
        <v>7</v>
      </c>
      <c r="G97" s="142">
        <v>28</v>
      </c>
      <c r="H97" s="142">
        <v>37</v>
      </c>
      <c r="I97" s="142">
        <v>21</v>
      </c>
    </row>
    <row r="98" spans="1:9" x14ac:dyDescent="0.2">
      <c r="A98" s="144" t="s">
        <v>201</v>
      </c>
      <c r="B98" s="142">
        <v>46</v>
      </c>
      <c r="C98" s="142">
        <v>9</v>
      </c>
      <c r="D98" s="142">
        <v>6</v>
      </c>
      <c r="E98" s="142">
        <v>4</v>
      </c>
      <c r="F98" s="142">
        <v>7</v>
      </c>
      <c r="G98" s="142">
        <v>29</v>
      </c>
      <c r="H98" s="142">
        <v>42</v>
      </c>
      <c r="I98" s="142">
        <v>23</v>
      </c>
    </row>
    <row r="99" spans="1:9" x14ac:dyDescent="0.2">
      <c r="A99" s="144" t="s">
        <v>202</v>
      </c>
      <c r="B99" s="142">
        <v>41</v>
      </c>
      <c r="C99" s="142">
        <v>9</v>
      </c>
      <c r="D99" s="142">
        <v>4</v>
      </c>
      <c r="E99" s="142">
        <v>5</v>
      </c>
      <c r="F99" s="142">
        <v>7</v>
      </c>
      <c r="G99" s="142">
        <v>30</v>
      </c>
      <c r="H99" s="142">
        <v>46</v>
      </c>
      <c r="I99" s="142">
        <v>34</v>
      </c>
    </row>
    <row r="100" spans="1:9" x14ac:dyDescent="0.2">
      <c r="A100" s="144" t="s">
        <v>203</v>
      </c>
      <c r="B100" s="142">
        <v>32</v>
      </c>
      <c r="C100" s="142">
        <v>9</v>
      </c>
      <c r="D100" s="142">
        <v>4</v>
      </c>
      <c r="E100" s="142">
        <v>4</v>
      </c>
      <c r="F100" s="142">
        <v>8</v>
      </c>
      <c r="G100" s="142">
        <v>28</v>
      </c>
      <c r="H100" s="142">
        <v>52</v>
      </c>
      <c r="I100" s="142">
        <v>51</v>
      </c>
    </row>
    <row r="101" spans="1:9" x14ac:dyDescent="0.2">
      <c r="A101" s="144" t="s">
        <v>204</v>
      </c>
      <c r="B101" s="142">
        <v>31</v>
      </c>
      <c r="C101" s="142">
        <v>10</v>
      </c>
      <c r="D101" s="142">
        <v>4</v>
      </c>
      <c r="E101" s="142">
        <v>5</v>
      </c>
      <c r="F101" s="142">
        <v>8</v>
      </c>
      <c r="G101" s="142">
        <v>28</v>
      </c>
      <c r="H101" s="142">
        <v>52</v>
      </c>
      <c r="I101" s="142">
        <v>52</v>
      </c>
    </row>
    <row r="102" spans="1:9" x14ac:dyDescent="0.2">
      <c r="A102" s="144" t="s">
        <v>205</v>
      </c>
      <c r="B102" s="142">
        <v>31</v>
      </c>
      <c r="C102" s="142">
        <v>10</v>
      </c>
      <c r="D102" s="142">
        <v>4</v>
      </c>
      <c r="E102" s="142">
        <v>5</v>
      </c>
      <c r="F102" s="142">
        <v>8</v>
      </c>
      <c r="G102" s="142">
        <v>30</v>
      </c>
      <c r="H102" s="142">
        <v>53</v>
      </c>
      <c r="I102" s="142">
        <v>54</v>
      </c>
    </row>
    <row r="103" spans="1:9" x14ac:dyDescent="0.2">
      <c r="A103" s="144" t="s">
        <v>206</v>
      </c>
      <c r="B103" s="142">
        <v>31</v>
      </c>
      <c r="C103" s="142">
        <v>9</v>
      </c>
      <c r="D103" s="142">
        <v>3</v>
      </c>
      <c r="E103" s="142">
        <v>5</v>
      </c>
      <c r="F103" s="142">
        <v>8</v>
      </c>
      <c r="G103" s="142">
        <v>33</v>
      </c>
      <c r="H103" s="142">
        <v>54</v>
      </c>
      <c r="I103" s="142">
        <v>55</v>
      </c>
    </row>
    <row r="104" spans="1:9" x14ac:dyDescent="0.2">
      <c r="A104" s="144" t="s">
        <v>207</v>
      </c>
      <c r="B104" s="142">
        <v>30</v>
      </c>
      <c r="C104" s="142">
        <v>10</v>
      </c>
      <c r="D104" s="142">
        <v>4</v>
      </c>
      <c r="E104" s="142">
        <v>5</v>
      </c>
      <c r="F104" s="142">
        <v>8</v>
      </c>
      <c r="G104" s="142">
        <v>34</v>
      </c>
      <c r="H104" s="142">
        <v>53</v>
      </c>
      <c r="I104" s="142">
        <v>54</v>
      </c>
    </row>
    <row r="105" spans="1:9" x14ac:dyDescent="0.2">
      <c r="A105" s="144" t="s">
        <v>208</v>
      </c>
      <c r="B105" s="142">
        <v>31</v>
      </c>
      <c r="C105" s="142">
        <v>12</v>
      </c>
      <c r="D105" s="142">
        <v>4</v>
      </c>
      <c r="E105" s="142">
        <v>5</v>
      </c>
      <c r="F105" s="142">
        <v>8</v>
      </c>
      <c r="G105" s="142">
        <v>33</v>
      </c>
      <c r="H105" s="142">
        <v>52</v>
      </c>
      <c r="I105" s="142">
        <v>53</v>
      </c>
    </row>
    <row r="106" spans="1:9" x14ac:dyDescent="0.2">
      <c r="A106" s="145" t="s">
        <v>231</v>
      </c>
      <c r="B106" s="142">
        <v>30</v>
      </c>
      <c r="C106" s="142">
        <v>11</v>
      </c>
      <c r="D106" s="142">
        <v>4</v>
      </c>
      <c r="E106" s="142">
        <v>4</v>
      </c>
      <c r="F106" s="142">
        <v>8</v>
      </c>
      <c r="G106" s="142">
        <v>33</v>
      </c>
      <c r="H106" s="142">
        <v>55</v>
      </c>
      <c r="I106" s="142">
        <v>55</v>
      </c>
    </row>
    <row r="107" spans="1:9" x14ac:dyDescent="0.2">
      <c r="A107" s="145" t="s">
        <v>232</v>
      </c>
      <c r="B107" s="142">
        <v>33</v>
      </c>
      <c r="C107" s="142">
        <v>12</v>
      </c>
      <c r="D107" s="142">
        <v>3</v>
      </c>
      <c r="E107" s="142">
        <v>5</v>
      </c>
      <c r="F107" s="142">
        <v>8</v>
      </c>
      <c r="G107" s="142">
        <v>31</v>
      </c>
      <c r="H107" s="142">
        <v>52</v>
      </c>
      <c r="I107" s="142">
        <v>54</v>
      </c>
    </row>
    <row r="108" spans="1:9" x14ac:dyDescent="0.2">
      <c r="A108" s="145" t="s">
        <v>233</v>
      </c>
      <c r="B108" s="142">
        <v>32</v>
      </c>
      <c r="C108" s="142">
        <v>11</v>
      </c>
      <c r="D108" s="142">
        <v>4</v>
      </c>
      <c r="E108" s="142">
        <v>5</v>
      </c>
      <c r="F108" s="142">
        <v>8</v>
      </c>
      <c r="G108" s="142">
        <v>31</v>
      </c>
      <c r="H108" s="142">
        <v>53</v>
      </c>
      <c r="I108" s="142">
        <v>54</v>
      </c>
    </row>
    <row r="109" spans="1:9" x14ac:dyDescent="0.2">
      <c r="A109" s="145" t="s">
        <v>234</v>
      </c>
      <c r="B109" s="142">
        <v>33</v>
      </c>
      <c r="C109" s="142">
        <v>12</v>
      </c>
      <c r="D109" s="142">
        <v>3</v>
      </c>
      <c r="E109" s="142">
        <v>5</v>
      </c>
      <c r="F109" s="142">
        <v>9</v>
      </c>
      <c r="G109" s="142">
        <v>31</v>
      </c>
      <c r="H109" s="142">
        <v>53</v>
      </c>
      <c r="I109" s="142">
        <v>54</v>
      </c>
    </row>
    <row r="110" spans="1:9" x14ac:dyDescent="0.2">
      <c r="A110" s="145" t="s">
        <v>235</v>
      </c>
      <c r="B110" s="142">
        <v>32</v>
      </c>
      <c r="C110" s="142">
        <v>12</v>
      </c>
      <c r="D110" s="142">
        <v>4</v>
      </c>
      <c r="E110" s="142">
        <v>5</v>
      </c>
      <c r="F110" s="142">
        <v>8</v>
      </c>
      <c r="G110" s="142">
        <v>32</v>
      </c>
      <c r="H110" s="142">
        <v>54</v>
      </c>
      <c r="I110" s="142">
        <v>54</v>
      </c>
    </row>
    <row r="111" spans="1:9" x14ac:dyDescent="0.2">
      <c r="A111" s="145" t="s">
        <v>236</v>
      </c>
      <c r="B111" s="142">
        <v>31</v>
      </c>
      <c r="C111" s="142">
        <v>11</v>
      </c>
      <c r="D111" s="142">
        <v>3</v>
      </c>
      <c r="E111" s="142">
        <v>4</v>
      </c>
      <c r="F111" s="142">
        <v>8</v>
      </c>
      <c r="G111" s="142">
        <v>32</v>
      </c>
      <c r="H111" s="142">
        <v>55</v>
      </c>
      <c r="I111" s="142">
        <v>56</v>
      </c>
    </row>
    <row r="112" spans="1:9" x14ac:dyDescent="0.2">
      <c r="A112" s="146" t="s">
        <v>241</v>
      </c>
      <c r="B112" s="142">
        <v>30</v>
      </c>
      <c r="C112" s="142">
        <v>10</v>
      </c>
      <c r="D112" s="142">
        <v>3</v>
      </c>
      <c r="E112" s="142">
        <v>5</v>
      </c>
      <c r="F112" s="142">
        <v>8</v>
      </c>
      <c r="G112" s="142">
        <v>32</v>
      </c>
      <c r="H112" s="142">
        <v>56</v>
      </c>
      <c r="I112" s="142">
        <v>57</v>
      </c>
    </row>
    <row r="113" spans="1:9" x14ac:dyDescent="0.2">
      <c r="A113" s="146" t="s">
        <v>242</v>
      </c>
      <c r="B113" s="142">
        <v>31</v>
      </c>
      <c r="C113" s="142">
        <v>11</v>
      </c>
      <c r="D113" s="142">
        <v>3</v>
      </c>
      <c r="E113" s="142">
        <v>5</v>
      </c>
      <c r="F113" s="142">
        <v>8</v>
      </c>
      <c r="G113" s="142">
        <v>31</v>
      </c>
      <c r="H113" s="142">
        <v>56</v>
      </c>
      <c r="I113" s="142">
        <v>55</v>
      </c>
    </row>
    <row r="114" spans="1:9" x14ac:dyDescent="0.2">
      <c r="A114" s="146" t="s">
        <v>243</v>
      </c>
      <c r="B114" s="142">
        <v>30</v>
      </c>
      <c r="C114" s="142">
        <v>10</v>
      </c>
      <c r="D114" s="142">
        <v>3</v>
      </c>
      <c r="E114" s="142">
        <v>4</v>
      </c>
      <c r="F114" s="142">
        <v>8</v>
      </c>
      <c r="G114" s="142">
        <v>31</v>
      </c>
      <c r="H114" s="142">
        <v>57</v>
      </c>
      <c r="I114" s="142">
        <v>58</v>
      </c>
    </row>
    <row r="115" spans="1:9" x14ac:dyDescent="0.2">
      <c r="A115" s="147">
        <v>41061</v>
      </c>
      <c r="B115" s="142">
        <v>31</v>
      </c>
      <c r="C115" s="142">
        <v>11</v>
      </c>
      <c r="D115" s="142">
        <v>3</v>
      </c>
      <c r="E115" s="142">
        <v>4</v>
      </c>
      <c r="F115" s="142">
        <v>8</v>
      </c>
      <c r="G115" s="142">
        <v>33</v>
      </c>
      <c r="H115" s="142">
        <v>57</v>
      </c>
      <c r="I115" s="142">
        <v>57</v>
      </c>
    </row>
    <row r="116" spans="1:9" x14ac:dyDescent="0.2">
      <c r="A116" s="147">
        <v>41091</v>
      </c>
      <c r="B116" s="142">
        <v>28</v>
      </c>
      <c r="C116" s="142">
        <v>10</v>
      </c>
      <c r="D116" s="142">
        <v>3</v>
      </c>
      <c r="E116" s="142">
        <v>4</v>
      </c>
      <c r="F116" s="142">
        <v>8</v>
      </c>
      <c r="G116" s="142">
        <v>33</v>
      </c>
      <c r="H116" s="142">
        <v>58</v>
      </c>
      <c r="I116" s="142">
        <v>58</v>
      </c>
    </row>
    <row r="117" spans="1:9" x14ac:dyDescent="0.2">
      <c r="A117" s="147">
        <v>41122</v>
      </c>
      <c r="B117" s="142">
        <v>27</v>
      </c>
      <c r="C117" s="142">
        <v>10</v>
      </c>
      <c r="D117" s="142">
        <v>3</v>
      </c>
      <c r="E117" s="142">
        <v>3</v>
      </c>
      <c r="F117" s="142">
        <v>8</v>
      </c>
      <c r="G117" s="142">
        <v>33</v>
      </c>
      <c r="H117" s="142">
        <v>58</v>
      </c>
      <c r="I117" s="142">
        <v>59</v>
      </c>
    </row>
    <row r="118" spans="1:9" x14ac:dyDescent="0.2">
      <c r="A118" s="147">
        <v>41153</v>
      </c>
      <c r="B118" s="142">
        <v>28</v>
      </c>
      <c r="C118" s="142">
        <v>11</v>
      </c>
      <c r="D118" s="142">
        <v>3</v>
      </c>
      <c r="E118" s="142">
        <v>4</v>
      </c>
      <c r="F118" s="142">
        <v>8</v>
      </c>
      <c r="G118" s="142">
        <v>32</v>
      </c>
      <c r="H118" s="142">
        <v>59</v>
      </c>
      <c r="I118" s="142">
        <v>58</v>
      </c>
    </row>
    <row r="119" spans="1:9" x14ac:dyDescent="0.2">
      <c r="A119" s="147">
        <v>41183</v>
      </c>
      <c r="B119" s="142">
        <v>26</v>
      </c>
      <c r="C119" s="142">
        <v>10</v>
      </c>
      <c r="D119" s="142">
        <v>2</v>
      </c>
      <c r="E119" s="142">
        <v>4</v>
      </c>
      <c r="F119" s="142">
        <v>8</v>
      </c>
      <c r="G119" s="142">
        <v>33</v>
      </c>
      <c r="H119" s="142">
        <v>59</v>
      </c>
      <c r="I119" s="142">
        <v>61</v>
      </c>
    </row>
    <row r="120" spans="1:9" x14ac:dyDescent="0.2">
      <c r="A120" s="147">
        <v>41214</v>
      </c>
      <c r="B120" s="142">
        <v>26</v>
      </c>
      <c r="C120" s="142">
        <v>10</v>
      </c>
      <c r="D120" s="142">
        <v>2</v>
      </c>
      <c r="E120" s="142">
        <v>3</v>
      </c>
      <c r="F120" s="142">
        <v>8</v>
      </c>
      <c r="G120" s="142">
        <v>34</v>
      </c>
      <c r="H120" s="142">
        <v>60</v>
      </c>
      <c r="I120" s="142">
        <v>61</v>
      </c>
    </row>
    <row r="121" spans="1:9" x14ac:dyDescent="0.2">
      <c r="A121" s="147">
        <v>41244</v>
      </c>
      <c r="B121" s="142">
        <v>26</v>
      </c>
      <c r="C121" s="142">
        <v>11</v>
      </c>
      <c r="D121" s="142">
        <v>3</v>
      </c>
      <c r="E121" s="142">
        <v>2</v>
      </c>
      <c r="F121" s="142">
        <v>8</v>
      </c>
      <c r="G121" s="142">
        <v>33</v>
      </c>
      <c r="H121" s="142">
        <v>60</v>
      </c>
      <c r="I121" s="142">
        <v>61</v>
      </c>
    </row>
    <row r="122" spans="1:9" x14ac:dyDescent="0.2">
      <c r="A122" s="147">
        <v>41275</v>
      </c>
      <c r="B122" s="142">
        <v>18</v>
      </c>
      <c r="C122" s="142">
        <v>9</v>
      </c>
      <c r="D122" s="142">
        <v>2</v>
      </c>
      <c r="E122" s="142">
        <v>1</v>
      </c>
      <c r="F122" s="142">
        <v>9</v>
      </c>
      <c r="G122" s="142">
        <v>36</v>
      </c>
      <c r="H122" s="142">
        <v>67</v>
      </c>
      <c r="I122" s="142">
        <v>67</v>
      </c>
    </row>
    <row r="123" spans="1:9" x14ac:dyDescent="0.2">
      <c r="A123" s="147">
        <v>41306</v>
      </c>
      <c r="B123" s="142">
        <v>14</v>
      </c>
      <c r="C123" s="142">
        <v>9</v>
      </c>
      <c r="D123" s="142">
        <v>3</v>
      </c>
      <c r="E123" s="148" t="s">
        <v>707</v>
      </c>
      <c r="F123" s="142">
        <v>9</v>
      </c>
      <c r="G123" s="142">
        <v>37</v>
      </c>
      <c r="H123" s="142">
        <v>71</v>
      </c>
      <c r="I123" s="142">
        <v>71</v>
      </c>
    </row>
    <row r="124" spans="1:9" x14ac:dyDescent="0.2">
      <c r="A124" s="147">
        <v>41334</v>
      </c>
      <c r="B124" s="142">
        <v>14</v>
      </c>
      <c r="C124" s="142">
        <v>8</v>
      </c>
      <c r="D124" s="142">
        <v>2</v>
      </c>
      <c r="E124" s="148" t="s">
        <v>707</v>
      </c>
      <c r="F124" s="142">
        <v>10</v>
      </c>
      <c r="G124" s="142">
        <v>35</v>
      </c>
      <c r="H124" s="142">
        <v>73</v>
      </c>
      <c r="I124" s="142">
        <v>73</v>
      </c>
    </row>
    <row r="125" spans="1:9" x14ac:dyDescent="0.2">
      <c r="A125" s="147">
        <v>41365</v>
      </c>
      <c r="B125" s="142">
        <v>14</v>
      </c>
      <c r="C125" s="142">
        <v>9</v>
      </c>
      <c r="D125" s="142">
        <v>3</v>
      </c>
      <c r="E125" s="148" t="s">
        <v>707</v>
      </c>
      <c r="F125" s="142">
        <v>10</v>
      </c>
      <c r="G125" s="142">
        <v>31</v>
      </c>
      <c r="H125" s="142">
        <v>73</v>
      </c>
      <c r="I125" s="142">
        <v>72</v>
      </c>
    </row>
    <row r="126" spans="1:9" x14ac:dyDescent="0.2">
      <c r="A126" s="147">
        <v>41395</v>
      </c>
      <c r="B126" s="142">
        <v>13</v>
      </c>
      <c r="C126" s="142">
        <v>8</v>
      </c>
      <c r="D126" s="142">
        <v>2</v>
      </c>
      <c r="E126" s="148" t="s">
        <v>707</v>
      </c>
      <c r="F126" s="142">
        <v>10</v>
      </c>
      <c r="G126" s="142">
        <v>33</v>
      </c>
      <c r="H126" s="142">
        <v>74</v>
      </c>
      <c r="I126" s="142">
        <v>73</v>
      </c>
    </row>
    <row r="127" spans="1:9" x14ac:dyDescent="0.2">
      <c r="A127" s="147">
        <v>41426</v>
      </c>
      <c r="B127" s="142">
        <v>14</v>
      </c>
      <c r="C127" s="142">
        <v>8</v>
      </c>
      <c r="D127" s="142">
        <v>3</v>
      </c>
      <c r="E127" s="148" t="s">
        <v>707</v>
      </c>
      <c r="F127" s="142">
        <v>10</v>
      </c>
      <c r="G127" s="142">
        <v>33</v>
      </c>
      <c r="H127" s="142">
        <v>75</v>
      </c>
      <c r="I127" s="142">
        <v>72</v>
      </c>
    </row>
    <row r="128" spans="1:9" x14ac:dyDescent="0.2">
      <c r="A128" s="147">
        <v>41456</v>
      </c>
      <c r="B128" s="142">
        <v>13</v>
      </c>
      <c r="C128" s="142">
        <v>8</v>
      </c>
      <c r="D128" s="142">
        <v>2</v>
      </c>
      <c r="E128" s="148" t="s">
        <v>707</v>
      </c>
      <c r="F128" s="142">
        <v>9</v>
      </c>
      <c r="G128" s="142">
        <v>33</v>
      </c>
      <c r="H128" s="142">
        <v>75</v>
      </c>
      <c r="I128" s="142">
        <v>73</v>
      </c>
    </row>
    <row r="129" spans="1:10" x14ac:dyDescent="0.2">
      <c r="A129" s="147">
        <v>41487</v>
      </c>
      <c r="B129" s="142">
        <v>13</v>
      </c>
      <c r="C129" s="142">
        <v>8</v>
      </c>
      <c r="D129" s="142">
        <v>2</v>
      </c>
      <c r="E129" s="148" t="s">
        <v>707</v>
      </c>
      <c r="F129" s="142">
        <v>10</v>
      </c>
      <c r="G129" s="142">
        <v>32</v>
      </c>
      <c r="H129" s="142">
        <v>75</v>
      </c>
      <c r="I129" s="142">
        <v>73</v>
      </c>
    </row>
    <row r="130" spans="1:10" x14ac:dyDescent="0.2">
      <c r="A130" s="147">
        <v>41518</v>
      </c>
      <c r="B130" s="142">
        <v>13</v>
      </c>
      <c r="C130" s="142">
        <v>7</v>
      </c>
      <c r="D130" s="142">
        <v>2</v>
      </c>
      <c r="E130" s="148" t="s">
        <v>707</v>
      </c>
      <c r="F130" s="142">
        <v>9</v>
      </c>
      <c r="G130" s="142">
        <v>33</v>
      </c>
      <c r="H130" s="142">
        <v>77</v>
      </c>
      <c r="I130" s="142">
        <v>73</v>
      </c>
    </row>
    <row r="131" spans="1:10" x14ac:dyDescent="0.2">
      <c r="A131" s="147">
        <v>41548</v>
      </c>
      <c r="B131" s="142">
        <v>12</v>
      </c>
      <c r="C131" s="142">
        <v>7</v>
      </c>
      <c r="D131" s="142">
        <v>2</v>
      </c>
      <c r="E131" s="148" t="s">
        <v>707</v>
      </c>
      <c r="F131" s="142">
        <v>8</v>
      </c>
      <c r="G131" s="142">
        <v>32</v>
      </c>
      <c r="H131" s="142">
        <v>78</v>
      </c>
      <c r="I131" s="142">
        <v>76</v>
      </c>
    </row>
    <row r="132" spans="1:10" x14ac:dyDescent="0.2">
      <c r="A132" s="147">
        <v>41579</v>
      </c>
      <c r="B132" s="142">
        <v>13</v>
      </c>
      <c r="C132" s="142">
        <v>8</v>
      </c>
      <c r="D132" s="142">
        <v>2</v>
      </c>
      <c r="E132" s="148" t="s">
        <v>707</v>
      </c>
      <c r="F132" s="142">
        <v>8</v>
      </c>
      <c r="G132" s="142">
        <v>31</v>
      </c>
      <c r="H132" s="142">
        <v>77</v>
      </c>
      <c r="I132" s="142">
        <v>76</v>
      </c>
    </row>
    <row r="133" spans="1:10" x14ac:dyDescent="0.2">
      <c r="A133" s="147">
        <v>41609</v>
      </c>
      <c r="B133" s="142">
        <v>13</v>
      </c>
      <c r="C133" s="142">
        <v>8</v>
      </c>
      <c r="D133" s="142">
        <v>2</v>
      </c>
      <c r="E133" s="148" t="s">
        <v>707</v>
      </c>
      <c r="F133" s="142">
        <v>8</v>
      </c>
      <c r="G133" s="142">
        <v>32</v>
      </c>
      <c r="H133" s="142">
        <v>78</v>
      </c>
      <c r="I133" s="142">
        <v>74</v>
      </c>
    </row>
    <row r="134" spans="1:10" x14ac:dyDescent="0.2">
      <c r="A134" s="147">
        <v>41640</v>
      </c>
      <c r="B134" s="142">
        <v>14</v>
      </c>
      <c r="C134" s="142">
        <v>8</v>
      </c>
      <c r="D134" s="142">
        <v>1</v>
      </c>
      <c r="E134" s="148" t="s">
        <v>707</v>
      </c>
      <c r="F134" s="142">
        <v>8</v>
      </c>
      <c r="G134" s="142">
        <v>30</v>
      </c>
      <c r="H134" s="142">
        <v>78</v>
      </c>
      <c r="I134" s="142">
        <v>74</v>
      </c>
    </row>
    <row r="135" spans="1:10" x14ac:dyDescent="0.2">
      <c r="A135" s="147">
        <v>41671</v>
      </c>
      <c r="B135" s="142">
        <v>14</v>
      </c>
      <c r="C135" s="142">
        <v>9</v>
      </c>
      <c r="D135" s="142">
        <v>2</v>
      </c>
      <c r="E135" s="148" t="s">
        <v>707</v>
      </c>
      <c r="F135" s="142">
        <v>9</v>
      </c>
      <c r="G135" s="142">
        <v>31</v>
      </c>
      <c r="H135" s="142">
        <v>77</v>
      </c>
      <c r="I135" s="142">
        <v>72</v>
      </c>
    </row>
    <row r="136" spans="1:10" x14ac:dyDescent="0.2">
      <c r="A136" s="147">
        <v>41699</v>
      </c>
      <c r="B136" s="142">
        <v>14</v>
      </c>
      <c r="C136" s="142">
        <v>8</v>
      </c>
      <c r="D136" s="142">
        <v>1</v>
      </c>
      <c r="E136" s="148" t="s">
        <v>707</v>
      </c>
      <c r="F136" s="142">
        <v>9</v>
      </c>
      <c r="G136" s="142">
        <v>31</v>
      </c>
      <c r="H136" s="142">
        <v>77</v>
      </c>
      <c r="I136" s="331">
        <v>74</v>
      </c>
      <c r="J136" s="151"/>
    </row>
    <row r="137" spans="1:10" x14ac:dyDescent="0.2">
      <c r="A137" s="147">
        <v>41730</v>
      </c>
      <c r="B137" s="142">
        <v>13</v>
      </c>
      <c r="C137" s="142">
        <v>8</v>
      </c>
      <c r="D137" s="142">
        <v>2</v>
      </c>
      <c r="E137" s="148" t="s">
        <v>707</v>
      </c>
      <c r="F137" s="142">
        <v>9</v>
      </c>
      <c r="G137" s="142">
        <v>32</v>
      </c>
      <c r="H137" s="142">
        <v>76</v>
      </c>
      <c r="I137" s="332">
        <v>75</v>
      </c>
    </row>
    <row r="138" spans="1:10" x14ac:dyDescent="0.2">
      <c r="A138" s="147">
        <v>41760</v>
      </c>
      <c r="B138" s="142">
        <v>11</v>
      </c>
      <c r="C138" s="142">
        <v>6</v>
      </c>
      <c r="D138" s="142">
        <v>2</v>
      </c>
      <c r="E138" s="148" t="s">
        <v>707</v>
      </c>
      <c r="F138" s="142">
        <v>10</v>
      </c>
      <c r="G138" s="142">
        <v>33</v>
      </c>
      <c r="H138" s="142">
        <v>78</v>
      </c>
      <c r="I138" s="331">
        <v>77</v>
      </c>
    </row>
    <row r="139" spans="1:10" x14ac:dyDescent="0.2">
      <c r="A139" s="147">
        <v>41791</v>
      </c>
      <c r="B139" s="142">
        <v>12</v>
      </c>
      <c r="C139" s="142">
        <v>7</v>
      </c>
      <c r="D139" s="142">
        <v>2</v>
      </c>
      <c r="E139" s="148" t="s">
        <v>707</v>
      </c>
      <c r="F139" s="142">
        <v>9</v>
      </c>
      <c r="G139" s="142">
        <v>31</v>
      </c>
      <c r="H139" s="142">
        <v>79</v>
      </c>
      <c r="I139" s="331">
        <v>76</v>
      </c>
      <c r="J139" s="152"/>
    </row>
    <row r="140" spans="1:10" x14ac:dyDescent="0.2">
      <c r="A140" s="147">
        <v>41821</v>
      </c>
      <c r="B140" s="142">
        <v>11</v>
      </c>
      <c r="C140" s="142">
        <v>8</v>
      </c>
      <c r="D140" s="142">
        <v>2</v>
      </c>
      <c r="E140" s="148" t="s">
        <v>707</v>
      </c>
      <c r="F140" s="142">
        <v>9</v>
      </c>
      <c r="G140" s="142">
        <v>32</v>
      </c>
      <c r="H140" s="142">
        <v>79</v>
      </c>
      <c r="I140" s="331">
        <v>76</v>
      </c>
      <c r="J140" s="152"/>
    </row>
    <row r="141" spans="1:10" x14ac:dyDescent="0.2">
      <c r="A141" s="147">
        <v>41852</v>
      </c>
      <c r="B141" s="142">
        <v>13</v>
      </c>
      <c r="C141" s="142">
        <v>8</v>
      </c>
      <c r="D141" s="142">
        <v>2</v>
      </c>
      <c r="E141" s="148" t="s">
        <v>707</v>
      </c>
      <c r="F141" s="142">
        <v>8</v>
      </c>
      <c r="G141" s="142">
        <v>34</v>
      </c>
      <c r="H141" s="142">
        <v>79</v>
      </c>
      <c r="I141" s="331">
        <v>71</v>
      </c>
      <c r="J141" s="152"/>
    </row>
    <row r="142" spans="1:10" x14ac:dyDescent="0.2">
      <c r="A142" s="147">
        <v>41883</v>
      </c>
      <c r="B142" s="142">
        <v>10</v>
      </c>
      <c r="C142" s="142">
        <v>6</v>
      </c>
      <c r="D142" s="142">
        <v>2</v>
      </c>
      <c r="E142" s="148" t="s">
        <v>707</v>
      </c>
      <c r="F142" s="142">
        <v>8</v>
      </c>
      <c r="G142" s="142">
        <v>34</v>
      </c>
      <c r="H142" s="142">
        <v>82</v>
      </c>
      <c r="I142" s="331">
        <v>73</v>
      </c>
      <c r="J142" s="152"/>
    </row>
    <row r="143" spans="1:10" x14ac:dyDescent="0.2">
      <c r="A143" s="149" t="s">
        <v>237</v>
      </c>
      <c r="B143" s="142">
        <v>39</v>
      </c>
      <c r="C143" s="142">
        <v>10</v>
      </c>
      <c r="D143" s="142">
        <v>5</v>
      </c>
      <c r="E143" s="142">
        <v>4</v>
      </c>
      <c r="F143" s="142">
        <v>7</v>
      </c>
      <c r="G143" s="142">
        <v>32</v>
      </c>
      <c r="H143" s="142">
        <v>48</v>
      </c>
      <c r="I143" s="333">
        <v>38</v>
      </c>
      <c r="J143" s="152"/>
    </row>
    <row r="144" spans="1:10" s="151" customFormat="1" x14ac:dyDescent="0.2">
      <c r="A144" s="37"/>
      <c r="B144" s="150"/>
      <c r="C144" s="150"/>
      <c r="D144" s="150"/>
      <c r="E144" s="150"/>
      <c r="F144" s="150"/>
      <c r="G144" s="150"/>
      <c r="H144" s="150"/>
      <c r="I144" s="44"/>
      <c r="J144" s="46"/>
    </row>
    <row r="145" spans="1:15" x14ac:dyDescent="0.2">
      <c r="A145" s="38" t="s">
        <v>24</v>
      </c>
      <c r="B145" s="44"/>
      <c r="C145" s="44"/>
      <c r="D145" s="44"/>
      <c r="E145" s="44"/>
      <c r="F145" s="44"/>
      <c r="G145" s="44"/>
      <c r="H145" s="44"/>
      <c r="I145" s="46"/>
      <c r="J145" s="46"/>
    </row>
    <row r="146" spans="1:15" ht="37.5" customHeight="1" x14ac:dyDescent="0.2">
      <c r="A146" s="399" t="s">
        <v>713</v>
      </c>
      <c r="B146" s="402"/>
      <c r="C146" s="402"/>
      <c r="D146" s="402"/>
      <c r="E146" s="402"/>
      <c r="F146" s="402"/>
      <c r="G146" s="402"/>
      <c r="H146" s="402"/>
      <c r="I146" s="402"/>
    </row>
    <row r="147" spans="1:15" s="46" customFormat="1" ht="12.75" customHeight="1" x14ac:dyDescent="0.2">
      <c r="A147" s="464" t="s">
        <v>5</v>
      </c>
      <c r="B147" s="402"/>
      <c r="C147" s="402"/>
      <c r="D147" s="402"/>
      <c r="E147" s="402"/>
      <c r="F147" s="402"/>
      <c r="G147" s="402"/>
      <c r="H147" s="402"/>
      <c r="I147" s="402"/>
      <c r="J147" s="44"/>
      <c r="K147" s="152"/>
      <c r="L147" s="152"/>
      <c r="M147" s="152"/>
      <c r="N147" s="152"/>
      <c r="O147" s="152"/>
    </row>
    <row r="148" spans="1:15" s="46" customFormat="1" ht="12.75" customHeight="1" x14ac:dyDescent="0.2">
      <c r="A148" s="100" t="s">
        <v>790</v>
      </c>
      <c r="B148" s="41"/>
      <c r="C148" s="41"/>
      <c r="D148" s="41"/>
      <c r="E148" s="41"/>
      <c r="F148" s="41"/>
      <c r="G148" s="41"/>
      <c r="H148" s="41"/>
      <c r="I148" s="44"/>
      <c r="J148" s="47"/>
      <c r="K148" s="152"/>
      <c r="L148" s="152"/>
      <c r="M148" s="152"/>
      <c r="N148" s="152"/>
      <c r="O148" s="152"/>
    </row>
    <row r="149" spans="1:15" s="46" customFormat="1" x14ac:dyDescent="0.2">
      <c r="A149" s="44"/>
      <c r="B149" s="44"/>
      <c r="C149" s="44"/>
      <c r="D149" s="44"/>
      <c r="E149" s="44"/>
      <c r="F149" s="44"/>
      <c r="G149" s="44"/>
      <c r="H149" s="44"/>
      <c r="I149" s="47"/>
      <c r="J149" s="47"/>
    </row>
    <row r="150" spans="1:15" s="46" customFormat="1" hidden="1" x14ac:dyDescent="0.2">
      <c r="I150" s="47"/>
      <c r="J150" s="47"/>
    </row>
    <row r="151" spans="1:15" hidden="1" x14ac:dyDescent="0.2"/>
    <row r="152" spans="1:15" s="44" customFormat="1" hidden="1" x14ac:dyDescent="0.2">
      <c r="I152" s="47"/>
      <c r="J152" s="47"/>
    </row>
    <row r="153" spans="1:15" hidden="1" x14ac:dyDescent="0.2">
      <c r="A153" s="44"/>
      <c r="B153" s="44"/>
      <c r="C153" s="44"/>
      <c r="D153" s="44"/>
      <c r="E153" s="44"/>
      <c r="F153" s="44"/>
      <c r="G153" s="44"/>
      <c r="H153" s="44"/>
    </row>
    <row r="154" spans="1:15" x14ac:dyDescent="0.2"/>
    <row r="155" spans="1:15" x14ac:dyDescent="0.2"/>
    <row r="156" spans="1:15" x14ac:dyDescent="0.2"/>
    <row r="157" spans="1:15" x14ac:dyDescent="0.2"/>
    <row r="158" spans="1:15" x14ac:dyDescent="0.2"/>
    <row r="159" spans="1:15" x14ac:dyDescent="0.2"/>
    <row r="160" spans="1:15" x14ac:dyDescent="0.2"/>
    <row r="161" x14ac:dyDescent="0.2"/>
  </sheetData>
  <mergeCells count="9">
    <mergeCell ref="A1:G1"/>
    <mergeCell ref="A147:I147"/>
    <mergeCell ref="A146:I146"/>
    <mergeCell ref="B7:I7"/>
    <mergeCell ref="B8:I8"/>
    <mergeCell ref="A3:I3"/>
    <mergeCell ref="A2:I2"/>
    <mergeCell ref="A4:I4"/>
    <mergeCell ref="A5:I5"/>
  </mergeCells>
  <phoneticPr fontId="3" type="noConversion"/>
  <hyperlinks>
    <hyperlink ref="H1" location="Index!Print_Area" display="Return to Index"/>
    <hyperlink ref="I1" location="'Technical notes'!Print_Area" display="Go to technical notes"/>
  </hyperlinks>
  <pageMargins left="0.39370078740157483" right="0.39370078740157483" top="0.39370078740157483" bottom="0.39370078740157483" header="0.19685039370078741" footer="0.19685039370078741"/>
  <pageSetup paperSize="9" scale="80" orientation="landscape" r:id="rId1"/>
  <headerFooter alignWithMargins="0">
    <oddFooter>Page &amp;P of &amp;N</oddFooter>
  </headerFooter>
  <rowBreaks count="1" manualBreakCount="1">
    <brk id="57"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89"/>
  <sheetViews>
    <sheetView workbookViewId="0">
      <pane ySplit="11" topLeftCell="A12" activePane="bottomLeft" state="frozen"/>
      <selection activeCell="C30" sqref="C30"/>
      <selection pane="bottomLeft" activeCell="I1" sqref="I1"/>
    </sheetView>
  </sheetViews>
  <sheetFormatPr defaultColWidth="0" defaultRowHeight="12.75" customHeight="1" zeroHeight="1" x14ac:dyDescent="0.2"/>
  <cols>
    <col min="1" max="1" width="26.5703125" style="44" customWidth="1"/>
    <col min="2" max="2" width="15.42578125" style="44" customWidth="1"/>
    <col min="3" max="3" width="15.7109375" style="44" customWidth="1"/>
    <col min="4" max="4" width="14.140625" style="44" customWidth="1"/>
    <col min="5" max="5" width="13.85546875" style="44" customWidth="1"/>
    <col min="6" max="6" width="14.7109375" style="44" customWidth="1"/>
    <col min="7" max="7" width="18.7109375" style="44" customWidth="1"/>
    <col min="8" max="8" width="16.5703125" style="44" customWidth="1"/>
    <col min="9" max="9" width="14.42578125" style="44" customWidth="1"/>
    <col min="10" max="10" width="4" style="44" customWidth="1"/>
    <col min="11" max="21" width="11.140625" style="44" hidden="1" customWidth="1"/>
    <col min="22" max="22" width="3.42578125" style="44" customWidth="1"/>
    <col min="23" max="16384" width="11.140625" style="44" hidden="1"/>
  </cols>
  <sheetData>
    <row r="1" spans="1:22" s="47" customFormat="1" ht="36" customHeight="1" x14ac:dyDescent="0.2">
      <c r="A1" s="390" t="s">
        <v>0</v>
      </c>
      <c r="B1" s="390"/>
      <c r="C1" s="390"/>
      <c r="D1" s="390"/>
      <c r="E1" s="390"/>
      <c r="F1" s="390"/>
      <c r="G1" s="390"/>
      <c r="H1" s="12" t="s">
        <v>73</v>
      </c>
      <c r="I1" s="12" t="s">
        <v>74</v>
      </c>
      <c r="J1" s="44"/>
      <c r="K1" s="44"/>
      <c r="L1" s="44"/>
      <c r="M1" s="44"/>
      <c r="N1" s="44"/>
      <c r="O1" s="44"/>
      <c r="P1" s="44"/>
      <c r="Q1" s="44"/>
      <c r="R1" s="44"/>
      <c r="S1" s="44"/>
      <c r="T1" s="44"/>
      <c r="U1" s="44"/>
      <c r="V1" s="44"/>
    </row>
    <row r="2" spans="1:22" s="47" customFormat="1" ht="14.25" customHeight="1" x14ac:dyDescent="0.2">
      <c r="A2" s="470" t="s">
        <v>3</v>
      </c>
      <c r="B2" s="470"/>
      <c r="C2" s="470"/>
      <c r="D2" s="470"/>
      <c r="E2" s="470"/>
      <c r="F2" s="470"/>
      <c r="G2" s="470"/>
      <c r="H2" s="44"/>
      <c r="I2" s="44"/>
      <c r="J2" s="44"/>
      <c r="K2" s="44"/>
      <c r="L2" s="44"/>
      <c r="M2" s="44"/>
      <c r="N2" s="44"/>
      <c r="O2" s="44"/>
      <c r="P2" s="44"/>
      <c r="Q2" s="44"/>
      <c r="R2" s="44"/>
      <c r="S2" s="44"/>
      <c r="T2" s="44"/>
      <c r="U2" s="44"/>
      <c r="V2" s="44"/>
    </row>
    <row r="3" spans="1:22" s="47" customFormat="1" ht="23.25" customHeight="1" x14ac:dyDescent="0.2">
      <c r="A3" s="461" t="s">
        <v>245</v>
      </c>
      <c r="B3" s="461"/>
      <c r="C3" s="461"/>
      <c r="D3" s="461"/>
      <c r="E3" s="461"/>
      <c r="F3" s="461"/>
      <c r="G3" s="461"/>
      <c r="H3" s="48"/>
      <c r="I3" s="44"/>
      <c r="J3" s="44"/>
      <c r="K3" s="44"/>
      <c r="L3" s="44"/>
      <c r="M3" s="44"/>
      <c r="N3" s="44"/>
      <c r="O3" s="44"/>
      <c r="P3" s="44"/>
      <c r="Q3" s="44"/>
      <c r="R3" s="44"/>
      <c r="S3" s="44"/>
      <c r="T3" s="44"/>
      <c r="U3" s="44"/>
      <c r="V3" s="44"/>
    </row>
    <row r="4" spans="1:22" s="47" customFormat="1" x14ac:dyDescent="0.2">
      <c r="A4" s="13" t="s">
        <v>7</v>
      </c>
      <c r="B4" s="44"/>
      <c r="C4" s="44"/>
      <c r="D4" s="44"/>
      <c r="E4" s="44"/>
      <c r="F4" s="44"/>
      <c r="G4" s="44"/>
      <c r="H4" s="44"/>
      <c r="I4" s="44"/>
      <c r="J4" s="44"/>
      <c r="K4" s="44"/>
      <c r="L4" s="44"/>
      <c r="M4" s="44"/>
      <c r="N4" s="44"/>
      <c r="O4" s="44"/>
      <c r="P4" s="44"/>
      <c r="Q4" s="44"/>
      <c r="R4" s="44"/>
      <c r="S4" s="44"/>
      <c r="T4" s="44"/>
      <c r="U4" s="44"/>
      <c r="V4" s="44"/>
    </row>
    <row r="5" spans="1:22" s="47" customFormat="1" ht="14.25" x14ac:dyDescent="0.2">
      <c r="A5" s="13" t="s">
        <v>6</v>
      </c>
      <c r="B5" s="44"/>
      <c r="C5" s="44"/>
      <c r="D5" s="44"/>
      <c r="E5" s="44"/>
      <c r="F5" s="44"/>
      <c r="G5" s="44"/>
      <c r="H5" s="44"/>
      <c r="I5" s="44"/>
      <c r="J5" s="44"/>
      <c r="K5" s="44"/>
      <c r="L5" s="44"/>
      <c r="M5" s="44"/>
      <c r="N5" s="44"/>
      <c r="O5" s="44"/>
      <c r="P5" s="44"/>
      <c r="Q5" s="44"/>
      <c r="R5" s="44"/>
      <c r="S5" s="44"/>
      <c r="T5" s="44"/>
      <c r="U5" s="44"/>
      <c r="V5" s="44"/>
    </row>
    <row r="6" spans="1:22" s="47" customFormat="1" x14ac:dyDescent="0.2">
      <c r="A6" s="44"/>
      <c r="B6" s="44"/>
      <c r="C6" s="44"/>
      <c r="D6" s="44"/>
      <c r="E6" s="44"/>
      <c r="F6" s="44"/>
      <c r="G6" s="44"/>
      <c r="H6" s="44"/>
      <c r="I6" s="44"/>
      <c r="J6" s="44"/>
      <c r="K6" s="44"/>
      <c r="L6" s="44"/>
      <c r="M6" s="44"/>
      <c r="N6" s="44"/>
      <c r="O6" s="44"/>
      <c r="P6" s="44"/>
      <c r="Q6" s="44"/>
      <c r="R6" s="44"/>
      <c r="S6" s="44"/>
      <c r="T6" s="44"/>
      <c r="U6" s="44"/>
      <c r="V6" s="44"/>
    </row>
    <row r="7" spans="1:22" s="47" customFormat="1" ht="14.25" x14ac:dyDescent="0.2">
      <c r="A7" s="126"/>
      <c r="B7" s="465" t="s">
        <v>26</v>
      </c>
      <c r="C7" s="465"/>
      <c r="D7" s="465"/>
      <c r="E7" s="465"/>
      <c r="F7" s="465"/>
      <c r="G7" s="465"/>
      <c r="H7" s="465"/>
      <c r="I7" s="465"/>
      <c r="J7" s="44"/>
      <c r="K7" s="44"/>
      <c r="L7" s="44"/>
      <c r="M7" s="44"/>
      <c r="N7" s="44"/>
      <c r="O7" s="44"/>
      <c r="P7" s="44"/>
      <c r="Q7" s="44"/>
      <c r="R7" s="44"/>
      <c r="S7" s="44"/>
      <c r="T7" s="44"/>
      <c r="U7" s="44"/>
      <c r="V7" s="44"/>
    </row>
    <row r="8" spans="1:22" s="47" customFormat="1" x14ac:dyDescent="0.2">
      <c r="A8" s="127"/>
      <c r="B8" s="471" t="s">
        <v>4</v>
      </c>
      <c r="C8" s="472"/>
      <c r="D8" s="472"/>
      <c r="E8" s="472"/>
      <c r="F8" s="472"/>
      <c r="G8" s="472"/>
      <c r="H8" s="472"/>
      <c r="I8" s="473"/>
      <c r="J8" s="44"/>
      <c r="K8" s="44"/>
      <c r="L8" s="44"/>
      <c r="M8" s="44"/>
      <c r="N8" s="44"/>
      <c r="O8" s="44"/>
      <c r="P8" s="44"/>
      <c r="Q8" s="44"/>
      <c r="R8" s="44"/>
      <c r="S8" s="44"/>
      <c r="T8" s="44"/>
      <c r="U8" s="44"/>
      <c r="V8" s="44"/>
    </row>
    <row r="9" spans="1:22" s="131" customFormat="1" ht="12.75" customHeight="1" x14ac:dyDescent="0.2">
      <c r="A9" s="128"/>
      <c r="B9" s="129" t="s">
        <v>8</v>
      </c>
      <c r="C9" s="129" t="s">
        <v>9</v>
      </c>
      <c r="D9" s="129" t="s">
        <v>10</v>
      </c>
      <c r="E9" s="129" t="s">
        <v>11</v>
      </c>
      <c r="F9" s="129" t="s">
        <v>12</v>
      </c>
      <c r="G9" s="129" t="s">
        <v>13</v>
      </c>
      <c r="H9" s="129" t="s">
        <v>14</v>
      </c>
      <c r="I9" s="130" t="s">
        <v>15</v>
      </c>
      <c r="J9" s="100"/>
      <c r="K9" s="100"/>
      <c r="L9" s="100"/>
      <c r="M9" s="100"/>
      <c r="N9" s="100"/>
      <c r="O9" s="100"/>
      <c r="P9" s="100"/>
      <c r="Q9" s="100"/>
      <c r="R9" s="100"/>
      <c r="S9" s="100"/>
      <c r="T9" s="100"/>
      <c r="U9" s="100"/>
      <c r="V9" s="100"/>
    </row>
    <row r="10" spans="1:22" s="47" customFormat="1" x14ac:dyDescent="0.2">
      <c r="A10" s="299"/>
      <c r="B10" s="44"/>
      <c r="C10" s="44"/>
      <c r="D10" s="44"/>
      <c r="E10" s="44"/>
      <c r="F10" s="44"/>
      <c r="G10" s="44"/>
      <c r="H10" s="44"/>
      <c r="I10" s="300"/>
      <c r="J10" s="44"/>
      <c r="K10" s="44"/>
      <c r="L10" s="44"/>
      <c r="M10" s="44"/>
      <c r="N10" s="44"/>
      <c r="O10" s="44"/>
      <c r="P10" s="44"/>
      <c r="Q10" s="44"/>
      <c r="R10" s="44"/>
      <c r="S10" s="44"/>
      <c r="T10" s="44"/>
      <c r="U10" s="44"/>
      <c r="V10" s="44"/>
    </row>
    <row r="11" spans="1:22" s="46" customFormat="1" x14ac:dyDescent="0.2">
      <c r="A11" s="299"/>
      <c r="B11" s="132" t="s">
        <v>16</v>
      </c>
      <c r="C11" s="132" t="s">
        <v>17</v>
      </c>
      <c r="D11" s="132" t="s">
        <v>18</v>
      </c>
      <c r="E11" s="132" t="s">
        <v>19</v>
      </c>
      <c r="F11" s="132" t="s">
        <v>20</v>
      </c>
      <c r="G11" s="132" t="s">
        <v>21</v>
      </c>
      <c r="H11" s="132" t="s">
        <v>22</v>
      </c>
      <c r="I11" s="301" t="s">
        <v>23</v>
      </c>
      <c r="J11" s="44"/>
      <c r="K11" s="44"/>
      <c r="L11" s="44"/>
      <c r="M11" s="44"/>
      <c r="N11" s="44"/>
      <c r="O11" s="44"/>
      <c r="P11" s="44"/>
      <c r="Q11" s="44"/>
      <c r="R11" s="44"/>
      <c r="S11" s="44"/>
      <c r="T11" s="44"/>
      <c r="U11" s="44"/>
      <c r="V11" s="44"/>
    </row>
    <row r="12" spans="1:22" s="47" customFormat="1" x14ac:dyDescent="0.2">
      <c r="A12" s="299"/>
      <c r="B12" s="44"/>
      <c r="C12" s="44"/>
      <c r="D12" s="44"/>
      <c r="E12" s="44"/>
      <c r="F12" s="44"/>
      <c r="G12" s="44"/>
      <c r="H12" s="44"/>
      <c r="I12" s="44"/>
      <c r="J12" s="44"/>
      <c r="K12" s="44"/>
      <c r="L12" s="44"/>
      <c r="M12" s="44"/>
      <c r="N12" s="44"/>
      <c r="O12" s="44"/>
      <c r="P12" s="44"/>
      <c r="Q12" s="44"/>
      <c r="R12" s="44"/>
      <c r="S12" s="44"/>
      <c r="T12" s="44"/>
      <c r="U12" s="44"/>
      <c r="V12" s="44"/>
    </row>
    <row r="13" spans="1:22" s="134" customFormat="1" ht="24" customHeight="1" x14ac:dyDescent="0.2">
      <c r="A13" s="133" t="s">
        <v>152</v>
      </c>
      <c r="B13" s="142">
        <v>32</v>
      </c>
      <c r="C13" s="142">
        <v>5</v>
      </c>
      <c r="D13" s="142">
        <v>4</v>
      </c>
      <c r="E13" s="142">
        <v>14</v>
      </c>
      <c r="F13" s="142">
        <v>3</v>
      </c>
      <c r="G13" s="142">
        <v>43</v>
      </c>
      <c r="H13" s="142">
        <v>54</v>
      </c>
      <c r="I13" s="142">
        <v>44</v>
      </c>
      <c r="J13" s="302"/>
      <c r="K13" s="302"/>
      <c r="L13" s="302"/>
      <c r="M13" s="302"/>
      <c r="N13" s="302"/>
      <c r="O13" s="302"/>
      <c r="P13" s="302"/>
      <c r="Q13" s="302"/>
      <c r="R13" s="302"/>
      <c r="S13" s="302"/>
      <c r="T13" s="302"/>
      <c r="U13" s="302"/>
      <c r="V13" s="302"/>
    </row>
    <row r="14" spans="1:22" s="134" customFormat="1" ht="10.5" customHeight="1" x14ac:dyDescent="0.2">
      <c r="A14" s="133" t="s">
        <v>153</v>
      </c>
      <c r="B14" s="142">
        <v>64</v>
      </c>
      <c r="C14" s="142">
        <v>15</v>
      </c>
      <c r="D14" s="142">
        <v>13</v>
      </c>
      <c r="E14" s="142">
        <v>13</v>
      </c>
      <c r="F14" s="142">
        <v>9</v>
      </c>
      <c r="G14" s="142">
        <v>19</v>
      </c>
      <c r="H14" s="142">
        <v>22</v>
      </c>
      <c r="I14" s="142">
        <v>13</v>
      </c>
      <c r="J14" s="302"/>
      <c r="K14" s="302"/>
      <c r="L14" s="302"/>
      <c r="M14" s="302"/>
      <c r="N14" s="302"/>
      <c r="O14" s="302"/>
      <c r="P14" s="302"/>
      <c r="Q14" s="302"/>
      <c r="R14" s="302"/>
      <c r="S14" s="302"/>
      <c r="T14" s="302"/>
      <c r="U14" s="302"/>
      <c r="V14" s="302"/>
    </row>
    <row r="15" spans="1:22" s="134" customFormat="1" ht="36" customHeight="1" x14ac:dyDescent="0.2">
      <c r="A15" s="133" t="s">
        <v>154</v>
      </c>
      <c r="B15" s="142">
        <v>67</v>
      </c>
      <c r="C15" s="142">
        <v>12</v>
      </c>
      <c r="D15" s="142">
        <v>6</v>
      </c>
      <c r="E15" s="142">
        <v>7</v>
      </c>
      <c r="F15" s="142">
        <v>9</v>
      </c>
      <c r="G15" s="142">
        <v>19</v>
      </c>
      <c r="H15" s="142">
        <v>27</v>
      </c>
      <c r="I15" s="142">
        <v>19</v>
      </c>
      <c r="J15" s="302"/>
      <c r="K15" s="302"/>
      <c r="L15" s="302"/>
      <c r="M15" s="302"/>
      <c r="N15" s="302"/>
      <c r="O15" s="302"/>
      <c r="P15" s="302"/>
      <c r="Q15" s="302"/>
      <c r="R15" s="302"/>
      <c r="S15" s="302"/>
      <c r="T15" s="302"/>
      <c r="U15" s="302"/>
      <c r="V15" s="302"/>
    </row>
    <row r="16" spans="1:22" s="134" customFormat="1" ht="23.25" customHeight="1" x14ac:dyDescent="0.2">
      <c r="A16" s="133" t="s">
        <v>155</v>
      </c>
      <c r="B16" s="142">
        <v>59</v>
      </c>
      <c r="C16" s="142">
        <v>12</v>
      </c>
      <c r="D16" s="142">
        <v>14</v>
      </c>
      <c r="E16" s="142">
        <v>6</v>
      </c>
      <c r="F16" s="142">
        <v>25</v>
      </c>
      <c r="G16" s="142">
        <v>16</v>
      </c>
      <c r="H16" s="142">
        <v>20</v>
      </c>
      <c r="I16" s="142">
        <v>14</v>
      </c>
      <c r="J16" s="302"/>
      <c r="K16" s="302"/>
      <c r="L16" s="302"/>
      <c r="M16" s="302"/>
      <c r="N16" s="302"/>
      <c r="O16" s="302"/>
      <c r="P16" s="302"/>
      <c r="Q16" s="302"/>
      <c r="R16" s="302"/>
      <c r="S16" s="302"/>
      <c r="T16" s="302"/>
      <c r="U16" s="302"/>
      <c r="V16" s="302"/>
    </row>
    <row r="17" spans="1:256" s="134" customFormat="1" ht="14.25" customHeight="1" x14ac:dyDescent="0.2">
      <c r="A17" s="133" t="s">
        <v>156</v>
      </c>
      <c r="B17" s="142">
        <v>9</v>
      </c>
      <c r="C17" s="142">
        <v>2</v>
      </c>
      <c r="D17" s="142">
        <v>2</v>
      </c>
      <c r="E17" s="142">
        <v>2</v>
      </c>
      <c r="F17" s="142">
        <v>3</v>
      </c>
      <c r="G17" s="142">
        <v>48</v>
      </c>
      <c r="H17" s="142">
        <v>79</v>
      </c>
      <c r="I17" s="142">
        <v>63</v>
      </c>
      <c r="J17" s="302"/>
      <c r="K17" s="302"/>
      <c r="L17" s="302"/>
      <c r="M17" s="302"/>
      <c r="N17" s="302"/>
      <c r="O17" s="302"/>
      <c r="P17" s="302"/>
      <c r="Q17" s="302"/>
      <c r="R17" s="302"/>
      <c r="S17" s="302"/>
      <c r="T17" s="302"/>
      <c r="U17" s="302"/>
      <c r="V17" s="302"/>
    </row>
    <row r="18" spans="1:256" s="134" customFormat="1" ht="14.25" customHeight="1" x14ac:dyDescent="0.2">
      <c r="A18" s="133" t="s">
        <v>157</v>
      </c>
      <c r="B18" s="142">
        <v>41</v>
      </c>
      <c r="C18" s="142">
        <v>14</v>
      </c>
      <c r="D18" s="142">
        <v>6</v>
      </c>
      <c r="E18" s="142">
        <v>5</v>
      </c>
      <c r="F18" s="142">
        <v>47</v>
      </c>
      <c r="G18" s="142">
        <v>22</v>
      </c>
      <c r="H18" s="142">
        <v>21</v>
      </c>
      <c r="I18" s="142">
        <v>13</v>
      </c>
      <c r="J18" s="302"/>
      <c r="K18" s="302"/>
      <c r="L18" s="302"/>
      <c r="M18" s="302"/>
      <c r="N18" s="302"/>
      <c r="O18" s="302"/>
      <c r="P18" s="302"/>
      <c r="Q18" s="302"/>
      <c r="R18" s="302"/>
      <c r="S18" s="302"/>
      <c r="T18" s="302"/>
      <c r="U18" s="302"/>
      <c r="V18" s="302"/>
    </row>
    <row r="19" spans="1:256" s="134" customFormat="1" ht="13.5" customHeight="1" x14ac:dyDescent="0.2">
      <c r="A19" s="133" t="s">
        <v>158</v>
      </c>
      <c r="B19" s="142">
        <v>11</v>
      </c>
      <c r="C19" s="142">
        <v>2</v>
      </c>
      <c r="D19" s="142">
        <v>90</v>
      </c>
      <c r="E19" s="142">
        <v>1</v>
      </c>
      <c r="F19" s="142">
        <v>3</v>
      </c>
      <c r="G19" s="142">
        <v>7</v>
      </c>
      <c r="H19" s="142">
        <v>10</v>
      </c>
      <c r="I19" s="142">
        <v>6</v>
      </c>
      <c r="J19" s="302"/>
      <c r="K19" s="302"/>
      <c r="L19" s="302"/>
      <c r="M19" s="302"/>
      <c r="N19" s="302"/>
      <c r="O19" s="302"/>
      <c r="P19" s="302"/>
      <c r="Q19" s="302"/>
      <c r="R19" s="302"/>
      <c r="S19" s="302"/>
      <c r="T19" s="302"/>
      <c r="U19" s="302"/>
      <c r="V19" s="302"/>
    </row>
    <row r="20" spans="1:256" s="134" customFormat="1" ht="22.5" customHeight="1" x14ac:dyDescent="0.2">
      <c r="A20" s="133" t="s">
        <v>159</v>
      </c>
      <c r="B20" s="142">
        <v>26</v>
      </c>
      <c r="C20" s="142">
        <v>4</v>
      </c>
      <c r="D20" s="142">
        <v>68</v>
      </c>
      <c r="E20" s="142">
        <v>1</v>
      </c>
      <c r="F20" s="142">
        <v>4</v>
      </c>
      <c r="G20" s="142">
        <v>15</v>
      </c>
      <c r="H20" s="142">
        <v>22</v>
      </c>
      <c r="I20" s="142">
        <v>15</v>
      </c>
      <c r="J20" s="302"/>
      <c r="K20" s="302"/>
      <c r="L20" s="302"/>
      <c r="M20" s="302"/>
      <c r="N20" s="302"/>
      <c r="O20" s="302"/>
      <c r="P20" s="302"/>
      <c r="Q20" s="302"/>
      <c r="R20" s="302"/>
      <c r="S20" s="302"/>
      <c r="T20" s="302"/>
      <c r="U20" s="302"/>
      <c r="V20" s="302"/>
    </row>
    <row r="21" spans="1:256" s="134" customFormat="1" ht="13.5" customHeight="1" x14ac:dyDescent="0.2">
      <c r="A21" s="133" t="s">
        <v>160</v>
      </c>
      <c r="B21" s="142">
        <v>74</v>
      </c>
      <c r="C21" s="142">
        <v>17</v>
      </c>
      <c r="D21" s="142">
        <v>13</v>
      </c>
      <c r="E21" s="142">
        <v>4</v>
      </c>
      <c r="F21" s="142">
        <v>8</v>
      </c>
      <c r="G21" s="142">
        <v>21</v>
      </c>
      <c r="H21" s="142">
        <v>22</v>
      </c>
      <c r="I21" s="142">
        <v>14</v>
      </c>
      <c r="J21" s="302"/>
      <c r="K21" s="302"/>
      <c r="L21" s="302"/>
      <c r="M21" s="302"/>
      <c r="N21" s="302"/>
      <c r="O21" s="302"/>
      <c r="P21" s="302"/>
      <c r="Q21" s="302"/>
      <c r="R21" s="302"/>
      <c r="S21" s="302"/>
      <c r="T21" s="302"/>
      <c r="U21" s="302"/>
      <c r="V21" s="302"/>
    </row>
    <row r="22" spans="1:256" s="134" customFormat="1" ht="13.5" customHeight="1" x14ac:dyDescent="0.2">
      <c r="A22" s="133" t="s">
        <v>161</v>
      </c>
      <c r="B22" s="142">
        <v>76</v>
      </c>
      <c r="C22" s="142">
        <v>10</v>
      </c>
      <c r="D22" s="142">
        <v>6</v>
      </c>
      <c r="E22" s="142">
        <v>5</v>
      </c>
      <c r="F22" s="142">
        <v>6</v>
      </c>
      <c r="G22" s="142">
        <v>16</v>
      </c>
      <c r="H22" s="142">
        <v>25</v>
      </c>
      <c r="I22" s="142">
        <v>17</v>
      </c>
      <c r="J22" s="302"/>
      <c r="K22" s="302"/>
      <c r="L22" s="302"/>
      <c r="M22" s="302"/>
      <c r="N22" s="302"/>
      <c r="O22" s="302"/>
      <c r="P22" s="302"/>
      <c r="Q22" s="302"/>
      <c r="R22" s="302"/>
      <c r="S22" s="302"/>
      <c r="T22" s="302"/>
      <c r="U22" s="302"/>
      <c r="V22" s="302"/>
    </row>
    <row r="23" spans="1:256" s="134" customFormat="1" ht="13.5" customHeight="1" x14ac:dyDescent="0.2">
      <c r="A23" s="133" t="s">
        <v>162</v>
      </c>
      <c r="B23" s="142">
        <v>51</v>
      </c>
      <c r="C23" s="142">
        <v>8</v>
      </c>
      <c r="D23" s="142">
        <v>3</v>
      </c>
      <c r="E23" s="142">
        <v>31</v>
      </c>
      <c r="F23" s="142">
        <v>5</v>
      </c>
      <c r="G23" s="142">
        <v>22</v>
      </c>
      <c r="H23" s="142">
        <v>30</v>
      </c>
      <c r="I23" s="142">
        <v>23</v>
      </c>
      <c r="J23" s="302"/>
      <c r="K23" s="302"/>
      <c r="L23" s="302"/>
      <c r="M23" s="302"/>
      <c r="N23" s="302"/>
      <c r="O23" s="302"/>
      <c r="P23" s="302"/>
      <c r="Q23" s="302"/>
      <c r="R23" s="302"/>
      <c r="S23" s="302"/>
      <c r="T23" s="302"/>
      <c r="U23" s="302"/>
      <c r="V23" s="302"/>
    </row>
    <row r="24" spans="1:256" s="134" customFormat="1" ht="22.5" x14ac:dyDescent="0.2">
      <c r="A24" s="133" t="s">
        <v>163</v>
      </c>
      <c r="B24" s="142">
        <v>72</v>
      </c>
      <c r="C24" s="142">
        <v>23</v>
      </c>
      <c r="D24" s="142">
        <v>4</v>
      </c>
      <c r="E24" s="142">
        <v>6</v>
      </c>
      <c r="F24" s="142">
        <v>4</v>
      </c>
      <c r="G24" s="142">
        <v>14</v>
      </c>
      <c r="H24" s="142">
        <v>21</v>
      </c>
      <c r="I24" s="142">
        <v>17</v>
      </c>
      <c r="J24" s="302"/>
      <c r="K24" s="302"/>
      <c r="L24" s="302"/>
      <c r="M24" s="302"/>
      <c r="N24" s="302"/>
      <c r="O24" s="302"/>
      <c r="P24" s="302"/>
      <c r="Q24" s="302"/>
      <c r="R24" s="302"/>
      <c r="S24" s="302"/>
      <c r="T24" s="302"/>
      <c r="U24" s="302"/>
      <c r="V24" s="302"/>
    </row>
    <row r="25" spans="1:256" s="134" customFormat="1" ht="22.5" customHeight="1" x14ac:dyDescent="0.2">
      <c r="A25" s="133" t="s">
        <v>164</v>
      </c>
      <c r="B25" s="142">
        <v>87</v>
      </c>
      <c r="C25" s="142">
        <v>23</v>
      </c>
      <c r="D25" s="142">
        <v>3</v>
      </c>
      <c r="E25" s="142">
        <v>4</v>
      </c>
      <c r="F25" s="142">
        <v>2</v>
      </c>
      <c r="G25" s="142">
        <v>9</v>
      </c>
      <c r="H25" s="142">
        <v>13</v>
      </c>
      <c r="I25" s="142">
        <v>10</v>
      </c>
      <c r="J25" s="302"/>
      <c r="K25" s="302"/>
      <c r="L25" s="302"/>
      <c r="M25" s="302"/>
      <c r="N25" s="302"/>
      <c r="O25" s="302"/>
      <c r="P25" s="302"/>
      <c r="Q25" s="302"/>
      <c r="R25" s="302"/>
      <c r="S25" s="302"/>
      <c r="T25" s="302"/>
      <c r="U25" s="302"/>
      <c r="V25" s="302"/>
    </row>
    <row r="26" spans="1:256" s="134" customFormat="1" ht="10.5" customHeight="1" x14ac:dyDescent="0.2">
      <c r="A26" s="133" t="s">
        <v>165</v>
      </c>
      <c r="B26" s="142">
        <v>67</v>
      </c>
      <c r="C26" s="142">
        <v>10</v>
      </c>
      <c r="D26" s="142">
        <v>7</v>
      </c>
      <c r="E26" s="142">
        <v>17</v>
      </c>
      <c r="F26" s="142">
        <v>7</v>
      </c>
      <c r="G26" s="142">
        <v>16</v>
      </c>
      <c r="H26" s="142">
        <v>25</v>
      </c>
      <c r="I26" s="142">
        <v>16</v>
      </c>
      <c r="J26" s="302"/>
      <c r="K26" s="302"/>
      <c r="L26" s="302"/>
      <c r="M26" s="302"/>
      <c r="N26" s="302"/>
      <c r="O26" s="302"/>
      <c r="P26" s="302"/>
      <c r="Q26" s="302"/>
      <c r="R26" s="302"/>
      <c r="S26" s="302"/>
      <c r="T26" s="302"/>
      <c r="U26" s="302"/>
      <c r="V26" s="302"/>
    </row>
    <row r="27" spans="1:256" s="134" customFormat="1" ht="24.75" customHeight="1" x14ac:dyDescent="0.2">
      <c r="A27" s="133" t="s">
        <v>167</v>
      </c>
      <c r="B27" s="142">
        <v>38</v>
      </c>
      <c r="C27" s="142">
        <v>3</v>
      </c>
      <c r="D27" s="142">
        <v>1</v>
      </c>
      <c r="E27" s="142">
        <v>3</v>
      </c>
      <c r="F27" s="142">
        <v>11</v>
      </c>
      <c r="G27" s="142">
        <v>30</v>
      </c>
      <c r="H27" s="142">
        <v>50</v>
      </c>
      <c r="I27" s="142">
        <v>32</v>
      </c>
      <c r="J27" s="302"/>
      <c r="K27" s="302"/>
      <c r="L27" s="302"/>
      <c r="M27" s="302"/>
      <c r="N27" s="302"/>
      <c r="O27" s="302"/>
      <c r="P27" s="302"/>
      <c r="Q27" s="302"/>
      <c r="R27" s="302"/>
      <c r="S27" s="302"/>
      <c r="T27" s="302"/>
      <c r="U27" s="302"/>
      <c r="V27" s="302"/>
    </row>
    <row r="28" spans="1:256" s="134" customFormat="1" ht="22.5" x14ac:dyDescent="0.2">
      <c r="A28" s="133" t="s">
        <v>246</v>
      </c>
      <c r="B28" s="205" t="s">
        <v>225</v>
      </c>
      <c r="C28" s="236" t="s">
        <v>225</v>
      </c>
      <c r="D28" s="236" t="s">
        <v>225</v>
      </c>
      <c r="E28" s="236" t="s">
        <v>225</v>
      </c>
      <c r="F28" s="236" t="s">
        <v>225</v>
      </c>
      <c r="G28" s="236" t="s">
        <v>225</v>
      </c>
      <c r="H28" s="236" t="s">
        <v>225</v>
      </c>
      <c r="I28" s="236" t="s">
        <v>225</v>
      </c>
      <c r="J28" s="135"/>
      <c r="K28" s="135"/>
      <c r="L28" s="135"/>
      <c r="M28" s="135"/>
      <c r="N28" s="135"/>
      <c r="O28" s="135"/>
      <c r="P28" s="135"/>
      <c r="Q28" s="135"/>
      <c r="R28" s="135"/>
      <c r="S28" s="135"/>
      <c r="T28" s="135"/>
      <c r="U28" s="135"/>
      <c r="V28" s="135"/>
      <c r="W28" s="135" t="s">
        <v>225</v>
      </c>
      <c r="X28" s="135" t="s">
        <v>225</v>
      </c>
      <c r="Y28" s="135" t="s">
        <v>225</v>
      </c>
      <c r="Z28" s="135" t="s">
        <v>225</v>
      </c>
      <c r="AA28" s="135" t="s">
        <v>225</v>
      </c>
      <c r="AB28" s="135" t="s">
        <v>225</v>
      </c>
      <c r="AC28" s="135" t="s">
        <v>225</v>
      </c>
      <c r="AD28" s="135" t="s">
        <v>225</v>
      </c>
      <c r="AE28" s="135" t="s">
        <v>225</v>
      </c>
      <c r="AF28" s="135" t="s">
        <v>225</v>
      </c>
      <c r="AG28" s="135" t="s">
        <v>225</v>
      </c>
      <c r="AH28" s="135" t="s">
        <v>225</v>
      </c>
      <c r="AI28" s="135" t="s">
        <v>225</v>
      </c>
      <c r="AJ28" s="135" t="s">
        <v>225</v>
      </c>
      <c r="AK28" s="135" t="s">
        <v>225</v>
      </c>
      <c r="AL28" s="135" t="s">
        <v>225</v>
      </c>
      <c r="AM28" s="135" t="s">
        <v>225</v>
      </c>
      <c r="AN28" s="135" t="s">
        <v>225</v>
      </c>
      <c r="AO28" s="135" t="s">
        <v>225</v>
      </c>
      <c r="AP28" s="135" t="s">
        <v>225</v>
      </c>
      <c r="AQ28" s="135" t="s">
        <v>225</v>
      </c>
      <c r="AR28" s="135" t="s">
        <v>225</v>
      </c>
      <c r="AS28" s="135" t="s">
        <v>225</v>
      </c>
      <c r="AT28" s="135" t="s">
        <v>225</v>
      </c>
      <c r="AU28" s="135" t="s">
        <v>225</v>
      </c>
      <c r="AV28" s="135" t="s">
        <v>225</v>
      </c>
      <c r="AW28" s="135" t="s">
        <v>225</v>
      </c>
      <c r="AX28" s="135" t="s">
        <v>225</v>
      </c>
      <c r="AY28" s="135" t="s">
        <v>225</v>
      </c>
      <c r="AZ28" s="135" t="s">
        <v>225</v>
      </c>
      <c r="BA28" s="135" t="s">
        <v>225</v>
      </c>
      <c r="BB28" s="135" t="s">
        <v>225</v>
      </c>
      <c r="BC28" s="135" t="s">
        <v>225</v>
      </c>
      <c r="BD28" s="135" t="s">
        <v>225</v>
      </c>
      <c r="BE28" s="135" t="s">
        <v>225</v>
      </c>
      <c r="BF28" s="135" t="s">
        <v>225</v>
      </c>
      <c r="BG28" s="135" t="s">
        <v>225</v>
      </c>
      <c r="BH28" s="135" t="s">
        <v>225</v>
      </c>
      <c r="BI28" s="135" t="s">
        <v>225</v>
      </c>
      <c r="BJ28" s="135" t="s">
        <v>225</v>
      </c>
      <c r="BK28" s="135" t="s">
        <v>225</v>
      </c>
      <c r="BL28" s="135" t="s">
        <v>225</v>
      </c>
      <c r="BM28" s="135" t="s">
        <v>225</v>
      </c>
      <c r="BN28" s="135" t="s">
        <v>225</v>
      </c>
      <c r="BO28" s="135" t="s">
        <v>225</v>
      </c>
      <c r="BP28" s="135" t="s">
        <v>225</v>
      </c>
      <c r="BQ28" s="135" t="s">
        <v>225</v>
      </c>
      <c r="BR28" s="135" t="s">
        <v>225</v>
      </c>
      <c r="BS28" s="135" t="s">
        <v>225</v>
      </c>
      <c r="BT28" s="135" t="s">
        <v>225</v>
      </c>
      <c r="BU28" s="135" t="s">
        <v>225</v>
      </c>
      <c r="BV28" s="135" t="s">
        <v>225</v>
      </c>
      <c r="BW28" s="135" t="s">
        <v>225</v>
      </c>
      <c r="BX28" s="135" t="s">
        <v>225</v>
      </c>
      <c r="BY28" s="135" t="s">
        <v>225</v>
      </c>
      <c r="BZ28" s="135" t="s">
        <v>225</v>
      </c>
      <c r="CA28" s="135" t="s">
        <v>225</v>
      </c>
      <c r="CB28" s="135" t="s">
        <v>225</v>
      </c>
      <c r="CC28" s="135" t="s">
        <v>225</v>
      </c>
      <c r="CD28" s="135" t="s">
        <v>225</v>
      </c>
      <c r="CE28" s="135" t="s">
        <v>225</v>
      </c>
      <c r="CF28" s="135" t="s">
        <v>225</v>
      </c>
      <c r="CG28" s="135" t="s">
        <v>225</v>
      </c>
      <c r="CH28" s="135" t="s">
        <v>225</v>
      </c>
      <c r="CI28" s="135" t="s">
        <v>225</v>
      </c>
      <c r="CJ28" s="135" t="s">
        <v>225</v>
      </c>
      <c r="CK28" s="135" t="s">
        <v>225</v>
      </c>
      <c r="CL28" s="135" t="s">
        <v>225</v>
      </c>
      <c r="CM28" s="135" t="s">
        <v>225</v>
      </c>
      <c r="CN28" s="135" t="s">
        <v>225</v>
      </c>
      <c r="CO28" s="135" t="s">
        <v>225</v>
      </c>
      <c r="CP28" s="135" t="s">
        <v>225</v>
      </c>
      <c r="CQ28" s="135" t="s">
        <v>225</v>
      </c>
      <c r="CR28" s="135" t="s">
        <v>225</v>
      </c>
      <c r="CS28" s="135" t="s">
        <v>225</v>
      </c>
      <c r="CT28" s="135" t="s">
        <v>225</v>
      </c>
      <c r="CU28" s="135" t="s">
        <v>225</v>
      </c>
      <c r="CV28" s="135" t="s">
        <v>225</v>
      </c>
      <c r="CW28" s="135" t="s">
        <v>225</v>
      </c>
      <c r="CX28" s="135" t="s">
        <v>225</v>
      </c>
      <c r="CY28" s="135" t="s">
        <v>225</v>
      </c>
      <c r="CZ28" s="135" t="s">
        <v>225</v>
      </c>
      <c r="DA28" s="135" t="s">
        <v>225</v>
      </c>
      <c r="DB28" s="135" t="s">
        <v>225</v>
      </c>
      <c r="DC28" s="135" t="s">
        <v>225</v>
      </c>
      <c r="DD28" s="135" t="s">
        <v>225</v>
      </c>
      <c r="DE28" s="135" t="s">
        <v>225</v>
      </c>
      <c r="DF28" s="135" t="s">
        <v>225</v>
      </c>
      <c r="DG28" s="135" t="s">
        <v>225</v>
      </c>
      <c r="DH28" s="135" t="s">
        <v>225</v>
      </c>
      <c r="DI28" s="135" t="s">
        <v>225</v>
      </c>
      <c r="DJ28" s="135" t="s">
        <v>225</v>
      </c>
      <c r="DK28" s="135" t="s">
        <v>225</v>
      </c>
      <c r="DL28" s="135" t="s">
        <v>225</v>
      </c>
      <c r="DM28" s="135" t="s">
        <v>225</v>
      </c>
      <c r="DN28" s="135" t="s">
        <v>225</v>
      </c>
      <c r="DO28" s="135" t="s">
        <v>225</v>
      </c>
      <c r="DP28" s="135" t="s">
        <v>225</v>
      </c>
      <c r="DQ28" s="135" t="s">
        <v>225</v>
      </c>
      <c r="DR28" s="135" t="s">
        <v>225</v>
      </c>
      <c r="DS28" s="135" t="s">
        <v>225</v>
      </c>
      <c r="DT28" s="135" t="s">
        <v>225</v>
      </c>
      <c r="DU28" s="135" t="s">
        <v>225</v>
      </c>
      <c r="DV28" s="135" t="s">
        <v>225</v>
      </c>
      <c r="DW28" s="135" t="s">
        <v>225</v>
      </c>
      <c r="DX28" s="135" t="s">
        <v>225</v>
      </c>
      <c r="DY28" s="135" t="s">
        <v>225</v>
      </c>
      <c r="DZ28" s="135" t="s">
        <v>225</v>
      </c>
      <c r="EA28" s="135" t="s">
        <v>225</v>
      </c>
      <c r="EB28" s="135" t="s">
        <v>225</v>
      </c>
      <c r="EC28" s="135" t="s">
        <v>225</v>
      </c>
      <c r="ED28" s="135" t="s">
        <v>225</v>
      </c>
      <c r="EE28" s="135" t="s">
        <v>225</v>
      </c>
      <c r="EF28" s="135" t="s">
        <v>225</v>
      </c>
      <c r="EG28" s="135" t="s">
        <v>225</v>
      </c>
      <c r="EH28" s="135" t="s">
        <v>225</v>
      </c>
      <c r="EI28" s="135" t="s">
        <v>225</v>
      </c>
      <c r="EJ28" s="135" t="s">
        <v>225</v>
      </c>
      <c r="EK28" s="135" t="s">
        <v>225</v>
      </c>
      <c r="EL28" s="135" t="s">
        <v>225</v>
      </c>
      <c r="EM28" s="135" t="s">
        <v>225</v>
      </c>
      <c r="EN28" s="135" t="s">
        <v>225</v>
      </c>
      <c r="EO28" s="135" t="s">
        <v>225</v>
      </c>
      <c r="EP28" s="135" t="s">
        <v>225</v>
      </c>
      <c r="EQ28" s="135" t="s">
        <v>225</v>
      </c>
      <c r="ER28" s="135" t="s">
        <v>225</v>
      </c>
      <c r="ES28" s="135" t="s">
        <v>225</v>
      </c>
      <c r="ET28" s="135" t="s">
        <v>225</v>
      </c>
      <c r="EU28" s="135" t="s">
        <v>225</v>
      </c>
      <c r="EV28" s="135" t="s">
        <v>225</v>
      </c>
      <c r="EW28" s="135" t="s">
        <v>225</v>
      </c>
      <c r="EX28" s="135" t="s">
        <v>225</v>
      </c>
      <c r="EY28" s="135" t="s">
        <v>225</v>
      </c>
      <c r="EZ28" s="135" t="s">
        <v>225</v>
      </c>
      <c r="FA28" s="135" t="s">
        <v>225</v>
      </c>
      <c r="FB28" s="135" t="s">
        <v>225</v>
      </c>
      <c r="FC28" s="135" t="s">
        <v>225</v>
      </c>
      <c r="FD28" s="135" t="s">
        <v>225</v>
      </c>
      <c r="FE28" s="135" t="s">
        <v>225</v>
      </c>
      <c r="FF28" s="135" t="s">
        <v>225</v>
      </c>
      <c r="FG28" s="135" t="s">
        <v>225</v>
      </c>
      <c r="FH28" s="135" t="s">
        <v>225</v>
      </c>
      <c r="FI28" s="135" t="s">
        <v>225</v>
      </c>
      <c r="FJ28" s="135" t="s">
        <v>225</v>
      </c>
      <c r="FK28" s="135" t="s">
        <v>225</v>
      </c>
      <c r="FL28" s="135" t="s">
        <v>225</v>
      </c>
      <c r="FM28" s="135" t="s">
        <v>225</v>
      </c>
      <c r="FN28" s="135" t="s">
        <v>225</v>
      </c>
      <c r="FO28" s="135" t="s">
        <v>225</v>
      </c>
      <c r="FP28" s="135" t="s">
        <v>225</v>
      </c>
      <c r="FQ28" s="135" t="s">
        <v>225</v>
      </c>
      <c r="FR28" s="135" t="s">
        <v>225</v>
      </c>
      <c r="FS28" s="135" t="s">
        <v>225</v>
      </c>
      <c r="FT28" s="135" t="s">
        <v>225</v>
      </c>
      <c r="FU28" s="135" t="s">
        <v>225</v>
      </c>
      <c r="FV28" s="135" t="s">
        <v>225</v>
      </c>
      <c r="FW28" s="135" t="s">
        <v>225</v>
      </c>
      <c r="FX28" s="135" t="s">
        <v>225</v>
      </c>
      <c r="FY28" s="135" t="s">
        <v>225</v>
      </c>
      <c r="FZ28" s="135" t="s">
        <v>225</v>
      </c>
      <c r="GA28" s="135" t="s">
        <v>225</v>
      </c>
      <c r="GB28" s="135" t="s">
        <v>225</v>
      </c>
      <c r="GC28" s="135" t="s">
        <v>225</v>
      </c>
      <c r="GD28" s="135" t="s">
        <v>225</v>
      </c>
      <c r="GE28" s="135" t="s">
        <v>225</v>
      </c>
      <c r="GF28" s="135" t="s">
        <v>225</v>
      </c>
      <c r="GG28" s="135" t="s">
        <v>225</v>
      </c>
      <c r="GH28" s="135" t="s">
        <v>225</v>
      </c>
      <c r="GI28" s="135" t="s">
        <v>225</v>
      </c>
      <c r="GJ28" s="135" t="s">
        <v>225</v>
      </c>
      <c r="GK28" s="135" t="s">
        <v>225</v>
      </c>
      <c r="GL28" s="135" t="s">
        <v>225</v>
      </c>
      <c r="GM28" s="135" t="s">
        <v>225</v>
      </c>
      <c r="GN28" s="135" t="s">
        <v>225</v>
      </c>
      <c r="GO28" s="135" t="s">
        <v>225</v>
      </c>
      <c r="GP28" s="135" t="s">
        <v>225</v>
      </c>
      <c r="GQ28" s="135" t="s">
        <v>225</v>
      </c>
      <c r="GR28" s="135" t="s">
        <v>225</v>
      </c>
      <c r="GS28" s="135" t="s">
        <v>225</v>
      </c>
      <c r="GT28" s="135" t="s">
        <v>225</v>
      </c>
      <c r="GU28" s="135" t="s">
        <v>225</v>
      </c>
      <c r="GV28" s="135" t="s">
        <v>225</v>
      </c>
      <c r="GW28" s="135" t="s">
        <v>225</v>
      </c>
      <c r="GX28" s="135" t="s">
        <v>225</v>
      </c>
      <c r="GY28" s="135" t="s">
        <v>225</v>
      </c>
      <c r="GZ28" s="135" t="s">
        <v>225</v>
      </c>
      <c r="HA28" s="135" t="s">
        <v>225</v>
      </c>
      <c r="HB28" s="135" t="s">
        <v>225</v>
      </c>
      <c r="HC28" s="135" t="s">
        <v>225</v>
      </c>
      <c r="HD28" s="135" t="s">
        <v>225</v>
      </c>
      <c r="HE28" s="135" t="s">
        <v>225</v>
      </c>
      <c r="HF28" s="135" t="s">
        <v>225</v>
      </c>
      <c r="HG28" s="135" t="s">
        <v>225</v>
      </c>
      <c r="HH28" s="135" t="s">
        <v>225</v>
      </c>
      <c r="HI28" s="135" t="s">
        <v>225</v>
      </c>
      <c r="HJ28" s="135" t="s">
        <v>225</v>
      </c>
      <c r="HK28" s="135" t="s">
        <v>225</v>
      </c>
      <c r="HL28" s="135" t="s">
        <v>225</v>
      </c>
      <c r="HM28" s="135" t="s">
        <v>225</v>
      </c>
      <c r="HN28" s="135" t="s">
        <v>225</v>
      </c>
      <c r="HO28" s="135" t="s">
        <v>225</v>
      </c>
      <c r="HP28" s="135" t="s">
        <v>225</v>
      </c>
      <c r="HQ28" s="135" t="s">
        <v>225</v>
      </c>
      <c r="HR28" s="135" t="s">
        <v>225</v>
      </c>
      <c r="HS28" s="135" t="s">
        <v>225</v>
      </c>
      <c r="HT28" s="135" t="s">
        <v>225</v>
      </c>
      <c r="HU28" s="135" t="s">
        <v>225</v>
      </c>
      <c r="HV28" s="135" t="s">
        <v>225</v>
      </c>
      <c r="HW28" s="135" t="s">
        <v>225</v>
      </c>
      <c r="HX28" s="135" t="s">
        <v>225</v>
      </c>
      <c r="HY28" s="135" t="s">
        <v>225</v>
      </c>
      <c r="HZ28" s="135" t="s">
        <v>225</v>
      </c>
      <c r="IA28" s="135" t="s">
        <v>225</v>
      </c>
      <c r="IB28" s="135" t="s">
        <v>225</v>
      </c>
      <c r="IC28" s="135" t="s">
        <v>225</v>
      </c>
      <c r="ID28" s="135" t="s">
        <v>225</v>
      </c>
      <c r="IE28" s="135" t="s">
        <v>225</v>
      </c>
      <c r="IF28" s="135" t="s">
        <v>225</v>
      </c>
      <c r="IG28" s="135" t="s">
        <v>225</v>
      </c>
      <c r="IH28" s="135" t="s">
        <v>225</v>
      </c>
      <c r="II28" s="135" t="s">
        <v>225</v>
      </c>
      <c r="IJ28" s="135" t="s">
        <v>225</v>
      </c>
      <c r="IK28" s="135" t="s">
        <v>225</v>
      </c>
      <c r="IL28" s="135" t="s">
        <v>225</v>
      </c>
      <c r="IM28" s="135" t="s">
        <v>225</v>
      </c>
      <c r="IN28" s="135" t="s">
        <v>225</v>
      </c>
      <c r="IO28" s="135" t="s">
        <v>225</v>
      </c>
      <c r="IP28" s="135" t="s">
        <v>225</v>
      </c>
      <c r="IQ28" s="135" t="s">
        <v>225</v>
      </c>
      <c r="IR28" s="135" t="s">
        <v>225</v>
      </c>
      <c r="IS28" s="135" t="s">
        <v>225</v>
      </c>
      <c r="IT28" s="135" t="s">
        <v>225</v>
      </c>
      <c r="IU28" s="135" t="s">
        <v>225</v>
      </c>
      <c r="IV28" s="135" t="s">
        <v>225</v>
      </c>
    </row>
    <row r="29" spans="1:256" s="134" customFormat="1" ht="36" customHeight="1" x14ac:dyDescent="0.2">
      <c r="A29" s="133" t="s">
        <v>168</v>
      </c>
      <c r="B29" s="236">
        <v>45</v>
      </c>
      <c r="C29" s="236">
        <v>6</v>
      </c>
      <c r="D29" s="236">
        <v>22</v>
      </c>
      <c r="E29" s="236">
        <v>14</v>
      </c>
      <c r="F29" s="236">
        <v>3</v>
      </c>
      <c r="G29" s="236">
        <v>50</v>
      </c>
      <c r="H29" s="236">
        <v>41</v>
      </c>
      <c r="I29" s="236">
        <v>16</v>
      </c>
      <c r="J29" s="302"/>
      <c r="K29" s="302"/>
      <c r="L29" s="302"/>
      <c r="M29" s="302"/>
      <c r="N29" s="302"/>
      <c r="O29" s="302"/>
      <c r="P29" s="302"/>
      <c r="Q29" s="302"/>
      <c r="R29" s="302"/>
      <c r="S29" s="302"/>
      <c r="T29" s="302"/>
      <c r="U29" s="302"/>
      <c r="V29" s="302"/>
    </row>
    <row r="30" spans="1:256" s="134" customFormat="1" ht="33.75" customHeight="1" x14ac:dyDescent="0.2">
      <c r="A30" s="133" t="s">
        <v>169</v>
      </c>
      <c r="B30" s="236">
        <v>54</v>
      </c>
      <c r="C30" s="236">
        <v>14</v>
      </c>
      <c r="D30" s="236">
        <v>7</v>
      </c>
      <c r="E30" s="236">
        <v>5</v>
      </c>
      <c r="F30" s="236">
        <v>10</v>
      </c>
      <c r="G30" s="236">
        <v>23</v>
      </c>
      <c r="H30" s="236">
        <v>31</v>
      </c>
      <c r="I30" s="236">
        <v>24</v>
      </c>
      <c r="J30" s="302"/>
      <c r="K30" s="302"/>
      <c r="L30" s="302"/>
      <c r="M30" s="302"/>
      <c r="N30" s="302"/>
      <c r="O30" s="302"/>
      <c r="P30" s="302"/>
      <c r="Q30" s="302"/>
      <c r="R30" s="302"/>
      <c r="S30" s="302"/>
      <c r="T30" s="302"/>
      <c r="U30" s="302"/>
      <c r="V30" s="302"/>
    </row>
    <row r="31" spans="1:256" s="134" customFormat="1" ht="25.5" customHeight="1" x14ac:dyDescent="0.2">
      <c r="A31" s="133" t="s">
        <v>170</v>
      </c>
      <c r="B31" s="142">
        <v>72</v>
      </c>
      <c r="C31" s="142">
        <v>14</v>
      </c>
      <c r="D31" s="142">
        <v>4</v>
      </c>
      <c r="E31" s="142">
        <v>3</v>
      </c>
      <c r="F31" s="142">
        <v>4</v>
      </c>
      <c r="G31" s="142">
        <v>13</v>
      </c>
      <c r="H31" s="142">
        <v>18</v>
      </c>
      <c r="I31" s="142">
        <v>15</v>
      </c>
      <c r="J31" s="302"/>
      <c r="K31" s="302"/>
      <c r="L31" s="302"/>
      <c r="M31" s="302"/>
      <c r="N31" s="302"/>
      <c r="O31" s="302"/>
      <c r="P31" s="302"/>
      <c r="Q31" s="302"/>
      <c r="R31" s="302"/>
      <c r="S31" s="302"/>
      <c r="T31" s="302"/>
      <c r="U31" s="302"/>
      <c r="V31" s="302"/>
    </row>
    <row r="32" spans="1:256" s="134" customFormat="1" ht="22.5" x14ac:dyDescent="0.2">
      <c r="A32" s="133" t="s">
        <v>171</v>
      </c>
      <c r="B32" s="142">
        <v>56</v>
      </c>
      <c r="C32" s="142">
        <v>14</v>
      </c>
      <c r="D32" s="142">
        <v>6</v>
      </c>
      <c r="E32" s="142">
        <v>6</v>
      </c>
      <c r="F32" s="142">
        <v>17</v>
      </c>
      <c r="G32" s="142">
        <v>17</v>
      </c>
      <c r="H32" s="142">
        <v>24</v>
      </c>
      <c r="I32" s="142">
        <v>18</v>
      </c>
      <c r="J32" s="302"/>
      <c r="K32" s="302"/>
      <c r="L32" s="302"/>
      <c r="M32" s="302"/>
      <c r="N32" s="302"/>
      <c r="O32" s="302"/>
      <c r="P32" s="302"/>
      <c r="Q32" s="302"/>
      <c r="R32" s="302"/>
      <c r="S32" s="302"/>
      <c r="T32" s="302"/>
      <c r="U32" s="302"/>
      <c r="V32" s="302"/>
    </row>
    <row r="33" spans="1:22" s="134" customFormat="1" x14ac:dyDescent="0.2">
      <c r="A33" s="133" t="s">
        <v>172</v>
      </c>
      <c r="B33" s="142">
        <v>68</v>
      </c>
      <c r="C33" s="142">
        <v>10</v>
      </c>
      <c r="D33" s="142">
        <v>5</v>
      </c>
      <c r="E33" s="142">
        <v>5</v>
      </c>
      <c r="F33" s="142">
        <v>7</v>
      </c>
      <c r="G33" s="142">
        <v>18</v>
      </c>
      <c r="H33" s="142">
        <v>22</v>
      </c>
      <c r="I33" s="142">
        <v>7</v>
      </c>
      <c r="J33" s="302"/>
      <c r="K33" s="302"/>
      <c r="L33" s="302"/>
      <c r="M33" s="302"/>
      <c r="N33" s="302"/>
      <c r="O33" s="302"/>
      <c r="P33" s="302"/>
      <c r="Q33" s="302"/>
      <c r="R33" s="302"/>
      <c r="S33" s="302"/>
      <c r="T33" s="302"/>
      <c r="U33" s="302"/>
      <c r="V33" s="302"/>
    </row>
    <row r="34" spans="1:22" s="134" customFormat="1" ht="10.5" customHeight="1" x14ac:dyDescent="0.2">
      <c r="A34" s="136" t="s">
        <v>173</v>
      </c>
      <c r="B34" s="142">
        <v>39</v>
      </c>
      <c r="C34" s="142">
        <v>10</v>
      </c>
      <c r="D34" s="142">
        <v>5</v>
      </c>
      <c r="E34" s="142">
        <v>4</v>
      </c>
      <c r="F34" s="142">
        <v>7</v>
      </c>
      <c r="G34" s="142">
        <v>32</v>
      </c>
      <c r="H34" s="142">
        <v>48</v>
      </c>
      <c r="I34" s="142">
        <v>38</v>
      </c>
      <c r="J34" s="302"/>
      <c r="K34" s="302"/>
      <c r="L34" s="302"/>
      <c r="M34" s="302"/>
      <c r="N34" s="302"/>
      <c r="O34" s="302"/>
      <c r="P34" s="302"/>
      <c r="Q34" s="302"/>
      <c r="R34" s="302"/>
      <c r="S34" s="302"/>
      <c r="T34" s="302"/>
      <c r="U34" s="302"/>
      <c r="V34" s="302"/>
    </row>
    <row r="35" spans="1:22" s="134" customFormat="1" ht="12" customHeight="1" x14ac:dyDescent="0.2">
      <c r="A35" s="133"/>
      <c r="B35" s="135"/>
      <c r="C35" s="135"/>
      <c r="D35" s="135"/>
      <c r="E35" s="135"/>
      <c r="F35" s="135"/>
      <c r="G35" s="135"/>
      <c r="H35" s="135"/>
      <c r="I35" s="135"/>
      <c r="J35" s="302"/>
      <c r="K35" s="302"/>
      <c r="L35" s="302"/>
      <c r="M35" s="302"/>
      <c r="N35" s="302"/>
      <c r="O35" s="302"/>
      <c r="P35" s="302"/>
      <c r="Q35" s="302"/>
      <c r="R35" s="302"/>
      <c r="S35" s="302"/>
      <c r="T35" s="302"/>
      <c r="U35" s="302"/>
      <c r="V35" s="302"/>
    </row>
    <row r="36" spans="1:22" s="134" customFormat="1" ht="11.25" hidden="1" x14ac:dyDescent="0.2">
      <c r="A36" s="133"/>
      <c r="B36" s="135"/>
      <c r="C36" s="135"/>
      <c r="D36" s="135"/>
      <c r="E36" s="135"/>
      <c r="F36" s="135"/>
      <c r="G36" s="135"/>
      <c r="H36" s="135"/>
      <c r="I36" s="135"/>
      <c r="J36" s="302"/>
      <c r="K36" s="302"/>
      <c r="L36" s="302"/>
      <c r="M36" s="302"/>
      <c r="N36" s="302"/>
      <c r="O36" s="302"/>
      <c r="P36" s="302"/>
      <c r="Q36" s="302"/>
      <c r="R36" s="302"/>
      <c r="S36" s="302"/>
      <c r="T36" s="302"/>
      <c r="U36" s="302"/>
      <c r="V36" s="302"/>
    </row>
    <row r="37" spans="1:22" s="47" customFormat="1" x14ac:dyDescent="0.2">
      <c r="A37" s="44"/>
      <c r="B37" s="44"/>
      <c r="C37" s="44"/>
      <c r="D37" s="44"/>
      <c r="E37" s="44"/>
      <c r="F37" s="44"/>
      <c r="G37" s="44"/>
      <c r="H37" s="44"/>
      <c r="I37" s="44"/>
      <c r="J37" s="44"/>
      <c r="K37" s="44"/>
      <c r="L37" s="44"/>
      <c r="M37" s="44"/>
      <c r="N37" s="44"/>
      <c r="O37" s="44"/>
      <c r="P37" s="44"/>
      <c r="Q37" s="44"/>
      <c r="R37" s="44"/>
      <c r="S37" s="44"/>
      <c r="T37" s="44"/>
      <c r="U37" s="44"/>
      <c r="V37" s="44"/>
    </row>
    <row r="38" spans="1:22" s="138" customFormat="1" ht="10.5" customHeight="1" x14ac:dyDescent="0.2">
      <c r="A38" s="38" t="s">
        <v>24</v>
      </c>
      <c r="B38" s="137"/>
      <c r="C38" s="137"/>
      <c r="D38" s="137"/>
      <c r="E38" s="137"/>
      <c r="F38" s="137"/>
      <c r="G38" s="137"/>
      <c r="H38" s="137"/>
      <c r="I38" s="137"/>
      <c r="J38" s="303"/>
      <c r="K38" s="303"/>
      <c r="L38" s="303"/>
      <c r="M38" s="303"/>
      <c r="N38" s="303"/>
      <c r="O38" s="303"/>
      <c r="P38" s="303"/>
      <c r="Q38" s="303"/>
      <c r="R38" s="303"/>
      <c r="S38" s="303"/>
      <c r="T38" s="303"/>
      <c r="U38" s="303"/>
      <c r="V38" s="303"/>
    </row>
    <row r="39" spans="1:22" s="138" customFormat="1" ht="38.25" customHeight="1" x14ac:dyDescent="0.2">
      <c r="A39" s="399" t="s">
        <v>713</v>
      </c>
      <c r="B39" s="402"/>
      <c r="C39" s="402"/>
      <c r="D39" s="402"/>
      <c r="E39" s="402"/>
      <c r="F39" s="402"/>
      <c r="G39" s="402"/>
      <c r="H39" s="402"/>
      <c r="I39" s="402"/>
      <c r="J39" s="303"/>
      <c r="K39" s="303"/>
      <c r="L39" s="303"/>
      <c r="M39" s="303"/>
      <c r="N39" s="303"/>
      <c r="O39" s="303"/>
      <c r="P39" s="303"/>
      <c r="Q39" s="303"/>
      <c r="R39" s="303"/>
      <c r="S39" s="303"/>
      <c r="T39" s="303"/>
      <c r="U39" s="303"/>
      <c r="V39" s="303"/>
    </row>
    <row r="40" spans="1:22" s="47" customFormat="1" x14ac:dyDescent="0.2">
      <c r="A40" s="464" t="s">
        <v>255</v>
      </c>
      <c r="B40" s="464"/>
      <c r="C40" s="464"/>
      <c r="D40" s="464"/>
      <c r="E40" s="464"/>
      <c r="F40" s="464"/>
      <c r="G40" s="464"/>
      <c r="H40" s="464"/>
      <c r="I40" s="464"/>
      <c r="J40" s="44"/>
      <c r="K40" s="44"/>
      <c r="L40" s="44"/>
      <c r="M40" s="44"/>
      <c r="N40" s="44"/>
      <c r="O40" s="44"/>
      <c r="P40" s="44"/>
      <c r="Q40" s="44"/>
      <c r="R40" s="44"/>
      <c r="S40" s="44"/>
      <c r="T40" s="44"/>
      <c r="U40" s="44"/>
      <c r="V40" s="44"/>
    </row>
    <row r="41" spans="1:22" x14ac:dyDescent="0.2">
      <c r="A41" s="100" t="s">
        <v>790</v>
      </c>
    </row>
    <row r="42" spans="1:22" x14ac:dyDescent="0.2"/>
    <row r="43" spans="1:22" hidden="1" x14ac:dyDescent="0.2"/>
    <row r="44" spans="1:22" hidden="1" x14ac:dyDescent="0.2"/>
    <row r="45" spans="1:22" hidden="1" x14ac:dyDescent="0.2"/>
    <row r="46" spans="1:22" hidden="1" x14ac:dyDescent="0.2"/>
    <row r="47" spans="1:22" hidden="1" x14ac:dyDescent="0.2"/>
    <row r="48" spans="1:22"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sheetData>
  <mergeCells count="7">
    <mergeCell ref="A1:G1"/>
    <mergeCell ref="A40:I40"/>
    <mergeCell ref="B7:I7"/>
    <mergeCell ref="B8:I8"/>
    <mergeCell ref="A39:I39"/>
    <mergeCell ref="A2:G2"/>
    <mergeCell ref="A3:G3"/>
  </mergeCells>
  <phoneticPr fontId="3" type="noConversion"/>
  <hyperlinks>
    <hyperlink ref="H1" location="Index!Print_Area" display="Return to Index"/>
    <hyperlink ref="I1" location="'Technical notes'!Print_Area" display="Go to technical notes"/>
  </hyperlinks>
  <pageMargins left="0.39370078740157483" right="0.39370078740157483" top="0.39370078740157483" bottom="0.39370078740157483" header="0.19685039370078741" footer="0.19685039370078741"/>
  <pageSetup paperSize="9" scale="80" orientation="landscape" r:id="rId1"/>
  <headerFooter alignWithMargins="0">
    <oddFooter>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8"/>
  <sheetViews>
    <sheetView workbookViewId="0">
      <pane ySplit="13" topLeftCell="A14" activePane="bottomLeft" state="frozen"/>
      <selection activeCell="C30" sqref="C30"/>
      <selection pane="bottomLeft" activeCell="A33" sqref="A33"/>
    </sheetView>
  </sheetViews>
  <sheetFormatPr defaultRowHeight="12.75" zeroHeight="1" x14ac:dyDescent="0.2"/>
  <cols>
    <col min="1" max="1" width="23.7109375" style="44" customWidth="1"/>
    <col min="2" max="6" width="9.140625" style="44"/>
    <col min="7" max="7" width="11.42578125" style="44" customWidth="1"/>
    <col min="8" max="16384" width="9.140625" style="44"/>
  </cols>
  <sheetData>
    <row r="1" spans="1:18" ht="39" customHeight="1" x14ac:dyDescent="0.2">
      <c r="A1" s="475" t="s">
        <v>292</v>
      </c>
      <c r="B1" s="475"/>
      <c r="C1" s="475"/>
      <c r="D1" s="475"/>
      <c r="E1" s="475"/>
      <c r="F1" s="475"/>
      <c r="G1" s="475"/>
      <c r="H1" s="475"/>
      <c r="I1" s="475"/>
      <c r="J1" s="475"/>
      <c r="K1" s="475"/>
      <c r="L1" s="475"/>
      <c r="M1" s="475"/>
      <c r="N1" s="475"/>
      <c r="O1" s="475"/>
      <c r="Q1" s="12" t="s">
        <v>73</v>
      </c>
      <c r="R1" s="12" t="s">
        <v>74</v>
      </c>
    </row>
    <row r="2" spans="1:18" x14ac:dyDescent="0.2">
      <c r="A2" s="60" t="s">
        <v>293</v>
      </c>
      <c r="B2" s="61"/>
      <c r="C2" s="61"/>
      <c r="D2" s="61"/>
      <c r="E2" s="61"/>
      <c r="F2" s="61"/>
      <c r="G2" s="61"/>
      <c r="H2" s="61"/>
      <c r="I2" s="61"/>
      <c r="J2" s="61"/>
      <c r="K2" s="61"/>
      <c r="L2" s="62"/>
      <c r="M2" s="62"/>
      <c r="N2" s="62"/>
      <c r="O2" s="62"/>
    </row>
    <row r="3" spans="1:18" ht="41.25" customHeight="1" x14ac:dyDescent="0.2">
      <c r="A3" s="443" t="s">
        <v>776</v>
      </c>
      <c r="B3" s="474"/>
      <c r="C3" s="474"/>
      <c r="D3" s="474"/>
      <c r="E3" s="474"/>
      <c r="F3" s="474"/>
      <c r="G3" s="474"/>
      <c r="H3" s="474"/>
      <c r="I3" s="474"/>
      <c r="J3" s="61"/>
      <c r="K3" s="61"/>
      <c r="L3" s="62"/>
      <c r="M3" s="62"/>
      <c r="N3" s="62"/>
      <c r="O3" s="62"/>
    </row>
    <row r="4" spans="1:18" x14ac:dyDescent="0.2">
      <c r="A4" s="60" t="s">
        <v>7</v>
      </c>
      <c r="B4" s="61"/>
      <c r="C4" s="61"/>
      <c r="D4" s="61"/>
      <c r="E4" s="61"/>
      <c r="F4" s="61"/>
      <c r="G4" s="61"/>
      <c r="H4" s="61"/>
      <c r="I4" s="61"/>
      <c r="J4" s="61"/>
      <c r="K4" s="61"/>
      <c r="L4" s="62"/>
      <c r="M4" s="62"/>
      <c r="N4" s="62"/>
      <c r="O4" s="62"/>
    </row>
    <row r="5" spans="1:18" x14ac:dyDescent="0.2">
      <c r="A5" s="60" t="s">
        <v>294</v>
      </c>
      <c r="B5" s="61"/>
      <c r="C5" s="61"/>
      <c r="D5" s="61"/>
      <c r="E5" s="61"/>
      <c r="F5" s="61"/>
      <c r="G5" s="61"/>
      <c r="H5" s="61"/>
      <c r="I5" s="61"/>
      <c r="J5" s="61"/>
      <c r="K5" s="61"/>
      <c r="L5" s="62"/>
      <c r="M5" s="62"/>
      <c r="N5" s="62"/>
      <c r="O5" s="62"/>
    </row>
    <row r="6" spans="1:18" x14ac:dyDescent="0.2"/>
    <row r="7" spans="1:18" x14ac:dyDescent="0.2">
      <c r="A7" s="63"/>
      <c r="B7" s="63"/>
      <c r="C7" s="61"/>
      <c r="D7" s="61"/>
      <c r="E7" s="61"/>
      <c r="F7" s="61"/>
      <c r="G7" s="61"/>
      <c r="H7" s="61"/>
      <c r="I7" s="61"/>
      <c r="J7" s="61"/>
      <c r="K7" s="61"/>
      <c r="L7" s="62"/>
      <c r="M7" s="64"/>
      <c r="N7" s="64"/>
      <c r="O7" s="64"/>
    </row>
    <row r="8" spans="1:18" x14ac:dyDescent="0.2">
      <c r="A8" s="63"/>
      <c r="B8" s="465" t="s">
        <v>48</v>
      </c>
      <c r="C8" s="465"/>
      <c r="D8" s="465"/>
      <c r="E8" s="465"/>
      <c r="F8" s="465"/>
      <c r="G8" s="465"/>
      <c r="H8" s="465"/>
      <c r="I8" s="465"/>
      <c r="J8" s="471"/>
      <c r="K8" s="395" t="s">
        <v>49</v>
      </c>
      <c r="L8" s="395"/>
      <c r="M8" s="395"/>
      <c r="N8" s="395"/>
      <c r="O8" s="395"/>
    </row>
    <row r="9" spans="1:18" ht="40.5" customHeight="1" x14ac:dyDescent="0.2">
      <c r="A9" s="63"/>
      <c r="B9" s="477" t="s">
        <v>50</v>
      </c>
      <c r="C9" s="477"/>
      <c r="D9" s="477"/>
      <c r="E9" s="477"/>
      <c r="F9" s="477"/>
      <c r="G9" s="477" t="s">
        <v>28</v>
      </c>
      <c r="H9" s="477"/>
      <c r="I9" s="477"/>
      <c r="J9" s="466" t="s">
        <v>348</v>
      </c>
      <c r="K9" s="401" t="s">
        <v>50</v>
      </c>
      <c r="L9" s="401"/>
      <c r="M9" s="401"/>
      <c r="N9" s="401"/>
      <c r="O9" s="401"/>
    </row>
    <row r="10" spans="1:18" ht="30.75" customHeight="1" x14ac:dyDescent="0.2">
      <c r="A10" s="102" t="s">
        <v>323</v>
      </c>
      <c r="B10" s="477" t="s">
        <v>30</v>
      </c>
      <c r="C10" s="477"/>
      <c r="D10" s="477"/>
      <c r="E10" s="477" t="s">
        <v>31</v>
      </c>
      <c r="F10" s="477" t="s">
        <v>32</v>
      </c>
      <c r="G10" s="477" t="s">
        <v>33</v>
      </c>
      <c r="H10" s="477" t="s">
        <v>34</v>
      </c>
      <c r="I10" s="477" t="s">
        <v>35</v>
      </c>
      <c r="J10" s="466"/>
      <c r="K10" s="401" t="s">
        <v>30</v>
      </c>
      <c r="L10" s="401"/>
      <c r="M10" s="401"/>
      <c r="N10" s="401" t="s">
        <v>31</v>
      </c>
      <c r="O10" s="401" t="s">
        <v>32</v>
      </c>
    </row>
    <row r="11" spans="1:18" ht="51" x14ac:dyDescent="0.2">
      <c r="A11" s="66"/>
      <c r="B11" s="65" t="s">
        <v>36</v>
      </c>
      <c r="C11" s="65" t="s">
        <v>37</v>
      </c>
      <c r="D11" s="65" t="s">
        <v>38</v>
      </c>
      <c r="E11" s="477"/>
      <c r="F11" s="477"/>
      <c r="G11" s="477"/>
      <c r="H11" s="477"/>
      <c r="I11" s="477"/>
      <c r="J11" s="466"/>
      <c r="K11" s="22" t="s">
        <v>36</v>
      </c>
      <c r="L11" s="22" t="s">
        <v>37</v>
      </c>
      <c r="M11" s="22" t="s">
        <v>38</v>
      </c>
      <c r="N11" s="401"/>
      <c r="O11" s="401"/>
    </row>
    <row r="12" spans="1:18" x14ac:dyDescent="0.2">
      <c r="A12" s="67"/>
      <c r="B12" s="68"/>
      <c r="C12" s="69"/>
      <c r="D12" s="69"/>
      <c r="E12" s="69"/>
      <c r="F12" s="69"/>
      <c r="G12" s="70"/>
      <c r="H12" s="69"/>
      <c r="I12" s="103"/>
      <c r="J12" s="69"/>
      <c r="K12" s="104"/>
      <c r="L12" s="73"/>
      <c r="M12" s="73"/>
      <c r="N12" s="73"/>
      <c r="O12" s="74"/>
    </row>
    <row r="13" spans="1:18" x14ac:dyDescent="0.2">
      <c r="A13" s="75"/>
      <c r="B13" s="76" t="s">
        <v>16</v>
      </c>
      <c r="C13" s="77" t="s">
        <v>17</v>
      </c>
      <c r="D13" s="77" t="s">
        <v>39</v>
      </c>
      <c r="E13" s="77" t="s">
        <v>18</v>
      </c>
      <c r="F13" s="77" t="s">
        <v>40</v>
      </c>
      <c r="G13" s="78" t="s">
        <v>19</v>
      </c>
      <c r="H13" s="77" t="s">
        <v>20</v>
      </c>
      <c r="I13" s="105" t="s">
        <v>41</v>
      </c>
      <c r="J13" s="77" t="s">
        <v>42</v>
      </c>
      <c r="K13" s="106" t="s">
        <v>43</v>
      </c>
      <c r="L13" s="80" t="s">
        <v>44</v>
      </c>
      <c r="M13" s="80" t="s">
        <v>45</v>
      </c>
      <c r="N13" s="80" t="s">
        <v>46</v>
      </c>
      <c r="O13" s="81" t="s">
        <v>47</v>
      </c>
    </row>
    <row r="14" spans="1:18" x14ac:dyDescent="0.2">
      <c r="A14" s="82"/>
      <c r="B14" s="83"/>
      <c r="C14" s="61"/>
      <c r="D14" s="61"/>
      <c r="E14" s="61"/>
      <c r="F14" s="61"/>
      <c r="G14" s="84"/>
      <c r="H14" s="61"/>
      <c r="I14" s="107"/>
      <c r="J14" s="61"/>
      <c r="K14" s="108"/>
      <c r="L14" s="87"/>
      <c r="M14" s="87"/>
      <c r="N14" s="87"/>
      <c r="O14" s="88"/>
    </row>
    <row r="15" spans="1:18" ht="14.25" x14ac:dyDescent="0.2">
      <c r="A15" s="109" t="s">
        <v>349</v>
      </c>
      <c r="B15" s="110"/>
      <c r="C15" s="111"/>
      <c r="D15" s="111"/>
      <c r="E15" s="111"/>
      <c r="F15" s="111"/>
      <c r="G15" s="112"/>
      <c r="H15" s="111"/>
      <c r="I15" s="113"/>
      <c r="J15" s="111"/>
      <c r="K15" s="114"/>
      <c r="L15" s="115"/>
      <c r="M15" s="115"/>
      <c r="N15" s="115"/>
      <c r="O15" s="116"/>
    </row>
    <row r="16" spans="1:18" x14ac:dyDescent="0.2">
      <c r="A16" s="117" t="s">
        <v>148</v>
      </c>
      <c r="B16" s="316">
        <v>34.6</v>
      </c>
      <c r="C16" s="316">
        <v>26.5</v>
      </c>
      <c r="D16" s="316">
        <v>61.1</v>
      </c>
      <c r="E16" s="316">
        <v>26.9</v>
      </c>
      <c r="F16" s="316">
        <v>88</v>
      </c>
      <c r="G16" s="317">
        <v>3.1</v>
      </c>
      <c r="H16" s="318">
        <v>0.2</v>
      </c>
      <c r="I16" s="319">
        <v>3.3</v>
      </c>
      <c r="J16" s="316">
        <v>91.4</v>
      </c>
      <c r="K16" s="118">
        <v>39</v>
      </c>
      <c r="L16" s="119">
        <v>30</v>
      </c>
      <c r="M16" s="119">
        <v>69</v>
      </c>
      <c r="N16" s="119">
        <v>31</v>
      </c>
      <c r="O16" s="120">
        <v>100</v>
      </c>
    </row>
    <row r="17" spans="1:15" x14ac:dyDescent="0.2">
      <c r="A17" s="117" t="s">
        <v>151</v>
      </c>
      <c r="B17" s="316">
        <v>59.6</v>
      </c>
      <c r="C17" s="316">
        <v>35.4</v>
      </c>
      <c r="D17" s="316">
        <v>94.9</v>
      </c>
      <c r="E17" s="316">
        <v>35.4</v>
      </c>
      <c r="F17" s="316">
        <v>130.30000000000001</v>
      </c>
      <c r="G17" s="317">
        <v>5</v>
      </c>
      <c r="H17" s="318">
        <v>0.5</v>
      </c>
      <c r="I17" s="319">
        <v>5.5</v>
      </c>
      <c r="J17" s="316">
        <v>135.80000000000001</v>
      </c>
      <c r="K17" s="118">
        <v>46</v>
      </c>
      <c r="L17" s="119">
        <v>27</v>
      </c>
      <c r="M17" s="119">
        <v>73</v>
      </c>
      <c r="N17" s="119">
        <v>27</v>
      </c>
      <c r="O17" s="120">
        <v>100</v>
      </c>
    </row>
    <row r="18" spans="1:15" x14ac:dyDescent="0.2">
      <c r="A18" s="117" t="s">
        <v>229</v>
      </c>
      <c r="B18" s="316">
        <v>62.5</v>
      </c>
      <c r="C18" s="316">
        <v>34.299999999999997</v>
      </c>
      <c r="D18" s="316">
        <v>96.8</v>
      </c>
      <c r="E18" s="316">
        <v>33.799999999999997</v>
      </c>
      <c r="F18" s="316">
        <v>130.6</v>
      </c>
      <c r="G18" s="317">
        <v>5.3</v>
      </c>
      <c r="H18" s="318">
        <v>0.6</v>
      </c>
      <c r="I18" s="319">
        <v>5.9</v>
      </c>
      <c r="J18" s="316">
        <v>136.5</v>
      </c>
      <c r="K18" s="118">
        <v>48</v>
      </c>
      <c r="L18" s="119">
        <v>26</v>
      </c>
      <c r="M18" s="119">
        <v>74</v>
      </c>
      <c r="N18" s="119">
        <v>26</v>
      </c>
      <c r="O18" s="120">
        <v>100</v>
      </c>
    </row>
    <row r="19" spans="1:15" x14ac:dyDescent="0.2">
      <c r="A19" s="117" t="s">
        <v>239</v>
      </c>
      <c r="B19" s="316">
        <v>57</v>
      </c>
      <c r="C19" s="316">
        <v>41.7</v>
      </c>
      <c r="D19" s="316">
        <v>98.7</v>
      </c>
      <c r="E19" s="316">
        <v>33.200000000000003</v>
      </c>
      <c r="F19" s="316">
        <v>131.9</v>
      </c>
      <c r="G19" s="317">
        <v>5.4</v>
      </c>
      <c r="H19" s="318">
        <v>0.7</v>
      </c>
      <c r="I19" s="319">
        <v>6.1</v>
      </c>
      <c r="J19" s="316">
        <v>138</v>
      </c>
      <c r="K19" s="118">
        <v>43</v>
      </c>
      <c r="L19" s="119">
        <v>32</v>
      </c>
      <c r="M19" s="119">
        <v>75</v>
      </c>
      <c r="N19" s="119">
        <v>25</v>
      </c>
      <c r="O19" s="120">
        <v>100</v>
      </c>
    </row>
    <row r="20" spans="1:15" x14ac:dyDescent="0.2">
      <c r="A20" s="117" t="s">
        <v>249</v>
      </c>
      <c r="B20" s="316">
        <v>55.6</v>
      </c>
      <c r="C20" s="316">
        <v>47.4</v>
      </c>
      <c r="D20" s="316">
        <v>103</v>
      </c>
      <c r="E20" s="316">
        <v>29.2</v>
      </c>
      <c r="F20" s="316">
        <v>132.19999999999999</v>
      </c>
      <c r="G20" s="317">
        <v>5.5</v>
      </c>
      <c r="H20" s="318">
        <v>0.9</v>
      </c>
      <c r="I20" s="319">
        <v>6.4</v>
      </c>
      <c r="J20" s="316">
        <v>138.6</v>
      </c>
      <c r="K20" s="118">
        <v>42</v>
      </c>
      <c r="L20" s="119">
        <v>36</v>
      </c>
      <c r="M20" s="119">
        <v>78</v>
      </c>
      <c r="N20" s="119">
        <v>22</v>
      </c>
      <c r="O20" s="120">
        <v>100</v>
      </c>
    </row>
    <row r="21" spans="1:15" x14ac:dyDescent="0.2">
      <c r="A21" s="117" t="s">
        <v>256</v>
      </c>
      <c r="B21" s="316">
        <v>55.4</v>
      </c>
      <c r="C21" s="316">
        <v>53.7</v>
      </c>
      <c r="D21" s="316">
        <v>109.1</v>
      </c>
      <c r="E21" s="316">
        <v>24.5</v>
      </c>
      <c r="F21" s="316">
        <v>133.6</v>
      </c>
      <c r="G21" s="317">
        <v>4.5</v>
      </c>
      <c r="H21" s="318">
        <v>0.7</v>
      </c>
      <c r="I21" s="319">
        <v>5.2</v>
      </c>
      <c r="J21" s="316">
        <v>138.80000000000001</v>
      </c>
      <c r="K21" s="118">
        <v>41</v>
      </c>
      <c r="L21" s="119">
        <v>40</v>
      </c>
      <c r="M21" s="119">
        <v>82</v>
      </c>
      <c r="N21" s="119">
        <v>18</v>
      </c>
      <c r="O21" s="120">
        <v>100</v>
      </c>
    </row>
    <row r="22" spans="1:15" x14ac:dyDescent="0.2">
      <c r="A22" s="117" t="s">
        <v>270</v>
      </c>
      <c r="B22" s="316">
        <v>54.6</v>
      </c>
      <c r="C22" s="316">
        <v>63.8</v>
      </c>
      <c r="D22" s="316">
        <v>118.4</v>
      </c>
      <c r="E22" s="316">
        <v>22.8</v>
      </c>
      <c r="F22" s="316">
        <v>141.1</v>
      </c>
      <c r="G22" s="317">
        <v>4.9000000000000004</v>
      </c>
      <c r="H22" s="318">
        <v>1.1000000000000001</v>
      </c>
      <c r="I22" s="319">
        <v>5.9</v>
      </c>
      <c r="J22" s="316">
        <v>147.1</v>
      </c>
      <c r="K22" s="118">
        <v>39</v>
      </c>
      <c r="L22" s="119">
        <v>45</v>
      </c>
      <c r="M22" s="119">
        <v>84</v>
      </c>
      <c r="N22" s="119">
        <v>16</v>
      </c>
      <c r="O22" s="120">
        <v>100</v>
      </c>
    </row>
    <row r="23" spans="1:15" x14ac:dyDescent="0.2">
      <c r="A23" s="117" t="s">
        <v>280</v>
      </c>
      <c r="B23" s="320">
        <v>47.6</v>
      </c>
      <c r="C23" s="320">
        <v>73.3</v>
      </c>
      <c r="D23" s="320">
        <v>120.9</v>
      </c>
      <c r="E23" s="320">
        <v>17.899999999999999</v>
      </c>
      <c r="F23" s="320">
        <v>138.80000000000001</v>
      </c>
      <c r="G23" s="321">
        <v>5</v>
      </c>
      <c r="H23" s="320">
        <v>1.7</v>
      </c>
      <c r="I23" s="322">
        <v>6.6</v>
      </c>
      <c r="J23" s="320">
        <v>145.4</v>
      </c>
      <c r="K23" s="118">
        <v>34</v>
      </c>
      <c r="L23" s="119">
        <v>53</v>
      </c>
      <c r="M23" s="119">
        <v>87</v>
      </c>
      <c r="N23" s="119">
        <v>13</v>
      </c>
      <c r="O23" s="120">
        <v>100</v>
      </c>
    </row>
    <row r="24" spans="1:15" x14ac:dyDescent="0.2">
      <c r="A24" s="117" t="s">
        <v>755</v>
      </c>
      <c r="B24" s="320">
        <v>30.5</v>
      </c>
      <c r="C24" s="320">
        <v>91.7</v>
      </c>
      <c r="D24" s="320">
        <v>122.3</v>
      </c>
      <c r="E24" s="320">
        <v>15.1</v>
      </c>
      <c r="F24" s="320">
        <v>137.30000000000001</v>
      </c>
      <c r="G24" s="321">
        <v>5.2</v>
      </c>
      <c r="H24" s="320">
        <v>3.9</v>
      </c>
      <c r="I24" s="322">
        <v>9.1</v>
      </c>
      <c r="J24" s="320">
        <v>146.4</v>
      </c>
      <c r="K24" s="118">
        <v>22</v>
      </c>
      <c r="L24" s="119">
        <v>67</v>
      </c>
      <c r="M24" s="119">
        <v>89</v>
      </c>
      <c r="N24" s="119">
        <v>11</v>
      </c>
      <c r="O24" s="120">
        <v>100</v>
      </c>
    </row>
    <row r="25" spans="1:15" x14ac:dyDescent="0.2">
      <c r="A25" s="117" t="s">
        <v>757</v>
      </c>
      <c r="B25" s="320">
        <v>20.5</v>
      </c>
      <c r="C25" s="320">
        <v>84</v>
      </c>
      <c r="D25" s="320">
        <v>104.4</v>
      </c>
      <c r="E25" s="320">
        <v>13.4</v>
      </c>
      <c r="F25" s="320">
        <v>117.9</v>
      </c>
      <c r="G25" s="321">
        <v>5.8</v>
      </c>
      <c r="H25" s="320">
        <v>7.3</v>
      </c>
      <c r="I25" s="322">
        <v>13.1</v>
      </c>
      <c r="J25" s="320">
        <v>130.9</v>
      </c>
      <c r="K25" s="118">
        <v>17</v>
      </c>
      <c r="L25" s="119">
        <v>71</v>
      </c>
      <c r="M25" s="119">
        <v>89</v>
      </c>
      <c r="N25" s="119">
        <v>11</v>
      </c>
      <c r="O25" s="120">
        <v>100</v>
      </c>
    </row>
    <row r="26" spans="1:15" x14ac:dyDescent="0.2">
      <c r="A26" s="117" t="s">
        <v>784</v>
      </c>
      <c r="B26" s="320">
        <v>2.5</v>
      </c>
      <c r="C26" s="320">
        <v>11.1</v>
      </c>
      <c r="D26" s="320">
        <v>13.6</v>
      </c>
      <c r="E26" s="320">
        <v>1.7</v>
      </c>
      <c r="F26" s="320">
        <v>15.3</v>
      </c>
      <c r="G26" s="321">
        <v>1.5</v>
      </c>
      <c r="H26" s="320">
        <v>1.6</v>
      </c>
      <c r="I26" s="322">
        <v>3.1</v>
      </c>
      <c r="J26" s="320">
        <v>18.399999999999999</v>
      </c>
      <c r="K26" s="118">
        <v>16</v>
      </c>
      <c r="L26" s="119">
        <v>72</v>
      </c>
      <c r="M26" s="119">
        <v>89</v>
      </c>
      <c r="N26" s="119">
        <v>11</v>
      </c>
      <c r="O26" s="120">
        <v>100</v>
      </c>
    </row>
    <row r="27" spans="1:15" x14ac:dyDescent="0.2">
      <c r="A27" s="117" t="s">
        <v>802</v>
      </c>
      <c r="B27" s="320">
        <v>1.4</v>
      </c>
      <c r="C27" s="320">
        <v>8.3000000000000007</v>
      </c>
      <c r="D27" s="320">
        <v>9.6</v>
      </c>
      <c r="E27" s="320">
        <v>1</v>
      </c>
      <c r="F27" s="320">
        <v>10.7</v>
      </c>
      <c r="G27" s="321">
        <v>0.8</v>
      </c>
      <c r="H27" s="320">
        <v>1.7</v>
      </c>
      <c r="I27" s="322">
        <v>2.4</v>
      </c>
      <c r="J27" s="320">
        <v>13.1</v>
      </c>
      <c r="K27" s="118">
        <v>13</v>
      </c>
      <c r="L27" s="119">
        <v>78</v>
      </c>
      <c r="M27" s="119">
        <v>90</v>
      </c>
      <c r="N27" s="119">
        <v>10</v>
      </c>
      <c r="O27" s="120">
        <v>100</v>
      </c>
    </row>
    <row r="28" spans="1:15" x14ac:dyDescent="0.2">
      <c r="A28" s="117" t="s">
        <v>766</v>
      </c>
      <c r="B28" s="320">
        <v>1.7</v>
      </c>
      <c r="C28" s="320">
        <v>12.6</v>
      </c>
      <c r="D28" s="320">
        <v>14.3</v>
      </c>
      <c r="E28" s="320">
        <v>1.2</v>
      </c>
      <c r="F28" s="320">
        <v>15.5</v>
      </c>
      <c r="G28" s="321">
        <v>0.5</v>
      </c>
      <c r="H28" s="320">
        <v>2.2999999999999998</v>
      </c>
      <c r="I28" s="322">
        <v>2.9</v>
      </c>
      <c r="J28" s="320">
        <v>18.399999999999999</v>
      </c>
      <c r="K28" s="118">
        <v>11</v>
      </c>
      <c r="L28" s="119">
        <v>81</v>
      </c>
      <c r="M28" s="119">
        <v>92</v>
      </c>
      <c r="N28" s="119">
        <v>8</v>
      </c>
      <c r="O28" s="120">
        <v>100</v>
      </c>
    </row>
    <row r="29" spans="1:15" ht="12.75" customHeight="1" x14ac:dyDescent="0.2">
      <c r="A29" s="117" t="s">
        <v>771</v>
      </c>
      <c r="B29" s="320">
        <v>1</v>
      </c>
      <c r="C29" s="320">
        <v>13.7</v>
      </c>
      <c r="D29" s="320">
        <v>14.7</v>
      </c>
      <c r="E29" s="320">
        <v>0.7</v>
      </c>
      <c r="F29" s="320">
        <v>15.4</v>
      </c>
      <c r="G29" s="321">
        <v>0.4</v>
      </c>
      <c r="H29" s="320">
        <v>2.6</v>
      </c>
      <c r="I29" s="322">
        <v>3</v>
      </c>
      <c r="J29" s="320">
        <v>18.399999999999999</v>
      </c>
      <c r="K29" s="118">
        <v>7</v>
      </c>
      <c r="L29" s="119">
        <v>88</v>
      </c>
      <c r="M29" s="119">
        <v>95</v>
      </c>
      <c r="N29" s="119">
        <v>5</v>
      </c>
      <c r="O29" s="120">
        <v>100</v>
      </c>
    </row>
    <row r="30" spans="1:15" s="341" customFormat="1" ht="42" customHeight="1" x14ac:dyDescent="0.2">
      <c r="A30" s="376" t="s">
        <v>93</v>
      </c>
      <c r="B30" s="320">
        <v>17.899999999999999</v>
      </c>
      <c r="C30" s="320">
        <v>14.1</v>
      </c>
      <c r="D30" s="320">
        <v>32</v>
      </c>
      <c r="E30" s="320">
        <v>13.6</v>
      </c>
      <c r="F30" s="320">
        <v>45.6</v>
      </c>
      <c r="G30" s="321">
        <v>1.6</v>
      </c>
      <c r="H30" s="320">
        <v>0.1</v>
      </c>
      <c r="I30" s="322">
        <v>1.7</v>
      </c>
      <c r="J30" s="320">
        <v>47.3</v>
      </c>
      <c r="K30" s="118">
        <v>39</v>
      </c>
      <c r="L30" s="119">
        <v>31</v>
      </c>
      <c r="M30" s="119">
        <v>70</v>
      </c>
      <c r="N30" s="119">
        <v>30</v>
      </c>
      <c r="O30" s="120">
        <v>100</v>
      </c>
    </row>
    <row r="31" spans="1:15" x14ac:dyDescent="0.2">
      <c r="A31" s="117" t="s">
        <v>149</v>
      </c>
      <c r="B31" s="320">
        <v>56.5</v>
      </c>
      <c r="C31" s="320">
        <v>37.200000000000003</v>
      </c>
      <c r="D31" s="320">
        <v>93.6</v>
      </c>
      <c r="E31" s="320">
        <v>37.5</v>
      </c>
      <c r="F31" s="320">
        <v>131.1</v>
      </c>
      <c r="G31" s="321">
        <v>4.8</v>
      </c>
      <c r="H31" s="320">
        <v>0.4</v>
      </c>
      <c r="I31" s="322">
        <v>5.2</v>
      </c>
      <c r="J31" s="320">
        <v>136.30000000000001</v>
      </c>
      <c r="K31" s="118">
        <v>43</v>
      </c>
      <c r="L31" s="119">
        <v>28</v>
      </c>
      <c r="M31" s="119">
        <v>71</v>
      </c>
      <c r="N31" s="119">
        <v>29</v>
      </c>
      <c r="O31" s="120">
        <v>100</v>
      </c>
    </row>
    <row r="32" spans="1:15" x14ac:dyDescent="0.2">
      <c r="A32" s="117" t="s">
        <v>150</v>
      </c>
      <c r="B32" s="320">
        <v>61.9</v>
      </c>
      <c r="C32" s="320">
        <v>33.700000000000003</v>
      </c>
      <c r="D32" s="320">
        <v>95.6</v>
      </c>
      <c r="E32" s="320">
        <v>33.700000000000003</v>
      </c>
      <c r="F32" s="320">
        <v>129.30000000000001</v>
      </c>
      <c r="G32" s="321">
        <v>5.3</v>
      </c>
      <c r="H32" s="320">
        <v>0.6</v>
      </c>
      <c r="I32" s="322">
        <v>5.9</v>
      </c>
      <c r="J32" s="320">
        <v>135.19999999999999</v>
      </c>
      <c r="K32" s="118">
        <v>48</v>
      </c>
      <c r="L32" s="119">
        <v>26</v>
      </c>
      <c r="M32" s="119">
        <v>74</v>
      </c>
      <c r="N32" s="119">
        <v>26</v>
      </c>
      <c r="O32" s="120">
        <v>100</v>
      </c>
    </row>
    <row r="33" spans="1:15" x14ac:dyDescent="0.2">
      <c r="A33" s="117" t="s">
        <v>230</v>
      </c>
      <c r="B33" s="320">
        <v>59.2</v>
      </c>
      <c r="C33" s="320">
        <v>38.6</v>
      </c>
      <c r="D33" s="320">
        <v>97.8</v>
      </c>
      <c r="E33" s="320">
        <v>34</v>
      </c>
      <c r="F33" s="320">
        <v>131.80000000000001</v>
      </c>
      <c r="G33" s="321">
        <v>5.4</v>
      </c>
      <c r="H33" s="320">
        <v>0.7</v>
      </c>
      <c r="I33" s="322">
        <v>6.1</v>
      </c>
      <c r="J33" s="320">
        <v>137.9</v>
      </c>
      <c r="K33" s="118">
        <v>45</v>
      </c>
      <c r="L33" s="119">
        <v>29</v>
      </c>
      <c r="M33" s="119">
        <v>74</v>
      </c>
      <c r="N33" s="119">
        <v>26</v>
      </c>
      <c r="O33" s="120">
        <v>100</v>
      </c>
    </row>
    <row r="34" spans="1:15" x14ac:dyDescent="0.2">
      <c r="A34" s="117" t="s">
        <v>240</v>
      </c>
      <c r="B34" s="316">
        <v>57.2</v>
      </c>
      <c r="C34" s="316">
        <v>46.6</v>
      </c>
      <c r="D34" s="316">
        <v>103.8</v>
      </c>
      <c r="E34" s="316">
        <v>31.3</v>
      </c>
      <c r="F34" s="316">
        <v>135</v>
      </c>
      <c r="G34" s="317">
        <v>5.6</v>
      </c>
      <c r="H34" s="318">
        <v>0.8</v>
      </c>
      <c r="I34" s="319">
        <v>6.3</v>
      </c>
      <c r="J34" s="316">
        <v>141.4</v>
      </c>
      <c r="K34" s="118">
        <v>42</v>
      </c>
      <c r="L34" s="119">
        <v>35</v>
      </c>
      <c r="M34" s="119">
        <v>77</v>
      </c>
      <c r="N34" s="119">
        <v>23</v>
      </c>
      <c r="O34" s="120">
        <v>100</v>
      </c>
    </row>
    <row r="35" spans="1:15" x14ac:dyDescent="0.2">
      <c r="A35" s="117" t="s">
        <v>250</v>
      </c>
      <c r="B35" s="316">
        <v>55.5</v>
      </c>
      <c r="C35" s="316">
        <v>51.3</v>
      </c>
      <c r="D35" s="316">
        <v>106.8</v>
      </c>
      <c r="E35" s="316">
        <v>25.8</v>
      </c>
      <c r="F35" s="316">
        <v>132.69999999999999</v>
      </c>
      <c r="G35" s="317">
        <v>4.8</v>
      </c>
      <c r="H35" s="318">
        <v>0.7</v>
      </c>
      <c r="I35" s="319">
        <v>5.5</v>
      </c>
      <c r="J35" s="316">
        <v>138.19999999999999</v>
      </c>
      <c r="K35" s="118">
        <v>42</v>
      </c>
      <c r="L35" s="119">
        <v>39</v>
      </c>
      <c r="M35" s="119">
        <v>81</v>
      </c>
      <c r="N35" s="119">
        <v>19</v>
      </c>
      <c r="O35" s="120">
        <v>100</v>
      </c>
    </row>
    <row r="36" spans="1:15" x14ac:dyDescent="0.2">
      <c r="A36" s="117" t="s">
        <v>257</v>
      </c>
      <c r="B36" s="316">
        <v>55.2</v>
      </c>
      <c r="C36" s="316">
        <v>61.4</v>
      </c>
      <c r="D36" s="316">
        <v>116.7</v>
      </c>
      <c r="E36" s="316">
        <v>23.4</v>
      </c>
      <c r="F36" s="316">
        <v>140.1</v>
      </c>
      <c r="G36" s="317">
        <v>5</v>
      </c>
      <c r="H36" s="318">
        <v>1</v>
      </c>
      <c r="I36" s="319">
        <v>6</v>
      </c>
      <c r="J36" s="316">
        <v>146.1</v>
      </c>
      <c r="K36" s="118">
        <v>39</v>
      </c>
      <c r="L36" s="119">
        <v>44</v>
      </c>
      <c r="M36" s="119">
        <v>83</v>
      </c>
      <c r="N36" s="119">
        <v>17</v>
      </c>
      <c r="O36" s="120">
        <v>100</v>
      </c>
    </row>
    <row r="37" spans="1:15" x14ac:dyDescent="0.2">
      <c r="A37" s="117" t="s">
        <v>271</v>
      </c>
      <c r="B37" s="316">
        <v>50.4</v>
      </c>
      <c r="C37" s="316">
        <v>68.3</v>
      </c>
      <c r="D37" s="316">
        <v>118.8</v>
      </c>
      <c r="E37" s="316">
        <v>19.2</v>
      </c>
      <c r="F37" s="316">
        <v>137.9</v>
      </c>
      <c r="G37" s="317">
        <v>4.7</v>
      </c>
      <c r="H37" s="318">
        <v>1.4</v>
      </c>
      <c r="I37" s="319">
        <v>6.1</v>
      </c>
      <c r="J37" s="316">
        <v>144</v>
      </c>
      <c r="K37" s="118">
        <v>37</v>
      </c>
      <c r="L37" s="119">
        <v>50</v>
      </c>
      <c r="M37" s="119">
        <v>86</v>
      </c>
      <c r="N37" s="119">
        <v>14</v>
      </c>
      <c r="O37" s="120">
        <v>100</v>
      </c>
    </row>
    <row r="38" spans="1:15" x14ac:dyDescent="0.2">
      <c r="A38" s="117" t="s">
        <v>281</v>
      </c>
      <c r="B38" s="316">
        <v>35.9</v>
      </c>
      <c r="C38" s="316">
        <v>87.4</v>
      </c>
      <c r="D38" s="316">
        <v>123.3</v>
      </c>
      <c r="E38" s="316">
        <v>15.9</v>
      </c>
      <c r="F38" s="316">
        <v>139.19999999999999</v>
      </c>
      <c r="G38" s="317">
        <v>5.0999999999999996</v>
      </c>
      <c r="H38" s="318">
        <v>2.9</v>
      </c>
      <c r="I38" s="319">
        <v>8.1</v>
      </c>
      <c r="J38" s="316">
        <v>147.19999999999999</v>
      </c>
      <c r="K38" s="118">
        <v>26</v>
      </c>
      <c r="L38" s="119">
        <v>63</v>
      </c>
      <c r="M38" s="119">
        <v>89</v>
      </c>
      <c r="N38" s="119">
        <v>11</v>
      </c>
      <c r="O38" s="120">
        <v>100</v>
      </c>
    </row>
    <row r="39" spans="1:15" x14ac:dyDescent="0.2">
      <c r="A39" s="117" t="s">
        <v>758</v>
      </c>
      <c r="B39" s="316">
        <v>24.6</v>
      </c>
      <c r="C39" s="316">
        <v>95.5</v>
      </c>
      <c r="D39" s="316">
        <v>120.1</v>
      </c>
      <c r="E39" s="316">
        <v>15.3</v>
      </c>
      <c r="F39" s="316">
        <v>135.30000000000001</v>
      </c>
      <c r="G39" s="317">
        <v>5.9</v>
      </c>
      <c r="H39" s="318">
        <v>6.8</v>
      </c>
      <c r="I39" s="319">
        <v>12.7</v>
      </c>
      <c r="J39" s="316">
        <v>148.1</v>
      </c>
      <c r="K39" s="118">
        <v>18</v>
      </c>
      <c r="L39" s="119">
        <v>71</v>
      </c>
      <c r="M39" s="119">
        <v>89</v>
      </c>
      <c r="N39" s="119">
        <v>11</v>
      </c>
      <c r="O39" s="120">
        <v>100</v>
      </c>
    </row>
    <row r="40" spans="1:15" x14ac:dyDescent="0.2">
      <c r="A40" s="117" t="s">
        <v>785</v>
      </c>
      <c r="B40" s="316">
        <v>6.1</v>
      </c>
      <c r="C40" s="316">
        <v>25.8</v>
      </c>
      <c r="D40" s="316">
        <v>31.9</v>
      </c>
      <c r="E40" s="316">
        <v>4.0999999999999996</v>
      </c>
      <c r="F40" s="316">
        <v>36.1</v>
      </c>
      <c r="G40" s="317">
        <v>2.7</v>
      </c>
      <c r="H40" s="318">
        <v>3.1</v>
      </c>
      <c r="I40" s="319">
        <v>5.8</v>
      </c>
      <c r="J40" s="316">
        <v>41.9</v>
      </c>
      <c r="K40" s="118">
        <v>17</v>
      </c>
      <c r="L40" s="119">
        <v>72</v>
      </c>
      <c r="M40" s="119">
        <v>89</v>
      </c>
      <c r="N40" s="119">
        <v>11</v>
      </c>
      <c r="O40" s="120">
        <v>100</v>
      </c>
    </row>
    <row r="41" spans="1:15" x14ac:dyDescent="0.2">
      <c r="A41" s="117" t="s">
        <v>803</v>
      </c>
      <c r="B41" s="316">
        <v>1.6</v>
      </c>
      <c r="C41" s="316">
        <v>8.8000000000000007</v>
      </c>
      <c r="D41" s="316">
        <v>10.4</v>
      </c>
      <c r="E41" s="316">
        <v>1.2</v>
      </c>
      <c r="F41" s="316">
        <v>11.6</v>
      </c>
      <c r="G41" s="317">
        <v>0.9</v>
      </c>
      <c r="H41" s="318">
        <v>1.7</v>
      </c>
      <c r="I41" s="319">
        <v>2.6</v>
      </c>
      <c r="J41" s="316">
        <v>14.2</v>
      </c>
      <c r="K41" s="118">
        <v>14</v>
      </c>
      <c r="L41" s="119">
        <v>76</v>
      </c>
      <c r="M41" s="119">
        <v>90</v>
      </c>
      <c r="N41" s="119">
        <v>10</v>
      </c>
      <c r="O41" s="120">
        <v>100</v>
      </c>
    </row>
    <row r="42" spans="1:15" x14ac:dyDescent="0.2">
      <c r="A42" s="117" t="s">
        <v>767</v>
      </c>
      <c r="B42" s="316">
        <v>1.7</v>
      </c>
      <c r="C42" s="316">
        <v>11.4</v>
      </c>
      <c r="D42" s="316">
        <v>13.1</v>
      </c>
      <c r="E42" s="316">
        <v>1.2</v>
      </c>
      <c r="F42" s="316">
        <v>14.3</v>
      </c>
      <c r="G42" s="317">
        <v>0.6</v>
      </c>
      <c r="H42" s="318">
        <v>2.2999999999999998</v>
      </c>
      <c r="I42" s="319">
        <v>2.9</v>
      </c>
      <c r="J42" s="316">
        <v>17.2</v>
      </c>
      <c r="K42" s="118">
        <v>12</v>
      </c>
      <c r="L42" s="119">
        <v>79</v>
      </c>
      <c r="M42" s="119">
        <v>91</v>
      </c>
      <c r="N42" s="119">
        <v>9</v>
      </c>
      <c r="O42" s="120">
        <v>100</v>
      </c>
    </row>
    <row r="43" spans="1:15" x14ac:dyDescent="0.2">
      <c r="A43" s="117" t="s">
        <v>772</v>
      </c>
      <c r="B43" s="316">
        <v>1.2</v>
      </c>
      <c r="C43" s="316">
        <v>13.1</v>
      </c>
      <c r="D43" s="316">
        <v>14.3</v>
      </c>
      <c r="E43" s="316">
        <v>0.9</v>
      </c>
      <c r="F43" s="316">
        <v>15.2</v>
      </c>
      <c r="G43" s="317">
        <v>0.4</v>
      </c>
      <c r="H43" s="318">
        <v>2.2999999999999998</v>
      </c>
      <c r="I43" s="319">
        <v>2.7</v>
      </c>
      <c r="J43" s="316">
        <v>17.899999999999999</v>
      </c>
      <c r="K43" s="118">
        <v>8</v>
      </c>
      <c r="L43" s="119">
        <v>86</v>
      </c>
      <c r="M43" s="119">
        <v>94</v>
      </c>
      <c r="N43" s="119">
        <v>6</v>
      </c>
      <c r="O43" s="120">
        <v>100</v>
      </c>
    </row>
    <row r="44" spans="1:15" ht="26.1" customHeight="1" x14ac:dyDescent="0.2">
      <c r="A44" s="342" t="s">
        <v>350</v>
      </c>
      <c r="B44" s="316">
        <v>0.7</v>
      </c>
      <c r="C44" s="316">
        <v>0.5</v>
      </c>
      <c r="D44" s="316">
        <v>1.2</v>
      </c>
      <c r="E44" s="316">
        <v>0.4</v>
      </c>
      <c r="F44" s="316">
        <v>1.6</v>
      </c>
      <c r="G44" s="317">
        <v>0.1</v>
      </c>
      <c r="H44" s="323" t="s">
        <v>707</v>
      </c>
      <c r="I44" s="319">
        <v>0.1</v>
      </c>
      <c r="J44" s="316">
        <v>1.7</v>
      </c>
      <c r="K44" s="121">
        <v>45</v>
      </c>
      <c r="L44" s="122">
        <v>32</v>
      </c>
      <c r="M44" s="122">
        <v>76</v>
      </c>
      <c r="N44" s="122">
        <v>24</v>
      </c>
      <c r="O44" s="120">
        <v>100</v>
      </c>
    </row>
    <row r="45" spans="1:15" s="341" customFormat="1" ht="38.25" customHeight="1" x14ac:dyDescent="0.2">
      <c r="A45" s="347" t="s">
        <v>94</v>
      </c>
      <c r="B45" s="316">
        <v>0.8</v>
      </c>
      <c r="C45" s="316">
        <v>0.7</v>
      </c>
      <c r="D45" s="316">
        <v>1.5</v>
      </c>
      <c r="E45" s="316">
        <v>0.4</v>
      </c>
      <c r="F45" s="316">
        <v>2</v>
      </c>
      <c r="G45" s="317">
        <v>0.1</v>
      </c>
      <c r="H45" s="323" t="s">
        <v>707</v>
      </c>
      <c r="I45" s="319">
        <v>0.1</v>
      </c>
      <c r="J45" s="316">
        <v>2</v>
      </c>
      <c r="K45" s="118">
        <v>42</v>
      </c>
      <c r="L45" s="119">
        <v>35</v>
      </c>
      <c r="M45" s="119">
        <v>77</v>
      </c>
      <c r="N45" s="119">
        <v>23</v>
      </c>
      <c r="O45" s="120">
        <v>100</v>
      </c>
    </row>
    <row r="46" spans="1:15" x14ac:dyDescent="0.2">
      <c r="A46" s="123">
        <v>40634</v>
      </c>
      <c r="B46" s="320">
        <v>4.9000000000000004</v>
      </c>
      <c r="C46" s="320">
        <v>3.8</v>
      </c>
      <c r="D46" s="320">
        <v>8.6999999999999993</v>
      </c>
      <c r="E46" s="320">
        <v>3.3</v>
      </c>
      <c r="F46" s="320">
        <v>12.1</v>
      </c>
      <c r="G46" s="321">
        <v>0.4</v>
      </c>
      <c r="H46" s="323" t="s">
        <v>707</v>
      </c>
      <c r="I46" s="322">
        <v>0.4</v>
      </c>
      <c r="J46" s="320">
        <v>12.5</v>
      </c>
      <c r="K46" s="118">
        <v>41</v>
      </c>
      <c r="L46" s="119">
        <v>32</v>
      </c>
      <c r="M46" s="119">
        <v>72</v>
      </c>
      <c r="N46" s="119">
        <v>28</v>
      </c>
      <c r="O46" s="120">
        <v>100</v>
      </c>
    </row>
    <row r="47" spans="1:15" x14ac:dyDescent="0.2">
      <c r="A47" s="123">
        <v>40664</v>
      </c>
      <c r="B47" s="316">
        <v>12.2</v>
      </c>
      <c r="C47" s="316">
        <v>9.5</v>
      </c>
      <c r="D47" s="316">
        <v>21.7</v>
      </c>
      <c r="E47" s="316">
        <v>9.8000000000000007</v>
      </c>
      <c r="F47" s="316">
        <v>31.6</v>
      </c>
      <c r="G47" s="317">
        <v>1.1000000000000001</v>
      </c>
      <c r="H47" s="318">
        <v>0.1</v>
      </c>
      <c r="I47" s="319">
        <v>1.2</v>
      </c>
      <c r="J47" s="316">
        <v>32.700000000000003</v>
      </c>
      <c r="K47" s="118">
        <v>39</v>
      </c>
      <c r="L47" s="119">
        <v>30</v>
      </c>
      <c r="M47" s="119">
        <v>69</v>
      </c>
      <c r="N47" s="119">
        <v>31</v>
      </c>
      <c r="O47" s="120">
        <v>100</v>
      </c>
    </row>
    <row r="48" spans="1:15" x14ac:dyDescent="0.2">
      <c r="A48" s="123">
        <v>40695</v>
      </c>
      <c r="B48" s="320">
        <v>17.5</v>
      </c>
      <c r="C48" s="320">
        <v>13.1</v>
      </c>
      <c r="D48" s="320">
        <v>30.6</v>
      </c>
      <c r="E48" s="320">
        <v>13.8</v>
      </c>
      <c r="F48" s="320">
        <v>44.4</v>
      </c>
      <c r="G48" s="321">
        <v>1.6</v>
      </c>
      <c r="H48" s="320">
        <v>0.1</v>
      </c>
      <c r="I48" s="322">
        <v>1.7</v>
      </c>
      <c r="J48" s="320">
        <v>46.1</v>
      </c>
      <c r="K48" s="118">
        <v>39</v>
      </c>
      <c r="L48" s="119">
        <v>30</v>
      </c>
      <c r="M48" s="119">
        <v>69</v>
      </c>
      <c r="N48" s="119">
        <v>31</v>
      </c>
      <c r="O48" s="120">
        <v>100</v>
      </c>
    </row>
    <row r="49" spans="1:15" x14ac:dyDescent="0.2">
      <c r="A49" s="123">
        <v>40725</v>
      </c>
      <c r="B49" s="320">
        <v>18.399999999999999</v>
      </c>
      <c r="C49" s="320">
        <v>12</v>
      </c>
      <c r="D49" s="320">
        <v>30.4</v>
      </c>
      <c r="E49" s="320">
        <v>11.7</v>
      </c>
      <c r="F49" s="320">
        <v>42.1</v>
      </c>
      <c r="G49" s="321">
        <v>1.5</v>
      </c>
      <c r="H49" s="320">
        <v>0.2</v>
      </c>
      <c r="I49" s="322">
        <v>1.6</v>
      </c>
      <c r="J49" s="320">
        <v>43.8</v>
      </c>
      <c r="K49" s="118">
        <v>44</v>
      </c>
      <c r="L49" s="119">
        <v>29</v>
      </c>
      <c r="M49" s="119">
        <v>72</v>
      </c>
      <c r="N49" s="119">
        <v>28</v>
      </c>
      <c r="O49" s="120">
        <v>100</v>
      </c>
    </row>
    <row r="50" spans="1:15" x14ac:dyDescent="0.2">
      <c r="A50" s="123">
        <v>40756</v>
      </c>
      <c r="B50" s="316">
        <v>20.6</v>
      </c>
      <c r="C50" s="316">
        <v>12</v>
      </c>
      <c r="D50" s="316">
        <v>32.6</v>
      </c>
      <c r="E50" s="316">
        <v>12</v>
      </c>
      <c r="F50" s="316">
        <v>44.6</v>
      </c>
      <c r="G50" s="317">
        <v>1.7</v>
      </c>
      <c r="H50" s="318">
        <v>0.1</v>
      </c>
      <c r="I50" s="319">
        <v>1.9</v>
      </c>
      <c r="J50" s="316">
        <v>46.5</v>
      </c>
      <c r="K50" s="118">
        <v>46</v>
      </c>
      <c r="L50" s="119">
        <v>27</v>
      </c>
      <c r="M50" s="119">
        <v>73</v>
      </c>
      <c r="N50" s="119">
        <v>27</v>
      </c>
      <c r="O50" s="120">
        <v>100</v>
      </c>
    </row>
    <row r="51" spans="1:15" x14ac:dyDescent="0.2">
      <c r="A51" s="123">
        <v>40787</v>
      </c>
      <c r="B51" s="320">
        <v>20.6</v>
      </c>
      <c r="C51" s="320">
        <v>11.3</v>
      </c>
      <c r="D51" s="320">
        <v>31.9</v>
      </c>
      <c r="E51" s="320">
        <v>11.7</v>
      </c>
      <c r="F51" s="320">
        <v>43.6</v>
      </c>
      <c r="G51" s="321">
        <v>1.8</v>
      </c>
      <c r="H51" s="320">
        <v>0.2</v>
      </c>
      <c r="I51" s="322">
        <v>2</v>
      </c>
      <c r="J51" s="320">
        <v>45.6</v>
      </c>
      <c r="K51" s="118">
        <v>47</v>
      </c>
      <c r="L51" s="119">
        <v>26</v>
      </c>
      <c r="M51" s="119">
        <v>73</v>
      </c>
      <c r="N51" s="119">
        <v>27</v>
      </c>
      <c r="O51" s="120">
        <v>100</v>
      </c>
    </row>
    <row r="52" spans="1:15" x14ac:dyDescent="0.2">
      <c r="A52" s="123">
        <v>40817</v>
      </c>
      <c r="B52" s="316">
        <v>20.5</v>
      </c>
      <c r="C52" s="316">
        <v>10.9</v>
      </c>
      <c r="D52" s="316">
        <v>31.4</v>
      </c>
      <c r="E52" s="316">
        <v>11</v>
      </c>
      <c r="F52" s="316">
        <v>42.4</v>
      </c>
      <c r="G52" s="317">
        <v>1.8</v>
      </c>
      <c r="H52" s="318">
        <v>0.2</v>
      </c>
      <c r="I52" s="319">
        <v>1.9</v>
      </c>
      <c r="J52" s="316">
        <v>44.3</v>
      </c>
      <c r="K52" s="118">
        <v>48</v>
      </c>
      <c r="L52" s="119">
        <v>26</v>
      </c>
      <c r="M52" s="119">
        <v>74</v>
      </c>
      <c r="N52" s="119">
        <v>26</v>
      </c>
      <c r="O52" s="120">
        <v>100</v>
      </c>
    </row>
    <row r="53" spans="1:15" x14ac:dyDescent="0.2">
      <c r="A53" s="123">
        <v>40848</v>
      </c>
      <c r="B53" s="320">
        <v>20.9</v>
      </c>
      <c r="C53" s="320">
        <v>11.4</v>
      </c>
      <c r="D53" s="320">
        <v>32.299999999999997</v>
      </c>
      <c r="E53" s="320">
        <v>11</v>
      </c>
      <c r="F53" s="320">
        <v>43.4</v>
      </c>
      <c r="G53" s="321">
        <v>1.7</v>
      </c>
      <c r="H53" s="320">
        <v>0.2</v>
      </c>
      <c r="I53" s="322">
        <v>1.9</v>
      </c>
      <c r="J53" s="320">
        <v>45.3</v>
      </c>
      <c r="K53" s="118">
        <v>48</v>
      </c>
      <c r="L53" s="119">
        <v>26</v>
      </c>
      <c r="M53" s="119">
        <v>75</v>
      </c>
      <c r="N53" s="119">
        <v>25</v>
      </c>
      <c r="O53" s="120">
        <v>100</v>
      </c>
    </row>
    <row r="54" spans="1:15" x14ac:dyDescent="0.2">
      <c r="A54" s="123">
        <v>40878</v>
      </c>
      <c r="B54" s="320">
        <v>21.1</v>
      </c>
      <c r="C54" s="320">
        <v>12</v>
      </c>
      <c r="D54" s="320">
        <v>33.1</v>
      </c>
      <c r="E54" s="320">
        <v>11.8</v>
      </c>
      <c r="F54" s="320">
        <v>44.9</v>
      </c>
      <c r="G54" s="321">
        <v>1.8</v>
      </c>
      <c r="H54" s="320">
        <v>0.2</v>
      </c>
      <c r="I54" s="322">
        <v>2</v>
      </c>
      <c r="J54" s="320">
        <v>46.9</v>
      </c>
      <c r="K54" s="118">
        <v>47</v>
      </c>
      <c r="L54" s="119">
        <v>27</v>
      </c>
      <c r="M54" s="119">
        <v>74</v>
      </c>
      <c r="N54" s="119">
        <v>26</v>
      </c>
      <c r="O54" s="120">
        <v>100</v>
      </c>
    </row>
    <row r="55" spans="1:15" x14ac:dyDescent="0.2">
      <c r="A55" s="123">
        <v>40909</v>
      </c>
      <c r="B55" s="316">
        <v>20</v>
      </c>
      <c r="C55" s="316">
        <v>13.3</v>
      </c>
      <c r="D55" s="316">
        <v>33.299999999999997</v>
      </c>
      <c r="E55" s="316">
        <v>11.8</v>
      </c>
      <c r="F55" s="316">
        <v>45</v>
      </c>
      <c r="G55" s="317">
        <v>1.9</v>
      </c>
      <c r="H55" s="318">
        <v>0.2</v>
      </c>
      <c r="I55" s="319">
        <v>2.1</v>
      </c>
      <c r="J55" s="316">
        <v>47.1</v>
      </c>
      <c r="K55" s="118">
        <v>44</v>
      </c>
      <c r="L55" s="119">
        <v>30</v>
      </c>
      <c r="M55" s="119">
        <v>74</v>
      </c>
      <c r="N55" s="119">
        <v>26</v>
      </c>
      <c r="O55" s="120">
        <v>100</v>
      </c>
    </row>
    <row r="56" spans="1:15" x14ac:dyDescent="0.2">
      <c r="A56" s="123">
        <v>40940</v>
      </c>
      <c r="B56" s="316">
        <v>18.100000000000001</v>
      </c>
      <c r="C56" s="316">
        <v>13.3</v>
      </c>
      <c r="D56" s="316">
        <v>31.4</v>
      </c>
      <c r="E56" s="316">
        <v>10.5</v>
      </c>
      <c r="F56" s="316">
        <v>41.9</v>
      </c>
      <c r="G56" s="317">
        <v>1.7</v>
      </c>
      <c r="H56" s="318">
        <v>0.2</v>
      </c>
      <c r="I56" s="319">
        <v>2</v>
      </c>
      <c r="J56" s="316">
        <v>43.9</v>
      </c>
      <c r="K56" s="118">
        <v>43</v>
      </c>
      <c r="L56" s="119">
        <v>32</v>
      </c>
      <c r="M56" s="119">
        <v>75</v>
      </c>
      <c r="N56" s="119">
        <v>25</v>
      </c>
      <c r="O56" s="120">
        <v>100</v>
      </c>
    </row>
    <row r="57" spans="1:15" x14ac:dyDescent="0.2">
      <c r="A57" s="123">
        <v>40969</v>
      </c>
      <c r="B57" s="316">
        <v>19</v>
      </c>
      <c r="C57" s="316">
        <v>15</v>
      </c>
      <c r="D57" s="316">
        <v>34</v>
      </c>
      <c r="E57" s="316">
        <v>11</v>
      </c>
      <c r="F57" s="316">
        <v>44.9</v>
      </c>
      <c r="G57" s="317">
        <v>1.8</v>
      </c>
      <c r="H57" s="318">
        <v>0.3</v>
      </c>
      <c r="I57" s="319">
        <v>2.1</v>
      </c>
      <c r="J57" s="316">
        <v>47</v>
      </c>
      <c r="K57" s="118">
        <v>42</v>
      </c>
      <c r="L57" s="119">
        <v>33</v>
      </c>
      <c r="M57" s="119">
        <v>76</v>
      </c>
      <c r="N57" s="119">
        <v>24</v>
      </c>
      <c r="O57" s="120">
        <v>100</v>
      </c>
    </row>
    <row r="58" spans="1:15" x14ac:dyDescent="0.2">
      <c r="A58" s="123">
        <v>41000</v>
      </c>
      <c r="B58" s="316">
        <v>18.600000000000001</v>
      </c>
      <c r="C58" s="316">
        <v>14.7</v>
      </c>
      <c r="D58" s="316">
        <v>33.4</v>
      </c>
      <c r="E58" s="316">
        <v>10.1</v>
      </c>
      <c r="F58" s="316">
        <v>43.5</v>
      </c>
      <c r="G58" s="317">
        <v>1.9</v>
      </c>
      <c r="H58" s="318">
        <v>0.3</v>
      </c>
      <c r="I58" s="319">
        <v>2.1</v>
      </c>
      <c r="J58" s="316">
        <v>45.6</v>
      </c>
      <c r="K58" s="118">
        <v>43</v>
      </c>
      <c r="L58" s="119">
        <v>34</v>
      </c>
      <c r="M58" s="119">
        <v>77</v>
      </c>
      <c r="N58" s="119">
        <v>23</v>
      </c>
      <c r="O58" s="120">
        <v>100</v>
      </c>
    </row>
    <row r="59" spans="1:15" x14ac:dyDescent="0.2">
      <c r="A59" s="123">
        <v>41030</v>
      </c>
      <c r="B59" s="316">
        <v>19.600000000000001</v>
      </c>
      <c r="C59" s="316">
        <v>16.899999999999999</v>
      </c>
      <c r="D59" s="316">
        <v>36.5</v>
      </c>
      <c r="E59" s="316">
        <v>10.199999999999999</v>
      </c>
      <c r="F59" s="316">
        <v>46.6</v>
      </c>
      <c r="G59" s="317">
        <v>1.9</v>
      </c>
      <c r="H59" s="318">
        <v>0.2</v>
      </c>
      <c r="I59" s="319">
        <v>2.1</v>
      </c>
      <c r="J59" s="316">
        <v>48.7</v>
      </c>
      <c r="K59" s="118">
        <v>42</v>
      </c>
      <c r="L59" s="119">
        <v>36</v>
      </c>
      <c r="M59" s="119">
        <v>78</v>
      </c>
      <c r="N59" s="119">
        <v>22</v>
      </c>
      <c r="O59" s="120">
        <v>100</v>
      </c>
    </row>
    <row r="60" spans="1:15" x14ac:dyDescent="0.2">
      <c r="A60" s="123">
        <v>41061</v>
      </c>
      <c r="B60" s="316">
        <v>17.399999999999999</v>
      </c>
      <c r="C60" s="316">
        <v>15.7</v>
      </c>
      <c r="D60" s="316">
        <v>33.200000000000003</v>
      </c>
      <c r="E60" s="316">
        <v>8.9</v>
      </c>
      <c r="F60" s="316">
        <v>42.1</v>
      </c>
      <c r="G60" s="317">
        <v>1.8</v>
      </c>
      <c r="H60" s="318">
        <v>0.4</v>
      </c>
      <c r="I60" s="319">
        <v>2.1</v>
      </c>
      <c r="J60" s="316">
        <v>44.2</v>
      </c>
      <c r="K60" s="118">
        <v>41</v>
      </c>
      <c r="L60" s="119">
        <v>37</v>
      </c>
      <c r="M60" s="119">
        <v>79</v>
      </c>
      <c r="N60" s="119">
        <v>21</v>
      </c>
      <c r="O60" s="120">
        <v>100</v>
      </c>
    </row>
    <row r="61" spans="1:15" x14ac:dyDescent="0.2">
      <c r="A61" s="123">
        <v>41091</v>
      </c>
      <c r="B61" s="316">
        <v>19.100000000000001</v>
      </c>
      <c r="C61" s="316">
        <v>18.100000000000001</v>
      </c>
      <c r="D61" s="316">
        <v>37.200000000000003</v>
      </c>
      <c r="E61" s="316">
        <v>8.1</v>
      </c>
      <c r="F61" s="316">
        <v>45.3</v>
      </c>
      <c r="G61" s="317">
        <v>1.4</v>
      </c>
      <c r="H61" s="318">
        <v>0.2</v>
      </c>
      <c r="I61" s="319">
        <v>1.6</v>
      </c>
      <c r="J61" s="316">
        <v>46.9</v>
      </c>
      <c r="K61" s="118">
        <v>42</v>
      </c>
      <c r="L61" s="119">
        <v>40</v>
      </c>
      <c r="M61" s="119">
        <v>82</v>
      </c>
      <c r="N61" s="119">
        <v>18</v>
      </c>
      <c r="O61" s="120">
        <v>100</v>
      </c>
    </row>
    <row r="62" spans="1:15" x14ac:dyDescent="0.2">
      <c r="A62" s="123">
        <v>41122</v>
      </c>
      <c r="B62" s="316">
        <v>19</v>
      </c>
      <c r="C62" s="316">
        <v>17.5</v>
      </c>
      <c r="D62" s="316">
        <v>36.5</v>
      </c>
      <c r="E62" s="316">
        <v>8.8000000000000007</v>
      </c>
      <c r="F62" s="316">
        <v>45.3</v>
      </c>
      <c r="G62" s="317">
        <v>1.6</v>
      </c>
      <c r="H62" s="318">
        <v>0.2</v>
      </c>
      <c r="I62" s="319">
        <v>1.8</v>
      </c>
      <c r="J62" s="316">
        <v>47.1</v>
      </c>
      <c r="K62" s="118">
        <v>42</v>
      </c>
      <c r="L62" s="119">
        <v>39</v>
      </c>
      <c r="M62" s="119">
        <v>81</v>
      </c>
      <c r="N62" s="119">
        <v>19</v>
      </c>
      <c r="O62" s="120">
        <v>100</v>
      </c>
    </row>
    <row r="63" spans="1:15" x14ac:dyDescent="0.2">
      <c r="A63" s="123">
        <v>41153</v>
      </c>
      <c r="B63" s="316">
        <v>17.3</v>
      </c>
      <c r="C63" s="316">
        <v>18.2</v>
      </c>
      <c r="D63" s="316">
        <v>35.4</v>
      </c>
      <c r="E63" s="316">
        <v>7.5</v>
      </c>
      <c r="F63" s="316">
        <v>43</v>
      </c>
      <c r="G63" s="317">
        <v>1.6</v>
      </c>
      <c r="H63" s="318">
        <v>0.3</v>
      </c>
      <c r="I63" s="319">
        <v>1.9</v>
      </c>
      <c r="J63" s="316">
        <v>44.8</v>
      </c>
      <c r="K63" s="118">
        <v>40</v>
      </c>
      <c r="L63" s="119">
        <v>42</v>
      </c>
      <c r="M63" s="119">
        <v>82</v>
      </c>
      <c r="N63" s="119">
        <v>18</v>
      </c>
      <c r="O63" s="120">
        <v>100</v>
      </c>
    </row>
    <row r="64" spans="1:15" x14ac:dyDescent="0.2">
      <c r="A64" s="123">
        <v>41183</v>
      </c>
      <c r="B64" s="316">
        <v>19.399999999999999</v>
      </c>
      <c r="C64" s="316">
        <v>21.1</v>
      </c>
      <c r="D64" s="316">
        <v>40.5</v>
      </c>
      <c r="E64" s="316">
        <v>8.5</v>
      </c>
      <c r="F64" s="316">
        <v>49</v>
      </c>
      <c r="G64" s="317">
        <v>1.9</v>
      </c>
      <c r="H64" s="318">
        <v>0.4</v>
      </c>
      <c r="I64" s="319">
        <v>2.2000000000000002</v>
      </c>
      <c r="J64" s="316">
        <v>51.3</v>
      </c>
      <c r="K64" s="118">
        <v>40</v>
      </c>
      <c r="L64" s="119">
        <v>43</v>
      </c>
      <c r="M64" s="119">
        <v>83</v>
      </c>
      <c r="N64" s="119">
        <v>17</v>
      </c>
      <c r="O64" s="120">
        <v>100</v>
      </c>
    </row>
    <row r="65" spans="1:15" x14ac:dyDescent="0.2">
      <c r="A65" s="123">
        <v>41214</v>
      </c>
      <c r="B65" s="316">
        <v>18.600000000000001</v>
      </c>
      <c r="C65" s="316">
        <v>22.1</v>
      </c>
      <c r="D65" s="316">
        <v>40.700000000000003</v>
      </c>
      <c r="E65" s="316">
        <v>7.4</v>
      </c>
      <c r="F65" s="316">
        <v>48.1</v>
      </c>
      <c r="G65" s="317">
        <v>1.6</v>
      </c>
      <c r="H65" s="318">
        <v>0.3</v>
      </c>
      <c r="I65" s="319">
        <v>1.9</v>
      </c>
      <c r="J65" s="316">
        <v>50</v>
      </c>
      <c r="K65" s="118">
        <v>39</v>
      </c>
      <c r="L65" s="119">
        <v>46</v>
      </c>
      <c r="M65" s="119">
        <v>85</v>
      </c>
      <c r="N65" s="119">
        <v>15</v>
      </c>
      <c r="O65" s="120">
        <v>100</v>
      </c>
    </row>
    <row r="66" spans="1:15" x14ac:dyDescent="0.2">
      <c r="A66" s="123">
        <v>41244</v>
      </c>
      <c r="B66" s="316">
        <v>16.7</v>
      </c>
      <c r="C66" s="316">
        <v>20.5</v>
      </c>
      <c r="D66" s="316">
        <v>37.200000000000003</v>
      </c>
      <c r="E66" s="316">
        <v>6.9</v>
      </c>
      <c r="F66" s="316">
        <v>44</v>
      </c>
      <c r="G66" s="317">
        <v>1.4</v>
      </c>
      <c r="H66" s="318">
        <v>0.4</v>
      </c>
      <c r="I66" s="319">
        <v>1.8</v>
      </c>
      <c r="J66" s="316">
        <v>45.8</v>
      </c>
      <c r="K66" s="118">
        <v>38</v>
      </c>
      <c r="L66" s="119">
        <v>47</v>
      </c>
      <c r="M66" s="119">
        <v>84</v>
      </c>
      <c r="N66" s="119">
        <v>16</v>
      </c>
      <c r="O66" s="120">
        <v>100</v>
      </c>
    </row>
    <row r="67" spans="1:15" x14ac:dyDescent="0.2">
      <c r="A67" s="123">
        <v>41275</v>
      </c>
      <c r="B67" s="316">
        <v>18.2</v>
      </c>
      <c r="C67" s="316">
        <v>25.4</v>
      </c>
      <c r="D67" s="316">
        <v>43.7</v>
      </c>
      <c r="E67" s="316">
        <v>6.6</v>
      </c>
      <c r="F67" s="316">
        <v>50.3</v>
      </c>
      <c r="G67" s="317">
        <v>1.7</v>
      </c>
      <c r="H67" s="318">
        <v>0.5</v>
      </c>
      <c r="I67" s="319">
        <v>2.2000000000000002</v>
      </c>
      <c r="J67" s="316">
        <v>52.5</v>
      </c>
      <c r="K67" s="118">
        <v>36</v>
      </c>
      <c r="L67" s="119">
        <v>51</v>
      </c>
      <c r="M67" s="119">
        <v>87</v>
      </c>
      <c r="N67" s="119">
        <v>13</v>
      </c>
      <c r="O67" s="120">
        <v>100</v>
      </c>
    </row>
    <row r="68" spans="1:15" x14ac:dyDescent="0.2">
      <c r="A68" s="123">
        <v>41306</v>
      </c>
      <c r="B68" s="316">
        <v>15.5</v>
      </c>
      <c r="C68" s="316">
        <v>22.4</v>
      </c>
      <c r="D68" s="316">
        <v>37.9</v>
      </c>
      <c r="E68" s="316">
        <v>5.7</v>
      </c>
      <c r="F68" s="316">
        <v>43.6</v>
      </c>
      <c r="G68" s="317">
        <v>1.6</v>
      </c>
      <c r="H68" s="318">
        <v>0.5</v>
      </c>
      <c r="I68" s="319">
        <v>2.1</v>
      </c>
      <c r="J68" s="316">
        <v>45.8</v>
      </c>
      <c r="K68" s="118">
        <v>36</v>
      </c>
      <c r="L68" s="119">
        <v>51</v>
      </c>
      <c r="M68" s="119">
        <v>87</v>
      </c>
      <c r="N68" s="119">
        <v>13</v>
      </c>
      <c r="O68" s="120">
        <v>100</v>
      </c>
    </row>
    <row r="69" spans="1:15" x14ac:dyDescent="0.2">
      <c r="A69" s="123">
        <v>41334</v>
      </c>
      <c r="B69" s="316">
        <v>13.8</v>
      </c>
      <c r="C69" s="316">
        <v>25.5</v>
      </c>
      <c r="D69" s="316">
        <v>39.299999999999997</v>
      </c>
      <c r="E69" s="316">
        <v>5.6</v>
      </c>
      <c r="F69" s="316">
        <v>44.9</v>
      </c>
      <c r="G69" s="317">
        <v>1.7</v>
      </c>
      <c r="H69" s="318">
        <v>0.7</v>
      </c>
      <c r="I69" s="319">
        <v>2.2999999999999998</v>
      </c>
      <c r="J69" s="316">
        <v>47.2</v>
      </c>
      <c r="K69" s="118">
        <v>31</v>
      </c>
      <c r="L69" s="119">
        <v>57</v>
      </c>
      <c r="M69" s="119">
        <v>88</v>
      </c>
      <c r="N69" s="119">
        <v>12</v>
      </c>
      <c r="O69" s="120">
        <v>100</v>
      </c>
    </row>
    <row r="70" spans="1:15" x14ac:dyDescent="0.2">
      <c r="A70" s="123">
        <v>41365</v>
      </c>
      <c r="B70" s="316">
        <v>12</v>
      </c>
      <c r="C70" s="316">
        <v>29.3</v>
      </c>
      <c r="D70" s="316">
        <v>41.3</v>
      </c>
      <c r="E70" s="316">
        <v>5.2</v>
      </c>
      <c r="F70" s="316">
        <v>46.5</v>
      </c>
      <c r="G70" s="317">
        <v>1.6</v>
      </c>
      <c r="H70" s="318">
        <v>0.9</v>
      </c>
      <c r="I70" s="319">
        <v>2.6</v>
      </c>
      <c r="J70" s="316">
        <v>49</v>
      </c>
      <c r="K70" s="118">
        <v>26</v>
      </c>
      <c r="L70" s="119">
        <v>63</v>
      </c>
      <c r="M70" s="119">
        <v>89</v>
      </c>
      <c r="N70" s="119">
        <v>11</v>
      </c>
      <c r="O70" s="120">
        <v>100</v>
      </c>
    </row>
    <row r="71" spans="1:15" x14ac:dyDescent="0.2">
      <c r="A71" s="123">
        <v>41395</v>
      </c>
      <c r="B71" s="316">
        <v>10.1</v>
      </c>
      <c r="C71" s="316">
        <v>32.6</v>
      </c>
      <c r="D71" s="316">
        <v>42.7</v>
      </c>
      <c r="E71" s="316">
        <v>5.0999999999999996</v>
      </c>
      <c r="F71" s="316">
        <v>47.8</v>
      </c>
      <c r="G71" s="317">
        <v>1.8</v>
      </c>
      <c r="H71" s="318">
        <v>1.4</v>
      </c>
      <c r="I71" s="319">
        <v>3.2</v>
      </c>
      <c r="J71" s="316">
        <v>51</v>
      </c>
      <c r="K71" s="118">
        <v>21</v>
      </c>
      <c r="L71" s="119">
        <v>68</v>
      </c>
      <c r="M71" s="119">
        <v>89</v>
      </c>
      <c r="N71" s="119">
        <v>11</v>
      </c>
      <c r="O71" s="120">
        <v>100</v>
      </c>
    </row>
    <row r="72" spans="1:15" x14ac:dyDescent="0.2">
      <c r="A72" s="123">
        <v>41426</v>
      </c>
      <c r="B72" s="316">
        <v>8.4</v>
      </c>
      <c r="C72" s="316">
        <v>29.8</v>
      </c>
      <c r="D72" s="316">
        <v>38.299999999999997</v>
      </c>
      <c r="E72" s="316">
        <v>4.8</v>
      </c>
      <c r="F72" s="316">
        <v>43.1</v>
      </c>
      <c r="G72" s="317">
        <v>1.7</v>
      </c>
      <c r="H72" s="318">
        <v>1.6</v>
      </c>
      <c r="I72" s="319">
        <v>3.3</v>
      </c>
      <c r="J72" s="316">
        <v>46.4</v>
      </c>
      <c r="K72" s="118">
        <v>20</v>
      </c>
      <c r="L72" s="119">
        <v>69</v>
      </c>
      <c r="M72" s="119">
        <v>89</v>
      </c>
      <c r="N72" s="119">
        <v>11</v>
      </c>
      <c r="O72" s="120">
        <v>100</v>
      </c>
    </row>
    <row r="73" spans="1:15" x14ac:dyDescent="0.2">
      <c r="A73" s="123">
        <v>41456</v>
      </c>
      <c r="B73" s="316">
        <v>8.6</v>
      </c>
      <c r="C73" s="316">
        <v>34.9</v>
      </c>
      <c r="D73" s="316">
        <v>43.4</v>
      </c>
      <c r="E73" s="316">
        <v>5.5</v>
      </c>
      <c r="F73" s="316">
        <v>48.9</v>
      </c>
      <c r="G73" s="317">
        <v>2.1</v>
      </c>
      <c r="H73" s="318">
        <v>2.2000000000000002</v>
      </c>
      <c r="I73" s="319">
        <v>4.3</v>
      </c>
      <c r="J73" s="316">
        <v>53.2</v>
      </c>
      <c r="K73" s="118">
        <v>18</v>
      </c>
      <c r="L73" s="119">
        <v>71</v>
      </c>
      <c r="M73" s="119">
        <v>89</v>
      </c>
      <c r="N73" s="119">
        <v>11</v>
      </c>
      <c r="O73" s="120">
        <v>100</v>
      </c>
    </row>
    <row r="74" spans="1:15" x14ac:dyDescent="0.2">
      <c r="A74" s="123">
        <v>41487</v>
      </c>
      <c r="B74" s="316">
        <v>7.6</v>
      </c>
      <c r="C74" s="316">
        <v>30.8</v>
      </c>
      <c r="D74" s="316">
        <v>38.4</v>
      </c>
      <c r="E74" s="316">
        <v>5</v>
      </c>
      <c r="F74" s="316">
        <v>43.4</v>
      </c>
      <c r="G74" s="317">
        <v>2.1</v>
      </c>
      <c r="H74" s="318">
        <v>3</v>
      </c>
      <c r="I74" s="319">
        <v>5.0999999999999996</v>
      </c>
      <c r="J74" s="316">
        <v>48.5</v>
      </c>
      <c r="K74" s="118">
        <v>17</v>
      </c>
      <c r="L74" s="119">
        <v>71</v>
      </c>
      <c r="M74" s="119">
        <v>88</v>
      </c>
      <c r="N74" s="119">
        <v>12</v>
      </c>
      <c r="O74" s="120">
        <v>100</v>
      </c>
    </row>
    <row r="75" spans="1:15" x14ac:dyDescent="0.2">
      <c r="A75" s="123">
        <v>41518</v>
      </c>
      <c r="B75" s="316">
        <v>4.3</v>
      </c>
      <c r="C75" s="316">
        <v>18.3</v>
      </c>
      <c r="D75" s="316">
        <v>22.6</v>
      </c>
      <c r="E75" s="316">
        <v>3</v>
      </c>
      <c r="F75" s="316">
        <v>25.6</v>
      </c>
      <c r="G75" s="317">
        <v>1.6</v>
      </c>
      <c r="H75" s="318">
        <v>2.1</v>
      </c>
      <c r="I75" s="319">
        <v>3.7</v>
      </c>
      <c r="J75" s="316">
        <v>29.3</v>
      </c>
      <c r="K75" s="118">
        <v>17</v>
      </c>
      <c r="L75" s="119">
        <v>72</v>
      </c>
      <c r="M75" s="119">
        <v>88</v>
      </c>
      <c r="N75" s="119">
        <v>12</v>
      </c>
      <c r="O75" s="120">
        <v>100</v>
      </c>
    </row>
    <row r="76" spans="1:15" x14ac:dyDescent="0.2">
      <c r="A76" s="123">
        <v>41548</v>
      </c>
      <c r="B76" s="316">
        <v>1</v>
      </c>
      <c r="C76" s="316">
        <v>3.9</v>
      </c>
      <c r="D76" s="316">
        <v>4.9000000000000004</v>
      </c>
      <c r="E76" s="316">
        <v>0.7</v>
      </c>
      <c r="F76" s="316">
        <v>5.5</v>
      </c>
      <c r="G76" s="317">
        <v>0.8</v>
      </c>
      <c r="H76" s="318">
        <v>0.5</v>
      </c>
      <c r="I76" s="319">
        <v>1.2</v>
      </c>
      <c r="J76" s="316">
        <v>6.8</v>
      </c>
      <c r="K76" s="118">
        <v>17</v>
      </c>
      <c r="L76" s="119">
        <v>71</v>
      </c>
      <c r="M76" s="119">
        <v>88</v>
      </c>
      <c r="N76" s="119">
        <v>12</v>
      </c>
      <c r="O76" s="120">
        <v>100</v>
      </c>
    </row>
    <row r="77" spans="1:15" x14ac:dyDescent="0.2">
      <c r="A77" s="123">
        <v>41579</v>
      </c>
      <c r="B77" s="316">
        <v>0.8</v>
      </c>
      <c r="C77" s="316">
        <v>3.6</v>
      </c>
      <c r="D77" s="316">
        <v>4.4000000000000004</v>
      </c>
      <c r="E77" s="316">
        <v>0.5</v>
      </c>
      <c r="F77" s="316">
        <v>4.9000000000000004</v>
      </c>
      <c r="G77" s="317">
        <v>0.3</v>
      </c>
      <c r="H77" s="318">
        <v>0.6</v>
      </c>
      <c r="I77" s="319">
        <v>0.9</v>
      </c>
      <c r="J77" s="316">
        <v>5.8</v>
      </c>
      <c r="K77" s="118">
        <v>16</v>
      </c>
      <c r="L77" s="119">
        <v>73</v>
      </c>
      <c r="M77" s="119">
        <v>89</v>
      </c>
      <c r="N77" s="119">
        <v>11</v>
      </c>
      <c r="O77" s="120">
        <v>100</v>
      </c>
    </row>
    <row r="78" spans="1:15" x14ac:dyDescent="0.2">
      <c r="A78" s="123">
        <v>41609</v>
      </c>
      <c r="B78" s="316">
        <v>0.8</v>
      </c>
      <c r="C78" s="316">
        <v>3.6</v>
      </c>
      <c r="D78" s="316">
        <v>4.3</v>
      </c>
      <c r="E78" s="316">
        <v>0.5</v>
      </c>
      <c r="F78" s="316">
        <v>4.9000000000000004</v>
      </c>
      <c r="G78" s="317">
        <v>0.4</v>
      </c>
      <c r="H78" s="318">
        <v>0.6</v>
      </c>
      <c r="I78" s="319">
        <v>1</v>
      </c>
      <c r="J78" s="316">
        <v>5.9</v>
      </c>
      <c r="K78" s="118">
        <v>15</v>
      </c>
      <c r="L78" s="119">
        <v>74</v>
      </c>
      <c r="M78" s="119">
        <v>89</v>
      </c>
      <c r="N78" s="119">
        <v>11</v>
      </c>
      <c r="O78" s="120">
        <v>100</v>
      </c>
    </row>
    <row r="79" spans="1:15" x14ac:dyDescent="0.2">
      <c r="A79" s="123">
        <v>41640</v>
      </c>
      <c r="B79" s="316">
        <v>0.5</v>
      </c>
      <c r="C79" s="316">
        <v>3.1</v>
      </c>
      <c r="D79" s="316">
        <v>3.6</v>
      </c>
      <c r="E79" s="316">
        <v>0.4</v>
      </c>
      <c r="F79" s="316">
        <v>4</v>
      </c>
      <c r="G79" s="317">
        <v>0.4</v>
      </c>
      <c r="H79" s="318">
        <v>0.7</v>
      </c>
      <c r="I79" s="319">
        <v>1.1000000000000001</v>
      </c>
      <c r="J79" s="316">
        <v>5.0999999999999996</v>
      </c>
      <c r="K79" s="118">
        <v>13</v>
      </c>
      <c r="L79" s="119">
        <v>76</v>
      </c>
      <c r="M79" s="119">
        <v>89</v>
      </c>
      <c r="N79" s="119">
        <v>11</v>
      </c>
      <c r="O79" s="120">
        <v>100</v>
      </c>
    </row>
    <row r="80" spans="1:15" x14ac:dyDescent="0.2">
      <c r="A80" s="123">
        <v>41671</v>
      </c>
      <c r="B80" s="316">
        <v>0.3</v>
      </c>
      <c r="C80" s="316">
        <v>2.1</v>
      </c>
      <c r="D80" s="316">
        <v>2.5</v>
      </c>
      <c r="E80" s="316">
        <v>0.2</v>
      </c>
      <c r="F80" s="316">
        <v>2.7</v>
      </c>
      <c r="G80" s="317">
        <v>0.1</v>
      </c>
      <c r="H80" s="318">
        <v>0.4</v>
      </c>
      <c r="I80" s="319">
        <v>0.5</v>
      </c>
      <c r="J80" s="316">
        <v>3.2</v>
      </c>
      <c r="K80" s="118">
        <v>13</v>
      </c>
      <c r="L80" s="119">
        <v>79</v>
      </c>
      <c r="M80" s="119">
        <v>92</v>
      </c>
      <c r="N80" s="119">
        <v>8</v>
      </c>
      <c r="O80" s="120">
        <v>100</v>
      </c>
    </row>
    <row r="81" spans="1:15" x14ac:dyDescent="0.2">
      <c r="A81" s="123">
        <v>41699</v>
      </c>
      <c r="B81" s="316">
        <v>0.5</v>
      </c>
      <c r="C81" s="316">
        <v>3.1</v>
      </c>
      <c r="D81" s="316">
        <v>3.6</v>
      </c>
      <c r="E81" s="316">
        <v>0.4</v>
      </c>
      <c r="F81" s="316">
        <v>4</v>
      </c>
      <c r="G81" s="317">
        <v>0.2</v>
      </c>
      <c r="H81" s="318">
        <v>0.6</v>
      </c>
      <c r="I81" s="319">
        <v>0.8</v>
      </c>
      <c r="J81" s="316">
        <v>4.8</v>
      </c>
      <c r="K81" s="118">
        <v>12</v>
      </c>
      <c r="L81" s="119">
        <v>78</v>
      </c>
      <c r="M81" s="119">
        <v>90</v>
      </c>
      <c r="N81" s="119">
        <v>10</v>
      </c>
      <c r="O81" s="120">
        <v>100</v>
      </c>
    </row>
    <row r="82" spans="1:15" x14ac:dyDescent="0.2">
      <c r="A82" s="123">
        <v>41730</v>
      </c>
      <c r="B82" s="316">
        <v>0.7</v>
      </c>
      <c r="C82" s="316">
        <v>4.2</v>
      </c>
      <c r="D82" s="316">
        <v>4.9000000000000004</v>
      </c>
      <c r="E82" s="316">
        <v>0.5</v>
      </c>
      <c r="F82" s="316">
        <v>5.4</v>
      </c>
      <c r="G82" s="317">
        <v>0.2</v>
      </c>
      <c r="H82" s="318">
        <v>0.9</v>
      </c>
      <c r="I82" s="319">
        <v>1.1000000000000001</v>
      </c>
      <c r="J82" s="316">
        <v>6.4</v>
      </c>
      <c r="K82" s="118">
        <v>12</v>
      </c>
      <c r="L82" s="119">
        <v>79</v>
      </c>
      <c r="M82" s="119">
        <v>91</v>
      </c>
      <c r="N82" s="119">
        <v>9</v>
      </c>
      <c r="O82" s="120">
        <v>100</v>
      </c>
    </row>
    <row r="83" spans="1:15" x14ac:dyDescent="0.2">
      <c r="A83" s="123">
        <v>41760</v>
      </c>
      <c r="B83" s="316">
        <v>0.6</v>
      </c>
      <c r="C83" s="316">
        <v>4.0999999999999996</v>
      </c>
      <c r="D83" s="316">
        <v>4.5999999999999996</v>
      </c>
      <c r="E83" s="316">
        <v>0.4</v>
      </c>
      <c r="F83" s="316">
        <v>5</v>
      </c>
      <c r="G83" s="317">
        <v>0.2</v>
      </c>
      <c r="H83" s="318">
        <v>0.8</v>
      </c>
      <c r="I83" s="319">
        <v>1</v>
      </c>
      <c r="J83" s="316">
        <v>6</v>
      </c>
      <c r="K83" s="118">
        <v>11</v>
      </c>
      <c r="L83" s="119">
        <v>81</v>
      </c>
      <c r="M83" s="119">
        <v>92</v>
      </c>
      <c r="N83" s="119">
        <v>8</v>
      </c>
      <c r="O83" s="120">
        <v>100</v>
      </c>
    </row>
    <row r="84" spans="1:15" x14ac:dyDescent="0.2">
      <c r="A84" s="123">
        <v>41791</v>
      </c>
      <c r="B84" s="316">
        <v>0.5</v>
      </c>
      <c r="C84" s="316">
        <v>4.3</v>
      </c>
      <c r="D84" s="316">
        <v>4.8</v>
      </c>
      <c r="E84" s="316">
        <v>0.4</v>
      </c>
      <c r="F84" s="316">
        <v>5.0999999999999996</v>
      </c>
      <c r="G84" s="317">
        <v>0.1</v>
      </c>
      <c r="H84" s="318">
        <v>0.7</v>
      </c>
      <c r="I84" s="319">
        <v>0.8</v>
      </c>
      <c r="J84" s="316">
        <v>6</v>
      </c>
      <c r="K84" s="118">
        <v>9</v>
      </c>
      <c r="L84" s="119">
        <v>84</v>
      </c>
      <c r="M84" s="119">
        <v>93</v>
      </c>
      <c r="N84" s="119">
        <v>7</v>
      </c>
      <c r="O84" s="120">
        <v>100</v>
      </c>
    </row>
    <row r="85" spans="1:15" x14ac:dyDescent="0.2">
      <c r="A85" s="123">
        <v>41821</v>
      </c>
      <c r="B85" s="316">
        <v>0.4</v>
      </c>
      <c r="C85" s="316">
        <v>4.4000000000000004</v>
      </c>
      <c r="D85" s="316">
        <v>4.8</v>
      </c>
      <c r="E85" s="316">
        <v>0.3</v>
      </c>
      <c r="F85" s="316">
        <v>5.0999999999999996</v>
      </c>
      <c r="G85" s="317">
        <v>0.1</v>
      </c>
      <c r="H85" s="318">
        <v>0.8</v>
      </c>
      <c r="I85" s="319">
        <v>1</v>
      </c>
      <c r="J85" s="316">
        <v>6.1</v>
      </c>
      <c r="K85" s="118">
        <v>8</v>
      </c>
      <c r="L85" s="119">
        <v>86</v>
      </c>
      <c r="M85" s="119">
        <v>94</v>
      </c>
      <c r="N85" s="119">
        <v>6</v>
      </c>
      <c r="O85" s="120">
        <v>100</v>
      </c>
    </row>
    <row r="86" spans="1:15" x14ac:dyDescent="0.2">
      <c r="A86" s="123">
        <v>41852</v>
      </c>
      <c r="B86" s="316">
        <v>0.3</v>
      </c>
      <c r="C86" s="316">
        <v>4.4000000000000004</v>
      </c>
      <c r="D86" s="316">
        <v>4.7</v>
      </c>
      <c r="E86" s="316">
        <v>0.2</v>
      </c>
      <c r="F86" s="316">
        <v>4.9000000000000004</v>
      </c>
      <c r="G86" s="317">
        <v>0.1</v>
      </c>
      <c r="H86" s="318">
        <v>0.8</v>
      </c>
      <c r="I86" s="319">
        <v>0.9</v>
      </c>
      <c r="J86" s="316">
        <v>5.9</v>
      </c>
      <c r="K86" s="118">
        <v>7</v>
      </c>
      <c r="L86" s="119">
        <v>89</v>
      </c>
      <c r="M86" s="119">
        <v>96</v>
      </c>
      <c r="N86" s="119">
        <v>4</v>
      </c>
      <c r="O86" s="120">
        <v>100</v>
      </c>
    </row>
    <row r="87" spans="1:15" x14ac:dyDescent="0.2">
      <c r="A87" s="123">
        <v>41883</v>
      </c>
      <c r="B87" s="316">
        <v>0.3</v>
      </c>
      <c r="C87" s="316">
        <v>4.9000000000000004</v>
      </c>
      <c r="D87" s="316">
        <v>5.2</v>
      </c>
      <c r="E87" s="316">
        <v>0.2</v>
      </c>
      <c r="F87" s="316">
        <v>5.4</v>
      </c>
      <c r="G87" s="317">
        <v>0.1</v>
      </c>
      <c r="H87" s="318">
        <v>0.9</v>
      </c>
      <c r="I87" s="319">
        <v>1.1000000000000001</v>
      </c>
      <c r="J87" s="316">
        <v>6.5</v>
      </c>
      <c r="K87" s="118">
        <v>6</v>
      </c>
      <c r="L87" s="119">
        <v>90</v>
      </c>
      <c r="M87" s="119">
        <v>96</v>
      </c>
      <c r="N87" s="119">
        <v>4</v>
      </c>
      <c r="O87" s="120">
        <v>100</v>
      </c>
    </row>
    <row r="88" spans="1:15" ht="14.25" x14ac:dyDescent="0.2">
      <c r="A88" s="254" t="s">
        <v>351</v>
      </c>
      <c r="B88" s="316">
        <v>486</v>
      </c>
      <c r="C88" s="316">
        <v>598.5</v>
      </c>
      <c r="D88" s="316">
        <v>1084.5</v>
      </c>
      <c r="E88" s="316">
        <v>257.7</v>
      </c>
      <c r="F88" s="316">
        <v>1342.3</v>
      </c>
      <c r="G88" s="317">
        <v>53</v>
      </c>
      <c r="H88" s="318">
        <v>25.8</v>
      </c>
      <c r="I88" s="319">
        <v>78.8</v>
      </c>
      <c r="J88" s="316">
        <v>1421.1</v>
      </c>
      <c r="K88" s="118">
        <v>36</v>
      </c>
      <c r="L88" s="119">
        <v>45</v>
      </c>
      <c r="M88" s="119">
        <v>81</v>
      </c>
      <c r="N88" s="119">
        <v>19</v>
      </c>
      <c r="O88" s="120">
        <v>100</v>
      </c>
    </row>
    <row r="89" spans="1:15" x14ac:dyDescent="0.2">
      <c r="A89" s="63"/>
      <c r="B89" s="34"/>
      <c r="C89" s="34"/>
      <c r="D89" s="34"/>
      <c r="E89" s="34"/>
      <c r="F89" s="34"/>
      <c r="G89" s="34"/>
      <c r="H89" s="34"/>
      <c r="I89" s="34"/>
      <c r="J89" s="34"/>
      <c r="K89" s="34"/>
      <c r="L89" s="34"/>
      <c r="M89" s="34"/>
      <c r="N89" s="34"/>
      <c r="O89" s="34"/>
    </row>
    <row r="90" spans="1:15" x14ac:dyDescent="0.2">
      <c r="A90" s="100" t="s">
        <v>24</v>
      </c>
      <c r="B90" s="34"/>
      <c r="C90" s="34"/>
      <c r="D90" s="34"/>
      <c r="E90" s="34"/>
      <c r="F90" s="34"/>
      <c r="G90" s="34"/>
      <c r="H90" s="34"/>
      <c r="I90" s="34"/>
      <c r="J90" s="34"/>
      <c r="K90" s="34"/>
      <c r="L90" s="34"/>
      <c r="M90" s="34"/>
      <c r="N90" s="34"/>
      <c r="O90" s="34"/>
    </row>
    <row r="91" spans="1:15" ht="26.25" customHeight="1" x14ac:dyDescent="0.2">
      <c r="A91" s="399" t="s">
        <v>716</v>
      </c>
      <c r="B91" s="399"/>
      <c r="C91" s="399"/>
      <c r="D91" s="399"/>
      <c r="E91" s="399"/>
      <c r="F91" s="399"/>
      <c r="G91" s="399"/>
      <c r="H91" s="399"/>
      <c r="I91" s="399"/>
      <c r="J91" s="399"/>
      <c r="K91" s="399"/>
      <c r="L91" s="399"/>
      <c r="M91" s="399"/>
      <c r="N91" s="399"/>
      <c r="O91" s="399"/>
    </row>
    <row r="92" spans="1:15" ht="24.75" customHeight="1" x14ac:dyDescent="0.2">
      <c r="A92" s="399" t="s">
        <v>352</v>
      </c>
      <c r="B92" s="399"/>
      <c r="C92" s="399"/>
      <c r="D92" s="399"/>
      <c r="E92" s="399"/>
      <c r="F92" s="399"/>
      <c r="G92" s="399"/>
      <c r="H92" s="399"/>
      <c r="I92" s="399"/>
      <c r="J92" s="399"/>
      <c r="K92" s="399"/>
      <c r="L92" s="399"/>
      <c r="M92" s="399"/>
      <c r="N92" s="399"/>
      <c r="O92" s="399"/>
    </row>
    <row r="93" spans="1:15" ht="27" customHeight="1" x14ac:dyDescent="0.2">
      <c r="A93" s="399" t="s">
        <v>346</v>
      </c>
      <c r="B93" s="399"/>
      <c r="C93" s="399"/>
      <c r="D93" s="399"/>
      <c r="E93" s="399"/>
      <c r="F93" s="399"/>
      <c r="G93" s="399"/>
      <c r="H93" s="399"/>
      <c r="I93" s="399"/>
      <c r="J93" s="399"/>
      <c r="K93" s="399"/>
      <c r="L93" s="399"/>
      <c r="M93" s="399"/>
      <c r="N93" s="399"/>
      <c r="O93" s="399"/>
    </row>
    <row r="94" spans="1:15" ht="25.5" customHeight="1" x14ac:dyDescent="0.2">
      <c r="A94" s="399" t="s">
        <v>353</v>
      </c>
      <c r="B94" s="399"/>
      <c r="C94" s="399"/>
      <c r="D94" s="399"/>
      <c r="E94" s="399"/>
      <c r="F94" s="399"/>
      <c r="G94" s="399"/>
      <c r="H94" s="399"/>
      <c r="I94" s="399"/>
      <c r="J94" s="399"/>
      <c r="K94" s="399"/>
      <c r="L94" s="399"/>
      <c r="M94" s="399"/>
      <c r="N94" s="399"/>
      <c r="O94" s="399"/>
    </row>
    <row r="95" spans="1:15" x14ac:dyDescent="0.2">
      <c r="A95" s="476" t="s">
        <v>354</v>
      </c>
      <c r="B95" s="402"/>
      <c r="C95" s="402"/>
      <c r="D95" s="402"/>
      <c r="E95" s="402"/>
      <c r="F95" s="402"/>
      <c r="G95" s="402"/>
      <c r="H95" s="402"/>
      <c r="I95" s="402"/>
      <c r="J95" s="402"/>
      <c r="K95" s="402"/>
      <c r="L95" s="402"/>
      <c r="M95" s="402"/>
      <c r="N95" s="402"/>
      <c r="O95" s="402"/>
    </row>
    <row r="96" spans="1:15" x14ac:dyDescent="0.2">
      <c r="A96" s="399" t="s">
        <v>778</v>
      </c>
      <c r="B96" s="399"/>
      <c r="C96" s="399"/>
      <c r="D96" s="399"/>
      <c r="E96" s="399"/>
      <c r="F96" s="399"/>
      <c r="G96" s="399"/>
      <c r="H96" s="399"/>
      <c r="I96" s="399"/>
      <c r="J96" s="399"/>
      <c r="K96" s="399"/>
      <c r="L96" s="399"/>
      <c r="M96" s="399"/>
      <c r="N96" s="399"/>
      <c r="O96" s="399"/>
    </row>
    <row r="97" spans="1:15" x14ac:dyDescent="0.2">
      <c r="A97" s="100" t="s">
        <v>795</v>
      </c>
      <c r="B97" s="125"/>
      <c r="C97" s="125"/>
      <c r="D97" s="125"/>
      <c r="E97" s="125"/>
      <c r="F97" s="125"/>
      <c r="G97" s="125"/>
      <c r="H97" s="125"/>
      <c r="I97" s="125"/>
      <c r="J97" s="125"/>
      <c r="K97" s="125"/>
      <c r="L97" s="125"/>
      <c r="M97" s="125"/>
      <c r="N97" s="125"/>
      <c r="O97" s="125"/>
    </row>
    <row r="98" spans="1:15" x14ac:dyDescent="0.2">
      <c r="A98" s="100"/>
      <c r="B98" s="61"/>
      <c r="C98" s="61"/>
      <c r="D98" s="61"/>
      <c r="E98" s="61"/>
      <c r="F98" s="61"/>
      <c r="G98" s="61"/>
      <c r="H98" s="61"/>
      <c r="I98" s="61"/>
      <c r="J98" s="61"/>
      <c r="K98" s="61"/>
      <c r="L98" s="62"/>
      <c r="M98" s="62"/>
      <c r="N98" s="62"/>
      <c r="O98" s="62"/>
    </row>
    <row r="99" spans="1:15" x14ac:dyDescent="0.2">
      <c r="A99" s="101" t="s">
        <v>355</v>
      </c>
      <c r="B99" s="61"/>
      <c r="C99" s="61"/>
      <c r="D99" s="61"/>
      <c r="E99" s="61"/>
      <c r="F99" s="61"/>
      <c r="G99" s="61"/>
      <c r="H99" s="61"/>
      <c r="I99" s="61"/>
      <c r="J99" s="61"/>
      <c r="K99" s="61"/>
      <c r="L99" s="62"/>
      <c r="M99" s="62"/>
      <c r="N99" s="62"/>
      <c r="O99" s="62"/>
    </row>
    <row r="100" spans="1:15" x14ac:dyDescent="0.2">
      <c r="A100" s="101" t="s">
        <v>116</v>
      </c>
      <c r="B100" s="61"/>
      <c r="C100" s="61"/>
      <c r="D100" s="61"/>
      <c r="E100" s="61"/>
      <c r="F100" s="61"/>
      <c r="G100" s="61"/>
      <c r="H100" s="61"/>
      <c r="I100" s="61"/>
      <c r="J100" s="61"/>
      <c r="K100" s="61"/>
      <c r="L100" s="62"/>
      <c r="M100" s="62"/>
      <c r="N100" s="62"/>
      <c r="O100" s="62"/>
    </row>
    <row r="101" spans="1:15" x14ac:dyDescent="0.2">
      <c r="A101" s="101" t="s">
        <v>356</v>
      </c>
      <c r="B101" s="61"/>
      <c r="C101" s="61"/>
      <c r="D101" s="61"/>
      <c r="E101" s="61"/>
      <c r="F101" s="61"/>
      <c r="G101" s="61"/>
      <c r="H101" s="61"/>
      <c r="I101" s="61"/>
      <c r="J101" s="61"/>
      <c r="K101" s="61"/>
      <c r="L101" s="62"/>
      <c r="M101" s="62"/>
      <c r="N101" s="62"/>
      <c r="O101" s="62"/>
    </row>
    <row r="102" spans="1:15" x14ac:dyDescent="0.2"/>
    <row r="103" spans="1:15" x14ac:dyDescent="0.2"/>
    <row r="104" spans="1:15" x14ac:dyDescent="0.2"/>
    <row r="105" spans="1:15" x14ac:dyDescent="0.2"/>
    <row r="106" spans="1:15" x14ac:dyDescent="0.2"/>
    <row r="107" spans="1:15" x14ac:dyDescent="0.2"/>
    <row r="108" spans="1:15" x14ac:dyDescent="0.2"/>
  </sheetData>
  <mergeCells count="23">
    <mergeCell ref="A93:O93"/>
    <mergeCell ref="A94:O94"/>
    <mergeCell ref="J9:J11"/>
    <mergeCell ref="G10:G11"/>
    <mergeCell ref="H10:H11"/>
    <mergeCell ref="I10:I11"/>
    <mergeCell ref="A96:O96"/>
    <mergeCell ref="F10:F11"/>
    <mergeCell ref="N10:N11"/>
    <mergeCell ref="O10:O11"/>
    <mergeCell ref="A91:O91"/>
    <mergeCell ref="A92:O92"/>
    <mergeCell ref="K10:M10"/>
    <mergeCell ref="A3:I3"/>
    <mergeCell ref="A1:O1"/>
    <mergeCell ref="B8:J8"/>
    <mergeCell ref="K8:O8"/>
    <mergeCell ref="A95:O95"/>
    <mergeCell ref="K9:O9"/>
    <mergeCell ref="B10:D10"/>
    <mergeCell ref="E10:E11"/>
    <mergeCell ref="B9:F9"/>
    <mergeCell ref="G9:I9"/>
  </mergeCells>
  <phoneticPr fontId="3" type="noConversion"/>
  <hyperlinks>
    <hyperlink ref="A95" r:id="rId1"/>
    <hyperlink ref="Q1" location="Index!Print_Area" display="Return to Index"/>
    <hyperlink ref="R1" location="'Technical notes'!Print_Area" display="Go to technical notes"/>
  </hyperlinks>
  <pageMargins left="0.75" right="0.75" top="1" bottom="1" header="0.5" footer="0.5"/>
  <pageSetup paperSize="9" orientation="portrait"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1"/>
  <sheetViews>
    <sheetView workbookViewId="0">
      <pane xSplit="1" ySplit="11" topLeftCell="B12" activePane="bottomRight" state="frozen"/>
      <selection pane="topRight" activeCell="B1" sqref="B1"/>
      <selection pane="bottomLeft" activeCell="A12" sqref="A12"/>
      <selection pane="bottomRight" activeCell="S26" sqref="S26"/>
    </sheetView>
  </sheetViews>
  <sheetFormatPr defaultRowHeight="12.75" customHeight="1" zeroHeight="1" x14ac:dyDescent="0.2"/>
  <cols>
    <col min="1" max="1" width="28.42578125" style="44" customWidth="1"/>
    <col min="2" max="3" width="9.28515625" style="44" bestFit="1" customWidth="1"/>
    <col min="4" max="4" width="11.7109375" style="44" customWidth="1"/>
    <col min="5" max="5" width="9.28515625" style="44" bestFit="1" customWidth="1"/>
    <col min="6" max="6" width="11.85546875" style="44" customWidth="1"/>
    <col min="7" max="7" width="11.5703125" style="44" customWidth="1"/>
    <col min="8" max="8" width="9.140625" style="44"/>
    <col min="9" max="9" width="11.42578125" style="44" customWidth="1"/>
    <col min="10" max="10" width="13.5703125" style="44" customWidth="1"/>
    <col min="11" max="11" width="9" style="44" customWidth="1"/>
    <col min="12" max="16384" width="9.140625" style="44"/>
  </cols>
  <sheetData>
    <row r="1" spans="1:17" ht="38.25" customHeight="1" x14ac:dyDescent="0.2">
      <c r="A1" s="479" t="s">
        <v>295</v>
      </c>
      <c r="B1" s="479"/>
      <c r="C1" s="479"/>
      <c r="D1" s="479"/>
      <c r="E1" s="479"/>
      <c r="F1" s="479"/>
      <c r="G1" s="479"/>
      <c r="H1" s="479"/>
      <c r="I1" s="479"/>
      <c r="J1" s="479"/>
      <c r="K1" s="479"/>
      <c r="L1" s="479"/>
      <c r="M1" s="479"/>
      <c r="N1" s="479"/>
      <c r="O1" s="479"/>
      <c r="P1" s="12" t="s">
        <v>73</v>
      </c>
      <c r="Q1" s="12" t="s">
        <v>74</v>
      </c>
    </row>
    <row r="2" spans="1:17" x14ac:dyDescent="0.2">
      <c r="A2" s="60" t="s">
        <v>293</v>
      </c>
      <c r="B2" s="61"/>
      <c r="C2" s="61"/>
      <c r="D2" s="61"/>
      <c r="E2" s="61"/>
      <c r="F2" s="61"/>
      <c r="G2" s="61"/>
      <c r="H2" s="61"/>
      <c r="I2" s="61"/>
      <c r="J2" s="61"/>
      <c r="K2" s="61"/>
      <c r="L2" s="62"/>
      <c r="M2" s="62"/>
      <c r="N2" s="62"/>
      <c r="O2" s="62"/>
    </row>
    <row r="3" spans="1:17" ht="26.25" customHeight="1" x14ac:dyDescent="0.2">
      <c r="A3" s="480" t="s">
        <v>776</v>
      </c>
      <c r="B3" s="480"/>
      <c r="C3" s="480"/>
      <c r="D3" s="480"/>
      <c r="E3" s="480"/>
      <c r="F3" s="480"/>
      <c r="G3" s="480"/>
      <c r="H3" s="480"/>
      <c r="I3" s="480"/>
      <c r="J3" s="61"/>
      <c r="K3" s="61"/>
      <c r="L3" s="62"/>
      <c r="M3" s="62"/>
      <c r="N3" s="62"/>
      <c r="O3" s="62"/>
    </row>
    <row r="4" spans="1:17" x14ac:dyDescent="0.2">
      <c r="A4" s="60" t="s">
        <v>296</v>
      </c>
      <c r="B4" s="61"/>
      <c r="C4" s="61"/>
      <c r="D4" s="61"/>
      <c r="E4" s="61"/>
      <c r="F4" s="61"/>
      <c r="G4" s="61"/>
      <c r="H4" s="61"/>
      <c r="I4" s="61"/>
      <c r="J4" s="61"/>
      <c r="K4" s="61"/>
      <c r="L4" s="62"/>
      <c r="M4" s="62"/>
      <c r="N4" s="62"/>
      <c r="O4" s="62"/>
    </row>
    <row r="5" spans="1:17" x14ac:dyDescent="0.2">
      <c r="A5" s="60" t="s">
        <v>383</v>
      </c>
      <c r="B5" s="61"/>
      <c r="C5" s="61"/>
      <c r="D5" s="61"/>
      <c r="E5" s="61"/>
      <c r="F5" s="61"/>
      <c r="G5" s="61"/>
      <c r="H5" s="61"/>
      <c r="I5" s="61"/>
      <c r="J5" s="61"/>
      <c r="K5" s="61"/>
      <c r="L5" s="62"/>
      <c r="M5" s="62"/>
      <c r="N5" s="62"/>
      <c r="O5" s="62"/>
    </row>
    <row r="6" spans="1:17" x14ac:dyDescent="0.2">
      <c r="A6" s="63"/>
      <c r="B6" s="63"/>
      <c r="C6" s="61"/>
      <c r="D6" s="61"/>
      <c r="E6" s="61"/>
      <c r="F6" s="61"/>
      <c r="G6" s="61"/>
      <c r="H6" s="61"/>
      <c r="I6" s="61"/>
      <c r="J6" s="61"/>
      <c r="K6" s="61"/>
      <c r="L6" s="62"/>
      <c r="M6" s="62"/>
      <c r="N6" s="62"/>
      <c r="O6" s="62"/>
    </row>
    <row r="7" spans="1:17" x14ac:dyDescent="0.2">
      <c r="A7" s="63"/>
      <c r="B7" s="63"/>
      <c r="C7" s="61"/>
      <c r="D7" s="61"/>
      <c r="E7" s="61"/>
      <c r="F7" s="61"/>
      <c r="G7" s="61"/>
      <c r="H7" s="61"/>
      <c r="I7" s="61"/>
      <c r="J7" s="61"/>
      <c r="K7" s="61"/>
      <c r="L7" s="62"/>
      <c r="M7" s="64"/>
      <c r="N7" s="64"/>
      <c r="O7" s="64"/>
    </row>
    <row r="8" spans="1:17" x14ac:dyDescent="0.2">
      <c r="A8" s="63"/>
      <c r="B8" s="471" t="s">
        <v>357</v>
      </c>
      <c r="C8" s="472"/>
      <c r="D8" s="472"/>
      <c r="E8" s="472"/>
      <c r="F8" s="472"/>
      <c r="G8" s="472"/>
      <c r="H8" s="472"/>
      <c r="I8" s="472"/>
      <c r="J8" s="473"/>
      <c r="K8" s="407" t="s">
        <v>49</v>
      </c>
      <c r="L8" s="408"/>
      <c r="M8" s="408"/>
      <c r="N8" s="408"/>
      <c r="O8" s="409"/>
    </row>
    <row r="9" spans="1:17" ht="32.25" customHeight="1" x14ac:dyDescent="0.2">
      <c r="A9" s="63"/>
      <c r="B9" s="466" t="s">
        <v>50</v>
      </c>
      <c r="C9" s="467"/>
      <c r="D9" s="467"/>
      <c r="E9" s="467"/>
      <c r="F9" s="468"/>
      <c r="G9" s="466" t="s">
        <v>28</v>
      </c>
      <c r="H9" s="467"/>
      <c r="I9" s="468"/>
      <c r="J9" s="481" t="s">
        <v>348</v>
      </c>
      <c r="K9" s="414" t="s">
        <v>50</v>
      </c>
      <c r="L9" s="415"/>
      <c r="M9" s="415"/>
      <c r="N9" s="415"/>
      <c r="O9" s="416"/>
    </row>
    <row r="10" spans="1:17" ht="34.5" customHeight="1" x14ac:dyDescent="0.2">
      <c r="A10" s="63"/>
      <c r="B10" s="466" t="s">
        <v>30</v>
      </c>
      <c r="C10" s="467"/>
      <c r="D10" s="468"/>
      <c r="E10" s="481" t="s">
        <v>31</v>
      </c>
      <c r="F10" s="481" t="s">
        <v>32</v>
      </c>
      <c r="G10" s="481" t="s">
        <v>33</v>
      </c>
      <c r="H10" s="481" t="s">
        <v>34</v>
      </c>
      <c r="I10" s="481" t="s">
        <v>35</v>
      </c>
      <c r="J10" s="483"/>
      <c r="K10" s="414" t="s">
        <v>30</v>
      </c>
      <c r="L10" s="415"/>
      <c r="M10" s="416"/>
      <c r="N10" s="420" t="s">
        <v>31</v>
      </c>
      <c r="O10" s="420" t="s">
        <v>32</v>
      </c>
    </row>
    <row r="11" spans="1:17" ht="51" x14ac:dyDescent="0.2">
      <c r="A11" s="66"/>
      <c r="B11" s="65" t="s">
        <v>36</v>
      </c>
      <c r="C11" s="65" t="s">
        <v>37</v>
      </c>
      <c r="D11" s="65" t="s">
        <v>38</v>
      </c>
      <c r="E11" s="482"/>
      <c r="F11" s="482"/>
      <c r="G11" s="482"/>
      <c r="H11" s="482"/>
      <c r="I11" s="482"/>
      <c r="J11" s="482"/>
      <c r="K11" s="22" t="s">
        <v>36</v>
      </c>
      <c r="L11" s="22" t="s">
        <v>37</v>
      </c>
      <c r="M11" s="22" t="s">
        <v>38</v>
      </c>
      <c r="N11" s="421"/>
      <c r="O11" s="421"/>
    </row>
    <row r="12" spans="1:17" x14ac:dyDescent="0.2">
      <c r="A12" s="67"/>
      <c r="B12" s="68"/>
      <c r="C12" s="69"/>
      <c r="D12" s="69"/>
      <c r="E12" s="69"/>
      <c r="F12" s="69"/>
      <c r="G12" s="70"/>
      <c r="H12" s="69"/>
      <c r="I12" s="69"/>
      <c r="J12" s="71"/>
      <c r="K12" s="72"/>
      <c r="L12" s="73"/>
      <c r="M12" s="73"/>
      <c r="N12" s="73"/>
      <c r="O12" s="74"/>
    </row>
    <row r="13" spans="1:17" x14ac:dyDescent="0.2">
      <c r="A13" s="75"/>
      <c r="B13" s="76" t="s">
        <v>16</v>
      </c>
      <c r="C13" s="77" t="s">
        <v>17</v>
      </c>
      <c r="D13" s="77" t="s">
        <v>39</v>
      </c>
      <c r="E13" s="77" t="s">
        <v>18</v>
      </c>
      <c r="F13" s="77" t="s">
        <v>40</v>
      </c>
      <c r="G13" s="78" t="s">
        <v>19</v>
      </c>
      <c r="H13" s="77" t="s">
        <v>20</v>
      </c>
      <c r="I13" s="77" t="s">
        <v>41</v>
      </c>
      <c r="J13" s="79" t="s">
        <v>42</v>
      </c>
      <c r="K13" s="80" t="s">
        <v>43</v>
      </c>
      <c r="L13" s="80" t="s">
        <v>44</v>
      </c>
      <c r="M13" s="80" t="s">
        <v>45</v>
      </c>
      <c r="N13" s="80" t="s">
        <v>46</v>
      </c>
      <c r="O13" s="81" t="s">
        <v>47</v>
      </c>
    </row>
    <row r="14" spans="1:17" x14ac:dyDescent="0.2">
      <c r="A14" s="82"/>
      <c r="B14" s="83"/>
      <c r="C14" s="61"/>
      <c r="D14" s="61"/>
      <c r="E14" s="61"/>
      <c r="F14" s="61"/>
      <c r="G14" s="84"/>
      <c r="H14" s="61"/>
      <c r="I14" s="61"/>
      <c r="J14" s="85"/>
      <c r="K14" s="86"/>
      <c r="L14" s="87"/>
      <c r="M14" s="87"/>
      <c r="N14" s="87"/>
      <c r="O14" s="88"/>
    </row>
    <row r="15" spans="1:17" x14ac:dyDescent="0.2">
      <c r="A15" s="89" t="s">
        <v>69</v>
      </c>
      <c r="B15" s="90">
        <f>IF(VLOOKUP($A15,'Table 11 Raw Data'!$A$1:$O$868,2,FALSE)=0,"-",VLOOKUP($A15,'Table 11 Raw Data'!$A$1:$O$868,2,FALSE))</f>
        <v>486040</v>
      </c>
      <c r="C15" s="90">
        <f>IF(VLOOKUP($A15,'Table 11 Raw Data'!$A$1:$O$868,3,FALSE)=0,"-",VLOOKUP($A15,'Table 11 Raw Data'!$A$1:$O$868,3,FALSE))</f>
        <v>598510</v>
      </c>
      <c r="D15" s="90">
        <f>IF(VLOOKUP($A15,'Table 11 Raw Data'!$A$1:$O$868,4,FALSE)=0,"-",VLOOKUP($A15,'Table 11 Raw Data'!$A$1:$O$868,4,FALSE))</f>
        <v>1084550</v>
      </c>
      <c r="E15" s="90">
        <f>IF(VLOOKUP($A15,'Table 11 Raw Data'!$A$1:$O$868,5,FALSE)=0,"-",VLOOKUP($A15,'Table 11 Raw Data'!$A$1:$O$868,5,FALSE))</f>
        <v>257700</v>
      </c>
      <c r="F15" s="90">
        <f>IF(VLOOKUP($A15,'Table 11 Raw Data'!$A$1:$O$868,6,FALSE)=0,"-",VLOOKUP($A15,'Table 11 Raw Data'!$A$1:$O$868,6,FALSE))</f>
        <v>1342250</v>
      </c>
      <c r="G15" s="90">
        <f>IF(VLOOKUP($A15,'Table 11 Raw Data'!$A$1:$O$868,7,FALSE)=0,"-",VLOOKUP($A15,'Table 11 Raw Data'!$A$1:$O$868,7,FALSE))</f>
        <v>53040</v>
      </c>
      <c r="H15" s="90">
        <f>IF(VLOOKUP($A15,'Table 11 Raw Data'!$A$1:$O$868,8,FALSE)=0,"-",VLOOKUP($A15,'Table 11 Raw Data'!$A$1:$O$868,8,FALSE))</f>
        <v>25760</v>
      </c>
      <c r="I15" s="90">
        <f>IF(VLOOKUP($A15,'Table 11 Raw Data'!$A$1:$O$868,9,FALSE)=0,"-",VLOOKUP($A15,'Table 11 Raw Data'!$A$1:$O$868,9,FALSE))</f>
        <v>78800</v>
      </c>
      <c r="J15" s="90">
        <f>IF(VLOOKUP($A15,'Table 11 Raw Data'!$A$1:$O$868,10,FALSE)=0,"-",VLOOKUP($A15,'Table 11 Raw Data'!$A$1:$O$868,10,FALSE))</f>
        <v>1421050</v>
      </c>
      <c r="K15" s="91">
        <f>IF(VLOOKUP($A15,'Table 11 Raw Data'!$A$1:$O$868,11,FALSE)=0,"-",VLOOKUP($A15,'Table 11 Raw Data'!$A$1:$O$868,11,FALSE))</f>
        <v>36</v>
      </c>
      <c r="L15" s="91">
        <f>IF(VLOOKUP($A15,'Table 11 Raw Data'!$A$1:$O$868,12,FALSE)=0,"-",VLOOKUP($A15,'Table 11 Raw Data'!$A$1:$O$868,12,FALSE))</f>
        <v>45</v>
      </c>
      <c r="M15" s="91">
        <f>IF(VLOOKUP($A15,'Table 11 Raw Data'!$A$1:$O$868,13,FALSE)=0,"-",VLOOKUP($A15,'Table 11 Raw Data'!$A$1:$O$868,13,FALSE))</f>
        <v>81</v>
      </c>
      <c r="N15" s="91">
        <f>IF(VLOOKUP($A15,'Table 11 Raw Data'!$A$1:$O$868,14,FALSE)=0,"-",VLOOKUP($A15,'Table 11 Raw Data'!$A$1:$O$868,14,FALSE))</f>
        <v>19</v>
      </c>
      <c r="O15" s="92">
        <f>IF(VLOOKUP($A15,'Table 11 Raw Data'!$A$1:$O$868,15,FALSE)=0,"-",VLOOKUP($A15,'Table 11 Raw Data'!$A$1:$O$868,15,FALSE))</f>
        <v>100</v>
      </c>
    </row>
    <row r="16" spans="1:17" x14ac:dyDescent="0.2">
      <c r="A16" s="89"/>
      <c r="B16" s="90"/>
      <c r="C16" s="90"/>
      <c r="D16" s="90"/>
      <c r="E16" s="90"/>
      <c r="F16" s="90"/>
      <c r="G16" s="90"/>
      <c r="H16" s="90"/>
      <c r="I16" s="90"/>
      <c r="J16" s="90"/>
      <c r="K16" s="91"/>
      <c r="L16" s="91"/>
      <c r="M16" s="91"/>
      <c r="N16" s="91"/>
      <c r="O16" s="92"/>
    </row>
    <row r="17" spans="1:15" x14ac:dyDescent="0.2">
      <c r="A17" s="89" t="s">
        <v>248</v>
      </c>
      <c r="B17" s="90">
        <f>IF(VLOOKUP($A17,'Table 11 Raw Data'!$A$1:$O$868,2,FALSE)=0,"-",VLOOKUP($A17,'Table 11 Raw Data'!$A$1:$O$868,2,FALSE))</f>
        <v>387470</v>
      </c>
      <c r="C17" s="90">
        <f>IF(VLOOKUP($A17,'Table 11 Raw Data'!$A$1:$O$868,3,FALSE)=0,"-",VLOOKUP($A17,'Table 11 Raw Data'!$A$1:$O$868,3,FALSE))</f>
        <v>493480</v>
      </c>
      <c r="D17" s="90">
        <f>IF(VLOOKUP($A17,'Table 11 Raw Data'!$A$1:$O$868,4,FALSE)=0,"-",VLOOKUP($A17,'Table 11 Raw Data'!$A$1:$O$868,4,FALSE))</f>
        <v>880950</v>
      </c>
      <c r="E17" s="90">
        <f>IF(VLOOKUP($A17,'Table 11 Raw Data'!$A$1:$O$868,5,FALSE)=0,"-",VLOOKUP($A17,'Table 11 Raw Data'!$A$1:$O$868,5,FALSE))</f>
        <v>213730</v>
      </c>
      <c r="F17" s="90">
        <f>IF(VLOOKUP($A17,'Table 11 Raw Data'!$A$1:$O$868,6,FALSE)=0,"-",VLOOKUP($A17,'Table 11 Raw Data'!$A$1:$O$868,6,FALSE))</f>
        <v>1094670</v>
      </c>
      <c r="G17" s="90">
        <f>IF(VLOOKUP($A17,'Table 11 Raw Data'!$A$1:$O$868,7,FALSE)=0,"-",VLOOKUP($A17,'Table 11 Raw Data'!$A$1:$O$868,7,FALSE))</f>
        <v>44880</v>
      </c>
      <c r="H17" s="90">
        <f>IF(VLOOKUP($A17,'Table 11 Raw Data'!$A$1:$O$868,8,FALSE)=0,"-",VLOOKUP($A17,'Table 11 Raw Data'!$A$1:$O$868,8,FALSE))</f>
        <v>22540</v>
      </c>
      <c r="I17" s="90">
        <f>IF(VLOOKUP($A17,'Table 11 Raw Data'!$A$1:$O$868,9,FALSE)=0,"-",VLOOKUP($A17,'Table 11 Raw Data'!$A$1:$O$868,9,FALSE))</f>
        <v>67420</v>
      </c>
      <c r="J17" s="90">
        <f>IF(VLOOKUP($A17,'Table 11 Raw Data'!$A$1:$O$868,10,FALSE)=0,"-",VLOOKUP($A17,'Table 11 Raw Data'!$A$1:$O$868,10,FALSE))</f>
        <v>1162090</v>
      </c>
      <c r="K17" s="91">
        <f>IF(VLOOKUP($A17,'Table 11 Raw Data'!$A$1:$O$868,11,FALSE)=0,"-",VLOOKUP($A17,'Table 11 Raw Data'!$A$1:$O$868,11,FALSE))</f>
        <v>35</v>
      </c>
      <c r="L17" s="91">
        <f>IF(VLOOKUP($A17,'Table 11 Raw Data'!$A$1:$O$868,12,FALSE)=0,"-",VLOOKUP($A17,'Table 11 Raw Data'!$A$1:$O$868,12,FALSE))</f>
        <v>45</v>
      </c>
      <c r="M17" s="91">
        <f>IF(VLOOKUP($A17,'Table 11 Raw Data'!$A$1:$O$868,13,FALSE)=0,"-",VLOOKUP($A17,'Table 11 Raw Data'!$A$1:$O$868,13,FALSE))</f>
        <v>80</v>
      </c>
      <c r="N17" s="91">
        <f>IF(VLOOKUP($A17,'Table 11 Raw Data'!$A$1:$O$868,14,FALSE)=0,"-",VLOOKUP($A17,'Table 11 Raw Data'!$A$1:$O$868,14,FALSE))</f>
        <v>20</v>
      </c>
      <c r="O17" s="92">
        <f>IF(VLOOKUP($A17,'Table 11 Raw Data'!$A$1:$O$868,15,FALSE)=0,"-",VLOOKUP($A17,'Table 11 Raw Data'!$A$1:$O$868,15,FALSE))</f>
        <v>100</v>
      </c>
    </row>
    <row r="18" spans="1:15" x14ac:dyDescent="0.2">
      <c r="A18" s="89"/>
      <c r="B18" s="90"/>
      <c r="C18" s="90"/>
      <c r="D18" s="90"/>
      <c r="E18" s="90"/>
      <c r="F18" s="90"/>
      <c r="G18" s="90"/>
      <c r="H18" s="90"/>
      <c r="I18" s="90"/>
      <c r="J18" s="90"/>
      <c r="K18" s="91"/>
      <c r="L18" s="91"/>
      <c r="M18" s="91"/>
      <c r="N18" s="91"/>
      <c r="O18" s="92"/>
    </row>
    <row r="19" spans="1:15" x14ac:dyDescent="0.2">
      <c r="A19" s="93" t="s">
        <v>60</v>
      </c>
      <c r="B19" s="90">
        <f>IF(VLOOKUP($A19,'Table 11 Raw Data'!$A$1:$O$868,2,FALSE)=0,"-",VLOOKUP($A19,'Table 11 Raw Data'!$A$1:$O$868,2,FALSE))</f>
        <v>28960</v>
      </c>
      <c r="C19" s="90">
        <f>IF(VLOOKUP($A19,'Table 11 Raw Data'!$A$1:$O$868,3,FALSE)=0,"-",VLOOKUP($A19,'Table 11 Raw Data'!$A$1:$O$868,3,FALSE))</f>
        <v>32160</v>
      </c>
      <c r="D19" s="90">
        <f>IF(VLOOKUP($A19,'Table 11 Raw Data'!$A$1:$O$868,4,FALSE)=0,"-",VLOOKUP($A19,'Table 11 Raw Data'!$A$1:$O$868,4,FALSE))</f>
        <v>61120</v>
      </c>
      <c r="E19" s="90">
        <f>IF(VLOOKUP($A19,'Table 11 Raw Data'!$A$1:$O$868,5,FALSE)=0,"-",VLOOKUP($A19,'Table 11 Raw Data'!$A$1:$O$868,5,FALSE))</f>
        <v>16180</v>
      </c>
      <c r="F19" s="90">
        <f>IF(VLOOKUP($A19,'Table 11 Raw Data'!$A$1:$O$868,6,FALSE)=0,"-",VLOOKUP($A19,'Table 11 Raw Data'!$A$1:$O$868,6,FALSE))</f>
        <v>77300</v>
      </c>
      <c r="G19" s="90">
        <f>IF(VLOOKUP($A19,'Table 11 Raw Data'!$A$1:$O$868,7,FALSE)=0,"-",VLOOKUP($A19,'Table 11 Raw Data'!$A$1:$O$868,7,FALSE))</f>
        <v>2260</v>
      </c>
      <c r="H19" s="90">
        <f>IF(VLOOKUP($A19,'Table 11 Raw Data'!$A$1:$O$868,8,FALSE)=0,"-",VLOOKUP($A19,'Table 11 Raw Data'!$A$1:$O$868,8,FALSE))</f>
        <v>700</v>
      </c>
      <c r="I19" s="90">
        <f>IF(VLOOKUP($A19,'Table 11 Raw Data'!$A$1:$O$868,9,FALSE)=0,"-",VLOOKUP($A19,'Table 11 Raw Data'!$A$1:$O$868,9,FALSE))</f>
        <v>2970</v>
      </c>
      <c r="J19" s="90">
        <f>IF(VLOOKUP($A19,'Table 11 Raw Data'!$A$1:$O$868,10,FALSE)=0,"-",VLOOKUP($A19,'Table 11 Raw Data'!$A$1:$O$868,10,FALSE))</f>
        <v>80270</v>
      </c>
      <c r="K19" s="91">
        <f>IF(VLOOKUP($A19,'Table 11 Raw Data'!$A$1:$O$868,11,FALSE)=0,"-",VLOOKUP($A19,'Table 11 Raw Data'!$A$1:$O$868,11,FALSE))</f>
        <v>37</v>
      </c>
      <c r="L19" s="91">
        <f>IF(VLOOKUP($A19,'Table 11 Raw Data'!$A$1:$O$868,12,FALSE)=0,"-",VLOOKUP($A19,'Table 11 Raw Data'!$A$1:$O$868,12,FALSE))</f>
        <v>42</v>
      </c>
      <c r="M19" s="91">
        <f>IF(VLOOKUP($A19,'Table 11 Raw Data'!$A$1:$O$868,13,FALSE)=0,"-",VLOOKUP($A19,'Table 11 Raw Data'!$A$1:$O$868,13,FALSE))</f>
        <v>79</v>
      </c>
      <c r="N19" s="91">
        <f>IF(VLOOKUP($A19,'Table 11 Raw Data'!$A$1:$O$868,14,FALSE)=0,"-",VLOOKUP($A19,'Table 11 Raw Data'!$A$1:$O$868,14,FALSE))</f>
        <v>21</v>
      </c>
      <c r="O19" s="92">
        <f>IF(VLOOKUP($A19,'Table 11 Raw Data'!$A$1:$O$868,15,FALSE)=0,"-",VLOOKUP($A19,'Table 11 Raw Data'!$A$1:$O$868,15,FALSE))</f>
        <v>100</v>
      </c>
    </row>
    <row r="20" spans="1:15" x14ac:dyDescent="0.2">
      <c r="A20" s="94" t="s">
        <v>358</v>
      </c>
      <c r="B20" s="95">
        <f>IF(VLOOKUP($A20,'Table 11 Raw Data'!$A$1:$O$868,2,FALSE)=0,"-",VLOOKUP($A20,'Table 11 Raw Data'!$A$1:$O$868,2,FALSE))</f>
        <v>2410</v>
      </c>
      <c r="C20" s="95">
        <f>IF(VLOOKUP($A20,'Table 11 Raw Data'!$A$1:$O$868,3,FALSE)=0,"-",VLOOKUP($A20,'Table 11 Raw Data'!$A$1:$O$868,3,FALSE))</f>
        <v>2530</v>
      </c>
      <c r="D20" s="95">
        <f>IF(VLOOKUP($A20,'Table 11 Raw Data'!$A$1:$O$868,4,FALSE)=0,"-",VLOOKUP($A20,'Table 11 Raw Data'!$A$1:$O$868,4,FALSE))</f>
        <v>4940</v>
      </c>
      <c r="E20" s="95">
        <f>IF(VLOOKUP($A20,'Table 11 Raw Data'!$A$1:$O$868,5,FALSE)=0,"-",VLOOKUP($A20,'Table 11 Raw Data'!$A$1:$O$868,5,FALSE))</f>
        <v>1240</v>
      </c>
      <c r="F20" s="95">
        <f>IF(VLOOKUP($A20,'Table 11 Raw Data'!$A$1:$O$868,6,FALSE)=0,"-",VLOOKUP($A20,'Table 11 Raw Data'!$A$1:$O$868,6,FALSE))</f>
        <v>6180</v>
      </c>
      <c r="G20" s="95">
        <f>IF(VLOOKUP($A20,'Table 11 Raw Data'!$A$1:$O$868,7,FALSE)=0,"-",VLOOKUP($A20,'Table 11 Raw Data'!$A$1:$O$868,7,FALSE))</f>
        <v>160</v>
      </c>
      <c r="H20" s="95">
        <f>IF(VLOOKUP($A20,'Table 11 Raw Data'!$A$1:$O$868,8,FALSE)=0,"-",VLOOKUP($A20,'Table 11 Raw Data'!$A$1:$O$868,8,FALSE))</f>
        <v>60</v>
      </c>
      <c r="I20" s="95">
        <f>IF(VLOOKUP($A20,'Table 11 Raw Data'!$A$1:$O$868,9,FALSE)=0,"-",VLOOKUP($A20,'Table 11 Raw Data'!$A$1:$O$868,9,FALSE))</f>
        <v>220</v>
      </c>
      <c r="J20" s="95">
        <f>IF(VLOOKUP($A20,'Table 11 Raw Data'!$A$1:$O$868,10,FALSE)=0,"-",VLOOKUP($A20,'Table 11 Raw Data'!$A$1:$O$868,10,FALSE))</f>
        <v>6400</v>
      </c>
      <c r="K20" s="96">
        <f>IF(VLOOKUP($A20,'Table 11 Raw Data'!$A$1:$O$868,11,FALSE)=0,"-",VLOOKUP($A20,'Table 11 Raw Data'!$A$1:$O$868,11,FALSE))</f>
        <v>39</v>
      </c>
      <c r="L20" s="96">
        <f>IF(VLOOKUP($A20,'Table 11 Raw Data'!$A$1:$O$868,12,FALSE)=0,"-",VLOOKUP($A20,'Table 11 Raw Data'!$A$1:$O$868,12,FALSE))</f>
        <v>41</v>
      </c>
      <c r="M20" s="96">
        <f>IF(VLOOKUP($A20,'Table 11 Raw Data'!$A$1:$O$868,13,FALSE)=0,"-",VLOOKUP($A20,'Table 11 Raw Data'!$A$1:$O$868,13,FALSE))</f>
        <v>80</v>
      </c>
      <c r="N20" s="96">
        <f>IF(VLOOKUP($A20,'Table 11 Raw Data'!$A$1:$O$868,14,FALSE)=0,"-",VLOOKUP($A20,'Table 11 Raw Data'!$A$1:$O$868,14,FALSE))</f>
        <v>20</v>
      </c>
      <c r="O20" s="97">
        <f>IF(VLOOKUP($A20,'Table 11 Raw Data'!$A$1:$O$868,15,FALSE)=0,"-",VLOOKUP($A20,'Table 11 Raw Data'!$A$1:$O$868,15,FALSE))</f>
        <v>100</v>
      </c>
    </row>
    <row r="21" spans="1:15" x14ac:dyDescent="0.2">
      <c r="A21" s="94" t="s">
        <v>359</v>
      </c>
      <c r="B21" s="95">
        <f>IF(VLOOKUP($A21,'Table 11 Raw Data'!$A$1:$O$868,2,FALSE)=0,"-",VLOOKUP($A21,'Table 11 Raw Data'!$A$1:$O$868,2,FALSE))</f>
        <v>3080</v>
      </c>
      <c r="C21" s="95">
        <f>IF(VLOOKUP($A21,'Table 11 Raw Data'!$A$1:$O$868,3,FALSE)=0,"-",VLOOKUP($A21,'Table 11 Raw Data'!$A$1:$O$868,3,FALSE))</f>
        <v>3500</v>
      </c>
      <c r="D21" s="95">
        <f>IF(VLOOKUP($A21,'Table 11 Raw Data'!$A$1:$O$868,4,FALSE)=0,"-",VLOOKUP($A21,'Table 11 Raw Data'!$A$1:$O$868,4,FALSE))</f>
        <v>6590</v>
      </c>
      <c r="E21" s="95">
        <f>IF(VLOOKUP($A21,'Table 11 Raw Data'!$A$1:$O$868,5,FALSE)=0,"-",VLOOKUP($A21,'Table 11 Raw Data'!$A$1:$O$868,5,FALSE))</f>
        <v>1500</v>
      </c>
      <c r="F21" s="95">
        <f>IF(VLOOKUP($A21,'Table 11 Raw Data'!$A$1:$O$868,6,FALSE)=0,"-",VLOOKUP($A21,'Table 11 Raw Data'!$A$1:$O$868,6,FALSE))</f>
        <v>8090</v>
      </c>
      <c r="G21" s="95">
        <f>IF(VLOOKUP($A21,'Table 11 Raw Data'!$A$1:$O$868,7,FALSE)=0,"-",VLOOKUP($A21,'Table 11 Raw Data'!$A$1:$O$868,7,FALSE))</f>
        <v>240</v>
      </c>
      <c r="H21" s="95">
        <f>IF(VLOOKUP($A21,'Table 11 Raw Data'!$A$1:$O$868,8,FALSE)=0,"-",VLOOKUP($A21,'Table 11 Raw Data'!$A$1:$O$868,8,FALSE))</f>
        <v>70</v>
      </c>
      <c r="I21" s="95">
        <f>IF(VLOOKUP($A21,'Table 11 Raw Data'!$A$1:$O$868,9,FALSE)=0,"-",VLOOKUP($A21,'Table 11 Raw Data'!$A$1:$O$868,9,FALSE))</f>
        <v>310</v>
      </c>
      <c r="J21" s="95">
        <f>IF(VLOOKUP($A21,'Table 11 Raw Data'!$A$1:$O$868,10,FALSE)=0,"-",VLOOKUP($A21,'Table 11 Raw Data'!$A$1:$O$868,10,FALSE))</f>
        <v>8400</v>
      </c>
      <c r="K21" s="96">
        <f>IF(VLOOKUP($A21,'Table 11 Raw Data'!$A$1:$O$868,11,FALSE)=0,"-",VLOOKUP($A21,'Table 11 Raw Data'!$A$1:$O$868,11,FALSE))</f>
        <v>38</v>
      </c>
      <c r="L21" s="96">
        <f>IF(VLOOKUP($A21,'Table 11 Raw Data'!$A$1:$O$868,12,FALSE)=0,"-",VLOOKUP($A21,'Table 11 Raw Data'!$A$1:$O$868,12,FALSE))</f>
        <v>43</v>
      </c>
      <c r="M21" s="96">
        <f>IF(VLOOKUP($A21,'Table 11 Raw Data'!$A$1:$O$868,13,FALSE)=0,"-",VLOOKUP($A21,'Table 11 Raw Data'!$A$1:$O$868,13,FALSE))</f>
        <v>81</v>
      </c>
      <c r="N21" s="96">
        <f>IF(VLOOKUP($A21,'Table 11 Raw Data'!$A$1:$O$868,14,FALSE)=0,"-",VLOOKUP($A21,'Table 11 Raw Data'!$A$1:$O$868,14,FALSE))</f>
        <v>19</v>
      </c>
      <c r="O21" s="97">
        <f>IF(VLOOKUP($A21,'Table 11 Raw Data'!$A$1:$O$868,15,FALSE)=0,"-",VLOOKUP($A21,'Table 11 Raw Data'!$A$1:$O$868,15,FALSE))</f>
        <v>100</v>
      </c>
    </row>
    <row r="22" spans="1:15" x14ac:dyDescent="0.2">
      <c r="A22" s="94" t="s">
        <v>360</v>
      </c>
      <c r="B22" s="95">
        <f>IF(VLOOKUP($A22,'Table 11 Raw Data'!$A$1:$O$868,2,FALSE)=0,"-",VLOOKUP($A22,'Table 11 Raw Data'!$A$1:$O$868,2,FALSE))</f>
        <v>1790</v>
      </c>
      <c r="C22" s="95">
        <f>IF(VLOOKUP($A22,'Table 11 Raw Data'!$A$1:$O$868,3,FALSE)=0,"-",VLOOKUP($A22,'Table 11 Raw Data'!$A$1:$O$868,3,FALSE))</f>
        <v>2190</v>
      </c>
      <c r="D22" s="95">
        <f>IF(VLOOKUP($A22,'Table 11 Raw Data'!$A$1:$O$868,4,FALSE)=0,"-",VLOOKUP($A22,'Table 11 Raw Data'!$A$1:$O$868,4,FALSE))</f>
        <v>3990</v>
      </c>
      <c r="E22" s="95">
        <f>IF(VLOOKUP($A22,'Table 11 Raw Data'!$A$1:$O$868,5,FALSE)=0,"-",VLOOKUP($A22,'Table 11 Raw Data'!$A$1:$O$868,5,FALSE))</f>
        <v>810</v>
      </c>
      <c r="F22" s="95">
        <f>IF(VLOOKUP($A22,'Table 11 Raw Data'!$A$1:$O$868,6,FALSE)=0,"-",VLOOKUP($A22,'Table 11 Raw Data'!$A$1:$O$868,6,FALSE))</f>
        <v>4790</v>
      </c>
      <c r="G22" s="95">
        <f>IF(VLOOKUP($A22,'Table 11 Raw Data'!$A$1:$O$868,7,FALSE)=0,"-",VLOOKUP($A22,'Table 11 Raw Data'!$A$1:$O$868,7,FALSE))</f>
        <v>130</v>
      </c>
      <c r="H22" s="95">
        <f>IF(VLOOKUP($A22,'Table 11 Raw Data'!$A$1:$O$868,8,FALSE)=0,"-",VLOOKUP($A22,'Table 11 Raw Data'!$A$1:$O$868,8,FALSE))</f>
        <v>60</v>
      </c>
      <c r="I22" s="95">
        <f>IF(VLOOKUP($A22,'Table 11 Raw Data'!$A$1:$O$868,9,FALSE)=0,"-",VLOOKUP($A22,'Table 11 Raw Data'!$A$1:$O$868,9,FALSE))</f>
        <v>190</v>
      </c>
      <c r="J22" s="95">
        <f>IF(VLOOKUP($A22,'Table 11 Raw Data'!$A$1:$O$868,10,FALSE)=0,"-",VLOOKUP($A22,'Table 11 Raw Data'!$A$1:$O$868,10,FALSE))</f>
        <v>4980</v>
      </c>
      <c r="K22" s="96">
        <f>IF(VLOOKUP($A22,'Table 11 Raw Data'!$A$1:$O$868,11,FALSE)=0,"-",VLOOKUP($A22,'Table 11 Raw Data'!$A$1:$O$868,11,FALSE))</f>
        <v>37</v>
      </c>
      <c r="L22" s="96">
        <f>IF(VLOOKUP($A22,'Table 11 Raw Data'!$A$1:$O$868,12,FALSE)=0,"-",VLOOKUP($A22,'Table 11 Raw Data'!$A$1:$O$868,12,FALSE))</f>
        <v>46</v>
      </c>
      <c r="M22" s="96">
        <f>IF(VLOOKUP($A22,'Table 11 Raw Data'!$A$1:$O$868,13,FALSE)=0,"-",VLOOKUP($A22,'Table 11 Raw Data'!$A$1:$O$868,13,FALSE))</f>
        <v>83</v>
      </c>
      <c r="N22" s="96">
        <f>IF(VLOOKUP($A22,'Table 11 Raw Data'!$A$1:$O$868,14,FALSE)=0,"-",VLOOKUP($A22,'Table 11 Raw Data'!$A$1:$O$868,14,FALSE))</f>
        <v>17</v>
      </c>
      <c r="O22" s="97">
        <f>IF(VLOOKUP($A22,'Table 11 Raw Data'!$A$1:$O$868,15,FALSE)=0,"-",VLOOKUP($A22,'Table 11 Raw Data'!$A$1:$O$868,15,FALSE))</f>
        <v>100</v>
      </c>
    </row>
    <row r="23" spans="1:15" x14ac:dyDescent="0.2">
      <c r="A23" s="94" t="s">
        <v>361</v>
      </c>
      <c r="B23" s="95">
        <f>IF(VLOOKUP($A23,'Table 11 Raw Data'!$A$1:$O$868,2,FALSE)=0,"-",VLOOKUP($A23,'Table 11 Raw Data'!$A$1:$O$868,2,FALSE))</f>
        <v>1820</v>
      </c>
      <c r="C23" s="95">
        <f>IF(VLOOKUP($A23,'Table 11 Raw Data'!$A$1:$O$868,3,FALSE)=0,"-",VLOOKUP($A23,'Table 11 Raw Data'!$A$1:$O$868,3,FALSE))</f>
        <v>1910</v>
      </c>
      <c r="D23" s="95">
        <f>IF(VLOOKUP($A23,'Table 11 Raw Data'!$A$1:$O$868,4,FALSE)=0,"-",VLOOKUP($A23,'Table 11 Raw Data'!$A$1:$O$868,4,FALSE))</f>
        <v>3730</v>
      </c>
      <c r="E23" s="95">
        <f>IF(VLOOKUP($A23,'Table 11 Raw Data'!$A$1:$O$868,5,FALSE)=0,"-",VLOOKUP($A23,'Table 11 Raw Data'!$A$1:$O$868,5,FALSE))</f>
        <v>910</v>
      </c>
      <c r="F23" s="95">
        <f>IF(VLOOKUP($A23,'Table 11 Raw Data'!$A$1:$O$868,6,FALSE)=0,"-",VLOOKUP($A23,'Table 11 Raw Data'!$A$1:$O$868,6,FALSE))</f>
        <v>4650</v>
      </c>
      <c r="G23" s="95">
        <f>IF(VLOOKUP($A23,'Table 11 Raw Data'!$A$1:$O$868,7,FALSE)=0,"-",VLOOKUP($A23,'Table 11 Raw Data'!$A$1:$O$868,7,FALSE))</f>
        <v>170</v>
      </c>
      <c r="H23" s="95">
        <f>IF(VLOOKUP($A23,'Table 11 Raw Data'!$A$1:$O$868,8,FALSE)=0,"-",VLOOKUP($A23,'Table 11 Raw Data'!$A$1:$O$868,8,FALSE))</f>
        <v>40</v>
      </c>
      <c r="I23" s="95">
        <f>IF(VLOOKUP($A23,'Table 11 Raw Data'!$A$1:$O$868,9,FALSE)=0,"-",VLOOKUP($A23,'Table 11 Raw Data'!$A$1:$O$868,9,FALSE))</f>
        <v>210</v>
      </c>
      <c r="J23" s="95">
        <f>IF(VLOOKUP($A23,'Table 11 Raw Data'!$A$1:$O$868,10,FALSE)=0,"-",VLOOKUP($A23,'Table 11 Raw Data'!$A$1:$O$868,10,FALSE))</f>
        <v>4860</v>
      </c>
      <c r="K23" s="96">
        <f>IF(VLOOKUP($A23,'Table 11 Raw Data'!$A$1:$O$868,11,FALSE)=0,"-",VLOOKUP($A23,'Table 11 Raw Data'!$A$1:$O$868,11,FALSE))</f>
        <v>39</v>
      </c>
      <c r="L23" s="96">
        <f>IF(VLOOKUP($A23,'Table 11 Raw Data'!$A$1:$O$868,12,FALSE)=0,"-",VLOOKUP($A23,'Table 11 Raw Data'!$A$1:$O$868,12,FALSE))</f>
        <v>41</v>
      </c>
      <c r="M23" s="96">
        <f>IF(VLOOKUP($A23,'Table 11 Raw Data'!$A$1:$O$868,13,FALSE)=0,"-",VLOOKUP($A23,'Table 11 Raw Data'!$A$1:$O$868,13,FALSE))</f>
        <v>80</v>
      </c>
      <c r="N23" s="96">
        <f>IF(VLOOKUP($A23,'Table 11 Raw Data'!$A$1:$O$868,14,FALSE)=0,"-",VLOOKUP($A23,'Table 11 Raw Data'!$A$1:$O$868,14,FALSE))</f>
        <v>20</v>
      </c>
      <c r="O23" s="97">
        <f>IF(VLOOKUP($A23,'Table 11 Raw Data'!$A$1:$O$868,15,FALSE)=0,"-",VLOOKUP($A23,'Table 11 Raw Data'!$A$1:$O$868,15,FALSE))</f>
        <v>100</v>
      </c>
    </row>
    <row r="24" spans="1:15" x14ac:dyDescent="0.2">
      <c r="A24" s="94" t="s">
        <v>362</v>
      </c>
      <c r="B24" s="95">
        <f>IF(VLOOKUP($A24,'Table 11 Raw Data'!$A$1:$O$868,2,FALSE)=0,"-",VLOOKUP($A24,'Table 11 Raw Data'!$A$1:$O$868,2,FALSE))</f>
        <v>4010</v>
      </c>
      <c r="C24" s="95">
        <f>IF(VLOOKUP($A24,'Table 11 Raw Data'!$A$1:$O$868,3,FALSE)=0,"-",VLOOKUP($A24,'Table 11 Raw Data'!$A$1:$O$868,3,FALSE))</f>
        <v>3850</v>
      </c>
      <c r="D24" s="95">
        <f>IF(VLOOKUP($A24,'Table 11 Raw Data'!$A$1:$O$868,4,FALSE)=0,"-",VLOOKUP($A24,'Table 11 Raw Data'!$A$1:$O$868,4,FALSE))</f>
        <v>7860</v>
      </c>
      <c r="E24" s="95">
        <f>IF(VLOOKUP($A24,'Table 11 Raw Data'!$A$1:$O$868,5,FALSE)=0,"-",VLOOKUP($A24,'Table 11 Raw Data'!$A$1:$O$868,5,FALSE))</f>
        <v>1800</v>
      </c>
      <c r="F24" s="95">
        <f>IF(VLOOKUP($A24,'Table 11 Raw Data'!$A$1:$O$868,6,FALSE)=0,"-",VLOOKUP($A24,'Table 11 Raw Data'!$A$1:$O$868,6,FALSE))</f>
        <v>9670</v>
      </c>
      <c r="G24" s="95">
        <f>IF(VLOOKUP($A24,'Table 11 Raw Data'!$A$1:$O$868,7,FALSE)=0,"-",VLOOKUP($A24,'Table 11 Raw Data'!$A$1:$O$868,7,FALSE))</f>
        <v>260</v>
      </c>
      <c r="H24" s="95">
        <f>IF(VLOOKUP($A24,'Table 11 Raw Data'!$A$1:$O$868,8,FALSE)=0,"-",VLOOKUP($A24,'Table 11 Raw Data'!$A$1:$O$868,8,FALSE))</f>
        <v>60</v>
      </c>
      <c r="I24" s="95">
        <f>IF(VLOOKUP($A24,'Table 11 Raw Data'!$A$1:$O$868,9,FALSE)=0,"-",VLOOKUP($A24,'Table 11 Raw Data'!$A$1:$O$868,9,FALSE))</f>
        <v>320</v>
      </c>
      <c r="J24" s="95">
        <f>IF(VLOOKUP($A24,'Table 11 Raw Data'!$A$1:$O$868,10,FALSE)=0,"-",VLOOKUP($A24,'Table 11 Raw Data'!$A$1:$O$868,10,FALSE))</f>
        <v>9990</v>
      </c>
      <c r="K24" s="96">
        <f>IF(VLOOKUP($A24,'Table 11 Raw Data'!$A$1:$O$868,11,FALSE)=0,"-",VLOOKUP($A24,'Table 11 Raw Data'!$A$1:$O$868,11,FALSE))</f>
        <v>41</v>
      </c>
      <c r="L24" s="96">
        <f>IF(VLOOKUP($A24,'Table 11 Raw Data'!$A$1:$O$868,12,FALSE)=0,"-",VLOOKUP($A24,'Table 11 Raw Data'!$A$1:$O$868,12,FALSE))</f>
        <v>40</v>
      </c>
      <c r="M24" s="96">
        <f>IF(VLOOKUP($A24,'Table 11 Raw Data'!$A$1:$O$868,13,FALSE)=0,"-",VLOOKUP($A24,'Table 11 Raw Data'!$A$1:$O$868,13,FALSE))</f>
        <v>81</v>
      </c>
      <c r="N24" s="96">
        <f>IF(VLOOKUP($A24,'Table 11 Raw Data'!$A$1:$O$868,14,FALSE)=0,"-",VLOOKUP($A24,'Table 11 Raw Data'!$A$1:$O$868,14,FALSE))</f>
        <v>19</v>
      </c>
      <c r="O24" s="97">
        <f>IF(VLOOKUP($A24,'Table 11 Raw Data'!$A$1:$O$868,15,FALSE)=0,"-",VLOOKUP($A24,'Table 11 Raw Data'!$A$1:$O$868,15,FALSE))</f>
        <v>100</v>
      </c>
    </row>
    <row r="25" spans="1:15" x14ac:dyDescent="0.2">
      <c r="A25" s="94" t="s">
        <v>363</v>
      </c>
      <c r="B25" s="95">
        <f>IF(VLOOKUP($A25,'Table 11 Raw Data'!$A$1:$O$868,2,FALSE)=0,"-",VLOOKUP($A25,'Table 11 Raw Data'!$A$1:$O$868,2,FALSE))</f>
        <v>1200</v>
      </c>
      <c r="C25" s="95">
        <f>IF(VLOOKUP($A25,'Table 11 Raw Data'!$A$1:$O$868,3,FALSE)=0,"-",VLOOKUP($A25,'Table 11 Raw Data'!$A$1:$O$868,3,FALSE))</f>
        <v>1350</v>
      </c>
      <c r="D25" s="95">
        <f>IF(VLOOKUP($A25,'Table 11 Raw Data'!$A$1:$O$868,4,FALSE)=0,"-",VLOOKUP($A25,'Table 11 Raw Data'!$A$1:$O$868,4,FALSE))</f>
        <v>2560</v>
      </c>
      <c r="E25" s="95">
        <f>IF(VLOOKUP($A25,'Table 11 Raw Data'!$A$1:$O$868,5,FALSE)=0,"-",VLOOKUP($A25,'Table 11 Raw Data'!$A$1:$O$868,5,FALSE))</f>
        <v>960</v>
      </c>
      <c r="F25" s="95">
        <f>IF(VLOOKUP($A25,'Table 11 Raw Data'!$A$1:$O$868,6,FALSE)=0,"-",VLOOKUP($A25,'Table 11 Raw Data'!$A$1:$O$868,6,FALSE))</f>
        <v>3510</v>
      </c>
      <c r="G25" s="95">
        <f>IF(VLOOKUP($A25,'Table 11 Raw Data'!$A$1:$O$868,7,FALSE)=0,"-",VLOOKUP($A25,'Table 11 Raw Data'!$A$1:$O$868,7,FALSE))</f>
        <v>100</v>
      </c>
      <c r="H25" s="95">
        <f>IF(VLOOKUP($A25,'Table 11 Raw Data'!$A$1:$O$868,8,FALSE)=0,"-",VLOOKUP($A25,'Table 11 Raw Data'!$A$1:$O$868,8,FALSE))</f>
        <v>20</v>
      </c>
      <c r="I25" s="95">
        <f>IF(VLOOKUP($A25,'Table 11 Raw Data'!$A$1:$O$868,9,FALSE)=0,"-",VLOOKUP($A25,'Table 11 Raw Data'!$A$1:$O$868,9,FALSE))</f>
        <v>120</v>
      </c>
      <c r="J25" s="95">
        <f>IF(VLOOKUP($A25,'Table 11 Raw Data'!$A$1:$O$868,10,FALSE)=0,"-",VLOOKUP($A25,'Table 11 Raw Data'!$A$1:$O$868,10,FALSE))</f>
        <v>3640</v>
      </c>
      <c r="K25" s="96">
        <f>IF(VLOOKUP($A25,'Table 11 Raw Data'!$A$1:$O$868,11,FALSE)=0,"-",VLOOKUP($A25,'Table 11 Raw Data'!$A$1:$O$868,11,FALSE))</f>
        <v>34</v>
      </c>
      <c r="L25" s="96">
        <f>IF(VLOOKUP($A25,'Table 11 Raw Data'!$A$1:$O$868,12,FALSE)=0,"-",VLOOKUP($A25,'Table 11 Raw Data'!$A$1:$O$868,12,FALSE))</f>
        <v>39</v>
      </c>
      <c r="M25" s="96">
        <f>IF(VLOOKUP($A25,'Table 11 Raw Data'!$A$1:$O$868,13,FALSE)=0,"-",VLOOKUP($A25,'Table 11 Raw Data'!$A$1:$O$868,13,FALSE))</f>
        <v>73</v>
      </c>
      <c r="N25" s="96">
        <f>IF(VLOOKUP($A25,'Table 11 Raw Data'!$A$1:$O$868,14,FALSE)=0,"-",VLOOKUP($A25,'Table 11 Raw Data'!$A$1:$O$868,14,FALSE))</f>
        <v>27</v>
      </c>
      <c r="O25" s="97">
        <f>IF(VLOOKUP($A25,'Table 11 Raw Data'!$A$1:$O$868,15,FALSE)=0,"-",VLOOKUP($A25,'Table 11 Raw Data'!$A$1:$O$868,15,FALSE))</f>
        <v>100</v>
      </c>
    </row>
    <row r="26" spans="1:15" x14ac:dyDescent="0.2">
      <c r="A26" s="94" t="s">
        <v>364</v>
      </c>
      <c r="B26" s="95">
        <f>IF(VLOOKUP($A26,'Table 11 Raw Data'!$A$1:$O$868,2,FALSE)=0,"-",VLOOKUP($A26,'Table 11 Raw Data'!$A$1:$O$868,2,FALSE))</f>
        <v>1740</v>
      </c>
      <c r="C26" s="95">
        <f>IF(VLOOKUP($A26,'Table 11 Raw Data'!$A$1:$O$868,3,FALSE)=0,"-",VLOOKUP($A26,'Table 11 Raw Data'!$A$1:$O$868,3,FALSE))</f>
        <v>2000</v>
      </c>
      <c r="D26" s="95">
        <f>IF(VLOOKUP($A26,'Table 11 Raw Data'!$A$1:$O$868,4,FALSE)=0,"-",VLOOKUP($A26,'Table 11 Raw Data'!$A$1:$O$868,4,FALSE))</f>
        <v>3740</v>
      </c>
      <c r="E26" s="95">
        <f>IF(VLOOKUP($A26,'Table 11 Raw Data'!$A$1:$O$868,5,FALSE)=0,"-",VLOOKUP($A26,'Table 11 Raw Data'!$A$1:$O$868,5,FALSE))</f>
        <v>1180</v>
      </c>
      <c r="F26" s="95">
        <f>IF(VLOOKUP($A26,'Table 11 Raw Data'!$A$1:$O$868,6,FALSE)=0,"-",VLOOKUP($A26,'Table 11 Raw Data'!$A$1:$O$868,6,FALSE))</f>
        <v>4920</v>
      </c>
      <c r="G26" s="95">
        <f>IF(VLOOKUP($A26,'Table 11 Raw Data'!$A$1:$O$868,7,FALSE)=0,"-",VLOOKUP($A26,'Table 11 Raw Data'!$A$1:$O$868,7,FALSE))</f>
        <v>140</v>
      </c>
      <c r="H26" s="95">
        <f>IF(VLOOKUP($A26,'Table 11 Raw Data'!$A$1:$O$868,8,FALSE)=0,"-",VLOOKUP($A26,'Table 11 Raw Data'!$A$1:$O$868,8,FALSE))</f>
        <v>70</v>
      </c>
      <c r="I26" s="95">
        <f>IF(VLOOKUP($A26,'Table 11 Raw Data'!$A$1:$O$868,9,FALSE)=0,"-",VLOOKUP($A26,'Table 11 Raw Data'!$A$1:$O$868,9,FALSE))</f>
        <v>210</v>
      </c>
      <c r="J26" s="95">
        <f>IF(VLOOKUP($A26,'Table 11 Raw Data'!$A$1:$O$868,10,FALSE)=0,"-",VLOOKUP($A26,'Table 11 Raw Data'!$A$1:$O$868,10,FALSE))</f>
        <v>5120</v>
      </c>
      <c r="K26" s="96">
        <f>IF(VLOOKUP($A26,'Table 11 Raw Data'!$A$1:$O$868,11,FALSE)=0,"-",VLOOKUP($A26,'Table 11 Raw Data'!$A$1:$O$868,11,FALSE))</f>
        <v>35</v>
      </c>
      <c r="L26" s="96">
        <f>IF(VLOOKUP($A26,'Table 11 Raw Data'!$A$1:$O$868,12,FALSE)=0,"-",VLOOKUP($A26,'Table 11 Raw Data'!$A$1:$O$868,12,FALSE))</f>
        <v>41</v>
      </c>
      <c r="M26" s="96">
        <f>IF(VLOOKUP($A26,'Table 11 Raw Data'!$A$1:$O$868,13,FALSE)=0,"-",VLOOKUP($A26,'Table 11 Raw Data'!$A$1:$O$868,13,FALSE))</f>
        <v>76</v>
      </c>
      <c r="N26" s="96">
        <f>IF(VLOOKUP($A26,'Table 11 Raw Data'!$A$1:$O$868,14,FALSE)=0,"-",VLOOKUP($A26,'Table 11 Raw Data'!$A$1:$O$868,14,FALSE))</f>
        <v>24</v>
      </c>
      <c r="O26" s="97">
        <f>IF(VLOOKUP($A26,'Table 11 Raw Data'!$A$1:$O$868,15,FALSE)=0,"-",VLOOKUP($A26,'Table 11 Raw Data'!$A$1:$O$868,15,FALSE))</f>
        <v>100</v>
      </c>
    </row>
    <row r="27" spans="1:15" x14ac:dyDescent="0.2">
      <c r="A27" s="94" t="s">
        <v>365</v>
      </c>
      <c r="B27" s="95">
        <f>IF(VLOOKUP($A27,'Table 11 Raw Data'!$A$1:$O$868,2,FALSE)=0,"-",VLOOKUP($A27,'Table 11 Raw Data'!$A$1:$O$868,2,FALSE))</f>
        <v>1530</v>
      </c>
      <c r="C27" s="95">
        <f>IF(VLOOKUP($A27,'Table 11 Raw Data'!$A$1:$O$868,3,FALSE)=0,"-",VLOOKUP($A27,'Table 11 Raw Data'!$A$1:$O$868,3,FALSE))</f>
        <v>1570</v>
      </c>
      <c r="D27" s="95">
        <f>IF(VLOOKUP($A27,'Table 11 Raw Data'!$A$1:$O$868,4,FALSE)=0,"-",VLOOKUP($A27,'Table 11 Raw Data'!$A$1:$O$868,4,FALSE))</f>
        <v>3110</v>
      </c>
      <c r="E27" s="95">
        <f>IF(VLOOKUP($A27,'Table 11 Raw Data'!$A$1:$O$868,5,FALSE)=0,"-",VLOOKUP($A27,'Table 11 Raw Data'!$A$1:$O$868,5,FALSE))</f>
        <v>990</v>
      </c>
      <c r="F27" s="95">
        <f>IF(VLOOKUP($A27,'Table 11 Raw Data'!$A$1:$O$868,6,FALSE)=0,"-",VLOOKUP($A27,'Table 11 Raw Data'!$A$1:$O$868,6,FALSE))</f>
        <v>4100</v>
      </c>
      <c r="G27" s="95">
        <f>IF(VLOOKUP($A27,'Table 11 Raw Data'!$A$1:$O$868,7,FALSE)=0,"-",VLOOKUP($A27,'Table 11 Raw Data'!$A$1:$O$868,7,FALSE))</f>
        <v>120</v>
      </c>
      <c r="H27" s="95">
        <f>IF(VLOOKUP($A27,'Table 11 Raw Data'!$A$1:$O$868,8,FALSE)=0,"-",VLOOKUP($A27,'Table 11 Raw Data'!$A$1:$O$868,8,FALSE))</f>
        <v>40</v>
      </c>
      <c r="I27" s="95">
        <f>IF(VLOOKUP($A27,'Table 11 Raw Data'!$A$1:$O$868,9,FALSE)=0,"-",VLOOKUP($A27,'Table 11 Raw Data'!$A$1:$O$868,9,FALSE))</f>
        <v>160</v>
      </c>
      <c r="J27" s="95">
        <f>IF(VLOOKUP($A27,'Table 11 Raw Data'!$A$1:$O$868,10,FALSE)=0,"-",VLOOKUP($A27,'Table 11 Raw Data'!$A$1:$O$868,10,FALSE))</f>
        <v>4260</v>
      </c>
      <c r="K27" s="96">
        <f>IF(VLOOKUP($A27,'Table 11 Raw Data'!$A$1:$O$868,11,FALSE)=0,"-",VLOOKUP($A27,'Table 11 Raw Data'!$A$1:$O$868,11,FALSE))</f>
        <v>37</v>
      </c>
      <c r="L27" s="96">
        <f>IF(VLOOKUP($A27,'Table 11 Raw Data'!$A$1:$O$868,12,FALSE)=0,"-",VLOOKUP($A27,'Table 11 Raw Data'!$A$1:$O$868,12,FALSE))</f>
        <v>38</v>
      </c>
      <c r="M27" s="96">
        <f>IF(VLOOKUP($A27,'Table 11 Raw Data'!$A$1:$O$868,13,FALSE)=0,"-",VLOOKUP($A27,'Table 11 Raw Data'!$A$1:$O$868,13,FALSE))</f>
        <v>76</v>
      </c>
      <c r="N27" s="96">
        <f>IF(VLOOKUP($A27,'Table 11 Raw Data'!$A$1:$O$868,14,FALSE)=0,"-",VLOOKUP($A27,'Table 11 Raw Data'!$A$1:$O$868,14,FALSE))</f>
        <v>24</v>
      </c>
      <c r="O27" s="97">
        <f>IF(VLOOKUP($A27,'Table 11 Raw Data'!$A$1:$O$868,15,FALSE)=0,"-",VLOOKUP($A27,'Table 11 Raw Data'!$A$1:$O$868,15,FALSE))</f>
        <v>100</v>
      </c>
    </row>
    <row r="28" spans="1:15" x14ac:dyDescent="0.2">
      <c r="A28" s="94" t="s">
        <v>366</v>
      </c>
      <c r="B28" s="95">
        <f>IF(VLOOKUP($A28,'Table 11 Raw Data'!$A$1:$O$868,2,FALSE)=0,"-",VLOOKUP($A28,'Table 11 Raw Data'!$A$1:$O$868,2,FALSE))</f>
        <v>1790</v>
      </c>
      <c r="C28" s="95">
        <f>IF(VLOOKUP($A28,'Table 11 Raw Data'!$A$1:$O$868,3,FALSE)=0,"-",VLOOKUP($A28,'Table 11 Raw Data'!$A$1:$O$868,3,FALSE))</f>
        <v>1960</v>
      </c>
      <c r="D28" s="95">
        <f>IF(VLOOKUP($A28,'Table 11 Raw Data'!$A$1:$O$868,4,FALSE)=0,"-",VLOOKUP($A28,'Table 11 Raw Data'!$A$1:$O$868,4,FALSE))</f>
        <v>3750</v>
      </c>
      <c r="E28" s="95">
        <f>IF(VLOOKUP($A28,'Table 11 Raw Data'!$A$1:$O$868,5,FALSE)=0,"-",VLOOKUP($A28,'Table 11 Raw Data'!$A$1:$O$868,5,FALSE))</f>
        <v>1140</v>
      </c>
      <c r="F28" s="95">
        <f>IF(VLOOKUP($A28,'Table 11 Raw Data'!$A$1:$O$868,6,FALSE)=0,"-",VLOOKUP($A28,'Table 11 Raw Data'!$A$1:$O$868,6,FALSE))</f>
        <v>4890</v>
      </c>
      <c r="G28" s="95">
        <f>IF(VLOOKUP($A28,'Table 11 Raw Data'!$A$1:$O$868,7,FALSE)=0,"-",VLOOKUP($A28,'Table 11 Raw Data'!$A$1:$O$868,7,FALSE))</f>
        <v>140</v>
      </c>
      <c r="H28" s="95">
        <f>IF(VLOOKUP($A28,'Table 11 Raw Data'!$A$1:$O$868,8,FALSE)=0,"-",VLOOKUP($A28,'Table 11 Raw Data'!$A$1:$O$868,8,FALSE))</f>
        <v>50</v>
      </c>
      <c r="I28" s="95">
        <f>IF(VLOOKUP($A28,'Table 11 Raw Data'!$A$1:$O$868,9,FALSE)=0,"-",VLOOKUP($A28,'Table 11 Raw Data'!$A$1:$O$868,9,FALSE))</f>
        <v>190</v>
      </c>
      <c r="J28" s="95">
        <f>IF(VLOOKUP($A28,'Table 11 Raw Data'!$A$1:$O$868,10,FALSE)=0,"-",VLOOKUP($A28,'Table 11 Raw Data'!$A$1:$O$868,10,FALSE))</f>
        <v>5090</v>
      </c>
      <c r="K28" s="96">
        <f>IF(VLOOKUP($A28,'Table 11 Raw Data'!$A$1:$O$868,11,FALSE)=0,"-",VLOOKUP($A28,'Table 11 Raw Data'!$A$1:$O$868,11,FALSE))</f>
        <v>37</v>
      </c>
      <c r="L28" s="96">
        <f>IF(VLOOKUP($A28,'Table 11 Raw Data'!$A$1:$O$868,12,FALSE)=0,"-",VLOOKUP($A28,'Table 11 Raw Data'!$A$1:$O$868,12,FALSE))</f>
        <v>40</v>
      </c>
      <c r="M28" s="96">
        <f>IF(VLOOKUP($A28,'Table 11 Raw Data'!$A$1:$O$868,13,FALSE)=0,"-",VLOOKUP($A28,'Table 11 Raw Data'!$A$1:$O$868,13,FALSE))</f>
        <v>77</v>
      </c>
      <c r="N28" s="96">
        <f>IF(VLOOKUP($A28,'Table 11 Raw Data'!$A$1:$O$868,14,FALSE)=0,"-",VLOOKUP($A28,'Table 11 Raw Data'!$A$1:$O$868,14,FALSE))</f>
        <v>23</v>
      </c>
      <c r="O28" s="97">
        <f>IF(VLOOKUP($A28,'Table 11 Raw Data'!$A$1:$O$868,15,FALSE)=0,"-",VLOOKUP($A28,'Table 11 Raw Data'!$A$1:$O$868,15,FALSE))</f>
        <v>100</v>
      </c>
    </row>
    <row r="29" spans="1:15" x14ac:dyDescent="0.2">
      <c r="A29" s="94" t="s">
        <v>367</v>
      </c>
      <c r="B29" s="95">
        <f>IF(VLOOKUP($A29,'Table 11 Raw Data'!$A$1:$O$868,2,FALSE)=0,"-",VLOOKUP($A29,'Table 11 Raw Data'!$A$1:$O$868,2,FALSE))</f>
        <v>860</v>
      </c>
      <c r="C29" s="95">
        <f>IF(VLOOKUP($A29,'Table 11 Raw Data'!$A$1:$O$868,3,FALSE)=0,"-",VLOOKUP($A29,'Table 11 Raw Data'!$A$1:$O$868,3,FALSE))</f>
        <v>1080</v>
      </c>
      <c r="D29" s="95">
        <f>IF(VLOOKUP($A29,'Table 11 Raw Data'!$A$1:$O$868,4,FALSE)=0,"-",VLOOKUP($A29,'Table 11 Raw Data'!$A$1:$O$868,4,FALSE))</f>
        <v>1940</v>
      </c>
      <c r="E29" s="95">
        <f>IF(VLOOKUP($A29,'Table 11 Raw Data'!$A$1:$O$868,5,FALSE)=0,"-",VLOOKUP($A29,'Table 11 Raw Data'!$A$1:$O$868,5,FALSE))</f>
        <v>620</v>
      </c>
      <c r="F29" s="95">
        <f>IF(VLOOKUP($A29,'Table 11 Raw Data'!$A$1:$O$868,6,FALSE)=0,"-",VLOOKUP($A29,'Table 11 Raw Data'!$A$1:$O$868,6,FALSE))</f>
        <v>2560</v>
      </c>
      <c r="G29" s="95">
        <f>IF(VLOOKUP($A29,'Table 11 Raw Data'!$A$1:$O$868,7,FALSE)=0,"-",VLOOKUP($A29,'Table 11 Raw Data'!$A$1:$O$868,7,FALSE))</f>
        <v>100</v>
      </c>
      <c r="H29" s="95">
        <f>IF(VLOOKUP($A29,'Table 11 Raw Data'!$A$1:$O$868,8,FALSE)=0,"-",VLOOKUP($A29,'Table 11 Raw Data'!$A$1:$O$868,8,FALSE))</f>
        <v>30</v>
      </c>
      <c r="I29" s="95">
        <f>IF(VLOOKUP($A29,'Table 11 Raw Data'!$A$1:$O$868,9,FALSE)=0,"-",VLOOKUP($A29,'Table 11 Raw Data'!$A$1:$O$868,9,FALSE))</f>
        <v>130</v>
      </c>
      <c r="J29" s="95">
        <f>IF(VLOOKUP($A29,'Table 11 Raw Data'!$A$1:$O$868,10,FALSE)=0,"-",VLOOKUP($A29,'Table 11 Raw Data'!$A$1:$O$868,10,FALSE))</f>
        <v>2680</v>
      </c>
      <c r="K29" s="96">
        <f>IF(VLOOKUP($A29,'Table 11 Raw Data'!$A$1:$O$868,11,FALSE)=0,"-",VLOOKUP($A29,'Table 11 Raw Data'!$A$1:$O$868,11,FALSE))</f>
        <v>34</v>
      </c>
      <c r="L29" s="96">
        <f>IF(VLOOKUP($A29,'Table 11 Raw Data'!$A$1:$O$868,12,FALSE)=0,"-",VLOOKUP($A29,'Table 11 Raw Data'!$A$1:$O$868,12,FALSE))</f>
        <v>42</v>
      </c>
      <c r="M29" s="96">
        <f>IF(VLOOKUP($A29,'Table 11 Raw Data'!$A$1:$O$868,13,FALSE)=0,"-",VLOOKUP($A29,'Table 11 Raw Data'!$A$1:$O$868,13,FALSE))</f>
        <v>76</v>
      </c>
      <c r="N29" s="96">
        <f>IF(VLOOKUP($A29,'Table 11 Raw Data'!$A$1:$O$868,14,FALSE)=0,"-",VLOOKUP($A29,'Table 11 Raw Data'!$A$1:$O$868,14,FALSE))</f>
        <v>24</v>
      </c>
      <c r="O29" s="97">
        <f>IF(VLOOKUP($A29,'Table 11 Raw Data'!$A$1:$O$868,15,FALSE)=0,"-",VLOOKUP($A29,'Table 11 Raw Data'!$A$1:$O$868,15,FALSE))</f>
        <v>100</v>
      </c>
    </row>
    <row r="30" spans="1:15" x14ac:dyDescent="0.2">
      <c r="A30" s="94" t="s">
        <v>368</v>
      </c>
      <c r="B30" s="95">
        <f>IF(VLOOKUP($A30,'Table 11 Raw Data'!$A$1:$O$868,2,FALSE)=0,"-",VLOOKUP($A30,'Table 11 Raw Data'!$A$1:$O$868,2,FALSE))</f>
        <v>6300</v>
      </c>
      <c r="C30" s="95">
        <f>IF(VLOOKUP($A30,'Table 11 Raw Data'!$A$1:$O$868,3,FALSE)=0,"-",VLOOKUP($A30,'Table 11 Raw Data'!$A$1:$O$868,3,FALSE))</f>
        <v>6990</v>
      </c>
      <c r="D30" s="95">
        <f>IF(VLOOKUP($A30,'Table 11 Raw Data'!$A$1:$O$868,4,FALSE)=0,"-",VLOOKUP($A30,'Table 11 Raw Data'!$A$1:$O$868,4,FALSE))</f>
        <v>13290</v>
      </c>
      <c r="E30" s="95">
        <f>IF(VLOOKUP($A30,'Table 11 Raw Data'!$A$1:$O$868,5,FALSE)=0,"-",VLOOKUP($A30,'Table 11 Raw Data'!$A$1:$O$868,5,FALSE))</f>
        <v>3810</v>
      </c>
      <c r="F30" s="95">
        <f>IF(VLOOKUP($A30,'Table 11 Raw Data'!$A$1:$O$868,6,FALSE)=0,"-",VLOOKUP($A30,'Table 11 Raw Data'!$A$1:$O$868,6,FALSE))</f>
        <v>17100</v>
      </c>
      <c r="G30" s="95">
        <f>IF(VLOOKUP($A30,'Table 11 Raw Data'!$A$1:$O$868,7,FALSE)=0,"-",VLOOKUP($A30,'Table 11 Raw Data'!$A$1:$O$868,7,FALSE))</f>
        <v>500</v>
      </c>
      <c r="H30" s="95">
        <f>IF(VLOOKUP($A30,'Table 11 Raw Data'!$A$1:$O$868,8,FALSE)=0,"-",VLOOKUP($A30,'Table 11 Raw Data'!$A$1:$O$868,8,FALSE))</f>
        <v>140</v>
      </c>
      <c r="I30" s="95">
        <f>IF(VLOOKUP($A30,'Table 11 Raw Data'!$A$1:$O$868,9,FALSE)=0,"-",VLOOKUP($A30,'Table 11 Raw Data'!$A$1:$O$868,9,FALSE))</f>
        <v>640</v>
      </c>
      <c r="J30" s="95">
        <f>IF(VLOOKUP($A30,'Table 11 Raw Data'!$A$1:$O$868,10,FALSE)=0,"-",VLOOKUP($A30,'Table 11 Raw Data'!$A$1:$O$868,10,FALSE))</f>
        <v>17740</v>
      </c>
      <c r="K30" s="96">
        <f>IF(VLOOKUP($A30,'Table 11 Raw Data'!$A$1:$O$868,11,FALSE)=0,"-",VLOOKUP($A30,'Table 11 Raw Data'!$A$1:$O$868,11,FALSE))</f>
        <v>37</v>
      </c>
      <c r="L30" s="96">
        <f>IF(VLOOKUP($A30,'Table 11 Raw Data'!$A$1:$O$868,12,FALSE)=0,"-",VLOOKUP($A30,'Table 11 Raw Data'!$A$1:$O$868,12,FALSE))</f>
        <v>41</v>
      </c>
      <c r="M30" s="96">
        <f>IF(VLOOKUP($A30,'Table 11 Raw Data'!$A$1:$O$868,13,FALSE)=0,"-",VLOOKUP($A30,'Table 11 Raw Data'!$A$1:$O$868,13,FALSE))</f>
        <v>78</v>
      </c>
      <c r="N30" s="96">
        <f>IF(VLOOKUP($A30,'Table 11 Raw Data'!$A$1:$O$868,14,FALSE)=0,"-",VLOOKUP($A30,'Table 11 Raw Data'!$A$1:$O$868,14,FALSE))</f>
        <v>22</v>
      </c>
      <c r="O30" s="97">
        <f>IF(VLOOKUP($A30,'Table 11 Raw Data'!$A$1:$O$868,15,FALSE)=0,"-",VLOOKUP($A30,'Table 11 Raw Data'!$A$1:$O$868,15,FALSE))</f>
        <v>100</v>
      </c>
    </row>
    <row r="31" spans="1:15" x14ac:dyDescent="0.2">
      <c r="A31" s="94" t="s">
        <v>369</v>
      </c>
      <c r="B31" s="95">
        <f>IF(VLOOKUP($A31,'Table 11 Raw Data'!$A$1:$O$868,2,FALSE)=0,"-",VLOOKUP($A31,'Table 11 Raw Data'!$A$1:$O$868,2,FALSE))</f>
        <v>2420</v>
      </c>
      <c r="C31" s="95">
        <f>IF(VLOOKUP($A31,'Table 11 Raw Data'!$A$1:$O$868,3,FALSE)=0,"-",VLOOKUP($A31,'Table 11 Raw Data'!$A$1:$O$868,3,FALSE))</f>
        <v>3220</v>
      </c>
      <c r="D31" s="95">
        <f>IF(VLOOKUP($A31,'Table 11 Raw Data'!$A$1:$O$868,4,FALSE)=0,"-",VLOOKUP($A31,'Table 11 Raw Data'!$A$1:$O$868,4,FALSE))</f>
        <v>5650</v>
      </c>
      <c r="E31" s="95">
        <f>IF(VLOOKUP($A31,'Table 11 Raw Data'!$A$1:$O$868,5,FALSE)=0,"-",VLOOKUP($A31,'Table 11 Raw Data'!$A$1:$O$868,5,FALSE))</f>
        <v>1210</v>
      </c>
      <c r="F31" s="95">
        <f>IF(VLOOKUP($A31,'Table 11 Raw Data'!$A$1:$O$868,6,FALSE)=0,"-",VLOOKUP($A31,'Table 11 Raw Data'!$A$1:$O$868,6,FALSE))</f>
        <v>6850</v>
      </c>
      <c r="G31" s="95">
        <f>IF(VLOOKUP($A31,'Table 11 Raw Data'!$A$1:$O$868,7,FALSE)=0,"-",VLOOKUP($A31,'Table 11 Raw Data'!$A$1:$O$868,7,FALSE))</f>
        <v>210</v>
      </c>
      <c r="H31" s="95">
        <f>IF(VLOOKUP($A31,'Table 11 Raw Data'!$A$1:$O$868,8,FALSE)=0,"-",VLOOKUP($A31,'Table 11 Raw Data'!$A$1:$O$868,8,FALSE))</f>
        <v>70</v>
      </c>
      <c r="I31" s="95">
        <f>IF(VLOOKUP($A31,'Table 11 Raw Data'!$A$1:$O$868,9,FALSE)=0,"-",VLOOKUP($A31,'Table 11 Raw Data'!$A$1:$O$868,9,FALSE))</f>
        <v>280</v>
      </c>
      <c r="J31" s="95">
        <f>IF(VLOOKUP($A31,'Table 11 Raw Data'!$A$1:$O$868,10,FALSE)=0,"-",VLOOKUP($A31,'Table 11 Raw Data'!$A$1:$O$868,10,FALSE))</f>
        <v>7130</v>
      </c>
      <c r="K31" s="96">
        <f>IF(VLOOKUP($A31,'Table 11 Raw Data'!$A$1:$O$868,11,FALSE)=0,"-",VLOOKUP($A31,'Table 11 Raw Data'!$A$1:$O$868,11,FALSE))</f>
        <v>35</v>
      </c>
      <c r="L31" s="96">
        <f>IF(VLOOKUP($A31,'Table 11 Raw Data'!$A$1:$O$868,12,FALSE)=0,"-",VLOOKUP($A31,'Table 11 Raw Data'!$A$1:$O$868,12,FALSE))</f>
        <v>47</v>
      </c>
      <c r="M31" s="96">
        <f>IF(VLOOKUP($A31,'Table 11 Raw Data'!$A$1:$O$868,13,FALSE)=0,"-",VLOOKUP($A31,'Table 11 Raw Data'!$A$1:$O$868,13,FALSE))</f>
        <v>82</v>
      </c>
      <c r="N31" s="96">
        <f>IF(VLOOKUP($A31,'Table 11 Raw Data'!$A$1:$O$868,14,FALSE)=0,"-",VLOOKUP($A31,'Table 11 Raw Data'!$A$1:$O$868,14,FALSE))</f>
        <v>18</v>
      </c>
      <c r="O31" s="97">
        <f>IF(VLOOKUP($A31,'Table 11 Raw Data'!$A$1:$O$868,15,FALSE)=0,"-",VLOOKUP($A31,'Table 11 Raw Data'!$A$1:$O$868,15,FALSE))</f>
        <v>100</v>
      </c>
    </row>
    <row r="32" spans="1:15" x14ac:dyDescent="0.2">
      <c r="A32" s="94"/>
      <c r="B32" s="90"/>
      <c r="C32" s="90"/>
      <c r="D32" s="90"/>
      <c r="E32" s="90"/>
      <c r="F32" s="90"/>
      <c r="G32" s="90"/>
      <c r="H32" s="90"/>
      <c r="I32" s="90"/>
      <c r="J32" s="90"/>
      <c r="K32" s="91"/>
      <c r="L32" s="91"/>
      <c r="M32" s="91"/>
      <c r="N32" s="91"/>
      <c r="O32" s="92"/>
    </row>
    <row r="33" spans="1:15" x14ac:dyDescent="0.2">
      <c r="A33" s="93" t="s">
        <v>61</v>
      </c>
      <c r="B33" s="90">
        <f>IF(VLOOKUP($A33,'Table 11 Raw Data'!$A$1:$O$868,2,FALSE)=0,"-",VLOOKUP($A33,'Table 11 Raw Data'!$A$1:$O$868,2,FALSE))</f>
        <v>76510</v>
      </c>
      <c r="C33" s="90">
        <f>IF(VLOOKUP($A33,'Table 11 Raw Data'!$A$1:$O$868,3,FALSE)=0,"-",VLOOKUP($A33,'Table 11 Raw Data'!$A$1:$O$868,3,FALSE))</f>
        <v>89640</v>
      </c>
      <c r="D33" s="90">
        <f>IF(VLOOKUP($A33,'Table 11 Raw Data'!$A$1:$O$868,4,FALSE)=0,"-",VLOOKUP($A33,'Table 11 Raw Data'!$A$1:$O$868,4,FALSE))</f>
        <v>166140</v>
      </c>
      <c r="E33" s="90">
        <f>IF(VLOOKUP($A33,'Table 11 Raw Data'!$A$1:$O$868,5,FALSE)=0,"-",VLOOKUP($A33,'Table 11 Raw Data'!$A$1:$O$868,5,FALSE))</f>
        <v>40780</v>
      </c>
      <c r="F33" s="90">
        <f>IF(VLOOKUP($A33,'Table 11 Raw Data'!$A$1:$O$868,6,FALSE)=0,"-",VLOOKUP($A33,'Table 11 Raw Data'!$A$1:$O$868,6,FALSE))</f>
        <v>206920</v>
      </c>
      <c r="G33" s="90">
        <f>IF(VLOOKUP($A33,'Table 11 Raw Data'!$A$1:$O$868,7,FALSE)=0,"-",VLOOKUP($A33,'Table 11 Raw Data'!$A$1:$O$868,7,FALSE))</f>
        <v>7490</v>
      </c>
      <c r="H33" s="90">
        <f>IF(VLOOKUP($A33,'Table 11 Raw Data'!$A$1:$O$868,8,FALSE)=0,"-",VLOOKUP($A33,'Table 11 Raw Data'!$A$1:$O$868,8,FALSE))</f>
        <v>920</v>
      </c>
      <c r="I33" s="90">
        <f>IF(VLOOKUP($A33,'Table 11 Raw Data'!$A$1:$O$868,9,FALSE)=0,"-",VLOOKUP($A33,'Table 11 Raw Data'!$A$1:$O$868,9,FALSE))</f>
        <v>8410</v>
      </c>
      <c r="J33" s="90">
        <f>IF(VLOOKUP($A33,'Table 11 Raw Data'!$A$1:$O$868,10,FALSE)=0,"-",VLOOKUP($A33,'Table 11 Raw Data'!$A$1:$O$868,10,FALSE))</f>
        <v>215330</v>
      </c>
      <c r="K33" s="91">
        <f>IF(VLOOKUP($A33,'Table 11 Raw Data'!$A$1:$O$868,11,FALSE)=0,"-",VLOOKUP($A33,'Table 11 Raw Data'!$A$1:$O$868,11,FALSE))</f>
        <v>37</v>
      </c>
      <c r="L33" s="91">
        <f>IF(VLOOKUP($A33,'Table 11 Raw Data'!$A$1:$O$868,12,FALSE)=0,"-",VLOOKUP($A33,'Table 11 Raw Data'!$A$1:$O$868,12,FALSE))</f>
        <v>43</v>
      </c>
      <c r="M33" s="91">
        <f>IF(VLOOKUP($A33,'Table 11 Raw Data'!$A$1:$O$868,13,FALSE)=0,"-",VLOOKUP($A33,'Table 11 Raw Data'!$A$1:$O$868,13,FALSE))</f>
        <v>80</v>
      </c>
      <c r="N33" s="91">
        <f>IF(VLOOKUP($A33,'Table 11 Raw Data'!$A$1:$O$868,14,FALSE)=0,"-",VLOOKUP($A33,'Table 11 Raw Data'!$A$1:$O$868,14,FALSE))</f>
        <v>20</v>
      </c>
      <c r="O33" s="92">
        <f>IF(VLOOKUP($A33,'Table 11 Raw Data'!$A$1:$O$868,15,FALSE)=0,"-",VLOOKUP($A33,'Table 11 Raw Data'!$A$1:$O$868,15,FALSE))</f>
        <v>100</v>
      </c>
    </row>
    <row r="34" spans="1:15" x14ac:dyDescent="0.2">
      <c r="A34" s="94" t="s">
        <v>370</v>
      </c>
      <c r="B34" s="95">
        <f>IF(VLOOKUP($A34,'Table 11 Raw Data'!$A$1:$O$868,2,FALSE)=0,"-",VLOOKUP($A34,'Table 11 Raw Data'!$A$1:$O$868,2,FALSE))</f>
        <v>3160</v>
      </c>
      <c r="C34" s="95">
        <f>IF(VLOOKUP($A34,'Table 11 Raw Data'!$A$1:$O$868,3,FALSE)=0,"-",VLOOKUP($A34,'Table 11 Raw Data'!$A$1:$O$868,3,FALSE))</f>
        <v>3440</v>
      </c>
      <c r="D34" s="95">
        <f>IF(VLOOKUP($A34,'Table 11 Raw Data'!$A$1:$O$868,4,FALSE)=0,"-",VLOOKUP($A34,'Table 11 Raw Data'!$A$1:$O$868,4,FALSE))</f>
        <v>6600</v>
      </c>
      <c r="E34" s="95">
        <f>IF(VLOOKUP($A34,'Table 11 Raw Data'!$A$1:$O$868,5,FALSE)=0,"-",VLOOKUP($A34,'Table 11 Raw Data'!$A$1:$O$868,5,FALSE))</f>
        <v>1890</v>
      </c>
      <c r="F34" s="95">
        <f>IF(VLOOKUP($A34,'Table 11 Raw Data'!$A$1:$O$868,6,FALSE)=0,"-",VLOOKUP($A34,'Table 11 Raw Data'!$A$1:$O$868,6,FALSE))</f>
        <v>8490</v>
      </c>
      <c r="G34" s="95">
        <f>IF(VLOOKUP($A34,'Table 11 Raw Data'!$A$1:$O$868,7,FALSE)=0,"-",VLOOKUP($A34,'Table 11 Raw Data'!$A$1:$O$868,7,FALSE))</f>
        <v>270</v>
      </c>
      <c r="H34" s="95">
        <f>IF(VLOOKUP($A34,'Table 11 Raw Data'!$A$1:$O$868,8,FALSE)=0,"-",VLOOKUP($A34,'Table 11 Raw Data'!$A$1:$O$868,8,FALSE))</f>
        <v>20</v>
      </c>
      <c r="I34" s="95">
        <f>IF(VLOOKUP($A34,'Table 11 Raw Data'!$A$1:$O$868,9,FALSE)=0,"-",VLOOKUP($A34,'Table 11 Raw Data'!$A$1:$O$868,9,FALSE))</f>
        <v>290</v>
      </c>
      <c r="J34" s="95">
        <f>IF(VLOOKUP($A34,'Table 11 Raw Data'!$A$1:$O$868,10,FALSE)=0,"-",VLOOKUP($A34,'Table 11 Raw Data'!$A$1:$O$868,10,FALSE))</f>
        <v>8780</v>
      </c>
      <c r="K34" s="96">
        <f>IF(VLOOKUP($A34,'Table 11 Raw Data'!$A$1:$O$868,11,FALSE)=0,"-",VLOOKUP($A34,'Table 11 Raw Data'!$A$1:$O$868,11,FALSE))</f>
        <v>37</v>
      </c>
      <c r="L34" s="96">
        <f>IF(VLOOKUP($A34,'Table 11 Raw Data'!$A$1:$O$868,12,FALSE)=0,"-",VLOOKUP($A34,'Table 11 Raw Data'!$A$1:$O$868,12,FALSE))</f>
        <v>41</v>
      </c>
      <c r="M34" s="96">
        <f>IF(VLOOKUP($A34,'Table 11 Raw Data'!$A$1:$O$868,13,FALSE)=0,"-",VLOOKUP($A34,'Table 11 Raw Data'!$A$1:$O$868,13,FALSE))</f>
        <v>78</v>
      </c>
      <c r="N34" s="96">
        <f>IF(VLOOKUP($A34,'Table 11 Raw Data'!$A$1:$O$868,14,FALSE)=0,"-",VLOOKUP($A34,'Table 11 Raw Data'!$A$1:$O$868,14,FALSE))</f>
        <v>22</v>
      </c>
      <c r="O34" s="97">
        <f>IF(VLOOKUP($A34,'Table 11 Raw Data'!$A$1:$O$868,15,FALSE)=0,"-",VLOOKUP($A34,'Table 11 Raw Data'!$A$1:$O$868,15,FALSE))</f>
        <v>100</v>
      </c>
    </row>
    <row r="35" spans="1:15" x14ac:dyDescent="0.2">
      <c r="A35" s="94" t="s">
        <v>371</v>
      </c>
      <c r="B35" s="95">
        <f>IF(VLOOKUP($A35,'Table 11 Raw Data'!$A$1:$O$868,2,FALSE)=0,"-",VLOOKUP($A35,'Table 11 Raw Data'!$A$1:$O$868,2,FALSE))</f>
        <v>1830</v>
      </c>
      <c r="C35" s="95">
        <f>IF(VLOOKUP($A35,'Table 11 Raw Data'!$A$1:$O$868,3,FALSE)=0,"-",VLOOKUP($A35,'Table 11 Raw Data'!$A$1:$O$868,3,FALSE))</f>
        <v>2220</v>
      </c>
      <c r="D35" s="95">
        <f>IF(VLOOKUP($A35,'Table 11 Raw Data'!$A$1:$O$868,4,FALSE)=0,"-",VLOOKUP($A35,'Table 11 Raw Data'!$A$1:$O$868,4,FALSE))</f>
        <v>4050</v>
      </c>
      <c r="E35" s="95">
        <f>IF(VLOOKUP($A35,'Table 11 Raw Data'!$A$1:$O$868,5,FALSE)=0,"-",VLOOKUP($A35,'Table 11 Raw Data'!$A$1:$O$868,5,FALSE))</f>
        <v>900</v>
      </c>
      <c r="F35" s="95">
        <f>IF(VLOOKUP($A35,'Table 11 Raw Data'!$A$1:$O$868,6,FALSE)=0,"-",VLOOKUP($A35,'Table 11 Raw Data'!$A$1:$O$868,6,FALSE))</f>
        <v>4950</v>
      </c>
      <c r="G35" s="95">
        <f>IF(VLOOKUP($A35,'Table 11 Raw Data'!$A$1:$O$868,7,FALSE)=0,"-",VLOOKUP($A35,'Table 11 Raw Data'!$A$1:$O$868,7,FALSE))</f>
        <v>200</v>
      </c>
      <c r="H35" s="95">
        <f>IF(VLOOKUP($A35,'Table 11 Raw Data'!$A$1:$O$868,8,FALSE)=0,"-",VLOOKUP($A35,'Table 11 Raw Data'!$A$1:$O$868,8,FALSE))</f>
        <v>20</v>
      </c>
      <c r="I35" s="95">
        <f>IF(VLOOKUP($A35,'Table 11 Raw Data'!$A$1:$O$868,9,FALSE)=0,"-",VLOOKUP($A35,'Table 11 Raw Data'!$A$1:$O$868,9,FALSE))</f>
        <v>220</v>
      </c>
      <c r="J35" s="95">
        <f>IF(VLOOKUP($A35,'Table 11 Raw Data'!$A$1:$O$868,10,FALSE)=0,"-",VLOOKUP($A35,'Table 11 Raw Data'!$A$1:$O$868,10,FALSE))</f>
        <v>5160</v>
      </c>
      <c r="K35" s="96">
        <f>IF(VLOOKUP($A35,'Table 11 Raw Data'!$A$1:$O$868,11,FALSE)=0,"-",VLOOKUP($A35,'Table 11 Raw Data'!$A$1:$O$868,11,FALSE))</f>
        <v>37</v>
      </c>
      <c r="L35" s="96">
        <f>IF(VLOOKUP($A35,'Table 11 Raw Data'!$A$1:$O$868,12,FALSE)=0,"-",VLOOKUP($A35,'Table 11 Raw Data'!$A$1:$O$868,12,FALSE))</f>
        <v>45</v>
      </c>
      <c r="M35" s="96">
        <f>IF(VLOOKUP($A35,'Table 11 Raw Data'!$A$1:$O$868,13,FALSE)=0,"-",VLOOKUP($A35,'Table 11 Raw Data'!$A$1:$O$868,13,FALSE))</f>
        <v>82</v>
      </c>
      <c r="N35" s="96">
        <f>IF(VLOOKUP($A35,'Table 11 Raw Data'!$A$1:$O$868,14,FALSE)=0,"-",VLOOKUP($A35,'Table 11 Raw Data'!$A$1:$O$868,14,FALSE))</f>
        <v>18</v>
      </c>
      <c r="O35" s="97">
        <f>IF(VLOOKUP($A35,'Table 11 Raw Data'!$A$1:$O$868,15,FALSE)=0,"-",VLOOKUP($A35,'Table 11 Raw Data'!$A$1:$O$868,15,FALSE))</f>
        <v>100</v>
      </c>
    </row>
    <row r="36" spans="1:15" x14ac:dyDescent="0.2">
      <c r="A36" s="94" t="s">
        <v>372</v>
      </c>
      <c r="B36" s="95">
        <f>IF(VLOOKUP($A36,'Table 11 Raw Data'!$A$1:$O$868,2,FALSE)=0,"-",VLOOKUP($A36,'Table 11 Raw Data'!$A$1:$O$868,2,FALSE))</f>
        <v>6680</v>
      </c>
      <c r="C36" s="95">
        <f>IF(VLOOKUP($A36,'Table 11 Raw Data'!$A$1:$O$868,3,FALSE)=0,"-",VLOOKUP($A36,'Table 11 Raw Data'!$A$1:$O$868,3,FALSE))</f>
        <v>7490</v>
      </c>
      <c r="D36" s="95">
        <f>IF(VLOOKUP($A36,'Table 11 Raw Data'!$A$1:$O$868,4,FALSE)=0,"-",VLOOKUP($A36,'Table 11 Raw Data'!$A$1:$O$868,4,FALSE))</f>
        <v>14170</v>
      </c>
      <c r="E36" s="95">
        <f>IF(VLOOKUP($A36,'Table 11 Raw Data'!$A$1:$O$868,5,FALSE)=0,"-",VLOOKUP($A36,'Table 11 Raw Data'!$A$1:$O$868,5,FALSE))</f>
        <v>4030</v>
      </c>
      <c r="F36" s="95">
        <f>IF(VLOOKUP($A36,'Table 11 Raw Data'!$A$1:$O$868,6,FALSE)=0,"-",VLOOKUP($A36,'Table 11 Raw Data'!$A$1:$O$868,6,FALSE))</f>
        <v>18200</v>
      </c>
      <c r="G36" s="95">
        <f>IF(VLOOKUP($A36,'Table 11 Raw Data'!$A$1:$O$868,7,FALSE)=0,"-",VLOOKUP($A36,'Table 11 Raw Data'!$A$1:$O$868,7,FALSE))</f>
        <v>800</v>
      </c>
      <c r="H36" s="95">
        <f>IF(VLOOKUP($A36,'Table 11 Raw Data'!$A$1:$O$868,8,FALSE)=0,"-",VLOOKUP($A36,'Table 11 Raw Data'!$A$1:$O$868,8,FALSE))</f>
        <v>60</v>
      </c>
      <c r="I36" s="95">
        <f>IF(VLOOKUP($A36,'Table 11 Raw Data'!$A$1:$O$868,9,FALSE)=0,"-",VLOOKUP($A36,'Table 11 Raw Data'!$A$1:$O$868,9,FALSE))</f>
        <v>860</v>
      </c>
      <c r="J36" s="95">
        <f>IF(VLOOKUP($A36,'Table 11 Raw Data'!$A$1:$O$868,10,FALSE)=0,"-",VLOOKUP($A36,'Table 11 Raw Data'!$A$1:$O$868,10,FALSE))</f>
        <v>19060</v>
      </c>
      <c r="K36" s="96">
        <f>IF(VLOOKUP($A36,'Table 11 Raw Data'!$A$1:$O$868,11,FALSE)=0,"-",VLOOKUP($A36,'Table 11 Raw Data'!$A$1:$O$868,11,FALSE))</f>
        <v>37</v>
      </c>
      <c r="L36" s="96">
        <f>IF(VLOOKUP($A36,'Table 11 Raw Data'!$A$1:$O$868,12,FALSE)=0,"-",VLOOKUP($A36,'Table 11 Raw Data'!$A$1:$O$868,12,FALSE))</f>
        <v>41</v>
      </c>
      <c r="M36" s="96">
        <f>IF(VLOOKUP($A36,'Table 11 Raw Data'!$A$1:$O$868,13,FALSE)=0,"-",VLOOKUP($A36,'Table 11 Raw Data'!$A$1:$O$868,13,FALSE))</f>
        <v>78</v>
      </c>
      <c r="N36" s="96">
        <f>IF(VLOOKUP($A36,'Table 11 Raw Data'!$A$1:$O$868,14,FALSE)=0,"-",VLOOKUP($A36,'Table 11 Raw Data'!$A$1:$O$868,14,FALSE))</f>
        <v>22</v>
      </c>
      <c r="O36" s="97">
        <f>IF(VLOOKUP($A36,'Table 11 Raw Data'!$A$1:$O$868,15,FALSE)=0,"-",VLOOKUP($A36,'Table 11 Raw Data'!$A$1:$O$868,15,FALSE))</f>
        <v>100</v>
      </c>
    </row>
    <row r="37" spans="1:15" x14ac:dyDescent="0.2">
      <c r="A37" s="94" t="s">
        <v>373</v>
      </c>
      <c r="B37" s="95">
        <f>IF(VLOOKUP($A37,'Table 11 Raw Data'!$A$1:$O$868,2,FALSE)=0,"-",VLOOKUP($A37,'Table 11 Raw Data'!$A$1:$O$868,2,FALSE))</f>
        <v>2360</v>
      </c>
      <c r="C37" s="95">
        <f>IF(VLOOKUP($A37,'Table 11 Raw Data'!$A$1:$O$868,3,FALSE)=0,"-",VLOOKUP($A37,'Table 11 Raw Data'!$A$1:$O$868,3,FALSE))</f>
        <v>2800</v>
      </c>
      <c r="D37" s="95">
        <f>IF(VLOOKUP($A37,'Table 11 Raw Data'!$A$1:$O$868,4,FALSE)=0,"-",VLOOKUP($A37,'Table 11 Raw Data'!$A$1:$O$868,4,FALSE))</f>
        <v>5150</v>
      </c>
      <c r="E37" s="95">
        <f>IF(VLOOKUP($A37,'Table 11 Raw Data'!$A$1:$O$868,5,FALSE)=0,"-",VLOOKUP($A37,'Table 11 Raw Data'!$A$1:$O$868,5,FALSE))</f>
        <v>1490</v>
      </c>
      <c r="F37" s="95">
        <f>IF(VLOOKUP($A37,'Table 11 Raw Data'!$A$1:$O$868,6,FALSE)=0,"-",VLOOKUP($A37,'Table 11 Raw Data'!$A$1:$O$868,6,FALSE))</f>
        <v>6640</v>
      </c>
      <c r="G37" s="95">
        <f>IF(VLOOKUP($A37,'Table 11 Raw Data'!$A$1:$O$868,7,FALSE)=0,"-",VLOOKUP($A37,'Table 11 Raw Data'!$A$1:$O$868,7,FALSE))</f>
        <v>240</v>
      </c>
      <c r="H37" s="95">
        <f>IF(VLOOKUP($A37,'Table 11 Raw Data'!$A$1:$O$868,8,FALSE)=0,"-",VLOOKUP($A37,'Table 11 Raw Data'!$A$1:$O$868,8,FALSE))</f>
        <v>20</v>
      </c>
      <c r="I37" s="95">
        <f>IF(VLOOKUP($A37,'Table 11 Raw Data'!$A$1:$O$868,9,FALSE)=0,"-",VLOOKUP($A37,'Table 11 Raw Data'!$A$1:$O$868,9,FALSE))</f>
        <v>260</v>
      </c>
      <c r="J37" s="95">
        <f>IF(VLOOKUP($A37,'Table 11 Raw Data'!$A$1:$O$868,10,FALSE)=0,"-",VLOOKUP($A37,'Table 11 Raw Data'!$A$1:$O$868,10,FALSE))</f>
        <v>6900</v>
      </c>
      <c r="K37" s="96">
        <f>IF(VLOOKUP($A37,'Table 11 Raw Data'!$A$1:$O$868,11,FALSE)=0,"-",VLOOKUP($A37,'Table 11 Raw Data'!$A$1:$O$868,11,FALSE))</f>
        <v>35</v>
      </c>
      <c r="L37" s="96">
        <f>IF(VLOOKUP($A37,'Table 11 Raw Data'!$A$1:$O$868,12,FALSE)=0,"-",VLOOKUP($A37,'Table 11 Raw Data'!$A$1:$O$868,12,FALSE))</f>
        <v>42</v>
      </c>
      <c r="M37" s="96">
        <f>IF(VLOOKUP($A37,'Table 11 Raw Data'!$A$1:$O$868,13,FALSE)=0,"-",VLOOKUP($A37,'Table 11 Raw Data'!$A$1:$O$868,13,FALSE))</f>
        <v>78</v>
      </c>
      <c r="N37" s="96">
        <f>IF(VLOOKUP($A37,'Table 11 Raw Data'!$A$1:$O$868,14,FALSE)=0,"-",VLOOKUP($A37,'Table 11 Raw Data'!$A$1:$O$868,14,FALSE))</f>
        <v>22</v>
      </c>
      <c r="O37" s="97">
        <f>IF(VLOOKUP($A37,'Table 11 Raw Data'!$A$1:$O$868,15,FALSE)=0,"-",VLOOKUP($A37,'Table 11 Raw Data'!$A$1:$O$868,15,FALSE))</f>
        <v>100</v>
      </c>
    </row>
    <row r="38" spans="1:15" x14ac:dyDescent="0.2">
      <c r="A38" s="94" t="s">
        <v>374</v>
      </c>
      <c r="B38" s="95">
        <f>IF(VLOOKUP($A38,'Table 11 Raw Data'!$A$1:$O$868,2,FALSE)=0,"-",VLOOKUP($A38,'Table 11 Raw Data'!$A$1:$O$868,2,FALSE))</f>
        <v>2630</v>
      </c>
      <c r="C38" s="95">
        <f>IF(VLOOKUP($A38,'Table 11 Raw Data'!$A$1:$O$868,3,FALSE)=0,"-",VLOOKUP($A38,'Table 11 Raw Data'!$A$1:$O$868,3,FALSE))</f>
        <v>3190</v>
      </c>
      <c r="D38" s="95">
        <f>IF(VLOOKUP($A38,'Table 11 Raw Data'!$A$1:$O$868,4,FALSE)=0,"-",VLOOKUP($A38,'Table 11 Raw Data'!$A$1:$O$868,4,FALSE))</f>
        <v>5820</v>
      </c>
      <c r="E38" s="95">
        <f>IF(VLOOKUP($A38,'Table 11 Raw Data'!$A$1:$O$868,5,FALSE)=0,"-",VLOOKUP($A38,'Table 11 Raw Data'!$A$1:$O$868,5,FALSE))</f>
        <v>1560</v>
      </c>
      <c r="F38" s="95">
        <f>IF(VLOOKUP($A38,'Table 11 Raw Data'!$A$1:$O$868,6,FALSE)=0,"-",VLOOKUP($A38,'Table 11 Raw Data'!$A$1:$O$868,6,FALSE))</f>
        <v>7380</v>
      </c>
      <c r="G38" s="95">
        <f>IF(VLOOKUP($A38,'Table 11 Raw Data'!$A$1:$O$868,7,FALSE)=0,"-",VLOOKUP($A38,'Table 11 Raw Data'!$A$1:$O$868,7,FALSE))</f>
        <v>270</v>
      </c>
      <c r="H38" s="95">
        <f>IF(VLOOKUP($A38,'Table 11 Raw Data'!$A$1:$O$868,8,FALSE)=0,"-",VLOOKUP($A38,'Table 11 Raw Data'!$A$1:$O$868,8,FALSE))</f>
        <v>20</v>
      </c>
      <c r="I38" s="95">
        <f>IF(VLOOKUP($A38,'Table 11 Raw Data'!$A$1:$O$868,9,FALSE)=0,"-",VLOOKUP($A38,'Table 11 Raw Data'!$A$1:$O$868,9,FALSE))</f>
        <v>290</v>
      </c>
      <c r="J38" s="95">
        <f>IF(VLOOKUP($A38,'Table 11 Raw Data'!$A$1:$O$868,10,FALSE)=0,"-",VLOOKUP($A38,'Table 11 Raw Data'!$A$1:$O$868,10,FALSE))</f>
        <v>7670</v>
      </c>
      <c r="K38" s="96">
        <f>IF(VLOOKUP($A38,'Table 11 Raw Data'!$A$1:$O$868,11,FALSE)=0,"-",VLOOKUP($A38,'Table 11 Raw Data'!$A$1:$O$868,11,FALSE))</f>
        <v>36</v>
      </c>
      <c r="L38" s="96">
        <f>IF(VLOOKUP($A38,'Table 11 Raw Data'!$A$1:$O$868,12,FALSE)=0,"-",VLOOKUP($A38,'Table 11 Raw Data'!$A$1:$O$868,12,FALSE))</f>
        <v>43</v>
      </c>
      <c r="M38" s="96">
        <f>IF(VLOOKUP($A38,'Table 11 Raw Data'!$A$1:$O$868,13,FALSE)=0,"-",VLOOKUP($A38,'Table 11 Raw Data'!$A$1:$O$868,13,FALSE))</f>
        <v>79</v>
      </c>
      <c r="N38" s="96">
        <f>IF(VLOOKUP($A38,'Table 11 Raw Data'!$A$1:$O$868,14,FALSE)=0,"-",VLOOKUP($A38,'Table 11 Raw Data'!$A$1:$O$868,14,FALSE))</f>
        <v>21</v>
      </c>
      <c r="O38" s="97">
        <f>IF(VLOOKUP($A38,'Table 11 Raw Data'!$A$1:$O$868,15,FALSE)=0,"-",VLOOKUP($A38,'Table 11 Raw Data'!$A$1:$O$868,15,FALSE))</f>
        <v>100</v>
      </c>
    </row>
    <row r="39" spans="1:15" x14ac:dyDescent="0.2">
      <c r="A39" s="94" t="s">
        <v>375</v>
      </c>
      <c r="B39" s="95">
        <f>IF(VLOOKUP($A39,'Table 11 Raw Data'!$A$1:$O$868,2,FALSE)=0,"-",VLOOKUP($A39,'Table 11 Raw Data'!$A$1:$O$868,2,FALSE))</f>
        <v>3210</v>
      </c>
      <c r="C39" s="95">
        <f>IF(VLOOKUP($A39,'Table 11 Raw Data'!$A$1:$O$868,3,FALSE)=0,"-",VLOOKUP($A39,'Table 11 Raw Data'!$A$1:$O$868,3,FALSE))</f>
        <v>3320</v>
      </c>
      <c r="D39" s="95">
        <f>IF(VLOOKUP($A39,'Table 11 Raw Data'!$A$1:$O$868,4,FALSE)=0,"-",VLOOKUP($A39,'Table 11 Raw Data'!$A$1:$O$868,4,FALSE))</f>
        <v>6540</v>
      </c>
      <c r="E39" s="95">
        <f>IF(VLOOKUP($A39,'Table 11 Raw Data'!$A$1:$O$868,5,FALSE)=0,"-",VLOOKUP($A39,'Table 11 Raw Data'!$A$1:$O$868,5,FALSE))</f>
        <v>1810</v>
      </c>
      <c r="F39" s="95">
        <f>IF(VLOOKUP($A39,'Table 11 Raw Data'!$A$1:$O$868,6,FALSE)=0,"-",VLOOKUP($A39,'Table 11 Raw Data'!$A$1:$O$868,6,FALSE))</f>
        <v>8340</v>
      </c>
      <c r="G39" s="95">
        <f>IF(VLOOKUP($A39,'Table 11 Raw Data'!$A$1:$O$868,7,FALSE)=0,"-",VLOOKUP($A39,'Table 11 Raw Data'!$A$1:$O$868,7,FALSE))</f>
        <v>330</v>
      </c>
      <c r="H39" s="95">
        <f>IF(VLOOKUP($A39,'Table 11 Raw Data'!$A$1:$O$868,8,FALSE)=0,"-",VLOOKUP($A39,'Table 11 Raw Data'!$A$1:$O$868,8,FALSE))</f>
        <v>30</v>
      </c>
      <c r="I39" s="95">
        <f>IF(VLOOKUP($A39,'Table 11 Raw Data'!$A$1:$O$868,9,FALSE)=0,"-",VLOOKUP($A39,'Table 11 Raw Data'!$A$1:$O$868,9,FALSE))</f>
        <v>360</v>
      </c>
      <c r="J39" s="95">
        <f>IF(VLOOKUP($A39,'Table 11 Raw Data'!$A$1:$O$868,10,FALSE)=0,"-",VLOOKUP($A39,'Table 11 Raw Data'!$A$1:$O$868,10,FALSE))</f>
        <v>8700</v>
      </c>
      <c r="K39" s="96">
        <f>IF(VLOOKUP($A39,'Table 11 Raw Data'!$A$1:$O$868,11,FALSE)=0,"-",VLOOKUP($A39,'Table 11 Raw Data'!$A$1:$O$868,11,FALSE))</f>
        <v>38</v>
      </c>
      <c r="L39" s="96">
        <f>IF(VLOOKUP($A39,'Table 11 Raw Data'!$A$1:$O$868,12,FALSE)=0,"-",VLOOKUP($A39,'Table 11 Raw Data'!$A$1:$O$868,12,FALSE))</f>
        <v>40</v>
      </c>
      <c r="M39" s="96">
        <f>IF(VLOOKUP($A39,'Table 11 Raw Data'!$A$1:$O$868,13,FALSE)=0,"-",VLOOKUP($A39,'Table 11 Raw Data'!$A$1:$O$868,13,FALSE))</f>
        <v>78</v>
      </c>
      <c r="N39" s="96">
        <f>IF(VLOOKUP($A39,'Table 11 Raw Data'!$A$1:$O$868,14,FALSE)=0,"-",VLOOKUP($A39,'Table 11 Raw Data'!$A$1:$O$868,14,FALSE))</f>
        <v>22</v>
      </c>
      <c r="O39" s="97">
        <f>IF(VLOOKUP($A39,'Table 11 Raw Data'!$A$1:$O$868,15,FALSE)=0,"-",VLOOKUP($A39,'Table 11 Raw Data'!$A$1:$O$868,15,FALSE))</f>
        <v>100</v>
      </c>
    </row>
    <row r="40" spans="1:15" x14ac:dyDescent="0.2">
      <c r="A40" s="94" t="s">
        <v>376</v>
      </c>
      <c r="B40" s="95">
        <f>IF(VLOOKUP($A40,'Table 11 Raw Data'!$A$1:$O$868,2,FALSE)=0,"-",VLOOKUP($A40,'Table 11 Raw Data'!$A$1:$O$868,2,FALSE))</f>
        <v>2250</v>
      </c>
      <c r="C40" s="95">
        <f>IF(VLOOKUP($A40,'Table 11 Raw Data'!$A$1:$O$868,3,FALSE)=0,"-",VLOOKUP($A40,'Table 11 Raw Data'!$A$1:$O$868,3,FALSE))</f>
        <v>2680</v>
      </c>
      <c r="D40" s="95">
        <f>IF(VLOOKUP($A40,'Table 11 Raw Data'!$A$1:$O$868,4,FALSE)=0,"-",VLOOKUP($A40,'Table 11 Raw Data'!$A$1:$O$868,4,FALSE))</f>
        <v>4930</v>
      </c>
      <c r="E40" s="95">
        <f>IF(VLOOKUP($A40,'Table 11 Raw Data'!$A$1:$O$868,5,FALSE)=0,"-",VLOOKUP($A40,'Table 11 Raw Data'!$A$1:$O$868,5,FALSE))</f>
        <v>1190</v>
      </c>
      <c r="F40" s="95">
        <f>IF(VLOOKUP($A40,'Table 11 Raw Data'!$A$1:$O$868,6,FALSE)=0,"-",VLOOKUP($A40,'Table 11 Raw Data'!$A$1:$O$868,6,FALSE))</f>
        <v>6120</v>
      </c>
      <c r="G40" s="95">
        <f>IF(VLOOKUP($A40,'Table 11 Raw Data'!$A$1:$O$868,7,FALSE)=0,"-",VLOOKUP($A40,'Table 11 Raw Data'!$A$1:$O$868,7,FALSE))</f>
        <v>200</v>
      </c>
      <c r="H40" s="95">
        <f>IF(VLOOKUP($A40,'Table 11 Raw Data'!$A$1:$O$868,8,FALSE)=0,"-",VLOOKUP($A40,'Table 11 Raw Data'!$A$1:$O$868,8,FALSE))</f>
        <v>10</v>
      </c>
      <c r="I40" s="95">
        <f>IF(VLOOKUP($A40,'Table 11 Raw Data'!$A$1:$O$868,9,FALSE)=0,"-",VLOOKUP($A40,'Table 11 Raw Data'!$A$1:$O$868,9,FALSE))</f>
        <v>210</v>
      </c>
      <c r="J40" s="95">
        <f>IF(VLOOKUP($A40,'Table 11 Raw Data'!$A$1:$O$868,10,FALSE)=0,"-",VLOOKUP($A40,'Table 11 Raw Data'!$A$1:$O$868,10,FALSE))</f>
        <v>6330</v>
      </c>
      <c r="K40" s="96">
        <f>IF(VLOOKUP($A40,'Table 11 Raw Data'!$A$1:$O$868,11,FALSE)=0,"-",VLOOKUP($A40,'Table 11 Raw Data'!$A$1:$O$868,11,FALSE))</f>
        <v>37</v>
      </c>
      <c r="L40" s="96">
        <f>IF(VLOOKUP($A40,'Table 11 Raw Data'!$A$1:$O$868,12,FALSE)=0,"-",VLOOKUP($A40,'Table 11 Raw Data'!$A$1:$O$868,12,FALSE))</f>
        <v>44</v>
      </c>
      <c r="M40" s="96">
        <f>IF(VLOOKUP($A40,'Table 11 Raw Data'!$A$1:$O$868,13,FALSE)=0,"-",VLOOKUP($A40,'Table 11 Raw Data'!$A$1:$O$868,13,FALSE))</f>
        <v>81</v>
      </c>
      <c r="N40" s="96">
        <f>IF(VLOOKUP($A40,'Table 11 Raw Data'!$A$1:$O$868,14,FALSE)=0,"-",VLOOKUP($A40,'Table 11 Raw Data'!$A$1:$O$868,14,FALSE))</f>
        <v>19</v>
      </c>
      <c r="O40" s="97">
        <f>IF(VLOOKUP($A40,'Table 11 Raw Data'!$A$1:$O$868,15,FALSE)=0,"-",VLOOKUP($A40,'Table 11 Raw Data'!$A$1:$O$868,15,FALSE))</f>
        <v>100</v>
      </c>
    </row>
    <row r="41" spans="1:15" x14ac:dyDescent="0.2">
      <c r="A41" s="94" t="s">
        <v>377</v>
      </c>
      <c r="B41" s="95">
        <f>IF(VLOOKUP($A41,'Table 11 Raw Data'!$A$1:$O$868,2,FALSE)=0,"-",VLOOKUP($A41,'Table 11 Raw Data'!$A$1:$O$868,2,FALSE))</f>
        <v>2710</v>
      </c>
      <c r="C41" s="95">
        <f>IF(VLOOKUP($A41,'Table 11 Raw Data'!$A$1:$O$868,3,FALSE)=0,"-",VLOOKUP($A41,'Table 11 Raw Data'!$A$1:$O$868,3,FALSE))</f>
        <v>2840</v>
      </c>
      <c r="D41" s="95">
        <f>IF(VLOOKUP($A41,'Table 11 Raw Data'!$A$1:$O$868,4,FALSE)=0,"-",VLOOKUP($A41,'Table 11 Raw Data'!$A$1:$O$868,4,FALSE))</f>
        <v>5550</v>
      </c>
      <c r="E41" s="95">
        <f>IF(VLOOKUP($A41,'Table 11 Raw Data'!$A$1:$O$868,5,FALSE)=0,"-",VLOOKUP($A41,'Table 11 Raw Data'!$A$1:$O$868,5,FALSE))</f>
        <v>1520</v>
      </c>
      <c r="F41" s="95">
        <f>IF(VLOOKUP($A41,'Table 11 Raw Data'!$A$1:$O$868,6,FALSE)=0,"-",VLOOKUP($A41,'Table 11 Raw Data'!$A$1:$O$868,6,FALSE))</f>
        <v>7070</v>
      </c>
      <c r="G41" s="95">
        <f>IF(VLOOKUP($A41,'Table 11 Raw Data'!$A$1:$O$868,7,FALSE)=0,"-",VLOOKUP($A41,'Table 11 Raw Data'!$A$1:$O$868,7,FALSE))</f>
        <v>290</v>
      </c>
      <c r="H41" s="95">
        <f>IF(VLOOKUP($A41,'Table 11 Raw Data'!$A$1:$O$868,8,FALSE)=0,"-",VLOOKUP($A41,'Table 11 Raw Data'!$A$1:$O$868,8,FALSE))</f>
        <v>30</v>
      </c>
      <c r="I41" s="95">
        <f>IF(VLOOKUP($A41,'Table 11 Raw Data'!$A$1:$O$868,9,FALSE)=0,"-",VLOOKUP($A41,'Table 11 Raw Data'!$A$1:$O$868,9,FALSE))</f>
        <v>320</v>
      </c>
      <c r="J41" s="95">
        <f>IF(VLOOKUP($A41,'Table 11 Raw Data'!$A$1:$O$868,10,FALSE)=0,"-",VLOOKUP($A41,'Table 11 Raw Data'!$A$1:$O$868,10,FALSE))</f>
        <v>7390</v>
      </c>
      <c r="K41" s="96">
        <f>IF(VLOOKUP($A41,'Table 11 Raw Data'!$A$1:$O$868,11,FALSE)=0,"-",VLOOKUP($A41,'Table 11 Raw Data'!$A$1:$O$868,11,FALSE))</f>
        <v>38</v>
      </c>
      <c r="L41" s="96">
        <f>IF(VLOOKUP($A41,'Table 11 Raw Data'!$A$1:$O$868,12,FALSE)=0,"-",VLOOKUP($A41,'Table 11 Raw Data'!$A$1:$O$868,12,FALSE))</f>
        <v>40</v>
      </c>
      <c r="M41" s="96">
        <f>IF(VLOOKUP($A41,'Table 11 Raw Data'!$A$1:$O$868,13,FALSE)=0,"-",VLOOKUP($A41,'Table 11 Raw Data'!$A$1:$O$868,13,FALSE))</f>
        <v>78</v>
      </c>
      <c r="N41" s="96">
        <f>IF(VLOOKUP($A41,'Table 11 Raw Data'!$A$1:$O$868,14,FALSE)=0,"-",VLOOKUP($A41,'Table 11 Raw Data'!$A$1:$O$868,14,FALSE))</f>
        <v>22</v>
      </c>
      <c r="O41" s="97">
        <f>IF(VLOOKUP($A41,'Table 11 Raw Data'!$A$1:$O$868,15,FALSE)=0,"-",VLOOKUP($A41,'Table 11 Raw Data'!$A$1:$O$868,15,FALSE))</f>
        <v>100</v>
      </c>
    </row>
    <row r="42" spans="1:15" x14ac:dyDescent="0.2">
      <c r="A42" s="94" t="s">
        <v>378</v>
      </c>
      <c r="B42" s="95">
        <f>IF(VLOOKUP($A42,'Table 11 Raw Data'!$A$1:$O$868,2,FALSE)=0,"-",VLOOKUP($A42,'Table 11 Raw Data'!$A$1:$O$868,2,FALSE))</f>
        <v>1650</v>
      </c>
      <c r="C42" s="95">
        <f>IF(VLOOKUP($A42,'Table 11 Raw Data'!$A$1:$O$868,3,FALSE)=0,"-",VLOOKUP($A42,'Table 11 Raw Data'!$A$1:$O$868,3,FALSE))</f>
        <v>2070</v>
      </c>
      <c r="D42" s="95">
        <f>IF(VLOOKUP($A42,'Table 11 Raw Data'!$A$1:$O$868,4,FALSE)=0,"-",VLOOKUP($A42,'Table 11 Raw Data'!$A$1:$O$868,4,FALSE))</f>
        <v>3710</v>
      </c>
      <c r="E42" s="95">
        <f>IF(VLOOKUP($A42,'Table 11 Raw Data'!$A$1:$O$868,5,FALSE)=0,"-",VLOOKUP($A42,'Table 11 Raw Data'!$A$1:$O$868,5,FALSE))</f>
        <v>830</v>
      </c>
      <c r="F42" s="95">
        <f>IF(VLOOKUP($A42,'Table 11 Raw Data'!$A$1:$O$868,6,FALSE)=0,"-",VLOOKUP($A42,'Table 11 Raw Data'!$A$1:$O$868,6,FALSE))</f>
        <v>4540</v>
      </c>
      <c r="G42" s="95">
        <f>IF(VLOOKUP($A42,'Table 11 Raw Data'!$A$1:$O$868,7,FALSE)=0,"-",VLOOKUP($A42,'Table 11 Raw Data'!$A$1:$O$868,7,FALSE))</f>
        <v>160</v>
      </c>
      <c r="H42" s="95">
        <f>IF(VLOOKUP($A42,'Table 11 Raw Data'!$A$1:$O$868,8,FALSE)=0,"-",VLOOKUP($A42,'Table 11 Raw Data'!$A$1:$O$868,8,FALSE))</f>
        <v>20</v>
      </c>
      <c r="I42" s="95">
        <f>IF(VLOOKUP($A42,'Table 11 Raw Data'!$A$1:$O$868,9,FALSE)=0,"-",VLOOKUP($A42,'Table 11 Raw Data'!$A$1:$O$868,9,FALSE))</f>
        <v>180</v>
      </c>
      <c r="J42" s="95">
        <f>IF(VLOOKUP($A42,'Table 11 Raw Data'!$A$1:$O$868,10,FALSE)=0,"-",VLOOKUP($A42,'Table 11 Raw Data'!$A$1:$O$868,10,FALSE))</f>
        <v>4720</v>
      </c>
      <c r="K42" s="96">
        <f>IF(VLOOKUP($A42,'Table 11 Raw Data'!$A$1:$O$868,11,FALSE)=0,"-",VLOOKUP($A42,'Table 11 Raw Data'!$A$1:$O$868,11,FALSE))</f>
        <v>36</v>
      </c>
      <c r="L42" s="96">
        <f>IF(VLOOKUP($A42,'Table 11 Raw Data'!$A$1:$O$868,12,FALSE)=0,"-",VLOOKUP($A42,'Table 11 Raw Data'!$A$1:$O$868,12,FALSE))</f>
        <v>46</v>
      </c>
      <c r="M42" s="96">
        <f>IF(VLOOKUP($A42,'Table 11 Raw Data'!$A$1:$O$868,13,FALSE)=0,"-",VLOOKUP($A42,'Table 11 Raw Data'!$A$1:$O$868,13,FALSE))</f>
        <v>82</v>
      </c>
      <c r="N42" s="96">
        <f>IF(VLOOKUP($A42,'Table 11 Raw Data'!$A$1:$O$868,14,FALSE)=0,"-",VLOOKUP($A42,'Table 11 Raw Data'!$A$1:$O$868,14,FALSE))</f>
        <v>18</v>
      </c>
      <c r="O42" s="97">
        <f>IF(VLOOKUP($A42,'Table 11 Raw Data'!$A$1:$O$868,15,FALSE)=0,"-",VLOOKUP($A42,'Table 11 Raw Data'!$A$1:$O$868,15,FALSE))</f>
        <v>100</v>
      </c>
    </row>
    <row r="43" spans="1:15" x14ac:dyDescent="0.2">
      <c r="A43" s="94" t="s">
        <v>379</v>
      </c>
      <c r="B43" s="95">
        <f>IF(VLOOKUP($A43,'Table 11 Raw Data'!$A$1:$O$868,2,FALSE)=0,"-",VLOOKUP($A43,'Table 11 Raw Data'!$A$1:$O$868,2,FALSE))</f>
        <v>3870</v>
      </c>
      <c r="C43" s="95">
        <f>IF(VLOOKUP($A43,'Table 11 Raw Data'!$A$1:$O$868,3,FALSE)=0,"-",VLOOKUP($A43,'Table 11 Raw Data'!$A$1:$O$868,3,FALSE))</f>
        <v>4060</v>
      </c>
      <c r="D43" s="95">
        <f>IF(VLOOKUP($A43,'Table 11 Raw Data'!$A$1:$O$868,4,FALSE)=0,"-",VLOOKUP($A43,'Table 11 Raw Data'!$A$1:$O$868,4,FALSE))</f>
        <v>7930</v>
      </c>
      <c r="E43" s="95">
        <f>IF(VLOOKUP($A43,'Table 11 Raw Data'!$A$1:$O$868,5,FALSE)=0,"-",VLOOKUP($A43,'Table 11 Raw Data'!$A$1:$O$868,5,FALSE))</f>
        <v>2410</v>
      </c>
      <c r="F43" s="95">
        <f>IF(VLOOKUP($A43,'Table 11 Raw Data'!$A$1:$O$868,6,FALSE)=0,"-",VLOOKUP($A43,'Table 11 Raw Data'!$A$1:$O$868,6,FALSE))</f>
        <v>10340</v>
      </c>
      <c r="G43" s="95">
        <f>IF(VLOOKUP($A43,'Table 11 Raw Data'!$A$1:$O$868,7,FALSE)=0,"-",VLOOKUP($A43,'Table 11 Raw Data'!$A$1:$O$868,7,FALSE))</f>
        <v>330</v>
      </c>
      <c r="H43" s="95">
        <f>IF(VLOOKUP($A43,'Table 11 Raw Data'!$A$1:$O$868,8,FALSE)=0,"-",VLOOKUP($A43,'Table 11 Raw Data'!$A$1:$O$868,8,FALSE))</f>
        <v>20</v>
      </c>
      <c r="I43" s="95">
        <f>IF(VLOOKUP($A43,'Table 11 Raw Data'!$A$1:$O$868,9,FALSE)=0,"-",VLOOKUP($A43,'Table 11 Raw Data'!$A$1:$O$868,9,FALSE))</f>
        <v>350</v>
      </c>
      <c r="J43" s="95">
        <f>IF(VLOOKUP($A43,'Table 11 Raw Data'!$A$1:$O$868,10,FALSE)=0,"-",VLOOKUP($A43,'Table 11 Raw Data'!$A$1:$O$868,10,FALSE))</f>
        <v>10690</v>
      </c>
      <c r="K43" s="96">
        <f>IF(VLOOKUP($A43,'Table 11 Raw Data'!$A$1:$O$868,11,FALSE)=0,"-",VLOOKUP($A43,'Table 11 Raw Data'!$A$1:$O$868,11,FALSE))</f>
        <v>37</v>
      </c>
      <c r="L43" s="96">
        <f>IF(VLOOKUP($A43,'Table 11 Raw Data'!$A$1:$O$868,12,FALSE)=0,"-",VLOOKUP($A43,'Table 11 Raw Data'!$A$1:$O$868,12,FALSE))</f>
        <v>39</v>
      </c>
      <c r="M43" s="96">
        <f>IF(VLOOKUP($A43,'Table 11 Raw Data'!$A$1:$O$868,13,FALSE)=0,"-",VLOOKUP($A43,'Table 11 Raw Data'!$A$1:$O$868,13,FALSE))</f>
        <v>77</v>
      </c>
      <c r="N43" s="96">
        <f>IF(VLOOKUP($A43,'Table 11 Raw Data'!$A$1:$O$868,14,FALSE)=0,"-",VLOOKUP($A43,'Table 11 Raw Data'!$A$1:$O$868,14,FALSE))</f>
        <v>23</v>
      </c>
      <c r="O43" s="97">
        <f>IF(VLOOKUP($A43,'Table 11 Raw Data'!$A$1:$O$868,15,FALSE)=0,"-",VLOOKUP($A43,'Table 11 Raw Data'!$A$1:$O$868,15,FALSE))</f>
        <v>100</v>
      </c>
    </row>
    <row r="44" spans="1:15" x14ac:dyDescent="0.2">
      <c r="A44" s="94" t="s">
        <v>380</v>
      </c>
      <c r="B44" s="95">
        <f>IF(VLOOKUP($A44,'Table 11 Raw Data'!$A$1:$O$868,2,FALSE)=0,"-",VLOOKUP($A44,'Table 11 Raw Data'!$A$1:$O$868,2,FALSE))</f>
        <v>2340</v>
      </c>
      <c r="C44" s="95">
        <f>IF(VLOOKUP($A44,'Table 11 Raw Data'!$A$1:$O$868,3,FALSE)=0,"-",VLOOKUP($A44,'Table 11 Raw Data'!$A$1:$O$868,3,FALSE))</f>
        <v>3000</v>
      </c>
      <c r="D44" s="95">
        <f>IF(VLOOKUP($A44,'Table 11 Raw Data'!$A$1:$O$868,4,FALSE)=0,"-",VLOOKUP($A44,'Table 11 Raw Data'!$A$1:$O$868,4,FALSE))</f>
        <v>5340</v>
      </c>
      <c r="E44" s="95">
        <f>IF(VLOOKUP($A44,'Table 11 Raw Data'!$A$1:$O$868,5,FALSE)=0,"-",VLOOKUP($A44,'Table 11 Raw Data'!$A$1:$O$868,5,FALSE))</f>
        <v>1300</v>
      </c>
      <c r="F44" s="95">
        <f>IF(VLOOKUP($A44,'Table 11 Raw Data'!$A$1:$O$868,6,FALSE)=0,"-",VLOOKUP($A44,'Table 11 Raw Data'!$A$1:$O$868,6,FALSE))</f>
        <v>6640</v>
      </c>
      <c r="G44" s="95">
        <f>IF(VLOOKUP($A44,'Table 11 Raw Data'!$A$1:$O$868,7,FALSE)=0,"-",VLOOKUP($A44,'Table 11 Raw Data'!$A$1:$O$868,7,FALSE))</f>
        <v>240</v>
      </c>
      <c r="H44" s="95">
        <f>IF(VLOOKUP($A44,'Table 11 Raw Data'!$A$1:$O$868,8,FALSE)=0,"-",VLOOKUP($A44,'Table 11 Raw Data'!$A$1:$O$868,8,FALSE))</f>
        <v>50</v>
      </c>
      <c r="I44" s="95">
        <f>IF(VLOOKUP($A44,'Table 11 Raw Data'!$A$1:$O$868,9,FALSE)=0,"-",VLOOKUP($A44,'Table 11 Raw Data'!$A$1:$O$868,9,FALSE))</f>
        <v>290</v>
      </c>
      <c r="J44" s="95">
        <f>IF(VLOOKUP($A44,'Table 11 Raw Data'!$A$1:$O$868,10,FALSE)=0,"-",VLOOKUP($A44,'Table 11 Raw Data'!$A$1:$O$868,10,FALSE))</f>
        <v>6930</v>
      </c>
      <c r="K44" s="96">
        <f>IF(VLOOKUP($A44,'Table 11 Raw Data'!$A$1:$O$868,11,FALSE)=0,"-",VLOOKUP($A44,'Table 11 Raw Data'!$A$1:$O$868,11,FALSE))</f>
        <v>35</v>
      </c>
      <c r="L44" s="96">
        <f>IF(VLOOKUP($A44,'Table 11 Raw Data'!$A$1:$O$868,12,FALSE)=0,"-",VLOOKUP($A44,'Table 11 Raw Data'!$A$1:$O$868,12,FALSE))</f>
        <v>45</v>
      </c>
      <c r="M44" s="96">
        <f>IF(VLOOKUP($A44,'Table 11 Raw Data'!$A$1:$O$868,13,FALSE)=0,"-",VLOOKUP($A44,'Table 11 Raw Data'!$A$1:$O$868,13,FALSE))</f>
        <v>80</v>
      </c>
      <c r="N44" s="96">
        <f>IF(VLOOKUP($A44,'Table 11 Raw Data'!$A$1:$O$868,14,FALSE)=0,"-",VLOOKUP($A44,'Table 11 Raw Data'!$A$1:$O$868,14,FALSE))</f>
        <v>20</v>
      </c>
      <c r="O44" s="97">
        <f>IF(VLOOKUP($A44,'Table 11 Raw Data'!$A$1:$O$868,15,FALSE)=0,"-",VLOOKUP($A44,'Table 11 Raw Data'!$A$1:$O$868,15,FALSE))</f>
        <v>100</v>
      </c>
    </row>
    <row r="45" spans="1:15" x14ac:dyDescent="0.2">
      <c r="A45" s="94" t="s">
        <v>381</v>
      </c>
      <c r="B45" s="95">
        <f>IF(VLOOKUP($A45,'Table 11 Raw Data'!$A$1:$O$868,2,FALSE)=0,"-",VLOOKUP($A45,'Table 11 Raw Data'!$A$1:$O$868,2,FALSE))</f>
        <v>7110</v>
      </c>
      <c r="C45" s="95">
        <f>IF(VLOOKUP($A45,'Table 11 Raw Data'!$A$1:$O$868,3,FALSE)=0,"-",VLOOKUP($A45,'Table 11 Raw Data'!$A$1:$O$868,3,FALSE))</f>
        <v>9190</v>
      </c>
      <c r="D45" s="95">
        <f>IF(VLOOKUP($A45,'Table 11 Raw Data'!$A$1:$O$868,4,FALSE)=0,"-",VLOOKUP($A45,'Table 11 Raw Data'!$A$1:$O$868,4,FALSE))</f>
        <v>16300</v>
      </c>
      <c r="E45" s="95">
        <f>IF(VLOOKUP($A45,'Table 11 Raw Data'!$A$1:$O$868,5,FALSE)=0,"-",VLOOKUP($A45,'Table 11 Raw Data'!$A$1:$O$868,5,FALSE))</f>
        <v>3780</v>
      </c>
      <c r="F45" s="95">
        <f>IF(VLOOKUP($A45,'Table 11 Raw Data'!$A$1:$O$868,6,FALSE)=0,"-",VLOOKUP($A45,'Table 11 Raw Data'!$A$1:$O$868,6,FALSE))</f>
        <v>20080</v>
      </c>
      <c r="G45" s="95">
        <f>IF(VLOOKUP($A45,'Table 11 Raw Data'!$A$1:$O$868,7,FALSE)=0,"-",VLOOKUP($A45,'Table 11 Raw Data'!$A$1:$O$868,7,FALSE))</f>
        <v>700</v>
      </c>
      <c r="H45" s="95">
        <f>IF(VLOOKUP($A45,'Table 11 Raw Data'!$A$1:$O$868,8,FALSE)=0,"-",VLOOKUP($A45,'Table 11 Raw Data'!$A$1:$O$868,8,FALSE))</f>
        <v>90</v>
      </c>
      <c r="I45" s="95">
        <f>IF(VLOOKUP($A45,'Table 11 Raw Data'!$A$1:$O$868,9,FALSE)=0,"-",VLOOKUP($A45,'Table 11 Raw Data'!$A$1:$O$868,9,FALSE))</f>
        <v>790</v>
      </c>
      <c r="J45" s="95">
        <f>IF(VLOOKUP($A45,'Table 11 Raw Data'!$A$1:$O$868,10,FALSE)=0,"-",VLOOKUP($A45,'Table 11 Raw Data'!$A$1:$O$868,10,FALSE))</f>
        <v>20870</v>
      </c>
      <c r="K45" s="96">
        <f>IF(VLOOKUP($A45,'Table 11 Raw Data'!$A$1:$O$868,11,FALSE)=0,"-",VLOOKUP($A45,'Table 11 Raw Data'!$A$1:$O$868,11,FALSE))</f>
        <v>35</v>
      </c>
      <c r="L45" s="96">
        <f>IF(VLOOKUP($A45,'Table 11 Raw Data'!$A$1:$O$868,12,FALSE)=0,"-",VLOOKUP($A45,'Table 11 Raw Data'!$A$1:$O$868,12,FALSE))</f>
        <v>46</v>
      </c>
      <c r="M45" s="96">
        <f>IF(VLOOKUP($A45,'Table 11 Raw Data'!$A$1:$O$868,13,FALSE)=0,"-",VLOOKUP($A45,'Table 11 Raw Data'!$A$1:$O$868,13,FALSE))</f>
        <v>81</v>
      </c>
      <c r="N45" s="96">
        <f>IF(VLOOKUP($A45,'Table 11 Raw Data'!$A$1:$O$868,14,FALSE)=0,"-",VLOOKUP($A45,'Table 11 Raw Data'!$A$1:$O$868,14,FALSE))</f>
        <v>19</v>
      </c>
      <c r="O45" s="97">
        <f>IF(VLOOKUP($A45,'Table 11 Raw Data'!$A$1:$O$868,15,FALSE)=0,"-",VLOOKUP($A45,'Table 11 Raw Data'!$A$1:$O$868,15,FALSE))</f>
        <v>100</v>
      </c>
    </row>
    <row r="46" spans="1:15" x14ac:dyDescent="0.2">
      <c r="A46" s="94" t="s">
        <v>384</v>
      </c>
      <c r="B46" s="95">
        <f>IF(VLOOKUP($A46,'Table 11 Raw Data'!$A$1:$O$868,2,FALSE)=0,"-",VLOOKUP($A46,'Table 11 Raw Data'!$A$1:$O$868,2,FALSE))</f>
        <v>2180</v>
      </c>
      <c r="C46" s="95">
        <f>IF(VLOOKUP($A46,'Table 11 Raw Data'!$A$1:$O$868,3,FALSE)=0,"-",VLOOKUP($A46,'Table 11 Raw Data'!$A$1:$O$868,3,FALSE))</f>
        <v>2740</v>
      </c>
      <c r="D46" s="95">
        <f>IF(VLOOKUP($A46,'Table 11 Raw Data'!$A$1:$O$868,4,FALSE)=0,"-",VLOOKUP($A46,'Table 11 Raw Data'!$A$1:$O$868,4,FALSE))</f>
        <v>4920</v>
      </c>
      <c r="E46" s="95">
        <f>IF(VLOOKUP($A46,'Table 11 Raw Data'!$A$1:$O$868,5,FALSE)=0,"-",VLOOKUP($A46,'Table 11 Raw Data'!$A$1:$O$868,5,FALSE))</f>
        <v>1200</v>
      </c>
      <c r="F46" s="95">
        <f>IF(VLOOKUP($A46,'Table 11 Raw Data'!$A$1:$O$868,6,FALSE)=0,"-",VLOOKUP($A46,'Table 11 Raw Data'!$A$1:$O$868,6,FALSE))</f>
        <v>6120</v>
      </c>
      <c r="G46" s="95">
        <f>IF(VLOOKUP($A46,'Table 11 Raw Data'!$A$1:$O$868,7,FALSE)=0,"-",VLOOKUP($A46,'Table 11 Raw Data'!$A$1:$O$868,7,FALSE))</f>
        <v>210</v>
      </c>
      <c r="H46" s="95">
        <f>IF(VLOOKUP($A46,'Table 11 Raw Data'!$A$1:$O$868,8,FALSE)=0,"-",VLOOKUP($A46,'Table 11 Raw Data'!$A$1:$O$868,8,FALSE))</f>
        <v>80</v>
      </c>
      <c r="I46" s="95">
        <f>IF(VLOOKUP($A46,'Table 11 Raw Data'!$A$1:$O$868,9,FALSE)=0,"-",VLOOKUP($A46,'Table 11 Raw Data'!$A$1:$O$868,9,FALSE))</f>
        <v>280</v>
      </c>
      <c r="J46" s="95">
        <f>IF(VLOOKUP($A46,'Table 11 Raw Data'!$A$1:$O$868,10,FALSE)=0,"-",VLOOKUP($A46,'Table 11 Raw Data'!$A$1:$O$868,10,FALSE))</f>
        <v>6400</v>
      </c>
      <c r="K46" s="96">
        <f>IF(VLOOKUP($A46,'Table 11 Raw Data'!$A$1:$O$868,11,FALSE)=0,"-",VLOOKUP($A46,'Table 11 Raw Data'!$A$1:$O$868,11,FALSE))</f>
        <v>36</v>
      </c>
      <c r="L46" s="96">
        <f>IF(VLOOKUP($A46,'Table 11 Raw Data'!$A$1:$O$868,12,FALSE)=0,"-",VLOOKUP($A46,'Table 11 Raw Data'!$A$1:$O$868,12,FALSE))</f>
        <v>45</v>
      </c>
      <c r="M46" s="96">
        <f>IF(VLOOKUP($A46,'Table 11 Raw Data'!$A$1:$O$868,13,FALSE)=0,"-",VLOOKUP($A46,'Table 11 Raw Data'!$A$1:$O$868,13,FALSE))</f>
        <v>80</v>
      </c>
      <c r="N46" s="96">
        <f>IF(VLOOKUP($A46,'Table 11 Raw Data'!$A$1:$O$868,14,FALSE)=0,"-",VLOOKUP($A46,'Table 11 Raw Data'!$A$1:$O$868,14,FALSE))</f>
        <v>20</v>
      </c>
      <c r="O46" s="97">
        <f>IF(VLOOKUP($A46,'Table 11 Raw Data'!$A$1:$O$868,15,FALSE)=0,"-",VLOOKUP($A46,'Table 11 Raw Data'!$A$1:$O$868,15,FALSE))</f>
        <v>100</v>
      </c>
    </row>
    <row r="47" spans="1:15" x14ac:dyDescent="0.2">
      <c r="A47" s="94" t="s">
        <v>385</v>
      </c>
      <c r="B47" s="95">
        <f>IF(VLOOKUP($A47,'Table 11 Raw Data'!$A$1:$O$868,2,FALSE)=0,"-",VLOOKUP($A47,'Table 11 Raw Data'!$A$1:$O$868,2,FALSE))</f>
        <v>2840</v>
      </c>
      <c r="C47" s="95">
        <f>IF(VLOOKUP($A47,'Table 11 Raw Data'!$A$1:$O$868,3,FALSE)=0,"-",VLOOKUP($A47,'Table 11 Raw Data'!$A$1:$O$868,3,FALSE))</f>
        <v>4000</v>
      </c>
      <c r="D47" s="95">
        <f>IF(VLOOKUP($A47,'Table 11 Raw Data'!$A$1:$O$868,4,FALSE)=0,"-",VLOOKUP($A47,'Table 11 Raw Data'!$A$1:$O$868,4,FALSE))</f>
        <v>6840</v>
      </c>
      <c r="E47" s="95">
        <f>IF(VLOOKUP($A47,'Table 11 Raw Data'!$A$1:$O$868,5,FALSE)=0,"-",VLOOKUP($A47,'Table 11 Raw Data'!$A$1:$O$868,5,FALSE))</f>
        <v>1320</v>
      </c>
      <c r="F47" s="95">
        <f>IF(VLOOKUP($A47,'Table 11 Raw Data'!$A$1:$O$868,6,FALSE)=0,"-",VLOOKUP($A47,'Table 11 Raw Data'!$A$1:$O$868,6,FALSE))</f>
        <v>8160</v>
      </c>
      <c r="G47" s="95">
        <f>IF(VLOOKUP($A47,'Table 11 Raw Data'!$A$1:$O$868,7,FALSE)=0,"-",VLOOKUP($A47,'Table 11 Raw Data'!$A$1:$O$868,7,FALSE))</f>
        <v>300</v>
      </c>
      <c r="H47" s="95">
        <f>IF(VLOOKUP($A47,'Table 11 Raw Data'!$A$1:$O$868,8,FALSE)=0,"-",VLOOKUP($A47,'Table 11 Raw Data'!$A$1:$O$868,8,FALSE))</f>
        <v>40</v>
      </c>
      <c r="I47" s="95">
        <f>IF(VLOOKUP($A47,'Table 11 Raw Data'!$A$1:$O$868,9,FALSE)=0,"-",VLOOKUP($A47,'Table 11 Raw Data'!$A$1:$O$868,9,FALSE))</f>
        <v>340</v>
      </c>
      <c r="J47" s="95">
        <f>IF(VLOOKUP($A47,'Table 11 Raw Data'!$A$1:$O$868,10,FALSE)=0,"-",VLOOKUP($A47,'Table 11 Raw Data'!$A$1:$O$868,10,FALSE))</f>
        <v>8500</v>
      </c>
      <c r="K47" s="96">
        <f>IF(VLOOKUP($A47,'Table 11 Raw Data'!$A$1:$O$868,11,FALSE)=0,"-",VLOOKUP($A47,'Table 11 Raw Data'!$A$1:$O$868,11,FALSE))</f>
        <v>35</v>
      </c>
      <c r="L47" s="96">
        <f>IF(VLOOKUP($A47,'Table 11 Raw Data'!$A$1:$O$868,12,FALSE)=0,"-",VLOOKUP($A47,'Table 11 Raw Data'!$A$1:$O$868,12,FALSE))</f>
        <v>49</v>
      </c>
      <c r="M47" s="96">
        <f>IF(VLOOKUP($A47,'Table 11 Raw Data'!$A$1:$O$868,13,FALSE)=0,"-",VLOOKUP($A47,'Table 11 Raw Data'!$A$1:$O$868,13,FALSE))</f>
        <v>84</v>
      </c>
      <c r="N47" s="96">
        <f>IF(VLOOKUP($A47,'Table 11 Raw Data'!$A$1:$O$868,14,FALSE)=0,"-",VLOOKUP($A47,'Table 11 Raw Data'!$A$1:$O$868,14,FALSE))</f>
        <v>16</v>
      </c>
      <c r="O47" s="97">
        <f>IF(VLOOKUP($A47,'Table 11 Raw Data'!$A$1:$O$868,15,FALSE)=0,"-",VLOOKUP($A47,'Table 11 Raw Data'!$A$1:$O$868,15,FALSE))</f>
        <v>100</v>
      </c>
    </row>
    <row r="48" spans="1:15" x14ac:dyDescent="0.2">
      <c r="A48" s="94" t="s">
        <v>386</v>
      </c>
      <c r="B48" s="95">
        <f>IF(VLOOKUP($A48,'Table 11 Raw Data'!$A$1:$O$868,2,FALSE)=0,"-",VLOOKUP($A48,'Table 11 Raw Data'!$A$1:$O$868,2,FALSE))</f>
        <v>3510</v>
      </c>
      <c r="C48" s="95">
        <f>IF(VLOOKUP($A48,'Table 11 Raw Data'!$A$1:$O$868,3,FALSE)=0,"-",VLOOKUP($A48,'Table 11 Raw Data'!$A$1:$O$868,3,FALSE))</f>
        <v>4740</v>
      </c>
      <c r="D48" s="95">
        <f>IF(VLOOKUP($A48,'Table 11 Raw Data'!$A$1:$O$868,4,FALSE)=0,"-",VLOOKUP($A48,'Table 11 Raw Data'!$A$1:$O$868,4,FALSE))</f>
        <v>8250</v>
      </c>
      <c r="E48" s="95">
        <f>IF(VLOOKUP($A48,'Table 11 Raw Data'!$A$1:$O$868,5,FALSE)=0,"-",VLOOKUP($A48,'Table 11 Raw Data'!$A$1:$O$868,5,FALSE))</f>
        <v>1890</v>
      </c>
      <c r="F48" s="95">
        <f>IF(VLOOKUP($A48,'Table 11 Raw Data'!$A$1:$O$868,6,FALSE)=0,"-",VLOOKUP($A48,'Table 11 Raw Data'!$A$1:$O$868,6,FALSE))</f>
        <v>10140</v>
      </c>
      <c r="G48" s="95">
        <f>IF(VLOOKUP($A48,'Table 11 Raw Data'!$A$1:$O$868,7,FALSE)=0,"-",VLOOKUP($A48,'Table 11 Raw Data'!$A$1:$O$868,7,FALSE))</f>
        <v>400</v>
      </c>
      <c r="H48" s="95">
        <f>IF(VLOOKUP($A48,'Table 11 Raw Data'!$A$1:$O$868,8,FALSE)=0,"-",VLOOKUP($A48,'Table 11 Raw Data'!$A$1:$O$868,8,FALSE))</f>
        <v>30</v>
      </c>
      <c r="I48" s="95">
        <f>IF(VLOOKUP($A48,'Table 11 Raw Data'!$A$1:$O$868,9,FALSE)=0,"-",VLOOKUP($A48,'Table 11 Raw Data'!$A$1:$O$868,9,FALSE))</f>
        <v>430</v>
      </c>
      <c r="J48" s="95">
        <f>IF(VLOOKUP($A48,'Table 11 Raw Data'!$A$1:$O$868,10,FALSE)=0,"-",VLOOKUP($A48,'Table 11 Raw Data'!$A$1:$O$868,10,FALSE))</f>
        <v>10570</v>
      </c>
      <c r="K48" s="96">
        <f>IF(VLOOKUP($A48,'Table 11 Raw Data'!$A$1:$O$868,11,FALSE)=0,"-",VLOOKUP($A48,'Table 11 Raw Data'!$A$1:$O$868,11,FALSE))</f>
        <v>35</v>
      </c>
      <c r="L48" s="96">
        <f>IF(VLOOKUP($A48,'Table 11 Raw Data'!$A$1:$O$868,12,FALSE)=0,"-",VLOOKUP($A48,'Table 11 Raw Data'!$A$1:$O$868,12,FALSE))</f>
        <v>47</v>
      </c>
      <c r="M48" s="96">
        <f>IF(VLOOKUP($A48,'Table 11 Raw Data'!$A$1:$O$868,13,FALSE)=0,"-",VLOOKUP($A48,'Table 11 Raw Data'!$A$1:$O$868,13,FALSE))</f>
        <v>81</v>
      </c>
      <c r="N48" s="96">
        <f>IF(VLOOKUP($A48,'Table 11 Raw Data'!$A$1:$O$868,14,FALSE)=0,"-",VLOOKUP($A48,'Table 11 Raw Data'!$A$1:$O$868,14,FALSE))</f>
        <v>19</v>
      </c>
      <c r="O48" s="97">
        <f>IF(VLOOKUP($A48,'Table 11 Raw Data'!$A$1:$O$868,15,FALSE)=0,"-",VLOOKUP($A48,'Table 11 Raw Data'!$A$1:$O$868,15,FALSE))</f>
        <v>100</v>
      </c>
    </row>
    <row r="49" spans="1:15" x14ac:dyDescent="0.2">
      <c r="A49" s="94" t="s">
        <v>387</v>
      </c>
      <c r="B49" s="95">
        <f>IF(VLOOKUP($A49,'Table 11 Raw Data'!$A$1:$O$868,2,FALSE)=0,"-",VLOOKUP($A49,'Table 11 Raw Data'!$A$1:$O$868,2,FALSE))</f>
        <v>1820</v>
      </c>
      <c r="C49" s="95">
        <f>IF(VLOOKUP($A49,'Table 11 Raw Data'!$A$1:$O$868,3,FALSE)=0,"-",VLOOKUP($A49,'Table 11 Raw Data'!$A$1:$O$868,3,FALSE))</f>
        <v>2820</v>
      </c>
      <c r="D49" s="95">
        <f>IF(VLOOKUP($A49,'Table 11 Raw Data'!$A$1:$O$868,4,FALSE)=0,"-",VLOOKUP($A49,'Table 11 Raw Data'!$A$1:$O$868,4,FALSE))</f>
        <v>4640</v>
      </c>
      <c r="E49" s="95">
        <f>IF(VLOOKUP($A49,'Table 11 Raw Data'!$A$1:$O$868,5,FALSE)=0,"-",VLOOKUP($A49,'Table 11 Raw Data'!$A$1:$O$868,5,FALSE))</f>
        <v>1090</v>
      </c>
      <c r="F49" s="95">
        <f>IF(VLOOKUP($A49,'Table 11 Raw Data'!$A$1:$O$868,6,FALSE)=0,"-",VLOOKUP($A49,'Table 11 Raw Data'!$A$1:$O$868,6,FALSE))</f>
        <v>5730</v>
      </c>
      <c r="G49" s="95">
        <f>IF(VLOOKUP($A49,'Table 11 Raw Data'!$A$1:$O$868,7,FALSE)=0,"-",VLOOKUP($A49,'Table 11 Raw Data'!$A$1:$O$868,7,FALSE))</f>
        <v>240</v>
      </c>
      <c r="H49" s="95">
        <f>IF(VLOOKUP($A49,'Table 11 Raw Data'!$A$1:$O$868,8,FALSE)=0,"-",VLOOKUP($A49,'Table 11 Raw Data'!$A$1:$O$868,8,FALSE))</f>
        <v>50</v>
      </c>
      <c r="I49" s="95">
        <f>IF(VLOOKUP($A49,'Table 11 Raw Data'!$A$1:$O$868,9,FALSE)=0,"-",VLOOKUP($A49,'Table 11 Raw Data'!$A$1:$O$868,9,FALSE))</f>
        <v>290</v>
      </c>
      <c r="J49" s="95">
        <f>IF(VLOOKUP($A49,'Table 11 Raw Data'!$A$1:$O$868,10,FALSE)=0,"-",VLOOKUP($A49,'Table 11 Raw Data'!$A$1:$O$868,10,FALSE))</f>
        <v>6010</v>
      </c>
      <c r="K49" s="96">
        <f>IF(VLOOKUP($A49,'Table 11 Raw Data'!$A$1:$O$868,11,FALSE)=0,"-",VLOOKUP($A49,'Table 11 Raw Data'!$A$1:$O$868,11,FALSE))</f>
        <v>32</v>
      </c>
      <c r="L49" s="96">
        <f>IF(VLOOKUP($A49,'Table 11 Raw Data'!$A$1:$O$868,12,FALSE)=0,"-",VLOOKUP($A49,'Table 11 Raw Data'!$A$1:$O$868,12,FALSE))</f>
        <v>49</v>
      </c>
      <c r="M49" s="96">
        <f>IF(VLOOKUP($A49,'Table 11 Raw Data'!$A$1:$O$868,13,FALSE)=0,"-",VLOOKUP($A49,'Table 11 Raw Data'!$A$1:$O$868,13,FALSE))</f>
        <v>81</v>
      </c>
      <c r="N49" s="96">
        <f>IF(VLOOKUP($A49,'Table 11 Raw Data'!$A$1:$O$868,14,FALSE)=0,"-",VLOOKUP($A49,'Table 11 Raw Data'!$A$1:$O$868,14,FALSE))</f>
        <v>19</v>
      </c>
      <c r="O49" s="97">
        <f>IF(VLOOKUP($A49,'Table 11 Raw Data'!$A$1:$O$868,15,FALSE)=0,"-",VLOOKUP($A49,'Table 11 Raw Data'!$A$1:$O$868,15,FALSE))</f>
        <v>100</v>
      </c>
    </row>
    <row r="50" spans="1:15" x14ac:dyDescent="0.2">
      <c r="A50" s="94" t="s">
        <v>388</v>
      </c>
      <c r="B50" s="95">
        <f>IF(VLOOKUP($A50,'Table 11 Raw Data'!$A$1:$O$868,2,FALSE)=0,"-",VLOOKUP($A50,'Table 11 Raw Data'!$A$1:$O$868,2,FALSE))</f>
        <v>1460</v>
      </c>
      <c r="C50" s="95">
        <f>IF(VLOOKUP($A50,'Table 11 Raw Data'!$A$1:$O$868,3,FALSE)=0,"-",VLOOKUP($A50,'Table 11 Raw Data'!$A$1:$O$868,3,FALSE))</f>
        <v>1940</v>
      </c>
      <c r="D50" s="95">
        <f>IF(VLOOKUP($A50,'Table 11 Raw Data'!$A$1:$O$868,4,FALSE)=0,"-",VLOOKUP($A50,'Table 11 Raw Data'!$A$1:$O$868,4,FALSE))</f>
        <v>3400</v>
      </c>
      <c r="E50" s="95">
        <f>IF(VLOOKUP($A50,'Table 11 Raw Data'!$A$1:$O$868,5,FALSE)=0,"-",VLOOKUP($A50,'Table 11 Raw Data'!$A$1:$O$868,5,FALSE))</f>
        <v>910</v>
      </c>
      <c r="F50" s="95">
        <f>IF(VLOOKUP($A50,'Table 11 Raw Data'!$A$1:$O$868,6,FALSE)=0,"-",VLOOKUP($A50,'Table 11 Raw Data'!$A$1:$O$868,6,FALSE))</f>
        <v>4310</v>
      </c>
      <c r="G50" s="95">
        <f>IF(VLOOKUP($A50,'Table 11 Raw Data'!$A$1:$O$868,7,FALSE)=0,"-",VLOOKUP($A50,'Table 11 Raw Data'!$A$1:$O$868,7,FALSE))</f>
        <v>180</v>
      </c>
      <c r="H50" s="95">
        <f>IF(VLOOKUP($A50,'Table 11 Raw Data'!$A$1:$O$868,8,FALSE)=0,"-",VLOOKUP($A50,'Table 11 Raw Data'!$A$1:$O$868,8,FALSE))</f>
        <v>40</v>
      </c>
      <c r="I50" s="95">
        <f>IF(VLOOKUP($A50,'Table 11 Raw Data'!$A$1:$O$868,9,FALSE)=0,"-",VLOOKUP($A50,'Table 11 Raw Data'!$A$1:$O$868,9,FALSE))</f>
        <v>220</v>
      </c>
      <c r="J50" s="95">
        <f>IF(VLOOKUP($A50,'Table 11 Raw Data'!$A$1:$O$868,10,FALSE)=0,"-",VLOOKUP($A50,'Table 11 Raw Data'!$A$1:$O$868,10,FALSE))</f>
        <v>4530</v>
      </c>
      <c r="K50" s="96">
        <f>IF(VLOOKUP($A50,'Table 11 Raw Data'!$A$1:$O$868,11,FALSE)=0,"-",VLOOKUP($A50,'Table 11 Raw Data'!$A$1:$O$868,11,FALSE))</f>
        <v>34</v>
      </c>
      <c r="L50" s="96">
        <f>IF(VLOOKUP($A50,'Table 11 Raw Data'!$A$1:$O$868,12,FALSE)=0,"-",VLOOKUP($A50,'Table 11 Raw Data'!$A$1:$O$868,12,FALSE))</f>
        <v>45</v>
      </c>
      <c r="M50" s="96">
        <f>IF(VLOOKUP($A50,'Table 11 Raw Data'!$A$1:$O$868,13,FALSE)=0,"-",VLOOKUP($A50,'Table 11 Raw Data'!$A$1:$O$868,13,FALSE))</f>
        <v>79</v>
      </c>
      <c r="N50" s="96">
        <f>IF(VLOOKUP($A50,'Table 11 Raw Data'!$A$1:$O$868,14,FALSE)=0,"-",VLOOKUP($A50,'Table 11 Raw Data'!$A$1:$O$868,14,FALSE))</f>
        <v>21</v>
      </c>
      <c r="O50" s="97">
        <f>IF(VLOOKUP($A50,'Table 11 Raw Data'!$A$1:$O$868,15,FALSE)=0,"-",VLOOKUP($A50,'Table 11 Raw Data'!$A$1:$O$868,15,FALSE))</f>
        <v>100</v>
      </c>
    </row>
    <row r="51" spans="1:15" x14ac:dyDescent="0.2">
      <c r="A51" s="94" t="s">
        <v>389</v>
      </c>
      <c r="B51" s="95">
        <f>IF(VLOOKUP($A51,'Table 11 Raw Data'!$A$1:$O$868,2,FALSE)=0,"-",VLOOKUP($A51,'Table 11 Raw Data'!$A$1:$O$868,2,FALSE))</f>
        <v>1490</v>
      </c>
      <c r="C51" s="95">
        <f>IF(VLOOKUP($A51,'Table 11 Raw Data'!$A$1:$O$868,3,FALSE)=0,"-",VLOOKUP($A51,'Table 11 Raw Data'!$A$1:$O$868,3,FALSE))</f>
        <v>1880</v>
      </c>
      <c r="D51" s="95">
        <f>IF(VLOOKUP($A51,'Table 11 Raw Data'!$A$1:$O$868,4,FALSE)=0,"-",VLOOKUP($A51,'Table 11 Raw Data'!$A$1:$O$868,4,FALSE))</f>
        <v>3370</v>
      </c>
      <c r="E51" s="95">
        <f>IF(VLOOKUP($A51,'Table 11 Raw Data'!$A$1:$O$868,5,FALSE)=0,"-",VLOOKUP($A51,'Table 11 Raw Data'!$A$1:$O$868,5,FALSE))</f>
        <v>820</v>
      </c>
      <c r="F51" s="95">
        <f>IF(VLOOKUP($A51,'Table 11 Raw Data'!$A$1:$O$868,6,FALSE)=0,"-",VLOOKUP($A51,'Table 11 Raw Data'!$A$1:$O$868,6,FALSE))</f>
        <v>4190</v>
      </c>
      <c r="G51" s="95">
        <f>IF(VLOOKUP($A51,'Table 11 Raw Data'!$A$1:$O$868,7,FALSE)=0,"-",VLOOKUP($A51,'Table 11 Raw Data'!$A$1:$O$868,7,FALSE))</f>
        <v>130</v>
      </c>
      <c r="H51" s="95">
        <f>IF(VLOOKUP($A51,'Table 11 Raw Data'!$A$1:$O$868,8,FALSE)=0,"-",VLOOKUP($A51,'Table 11 Raw Data'!$A$1:$O$868,8,FALSE))</f>
        <v>40</v>
      </c>
      <c r="I51" s="95">
        <f>IF(VLOOKUP($A51,'Table 11 Raw Data'!$A$1:$O$868,9,FALSE)=0,"-",VLOOKUP($A51,'Table 11 Raw Data'!$A$1:$O$868,9,FALSE))</f>
        <v>170</v>
      </c>
      <c r="J51" s="95">
        <f>IF(VLOOKUP($A51,'Table 11 Raw Data'!$A$1:$O$868,10,FALSE)=0,"-",VLOOKUP($A51,'Table 11 Raw Data'!$A$1:$O$868,10,FALSE))</f>
        <v>4370</v>
      </c>
      <c r="K51" s="96">
        <f>IF(VLOOKUP($A51,'Table 11 Raw Data'!$A$1:$O$868,11,FALSE)=0,"-",VLOOKUP($A51,'Table 11 Raw Data'!$A$1:$O$868,11,FALSE))</f>
        <v>36</v>
      </c>
      <c r="L51" s="96">
        <f>IF(VLOOKUP($A51,'Table 11 Raw Data'!$A$1:$O$868,12,FALSE)=0,"-",VLOOKUP($A51,'Table 11 Raw Data'!$A$1:$O$868,12,FALSE))</f>
        <v>45</v>
      </c>
      <c r="M51" s="96">
        <f>IF(VLOOKUP($A51,'Table 11 Raw Data'!$A$1:$O$868,13,FALSE)=0,"-",VLOOKUP($A51,'Table 11 Raw Data'!$A$1:$O$868,13,FALSE))</f>
        <v>80</v>
      </c>
      <c r="N51" s="96">
        <f>IF(VLOOKUP($A51,'Table 11 Raw Data'!$A$1:$O$868,14,FALSE)=0,"-",VLOOKUP($A51,'Table 11 Raw Data'!$A$1:$O$868,14,FALSE))</f>
        <v>20</v>
      </c>
      <c r="O51" s="97">
        <f>IF(VLOOKUP($A51,'Table 11 Raw Data'!$A$1:$O$868,15,FALSE)=0,"-",VLOOKUP($A51,'Table 11 Raw Data'!$A$1:$O$868,15,FALSE))</f>
        <v>100</v>
      </c>
    </row>
    <row r="52" spans="1:15" x14ac:dyDescent="0.2">
      <c r="A52" s="94" t="s">
        <v>390</v>
      </c>
      <c r="B52" s="95">
        <f>IF(VLOOKUP($A52,'Table 11 Raw Data'!$A$1:$O$868,2,FALSE)=0,"-",VLOOKUP($A52,'Table 11 Raw Data'!$A$1:$O$868,2,FALSE))</f>
        <v>2300</v>
      </c>
      <c r="C52" s="95">
        <f>IF(VLOOKUP($A52,'Table 11 Raw Data'!$A$1:$O$868,3,FALSE)=0,"-",VLOOKUP($A52,'Table 11 Raw Data'!$A$1:$O$868,3,FALSE))</f>
        <v>3310</v>
      </c>
      <c r="D52" s="95">
        <f>IF(VLOOKUP($A52,'Table 11 Raw Data'!$A$1:$O$868,4,FALSE)=0,"-",VLOOKUP($A52,'Table 11 Raw Data'!$A$1:$O$868,4,FALSE))</f>
        <v>5610</v>
      </c>
      <c r="E52" s="95">
        <f>IF(VLOOKUP($A52,'Table 11 Raw Data'!$A$1:$O$868,5,FALSE)=0,"-",VLOOKUP($A52,'Table 11 Raw Data'!$A$1:$O$868,5,FALSE))</f>
        <v>1290</v>
      </c>
      <c r="F52" s="95">
        <f>IF(VLOOKUP($A52,'Table 11 Raw Data'!$A$1:$O$868,6,FALSE)=0,"-",VLOOKUP($A52,'Table 11 Raw Data'!$A$1:$O$868,6,FALSE))</f>
        <v>6910</v>
      </c>
      <c r="G52" s="95">
        <f>IF(VLOOKUP($A52,'Table 11 Raw Data'!$A$1:$O$868,7,FALSE)=0,"-",VLOOKUP($A52,'Table 11 Raw Data'!$A$1:$O$868,7,FALSE))</f>
        <v>280</v>
      </c>
      <c r="H52" s="95">
        <f>IF(VLOOKUP($A52,'Table 11 Raw Data'!$A$1:$O$868,8,FALSE)=0,"-",VLOOKUP($A52,'Table 11 Raw Data'!$A$1:$O$868,8,FALSE))</f>
        <v>70</v>
      </c>
      <c r="I52" s="95">
        <f>IF(VLOOKUP($A52,'Table 11 Raw Data'!$A$1:$O$868,9,FALSE)=0,"-",VLOOKUP($A52,'Table 11 Raw Data'!$A$1:$O$868,9,FALSE))</f>
        <v>340</v>
      </c>
      <c r="J52" s="95">
        <f>IF(VLOOKUP($A52,'Table 11 Raw Data'!$A$1:$O$868,10,FALSE)=0,"-",VLOOKUP($A52,'Table 11 Raw Data'!$A$1:$O$868,10,FALSE))</f>
        <v>7250</v>
      </c>
      <c r="K52" s="96">
        <f>IF(VLOOKUP($A52,'Table 11 Raw Data'!$A$1:$O$868,11,FALSE)=0,"-",VLOOKUP($A52,'Table 11 Raw Data'!$A$1:$O$868,11,FALSE))</f>
        <v>33</v>
      </c>
      <c r="L52" s="96">
        <f>IF(VLOOKUP($A52,'Table 11 Raw Data'!$A$1:$O$868,12,FALSE)=0,"-",VLOOKUP($A52,'Table 11 Raw Data'!$A$1:$O$868,12,FALSE))</f>
        <v>48</v>
      </c>
      <c r="M52" s="96">
        <f>IF(VLOOKUP($A52,'Table 11 Raw Data'!$A$1:$O$868,13,FALSE)=0,"-",VLOOKUP($A52,'Table 11 Raw Data'!$A$1:$O$868,13,FALSE))</f>
        <v>81</v>
      </c>
      <c r="N52" s="96">
        <f>IF(VLOOKUP($A52,'Table 11 Raw Data'!$A$1:$O$868,14,FALSE)=0,"-",VLOOKUP($A52,'Table 11 Raw Data'!$A$1:$O$868,14,FALSE))</f>
        <v>19</v>
      </c>
      <c r="O52" s="97">
        <f>IF(VLOOKUP($A52,'Table 11 Raw Data'!$A$1:$O$868,15,FALSE)=0,"-",VLOOKUP($A52,'Table 11 Raw Data'!$A$1:$O$868,15,FALSE))</f>
        <v>100</v>
      </c>
    </row>
    <row r="53" spans="1:15" x14ac:dyDescent="0.2">
      <c r="A53" s="94" t="s">
        <v>391</v>
      </c>
      <c r="B53" s="95">
        <f>IF(VLOOKUP($A53,'Table 11 Raw Data'!$A$1:$O$868,2,FALSE)=0,"-",VLOOKUP($A53,'Table 11 Raw Data'!$A$1:$O$868,2,FALSE))</f>
        <v>2240</v>
      </c>
      <c r="C53" s="95">
        <f>IF(VLOOKUP($A53,'Table 11 Raw Data'!$A$1:$O$868,3,FALSE)=0,"-",VLOOKUP($A53,'Table 11 Raw Data'!$A$1:$O$868,3,FALSE))</f>
        <v>2000</v>
      </c>
      <c r="D53" s="95">
        <f>IF(VLOOKUP($A53,'Table 11 Raw Data'!$A$1:$O$868,4,FALSE)=0,"-",VLOOKUP($A53,'Table 11 Raw Data'!$A$1:$O$868,4,FALSE))</f>
        <v>4240</v>
      </c>
      <c r="E53" s="95">
        <f>IF(VLOOKUP($A53,'Table 11 Raw Data'!$A$1:$O$868,5,FALSE)=0,"-",VLOOKUP($A53,'Table 11 Raw Data'!$A$1:$O$868,5,FALSE))</f>
        <v>1030</v>
      </c>
      <c r="F53" s="95">
        <f>IF(VLOOKUP($A53,'Table 11 Raw Data'!$A$1:$O$868,6,FALSE)=0,"-",VLOOKUP($A53,'Table 11 Raw Data'!$A$1:$O$868,6,FALSE))</f>
        <v>5270</v>
      </c>
      <c r="G53" s="95">
        <f>IF(VLOOKUP($A53,'Table 11 Raw Data'!$A$1:$O$868,7,FALSE)=0,"-",VLOOKUP($A53,'Table 11 Raw Data'!$A$1:$O$868,7,FALSE))</f>
        <v>210</v>
      </c>
      <c r="H53" s="95">
        <f>IF(VLOOKUP($A53,'Table 11 Raw Data'!$A$1:$O$868,8,FALSE)=0,"-",VLOOKUP($A53,'Table 11 Raw Data'!$A$1:$O$868,8,FALSE))</f>
        <v>10</v>
      </c>
      <c r="I53" s="95">
        <f>IF(VLOOKUP($A53,'Table 11 Raw Data'!$A$1:$O$868,9,FALSE)=0,"-",VLOOKUP($A53,'Table 11 Raw Data'!$A$1:$O$868,9,FALSE))</f>
        <v>210</v>
      </c>
      <c r="J53" s="95">
        <f>IF(VLOOKUP($A53,'Table 11 Raw Data'!$A$1:$O$868,10,FALSE)=0,"-",VLOOKUP($A53,'Table 11 Raw Data'!$A$1:$O$868,10,FALSE))</f>
        <v>5480</v>
      </c>
      <c r="K53" s="96">
        <f>IF(VLOOKUP($A53,'Table 11 Raw Data'!$A$1:$O$868,11,FALSE)=0,"-",VLOOKUP($A53,'Table 11 Raw Data'!$A$1:$O$868,11,FALSE))</f>
        <v>42</v>
      </c>
      <c r="L53" s="96">
        <f>IF(VLOOKUP($A53,'Table 11 Raw Data'!$A$1:$O$868,12,FALSE)=0,"-",VLOOKUP($A53,'Table 11 Raw Data'!$A$1:$O$868,12,FALSE))</f>
        <v>38</v>
      </c>
      <c r="M53" s="96">
        <f>IF(VLOOKUP($A53,'Table 11 Raw Data'!$A$1:$O$868,13,FALSE)=0,"-",VLOOKUP($A53,'Table 11 Raw Data'!$A$1:$O$868,13,FALSE))</f>
        <v>81</v>
      </c>
      <c r="N53" s="96">
        <f>IF(VLOOKUP($A53,'Table 11 Raw Data'!$A$1:$O$868,14,FALSE)=0,"-",VLOOKUP($A53,'Table 11 Raw Data'!$A$1:$O$868,14,FALSE))</f>
        <v>19</v>
      </c>
      <c r="O53" s="97">
        <f>IF(VLOOKUP($A53,'Table 11 Raw Data'!$A$1:$O$868,15,FALSE)=0,"-",VLOOKUP($A53,'Table 11 Raw Data'!$A$1:$O$868,15,FALSE))</f>
        <v>100</v>
      </c>
    </row>
    <row r="54" spans="1:15" x14ac:dyDescent="0.2">
      <c r="A54" s="94" t="s">
        <v>392</v>
      </c>
      <c r="B54" s="95">
        <f>IF(VLOOKUP($A54,'Table 11 Raw Data'!$A$1:$O$868,2,FALSE)=0,"-",VLOOKUP($A54,'Table 11 Raw Data'!$A$1:$O$868,2,FALSE))</f>
        <v>2180</v>
      </c>
      <c r="C54" s="95">
        <f>IF(VLOOKUP($A54,'Table 11 Raw Data'!$A$1:$O$868,3,FALSE)=0,"-",VLOOKUP($A54,'Table 11 Raw Data'!$A$1:$O$868,3,FALSE))</f>
        <v>2360</v>
      </c>
      <c r="D54" s="95">
        <f>IF(VLOOKUP($A54,'Table 11 Raw Data'!$A$1:$O$868,4,FALSE)=0,"-",VLOOKUP($A54,'Table 11 Raw Data'!$A$1:$O$868,4,FALSE))</f>
        <v>4530</v>
      </c>
      <c r="E54" s="95">
        <f>IF(VLOOKUP($A54,'Table 11 Raw Data'!$A$1:$O$868,5,FALSE)=0,"-",VLOOKUP($A54,'Table 11 Raw Data'!$A$1:$O$868,5,FALSE))</f>
        <v>1260</v>
      </c>
      <c r="F54" s="95">
        <f>IF(VLOOKUP($A54,'Table 11 Raw Data'!$A$1:$O$868,6,FALSE)=0,"-",VLOOKUP($A54,'Table 11 Raw Data'!$A$1:$O$868,6,FALSE))</f>
        <v>5790</v>
      </c>
      <c r="G54" s="95">
        <f>IF(VLOOKUP($A54,'Table 11 Raw Data'!$A$1:$O$868,7,FALSE)=0,"-",VLOOKUP($A54,'Table 11 Raw Data'!$A$1:$O$868,7,FALSE))</f>
        <v>200</v>
      </c>
      <c r="H54" s="95">
        <f>IF(VLOOKUP($A54,'Table 11 Raw Data'!$A$1:$O$868,8,FALSE)=0,"-",VLOOKUP($A54,'Table 11 Raw Data'!$A$1:$O$868,8,FALSE))</f>
        <v>50</v>
      </c>
      <c r="I54" s="95">
        <f>IF(VLOOKUP($A54,'Table 11 Raw Data'!$A$1:$O$868,9,FALSE)=0,"-",VLOOKUP($A54,'Table 11 Raw Data'!$A$1:$O$868,9,FALSE))</f>
        <v>250</v>
      </c>
      <c r="J54" s="95">
        <f>IF(VLOOKUP($A54,'Table 11 Raw Data'!$A$1:$O$868,10,FALSE)=0,"-",VLOOKUP($A54,'Table 11 Raw Data'!$A$1:$O$868,10,FALSE))</f>
        <v>6040</v>
      </c>
      <c r="K54" s="96">
        <f>IF(VLOOKUP($A54,'Table 11 Raw Data'!$A$1:$O$868,11,FALSE)=0,"-",VLOOKUP($A54,'Table 11 Raw Data'!$A$1:$O$868,11,FALSE))</f>
        <v>38</v>
      </c>
      <c r="L54" s="96">
        <f>IF(VLOOKUP($A54,'Table 11 Raw Data'!$A$1:$O$868,12,FALSE)=0,"-",VLOOKUP($A54,'Table 11 Raw Data'!$A$1:$O$868,12,FALSE))</f>
        <v>41</v>
      </c>
      <c r="M54" s="96">
        <f>IF(VLOOKUP($A54,'Table 11 Raw Data'!$A$1:$O$868,13,FALSE)=0,"-",VLOOKUP($A54,'Table 11 Raw Data'!$A$1:$O$868,13,FALSE))</f>
        <v>78</v>
      </c>
      <c r="N54" s="96">
        <f>IF(VLOOKUP($A54,'Table 11 Raw Data'!$A$1:$O$868,14,FALSE)=0,"-",VLOOKUP($A54,'Table 11 Raw Data'!$A$1:$O$868,14,FALSE))</f>
        <v>22</v>
      </c>
      <c r="O54" s="97">
        <f>IF(VLOOKUP($A54,'Table 11 Raw Data'!$A$1:$O$868,15,FALSE)=0,"-",VLOOKUP($A54,'Table 11 Raw Data'!$A$1:$O$868,15,FALSE))</f>
        <v>100</v>
      </c>
    </row>
    <row r="55" spans="1:15" x14ac:dyDescent="0.2">
      <c r="A55" s="94" t="s">
        <v>393</v>
      </c>
      <c r="B55" s="95">
        <f>IF(VLOOKUP($A55,'Table 11 Raw Data'!$A$1:$O$868,2,FALSE)=0,"-",VLOOKUP($A55,'Table 11 Raw Data'!$A$1:$O$868,2,FALSE))</f>
        <v>1000</v>
      </c>
      <c r="C55" s="95">
        <f>IF(VLOOKUP($A55,'Table 11 Raw Data'!$A$1:$O$868,3,FALSE)=0,"-",VLOOKUP($A55,'Table 11 Raw Data'!$A$1:$O$868,3,FALSE))</f>
        <v>1000</v>
      </c>
      <c r="D55" s="95">
        <f>IF(VLOOKUP($A55,'Table 11 Raw Data'!$A$1:$O$868,4,FALSE)=0,"-",VLOOKUP($A55,'Table 11 Raw Data'!$A$1:$O$868,4,FALSE))</f>
        <v>2000</v>
      </c>
      <c r="E55" s="95">
        <f>IF(VLOOKUP($A55,'Table 11 Raw Data'!$A$1:$O$868,5,FALSE)=0,"-",VLOOKUP($A55,'Table 11 Raw Data'!$A$1:$O$868,5,FALSE))</f>
        <v>340</v>
      </c>
      <c r="F55" s="95">
        <f>IF(VLOOKUP($A55,'Table 11 Raw Data'!$A$1:$O$868,6,FALSE)=0,"-",VLOOKUP($A55,'Table 11 Raw Data'!$A$1:$O$868,6,FALSE))</f>
        <v>2340</v>
      </c>
      <c r="G55" s="95">
        <f>IF(VLOOKUP($A55,'Table 11 Raw Data'!$A$1:$O$868,7,FALSE)=0,"-",VLOOKUP($A55,'Table 11 Raw Data'!$A$1:$O$868,7,FALSE))</f>
        <v>40</v>
      </c>
      <c r="H55" s="95" t="str">
        <f>IF(VLOOKUP($A55,'Table 11 Raw Data'!$A$1:$O$868,8,FALSE)=0,"-",VLOOKUP($A55,'Table 11 Raw Data'!$A$1:$O$868,8,FALSE))</f>
        <v>-</v>
      </c>
      <c r="I55" s="95">
        <f>IF(VLOOKUP($A55,'Table 11 Raw Data'!$A$1:$O$868,9,FALSE)=0,"-",VLOOKUP($A55,'Table 11 Raw Data'!$A$1:$O$868,9,FALSE))</f>
        <v>50</v>
      </c>
      <c r="J55" s="95">
        <f>IF(VLOOKUP($A55,'Table 11 Raw Data'!$A$1:$O$868,10,FALSE)=0,"-",VLOOKUP($A55,'Table 11 Raw Data'!$A$1:$O$868,10,FALSE))</f>
        <v>2380</v>
      </c>
      <c r="K55" s="96">
        <f>IF(VLOOKUP($A55,'Table 11 Raw Data'!$A$1:$O$868,11,FALSE)=0,"-",VLOOKUP($A55,'Table 11 Raw Data'!$A$1:$O$868,11,FALSE))</f>
        <v>43</v>
      </c>
      <c r="L55" s="96">
        <f>IF(VLOOKUP($A55,'Table 11 Raw Data'!$A$1:$O$868,12,FALSE)=0,"-",VLOOKUP($A55,'Table 11 Raw Data'!$A$1:$O$868,12,FALSE))</f>
        <v>43</v>
      </c>
      <c r="M55" s="96">
        <f>IF(VLOOKUP($A55,'Table 11 Raw Data'!$A$1:$O$868,13,FALSE)=0,"-",VLOOKUP($A55,'Table 11 Raw Data'!$A$1:$O$868,13,FALSE))</f>
        <v>86</v>
      </c>
      <c r="N55" s="96">
        <f>IF(VLOOKUP($A55,'Table 11 Raw Data'!$A$1:$O$868,14,FALSE)=0,"-",VLOOKUP($A55,'Table 11 Raw Data'!$A$1:$O$868,14,FALSE))</f>
        <v>14</v>
      </c>
      <c r="O55" s="97">
        <f>IF(VLOOKUP($A55,'Table 11 Raw Data'!$A$1:$O$868,15,FALSE)=0,"-",VLOOKUP($A55,'Table 11 Raw Data'!$A$1:$O$868,15,FALSE))</f>
        <v>100</v>
      </c>
    </row>
    <row r="56" spans="1:15" x14ac:dyDescent="0.2">
      <c r="A56" s="94" t="s">
        <v>394</v>
      </c>
      <c r="B56" s="95">
        <f>IF(VLOOKUP($A56,'Table 11 Raw Data'!$A$1:$O$868,2,FALSE)=0,"-",VLOOKUP($A56,'Table 11 Raw Data'!$A$1:$O$868,2,FALSE))</f>
        <v>1030</v>
      </c>
      <c r="C56" s="95">
        <f>IF(VLOOKUP($A56,'Table 11 Raw Data'!$A$1:$O$868,3,FALSE)=0,"-",VLOOKUP($A56,'Table 11 Raw Data'!$A$1:$O$868,3,FALSE))</f>
        <v>1020</v>
      </c>
      <c r="D56" s="95">
        <f>IF(VLOOKUP($A56,'Table 11 Raw Data'!$A$1:$O$868,4,FALSE)=0,"-",VLOOKUP($A56,'Table 11 Raw Data'!$A$1:$O$868,4,FALSE))</f>
        <v>2040</v>
      </c>
      <c r="E56" s="95">
        <f>IF(VLOOKUP($A56,'Table 11 Raw Data'!$A$1:$O$868,5,FALSE)=0,"-",VLOOKUP($A56,'Table 11 Raw Data'!$A$1:$O$868,5,FALSE))</f>
        <v>570</v>
      </c>
      <c r="F56" s="95">
        <f>IF(VLOOKUP($A56,'Table 11 Raw Data'!$A$1:$O$868,6,FALSE)=0,"-",VLOOKUP($A56,'Table 11 Raw Data'!$A$1:$O$868,6,FALSE))</f>
        <v>2610</v>
      </c>
      <c r="G56" s="95">
        <f>IF(VLOOKUP($A56,'Table 11 Raw Data'!$A$1:$O$868,7,FALSE)=0,"-",VLOOKUP($A56,'Table 11 Raw Data'!$A$1:$O$868,7,FALSE))</f>
        <v>70</v>
      </c>
      <c r="H56" s="95">
        <f>IF(VLOOKUP($A56,'Table 11 Raw Data'!$A$1:$O$868,8,FALSE)=0,"-",VLOOKUP($A56,'Table 11 Raw Data'!$A$1:$O$868,8,FALSE))</f>
        <v>10</v>
      </c>
      <c r="I56" s="95">
        <f>IF(VLOOKUP($A56,'Table 11 Raw Data'!$A$1:$O$868,9,FALSE)=0,"-",VLOOKUP($A56,'Table 11 Raw Data'!$A$1:$O$868,9,FALSE))</f>
        <v>80</v>
      </c>
      <c r="J56" s="95">
        <f>IF(VLOOKUP($A56,'Table 11 Raw Data'!$A$1:$O$868,10,FALSE)=0,"-",VLOOKUP($A56,'Table 11 Raw Data'!$A$1:$O$868,10,FALSE))</f>
        <v>2690</v>
      </c>
      <c r="K56" s="96">
        <f>IF(VLOOKUP($A56,'Table 11 Raw Data'!$A$1:$O$868,11,FALSE)=0,"-",VLOOKUP($A56,'Table 11 Raw Data'!$A$1:$O$868,11,FALSE))</f>
        <v>39</v>
      </c>
      <c r="L56" s="96">
        <f>IF(VLOOKUP($A56,'Table 11 Raw Data'!$A$1:$O$868,12,FALSE)=0,"-",VLOOKUP($A56,'Table 11 Raw Data'!$A$1:$O$868,12,FALSE))</f>
        <v>39</v>
      </c>
      <c r="M56" s="96">
        <f>IF(VLOOKUP($A56,'Table 11 Raw Data'!$A$1:$O$868,13,FALSE)=0,"-",VLOOKUP($A56,'Table 11 Raw Data'!$A$1:$O$868,13,FALSE))</f>
        <v>78</v>
      </c>
      <c r="N56" s="96">
        <f>IF(VLOOKUP($A56,'Table 11 Raw Data'!$A$1:$O$868,14,FALSE)=0,"-",VLOOKUP($A56,'Table 11 Raw Data'!$A$1:$O$868,14,FALSE))</f>
        <v>22</v>
      </c>
      <c r="O56" s="97">
        <f>IF(VLOOKUP($A56,'Table 11 Raw Data'!$A$1:$O$868,15,FALSE)=0,"-",VLOOKUP($A56,'Table 11 Raw Data'!$A$1:$O$868,15,FALSE))</f>
        <v>100</v>
      </c>
    </row>
    <row r="57" spans="1:15" x14ac:dyDescent="0.2">
      <c r="A57" s="94" t="s">
        <v>395</v>
      </c>
      <c r="B57" s="95">
        <f>IF(VLOOKUP($A57,'Table 11 Raw Data'!$A$1:$O$868,2,FALSE)=0,"-",VLOOKUP($A57,'Table 11 Raw Data'!$A$1:$O$868,2,FALSE))</f>
        <v>1080</v>
      </c>
      <c r="C57" s="95">
        <f>IF(VLOOKUP($A57,'Table 11 Raw Data'!$A$1:$O$868,3,FALSE)=0,"-",VLOOKUP($A57,'Table 11 Raw Data'!$A$1:$O$868,3,FALSE))</f>
        <v>1130</v>
      </c>
      <c r="D57" s="95">
        <f>IF(VLOOKUP($A57,'Table 11 Raw Data'!$A$1:$O$868,4,FALSE)=0,"-",VLOOKUP($A57,'Table 11 Raw Data'!$A$1:$O$868,4,FALSE))</f>
        <v>2210</v>
      </c>
      <c r="E57" s="95">
        <f>IF(VLOOKUP($A57,'Table 11 Raw Data'!$A$1:$O$868,5,FALSE)=0,"-",VLOOKUP($A57,'Table 11 Raw Data'!$A$1:$O$868,5,FALSE))</f>
        <v>430</v>
      </c>
      <c r="F57" s="95">
        <f>IF(VLOOKUP($A57,'Table 11 Raw Data'!$A$1:$O$868,6,FALSE)=0,"-",VLOOKUP($A57,'Table 11 Raw Data'!$A$1:$O$868,6,FALSE))</f>
        <v>2640</v>
      </c>
      <c r="G57" s="95">
        <f>IF(VLOOKUP($A57,'Table 11 Raw Data'!$A$1:$O$868,7,FALSE)=0,"-",VLOOKUP($A57,'Table 11 Raw Data'!$A$1:$O$868,7,FALSE))</f>
        <v>70</v>
      </c>
      <c r="H57" s="95">
        <f>IF(VLOOKUP($A57,'Table 11 Raw Data'!$A$1:$O$868,8,FALSE)=0,"-",VLOOKUP($A57,'Table 11 Raw Data'!$A$1:$O$868,8,FALSE))</f>
        <v>10</v>
      </c>
      <c r="I57" s="95">
        <f>IF(VLOOKUP($A57,'Table 11 Raw Data'!$A$1:$O$868,9,FALSE)=0,"-",VLOOKUP($A57,'Table 11 Raw Data'!$A$1:$O$868,9,FALSE))</f>
        <v>90</v>
      </c>
      <c r="J57" s="95">
        <f>IF(VLOOKUP($A57,'Table 11 Raw Data'!$A$1:$O$868,10,FALSE)=0,"-",VLOOKUP($A57,'Table 11 Raw Data'!$A$1:$O$868,10,FALSE))</f>
        <v>2720</v>
      </c>
      <c r="K57" s="96">
        <f>IF(VLOOKUP($A57,'Table 11 Raw Data'!$A$1:$O$868,11,FALSE)=0,"-",VLOOKUP($A57,'Table 11 Raw Data'!$A$1:$O$868,11,FALSE))</f>
        <v>41</v>
      </c>
      <c r="L57" s="96">
        <f>IF(VLOOKUP($A57,'Table 11 Raw Data'!$A$1:$O$868,12,FALSE)=0,"-",VLOOKUP($A57,'Table 11 Raw Data'!$A$1:$O$868,12,FALSE))</f>
        <v>43</v>
      </c>
      <c r="M57" s="96">
        <f>IF(VLOOKUP($A57,'Table 11 Raw Data'!$A$1:$O$868,13,FALSE)=0,"-",VLOOKUP($A57,'Table 11 Raw Data'!$A$1:$O$868,13,FALSE))</f>
        <v>84</v>
      </c>
      <c r="N57" s="96">
        <f>IF(VLOOKUP($A57,'Table 11 Raw Data'!$A$1:$O$868,14,FALSE)=0,"-",VLOOKUP($A57,'Table 11 Raw Data'!$A$1:$O$868,14,FALSE))</f>
        <v>16</v>
      </c>
      <c r="O57" s="97">
        <f>IF(VLOOKUP($A57,'Table 11 Raw Data'!$A$1:$O$868,15,FALSE)=0,"-",VLOOKUP($A57,'Table 11 Raw Data'!$A$1:$O$868,15,FALSE))</f>
        <v>100</v>
      </c>
    </row>
    <row r="58" spans="1:15" x14ac:dyDescent="0.2">
      <c r="A58" s="94" t="s">
        <v>396</v>
      </c>
      <c r="B58" s="95">
        <f>IF(VLOOKUP($A58,'Table 11 Raw Data'!$A$1:$O$868,2,FALSE)=0,"-",VLOOKUP($A58,'Table 11 Raw Data'!$A$1:$O$868,2,FALSE))</f>
        <v>970</v>
      </c>
      <c r="C58" s="95">
        <f>IF(VLOOKUP($A58,'Table 11 Raw Data'!$A$1:$O$868,3,FALSE)=0,"-",VLOOKUP($A58,'Table 11 Raw Data'!$A$1:$O$868,3,FALSE))</f>
        <v>870</v>
      </c>
      <c r="D58" s="95">
        <f>IF(VLOOKUP($A58,'Table 11 Raw Data'!$A$1:$O$868,4,FALSE)=0,"-",VLOOKUP($A58,'Table 11 Raw Data'!$A$1:$O$868,4,FALSE))</f>
        <v>1840</v>
      </c>
      <c r="E58" s="95">
        <f>IF(VLOOKUP($A58,'Table 11 Raw Data'!$A$1:$O$868,5,FALSE)=0,"-",VLOOKUP($A58,'Table 11 Raw Data'!$A$1:$O$868,5,FALSE))</f>
        <v>320</v>
      </c>
      <c r="F58" s="95">
        <f>IF(VLOOKUP($A58,'Table 11 Raw Data'!$A$1:$O$868,6,FALSE)=0,"-",VLOOKUP($A58,'Table 11 Raw Data'!$A$1:$O$868,6,FALSE))</f>
        <v>2170</v>
      </c>
      <c r="G58" s="95">
        <f>IF(VLOOKUP($A58,'Table 11 Raw Data'!$A$1:$O$868,7,FALSE)=0,"-",VLOOKUP($A58,'Table 11 Raw Data'!$A$1:$O$868,7,FALSE))</f>
        <v>50</v>
      </c>
      <c r="H58" s="95" t="str">
        <f>IF(VLOOKUP($A58,'Table 11 Raw Data'!$A$1:$O$868,8,FALSE)=0,"-",VLOOKUP($A58,'Table 11 Raw Data'!$A$1:$O$868,8,FALSE))</f>
        <v>-</v>
      </c>
      <c r="I58" s="95">
        <f>IF(VLOOKUP($A58,'Table 11 Raw Data'!$A$1:$O$868,9,FALSE)=0,"-",VLOOKUP($A58,'Table 11 Raw Data'!$A$1:$O$868,9,FALSE))</f>
        <v>50</v>
      </c>
      <c r="J58" s="95">
        <f>IF(VLOOKUP($A58,'Table 11 Raw Data'!$A$1:$O$868,10,FALSE)=0,"-",VLOOKUP($A58,'Table 11 Raw Data'!$A$1:$O$868,10,FALSE))</f>
        <v>2220</v>
      </c>
      <c r="K58" s="96">
        <f>IF(VLOOKUP($A58,'Table 11 Raw Data'!$A$1:$O$868,11,FALSE)=0,"-",VLOOKUP($A58,'Table 11 Raw Data'!$A$1:$O$868,11,FALSE))</f>
        <v>45</v>
      </c>
      <c r="L58" s="96">
        <f>IF(VLOOKUP($A58,'Table 11 Raw Data'!$A$1:$O$868,12,FALSE)=0,"-",VLOOKUP($A58,'Table 11 Raw Data'!$A$1:$O$868,12,FALSE))</f>
        <v>40</v>
      </c>
      <c r="M58" s="96">
        <f>IF(VLOOKUP($A58,'Table 11 Raw Data'!$A$1:$O$868,13,FALSE)=0,"-",VLOOKUP($A58,'Table 11 Raw Data'!$A$1:$O$868,13,FALSE))</f>
        <v>85</v>
      </c>
      <c r="N58" s="96">
        <f>IF(VLOOKUP($A58,'Table 11 Raw Data'!$A$1:$O$868,14,FALSE)=0,"-",VLOOKUP($A58,'Table 11 Raw Data'!$A$1:$O$868,14,FALSE))</f>
        <v>15</v>
      </c>
      <c r="O58" s="97">
        <f>IF(VLOOKUP($A58,'Table 11 Raw Data'!$A$1:$O$868,15,FALSE)=0,"-",VLOOKUP($A58,'Table 11 Raw Data'!$A$1:$O$868,15,FALSE))</f>
        <v>100</v>
      </c>
    </row>
    <row r="59" spans="1:15" x14ac:dyDescent="0.2">
      <c r="A59" s="94" t="s">
        <v>397</v>
      </c>
      <c r="B59" s="95">
        <f>IF(VLOOKUP($A59,'Table 11 Raw Data'!$A$1:$O$868,2,FALSE)=0,"-",VLOOKUP($A59,'Table 11 Raw Data'!$A$1:$O$868,2,FALSE))</f>
        <v>280</v>
      </c>
      <c r="C59" s="95">
        <f>IF(VLOOKUP($A59,'Table 11 Raw Data'!$A$1:$O$868,3,FALSE)=0,"-",VLOOKUP($A59,'Table 11 Raw Data'!$A$1:$O$868,3,FALSE))</f>
        <v>360</v>
      </c>
      <c r="D59" s="95">
        <f>IF(VLOOKUP($A59,'Table 11 Raw Data'!$A$1:$O$868,4,FALSE)=0,"-",VLOOKUP($A59,'Table 11 Raw Data'!$A$1:$O$868,4,FALSE))</f>
        <v>640</v>
      </c>
      <c r="E59" s="95">
        <f>IF(VLOOKUP($A59,'Table 11 Raw Data'!$A$1:$O$868,5,FALSE)=0,"-",VLOOKUP($A59,'Table 11 Raw Data'!$A$1:$O$868,5,FALSE))</f>
        <v>90</v>
      </c>
      <c r="F59" s="95">
        <f>IF(VLOOKUP($A59,'Table 11 Raw Data'!$A$1:$O$868,6,FALSE)=0,"-",VLOOKUP($A59,'Table 11 Raw Data'!$A$1:$O$868,6,FALSE))</f>
        <v>730</v>
      </c>
      <c r="G59" s="95">
        <f>IF(VLOOKUP($A59,'Table 11 Raw Data'!$A$1:$O$868,7,FALSE)=0,"-",VLOOKUP($A59,'Table 11 Raw Data'!$A$1:$O$868,7,FALSE))</f>
        <v>20</v>
      </c>
      <c r="H59" s="95" t="str">
        <f>IF(VLOOKUP($A59,'Table 11 Raw Data'!$A$1:$O$868,8,FALSE)=0,"-",VLOOKUP($A59,'Table 11 Raw Data'!$A$1:$O$868,8,FALSE))</f>
        <v>-</v>
      </c>
      <c r="I59" s="95">
        <f>IF(VLOOKUP($A59,'Table 11 Raw Data'!$A$1:$O$868,9,FALSE)=0,"-",VLOOKUP($A59,'Table 11 Raw Data'!$A$1:$O$868,9,FALSE))</f>
        <v>20</v>
      </c>
      <c r="J59" s="95">
        <f>IF(VLOOKUP($A59,'Table 11 Raw Data'!$A$1:$O$868,10,FALSE)=0,"-",VLOOKUP($A59,'Table 11 Raw Data'!$A$1:$O$868,10,FALSE))</f>
        <v>750</v>
      </c>
      <c r="K59" s="96">
        <f>IF(VLOOKUP($A59,'Table 11 Raw Data'!$A$1:$O$868,11,FALSE)=0,"-",VLOOKUP($A59,'Table 11 Raw Data'!$A$1:$O$868,11,FALSE))</f>
        <v>38</v>
      </c>
      <c r="L59" s="96">
        <f>IF(VLOOKUP($A59,'Table 11 Raw Data'!$A$1:$O$868,12,FALSE)=0,"-",VLOOKUP($A59,'Table 11 Raw Data'!$A$1:$O$868,12,FALSE))</f>
        <v>50</v>
      </c>
      <c r="M59" s="96">
        <f>IF(VLOOKUP($A59,'Table 11 Raw Data'!$A$1:$O$868,13,FALSE)=0,"-",VLOOKUP($A59,'Table 11 Raw Data'!$A$1:$O$868,13,FALSE))</f>
        <v>88</v>
      </c>
      <c r="N59" s="96">
        <f>IF(VLOOKUP($A59,'Table 11 Raw Data'!$A$1:$O$868,14,FALSE)=0,"-",VLOOKUP($A59,'Table 11 Raw Data'!$A$1:$O$868,14,FALSE))</f>
        <v>12</v>
      </c>
      <c r="O59" s="97">
        <f>IF(VLOOKUP($A59,'Table 11 Raw Data'!$A$1:$O$868,15,FALSE)=0,"-",VLOOKUP($A59,'Table 11 Raw Data'!$A$1:$O$868,15,FALSE))</f>
        <v>100</v>
      </c>
    </row>
    <row r="60" spans="1:15" x14ac:dyDescent="0.2">
      <c r="A60" s="94" t="s">
        <v>398</v>
      </c>
      <c r="B60" s="95">
        <f>IF(VLOOKUP($A60,'Table 11 Raw Data'!$A$1:$O$868,2,FALSE)=0,"-",VLOOKUP($A60,'Table 11 Raw Data'!$A$1:$O$868,2,FALSE))</f>
        <v>580</v>
      </c>
      <c r="C60" s="95">
        <f>IF(VLOOKUP($A60,'Table 11 Raw Data'!$A$1:$O$868,3,FALSE)=0,"-",VLOOKUP($A60,'Table 11 Raw Data'!$A$1:$O$868,3,FALSE))</f>
        <v>680</v>
      </c>
      <c r="D60" s="95">
        <f>IF(VLOOKUP($A60,'Table 11 Raw Data'!$A$1:$O$868,4,FALSE)=0,"-",VLOOKUP($A60,'Table 11 Raw Data'!$A$1:$O$868,4,FALSE))</f>
        <v>1260</v>
      </c>
      <c r="E60" s="95">
        <f>IF(VLOOKUP($A60,'Table 11 Raw Data'!$A$1:$O$868,5,FALSE)=0,"-",VLOOKUP($A60,'Table 11 Raw Data'!$A$1:$O$868,5,FALSE))</f>
        <v>210</v>
      </c>
      <c r="F60" s="95">
        <f>IF(VLOOKUP($A60,'Table 11 Raw Data'!$A$1:$O$868,6,FALSE)=0,"-",VLOOKUP($A60,'Table 11 Raw Data'!$A$1:$O$868,6,FALSE))</f>
        <v>1460</v>
      </c>
      <c r="G60" s="95">
        <f>IF(VLOOKUP($A60,'Table 11 Raw Data'!$A$1:$O$868,7,FALSE)=0,"-",VLOOKUP($A60,'Table 11 Raw Data'!$A$1:$O$868,7,FALSE))</f>
        <v>40</v>
      </c>
      <c r="H60" s="95">
        <f>IF(VLOOKUP($A60,'Table 11 Raw Data'!$A$1:$O$868,8,FALSE)=0,"-",VLOOKUP($A60,'Table 11 Raw Data'!$A$1:$O$868,8,FALSE))</f>
        <v>10</v>
      </c>
      <c r="I60" s="95">
        <f>IF(VLOOKUP($A60,'Table 11 Raw Data'!$A$1:$O$868,9,FALSE)=0,"-",VLOOKUP($A60,'Table 11 Raw Data'!$A$1:$O$868,9,FALSE))</f>
        <v>50</v>
      </c>
      <c r="J60" s="95">
        <f>IF(VLOOKUP($A60,'Table 11 Raw Data'!$A$1:$O$868,10,FALSE)=0,"-",VLOOKUP($A60,'Table 11 Raw Data'!$A$1:$O$868,10,FALSE))</f>
        <v>1510</v>
      </c>
      <c r="K60" s="96">
        <f>IF(VLOOKUP($A60,'Table 11 Raw Data'!$A$1:$O$868,11,FALSE)=0,"-",VLOOKUP($A60,'Table 11 Raw Data'!$A$1:$O$868,11,FALSE))</f>
        <v>40</v>
      </c>
      <c r="L60" s="96">
        <f>IF(VLOOKUP($A60,'Table 11 Raw Data'!$A$1:$O$868,12,FALSE)=0,"-",VLOOKUP($A60,'Table 11 Raw Data'!$A$1:$O$868,12,FALSE))</f>
        <v>46</v>
      </c>
      <c r="M60" s="96">
        <f>IF(VLOOKUP($A60,'Table 11 Raw Data'!$A$1:$O$868,13,FALSE)=0,"-",VLOOKUP($A60,'Table 11 Raw Data'!$A$1:$O$868,13,FALSE))</f>
        <v>86</v>
      </c>
      <c r="N60" s="96">
        <f>IF(VLOOKUP($A60,'Table 11 Raw Data'!$A$1:$O$868,14,FALSE)=0,"-",VLOOKUP($A60,'Table 11 Raw Data'!$A$1:$O$868,14,FALSE))</f>
        <v>14</v>
      </c>
      <c r="O60" s="97">
        <f>IF(VLOOKUP($A60,'Table 11 Raw Data'!$A$1:$O$868,15,FALSE)=0,"-",VLOOKUP($A60,'Table 11 Raw Data'!$A$1:$O$868,15,FALSE))</f>
        <v>100</v>
      </c>
    </row>
    <row r="61" spans="1:15" x14ac:dyDescent="0.2">
      <c r="A61" s="94" t="s">
        <v>399</v>
      </c>
      <c r="B61" s="95">
        <f>IF(VLOOKUP($A61,'Table 11 Raw Data'!$A$1:$O$868,2,FALSE)=0,"-",VLOOKUP($A61,'Table 11 Raw Data'!$A$1:$O$868,2,FALSE))</f>
        <v>1420</v>
      </c>
      <c r="C61" s="95">
        <f>IF(VLOOKUP($A61,'Table 11 Raw Data'!$A$1:$O$868,3,FALSE)=0,"-",VLOOKUP($A61,'Table 11 Raw Data'!$A$1:$O$868,3,FALSE))</f>
        <v>1290</v>
      </c>
      <c r="D61" s="95">
        <f>IF(VLOOKUP($A61,'Table 11 Raw Data'!$A$1:$O$868,4,FALSE)=0,"-",VLOOKUP($A61,'Table 11 Raw Data'!$A$1:$O$868,4,FALSE))</f>
        <v>2710</v>
      </c>
      <c r="E61" s="95">
        <f>IF(VLOOKUP($A61,'Table 11 Raw Data'!$A$1:$O$868,5,FALSE)=0,"-",VLOOKUP($A61,'Table 11 Raw Data'!$A$1:$O$868,5,FALSE))</f>
        <v>700</v>
      </c>
      <c r="F61" s="95">
        <f>IF(VLOOKUP($A61,'Table 11 Raw Data'!$A$1:$O$868,6,FALSE)=0,"-",VLOOKUP($A61,'Table 11 Raw Data'!$A$1:$O$868,6,FALSE))</f>
        <v>3410</v>
      </c>
      <c r="G61" s="95">
        <f>IF(VLOOKUP($A61,'Table 11 Raw Data'!$A$1:$O$868,7,FALSE)=0,"-",VLOOKUP($A61,'Table 11 Raw Data'!$A$1:$O$868,7,FALSE))</f>
        <v>130</v>
      </c>
      <c r="H61" s="95">
        <f>IF(VLOOKUP($A61,'Table 11 Raw Data'!$A$1:$O$868,8,FALSE)=0,"-",VLOOKUP($A61,'Table 11 Raw Data'!$A$1:$O$868,8,FALSE))</f>
        <v>10</v>
      </c>
      <c r="I61" s="95">
        <f>IF(VLOOKUP($A61,'Table 11 Raw Data'!$A$1:$O$868,9,FALSE)=0,"-",VLOOKUP($A61,'Table 11 Raw Data'!$A$1:$O$868,9,FALSE))</f>
        <v>130</v>
      </c>
      <c r="J61" s="95">
        <f>IF(VLOOKUP($A61,'Table 11 Raw Data'!$A$1:$O$868,10,FALSE)=0,"-",VLOOKUP($A61,'Table 11 Raw Data'!$A$1:$O$868,10,FALSE))</f>
        <v>3540</v>
      </c>
      <c r="K61" s="96">
        <f>IF(VLOOKUP($A61,'Table 11 Raw Data'!$A$1:$O$868,11,FALSE)=0,"-",VLOOKUP($A61,'Table 11 Raw Data'!$A$1:$O$868,11,FALSE))</f>
        <v>42</v>
      </c>
      <c r="L61" s="96">
        <f>IF(VLOOKUP($A61,'Table 11 Raw Data'!$A$1:$O$868,12,FALSE)=0,"-",VLOOKUP($A61,'Table 11 Raw Data'!$A$1:$O$868,12,FALSE))</f>
        <v>38</v>
      </c>
      <c r="M61" s="96">
        <f>IF(VLOOKUP($A61,'Table 11 Raw Data'!$A$1:$O$868,13,FALSE)=0,"-",VLOOKUP($A61,'Table 11 Raw Data'!$A$1:$O$868,13,FALSE))</f>
        <v>80</v>
      </c>
      <c r="N61" s="96">
        <f>IF(VLOOKUP($A61,'Table 11 Raw Data'!$A$1:$O$868,14,FALSE)=0,"-",VLOOKUP($A61,'Table 11 Raw Data'!$A$1:$O$868,14,FALSE))</f>
        <v>20</v>
      </c>
      <c r="O61" s="97">
        <f>IF(VLOOKUP($A61,'Table 11 Raw Data'!$A$1:$O$868,15,FALSE)=0,"-",VLOOKUP($A61,'Table 11 Raw Data'!$A$1:$O$868,15,FALSE))</f>
        <v>100</v>
      </c>
    </row>
    <row r="62" spans="1:15" x14ac:dyDescent="0.2">
      <c r="A62" s="94" t="s">
        <v>400</v>
      </c>
      <c r="B62" s="95">
        <f>IF(VLOOKUP($A62,'Table 11 Raw Data'!$A$1:$O$868,2,FALSE)=0,"-",VLOOKUP($A62,'Table 11 Raw Data'!$A$1:$O$868,2,FALSE))</f>
        <v>840</v>
      </c>
      <c r="C62" s="95">
        <f>IF(VLOOKUP($A62,'Table 11 Raw Data'!$A$1:$O$868,3,FALSE)=0,"-",VLOOKUP($A62,'Table 11 Raw Data'!$A$1:$O$868,3,FALSE))</f>
        <v>1020</v>
      </c>
      <c r="D62" s="95">
        <f>IF(VLOOKUP($A62,'Table 11 Raw Data'!$A$1:$O$868,4,FALSE)=0,"-",VLOOKUP($A62,'Table 11 Raw Data'!$A$1:$O$868,4,FALSE))</f>
        <v>1860</v>
      </c>
      <c r="E62" s="95">
        <f>IF(VLOOKUP($A62,'Table 11 Raw Data'!$A$1:$O$868,5,FALSE)=0,"-",VLOOKUP($A62,'Table 11 Raw Data'!$A$1:$O$868,5,FALSE))</f>
        <v>350</v>
      </c>
      <c r="F62" s="95">
        <f>IF(VLOOKUP($A62,'Table 11 Raw Data'!$A$1:$O$868,6,FALSE)=0,"-",VLOOKUP($A62,'Table 11 Raw Data'!$A$1:$O$868,6,FALSE))</f>
        <v>2210</v>
      </c>
      <c r="G62" s="95">
        <f>IF(VLOOKUP($A62,'Table 11 Raw Data'!$A$1:$O$868,7,FALSE)=0,"-",VLOOKUP($A62,'Table 11 Raw Data'!$A$1:$O$868,7,FALSE))</f>
        <v>70</v>
      </c>
      <c r="H62" s="95" t="str">
        <f>IF(VLOOKUP($A62,'Table 11 Raw Data'!$A$1:$O$868,8,FALSE)=0,"-",VLOOKUP($A62,'Table 11 Raw Data'!$A$1:$O$868,8,FALSE))</f>
        <v>-</v>
      </c>
      <c r="I62" s="95">
        <f>IF(VLOOKUP($A62,'Table 11 Raw Data'!$A$1:$O$868,9,FALSE)=0,"-",VLOOKUP($A62,'Table 11 Raw Data'!$A$1:$O$868,9,FALSE))</f>
        <v>70</v>
      </c>
      <c r="J62" s="95">
        <f>IF(VLOOKUP($A62,'Table 11 Raw Data'!$A$1:$O$868,10,FALSE)=0,"-",VLOOKUP($A62,'Table 11 Raw Data'!$A$1:$O$868,10,FALSE))</f>
        <v>2280</v>
      </c>
      <c r="K62" s="96">
        <f>IF(VLOOKUP($A62,'Table 11 Raw Data'!$A$1:$O$868,11,FALSE)=0,"-",VLOOKUP($A62,'Table 11 Raw Data'!$A$1:$O$868,11,FALSE))</f>
        <v>38</v>
      </c>
      <c r="L62" s="96">
        <f>IF(VLOOKUP($A62,'Table 11 Raw Data'!$A$1:$O$868,12,FALSE)=0,"-",VLOOKUP($A62,'Table 11 Raw Data'!$A$1:$O$868,12,FALSE))</f>
        <v>46</v>
      </c>
      <c r="M62" s="96">
        <f>IF(VLOOKUP($A62,'Table 11 Raw Data'!$A$1:$O$868,13,FALSE)=0,"-",VLOOKUP($A62,'Table 11 Raw Data'!$A$1:$O$868,13,FALSE))</f>
        <v>84</v>
      </c>
      <c r="N62" s="96">
        <f>IF(VLOOKUP($A62,'Table 11 Raw Data'!$A$1:$O$868,14,FALSE)=0,"-",VLOOKUP($A62,'Table 11 Raw Data'!$A$1:$O$868,14,FALSE))</f>
        <v>16</v>
      </c>
      <c r="O62" s="97">
        <f>IF(VLOOKUP($A62,'Table 11 Raw Data'!$A$1:$O$868,15,FALSE)=0,"-",VLOOKUP($A62,'Table 11 Raw Data'!$A$1:$O$868,15,FALSE))</f>
        <v>100</v>
      </c>
    </row>
    <row r="63" spans="1:15" x14ac:dyDescent="0.2">
      <c r="A63" s="94" t="s">
        <v>401</v>
      </c>
      <c r="B63" s="95">
        <f>IF(VLOOKUP($A63,'Table 11 Raw Data'!$A$1:$O$868,2,FALSE)=0,"-",VLOOKUP($A63,'Table 11 Raw Data'!$A$1:$O$868,2,FALSE))</f>
        <v>570</v>
      </c>
      <c r="C63" s="95">
        <f>IF(VLOOKUP($A63,'Table 11 Raw Data'!$A$1:$O$868,3,FALSE)=0,"-",VLOOKUP($A63,'Table 11 Raw Data'!$A$1:$O$868,3,FALSE))</f>
        <v>710</v>
      </c>
      <c r="D63" s="95">
        <f>IF(VLOOKUP($A63,'Table 11 Raw Data'!$A$1:$O$868,4,FALSE)=0,"-",VLOOKUP($A63,'Table 11 Raw Data'!$A$1:$O$868,4,FALSE))</f>
        <v>1280</v>
      </c>
      <c r="E63" s="95">
        <f>IF(VLOOKUP($A63,'Table 11 Raw Data'!$A$1:$O$868,5,FALSE)=0,"-",VLOOKUP($A63,'Table 11 Raw Data'!$A$1:$O$868,5,FALSE))</f>
        <v>240</v>
      </c>
      <c r="F63" s="95">
        <f>IF(VLOOKUP($A63,'Table 11 Raw Data'!$A$1:$O$868,6,FALSE)=0,"-",VLOOKUP($A63,'Table 11 Raw Data'!$A$1:$O$868,6,FALSE))</f>
        <v>1520</v>
      </c>
      <c r="G63" s="95">
        <f>IF(VLOOKUP($A63,'Table 11 Raw Data'!$A$1:$O$868,7,FALSE)=0,"-",VLOOKUP($A63,'Table 11 Raw Data'!$A$1:$O$868,7,FALSE))</f>
        <v>50</v>
      </c>
      <c r="H63" s="95">
        <f>IF(VLOOKUP($A63,'Table 11 Raw Data'!$A$1:$O$868,8,FALSE)=0,"-",VLOOKUP($A63,'Table 11 Raw Data'!$A$1:$O$868,8,FALSE))</f>
        <v>10</v>
      </c>
      <c r="I63" s="95">
        <f>IF(VLOOKUP($A63,'Table 11 Raw Data'!$A$1:$O$868,9,FALSE)=0,"-",VLOOKUP($A63,'Table 11 Raw Data'!$A$1:$O$868,9,FALSE))</f>
        <v>60</v>
      </c>
      <c r="J63" s="95">
        <f>IF(VLOOKUP($A63,'Table 11 Raw Data'!$A$1:$O$868,10,FALSE)=0,"-",VLOOKUP($A63,'Table 11 Raw Data'!$A$1:$O$868,10,FALSE))</f>
        <v>1580</v>
      </c>
      <c r="K63" s="96">
        <f>IF(VLOOKUP($A63,'Table 11 Raw Data'!$A$1:$O$868,11,FALSE)=0,"-",VLOOKUP($A63,'Table 11 Raw Data'!$A$1:$O$868,11,FALSE))</f>
        <v>38</v>
      </c>
      <c r="L63" s="96">
        <f>IF(VLOOKUP($A63,'Table 11 Raw Data'!$A$1:$O$868,12,FALSE)=0,"-",VLOOKUP($A63,'Table 11 Raw Data'!$A$1:$O$868,12,FALSE))</f>
        <v>47</v>
      </c>
      <c r="M63" s="96">
        <f>IF(VLOOKUP($A63,'Table 11 Raw Data'!$A$1:$O$868,13,FALSE)=0,"-",VLOOKUP($A63,'Table 11 Raw Data'!$A$1:$O$868,13,FALSE))</f>
        <v>84</v>
      </c>
      <c r="N63" s="96">
        <f>IF(VLOOKUP($A63,'Table 11 Raw Data'!$A$1:$O$868,14,FALSE)=0,"-",VLOOKUP($A63,'Table 11 Raw Data'!$A$1:$O$868,14,FALSE))</f>
        <v>16</v>
      </c>
      <c r="O63" s="97">
        <f>IF(VLOOKUP($A63,'Table 11 Raw Data'!$A$1:$O$868,15,FALSE)=0,"-",VLOOKUP($A63,'Table 11 Raw Data'!$A$1:$O$868,15,FALSE))</f>
        <v>100</v>
      </c>
    </row>
    <row r="64" spans="1:15" x14ac:dyDescent="0.2">
      <c r="A64" s="94" t="s">
        <v>402</v>
      </c>
      <c r="B64" s="95">
        <f>IF(VLOOKUP($A64,'Table 11 Raw Data'!$A$1:$O$868,2,FALSE)=0,"-",VLOOKUP($A64,'Table 11 Raw Data'!$A$1:$O$868,2,FALSE))</f>
        <v>1200</v>
      </c>
      <c r="C64" s="95">
        <f>IF(VLOOKUP($A64,'Table 11 Raw Data'!$A$1:$O$868,3,FALSE)=0,"-",VLOOKUP($A64,'Table 11 Raw Data'!$A$1:$O$868,3,FALSE))</f>
        <v>1130</v>
      </c>
      <c r="D64" s="95">
        <f>IF(VLOOKUP($A64,'Table 11 Raw Data'!$A$1:$O$868,4,FALSE)=0,"-",VLOOKUP($A64,'Table 11 Raw Data'!$A$1:$O$868,4,FALSE))</f>
        <v>2330</v>
      </c>
      <c r="E64" s="95">
        <f>IF(VLOOKUP($A64,'Table 11 Raw Data'!$A$1:$O$868,5,FALSE)=0,"-",VLOOKUP($A64,'Table 11 Raw Data'!$A$1:$O$868,5,FALSE))</f>
        <v>480</v>
      </c>
      <c r="F64" s="95">
        <f>IF(VLOOKUP($A64,'Table 11 Raw Data'!$A$1:$O$868,6,FALSE)=0,"-",VLOOKUP($A64,'Table 11 Raw Data'!$A$1:$O$868,6,FALSE))</f>
        <v>2800</v>
      </c>
      <c r="G64" s="95">
        <f>IF(VLOOKUP($A64,'Table 11 Raw Data'!$A$1:$O$868,7,FALSE)=0,"-",VLOOKUP($A64,'Table 11 Raw Data'!$A$1:$O$868,7,FALSE))</f>
        <v>100</v>
      </c>
      <c r="H64" s="95">
        <f>IF(VLOOKUP($A64,'Table 11 Raw Data'!$A$1:$O$868,8,FALSE)=0,"-",VLOOKUP($A64,'Table 11 Raw Data'!$A$1:$O$868,8,FALSE))</f>
        <v>10</v>
      </c>
      <c r="I64" s="95">
        <f>IF(VLOOKUP($A64,'Table 11 Raw Data'!$A$1:$O$868,9,FALSE)=0,"-",VLOOKUP($A64,'Table 11 Raw Data'!$A$1:$O$868,9,FALSE))</f>
        <v>110</v>
      </c>
      <c r="J64" s="95">
        <f>IF(VLOOKUP($A64,'Table 11 Raw Data'!$A$1:$O$868,10,FALSE)=0,"-",VLOOKUP($A64,'Table 11 Raw Data'!$A$1:$O$868,10,FALSE))</f>
        <v>2910</v>
      </c>
      <c r="K64" s="96">
        <f>IF(VLOOKUP($A64,'Table 11 Raw Data'!$A$1:$O$868,11,FALSE)=0,"-",VLOOKUP($A64,'Table 11 Raw Data'!$A$1:$O$868,11,FALSE))</f>
        <v>43</v>
      </c>
      <c r="L64" s="96">
        <f>IF(VLOOKUP($A64,'Table 11 Raw Data'!$A$1:$O$868,12,FALSE)=0,"-",VLOOKUP($A64,'Table 11 Raw Data'!$A$1:$O$868,12,FALSE))</f>
        <v>40</v>
      </c>
      <c r="M64" s="96">
        <f>IF(VLOOKUP($A64,'Table 11 Raw Data'!$A$1:$O$868,13,FALSE)=0,"-",VLOOKUP($A64,'Table 11 Raw Data'!$A$1:$O$868,13,FALSE))</f>
        <v>83</v>
      </c>
      <c r="N64" s="96">
        <f>IF(VLOOKUP($A64,'Table 11 Raw Data'!$A$1:$O$868,14,FALSE)=0,"-",VLOOKUP($A64,'Table 11 Raw Data'!$A$1:$O$868,14,FALSE))</f>
        <v>17</v>
      </c>
      <c r="O64" s="97">
        <f>IF(VLOOKUP($A64,'Table 11 Raw Data'!$A$1:$O$868,15,FALSE)=0,"-",VLOOKUP($A64,'Table 11 Raw Data'!$A$1:$O$868,15,FALSE))</f>
        <v>100</v>
      </c>
    </row>
    <row r="65" spans="1:15" x14ac:dyDescent="0.2">
      <c r="A65" s="94" t="s">
        <v>403</v>
      </c>
      <c r="B65" s="95">
        <f>IF(VLOOKUP($A65,'Table 11 Raw Data'!$A$1:$O$868,2,FALSE)=0,"-",VLOOKUP($A65,'Table 11 Raw Data'!$A$1:$O$868,2,FALSE))</f>
        <v>1390</v>
      </c>
      <c r="C65" s="95">
        <f>IF(VLOOKUP($A65,'Table 11 Raw Data'!$A$1:$O$868,3,FALSE)=0,"-",VLOOKUP($A65,'Table 11 Raw Data'!$A$1:$O$868,3,FALSE))</f>
        <v>1310</v>
      </c>
      <c r="D65" s="95">
        <f>IF(VLOOKUP($A65,'Table 11 Raw Data'!$A$1:$O$868,4,FALSE)=0,"-",VLOOKUP($A65,'Table 11 Raw Data'!$A$1:$O$868,4,FALSE))</f>
        <v>2700</v>
      </c>
      <c r="E65" s="95">
        <f>IF(VLOOKUP($A65,'Table 11 Raw Data'!$A$1:$O$868,5,FALSE)=0,"-",VLOOKUP($A65,'Table 11 Raw Data'!$A$1:$O$868,5,FALSE))</f>
        <v>600</v>
      </c>
      <c r="F65" s="95">
        <f>IF(VLOOKUP($A65,'Table 11 Raw Data'!$A$1:$O$868,6,FALSE)=0,"-",VLOOKUP($A65,'Table 11 Raw Data'!$A$1:$O$868,6,FALSE))</f>
        <v>3300</v>
      </c>
      <c r="G65" s="95">
        <f>IF(VLOOKUP($A65,'Table 11 Raw Data'!$A$1:$O$868,7,FALSE)=0,"-",VLOOKUP($A65,'Table 11 Raw Data'!$A$1:$O$868,7,FALSE))</f>
        <v>110</v>
      </c>
      <c r="H65" s="95">
        <f>IF(VLOOKUP($A65,'Table 11 Raw Data'!$A$1:$O$868,8,FALSE)=0,"-",VLOOKUP($A65,'Table 11 Raw Data'!$A$1:$O$868,8,FALSE))</f>
        <v>10</v>
      </c>
      <c r="I65" s="95">
        <f>IF(VLOOKUP($A65,'Table 11 Raw Data'!$A$1:$O$868,9,FALSE)=0,"-",VLOOKUP($A65,'Table 11 Raw Data'!$A$1:$O$868,9,FALSE))</f>
        <v>120</v>
      </c>
      <c r="J65" s="95">
        <f>IF(VLOOKUP($A65,'Table 11 Raw Data'!$A$1:$O$868,10,FALSE)=0,"-",VLOOKUP($A65,'Table 11 Raw Data'!$A$1:$O$868,10,FALSE))</f>
        <v>3420</v>
      </c>
      <c r="K65" s="96">
        <f>IF(VLOOKUP($A65,'Table 11 Raw Data'!$A$1:$O$868,11,FALSE)=0,"-",VLOOKUP($A65,'Table 11 Raw Data'!$A$1:$O$868,11,FALSE))</f>
        <v>42</v>
      </c>
      <c r="L65" s="96">
        <f>IF(VLOOKUP($A65,'Table 11 Raw Data'!$A$1:$O$868,12,FALSE)=0,"-",VLOOKUP($A65,'Table 11 Raw Data'!$A$1:$O$868,12,FALSE))</f>
        <v>40</v>
      </c>
      <c r="M65" s="96">
        <f>IF(VLOOKUP($A65,'Table 11 Raw Data'!$A$1:$O$868,13,FALSE)=0,"-",VLOOKUP($A65,'Table 11 Raw Data'!$A$1:$O$868,13,FALSE))</f>
        <v>82</v>
      </c>
      <c r="N65" s="96">
        <f>IF(VLOOKUP($A65,'Table 11 Raw Data'!$A$1:$O$868,14,FALSE)=0,"-",VLOOKUP($A65,'Table 11 Raw Data'!$A$1:$O$868,14,FALSE))</f>
        <v>18</v>
      </c>
      <c r="O65" s="97">
        <f>IF(VLOOKUP($A65,'Table 11 Raw Data'!$A$1:$O$868,15,FALSE)=0,"-",VLOOKUP($A65,'Table 11 Raw Data'!$A$1:$O$868,15,FALSE))</f>
        <v>100</v>
      </c>
    </row>
    <row r="66" spans="1:15" x14ac:dyDescent="0.2">
      <c r="A66" s="94" t="s">
        <v>404</v>
      </c>
      <c r="B66" s="95">
        <f>IF(VLOOKUP($A66,'Table 11 Raw Data'!$A$1:$O$868,2,FALSE)=0,"-",VLOOKUP($A66,'Table 11 Raw Data'!$A$1:$O$868,2,FALSE))</f>
        <v>1150</v>
      </c>
      <c r="C66" s="95">
        <f>IF(VLOOKUP($A66,'Table 11 Raw Data'!$A$1:$O$868,3,FALSE)=0,"-",VLOOKUP($A66,'Table 11 Raw Data'!$A$1:$O$868,3,FALSE))</f>
        <v>1080</v>
      </c>
      <c r="D66" s="95">
        <f>IF(VLOOKUP($A66,'Table 11 Raw Data'!$A$1:$O$868,4,FALSE)=0,"-",VLOOKUP($A66,'Table 11 Raw Data'!$A$1:$O$868,4,FALSE))</f>
        <v>2230</v>
      </c>
      <c r="E66" s="95">
        <f>IF(VLOOKUP($A66,'Table 11 Raw Data'!$A$1:$O$868,5,FALSE)=0,"-",VLOOKUP($A66,'Table 11 Raw Data'!$A$1:$O$868,5,FALSE))</f>
        <v>600</v>
      </c>
      <c r="F66" s="95">
        <f>IF(VLOOKUP($A66,'Table 11 Raw Data'!$A$1:$O$868,6,FALSE)=0,"-",VLOOKUP($A66,'Table 11 Raw Data'!$A$1:$O$868,6,FALSE))</f>
        <v>2830</v>
      </c>
      <c r="G66" s="95">
        <f>IF(VLOOKUP($A66,'Table 11 Raw Data'!$A$1:$O$868,7,FALSE)=0,"-",VLOOKUP($A66,'Table 11 Raw Data'!$A$1:$O$868,7,FALSE))</f>
        <v>80</v>
      </c>
      <c r="H66" s="95" t="str">
        <f>IF(VLOOKUP($A66,'Table 11 Raw Data'!$A$1:$O$868,8,FALSE)=0,"-",VLOOKUP($A66,'Table 11 Raw Data'!$A$1:$O$868,8,FALSE))</f>
        <v>-</v>
      </c>
      <c r="I66" s="95">
        <f>IF(VLOOKUP($A66,'Table 11 Raw Data'!$A$1:$O$868,9,FALSE)=0,"-",VLOOKUP($A66,'Table 11 Raw Data'!$A$1:$O$868,9,FALSE))</f>
        <v>90</v>
      </c>
      <c r="J66" s="95">
        <f>IF(VLOOKUP($A66,'Table 11 Raw Data'!$A$1:$O$868,10,FALSE)=0,"-",VLOOKUP($A66,'Table 11 Raw Data'!$A$1:$O$868,10,FALSE))</f>
        <v>2910</v>
      </c>
      <c r="K66" s="96">
        <f>IF(VLOOKUP($A66,'Table 11 Raw Data'!$A$1:$O$868,11,FALSE)=0,"-",VLOOKUP($A66,'Table 11 Raw Data'!$A$1:$O$868,11,FALSE))</f>
        <v>41</v>
      </c>
      <c r="L66" s="96">
        <f>IF(VLOOKUP($A66,'Table 11 Raw Data'!$A$1:$O$868,12,FALSE)=0,"-",VLOOKUP($A66,'Table 11 Raw Data'!$A$1:$O$868,12,FALSE))</f>
        <v>38</v>
      </c>
      <c r="M66" s="96">
        <f>IF(VLOOKUP($A66,'Table 11 Raw Data'!$A$1:$O$868,13,FALSE)=0,"-",VLOOKUP($A66,'Table 11 Raw Data'!$A$1:$O$868,13,FALSE))</f>
        <v>79</v>
      </c>
      <c r="N66" s="96">
        <f>IF(VLOOKUP($A66,'Table 11 Raw Data'!$A$1:$O$868,14,FALSE)=0,"-",VLOOKUP($A66,'Table 11 Raw Data'!$A$1:$O$868,14,FALSE))</f>
        <v>21</v>
      </c>
      <c r="O66" s="97">
        <f>IF(VLOOKUP($A66,'Table 11 Raw Data'!$A$1:$O$868,15,FALSE)=0,"-",VLOOKUP($A66,'Table 11 Raw Data'!$A$1:$O$868,15,FALSE))</f>
        <v>100</v>
      </c>
    </row>
    <row r="67" spans="1:15" x14ac:dyDescent="0.2">
      <c r="A67" s="94" t="s">
        <v>405</v>
      </c>
      <c r="B67" s="95">
        <f>IF(VLOOKUP($A67,'Table 11 Raw Data'!$A$1:$O$868,2,FALSE)=0,"-",VLOOKUP($A67,'Table 11 Raw Data'!$A$1:$O$868,2,FALSE))</f>
        <v>1490</v>
      </c>
      <c r="C67" s="95">
        <f>IF(VLOOKUP($A67,'Table 11 Raw Data'!$A$1:$O$868,3,FALSE)=0,"-",VLOOKUP($A67,'Table 11 Raw Data'!$A$1:$O$868,3,FALSE))</f>
        <v>1660</v>
      </c>
      <c r="D67" s="95">
        <f>IF(VLOOKUP($A67,'Table 11 Raw Data'!$A$1:$O$868,4,FALSE)=0,"-",VLOOKUP($A67,'Table 11 Raw Data'!$A$1:$O$868,4,FALSE))</f>
        <v>3150</v>
      </c>
      <c r="E67" s="95">
        <f>IF(VLOOKUP($A67,'Table 11 Raw Data'!$A$1:$O$868,5,FALSE)=0,"-",VLOOKUP($A67,'Table 11 Raw Data'!$A$1:$O$868,5,FALSE))</f>
        <v>750</v>
      </c>
      <c r="F67" s="95">
        <f>IF(VLOOKUP($A67,'Table 11 Raw Data'!$A$1:$O$868,6,FALSE)=0,"-",VLOOKUP($A67,'Table 11 Raw Data'!$A$1:$O$868,6,FALSE))</f>
        <v>3890</v>
      </c>
      <c r="G67" s="95">
        <f>IF(VLOOKUP($A67,'Table 11 Raw Data'!$A$1:$O$868,7,FALSE)=0,"-",VLOOKUP($A67,'Table 11 Raw Data'!$A$1:$O$868,7,FALSE))</f>
        <v>140</v>
      </c>
      <c r="H67" s="95">
        <f>IF(VLOOKUP($A67,'Table 11 Raw Data'!$A$1:$O$868,8,FALSE)=0,"-",VLOOKUP($A67,'Table 11 Raw Data'!$A$1:$O$868,8,FALSE))</f>
        <v>10</v>
      </c>
      <c r="I67" s="95">
        <f>IF(VLOOKUP($A67,'Table 11 Raw Data'!$A$1:$O$868,9,FALSE)=0,"-",VLOOKUP($A67,'Table 11 Raw Data'!$A$1:$O$868,9,FALSE))</f>
        <v>160</v>
      </c>
      <c r="J67" s="95">
        <f>IF(VLOOKUP($A67,'Table 11 Raw Data'!$A$1:$O$868,10,FALSE)=0,"-",VLOOKUP($A67,'Table 11 Raw Data'!$A$1:$O$868,10,FALSE))</f>
        <v>4050</v>
      </c>
      <c r="K67" s="96">
        <f>IF(VLOOKUP($A67,'Table 11 Raw Data'!$A$1:$O$868,11,FALSE)=0,"-",VLOOKUP($A67,'Table 11 Raw Data'!$A$1:$O$868,11,FALSE))</f>
        <v>38</v>
      </c>
      <c r="L67" s="96">
        <f>IF(VLOOKUP($A67,'Table 11 Raw Data'!$A$1:$O$868,12,FALSE)=0,"-",VLOOKUP($A67,'Table 11 Raw Data'!$A$1:$O$868,12,FALSE))</f>
        <v>43</v>
      </c>
      <c r="M67" s="96">
        <f>IF(VLOOKUP($A67,'Table 11 Raw Data'!$A$1:$O$868,13,FALSE)=0,"-",VLOOKUP($A67,'Table 11 Raw Data'!$A$1:$O$868,13,FALSE))</f>
        <v>81</v>
      </c>
      <c r="N67" s="96">
        <f>IF(VLOOKUP($A67,'Table 11 Raw Data'!$A$1:$O$868,14,FALSE)=0,"-",VLOOKUP($A67,'Table 11 Raw Data'!$A$1:$O$868,14,FALSE))</f>
        <v>19</v>
      </c>
      <c r="O67" s="97">
        <f>IF(VLOOKUP($A67,'Table 11 Raw Data'!$A$1:$O$868,15,FALSE)=0,"-",VLOOKUP($A67,'Table 11 Raw Data'!$A$1:$O$868,15,FALSE))</f>
        <v>100</v>
      </c>
    </row>
    <row r="68" spans="1:15" x14ac:dyDescent="0.2">
      <c r="A68" s="94" t="s">
        <v>406</v>
      </c>
      <c r="B68" s="95">
        <f>IF(VLOOKUP($A68,'Table 11 Raw Data'!$A$1:$O$868,2,FALSE)=0,"-",VLOOKUP($A68,'Table 11 Raw Data'!$A$1:$O$868,2,FALSE))</f>
        <v>290</v>
      </c>
      <c r="C68" s="95">
        <f>IF(VLOOKUP($A68,'Table 11 Raw Data'!$A$1:$O$868,3,FALSE)=0,"-",VLOOKUP($A68,'Table 11 Raw Data'!$A$1:$O$868,3,FALSE))</f>
        <v>460</v>
      </c>
      <c r="D68" s="95">
        <f>IF(VLOOKUP($A68,'Table 11 Raw Data'!$A$1:$O$868,4,FALSE)=0,"-",VLOOKUP($A68,'Table 11 Raw Data'!$A$1:$O$868,4,FALSE))</f>
        <v>750</v>
      </c>
      <c r="E68" s="95">
        <f>IF(VLOOKUP($A68,'Table 11 Raw Data'!$A$1:$O$868,5,FALSE)=0,"-",VLOOKUP($A68,'Table 11 Raw Data'!$A$1:$O$868,5,FALSE))</f>
        <v>100</v>
      </c>
      <c r="F68" s="95">
        <f>IF(VLOOKUP($A68,'Table 11 Raw Data'!$A$1:$O$868,6,FALSE)=0,"-",VLOOKUP($A68,'Table 11 Raw Data'!$A$1:$O$868,6,FALSE))</f>
        <v>850</v>
      </c>
      <c r="G68" s="95">
        <f>IF(VLOOKUP($A68,'Table 11 Raw Data'!$A$1:$O$868,7,FALSE)=0,"-",VLOOKUP($A68,'Table 11 Raw Data'!$A$1:$O$868,7,FALSE))</f>
        <v>30</v>
      </c>
      <c r="H68" s="95">
        <f>IF(VLOOKUP($A68,'Table 11 Raw Data'!$A$1:$O$868,8,FALSE)=0,"-",VLOOKUP($A68,'Table 11 Raw Data'!$A$1:$O$868,8,FALSE))</f>
        <v>10</v>
      </c>
      <c r="I68" s="95">
        <f>IF(VLOOKUP($A68,'Table 11 Raw Data'!$A$1:$O$868,9,FALSE)=0,"-",VLOOKUP($A68,'Table 11 Raw Data'!$A$1:$O$868,9,FALSE))</f>
        <v>30</v>
      </c>
      <c r="J68" s="95">
        <f>IF(VLOOKUP($A68,'Table 11 Raw Data'!$A$1:$O$868,10,FALSE)=0,"-",VLOOKUP($A68,'Table 11 Raw Data'!$A$1:$O$868,10,FALSE))</f>
        <v>890</v>
      </c>
      <c r="K68" s="96">
        <f>IF(VLOOKUP($A68,'Table 11 Raw Data'!$A$1:$O$868,11,FALSE)=0,"-",VLOOKUP($A68,'Table 11 Raw Data'!$A$1:$O$868,11,FALSE))</f>
        <v>34</v>
      </c>
      <c r="L68" s="96">
        <f>IF(VLOOKUP($A68,'Table 11 Raw Data'!$A$1:$O$868,12,FALSE)=0,"-",VLOOKUP($A68,'Table 11 Raw Data'!$A$1:$O$868,12,FALSE))</f>
        <v>54</v>
      </c>
      <c r="M68" s="96">
        <f>IF(VLOOKUP($A68,'Table 11 Raw Data'!$A$1:$O$868,13,FALSE)=0,"-",VLOOKUP($A68,'Table 11 Raw Data'!$A$1:$O$868,13,FALSE))</f>
        <v>88</v>
      </c>
      <c r="N68" s="96">
        <f>IF(VLOOKUP($A68,'Table 11 Raw Data'!$A$1:$O$868,14,FALSE)=0,"-",VLOOKUP($A68,'Table 11 Raw Data'!$A$1:$O$868,14,FALSE))</f>
        <v>12</v>
      </c>
      <c r="O68" s="97">
        <f>IF(VLOOKUP($A68,'Table 11 Raw Data'!$A$1:$O$868,15,FALSE)=0,"-",VLOOKUP($A68,'Table 11 Raw Data'!$A$1:$O$868,15,FALSE))</f>
        <v>100</v>
      </c>
    </row>
    <row r="69" spans="1:15" x14ac:dyDescent="0.2">
      <c r="A69" s="94" t="s">
        <v>407</v>
      </c>
      <c r="B69" s="95">
        <f>IF(VLOOKUP($A69,'Table 11 Raw Data'!$A$1:$O$868,2,FALSE)=0,"-",VLOOKUP($A69,'Table 11 Raw Data'!$A$1:$O$868,2,FALSE))</f>
        <v>850</v>
      </c>
      <c r="C69" s="95">
        <f>IF(VLOOKUP($A69,'Table 11 Raw Data'!$A$1:$O$868,3,FALSE)=0,"-",VLOOKUP($A69,'Table 11 Raw Data'!$A$1:$O$868,3,FALSE))</f>
        <v>830</v>
      </c>
      <c r="D69" s="95">
        <f>IF(VLOOKUP($A69,'Table 11 Raw Data'!$A$1:$O$868,4,FALSE)=0,"-",VLOOKUP($A69,'Table 11 Raw Data'!$A$1:$O$868,4,FALSE))</f>
        <v>1680</v>
      </c>
      <c r="E69" s="95">
        <f>IF(VLOOKUP($A69,'Table 11 Raw Data'!$A$1:$O$868,5,FALSE)=0,"-",VLOOKUP($A69,'Table 11 Raw Data'!$A$1:$O$868,5,FALSE))</f>
        <v>320</v>
      </c>
      <c r="F69" s="95">
        <f>IF(VLOOKUP($A69,'Table 11 Raw Data'!$A$1:$O$868,6,FALSE)=0,"-",VLOOKUP($A69,'Table 11 Raw Data'!$A$1:$O$868,6,FALSE))</f>
        <v>2000</v>
      </c>
      <c r="G69" s="95">
        <f>IF(VLOOKUP($A69,'Table 11 Raw Data'!$A$1:$O$868,7,FALSE)=0,"-",VLOOKUP($A69,'Table 11 Raw Data'!$A$1:$O$868,7,FALSE))</f>
        <v>80</v>
      </c>
      <c r="H69" s="95" t="str">
        <f>IF(VLOOKUP($A69,'Table 11 Raw Data'!$A$1:$O$868,8,FALSE)=0,"-",VLOOKUP($A69,'Table 11 Raw Data'!$A$1:$O$868,8,FALSE))</f>
        <v>-</v>
      </c>
      <c r="I69" s="95">
        <f>IF(VLOOKUP($A69,'Table 11 Raw Data'!$A$1:$O$868,9,FALSE)=0,"-",VLOOKUP($A69,'Table 11 Raw Data'!$A$1:$O$868,9,FALSE))</f>
        <v>80</v>
      </c>
      <c r="J69" s="95">
        <f>IF(VLOOKUP($A69,'Table 11 Raw Data'!$A$1:$O$868,10,FALSE)=0,"-",VLOOKUP($A69,'Table 11 Raw Data'!$A$1:$O$868,10,FALSE))</f>
        <v>2080</v>
      </c>
      <c r="K69" s="96">
        <f>IF(VLOOKUP($A69,'Table 11 Raw Data'!$A$1:$O$868,11,FALSE)=0,"-",VLOOKUP($A69,'Table 11 Raw Data'!$A$1:$O$868,11,FALSE))</f>
        <v>42</v>
      </c>
      <c r="L69" s="96">
        <f>IF(VLOOKUP($A69,'Table 11 Raw Data'!$A$1:$O$868,12,FALSE)=0,"-",VLOOKUP($A69,'Table 11 Raw Data'!$A$1:$O$868,12,FALSE))</f>
        <v>41</v>
      </c>
      <c r="M69" s="96">
        <f>IF(VLOOKUP($A69,'Table 11 Raw Data'!$A$1:$O$868,13,FALSE)=0,"-",VLOOKUP($A69,'Table 11 Raw Data'!$A$1:$O$868,13,FALSE))</f>
        <v>84</v>
      </c>
      <c r="N69" s="96">
        <f>IF(VLOOKUP($A69,'Table 11 Raw Data'!$A$1:$O$868,14,FALSE)=0,"-",VLOOKUP($A69,'Table 11 Raw Data'!$A$1:$O$868,14,FALSE))</f>
        <v>16</v>
      </c>
      <c r="O69" s="97">
        <f>IF(VLOOKUP($A69,'Table 11 Raw Data'!$A$1:$O$868,15,FALSE)=0,"-",VLOOKUP($A69,'Table 11 Raw Data'!$A$1:$O$868,15,FALSE))</f>
        <v>100</v>
      </c>
    </row>
    <row r="70" spans="1:15" x14ac:dyDescent="0.2">
      <c r="A70" s="94" t="s">
        <v>408</v>
      </c>
      <c r="B70" s="95">
        <f>IF(VLOOKUP($A70,'Table 11 Raw Data'!$A$1:$O$868,2,FALSE)=0,"-",VLOOKUP($A70,'Table 11 Raw Data'!$A$1:$O$868,2,FALSE))</f>
        <v>730</v>
      </c>
      <c r="C70" s="95">
        <f>IF(VLOOKUP($A70,'Table 11 Raw Data'!$A$1:$O$868,3,FALSE)=0,"-",VLOOKUP($A70,'Table 11 Raw Data'!$A$1:$O$868,3,FALSE))</f>
        <v>900</v>
      </c>
      <c r="D70" s="95">
        <f>IF(VLOOKUP($A70,'Table 11 Raw Data'!$A$1:$O$868,4,FALSE)=0,"-",VLOOKUP($A70,'Table 11 Raw Data'!$A$1:$O$868,4,FALSE))</f>
        <v>1620</v>
      </c>
      <c r="E70" s="95">
        <f>IF(VLOOKUP($A70,'Table 11 Raw Data'!$A$1:$O$868,5,FALSE)=0,"-",VLOOKUP($A70,'Table 11 Raw Data'!$A$1:$O$868,5,FALSE))</f>
        <v>310</v>
      </c>
      <c r="F70" s="95">
        <f>IF(VLOOKUP($A70,'Table 11 Raw Data'!$A$1:$O$868,6,FALSE)=0,"-",VLOOKUP($A70,'Table 11 Raw Data'!$A$1:$O$868,6,FALSE))</f>
        <v>1930</v>
      </c>
      <c r="G70" s="95">
        <f>IF(VLOOKUP($A70,'Table 11 Raw Data'!$A$1:$O$868,7,FALSE)=0,"-",VLOOKUP($A70,'Table 11 Raw Data'!$A$1:$O$868,7,FALSE))</f>
        <v>60</v>
      </c>
      <c r="H70" s="95">
        <f>IF(VLOOKUP($A70,'Table 11 Raw Data'!$A$1:$O$868,8,FALSE)=0,"-",VLOOKUP($A70,'Table 11 Raw Data'!$A$1:$O$868,8,FALSE))</f>
        <v>10</v>
      </c>
      <c r="I70" s="95">
        <f>IF(VLOOKUP($A70,'Table 11 Raw Data'!$A$1:$O$868,9,FALSE)=0,"-",VLOOKUP($A70,'Table 11 Raw Data'!$A$1:$O$868,9,FALSE))</f>
        <v>70</v>
      </c>
      <c r="J70" s="95">
        <f>IF(VLOOKUP($A70,'Table 11 Raw Data'!$A$1:$O$868,10,FALSE)=0,"-",VLOOKUP($A70,'Table 11 Raw Data'!$A$1:$O$868,10,FALSE))</f>
        <v>2000</v>
      </c>
      <c r="K70" s="96">
        <f>IF(VLOOKUP($A70,'Table 11 Raw Data'!$A$1:$O$868,11,FALSE)=0,"-",VLOOKUP($A70,'Table 11 Raw Data'!$A$1:$O$868,11,FALSE))</f>
        <v>38</v>
      </c>
      <c r="L70" s="96">
        <f>IF(VLOOKUP($A70,'Table 11 Raw Data'!$A$1:$O$868,12,FALSE)=0,"-",VLOOKUP($A70,'Table 11 Raw Data'!$A$1:$O$868,12,FALSE))</f>
        <v>46</v>
      </c>
      <c r="M70" s="96">
        <f>IF(VLOOKUP($A70,'Table 11 Raw Data'!$A$1:$O$868,13,FALSE)=0,"-",VLOOKUP($A70,'Table 11 Raw Data'!$A$1:$O$868,13,FALSE))</f>
        <v>84</v>
      </c>
      <c r="N70" s="96">
        <f>IF(VLOOKUP($A70,'Table 11 Raw Data'!$A$1:$O$868,14,FALSE)=0,"-",VLOOKUP($A70,'Table 11 Raw Data'!$A$1:$O$868,14,FALSE))</f>
        <v>16</v>
      </c>
      <c r="O70" s="97">
        <f>IF(VLOOKUP($A70,'Table 11 Raw Data'!$A$1:$O$868,15,FALSE)=0,"-",VLOOKUP($A70,'Table 11 Raw Data'!$A$1:$O$868,15,FALSE))</f>
        <v>100</v>
      </c>
    </row>
    <row r="71" spans="1:15" x14ac:dyDescent="0.2">
      <c r="A71" s="94" t="s">
        <v>409</v>
      </c>
      <c r="B71" s="95">
        <f>IF(VLOOKUP($A71,'Table 11 Raw Data'!$A$1:$O$868,2,FALSE)=0,"-",VLOOKUP($A71,'Table 11 Raw Data'!$A$1:$O$868,2,FALSE))</f>
        <v>890</v>
      </c>
      <c r="C71" s="95">
        <f>IF(VLOOKUP($A71,'Table 11 Raw Data'!$A$1:$O$868,3,FALSE)=0,"-",VLOOKUP($A71,'Table 11 Raw Data'!$A$1:$O$868,3,FALSE))</f>
        <v>1040</v>
      </c>
      <c r="D71" s="95">
        <f>IF(VLOOKUP($A71,'Table 11 Raw Data'!$A$1:$O$868,4,FALSE)=0,"-",VLOOKUP($A71,'Table 11 Raw Data'!$A$1:$O$868,4,FALSE))</f>
        <v>1920</v>
      </c>
      <c r="E71" s="95">
        <f>IF(VLOOKUP($A71,'Table 11 Raw Data'!$A$1:$O$868,5,FALSE)=0,"-",VLOOKUP($A71,'Table 11 Raw Data'!$A$1:$O$868,5,FALSE))</f>
        <v>440</v>
      </c>
      <c r="F71" s="95">
        <f>IF(VLOOKUP($A71,'Table 11 Raw Data'!$A$1:$O$868,6,FALSE)=0,"-",VLOOKUP($A71,'Table 11 Raw Data'!$A$1:$O$868,6,FALSE))</f>
        <v>2360</v>
      </c>
      <c r="G71" s="95">
        <f>IF(VLOOKUP($A71,'Table 11 Raw Data'!$A$1:$O$868,7,FALSE)=0,"-",VLOOKUP($A71,'Table 11 Raw Data'!$A$1:$O$868,7,FALSE))</f>
        <v>90</v>
      </c>
      <c r="H71" s="95">
        <f>IF(VLOOKUP($A71,'Table 11 Raw Data'!$A$1:$O$868,8,FALSE)=0,"-",VLOOKUP($A71,'Table 11 Raw Data'!$A$1:$O$868,8,FALSE))</f>
        <v>10</v>
      </c>
      <c r="I71" s="95">
        <f>IF(VLOOKUP($A71,'Table 11 Raw Data'!$A$1:$O$868,9,FALSE)=0,"-",VLOOKUP($A71,'Table 11 Raw Data'!$A$1:$O$868,9,FALSE))</f>
        <v>100</v>
      </c>
      <c r="J71" s="95">
        <f>IF(VLOOKUP($A71,'Table 11 Raw Data'!$A$1:$O$868,10,FALSE)=0,"-",VLOOKUP($A71,'Table 11 Raw Data'!$A$1:$O$868,10,FALSE))</f>
        <v>2460</v>
      </c>
      <c r="K71" s="96">
        <f>IF(VLOOKUP($A71,'Table 11 Raw Data'!$A$1:$O$868,11,FALSE)=0,"-",VLOOKUP($A71,'Table 11 Raw Data'!$A$1:$O$868,11,FALSE))</f>
        <v>37</v>
      </c>
      <c r="L71" s="96">
        <f>IF(VLOOKUP($A71,'Table 11 Raw Data'!$A$1:$O$868,12,FALSE)=0,"-",VLOOKUP($A71,'Table 11 Raw Data'!$A$1:$O$868,12,FALSE))</f>
        <v>44</v>
      </c>
      <c r="M71" s="96">
        <f>IF(VLOOKUP($A71,'Table 11 Raw Data'!$A$1:$O$868,13,FALSE)=0,"-",VLOOKUP($A71,'Table 11 Raw Data'!$A$1:$O$868,13,FALSE))</f>
        <v>81</v>
      </c>
      <c r="N71" s="96">
        <f>IF(VLOOKUP($A71,'Table 11 Raw Data'!$A$1:$O$868,14,FALSE)=0,"-",VLOOKUP($A71,'Table 11 Raw Data'!$A$1:$O$868,14,FALSE))</f>
        <v>19</v>
      </c>
      <c r="O71" s="97">
        <f>IF(VLOOKUP($A71,'Table 11 Raw Data'!$A$1:$O$868,15,FALSE)=0,"-",VLOOKUP($A71,'Table 11 Raw Data'!$A$1:$O$868,15,FALSE))</f>
        <v>100</v>
      </c>
    </row>
    <row r="72" spans="1:15" x14ac:dyDescent="0.2">
      <c r="A72" s="94" t="s">
        <v>410</v>
      </c>
      <c r="B72" s="95">
        <f>IF(VLOOKUP($A72,'Table 11 Raw Data'!$A$1:$O$868,2,FALSE)=0,"-",VLOOKUP($A72,'Table 11 Raw Data'!$A$1:$O$868,2,FALSE))</f>
        <v>960</v>
      </c>
      <c r="C72" s="95">
        <f>IF(VLOOKUP($A72,'Table 11 Raw Data'!$A$1:$O$868,3,FALSE)=0,"-",VLOOKUP($A72,'Table 11 Raw Data'!$A$1:$O$868,3,FALSE))</f>
        <v>1080</v>
      </c>
      <c r="D72" s="95">
        <f>IF(VLOOKUP($A72,'Table 11 Raw Data'!$A$1:$O$868,4,FALSE)=0,"-",VLOOKUP($A72,'Table 11 Raw Data'!$A$1:$O$868,4,FALSE))</f>
        <v>2040</v>
      </c>
      <c r="E72" s="95">
        <f>IF(VLOOKUP($A72,'Table 11 Raw Data'!$A$1:$O$868,5,FALSE)=0,"-",VLOOKUP($A72,'Table 11 Raw Data'!$A$1:$O$868,5,FALSE))</f>
        <v>430</v>
      </c>
      <c r="F72" s="95">
        <f>IF(VLOOKUP($A72,'Table 11 Raw Data'!$A$1:$O$868,6,FALSE)=0,"-",VLOOKUP($A72,'Table 11 Raw Data'!$A$1:$O$868,6,FALSE))</f>
        <v>2470</v>
      </c>
      <c r="G72" s="95">
        <f>IF(VLOOKUP($A72,'Table 11 Raw Data'!$A$1:$O$868,7,FALSE)=0,"-",VLOOKUP($A72,'Table 11 Raw Data'!$A$1:$O$868,7,FALSE))</f>
        <v>90</v>
      </c>
      <c r="H72" s="95">
        <f>IF(VLOOKUP($A72,'Table 11 Raw Data'!$A$1:$O$868,8,FALSE)=0,"-",VLOOKUP($A72,'Table 11 Raw Data'!$A$1:$O$868,8,FALSE))</f>
        <v>20</v>
      </c>
      <c r="I72" s="95">
        <f>IF(VLOOKUP($A72,'Table 11 Raw Data'!$A$1:$O$868,9,FALSE)=0,"-",VLOOKUP($A72,'Table 11 Raw Data'!$A$1:$O$868,9,FALSE))</f>
        <v>110</v>
      </c>
      <c r="J72" s="95">
        <f>IF(VLOOKUP($A72,'Table 11 Raw Data'!$A$1:$O$868,10,FALSE)=0,"-",VLOOKUP($A72,'Table 11 Raw Data'!$A$1:$O$868,10,FALSE))</f>
        <v>2590</v>
      </c>
      <c r="K72" s="96">
        <f>IF(VLOOKUP($A72,'Table 11 Raw Data'!$A$1:$O$868,11,FALSE)=0,"-",VLOOKUP($A72,'Table 11 Raw Data'!$A$1:$O$868,11,FALSE))</f>
        <v>39</v>
      </c>
      <c r="L72" s="96">
        <f>IF(VLOOKUP($A72,'Table 11 Raw Data'!$A$1:$O$868,12,FALSE)=0,"-",VLOOKUP($A72,'Table 11 Raw Data'!$A$1:$O$868,12,FALSE))</f>
        <v>44</v>
      </c>
      <c r="M72" s="96">
        <f>IF(VLOOKUP($A72,'Table 11 Raw Data'!$A$1:$O$868,13,FALSE)=0,"-",VLOOKUP($A72,'Table 11 Raw Data'!$A$1:$O$868,13,FALSE))</f>
        <v>82</v>
      </c>
      <c r="N72" s="96">
        <f>IF(VLOOKUP($A72,'Table 11 Raw Data'!$A$1:$O$868,14,FALSE)=0,"-",VLOOKUP($A72,'Table 11 Raw Data'!$A$1:$O$868,14,FALSE))</f>
        <v>18</v>
      </c>
      <c r="O72" s="97">
        <f>IF(VLOOKUP($A72,'Table 11 Raw Data'!$A$1:$O$868,15,FALSE)=0,"-",VLOOKUP($A72,'Table 11 Raw Data'!$A$1:$O$868,15,FALSE))</f>
        <v>100</v>
      </c>
    </row>
    <row r="73" spans="1:15" x14ac:dyDescent="0.2">
      <c r="A73" s="94"/>
      <c r="B73" s="90"/>
      <c r="C73" s="90"/>
      <c r="D73" s="90"/>
      <c r="E73" s="90"/>
      <c r="F73" s="90"/>
      <c r="G73" s="90"/>
      <c r="H73" s="90"/>
      <c r="I73" s="90"/>
      <c r="J73" s="90"/>
      <c r="K73" s="91"/>
      <c r="L73" s="91"/>
      <c r="M73" s="91"/>
      <c r="N73" s="91"/>
      <c r="O73" s="92"/>
    </row>
    <row r="74" spans="1:15" x14ac:dyDescent="0.2">
      <c r="A74" s="93" t="s">
        <v>411</v>
      </c>
      <c r="B74" s="90">
        <f>IF(VLOOKUP($A74,'Table 11 Raw Data'!$A$1:$O$868,2,FALSE)=0,"-",VLOOKUP($A74,'Table 11 Raw Data'!$A$1:$O$868,2,FALSE))</f>
        <v>40980</v>
      </c>
      <c r="C74" s="90">
        <f>IF(VLOOKUP($A74,'Table 11 Raw Data'!$A$1:$O$868,3,FALSE)=0,"-",VLOOKUP($A74,'Table 11 Raw Data'!$A$1:$O$868,3,FALSE))</f>
        <v>55470</v>
      </c>
      <c r="D74" s="90">
        <f>IF(VLOOKUP($A74,'Table 11 Raw Data'!$A$1:$O$868,4,FALSE)=0,"-",VLOOKUP($A74,'Table 11 Raw Data'!$A$1:$O$868,4,FALSE))</f>
        <v>96450</v>
      </c>
      <c r="E74" s="90">
        <f>IF(VLOOKUP($A74,'Table 11 Raw Data'!$A$1:$O$868,5,FALSE)=0,"-",VLOOKUP($A74,'Table 11 Raw Data'!$A$1:$O$868,5,FALSE))</f>
        <v>26730</v>
      </c>
      <c r="F74" s="90">
        <f>IF(VLOOKUP($A74,'Table 11 Raw Data'!$A$1:$O$868,6,FALSE)=0,"-",VLOOKUP($A74,'Table 11 Raw Data'!$A$1:$O$868,6,FALSE))</f>
        <v>123180</v>
      </c>
      <c r="G74" s="90">
        <f>IF(VLOOKUP($A74,'Table 11 Raw Data'!$A$1:$O$868,7,FALSE)=0,"-",VLOOKUP($A74,'Table 11 Raw Data'!$A$1:$O$868,7,FALSE))</f>
        <v>4330</v>
      </c>
      <c r="H74" s="90">
        <f>IF(VLOOKUP($A74,'Table 11 Raw Data'!$A$1:$O$868,8,FALSE)=0,"-",VLOOKUP($A74,'Table 11 Raw Data'!$A$1:$O$868,8,FALSE))</f>
        <v>2140</v>
      </c>
      <c r="I74" s="90">
        <f>IF(VLOOKUP($A74,'Table 11 Raw Data'!$A$1:$O$868,9,FALSE)=0,"-",VLOOKUP($A74,'Table 11 Raw Data'!$A$1:$O$868,9,FALSE))</f>
        <v>6470</v>
      </c>
      <c r="J74" s="90">
        <f>IF(VLOOKUP($A74,'Table 11 Raw Data'!$A$1:$O$868,10,FALSE)=0,"-",VLOOKUP($A74,'Table 11 Raw Data'!$A$1:$O$868,10,FALSE))</f>
        <v>129640</v>
      </c>
      <c r="K74" s="91">
        <f>IF(VLOOKUP($A74,'Table 11 Raw Data'!$A$1:$O$868,11,FALSE)=0,"-",VLOOKUP($A74,'Table 11 Raw Data'!$A$1:$O$868,11,FALSE))</f>
        <v>33</v>
      </c>
      <c r="L74" s="91">
        <f>IF(VLOOKUP($A74,'Table 11 Raw Data'!$A$1:$O$868,12,FALSE)=0,"-",VLOOKUP($A74,'Table 11 Raw Data'!$A$1:$O$868,12,FALSE))</f>
        <v>45</v>
      </c>
      <c r="M74" s="91">
        <f>IF(VLOOKUP($A74,'Table 11 Raw Data'!$A$1:$O$868,13,FALSE)=0,"-",VLOOKUP($A74,'Table 11 Raw Data'!$A$1:$O$868,13,FALSE))</f>
        <v>78</v>
      </c>
      <c r="N74" s="91">
        <f>IF(VLOOKUP($A74,'Table 11 Raw Data'!$A$1:$O$868,14,FALSE)=0,"-",VLOOKUP($A74,'Table 11 Raw Data'!$A$1:$O$868,14,FALSE))</f>
        <v>22</v>
      </c>
      <c r="O74" s="92">
        <f>IF(VLOOKUP($A74,'Table 11 Raw Data'!$A$1:$O$868,15,FALSE)=0,"-",VLOOKUP($A74,'Table 11 Raw Data'!$A$1:$O$868,15,FALSE))</f>
        <v>100</v>
      </c>
    </row>
    <row r="75" spans="1:15" x14ac:dyDescent="0.2">
      <c r="A75" s="94" t="s">
        <v>412</v>
      </c>
      <c r="B75" s="95">
        <f>IF(VLOOKUP($A75,'Table 11 Raw Data'!$A$1:$O$868,2,FALSE)=0,"-",VLOOKUP($A75,'Table 11 Raw Data'!$A$1:$O$868,2,FALSE))</f>
        <v>3180</v>
      </c>
      <c r="C75" s="95">
        <f>IF(VLOOKUP($A75,'Table 11 Raw Data'!$A$1:$O$868,3,FALSE)=0,"-",VLOOKUP($A75,'Table 11 Raw Data'!$A$1:$O$868,3,FALSE))</f>
        <v>3730</v>
      </c>
      <c r="D75" s="95">
        <f>IF(VLOOKUP($A75,'Table 11 Raw Data'!$A$1:$O$868,4,FALSE)=0,"-",VLOOKUP($A75,'Table 11 Raw Data'!$A$1:$O$868,4,FALSE))</f>
        <v>6910</v>
      </c>
      <c r="E75" s="95">
        <f>IF(VLOOKUP($A75,'Table 11 Raw Data'!$A$1:$O$868,5,FALSE)=0,"-",VLOOKUP($A75,'Table 11 Raw Data'!$A$1:$O$868,5,FALSE))</f>
        <v>1830</v>
      </c>
      <c r="F75" s="95">
        <f>IF(VLOOKUP($A75,'Table 11 Raw Data'!$A$1:$O$868,6,FALSE)=0,"-",VLOOKUP($A75,'Table 11 Raw Data'!$A$1:$O$868,6,FALSE))</f>
        <v>8740</v>
      </c>
      <c r="G75" s="95">
        <f>IF(VLOOKUP($A75,'Table 11 Raw Data'!$A$1:$O$868,7,FALSE)=0,"-",VLOOKUP($A75,'Table 11 Raw Data'!$A$1:$O$868,7,FALSE))</f>
        <v>270</v>
      </c>
      <c r="H75" s="95">
        <f>IF(VLOOKUP($A75,'Table 11 Raw Data'!$A$1:$O$868,8,FALSE)=0,"-",VLOOKUP($A75,'Table 11 Raw Data'!$A$1:$O$868,8,FALSE))</f>
        <v>140</v>
      </c>
      <c r="I75" s="95">
        <f>IF(VLOOKUP($A75,'Table 11 Raw Data'!$A$1:$O$868,9,FALSE)=0,"-",VLOOKUP($A75,'Table 11 Raw Data'!$A$1:$O$868,9,FALSE))</f>
        <v>410</v>
      </c>
      <c r="J75" s="95">
        <f>IF(VLOOKUP($A75,'Table 11 Raw Data'!$A$1:$O$868,10,FALSE)=0,"-",VLOOKUP($A75,'Table 11 Raw Data'!$A$1:$O$868,10,FALSE))</f>
        <v>9160</v>
      </c>
      <c r="K75" s="96">
        <f>IF(VLOOKUP($A75,'Table 11 Raw Data'!$A$1:$O$868,11,FALSE)=0,"-",VLOOKUP($A75,'Table 11 Raw Data'!$A$1:$O$868,11,FALSE))</f>
        <v>36</v>
      </c>
      <c r="L75" s="96">
        <f>IF(VLOOKUP($A75,'Table 11 Raw Data'!$A$1:$O$868,12,FALSE)=0,"-",VLOOKUP($A75,'Table 11 Raw Data'!$A$1:$O$868,12,FALSE))</f>
        <v>43</v>
      </c>
      <c r="M75" s="96">
        <f>IF(VLOOKUP($A75,'Table 11 Raw Data'!$A$1:$O$868,13,FALSE)=0,"-",VLOOKUP($A75,'Table 11 Raw Data'!$A$1:$O$868,13,FALSE))</f>
        <v>79</v>
      </c>
      <c r="N75" s="96">
        <f>IF(VLOOKUP($A75,'Table 11 Raw Data'!$A$1:$O$868,14,FALSE)=0,"-",VLOOKUP($A75,'Table 11 Raw Data'!$A$1:$O$868,14,FALSE))</f>
        <v>21</v>
      </c>
      <c r="O75" s="97">
        <f>IF(VLOOKUP($A75,'Table 11 Raw Data'!$A$1:$O$868,15,FALSE)=0,"-",VLOOKUP($A75,'Table 11 Raw Data'!$A$1:$O$868,15,FALSE))</f>
        <v>100</v>
      </c>
    </row>
    <row r="76" spans="1:15" x14ac:dyDescent="0.2">
      <c r="A76" s="94" t="s">
        <v>413</v>
      </c>
      <c r="B76" s="95">
        <f>IF(VLOOKUP($A76,'Table 11 Raw Data'!$A$1:$O$868,2,FALSE)=0,"-",VLOOKUP($A76,'Table 11 Raw Data'!$A$1:$O$868,2,FALSE))</f>
        <v>2970</v>
      </c>
      <c r="C76" s="95">
        <f>IF(VLOOKUP($A76,'Table 11 Raw Data'!$A$1:$O$868,3,FALSE)=0,"-",VLOOKUP($A76,'Table 11 Raw Data'!$A$1:$O$868,3,FALSE))</f>
        <v>3660</v>
      </c>
      <c r="D76" s="95">
        <f>IF(VLOOKUP($A76,'Table 11 Raw Data'!$A$1:$O$868,4,FALSE)=0,"-",VLOOKUP($A76,'Table 11 Raw Data'!$A$1:$O$868,4,FALSE))</f>
        <v>6630</v>
      </c>
      <c r="E76" s="95">
        <f>IF(VLOOKUP($A76,'Table 11 Raw Data'!$A$1:$O$868,5,FALSE)=0,"-",VLOOKUP($A76,'Table 11 Raw Data'!$A$1:$O$868,5,FALSE))</f>
        <v>2070</v>
      </c>
      <c r="F76" s="95">
        <f>IF(VLOOKUP($A76,'Table 11 Raw Data'!$A$1:$O$868,6,FALSE)=0,"-",VLOOKUP($A76,'Table 11 Raw Data'!$A$1:$O$868,6,FALSE))</f>
        <v>8700</v>
      </c>
      <c r="G76" s="95">
        <f>IF(VLOOKUP($A76,'Table 11 Raw Data'!$A$1:$O$868,7,FALSE)=0,"-",VLOOKUP($A76,'Table 11 Raw Data'!$A$1:$O$868,7,FALSE))</f>
        <v>310</v>
      </c>
      <c r="H76" s="95">
        <f>IF(VLOOKUP($A76,'Table 11 Raw Data'!$A$1:$O$868,8,FALSE)=0,"-",VLOOKUP($A76,'Table 11 Raw Data'!$A$1:$O$868,8,FALSE))</f>
        <v>90</v>
      </c>
      <c r="I76" s="95">
        <f>IF(VLOOKUP($A76,'Table 11 Raw Data'!$A$1:$O$868,9,FALSE)=0,"-",VLOOKUP($A76,'Table 11 Raw Data'!$A$1:$O$868,9,FALSE))</f>
        <v>390</v>
      </c>
      <c r="J76" s="95">
        <f>IF(VLOOKUP($A76,'Table 11 Raw Data'!$A$1:$O$868,10,FALSE)=0,"-",VLOOKUP($A76,'Table 11 Raw Data'!$A$1:$O$868,10,FALSE))</f>
        <v>9090</v>
      </c>
      <c r="K76" s="96">
        <f>IF(VLOOKUP($A76,'Table 11 Raw Data'!$A$1:$O$868,11,FALSE)=0,"-",VLOOKUP($A76,'Table 11 Raw Data'!$A$1:$O$868,11,FALSE))</f>
        <v>34</v>
      </c>
      <c r="L76" s="96">
        <f>IF(VLOOKUP($A76,'Table 11 Raw Data'!$A$1:$O$868,12,FALSE)=0,"-",VLOOKUP($A76,'Table 11 Raw Data'!$A$1:$O$868,12,FALSE))</f>
        <v>42</v>
      </c>
      <c r="M76" s="96">
        <f>IF(VLOOKUP($A76,'Table 11 Raw Data'!$A$1:$O$868,13,FALSE)=0,"-",VLOOKUP($A76,'Table 11 Raw Data'!$A$1:$O$868,13,FALSE))</f>
        <v>76</v>
      </c>
      <c r="N76" s="96">
        <f>IF(VLOOKUP($A76,'Table 11 Raw Data'!$A$1:$O$868,14,FALSE)=0,"-",VLOOKUP($A76,'Table 11 Raw Data'!$A$1:$O$868,14,FALSE))</f>
        <v>24</v>
      </c>
      <c r="O76" s="97">
        <f>IF(VLOOKUP($A76,'Table 11 Raw Data'!$A$1:$O$868,15,FALSE)=0,"-",VLOOKUP($A76,'Table 11 Raw Data'!$A$1:$O$868,15,FALSE))</f>
        <v>100</v>
      </c>
    </row>
    <row r="77" spans="1:15" x14ac:dyDescent="0.2">
      <c r="A77" s="94" t="s">
        <v>414</v>
      </c>
      <c r="B77" s="95">
        <f>IF(VLOOKUP($A77,'Table 11 Raw Data'!$A$1:$O$868,2,FALSE)=0,"-",VLOOKUP($A77,'Table 11 Raw Data'!$A$1:$O$868,2,FALSE))</f>
        <v>2720</v>
      </c>
      <c r="C77" s="95">
        <f>IF(VLOOKUP($A77,'Table 11 Raw Data'!$A$1:$O$868,3,FALSE)=0,"-",VLOOKUP($A77,'Table 11 Raw Data'!$A$1:$O$868,3,FALSE))</f>
        <v>3150</v>
      </c>
      <c r="D77" s="95">
        <f>IF(VLOOKUP($A77,'Table 11 Raw Data'!$A$1:$O$868,4,FALSE)=0,"-",VLOOKUP($A77,'Table 11 Raw Data'!$A$1:$O$868,4,FALSE))</f>
        <v>5870</v>
      </c>
      <c r="E77" s="95">
        <f>IF(VLOOKUP($A77,'Table 11 Raw Data'!$A$1:$O$868,5,FALSE)=0,"-",VLOOKUP($A77,'Table 11 Raw Data'!$A$1:$O$868,5,FALSE))</f>
        <v>1590</v>
      </c>
      <c r="F77" s="95">
        <f>IF(VLOOKUP($A77,'Table 11 Raw Data'!$A$1:$O$868,6,FALSE)=0,"-",VLOOKUP($A77,'Table 11 Raw Data'!$A$1:$O$868,6,FALSE))</f>
        <v>7460</v>
      </c>
      <c r="G77" s="95">
        <f>IF(VLOOKUP($A77,'Table 11 Raw Data'!$A$1:$O$868,7,FALSE)=0,"-",VLOOKUP($A77,'Table 11 Raw Data'!$A$1:$O$868,7,FALSE))</f>
        <v>250</v>
      </c>
      <c r="H77" s="95">
        <f>IF(VLOOKUP($A77,'Table 11 Raw Data'!$A$1:$O$868,8,FALSE)=0,"-",VLOOKUP($A77,'Table 11 Raw Data'!$A$1:$O$868,8,FALSE))</f>
        <v>110</v>
      </c>
      <c r="I77" s="95">
        <f>IF(VLOOKUP($A77,'Table 11 Raw Data'!$A$1:$O$868,9,FALSE)=0,"-",VLOOKUP($A77,'Table 11 Raw Data'!$A$1:$O$868,9,FALSE))</f>
        <v>360</v>
      </c>
      <c r="J77" s="95">
        <f>IF(VLOOKUP($A77,'Table 11 Raw Data'!$A$1:$O$868,10,FALSE)=0,"-",VLOOKUP($A77,'Table 11 Raw Data'!$A$1:$O$868,10,FALSE))</f>
        <v>7810</v>
      </c>
      <c r="K77" s="96">
        <f>IF(VLOOKUP($A77,'Table 11 Raw Data'!$A$1:$O$868,11,FALSE)=0,"-",VLOOKUP($A77,'Table 11 Raw Data'!$A$1:$O$868,11,FALSE))</f>
        <v>36</v>
      </c>
      <c r="L77" s="96">
        <f>IF(VLOOKUP($A77,'Table 11 Raw Data'!$A$1:$O$868,12,FALSE)=0,"-",VLOOKUP($A77,'Table 11 Raw Data'!$A$1:$O$868,12,FALSE))</f>
        <v>42</v>
      </c>
      <c r="M77" s="96">
        <f>IF(VLOOKUP($A77,'Table 11 Raw Data'!$A$1:$O$868,13,FALSE)=0,"-",VLOOKUP($A77,'Table 11 Raw Data'!$A$1:$O$868,13,FALSE))</f>
        <v>79</v>
      </c>
      <c r="N77" s="96">
        <f>IF(VLOOKUP($A77,'Table 11 Raw Data'!$A$1:$O$868,14,FALSE)=0,"-",VLOOKUP($A77,'Table 11 Raw Data'!$A$1:$O$868,14,FALSE))</f>
        <v>21</v>
      </c>
      <c r="O77" s="97">
        <f>IF(VLOOKUP($A77,'Table 11 Raw Data'!$A$1:$O$868,15,FALSE)=0,"-",VLOOKUP($A77,'Table 11 Raw Data'!$A$1:$O$868,15,FALSE))</f>
        <v>100</v>
      </c>
    </row>
    <row r="78" spans="1:15" x14ac:dyDescent="0.2">
      <c r="A78" s="94" t="s">
        <v>415</v>
      </c>
      <c r="B78" s="95">
        <f>IF(VLOOKUP($A78,'Table 11 Raw Data'!$A$1:$O$868,2,FALSE)=0,"-",VLOOKUP($A78,'Table 11 Raw Data'!$A$1:$O$868,2,FALSE))</f>
        <v>4560</v>
      </c>
      <c r="C78" s="95">
        <f>IF(VLOOKUP($A78,'Table 11 Raw Data'!$A$1:$O$868,3,FALSE)=0,"-",VLOOKUP($A78,'Table 11 Raw Data'!$A$1:$O$868,3,FALSE))</f>
        <v>5790</v>
      </c>
      <c r="D78" s="95">
        <f>IF(VLOOKUP($A78,'Table 11 Raw Data'!$A$1:$O$868,4,FALSE)=0,"-",VLOOKUP($A78,'Table 11 Raw Data'!$A$1:$O$868,4,FALSE))</f>
        <v>10360</v>
      </c>
      <c r="E78" s="95">
        <f>IF(VLOOKUP($A78,'Table 11 Raw Data'!$A$1:$O$868,5,FALSE)=0,"-",VLOOKUP($A78,'Table 11 Raw Data'!$A$1:$O$868,5,FALSE))</f>
        <v>2610</v>
      </c>
      <c r="F78" s="95">
        <f>IF(VLOOKUP($A78,'Table 11 Raw Data'!$A$1:$O$868,6,FALSE)=0,"-",VLOOKUP($A78,'Table 11 Raw Data'!$A$1:$O$868,6,FALSE))</f>
        <v>12960</v>
      </c>
      <c r="G78" s="95">
        <f>IF(VLOOKUP($A78,'Table 11 Raw Data'!$A$1:$O$868,7,FALSE)=0,"-",VLOOKUP($A78,'Table 11 Raw Data'!$A$1:$O$868,7,FALSE))</f>
        <v>460</v>
      </c>
      <c r="H78" s="95">
        <f>IF(VLOOKUP($A78,'Table 11 Raw Data'!$A$1:$O$868,8,FALSE)=0,"-",VLOOKUP($A78,'Table 11 Raw Data'!$A$1:$O$868,8,FALSE))</f>
        <v>220</v>
      </c>
      <c r="I78" s="95">
        <f>IF(VLOOKUP($A78,'Table 11 Raw Data'!$A$1:$O$868,9,FALSE)=0,"-",VLOOKUP($A78,'Table 11 Raw Data'!$A$1:$O$868,9,FALSE))</f>
        <v>680</v>
      </c>
      <c r="J78" s="95">
        <f>IF(VLOOKUP($A78,'Table 11 Raw Data'!$A$1:$O$868,10,FALSE)=0,"-",VLOOKUP($A78,'Table 11 Raw Data'!$A$1:$O$868,10,FALSE))</f>
        <v>13640</v>
      </c>
      <c r="K78" s="96">
        <f>IF(VLOOKUP($A78,'Table 11 Raw Data'!$A$1:$O$868,11,FALSE)=0,"-",VLOOKUP($A78,'Table 11 Raw Data'!$A$1:$O$868,11,FALSE))</f>
        <v>35</v>
      </c>
      <c r="L78" s="96">
        <f>IF(VLOOKUP($A78,'Table 11 Raw Data'!$A$1:$O$868,12,FALSE)=0,"-",VLOOKUP($A78,'Table 11 Raw Data'!$A$1:$O$868,12,FALSE))</f>
        <v>45</v>
      </c>
      <c r="M78" s="96">
        <f>IF(VLOOKUP($A78,'Table 11 Raw Data'!$A$1:$O$868,13,FALSE)=0,"-",VLOOKUP($A78,'Table 11 Raw Data'!$A$1:$O$868,13,FALSE))</f>
        <v>80</v>
      </c>
      <c r="N78" s="96">
        <f>IF(VLOOKUP($A78,'Table 11 Raw Data'!$A$1:$O$868,14,FALSE)=0,"-",VLOOKUP($A78,'Table 11 Raw Data'!$A$1:$O$868,14,FALSE))</f>
        <v>20</v>
      </c>
      <c r="O78" s="97">
        <f>IF(VLOOKUP($A78,'Table 11 Raw Data'!$A$1:$O$868,15,FALSE)=0,"-",VLOOKUP($A78,'Table 11 Raw Data'!$A$1:$O$868,15,FALSE))</f>
        <v>100</v>
      </c>
    </row>
    <row r="79" spans="1:15" x14ac:dyDescent="0.2">
      <c r="A79" s="94" t="s">
        <v>416</v>
      </c>
      <c r="B79" s="95">
        <f>IF(VLOOKUP($A79,'Table 11 Raw Data'!$A$1:$O$868,2,FALSE)=0,"-",VLOOKUP($A79,'Table 11 Raw Data'!$A$1:$O$868,2,FALSE))</f>
        <v>3590</v>
      </c>
      <c r="C79" s="95">
        <f>IF(VLOOKUP($A79,'Table 11 Raw Data'!$A$1:$O$868,3,FALSE)=0,"-",VLOOKUP($A79,'Table 11 Raw Data'!$A$1:$O$868,3,FALSE))</f>
        <v>5820</v>
      </c>
      <c r="D79" s="95">
        <f>IF(VLOOKUP($A79,'Table 11 Raw Data'!$A$1:$O$868,4,FALSE)=0,"-",VLOOKUP($A79,'Table 11 Raw Data'!$A$1:$O$868,4,FALSE))</f>
        <v>9410</v>
      </c>
      <c r="E79" s="95">
        <f>IF(VLOOKUP($A79,'Table 11 Raw Data'!$A$1:$O$868,5,FALSE)=0,"-",VLOOKUP($A79,'Table 11 Raw Data'!$A$1:$O$868,5,FALSE))</f>
        <v>3230</v>
      </c>
      <c r="F79" s="95">
        <f>IF(VLOOKUP($A79,'Table 11 Raw Data'!$A$1:$O$868,6,FALSE)=0,"-",VLOOKUP($A79,'Table 11 Raw Data'!$A$1:$O$868,6,FALSE))</f>
        <v>12640</v>
      </c>
      <c r="G79" s="95">
        <f>IF(VLOOKUP($A79,'Table 11 Raw Data'!$A$1:$O$868,7,FALSE)=0,"-",VLOOKUP($A79,'Table 11 Raw Data'!$A$1:$O$868,7,FALSE))</f>
        <v>530</v>
      </c>
      <c r="H79" s="95">
        <f>IF(VLOOKUP($A79,'Table 11 Raw Data'!$A$1:$O$868,8,FALSE)=0,"-",VLOOKUP($A79,'Table 11 Raw Data'!$A$1:$O$868,8,FALSE))</f>
        <v>280</v>
      </c>
      <c r="I79" s="95">
        <f>IF(VLOOKUP($A79,'Table 11 Raw Data'!$A$1:$O$868,9,FALSE)=0,"-",VLOOKUP($A79,'Table 11 Raw Data'!$A$1:$O$868,9,FALSE))</f>
        <v>820</v>
      </c>
      <c r="J79" s="95">
        <f>IF(VLOOKUP($A79,'Table 11 Raw Data'!$A$1:$O$868,10,FALSE)=0,"-",VLOOKUP($A79,'Table 11 Raw Data'!$A$1:$O$868,10,FALSE))</f>
        <v>13450</v>
      </c>
      <c r="K79" s="96">
        <f>IF(VLOOKUP($A79,'Table 11 Raw Data'!$A$1:$O$868,11,FALSE)=0,"-",VLOOKUP($A79,'Table 11 Raw Data'!$A$1:$O$868,11,FALSE))</f>
        <v>28</v>
      </c>
      <c r="L79" s="96">
        <f>IF(VLOOKUP($A79,'Table 11 Raw Data'!$A$1:$O$868,12,FALSE)=0,"-",VLOOKUP($A79,'Table 11 Raw Data'!$A$1:$O$868,12,FALSE))</f>
        <v>46</v>
      </c>
      <c r="M79" s="96">
        <f>IF(VLOOKUP($A79,'Table 11 Raw Data'!$A$1:$O$868,13,FALSE)=0,"-",VLOOKUP($A79,'Table 11 Raw Data'!$A$1:$O$868,13,FALSE))</f>
        <v>74</v>
      </c>
      <c r="N79" s="96">
        <f>IF(VLOOKUP($A79,'Table 11 Raw Data'!$A$1:$O$868,14,FALSE)=0,"-",VLOOKUP($A79,'Table 11 Raw Data'!$A$1:$O$868,14,FALSE))</f>
        <v>26</v>
      </c>
      <c r="O79" s="97">
        <f>IF(VLOOKUP($A79,'Table 11 Raw Data'!$A$1:$O$868,15,FALSE)=0,"-",VLOOKUP($A79,'Table 11 Raw Data'!$A$1:$O$868,15,FALSE))</f>
        <v>100</v>
      </c>
    </row>
    <row r="80" spans="1:15" x14ac:dyDescent="0.2">
      <c r="A80" s="94" t="s">
        <v>417</v>
      </c>
      <c r="B80" s="95">
        <f>IF(VLOOKUP($A80,'Table 11 Raw Data'!$A$1:$O$868,2,FALSE)=0,"-",VLOOKUP($A80,'Table 11 Raw Data'!$A$1:$O$868,2,FALSE))</f>
        <v>1520</v>
      </c>
      <c r="C80" s="95">
        <f>IF(VLOOKUP($A80,'Table 11 Raw Data'!$A$1:$O$868,3,FALSE)=0,"-",VLOOKUP($A80,'Table 11 Raw Data'!$A$1:$O$868,3,FALSE))</f>
        <v>2070</v>
      </c>
      <c r="D80" s="95">
        <f>IF(VLOOKUP($A80,'Table 11 Raw Data'!$A$1:$O$868,4,FALSE)=0,"-",VLOOKUP($A80,'Table 11 Raw Data'!$A$1:$O$868,4,FALSE))</f>
        <v>3590</v>
      </c>
      <c r="E80" s="95">
        <f>IF(VLOOKUP($A80,'Table 11 Raw Data'!$A$1:$O$868,5,FALSE)=0,"-",VLOOKUP($A80,'Table 11 Raw Data'!$A$1:$O$868,5,FALSE))</f>
        <v>1050</v>
      </c>
      <c r="F80" s="95">
        <f>IF(VLOOKUP($A80,'Table 11 Raw Data'!$A$1:$O$868,6,FALSE)=0,"-",VLOOKUP($A80,'Table 11 Raw Data'!$A$1:$O$868,6,FALSE))</f>
        <v>4640</v>
      </c>
      <c r="G80" s="95">
        <f>IF(VLOOKUP($A80,'Table 11 Raw Data'!$A$1:$O$868,7,FALSE)=0,"-",VLOOKUP($A80,'Table 11 Raw Data'!$A$1:$O$868,7,FALSE))</f>
        <v>170</v>
      </c>
      <c r="H80" s="95">
        <f>IF(VLOOKUP($A80,'Table 11 Raw Data'!$A$1:$O$868,8,FALSE)=0,"-",VLOOKUP($A80,'Table 11 Raw Data'!$A$1:$O$868,8,FALSE))</f>
        <v>120</v>
      </c>
      <c r="I80" s="95">
        <f>IF(VLOOKUP($A80,'Table 11 Raw Data'!$A$1:$O$868,9,FALSE)=0,"-",VLOOKUP($A80,'Table 11 Raw Data'!$A$1:$O$868,9,FALSE))</f>
        <v>290</v>
      </c>
      <c r="J80" s="95">
        <f>IF(VLOOKUP($A80,'Table 11 Raw Data'!$A$1:$O$868,10,FALSE)=0,"-",VLOOKUP($A80,'Table 11 Raw Data'!$A$1:$O$868,10,FALSE))</f>
        <v>4930</v>
      </c>
      <c r="K80" s="96">
        <f>IF(VLOOKUP($A80,'Table 11 Raw Data'!$A$1:$O$868,11,FALSE)=0,"-",VLOOKUP($A80,'Table 11 Raw Data'!$A$1:$O$868,11,FALSE))</f>
        <v>33</v>
      </c>
      <c r="L80" s="96">
        <f>IF(VLOOKUP($A80,'Table 11 Raw Data'!$A$1:$O$868,12,FALSE)=0,"-",VLOOKUP($A80,'Table 11 Raw Data'!$A$1:$O$868,12,FALSE))</f>
        <v>45</v>
      </c>
      <c r="M80" s="96">
        <f>IF(VLOOKUP($A80,'Table 11 Raw Data'!$A$1:$O$868,13,FALSE)=0,"-",VLOOKUP($A80,'Table 11 Raw Data'!$A$1:$O$868,13,FALSE))</f>
        <v>77</v>
      </c>
      <c r="N80" s="96">
        <f>IF(VLOOKUP($A80,'Table 11 Raw Data'!$A$1:$O$868,14,FALSE)=0,"-",VLOOKUP($A80,'Table 11 Raw Data'!$A$1:$O$868,14,FALSE))</f>
        <v>23</v>
      </c>
      <c r="O80" s="97">
        <f>IF(VLOOKUP($A80,'Table 11 Raw Data'!$A$1:$O$868,15,FALSE)=0,"-",VLOOKUP($A80,'Table 11 Raw Data'!$A$1:$O$868,15,FALSE))</f>
        <v>100</v>
      </c>
    </row>
    <row r="81" spans="1:15" x14ac:dyDescent="0.2">
      <c r="A81" s="94" t="s">
        <v>418</v>
      </c>
      <c r="B81" s="95">
        <f>IF(VLOOKUP($A81,'Table 11 Raw Data'!$A$1:$O$868,2,FALSE)=0,"-",VLOOKUP($A81,'Table 11 Raw Data'!$A$1:$O$868,2,FALSE))</f>
        <v>2790</v>
      </c>
      <c r="C81" s="95">
        <f>IF(VLOOKUP($A81,'Table 11 Raw Data'!$A$1:$O$868,3,FALSE)=0,"-",VLOOKUP($A81,'Table 11 Raw Data'!$A$1:$O$868,3,FALSE))</f>
        <v>4280</v>
      </c>
      <c r="D81" s="95">
        <f>IF(VLOOKUP($A81,'Table 11 Raw Data'!$A$1:$O$868,4,FALSE)=0,"-",VLOOKUP($A81,'Table 11 Raw Data'!$A$1:$O$868,4,FALSE))</f>
        <v>7070</v>
      </c>
      <c r="E81" s="95">
        <f>IF(VLOOKUP($A81,'Table 11 Raw Data'!$A$1:$O$868,5,FALSE)=0,"-",VLOOKUP($A81,'Table 11 Raw Data'!$A$1:$O$868,5,FALSE))</f>
        <v>2100</v>
      </c>
      <c r="F81" s="95">
        <f>IF(VLOOKUP($A81,'Table 11 Raw Data'!$A$1:$O$868,6,FALSE)=0,"-",VLOOKUP($A81,'Table 11 Raw Data'!$A$1:$O$868,6,FALSE))</f>
        <v>9170</v>
      </c>
      <c r="G81" s="95">
        <f>IF(VLOOKUP($A81,'Table 11 Raw Data'!$A$1:$O$868,7,FALSE)=0,"-",VLOOKUP($A81,'Table 11 Raw Data'!$A$1:$O$868,7,FALSE))</f>
        <v>310</v>
      </c>
      <c r="H81" s="95">
        <f>IF(VLOOKUP($A81,'Table 11 Raw Data'!$A$1:$O$868,8,FALSE)=0,"-",VLOOKUP($A81,'Table 11 Raw Data'!$A$1:$O$868,8,FALSE))</f>
        <v>220</v>
      </c>
      <c r="I81" s="95">
        <f>IF(VLOOKUP($A81,'Table 11 Raw Data'!$A$1:$O$868,9,FALSE)=0,"-",VLOOKUP($A81,'Table 11 Raw Data'!$A$1:$O$868,9,FALSE))</f>
        <v>530</v>
      </c>
      <c r="J81" s="95">
        <f>IF(VLOOKUP($A81,'Table 11 Raw Data'!$A$1:$O$868,10,FALSE)=0,"-",VLOOKUP($A81,'Table 11 Raw Data'!$A$1:$O$868,10,FALSE))</f>
        <v>9700</v>
      </c>
      <c r="K81" s="96">
        <f>IF(VLOOKUP($A81,'Table 11 Raw Data'!$A$1:$O$868,11,FALSE)=0,"-",VLOOKUP($A81,'Table 11 Raw Data'!$A$1:$O$868,11,FALSE))</f>
        <v>30</v>
      </c>
      <c r="L81" s="96">
        <f>IF(VLOOKUP($A81,'Table 11 Raw Data'!$A$1:$O$868,12,FALSE)=0,"-",VLOOKUP($A81,'Table 11 Raw Data'!$A$1:$O$868,12,FALSE))</f>
        <v>47</v>
      </c>
      <c r="M81" s="96">
        <f>IF(VLOOKUP($A81,'Table 11 Raw Data'!$A$1:$O$868,13,FALSE)=0,"-",VLOOKUP($A81,'Table 11 Raw Data'!$A$1:$O$868,13,FALSE))</f>
        <v>77</v>
      </c>
      <c r="N81" s="96">
        <f>IF(VLOOKUP($A81,'Table 11 Raw Data'!$A$1:$O$868,14,FALSE)=0,"-",VLOOKUP($A81,'Table 11 Raw Data'!$A$1:$O$868,14,FALSE))</f>
        <v>23</v>
      </c>
      <c r="O81" s="97">
        <f>IF(VLOOKUP($A81,'Table 11 Raw Data'!$A$1:$O$868,15,FALSE)=0,"-",VLOOKUP($A81,'Table 11 Raw Data'!$A$1:$O$868,15,FALSE))</f>
        <v>100</v>
      </c>
    </row>
    <row r="82" spans="1:15" x14ac:dyDescent="0.2">
      <c r="A82" s="94" t="s">
        <v>419</v>
      </c>
      <c r="B82" s="95">
        <f>IF(VLOOKUP($A82,'Table 11 Raw Data'!$A$1:$O$868,2,FALSE)=0,"-",VLOOKUP($A82,'Table 11 Raw Data'!$A$1:$O$868,2,FALSE))</f>
        <v>5430</v>
      </c>
      <c r="C82" s="95">
        <f>IF(VLOOKUP($A82,'Table 11 Raw Data'!$A$1:$O$868,3,FALSE)=0,"-",VLOOKUP($A82,'Table 11 Raw Data'!$A$1:$O$868,3,FALSE))</f>
        <v>7400</v>
      </c>
      <c r="D82" s="95">
        <f>IF(VLOOKUP($A82,'Table 11 Raw Data'!$A$1:$O$868,4,FALSE)=0,"-",VLOOKUP($A82,'Table 11 Raw Data'!$A$1:$O$868,4,FALSE))</f>
        <v>12830</v>
      </c>
      <c r="E82" s="95">
        <f>IF(VLOOKUP($A82,'Table 11 Raw Data'!$A$1:$O$868,5,FALSE)=0,"-",VLOOKUP($A82,'Table 11 Raw Data'!$A$1:$O$868,5,FALSE))</f>
        <v>3490</v>
      </c>
      <c r="F82" s="95">
        <f>IF(VLOOKUP($A82,'Table 11 Raw Data'!$A$1:$O$868,6,FALSE)=0,"-",VLOOKUP($A82,'Table 11 Raw Data'!$A$1:$O$868,6,FALSE))</f>
        <v>16320</v>
      </c>
      <c r="G82" s="95">
        <f>IF(VLOOKUP($A82,'Table 11 Raw Data'!$A$1:$O$868,7,FALSE)=0,"-",VLOOKUP($A82,'Table 11 Raw Data'!$A$1:$O$868,7,FALSE))</f>
        <v>570</v>
      </c>
      <c r="H82" s="95">
        <f>IF(VLOOKUP($A82,'Table 11 Raw Data'!$A$1:$O$868,8,FALSE)=0,"-",VLOOKUP($A82,'Table 11 Raw Data'!$A$1:$O$868,8,FALSE))</f>
        <v>180</v>
      </c>
      <c r="I82" s="95">
        <f>IF(VLOOKUP($A82,'Table 11 Raw Data'!$A$1:$O$868,9,FALSE)=0,"-",VLOOKUP($A82,'Table 11 Raw Data'!$A$1:$O$868,9,FALSE))</f>
        <v>750</v>
      </c>
      <c r="J82" s="95">
        <f>IF(VLOOKUP($A82,'Table 11 Raw Data'!$A$1:$O$868,10,FALSE)=0,"-",VLOOKUP($A82,'Table 11 Raw Data'!$A$1:$O$868,10,FALSE))</f>
        <v>17070</v>
      </c>
      <c r="K82" s="96">
        <f>IF(VLOOKUP($A82,'Table 11 Raw Data'!$A$1:$O$868,11,FALSE)=0,"-",VLOOKUP($A82,'Table 11 Raw Data'!$A$1:$O$868,11,FALSE))</f>
        <v>33</v>
      </c>
      <c r="L82" s="96">
        <f>IF(VLOOKUP($A82,'Table 11 Raw Data'!$A$1:$O$868,12,FALSE)=0,"-",VLOOKUP($A82,'Table 11 Raw Data'!$A$1:$O$868,12,FALSE))</f>
        <v>45</v>
      </c>
      <c r="M82" s="96">
        <f>IF(VLOOKUP($A82,'Table 11 Raw Data'!$A$1:$O$868,13,FALSE)=0,"-",VLOOKUP($A82,'Table 11 Raw Data'!$A$1:$O$868,13,FALSE))</f>
        <v>79</v>
      </c>
      <c r="N82" s="96">
        <f>IF(VLOOKUP($A82,'Table 11 Raw Data'!$A$1:$O$868,14,FALSE)=0,"-",VLOOKUP($A82,'Table 11 Raw Data'!$A$1:$O$868,14,FALSE))</f>
        <v>21</v>
      </c>
      <c r="O82" s="97">
        <f>IF(VLOOKUP($A82,'Table 11 Raw Data'!$A$1:$O$868,15,FALSE)=0,"-",VLOOKUP($A82,'Table 11 Raw Data'!$A$1:$O$868,15,FALSE))</f>
        <v>100</v>
      </c>
    </row>
    <row r="83" spans="1:15" x14ac:dyDescent="0.2">
      <c r="A83" s="94" t="s">
        <v>420</v>
      </c>
      <c r="B83" s="95">
        <f>IF(VLOOKUP($A83,'Table 11 Raw Data'!$A$1:$O$868,2,FALSE)=0,"-",VLOOKUP($A83,'Table 11 Raw Data'!$A$1:$O$868,2,FALSE))</f>
        <v>3670</v>
      </c>
      <c r="C83" s="95">
        <f>IF(VLOOKUP($A83,'Table 11 Raw Data'!$A$1:$O$868,3,FALSE)=0,"-",VLOOKUP($A83,'Table 11 Raw Data'!$A$1:$O$868,3,FALSE))</f>
        <v>4770</v>
      </c>
      <c r="D83" s="95">
        <f>IF(VLOOKUP($A83,'Table 11 Raw Data'!$A$1:$O$868,4,FALSE)=0,"-",VLOOKUP($A83,'Table 11 Raw Data'!$A$1:$O$868,4,FALSE))</f>
        <v>8440</v>
      </c>
      <c r="E83" s="95">
        <f>IF(VLOOKUP($A83,'Table 11 Raw Data'!$A$1:$O$868,5,FALSE)=0,"-",VLOOKUP($A83,'Table 11 Raw Data'!$A$1:$O$868,5,FALSE))</f>
        <v>2150</v>
      </c>
      <c r="F83" s="95">
        <f>IF(VLOOKUP($A83,'Table 11 Raw Data'!$A$1:$O$868,6,FALSE)=0,"-",VLOOKUP($A83,'Table 11 Raw Data'!$A$1:$O$868,6,FALSE))</f>
        <v>10590</v>
      </c>
      <c r="G83" s="95">
        <f>IF(VLOOKUP($A83,'Table 11 Raw Data'!$A$1:$O$868,7,FALSE)=0,"-",VLOOKUP($A83,'Table 11 Raw Data'!$A$1:$O$868,7,FALSE))</f>
        <v>330</v>
      </c>
      <c r="H83" s="95">
        <f>IF(VLOOKUP($A83,'Table 11 Raw Data'!$A$1:$O$868,8,FALSE)=0,"-",VLOOKUP($A83,'Table 11 Raw Data'!$A$1:$O$868,8,FALSE))</f>
        <v>110</v>
      </c>
      <c r="I83" s="95">
        <f>IF(VLOOKUP($A83,'Table 11 Raw Data'!$A$1:$O$868,9,FALSE)=0,"-",VLOOKUP($A83,'Table 11 Raw Data'!$A$1:$O$868,9,FALSE))</f>
        <v>440</v>
      </c>
      <c r="J83" s="95">
        <f>IF(VLOOKUP($A83,'Table 11 Raw Data'!$A$1:$O$868,10,FALSE)=0,"-",VLOOKUP($A83,'Table 11 Raw Data'!$A$1:$O$868,10,FALSE))</f>
        <v>11030</v>
      </c>
      <c r="K83" s="96">
        <f>IF(VLOOKUP($A83,'Table 11 Raw Data'!$A$1:$O$868,11,FALSE)=0,"-",VLOOKUP($A83,'Table 11 Raw Data'!$A$1:$O$868,11,FALSE))</f>
        <v>35</v>
      </c>
      <c r="L83" s="96">
        <f>IF(VLOOKUP($A83,'Table 11 Raw Data'!$A$1:$O$868,12,FALSE)=0,"-",VLOOKUP($A83,'Table 11 Raw Data'!$A$1:$O$868,12,FALSE))</f>
        <v>45</v>
      </c>
      <c r="M83" s="96">
        <f>IF(VLOOKUP($A83,'Table 11 Raw Data'!$A$1:$O$868,13,FALSE)=0,"-",VLOOKUP($A83,'Table 11 Raw Data'!$A$1:$O$868,13,FALSE))</f>
        <v>80</v>
      </c>
      <c r="N83" s="96">
        <f>IF(VLOOKUP($A83,'Table 11 Raw Data'!$A$1:$O$868,14,FALSE)=0,"-",VLOOKUP($A83,'Table 11 Raw Data'!$A$1:$O$868,14,FALSE))</f>
        <v>20</v>
      </c>
      <c r="O83" s="97">
        <f>IF(VLOOKUP($A83,'Table 11 Raw Data'!$A$1:$O$868,15,FALSE)=0,"-",VLOOKUP($A83,'Table 11 Raw Data'!$A$1:$O$868,15,FALSE))</f>
        <v>100</v>
      </c>
    </row>
    <row r="84" spans="1:15" x14ac:dyDescent="0.2">
      <c r="A84" s="94" t="s">
        <v>421</v>
      </c>
      <c r="B84" s="95">
        <f>IF(VLOOKUP($A84,'Table 11 Raw Data'!$A$1:$O$868,2,FALSE)=0,"-",VLOOKUP($A84,'Table 11 Raw Data'!$A$1:$O$868,2,FALSE))</f>
        <v>2620</v>
      </c>
      <c r="C84" s="95">
        <f>IF(VLOOKUP($A84,'Table 11 Raw Data'!$A$1:$O$868,3,FALSE)=0,"-",VLOOKUP($A84,'Table 11 Raw Data'!$A$1:$O$868,3,FALSE))</f>
        <v>3320</v>
      </c>
      <c r="D84" s="95">
        <f>IF(VLOOKUP($A84,'Table 11 Raw Data'!$A$1:$O$868,4,FALSE)=0,"-",VLOOKUP($A84,'Table 11 Raw Data'!$A$1:$O$868,4,FALSE))</f>
        <v>5940</v>
      </c>
      <c r="E84" s="95">
        <f>IF(VLOOKUP($A84,'Table 11 Raw Data'!$A$1:$O$868,5,FALSE)=0,"-",VLOOKUP($A84,'Table 11 Raw Data'!$A$1:$O$868,5,FALSE))</f>
        <v>1840</v>
      </c>
      <c r="F84" s="95">
        <f>IF(VLOOKUP($A84,'Table 11 Raw Data'!$A$1:$O$868,6,FALSE)=0,"-",VLOOKUP($A84,'Table 11 Raw Data'!$A$1:$O$868,6,FALSE))</f>
        <v>7780</v>
      </c>
      <c r="G84" s="95">
        <f>IF(VLOOKUP($A84,'Table 11 Raw Data'!$A$1:$O$868,7,FALSE)=0,"-",VLOOKUP($A84,'Table 11 Raw Data'!$A$1:$O$868,7,FALSE))</f>
        <v>290</v>
      </c>
      <c r="H84" s="95">
        <f>IF(VLOOKUP($A84,'Table 11 Raw Data'!$A$1:$O$868,8,FALSE)=0,"-",VLOOKUP($A84,'Table 11 Raw Data'!$A$1:$O$868,8,FALSE))</f>
        <v>180</v>
      </c>
      <c r="I84" s="95">
        <f>IF(VLOOKUP($A84,'Table 11 Raw Data'!$A$1:$O$868,9,FALSE)=0,"-",VLOOKUP($A84,'Table 11 Raw Data'!$A$1:$O$868,9,FALSE))</f>
        <v>470</v>
      </c>
      <c r="J84" s="95">
        <f>IF(VLOOKUP($A84,'Table 11 Raw Data'!$A$1:$O$868,10,FALSE)=0,"-",VLOOKUP($A84,'Table 11 Raw Data'!$A$1:$O$868,10,FALSE))</f>
        <v>8250</v>
      </c>
      <c r="K84" s="96">
        <f>IF(VLOOKUP($A84,'Table 11 Raw Data'!$A$1:$O$868,11,FALSE)=0,"-",VLOOKUP($A84,'Table 11 Raw Data'!$A$1:$O$868,11,FALSE))</f>
        <v>34</v>
      </c>
      <c r="L84" s="96">
        <f>IF(VLOOKUP($A84,'Table 11 Raw Data'!$A$1:$O$868,12,FALSE)=0,"-",VLOOKUP($A84,'Table 11 Raw Data'!$A$1:$O$868,12,FALSE))</f>
        <v>43</v>
      </c>
      <c r="M84" s="96">
        <f>IF(VLOOKUP($A84,'Table 11 Raw Data'!$A$1:$O$868,13,FALSE)=0,"-",VLOOKUP($A84,'Table 11 Raw Data'!$A$1:$O$868,13,FALSE))</f>
        <v>76</v>
      </c>
      <c r="N84" s="96">
        <f>IF(VLOOKUP($A84,'Table 11 Raw Data'!$A$1:$O$868,14,FALSE)=0,"-",VLOOKUP($A84,'Table 11 Raw Data'!$A$1:$O$868,14,FALSE))</f>
        <v>24</v>
      </c>
      <c r="O84" s="97">
        <f>IF(VLOOKUP($A84,'Table 11 Raw Data'!$A$1:$O$868,15,FALSE)=0,"-",VLOOKUP($A84,'Table 11 Raw Data'!$A$1:$O$868,15,FALSE))</f>
        <v>100</v>
      </c>
    </row>
    <row r="85" spans="1:15" x14ac:dyDescent="0.2">
      <c r="A85" s="94" t="s">
        <v>422</v>
      </c>
      <c r="B85" s="95">
        <f>IF(VLOOKUP($A85,'Table 11 Raw Data'!$A$1:$O$868,2,FALSE)=0,"-",VLOOKUP($A85,'Table 11 Raw Data'!$A$1:$O$868,2,FALSE))</f>
        <v>1750</v>
      </c>
      <c r="C85" s="95">
        <f>IF(VLOOKUP($A85,'Table 11 Raw Data'!$A$1:$O$868,3,FALSE)=0,"-",VLOOKUP($A85,'Table 11 Raw Data'!$A$1:$O$868,3,FALSE))</f>
        <v>2710</v>
      </c>
      <c r="D85" s="95">
        <f>IF(VLOOKUP($A85,'Table 11 Raw Data'!$A$1:$O$868,4,FALSE)=0,"-",VLOOKUP($A85,'Table 11 Raw Data'!$A$1:$O$868,4,FALSE))</f>
        <v>4460</v>
      </c>
      <c r="E85" s="95">
        <f>IF(VLOOKUP($A85,'Table 11 Raw Data'!$A$1:$O$868,5,FALSE)=0,"-",VLOOKUP($A85,'Table 11 Raw Data'!$A$1:$O$868,5,FALSE))</f>
        <v>910</v>
      </c>
      <c r="F85" s="95">
        <f>IF(VLOOKUP($A85,'Table 11 Raw Data'!$A$1:$O$868,6,FALSE)=0,"-",VLOOKUP($A85,'Table 11 Raw Data'!$A$1:$O$868,6,FALSE))</f>
        <v>5370</v>
      </c>
      <c r="G85" s="95">
        <f>IF(VLOOKUP($A85,'Table 11 Raw Data'!$A$1:$O$868,7,FALSE)=0,"-",VLOOKUP($A85,'Table 11 Raw Data'!$A$1:$O$868,7,FALSE))</f>
        <v>190</v>
      </c>
      <c r="H85" s="95">
        <f>IF(VLOOKUP($A85,'Table 11 Raw Data'!$A$1:$O$868,8,FALSE)=0,"-",VLOOKUP($A85,'Table 11 Raw Data'!$A$1:$O$868,8,FALSE))</f>
        <v>110</v>
      </c>
      <c r="I85" s="95">
        <f>IF(VLOOKUP($A85,'Table 11 Raw Data'!$A$1:$O$868,9,FALSE)=0,"-",VLOOKUP($A85,'Table 11 Raw Data'!$A$1:$O$868,9,FALSE))</f>
        <v>300</v>
      </c>
      <c r="J85" s="95">
        <f>IF(VLOOKUP($A85,'Table 11 Raw Data'!$A$1:$O$868,10,FALSE)=0,"-",VLOOKUP($A85,'Table 11 Raw Data'!$A$1:$O$868,10,FALSE))</f>
        <v>5660</v>
      </c>
      <c r="K85" s="96">
        <f>IF(VLOOKUP($A85,'Table 11 Raw Data'!$A$1:$O$868,11,FALSE)=0,"-",VLOOKUP($A85,'Table 11 Raw Data'!$A$1:$O$868,11,FALSE))</f>
        <v>33</v>
      </c>
      <c r="L85" s="96">
        <f>IF(VLOOKUP($A85,'Table 11 Raw Data'!$A$1:$O$868,12,FALSE)=0,"-",VLOOKUP($A85,'Table 11 Raw Data'!$A$1:$O$868,12,FALSE))</f>
        <v>51</v>
      </c>
      <c r="M85" s="96">
        <f>IF(VLOOKUP($A85,'Table 11 Raw Data'!$A$1:$O$868,13,FALSE)=0,"-",VLOOKUP($A85,'Table 11 Raw Data'!$A$1:$O$868,13,FALSE))</f>
        <v>83</v>
      </c>
      <c r="N85" s="96">
        <f>IF(VLOOKUP($A85,'Table 11 Raw Data'!$A$1:$O$868,14,FALSE)=0,"-",VLOOKUP($A85,'Table 11 Raw Data'!$A$1:$O$868,14,FALSE))</f>
        <v>17</v>
      </c>
      <c r="O85" s="97">
        <f>IF(VLOOKUP($A85,'Table 11 Raw Data'!$A$1:$O$868,15,FALSE)=0,"-",VLOOKUP($A85,'Table 11 Raw Data'!$A$1:$O$868,15,FALSE))</f>
        <v>100</v>
      </c>
    </row>
    <row r="86" spans="1:15" x14ac:dyDescent="0.2">
      <c r="A86" s="94" t="s">
        <v>423</v>
      </c>
      <c r="B86" s="95">
        <f>IF(VLOOKUP($A86,'Table 11 Raw Data'!$A$1:$O$868,2,FALSE)=0,"-",VLOOKUP($A86,'Table 11 Raw Data'!$A$1:$O$868,2,FALSE))</f>
        <v>1310</v>
      </c>
      <c r="C86" s="95">
        <f>IF(VLOOKUP($A86,'Table 11 Raw Data'!$A$1:$O$868,3,FALSE)=0,"-",VLOOKUP($A86,'Table 11 Raw Data'!$A$1:$O$868,3,FALSE))</f>
        <v>1570</v>
      </c>
      <c r="D86" s="95">
        <f>IF(VLOOKUP($A86,'Table 11 Raw Data'!$A$1:$O$868,4,FALSE)=0,"-",VLOOKUP($A86,'Table 11 Raw Data'!$A$1:$O$868,4,FALSE))</f>
        <v>2880</v>
      </c>
      <c r="E86" s="95">
        <f>IF(VLOOKUP($A86,'Table 11 Raw Data'!$A$1:$O$868,5,FALSE)=0,"-",VLOOKUP($A86,'Table 11 Raw Data'!$A$1:$O$868,5,FALSE))</f>
        <v>940</v>
      </c>
      <c r="F86" s="95">
        <f>IF(VLOOKUP($A86,'Table 11 Raw Data'!$A$1:$O$868,6,FALSE)=0,"-",VLOOKUP($A86,'Table 11 Raw Data'!$A$1:$O$868,6,FALSE))</f>
        <v>3830</v>
      </c>
      <c r="G86" s="95">
        <f>IF(VLOOKUP($A86,'Table 11 Raw Data'!$A$1:$O$868,7,FALSE)=0,"-",VLOOKUP($A86,'Table 11 Raw Data'!$A$1:$O$868,7,FALSE))</f>
        <v>140</v>
      </c>
      <c r="H86" s="95">
        <f>IF(VLOOKUP($A86,'Table 11 Raw Data'!$A$1:$O$868,8,FALSE)=0,"-",VLOOKUP($A86,'Table 11 Raw Data'!$A$1:$O$868,8,FALSE))</f>
        <v>100</v>
      </c>
      <c r="I86" s="95">
        <f>IF(VLOOKUP($A86,'Table 11 Raw Data'!$A$1:$O$868,9,FALSE)=0,"-",VLOOKUP($A86,'Table 11 Raw Data'!$A$1:$O$868,9,FALSE))</f>
        <v>240</v>
      </c>
      <c r="J86" s="95">
        <f>IF(VLOOKUP($A86,'Table 11 Raw Data'!$A$1:$O$868,10,FALSE)=0,"-",VLOOKUP($A86,'Table 11 Raw Data'!$A$1:$O$868,10,FALSE))</f>
        <v>4070</v>
      </c>
      <c r="K86" s="96">
        <f>IF(VLOOKUP($A86,'Table 11 Raw Data'!$A$1:$O$868,11,FALSE)=0,"-",VLOOKUP($A86,'Table 11 Raw Data'!$A$1:$O$868,11,FALSE))</f>
        <v>34</v>
      </c>
      <c r="L86" s="96">
        <f>IF(VLOOKUP($A86,'Table 11 Raw Data'!$A$1:$O$868,12,FALSE)=0,"-",VLOOKUP($A86,'Table 11 Raw Data'!$A$1:$O$868,12,FALSE))</f>
        <v>41</v>
      </c>
      <c r="M86" s="96">
        <f>IF(VLOOKUP($A86,'Table 11 Raw Data'!$A$1:$O$868,13,FALSE)=0,"-",VLOOKUP($A86,'Table 11 Raw Data'!$A$1:$O$868,13,FALSE))</f>
        <v>75</v>
      </c>
      <c r="N86" s="96">
        <f>IF(VLOOKUP($A86,'Table 11 Raw Data'!$A$1:$O$868,14,FALSE)=0,"-",VLOOKUP($A86,'Table 11 Raw Data'!$A$1:$O$868,14,FALSE))</f>
        <v>25</v>
      </c>
      <c r="O86" s="97">
        <f>IF(VLOOKUP($A86,'Table 11 Raw Data'!$A$1:$O$868,15,FALSE)=0,"-",VLOOKUP($A86,'Table 11 Raw Data'!$A$1:$O$868,15,FALSE))</f>
        <v>100</v>
      </c>
    </row>
    <row r="87" spans="1:15" x14ac:dyDescent="0.2">
      <c r="A87" s="94" t="s">
        <v>424</v>
      </c>
      <c r="B87" s="95">
        <f>IF(VLOOKUP($A87,'Table 11 Raw Data'!$A$1:$O$868,2,FALSE)=0,"-",VLOOKUP($A87,'Table 11 Raw Data'!$A$1:$O$868,2,FALSE))</f>
        <v>1010</v>
      </c>
      <c r="C87" s="95">
        <f>IF(VLOOKUP($A87,'Table 11 Raw Data'!$A$1:$O$868,3,FALSE)=0,"-",VLOOKUP($A87,'Table 11 Raw Data'!$A$1:$O$868,3,FALSE))</f>
        <v>1460</v>
      </c>
      <c r="D87" s="95">
        <f>IF(VLOOKUP($A87,'Table 11 Raw Data'!$A$1:$O$868,4,FALSE)=0,"-",VLOOKUP($A87,'Table 11 Raw Data'!$A$1:$O$868,4,FALSE))</f>
        <v>2470</v>
      </c>
      <c r="E87" s="95">
        <f>IF(VLOOKUP($A87,'Table 11 Raw Data'!$A$1:$O$868,5,FALSE)=0,"-",VLOOKUP($A87,'Table 11 Raw Data'!$A$1:$O$868,5,FALSE))</f>
        <v>790</v>
      </c>
      <c r="F87" s="95">
        <f>IF(VLOOKUP($A87,'Table 11 Raw Data'!$A$1:$O$868,6,FALSE)=0,"-",VLOOKUP($A87,'Table 11 Raw Data'!$A$1:$O$868,6,FALSE))</f>
        <v>3260</v>
      </c>
      <c r="G87" s="95">
        <f>IF(VLOOKUP($A87,'Table 11 Raw Data'!$A$1:$O$868,7,FALSE)=0,"-",VLOOKUP($A87,'Table 11 Raw Data'!$A$1:$O$868,7,FALSE))</f>
        <v>110</v>
      </c>
      <c r="H87" s="95">
        <f>IF(VLOOKUP($A87,'Table 11 Raw Data'!$A$1:$O$868,8,FALSE)=0,"-",VLOOKUP($A87,'Table 11 Raw Data'!$A$1:$O$868,8,FALSE))</f>
        <v>110</v>
      </c>
      <c r="I87" s="95">
        <f>IF(VLOOKUP($A87,'Table 11 Raw Data'!$A$1:$O$868,9,FALSE)=0,"-",VLOOKUP($A87,'Table 11 Raw Data'!$A$1:$O$868,9,FALSE))</f>
        <v>230</v>
      </c>
      <c r="J87" s="95">
        <f>IF(VLOOKUP($A87,'Table 11 Raw Data'!$A$1:$O$868,10,FALSE)=0,"-",VLOOKUP($A87,'Table 11 Raw Data'!$A$1:$O$868,10,FALSE))</f>
        <v>3490</v>
      </c>
      <c r="K87" s="96">
        <f>IF(VLOOKUP($A87,'Table 11 Raw Data'!$A$1:$O$868,11,FALSE)=0,"-",VLOOKUP($A87,'Table 11 Raw Data'!$A$1:$O$868,11,FALSE))</f>
        <v>31</v>
      </c>
      <c r="L87" s="96">
        <f>IF(VLOOKUP($A87,'Table 11 Raw Data'!$A$1:$O$868,12,FALSE)=0,"-",VLOOKUP($A87,'Table 11 Raw Data'!$A$1:$O$868,12,FALSE))</f>
        <v>45</v>
      </c>
      <c r="M87" s="96">
        <f>IF(VLOOKUP($A87,'Table 11 Raw Data'!$A$1:$O$868,13,FALSE)=0,"-",VLOOKUP($A87,'Table 11 Raw Data'!$A$1:$O$868,13,FALSE))</f>
        <v>76</v>
      </c>
      <c r="N87" s="96">
        <f>IF(VLOOKUP($A87,'Table 11 Raw Data'!$A$1:$O$868,14,FALSE)=0,"-",VLOOKUP($A87,'Table 11 Raw Data'!$A$1:$O$868,14,FALSE))</f>
        <v>24</v>
      </c>
      <c r="O87" s="97">
        <f>IF(VLOOKUP($A87,'Table 11 Raw Data'!$A$1:$O$868,15,FALSE)=0,"-",VLOOKUP($A87,'Table 11 Raw Data'!$A$1:$O$868,15,FALSE))</f>
        <v>100</v>
      </c>
    </row>
    <row r="88" spans="1:15" x14ac:dyDescent="0.2">
      <c r="A88" s="94" t="s">
        <v>425</v>
      </c>
      <c r="B88" s="95">
        <f>IF(VLOOKUP($A88,'Table 11 Raw Data'!$A$1:$O$868,2,FALSE)=0,"-",VLOOKUP($A88,'Table 11 Raw Data'!$A$1:$O$868,2,FALSE))</f>
        <v>910</v>
      </c>
      <c r="C88" s="95">
        <f>IF(VLOOKUP($A88,'Table 11 Raw Data'!$A$1:$O$868,3,FALSE)=0,"-",VLOOKUP($A88,'Table 11 Raw Data'!$A$1:$O$868,3,FALSE))</f>
        <v>1430</v>
      </c>
      <c r="D88" s="95">
        <f>IF(VLOOKUP($A88,'Table 11 Raw Data'!$A$1:$O$868,4,FALSE)=0,"-",VLOOKUP($A88,'Table 11 Raw Data'!$A$1:$O$868,4,FALSE))</f>
        <v>2340</v>
      </c>
      <c r="E88" s="95">
        <f>IF(VLOOKUP($A88,'Table 11 Raw Data'!$A$1:$O$868,5,FALSE)=0,"-",VLOOKUP($A88,'Table 11 Raw Data'!$A$1:$O$868,5,FALSE))</f>
        <v>520</v>
      </c>
      <c r="F88" s="95">
        <f>IF(VLOOKUP($A88,'Table 11 Raw Data'!$A$1:$O$868,6,FALSE)=0,"-",VLOOKUP($A88,'Table 11 Raw Data'!$A$1:$O$868,6,FALSE))</f>
        <v>2860</v>
      </c>
      <c r="G88" s="95">
        <f>IF(VLOOKUP($A88,'Table 11 Raw Data'!$A$1:$O$868,7,FALSE)=0,"-",VLOOKUP($A88,'Table 11 Raw Data'!$A$1:$O$868,7,FALSE))</f>
        <v>90</v>
      </c>
      <c r="H88" s="95">
        <f>IF(VLOOKUP($A88,'Table 11 Raw Data'!$A$1:$O$868,8,FALSE)=0,"-",VLOOKUP($A88,'Table 11 Raw Data'!$A$1:$O$868,8,FALSE))</f>
        <v>40</v>
      </c>
      <c r="I88" s="95">
        <f>IF(VLOOKUP($A88,'Table 11 Raw Data'!$A$1:$O$868,9,FALSE)=0,"-",VLOOKUP($A88,'Table 11 Raw Data'!$A$1:$O$868,9,FALSE))</f>
        <v>130</v>
      </c>
      <c r="J88" s="95">
        <f>IF(VLOOKUP($A88,'Table 11 Raw Data'!$A$1:$O$868,10,FALSE)=0,"-",VLOOKUP($A88,'Table 11 Raw Data'!$A$1:$O$868,10,FALSE))</f>
        <v>2990</v>
      </c>
      <c r="K88" s="96">
        <f>IF(VLOOKUP($A88,'Table 11 Raw Data'!$A$1:$O$868,11,FALSE)=0,"-",VLOOKUP($A88,'Table 11 Raw Data'!$A$1:$O$868,11,FALSE))</f>
        <v>32</v>
      </c>
      <c r="L88" s="96">
        <f>IF(VLOOKUP($A88,'Table 11 Raw Data'!$A$1:$O$868,12,FALSE)=0,"-",VLOOKUP($A88,'Table 11 Raw Data'!$A$1:$O$868,12,FALSE))</f>
        <v>50</v>
      </c>
      <c r="M88" s="96">
        <f>IF(VLOOKUP($A88,'Table 11 Raw Data'!$A$1:$O$868,13,FALSE)=0,"-",VLOOKUP($A88,'Table 11 Raw Data'!$A$1:$O$868,13,FALSE))</f>
        <v>82</v>
      </c>
      <c r="N88" s="96">
        <f>IF(VLOOKUP($A88,'Table 11 Raw Data'!$A$1:$O$868,14,FALSE)=0,"-",VLOOKUP($A88,'Table 11 Raw Data'!$A$1:$O$868,14,FALSE))</f>
        <v>18</v>
      </c>
      <c r="O88" s="97">
        <f>IF(VLOOKUP($A88,'Table 11 Raw Data'!$A$1:$O$868,15,FALSE)=0,"-",VLOOKUP($A88,'Table 11 Raw Data'!$A$1:$O$868,15,FALSE))</f>
        <v>100</v>
      </c>
    </row>
    <row r="89" spans="1:15" x14ac:dyDescent="0.2">
      <c r="A89" s="94" t="s">
        <v>426</v>
      </c>
      <c r="B89" s="95">
        <f>IF(VLOOKUP($A89,'Table 11 Raw Data'!$A$1:$O$868,2,FALSE)=0,"-",VLOOKUP($A89,'Table 11 Raw Data'!$A$1:$O$868,2,FALSE))</f>
        <v>270</v>
      </c>
      <c r="C89" s="95">
        <f>IF(VLOOKUP($A89,'Table 11 Raw Data'!$A$1:$O$868,3,FALSE)=0,"-",VLOOKUP($A89,'Table 11 Raw Data'!$A$1:$O$868,3,FALSE))</f>
        <v>360</v>
      </c>
      <c r="D89" s="95">
        <f>IF(VLOOKUP($A89,'Table 11 Raw Data'!$A$1:$O$868,4,FALSE)=0,"-",VLOOKUP($A89,'Table 11 Raw Data'!$A$1:$O$868,4,FALSE))</f>
        <v>630</v>
      </c>
      <c r="E89" s="95">
        <f>IF(VLOOKUP($A89,'Table 11 Raw Data'!$A$1:$O$868,5,FALSE)=0,"-",VLOOKUP($A89,'Table 11 Raw Data'!$A$1:$O$868,5,FALSE))</f>
        <v>130</v>
      </c>
      <c r="F89" s="95">
        <f>IF(VLOOKUP($A89,'Table 11 Raw Data'!$A$1:$O$868,6,FALSE)=0,"-",VLOOKUP($A89,'Table 11 Raw Data'!$A$1:$O$868,6,FALSE))</f>
        <v>760</v>
      </c>
      <c r="G89" s="95">
        <f>IF(VLOOKUP($A89,'Table 11 Raw Data'!$A$1:$O$868,7,FALSE)=0,"-",VLOOKUP($A89,'Table 11 Raw Data'!$A$1:$O$868,7,FALSE))</f>
        <v>20</v>
      </c>
      <c r="H89" s="95">
        <f>IF(VLOOKUP($A89,'Table 11 Raw Data'!$A$1:$O$868,8,FALSE)=0,"-",VLOOKUP($A89,'Table 11 Raw Data'!$A$1:$O$868,8,FALSE))</f>
        <v>10</v>
      </c>
      <c r="I89" s="95">
        <f>IF(VLOOKUP($A89,'Table 11 Raw Data'!$A$1:$O$868,9,FALSE)=0,"-",VLOOKUP($A89,'Table 11 Raw Data'!$A$1:$O$868,9,FALSE))</f>
        <v>30</v>
      </c>
      <c r="J89" s="95">
        <f>IF(VLOOKUP($A89,'Table 11 Raw Data'!$A$1:$O$868,10,FALSE)=0,"-",VLOOKUP($A89,'Table 11 Raw Data'!$A$1:$O$868,10,FALSE))</f>
        <v>790</v>
      </c>
      <c r="K89" s="96">
        <f>IF(VLOOKUP($A89,'Table 11 Raw Data'!$A$1:$O$868,11,FALSE)=0,"-",VLOOKUP($A89,'Table 11 Raw Data'!$A$1:$O$868,11,FALSE))</f>
        <v>36</v>
      </c>
      <c r="L89" s="96">
        <f>IF(VLOOKUP($A89,'Table 11 Raw Data'!$A$1:$O$868,12,FALSE)=0,"-",VLOOKUP($A89,'Table 11 Raw Data'!$A$1:$O$868,12,FALSE))</f>
        <v>47</v>
      </c>
      <c r="M89" s="96">
        <f>IF(VLOOKUP($A89,'Table 11 Raw Data'!$A$1:$O$868,13,FALSE)=0,"-",VLOOKUP($A89,'Table 11 Raw Data'!$A$1:$O$868,13,FALSE))</f>
        <v>82</v>
      </c>
      <c r="N89" s="96">
        <f>IF(VLOOKUP($A89,'Table 11 Raw Data'!$A$1:$O$868,14,FALSE)=0,"-",VLOOKUP($A89,'Table 11 Raw Data'!$A$1:$O$868,14,FALSE))</f>
        <v>18</v>
      </c>
      <c r="O89" s="97">
        <f>IF(VLOOKUP($A89,'Table 11 Raw Data'!$A$1:$O$868,15,FALSE)=0,"-",VLOOKUP($A89,'Table 11 Raw Data'!$A$1:$O$868,15,FALSE))</f>
        <v>100</v>
      </c>
    </row>
    <row r="90" spans="1:15" x14ac:dyDescent="0.2">
      <c r="A90" s="94" t="s">
        <v>427</v>
      </c>
      <c r="B90" s="95">
        <f>IF(VLOOKUP($A90,'Table 11 Raw Data'!$A$1:$O$868,2,FALSE)=0,"-",VLOOKUP($A90,'Table 11 Raw Data'!$A$1:$O$868,2,FALSE))</f>
        <v>310</v>
      </c>
      <c r="C90" s="95">
        <f>IF(VLOOKUP($A90,'Table 11 Raw Data'!$A$1:$O$868,3,FALSE)=0,"-",VLOOKUP($A90,'Table 11 Raw Data'!$A$1:$O$868,3,FALSE))</f>
        <v>520</v>
      </c>
      <c r="D90" s="95">
        <f>IF(VLOOKUP($A90,'Table 11 Raw Data'!$A$1:$O$868,4,FALSE)=0,"-",VLOOKUP($A90,'Table 11 Raw Data'!$A$1:$O$868,4,FALSE))</f>
        <v>840</v>
      </c>
      <c r="E90" s="95">
        <f>IF(VLOOKUP($A90,'Table 11 Raw Data'!$A$1:$O$868,5,FALSE)=0,"-",VLOOKUP($A90,'Table 11 Raw Data'!$A$1:$O$868,5,FALSE))</f>
        <v>180</v>
      </c>
      <c r="F90" s="95">
        <f>IF(VLOOKUP($A90,'Table 11 Raw Data'!$A$1:$O$868,6,FALSE)=0,"-",VLOOKUP($A90,'Table 11 Raw Data'!$A$1:$O$868,6,FALSE))</f>
        <v>1020</v>
      </c>
      <c r="G90" s="95">
        <f>IF(VLOOKUP($A90,'Table 11 Raw Data'!$A$1:$O$868,7,FALSE)=0,"-",VLOOKUP($A90,'Table 11 Raw Data'!$A$1:$O$868,7,FALSE))</f>
        <v>40</v>
      </c>
      <c r="H90" s="95">
        <f>IF(VLOOKUP($A90,'Table 11 Raw Data'!$A$1:$O$868,8,FALSE)=0,"-",VLOOKUP($A90,'Table 11 Raw Data'!$A$1:$O$868,8,FALSE))</f>
        <v>10</v>
      </c>
      <c r="I90" s="95">
        <f>IF(VLOOKUP($A90,'Table 11 Raw Data'!$A$1:$O$868,9,FALSE)=0,"-",VLOOKUP($A90,'Table 11 Raw Data'!$A$1:$O$868,9,FALSE))</f>
        <v>50</v>
      </c>
      <c r="J90" s="95">
        <f>IF(VLOOKUP($A90,'Table 11 Raw Data'!$A$1:$O$868,10,FALSE)=0,"-",VLOOKUP($A90,'Table 11 Raw Data'!$A$1:$O$868,10,FALSE))</f>
        <v>1070</v>
      </c>
      <c r="K90" s="96">
        <f>IF(VLOOKUP($A90,'Table 11 Raw Data'!$A$1:$O$868,11,FALSE)=0,"-",VLOOKUP($A90,'Table 11 Raw Data'!$A$1:$O$868,11,FALSE))</f>
        <v>31</v>
      </c>
      <c r="L90" s="96">
        <f>IF(VLOOKUP($A90,'Table 11 Raw Data'!$A$1:$O$868,12,FALSE)=0,"-",VLOOKUP($A90,'Table 11 Raw Data'!$A$1:$O$868,12,FALSE))</f>
        <v>51</v>
      </c>
      <c r="M90" s="96">
        <f>IF(VLOOKUP($A90,'Table 11 Raw Data'!$A$1:$O$868,13,FALSE)=0,"-",VLOOKUP($A90,'Table 11 Raw Data'!$A$1:$O$868,13,FALSE))</f>
        <v>82</v>
      </c>
      <c r="N90" s="96">
        <f>IF(VLOOKUP($A90,'Table 11 Raw Data'!$A$1:$O$868,14,FALSE)=0,"-",VLOOKUP($A90,'Table 11 Raw Data'!$A$1:$O$868,14,FALSE))</f>
        <v>18</v>
      </c>
      <c r="O90" s="97">
        <f>IF(VLOOKUP($A90,'Table 11 Raw Data'!$A$1:$O$868,15,FALSE)=0,"-",VLOOKUP($A90,'Table 11 Raw Data'!$A$1:$O$868,15,FALSE))</f>
        <v>100</v>
      </c>
    </row>
    <row r="91" spans="1:15" x14ac:dyDescent="0.2">
      <c r="A91" s="94" t="s">
        <v>428</v>
      </c>
      <c r="B91" s="95">
        <f>IF(VLOOKUP($A91,'Table 11 Raw Data'!$A$1:$O$868,2,FALSE)=0,"-",VLOOKUP($A91,'Table 11 Raw Data'!$A$1:$O$868,2,FALSE))</f>
        <v>570</v>
      </c>
      <c r="C91" s="95">
        <f>IF(VLOOKUP($A91,'Table 11 Raw Data'!$A$1:$O$868,3,FALSE)=0,"-",VLOOKUP($A91,'Table 11 Raw Data'!$A$1:$O$868,3,FALSE))</f>
        <v>1060</v>
      </c>
      <c r="D91" s="95">
        <f>IF(VLOOKUP($A91,'Table 11 Raw Data'!$A$1:$O$868,4,FALSE)=0,"-",VLOOKUP($A91,'Table 11 Raw Data'!$A$1:$O$868,4,FALSE))</f>
        <v>1630</v>
      </c>
      <c r="E91" s="95">
        <f>IF(VLOOKUP($A91,'Table 11 Raw Data'!$A$1:$O$868,5,FALSE)=0,"-",VLOOKUP($A91,'Table 11 Raw Data'!$A$1:$O$868,5,FALSE))</f>
        <v>260</v>
      </c>
      <c r="F91" s="95">
        <f>IF(VLOOKUP($A91,'Table 11 Raw Data'!$A$1:$O$868,6,FALSE)=0,"-",VLOOKUP($A91,'Table 11 Raw Data'!$A$1:$O$868,6,FALSE))</f>
        <v>1890</v>
      </c>
      <c r="G91" s="95">
        <f>IF(VLOOKUP($A91,'Table 11 Raw Data'!$A$1:$O$868,7,FALSE)=0,"-",VLOOKUP($A91,'Table 11 Raw Data'!$A$1:$O$868,7,FALSE))</f>
        <v>80</v>
      </c>
      <c r="H91" s="95">
        <f>IF(VLOOKUP($A91,'Table 11 Raw Data'!$A$1:$O$868,8,FALSE)=0,"-",VLOOKUP($A91,'Table 11 Raw Data'!$A$1:$O$868,8,FALSE))</f>
        <v>20</v>
      </c>
      <c r="I91" s="95">
        <f>IF(VLOOKUP($A91,'Table 11 Raw Data'!$A$1:$O$868,9,FALSE)=0,"-",VLOOKUP($A91,'Table 11 Raw Data'!$A$1:$O$868,9,FALSE))</f>
        <v>100</v>
      </c>
      <c r="J91" s="95">
        <f>IF(VLOOKUP($A91,'Table 11 Raw Data'!$A$1:$O$868,10,FALSE)=0,"-",VLOOKUP($A91,'Table 11 Raw Data'!$A$1:$O$868,10,FALSE))</f>
        <v>1990</v>
      </c>
      <c r="K91" s="96">
        <f>IF(VLOOKUP($A91,'Table 11 Raw Data'!$A$1:$O$868,11,FALSE)=0,"-",VLOOKUP($A91,'Table 11 Raw Data'!$A$1:$O$868,11,FALSE))</f>
        <v>30</v>
      </c>
      <c r="L91" s="96">
        <f>IF(VLOOKUP($A91,'Table 11 Raw Data'!$A$1:$O$868,12,FALSE)=0,"-",VLOOKUP($A91,'Table 11 Raw Data'!$A$1:$O$868,12,FALSE))</f>
        <v>56</v>
      </c>
      <c r="M91" s="96">
        <f>IF(VLOOKUP($A91,'Table 11 Raw Data'!$A$1:$O$868,13,FALSE)=0,"-",VLOOKUP($A91,'Table 11 Raw Data'!$A$1:$O$868,13,FALSE))</f>
        <v>86</v>
      </c>
      <c r="N91" s="96">
        <f>IF(VLOOKUP($A91,'Table 11 Raw Data'!$A$1:$O$868,14,FALSE)=0,"-",VLOOKUP($A91,'Table 11 Raw Data'!$A$1:$O$868,14,FALSE))</f>
        <v>14</v>
      </c>
      <c r="O91" s="97">
        <f>IF(VLOOKUP($A91,'Table 11 Raw Data'!$A$1:$O$868,15,FALSE)=0,"-",VLOOKUP($A91,'Table 11 Raw Data'!$A$1:$O$868,15,FALSE))</f>
        <v>100</v>
      </c>
    </row>
    <row r="92" spans="1:15" x14ac:dyDescent="0.2">
      <c r="A92" s="94" t="s">
        <v>429</v>
      </c>
      <c r="B92" s="95">
        <f>IF(VLOOKUP($A92,'Table 11 Raw Data'!$A$1:$O$868,2,FALSE)=0,"-",VLOOKUP($A92,'Table 11 Raw Data'!$A$1:$O$868,2,FALSE))</f>
        <v>160</v>
      </c>
      <c r="C92" s="95">
        <f>IF(VLOOKUP($A92,'Table 11 Raw Data'!$A$1:$O$868,3,FALSE)=0,"-",VLOOKUP($A92,'Table 11 Raw Data'!$A$1:$O$868,3,FALSE))</f>
        <v>230</v>
      </c>
      <c r="D92" s="95">
        <f>IF(VLOOKUP($A92,'Table 11 Raw Data'!$A$1:$O$868,4,FALSE)=0,"-",VLOOKUP($A92,'Table 11 Raw Data'!$A$1:$O$868,4,FALSE))</f>
        <v>390</v>
      </c>
      <c r="E92" s="95">
        <f>IF(VLOOKUP($A92,'Table 11 Raw Data'!$A$1:$O$868,5,FALSE)=0,"-",VLOOKUP($A92,'Table 11 Raw Data'!$A$1:$O$868,5,FALSE))</f>
        <v>110</v>
      </c>
      <c r="F92" s="95">
        <f>IF(VLOOKUP($A92,'Table 11 Raw Data'!$A$1:$O$868,6,FALSE)=0,"-",VLOOKUP($A92,'Table 11 Raw Data'!$A$1:$O$868,6,FALSE))</f>
        <v>500</v>
      </c>
      <c r="G92" s="95">
        <f>IF(VLOOKUP($A92,'Table 11 Raw Data'!$A$1:$O$868,7,FALSE)=0,"-",VLOOKUP($A92,'Table 11 Raw Data'!$A$1:$O$868,7,FALSE))</f>
        <v>20</v>
      </c>
      <c r="H92" s="95">
        <f>IF(VLOOKUP($A92,'Table 11 Raw Data'!$A$1:$O$868,8,FALSE)=0,"-",VLOOKUP($A92,'Table 11 Raw Data'!$A$1:$O$868,8,FALSE))</f>
        <v>10</v>
      </c>
      <c r="I92" s="95">
        <f>IF(VLOOKUP($A92,'Table 11 Raw Data'!$A$1:$O$868,9,FALSE)=0,"-",VLOOKUP($A92,'Table 11 Raw Data'!$A$1:$O$868,9,FALSE))</f>
        <v>30</v>
      </c>
      <c r="J92" s="95">
        <f>IF(VLOOKUP($A92,'Table 11 Raw Data'!$A$1:$O$868,10,FALSE)=0,"-",VLOOKUP($A92,'Table 11 Raw Data'!$A$1:$O$868,10,FALSE))</f>
        <v>530</v>
      </c>
      <c r="K92" s="96">
        <f>IF(VLOOKUP($A92,'Table 11 Raw Data'!$A$1:$O$868,11,FALSE)=0,"-",VLOOKUP($A92,'Table 11 Raw Data'!$A$1:$O$868,11,FALSE))</f>
        <v>32</v>
      </c>
      <c r="L92" s="96">
        <f>IF(VLOOKUP($A92,'Table 11 Raw Data'!$A$1:$O$868,12,FALSE)=0,"-",VLOOKUP($A92,'Table 11 Raw Data'!$A$1:$O$868,12,FALSE))</f>
        <v>46</v>
      </c>
      <c r="M92" s="96">
        <f>IF(VLOOKUP($A92,'Table 11 Raw Data'!$A$1:$O$868,13,FALSE)=0,"-",VLOOKUP($A92,'Table 11 Raw Data'!$A$1:$O$868,13,FALSE))</f>
        <v>78</v>
      </c>
      <c r="N92" s="96">
        <f>IF(VLOOKUP($A92,'Table 11 Raw Data'!$A$1:$O$868,14,FALSE)=0,"-",VLOOKUP($A92,'Table 11 Raw Data'!$A$1:$O$868,14,FALSE))</f>
        <v>22</v>
      </c>
      <c r="O92" s="97">
        <f>IF(VLOOKUP($A92,'Table 11 Raw Data'!$A$1:$O$868,15,FALSE)=0,"-",VLOOKUP($A92,'Table 11 Raw Data'!$A$1:$O$868,15,FALSE))</f>
        <v>100</v>
      </c>
    </row>
    <row r="93" spans="1:15" x14ac:dyDescent="0.2">
      <c r="A93" s="94" t="s">
        <v>430</v>
      </c>
      <c r="B93" s="95">
        <f>IF(VLOOKUP($A93,'Table 11 Raw Data'!$A$1:$O$868,2,FALSE)=0,"-",VLOOKUP($A93,'Table 11 Raw Data'!$A$1:$O$868,2,FALSE))</f>
        <v>190</v>
      </c>
      <c r="C93" s="95">
        <f>IF(VLOOKUP($A93,'Table 11 Raw Data'!$A$1:$O$868,3,FALSE)=0,"-",VLOOKUP($A93,'Table 11 Raw Data'!$A$1:$O$868,3,FALSE))</f>
        <v>340</v>
      </c>
      <c r="D93" s="95">
        <f>IF(VLOOKUP($A93,'Table 11 Raw Data'!$A$1:$O$868,4,FALSE)=0,"-",VLOOKUP($A93,'Table 11 Raw Data'!$A$1:$O$868,4,FALSE))</f>
        <v>530</v>
      </c>
      <c r="E93" s="95">
        <f>IF(VLOOKUP($A93,'Table 11 Raw Data'!$A$1:$O$868,5,FALSE)=0,"-",VLOOKUP($A93,'Table 11 Raw Data'!$A$1:$O$868,5,FALSE))</f>
        <v>120</v>
      </c>
      <c r="F93" s="95">
        <f>IF(VLOOKUP($A93,'Table 11 Raw Data'!$A$1:$O$868,6,FALSE)=0,"-",VLOOKUP($A93,'Table 11 Raw Data'!$A$1:$O$868,6,FALSE))</f>
        <v>650</v>
      </c>
      <c r="G93" s="95">
        <f>IF(VLOOKUP($A93,'Table 11 Raw Data'!$A$1:$O$868,7,FALSE)=0,"-",VLOOKUP($A93,'Table 11 Raw Data'!$A$1:$O$868,7,FALSE))</f>
        <v>20</v>
      </c>
      <c r="H93" s="95">
        <f>IF(VLOOKUP($A93,'Table 11 Raw Data'!$A$1:$O$868,8,FALSE)=0,"-",VLOOKUP($A93,'Table 11 Raw Data'!$A$1:$O$868,8,FALSE))</f>
        <v>20</v>
      </c>
      <c r="I93" s="95">
        <f>IF(VLOOKUP($A93,'Table 11 Raw Data'!$A$1:$O$868,9,FALSE)=0,"-",VLOOKUP($A93,'Table 11 Raw Data'!$A$1:$O$868,9,FALSE))</f>
        <v>40</v>
      </c>
      <c r="J93" s="95">
        <f>IF(VLOOKUP($A93,'Table 11 Raw Data'!$A$1:$O$868,10,FALSE)=0,"-",VLOOKUP($A93,'Table 11 Raw Data'!$A$1:$O$868,10,FALSE))</f>
        <v>690</v>
      </c>
      <c r="K93" s="96">
        <f>IF(VLOOKUP($A93,'Table 11 Raw Data'!$A$1:$O$868,11,FALSE)=0,"-",VLOOKUP($A93,'Table 11 Raw Data'!$A$1:$O$868,11,FALSE))</f>
        <v>29</v>
      </c>
      <c r="L93" s="96">
        <f>IF(VLOOKUP($A93,'Table 11 Raw Data'!$A$1:$O$868,12,FALSE)=0,"-",VLOOKUP($A93,'Table 11 Raw Data'!$A$1:$O$868,12,FALSE))</f>
        <v>52</v>
      </c>
      <c r="M93" s="96">
        <f>IF(VLOOKUP($A93,'Table 11 Raw Data'!$A$1:$O$868,13,FALSE)=0,"-",VLOOKUP($A93,'Table 11 Raw Data'!$A$1:$O$868,13,FALSE))</f>
        <v>82</v>
      </c>
      <c r="N93" s="96">
        <f>IF(VLOOKUP($A93,'Table 11 Raw Data'!$A$1:$O$868,14,FALSE)=0,"-",VLOOKUP($A93,'Table 11 Raw Data'!$A$1:$O$868,14,FALSE))</f>
        <v>18</v>
      </c>
      <c r="O93" s="97">
        <f>IF(VLOOKUP($A93,'Table 11 Raw Data'!$A$1:$O$868,15,FALSE)=0,"-",VLOOKUP($A93,'Table 11 Raw Data'!$A$1:$O$868,15,FALSE))</f>
        <v>100</v>
      </c>
    </row>
    <row r="94" spans="1:15" x14ac:dyDescent="0.2">
      <c r="A94" s="94" t="s">
        <v>431</v>
      </c>
      <c r="B94" s="95">
        <f>IF(VLOOKUP($A94,'Table 11 Raw Data'!$A$1:$O$868,2,FALSE)=0,"-",VLOOKUP($A94,'Table 11 Raw Data'!$A$1:$O$868,2,FALSE))</f>
        <v>1010</v>
      </c>
      <c r="C94" s="95">
        <f>IF(VLOOKUP($A94,'Table 11 Raw Data'!$A$1:$O$868,3,FALSE)=0,"-",VLOOKUP($A94,'Table 11 Raw Data'!$A$1:$O$868,3,FALSE))</f>
        <v>1240</v>
      </c>
      <c r="D94" s="95">
        <f>IF(VLOOKUP($A94,'Table 11 Raw Data'!$A$1:$O$868,4,FALSE)=0,"-",VLOOKUP($A94,'Table 11 Raw Data'!$A$1:$O$868,4,FALSE))</f>
        <v>2240</v>
      </c>
      <c r="E94" s="95">
        <f>IF(VLOOKUP($A94,'Table 11 Raw Data'!$A$1:$O$868,5,FALSE)=0,"-",VLOOKUP($A94,'Table 11 Raw Data'!$A$1:$O$868,5,FALSE))</f>
        <v>590</v>
      </c>
      <c r="F94" s="95">
        <f>IF(VLOOKUP($A94,'Table 11 Raw Data'!$A$1:$O$868,6,FALSE)=0,"-",VLOOKUP($A94,'Table 11 Raw Data'!$A$1:$O$868,6,FALSE))</f>
        <v>2830</v>
      </c>
      <c r="G94" s="95">
        <f>IF(VLOOKUP($A94,'Table 11 Raw Data'!$A$1:$O$868,7,FALSE)=0,"-",VLOOKUP($A94,'Table 11 Raw Data'!$A$1:$O$868,7,FALSE))</f>
        <v>100</v>
      </c>
      <c r="H94" s="95">
        <f>IF(VLOOKUP($A94,'Table 11 Raw Data'!$A$1:$O$868,8,FALSE)=0,"-",VLOOKUP($A94,'Table 11 Raw Data'!$A$1:$O$868,8,FALSE))</f>
        <v>60</v>
      </c>
      <c r="I94" s="95">
        <f>IF(VLOOKUP($A94,'Table 11 Raw Data'!$A$1:$O$868,9,FALSE)=0,"-",VLOOKUP($A94,'Table 11 Raw Data'!$A$1:$O$868,9,FALSE))</f>
        <v>160</v>
      </c>
      <c r="J94" s="95">
        <f>IF(VLOOKUP($A94,'Table 11 Raw Data'!$A$1:$O$868,10,FALSE)=0,"-",VLOOKUP($A94,'Table 11 Raw Data'!$A$1:$O$868,10,FALSE))</f>
        <v>2990</v>
      </c>
      <c r="K94" s="96">
        <f>IF(VLOOKUP($A94,'Table 11 Raw Data'!$A$1:$O$868,11,FALSE)=0,"-",VLOOKUP($A94,'Table 11 Raw Data'!$A$1:$O$868,11,FALSE))</f>
        <v>36</v>
      </c>
      <c r="L94" s="96">
        <f>IF(VLOOKUP($A94,'Table 11 Raw Data'!$A$1:$O$868,12,FALSE)=0,"-",VLOOKUP($A94,'Table 11 Raw Data'!$A$1:$O$868,12,FALSE))</f>
        <v>44</v>
      </c>
      <c r="M94" s="96">
        <f>IF(VLOOKUP($A94,'Table 11 Raw Data'!$A$1:$O$868,13,FALSE)=0,"-",VLOOKUP($A94,'Table 11 Raw Data'!$A$1:$O$868,13,FALSE))</f>
        <v>79</v>
      </c>
      <c r="N94" s="96">
        <f>IF(VLOOKUP($A94,'Table 11 Raw Data'!$A$1:$O$868,14,FALSE)=0,"-",VLOOKUP($A94,'Table 11 Raw Data'!$A$1:$O$868,14,FALSE))</f>
        <v>21</v>
      </c>
      <c r="O94" s="97">
        <f>IF(VLOOKUP($A94,'Table 11 Raw Data'!$A$1:$O$868,15,FALSE)=0,"-",VLOOKUP($A94,'Table 11 Raw Data'!$A$1:$O$868,15,FALSE))</f>
        <v>100</v>
      </c>
    </row>
    <row r="95" spans="1:15" x14ac:dyDescent="0.2">
      <c r="A95" s="94" t="s">
        <v>432</v>
      </c>
      <c r="B95" s="95">
        <f>IF(VLOOKUP($A95,'Table 11 Raw Data'!$A$1:$O$868,2,FALSE)=0,"-",VLOOKUP($A95,'Table 11 Raw Data'!$A$1:$O$868,2,FALSE))</f>
        <v>410</v>
      </c>
      <c r="C95" s="95">
        <f>IF(VLOOKUP($A95,'Table 11 Raw Data'!$A$1:$O$868,3,FALSE)=0,"-",VLOOKUP($A95,'Table 11 Raw Data'!$A$1:$O$868,3,FALSE))</f>
        <v>560</v>
      </c>
      <c r="D95" s="95">
        <f>IF(VLOOKUP($A95,'Table 11 Raw Data'!$A$1:$O$868,4,FALSE)=0,"-",VLOOKUP($A95,'Table 11 Raw Data'!$A$1:$O$868,4,FALSE))</f>
        <v>980</v>
      </c>
      <c r="E95" s="95">
        <f>IF(VLOOKUP($A95,'Table 11 Raw Data'!$A$1:$O$868,5,FALSE)=0,"-",VLOOKUP($A95,'Table 11 Raw Data'!$A$1:$O$868,5,FALSE))</f>
        <v>240</v>
      </c>
      <c r="F95" s="95">
        <f>IF(VLOOKUP($A95,'Table 11 Raw Data'!$A$1:$O$868,6,FALSE)=0,"-",VLOOKUP($A95,'Table 11 Raw Data'!$A$1:$O$868,6,FALSE))</f>
        <v>1220</v>
      </c>
      <c r="G95" s="95">
        <f>IF(VLOOKUP($A95,'Table 11 Raw Data'!$A$1:$O$868,7,FALSE)=0,"-",VLOOKUP($A95,'Table 11 Raw Data'!$A$1:$O$868,7,FALSE))</f>
        <v>30</v>
      </c>
      <c r="H95" s="95">
        <f>IF(VLOOKUP($A95,'Table 11 Raw Data'!$A$1:$O$868,8,FALSE)=0,"-",VLOOKUP($A95,'Table 11 Raw Data'!$A$1:$O$868,8,FALSE))</f>
        <v>10</v>
      </c>
      <c r="I95" s="95">
        <f>IF(VLOOKUP($A95,'Table 11 Raw Data'!$A$1:$O$868,9,FALSE)=0,"-",VLOOKUP($A95,'Table 11 Raw Data'!$A$1:$O$868,9,FALSE))</f>
        <v>40</v>
      </c>
      <c r="J95" s="95">
        <f>IF(VLOOKUP($A95,'Table 11 Raw Data'!$A$1:$O$868,10,FALSE)=0,"-",VLOOKUP($A95,'Table 11 Raw Data'!$A$1:$O$868,10,FALSE))</f>
        <v>1260</v>
      </c>
      <c r="K95" s="96">
        <f>IF(VLOOKUP($A95,'Table 11 Raw Data'!$A$1:$O$868,11,FALSE)=0,"-",VLOOKUP($A95,'Table 11 Raw Data'!$A$1:$O$868,11,FALSE))</f>
        <v>34</v>
      </c>
      <c r="L95" s="96">
        <f>IF(VLOOKUP($A95,'Table 11 Raw Data'!$A$1:$O$868,12,FALSE)=0,"-",VLOOKUP($A95,'Table 11 Raw Data'!$A$1:$O$868,12,FALSE))</f>
        <v>46</v>
      </c>
      <c r="M95" s="96">
        <f>IF(VLOOKUP($A95,'Table 11 Raw Data'!$A$1:$O$868,13,FALSE)=0,"-",VLOOKUP($A95,'Table 11 Raw Data'!$A$1:$O$868,13,FALSE))</f>
        <v>80</v>
      </c>
      <c r="N95" s="96">
        <f>IF(VLOOKUP($A95,'Table 11 Raw Data'!$A$1:$O$868,14,FALSE)=0,"-",VLOOKUP($A95,'Table 11 Raw Data'!$A$1:$O$868,14,FALSE))</f>
        <v>20</v>
      </c>
      <c r="O95" s="97">
        <f>IF(VLOOKUP($A95,'Table 11 Raw Data'!$A$1:$O$868,15,FALSE)=0,"-",VLOOKUP($A95,'Table 11 Raw Data'!$A$1:$O$868,15,FALSE))</f>
        <v>100</v>
      </c>
    </row>
    <row r="96" spans="1:15" x14ac:dyDescent="0.2">
      <c r="A96" s="94"/>
      <c r="B96" s="95"/>
      <c r="C96" s="90"/>
      <c r="D96" s="90"/>
      <c r="E96" s="90"/>
      <c r="F96" s="90"/>
      <c r="G96" s="90"/>
      <c r="H96" s="90"/>
      <c r="I96" s="90"/>
      <c r="J96" s="90"/>
      <c r="K96" s="91"/>
      <c r="L96" s="91"/>
      <c r="M96" s="91"/>
      <c r="N96" s="91"/>
      <c r="O96" s="92"/>
    </row>
    <row r="97" spans="1:15" x14ac:dyDescent="0.2">
      <c r="A97" s="89" t="s">
        <v>57</v>
      </c>
      <c r="B97" s="90">
        <f>IF(VLOOKUP($A97,'Table 11 Raw Data'!$A$1:$O$868,2,FALSE)=0,"-",VLOOKUP($A97,'Table 11 Raw Data'!$A$1:$O$868,2,FALSE))</f>
        <v>35720</v>
      </c>
      <c r="C97" s="90">
        <f>IF(VLOOKUP($A97,'Table 11 Raw Data'!$A$1:$O$868,3,FALSE)=0,"-",VLOOKUP($A97,'Table 11 Raw Data'!$A$1:$O$868,3,FALSE))</f>
        <v>39400</v>
      </c>
      <c r="D97" s="90">
        <f>IF(VLOOKUP($A97,'Table 11 Raw Data'!$A$1:$O$868,4,FALSE)=0,"-",VLOOKUP($A97,'Table 11 Raw Data'!$A$1:$O$868,4,FALSE))</f>
        <v>75110</v>
      </c>
      <c r="E97" s="90">
        <f>IF(VLOOKUP($A97,'Table 11 Raw Data'!$A$1:$O$868,5,FALSE)=0,"-",VLOOKUP($A97,'Table 11 Raw Data'!$A$1:$O$868,5,FALSE))</f>
        <v>19880</v>
      </c>
      <c r="F97" s="90">
        <f>IF(VLOOKUP($A97,'Table 11 Raw Data'!$A$1:$O$868,6,FALSE)=0,"-",VLOOKUP($A97,'Table 11 Raw Data'!$A$1:$O$868,6,FALSE))</f>
        <v>94990</v>
      </c>
      <c r="G97" s="90">
        <f>IF(VLOOKUP($A97,'Table 11 Raw Data'!$A$1:$O$868,7,FALSE)=0,"-",VLOOKUP($A97,'Table 11 Raw Data'!$A$1:$O$868,7,FALSE))</f>
        <v>3750</v>
      </c>
      <c r="H97" s="90">
        <f>IF(VLOOKUP($A97,'Table 11 Raw Data'!$A$1:$O$868,8,FALSE)=0,"-",VLOOKUP($A97,'Table 11 Raw Data'!$A$1:$O$868,8,FALSE))</f>
        <v>1540</v>
      </c>
      <c r="I97" s="90">
        <f>IF(VLOOKUP($A97,'Table 11 Raw Data'!$A$1:$O$868,9,FALSE)=0,"-",VLOOKUP($A97,'Table 11 Raw Data'!$A$1:$O$868,9,FALSE))</f>
        <v>5290</v>
      </c>
      <c r="J97" s="90">
        <f>IF(VLOOKUP($A97,'Table 11 Raw Data'!$A$1:$O$868,10,FALSE)=0,"-",VLOOKUP($A97,'Table 11 Raw Data'!$A$1:$O$868,10,FALSE))</f>
        <v>100290</v>
      </c>
      <c r="K97" s="91">
        <f>IF(VLOOKUP($A97,'Table 11 Raw Data'!$A$1:$O$868,11,FALSE)=0,"-",VLOOKUP($A97,'Table 11 Raw Data'!$A$1:$O$868,11,FALSE))</f>
        <v>38</v>
      </c>
      <c r="L97" s="91">
        <f>IF(VLOOKUP($A97,'Table 11 Raw Data'!$A$1:$O$868,12,FALSE)=0,"-",VLOOKUP($A97,'Table 11 Raw Data'!$A$1:$O$868,12,FALSE))</f>
        <v>41</v>
      </c>
      <c r="M97" s="91">
        <f>IF(VLOOKUP($A97,'Table 11 Raw Data'!$A$1:$O$868,13,FALSE)=0,"-",VLOOKUP($A97,'Table 11 Raw Data'!$A$1:$O$868,13,FALSE))</f>
        <v>79</v>
      </c>
      <c r="N97" s="91">
        <f>IF(VLOOKUP($A97,'Table 11 Raw Data'!$A$1:$O$868,14,FALSE)=0,"-",VLOOKUP($A97,'Table 11 Raw Data'!$A$1:$O$868,14,FALSE))</f>
        <v>21</v>
      </c>
      <c r="O97" s="92">
        <f>IF(VLOOKUP($A97,'Table 11 Raw Data'!$A$1:$O$868,15,FALSE)=0,"-",VLOOKUP($A97,'Table 11 Raw Data'!$A$1:$O$868,15,FALSE))</f>
        <v>100</v>
      </c>
    </row>
    <row r="98" spans="1:15" x14ac:dyDescent="0.2">
      <c r="A98" s="94" t="s">
        <v>433</v>
      </c>
      <c r="B98" s="95">
        <f>IF(VLOOKUP($A98,'Table 11 Raw Data'!$A$1:$O$868,2,FALSE)=0,"-",VLOOKUP($A98,'Table 11 Raw Data'!$A$1:$O$868,2,FALSE))</f>
        <v>2050</v>
      </c>
      <c r="C98" s="95">
        <f>IF(VLOOKUP($A98,'Table 11 Raw Data'!$A$1:$O$868,3,FALSE)=0,"-",VLOOKUP($A98,'Table 11 Raw Data'!$A$1:$O$868,3,FALSE))</f>
        <v>2450</v>
      </c>
      <c r="D98" s="95">
        <f>IF(VLOOKUP($A98,'Table 11 Raw Data'!$A$1:$O$868,4,FALSE)=0,"-",VLOOKUP($A98,'Table 11 Raw Data'!$A$1:$O$868,4,FALSE))</f>
        <v>4500</v>
      </c>
      <c r="E98" s="95">
        <f>IF(VLOOKUP($A98,'Table 11 Raw Data'!$A$1:$O$868,5,FALSE)=0,"-",VLOOKUP($A98,'Table 11 Raw Data'!$A$1:$O$868,5,FALSE))</f>
        <v>1630</v>
      </c>
      <c r="F98" s="95">
        <f>IF(VLOOKUP($A98,'Table 11 Raw Data'!$A$1:$O$868,6,FALSE)=0,"-",VLOOKUP($A98,'Table 11 Raw Data'!$A$1:$O$868,6,FALSE))</f>
        <v>6130</v>
      </c>
      <c r="G98" s="95">
        <f>IF(VLOOKUP($A98,'Table 11 Raw Data'!$A$1:$O$868,7,FALSE)=0,"-",VLOOKUP($A98,'Table 11 Raw Data'!$A$1:$O$868,7,FALSE))</f>
        <v>240</v>
      </c>
      <c r="H98" s="95">
        <f>IF(VLOOKUP($A98,'Table 11 Raw Data'!$A$1:$O$868,8,FALSE)=0,"-",VLOOKUP($A98,'Table 11 Raw Data'!$A$1:$O$868,8,FALSE))</f>
        <v>90</v>
      </c>
      <c r="I98" s="95">
        <f>IF(VLOOKUP($A98,'Table 11 Raw Data'!$A$1:$O$868,9,FALSE)=0,"-",VLOOKUP($A98,'Table 11 Raw Data'!$A$1:$O$868,9,FALSE))</f>
        <v>330</v>
      </c>
      <c r="J98" s="95">
        <f>IF(VLOOKUP($A98,'Table 11 Raw Data'!$A$1:$O$868,10,FALSE)=0,"-",VLOOKUP($A98,'Table 11 Raw Data'!$A$1:$O$868,10,FALSE))</f>
        <v>6460</v>
      </c>
      <c r="K98" s="96">
        <f>IF(VLOOKUP($A98,'Table 11 Raw Data'!$A$1:$O$868,11,FALSE)=0,"-",VLOOKUP($A98,'Table 11 Raw Data'!$A$1:$O$868,11,FALSE))</f>
        <v>33</v>
      </c>
      <c r="L98" s="96">
        <f>IF(VLOOKUP($A98,'Table 11 Raw Data'!$A$1:$O$868,12,FALSE)=0,"-",VLOOKUP($A98,'Table 11 Raw Data'!$A$1:$O$868,12,FALSE))</f>
        <v>40</v>
      </c>
      <c r="M98" s="96">
        <f>IF(VLOOKUP($A98,'Table 11 Raw Data'!$A$1:$O$868,13,FALSE)=0,"-",VLOOKUP($A98,'Table 11 Raw Data'!$A$1:$O$868,13,FALSE))</f>
        <v>73</v>
      </c>
      <c r="N98" s="96">
        <f>IF(VLOOKUP($A98,'Table 11 Raw Data'!$A$1:$O$868,14,FALSE)=0,"-",VLOOKUP($A98,'Table 11 Raw Data'!$A$1:$O$868,14,FALSE))</f>
        <v>27</v>
      </c>
      <c r="O98" s="97">
        <f>IF(VLOOKUP($A98,'Table 11 Raw Data'!$A$1:$O$868,15,FALSE)=0,"-",VLOOKUP($A98,'Table 11 Raw Data'!$A$1:$O$868,15,FALSE))</f>
        <v>100</v>
      </c>
    </row>
    <row r="99" spans="1:15" x14ac:dyDescent="0.2">
      <c r="A99" s="94" t="s">
        <v>434</v>
      </c>
      <c r="B99" s="95">
        <f>IF(VLOOKUP($A99,'Table 11 Raw Data'!$A$1:$O$868,2,FALSE)=0,"-",VLOOKUP($A99,'Table 11 Raw Data'!$A$1:$O$868,2,FALSE))</f>
        <v>3130</v>
      </c>
      <c r="C99" s="95">
        <f>IF(VLOOKUP($A99,'Table 11 Raw Data'!$A$1:$O$868,3,FALSE)=0,"-",VLOOKUP($A99,'Table 11 Raw Data'!$A$1:$O$868,3,FALSE))</f>
        <v>3590</v>
      </c>
      <c r="D99" s="95">
        <f>IF(VLOOKUP($A99,'Table 11 Raw Data'!$A$1:$O$868,4,FALSE)=0,"-",VLOOKUP($A99,'Table 11 Raw Data'!$A$1:$O$868,4,FALSE))</f>
        <v>6720</v>
      </c>
      <c r="E99" s="95">
        <f>IF(VLOOKUP($A99,'Table 11 Raw Data'!$A$1:$O$868,5,FALSE)=0,"-",VLOOKUP($A99,'Table 11 Raw Data'!$A$1:$O$868,5,FALSE))</f>
        <v>1890</v>
      </c>
      <c r="F99" s="95">
        <f>IF(VLOOKUP($A99,'Table 11 Raw Data'!$A$1:$O$868,6,FALSE)=0,"-",VLOOKUP($A99,'Table 11 Raw Data'!$A$1:$O$868,6,FALSE))</f>
        <v>8610</v>
      </c>
      <c r="G99" s="95">
        <f>IF(VLOOKUP($A99,'Table 11 Raw Data'!$A$1:$O$868,7,FALSE)=0,"-",VLOOKUP($A99,'Table 11 Raw Data'!$A$1:$O$868,7,FALSE))</f>
        <v>350</v>
      </c>
      <c r="H99" s="95">
        <f>IF(VLOOKUP($A99,'Table 11 Raw Data'!$A$1:$O$868,8,FALSE)=0,"-",VLOOKUP($A99,'Table 11 Raw Data'!$A$1:$O$868,8,FALSE))</f>
        <v>70</v>
      </c>
      <c r="I99" s="95">
        <f>IF(VLOOKUP($A99,'Table 11 Raw Data'!$A$1:$O$868,9,FALSE)=0,"-",VLOOKUP($A99,'Table 11 Raw Data'!$A$1:$O$868,9,FALSE))</f>
        <v>420</v>
      </c>
      <c r="J99" s="95">
        <f>IF(VLOOKUP($A99,'Table 11 Raw Data'!$A$1:$O$868,10,FALSE)=0,"-",VLOOKUP($A99,'Table 11 Raw Data'!$A$1:$O$868,10,FALSE))</f>
        <v>9030</v>
      </c>
      <c r="K99" s="96">
        <f>IF(VLOOKUP($A99,'Table 11 Raw Data'!$A$1:$O$868,11,FALSE)=0,"-",VLOOKUP($A99,'Table 11 Raw Data'!$A$1:$O$868,11,FALSE))</f>
        <v>36</v>
      </c>
      <c r="L99" s="96">
        <f>IF(VLOOKUP($A99,'Table 11 Raw Data'!$A$1:$O$868,12,FALSE)=0,"-",VLOOKUP($A99,'Table 11 Raw Data'!$A$1:$O$868,12,FALSE))</f>
        <v>42</v>
      </c>
      <c r="M99" s="96">
        <f>IF(VLOOKUP($A99,'Table 11 Raw Data'!$A$1:$O$868,13,FALSE)=0,"-",VLOOKUP($A99,'Table 11 Raw Data'!$A$1:$O$868,13,FALSE))</f>
        <v>78</v>
      </c>
      <c r="N99" s="96">
        <f>IF(VLOOKUP($A99,'Table 11 Raw Data'!$A$1:$O$868,14,FALSE)=0,"-",VLOOKUP($A99,'Table 11 Raw Data'!$A$1:$O$868,14,FALSE))</f>
        <v>22</v>
      </c>
      <c r="O99" s="97">
        <f>IF(VLOOKUP($A99,'Table 11 Raw Data'!$A$1:$O$868,15,FALSE)=0,"-",VLOOKUP($A99,'Table 11 Raw Data'!$A$1:$O$868,15,FALSE))</f>
        <v>100</v>
      </c>
    </row>
    <row r="100" spans="1:15" x14ac:dyDescent="0.2">
      <c r="A100" s="94" t="s">
        <v>435</v>
      </c>
      <c r="B100" s="95">
        <f>IF(VLOOKUP($A100,'Table 11 Raw Data'!$A$1:$O$868,2,FALSE)=0,"-",VLOOKUP($A100,'Table 11 Raw Data'!$A$1:$O$868,2,FALSE))</f>
        <v>90</v>
      </c>
      <c r="C100" s="95">
        <f>IF(VLOOKUP($A100,'Table 11 Raw Data'!$A$1:$O$868,3,FALSE)=0,"-",VLOOKUP($A100,'Table 11 Raw Data'!$A$1:$O$868,3,FALSE))</f>
        <v>170</v>
      </c>
      <c r="D100" s="95">
        <f>IF(VLOOKUP($A100,'Table 11 Raw Data'!$A$1:$O$868,4,FALSE)=0,"-",VLOOKUP($A100,'Table 11 Raw Data'!$A$1:$O$868,4,FALSE))</f>
        <v>260</v>
      </c>
      <c r="E100" s="95">
        <f>IF(VLOOKUP($A100,'Table 11 Raw Data'!$A$1:$O$868,5,FALSE)=0,"-",VLOOKUP($A100,'Table 11 Raw Data'!$A$1:$O$868,5,FALSE))</f>
        <v>40</v>
      </c>
      <c r="F100" s="95">
        <f>IF(VLOOKUP($A100,'Table 11 Raw Data'!$A$1:$O$868,6,FALSE)=0,"-",VLOOKUP($A100,'Table 11 Raw Data'!$A$1:$O$868,6,FALSE))</f>
        <v>300</v>
      </c>
      <c r="G100" s="95">
        <f>IF(VLOOKUP($A100,'Table 11 Raw Data'!$A$1:$O$868,7,FALSE)=0,"-",VLOOKUP($A100,'Table 11 Raw Data'!$A$1:$O$868,7,FALSE))</f>
        <v>10</v>
      </c>
      <c r="H100" s="95" t="str">
        <f>IF(VLOOKUP($A100,'Table 11 Raw Data'!$A$1:$O$868,8,FALSE)=0,"-",VLOOKUP($A100,'Table 11 Raw Data'!$A$1:$O$868,8,FALSE))</f>
        <v>-</v>
      </c>
      <c r="I100" s="95">
        <f>IF(VLOOKUP($A100,'Table 11 Raw Data'!$A$1:$O$868,9,FALSE)=0,"-",VLOOKUP($A100,'Table 11 Raw Data'!$A$1:$O$868,9,FALSE))</f>
        <v>10</v>
      </c>
      <c r="J100" s="95">
        <f>IF(VLOOKUP($A100,'Table 11 Raw Data'!$A$1:$O$868,10,FALSE)=0,"-",VLOOKUP($A100,'Table 11 Raw Data'!$A$1:$O$868,10,FALSE))</f>
        <v>320</v>
      </c>
      <c r="K100" s="96">
        <f>IF(VLOOKUP($A100,'Table 11 Raw Data'!$A$1:$O$868,11,FALSE)=0,"-",VLOOKUP($A100,'Table 11 Raw Data'!$A$1:$O$868,11,FALSE))</f>
        <v>31</v>
      </c>
      <c r="L100" s="96">
        <f>IF(VLOOKUP($A100,'Table 11 Raw Data'!$A$1:$O$868,12,FALSE)=0,"-",VLOOKUP($A100,'Table 11 Raw Data'!$A$1:$O$868,12,FALSE))</f>
        <v>57</v>
      </c>
      <c r="M100" s="96">
        <f>IF(VLOOKUP($A100,'Table 11 Raw Data'!$A$1:$O$868,13,FALSE)=0,"-",VLOOKUP($A100,'Table 11 Raw Data'!$A$1:$O$868,13,FALSE))</f>
        <v>87</v>
      </c>
      <c r="N100" s="96">
        <f>IF(VLOOKUP($A100,'Table 11 Raw Data'!$A$1:$O$868,14,FALSE)=0,"-",VLOOKUP($A100,'Table 11 Raw Data'!$A$1:$O$868,14,FALSE))</f>
        <v>13</v>
      </c>
      <c r="O100" s="97">
        <f>IF(VLOOKUP($A100,'Table 11 Raw Data'!$A$1:$O$868,15,FALSE)=0,"-",VLOOKUP($A100,'Table 11 Raw Data'!$A$1:$O$868,15,FALSE))</f>
        <v>100</v>
      </c>
    </row>
    <row r="101" spans="1:15" x14ac:dyDescent="0.2">
      <c r="A101" s="94" t="s">
        <v>436</v>
      </c>
      <c r="B101" s="95">
        <f>IF(VLOOKUP($A101,'Table 11 Raw Data'!$A$1:$O$868,2,FALSE)=0,"-",VLOOKUP($A101,'Table 11 Raw Data'!$A$1:$O$868,2,FALSE))</f>
        <v>3580</v>
      </c>
      <c r="C101" s="95">
        <f>IF(VLOOKUP($A101,'Table 11 Raw Data'!$A$1:$O$868,3,FALSE)=0,"-",VLOOKUP($A101,'Table 11 Raw Data'!$A$1:$O$868,3,FALSE))</f>
        <v>3460</v>
      </c>
      <c r="D101" s="95">
        <f>IF(VLOOKUP($A101,'Table 11 Raw Data'!$A$1:$O$868,4,FALSE)=0,"-",VLOOKUP($A101,'Table 11 Raw Data'!$A$1:$O$868,4,FALSE))</f>
        <v>7040</v>
      </c>
      <c r="E101" s="95">
        <f>IF(VLOOKUP($A101,'Table 11 Raw Data'!$A$1:$O$868,5,FALSE)=0,"-",VLOOKUP($A101,'Table 11 Raw Data'!$A$1:$O$868,5,FALSE))</f>
        <v>2200</v>
      </c>
      <c r="F101" s="95">
        <f>IF(VLOOKUP($A101,'Table 11 Raw Data'!$A$1:$O$868,6,FALSE)=0,"-",VLOOKUP($A101,'Table 11 Raw Data'!$A$1:$O$868,6,FALSE))</f>
        <v>9240</v>
      </c>
      <c r="G101" s="95">
        <f>IF(VLOOKUP($A101,'Table 11 Raw Data'!$A$1:$O$868,7,FALSE)=0,"-",VLOOKUP($A101,'Table 11 Raw Data'!$A$1:$O$868,7,FALSE))</f>
        <v>390</v>
      </c>
      <c r="H101" s="95">
        <f>IF(VLOOKUP($A101,'Table 11 Raw Data'!$A$1:$O$868,8,FALSE)=0,"-",VLOOKUP($A101,'Table 11 Raw Data'!$A$1:$O$868,8,FALSE))</f>
        <v>150</v>
      </c>
      <c r="I101" s="95">
        <f>IF(VLOOKUP($A101,'Table 11 Raw Data'!$A$1:$O$868,9,FALSE)=0,"-",VLOOKUP($A101,'Table 11 Raw Data'!$A$1:$O$868,9,FALSE))</f>
        <v>540</v>
      </c>
      <c r="J101" s="95">
        <f>IF(VLOOKUP($A101,'Table 11 Raw Data'!$A$1:$O$868,10,FALSE)=0,"-",VLOOKUP($A101,'Table 11 Raw Data'!$A$1:$O$868,10,FALSE))</f>
        <v>9780</v>
      </c>
      <c r="K101" s="96">
        <f>IF(VLOOKUP($A101,'Table 11 Raw Data'!$A$1:$O$868,11,FALSE)=0,"-",VLOOKUP($A101,'Table 11 Raw Data'!$A$1:$O$868,11,FALSE))</f>
        <v>39</v>
      </c>
      <c r="L101" s="96">
        <f>IF(VLOOKUP($A101,'Table 11 Raw Data'!$A$1:$O$868,12,FALSE)=0,"-",VLOOKUP($A101,'Table 11 Raw Data'!$A$1:$O$868,12,FALSE))</f>
        <v>37</v>
      </c>
      <c r="M101" s="96">
        <f>IF(VLOOKUP($A101,'Table 11 Raw Data'!$A$1:$O$868,13,FALSE)=0,"-",VLOOKUP($A101,'Table 11 Raw Data'!$A$1:$O$868,13,FALSE))</f>
        <v>76</v>
      </c>
      <c r="N101" s="96">
        <f>IF(VLOOKUP($A101,'Table 11 Raw Data'!$A$1:$O$868,14,FALSE)=0,"-",VLOOKUP($A101,'Table 11 Raw Data'!$A$1:$O$868,14,FALSE))</f>
        <v>24</v>
      </c>
      <c r="O101" s="97">
        <f>IF(VLOOKUP($A101,'Table 11 Raw Data'!$A$1:$O$868,15,FALSE)=0,"-",VLOOKUP($A101,'Table 11 Raw Data'!$A$1:$O$868,15,FALSE))</f>
        <v>100</v>
      </c>
    </row>
    <row r="102" spans="1:15" x14ac:dyDescent="0.2">
      <c r="A102" s="94" t="s">
        <v>437</v>
      </c>
      <c r="B102" s="95">
        <f>IF(VLOOKUP($A102,'Table 11 Raw Data'!$A$1:$O$868,2,FALSE)=0,"-",VLOOKUP($A102,'Table 11 Raw Data'!$A$1:$O$868,2,FALSE))</f>
        <v>940</v>
      </c>
      <c r="C102" s="95">
        <f>IF(VLOOKUP($A102,'Table 11 Raw Data'!$A$1:$O$868,3,FALSE)=0,"-",VLOOKUP($A102,'Table 11 Raw Data'!$A$1:$O$868,3,FALSE))</f>
        <v>1000</v>
      </c>
      <c r="D102" s="95">
        <f>IF(VLOOKUP($A102,'Table 11 Raw Data'!$A$1:$O$868,4,FALSE)=0,"-",VLOOKUP($A102,'Table 11 Raw Data'!$A$1:$O$868,4,FALSE))</f>
        <v>1940</v>
      </c>
      <c r="E102" s="95">
        <f>IF(VLOOKUP($A102,'Table 11 Raw Data'!$A$1:$O$868,5,FALSE)=0,"-",VLOOKUP($A102,'Table 11 Raw Data'!$A$1:$O$868,5,FALSE))</f>
        <v>630</v>
      </c>
      <c r="F102" s="95">
        <f>IF(VLOOKUP($A102,'Table 11 Raw Data'!$A$1:$O$868,6,FALSE)=0,"-",VLOOKUP($A102,'Table 11 Raw Data'!$A$1:$O$868,6,FALSE))</f>
        <v>2570</v>
      </c>
      <c r="G102" s="95">
        <f>IF(VLOOKUP($A102,'Table 11 Raw Data'!$A$1:$O$868,7,FALSE)=0,"-",VLOOKUP($A102,'Table 11 Raw Data'!$A$1:$O$868,7,FALSE))</f>
        <v>100</v>
      </c>
      <c r="H102" s="95">
        <f>IF(VLOOKUP($A102,'Table 11 Raw Data'!$A$1:$O$868,8,FALSE)=0,"-",VLOOKUP($A102,'Table 11 Raw Data'!$A$1:$O$868,8,FALSE))</f>
        <v>40</v>
      </c>
      <c r="I102" s="95">
        <f>IF(VLOOKUP($A102,'Table 11 Raw Data'!$A$1:$O$868,9,FALSE)=0,"-",VLOOKUP($A102,'Table 11 Raw Data'!$A$1:$O$868,9,FALSE))</f>
        <v>150</v>
      </c>
      <c r="J102" s="95">
        <f>IF(VLOOKUP($A102,'Table 11 Raw Data'!$A$1:$O$868,10,FALSE)=0,"-",VLOOKUP($A102,'Table 11 Raw Data'!$A$1:$O$868,10,FALSE))</f>
        <v>2710</v>
      </c>
      <c r="K102" s="96">
        <f>IF(VLOOKUP($A102,'Table 11 Raw Data'!$A$1:$O$868,11,FALSE)=0,"-",VLOOKUP($A102,'Table 11 Raw Data'!$A$1:$O$868,11,FALSE))</f>
        <v>37</v>
      </c>
      <c r="L102" s="96">
        <f>IF(VLOOKUP($A102,'Table 11 Raw Data'!$A$1:$O$868,12,FALSE)=0,"-",VLOOKUP($A102,'Table 11 Raw Data'!$A$1:$O$868,12,FALSE))</f>
        <v>39</v>
      </c>
      <c r="M102" s="96">
        <f>IF(VLOOKUP($A102,'Table 11 Raw Data'!$A$1:$O$868,13,FALSE)=0,"-",VLOOKUP($A102,'Table 11 Raw Data'!$A$1:$O$868,13,FALSE))</f>
        <v>76</v>
      </c>
      <c r="N102" s="96">
        <f>IF(VLOOKUP($A102,'Table 11 Raw Data'!$A$1:$O$868,14,FALSE)=0,"-",VLOOKUP($A102,'Table 11 Raw Data'!$A$1:$O$868,14,FALSE))</f>
        <v>24</v>
      </c>
      <c r="O102" s="97">
        <f>IF(VLOOKUP($A102,'Table 11 Raw Data'!$A$1:$O$868,15,FALSE)=0,"-",VLOOKUP($A102,'Table 11 Raw Data'!$A$1:$O$868,15,FALSE))</f>
        <v>100</v>
      </c>
    </row>
    <row r="103" spans="1:15" x14ac:dyDescent="0.2">
      <c r="A103" s="94" t="s">
        <v>438</v>
      </c>
      <c r="B103" s="95">
        <f>IF(VLOOKUP($A103,'Table 11 Raw Data'!$A$1:$O$868,2,FALSE)=0,"-",VLOOKUP($A103,'Table 11 Raw Data'!$A$1:$O$868,2,FALSE))</f>
        <v>1060</v>
      </c>
      <c r="C103" s="95">
        <f>IF(VLOOKUP($A103,'Table 11 Raw Data'!$A$1:$O$868,3,FALSE)=0,"-",VLOOKUP($A103,'Table 11 Raw Data'!$A$1:$O$868,3,FALSE))</f>
        <v>1010</v>
      </c>
      <c r="D103" s="95">
        <f>IF(VLOOKUP($A103,'Table 11 Raw Data'!$A$1:$O$868,4,FALSE)=0,"-",VLOOKUP($A103,'Table 11 Raw Data'!$A$1:$O$868,4,FALSE))</f>
        <v>2070</v>
      </c>
      <c r="E103" s="95">
        <f>IF(VLOOKUP($A103,'Table 11 Raw Data'!$A$1:$O$868,5,FALSE)=0,"-",VLOOKUP($A103,'Table 11 Raw Data'!$A$1:$O$868,5,FALSE))</f>
        <v>540</v>
      </c>
      <c r="F103" s="95">
        <f>IF(VLOOKUP($A103,'Table 11 Raw Data'!$A$1:$O$868,6,FALSE)=0,"-",VLOOKUP($A103,'Table 11 Raw Data'!$A$1:$O$868,6,FALSE))</f>
        <v>2610</v>
      </c>
      <c r="G103" s="95">
        <f>IF(VLOOKUP($A103,'Table 11 Raw Data'!$A$1:$O$868,7,FALSE)=0,"-",VLOOKUP($A103,'Table 11 Raw Data'!$A$1:$O$868,7,FALSE))</f>
        <v>90</v>
      </c>
      <c r="H103" s="95">
        <f>IF(VLOOKUP($A103,'Table 11 Raw Data'!$A$1:$O$868,8,FALSE)=0,"-",VLOOKUP($A103,'Table 11 Raw Data'!$A$1:$O$868,8,FALSE))</f>
        <v>50</v>
      </c>
      <c r="I103" s="95">
        <f>IF(VLOOKUP($A103,'Table 11 Raw Data'!$A$1:$O$868,9,FALSE)=0,"-",VLOOKUP($A103,'Table 11 Raw Data'!$A$1:$O$868,9,FALSE))</f>
        <v>140</v>
      </c>
      <c r="J103" s="95">
        <f>IF(VLOOKUP($A103,'Table 11 Raw Data'!$A$1:$O$868,10,FALSE)=0,"-",VLOOKUP($A103,'Table 11 Raw Data'!$A$1:$O$868,10,FALSE))</f>
        <v>2740</v>
      </c>
      <c r="K103" s="96">
        <f>IF(VLOOKUP($A103,'Table 11 Raw Data'!$A$1:$O$868,11,FALSE)=0,"-",VLOOKUP($A103,'Table 11 Raw Data'!$A$1:$O$868,11,FALSE))</f>
        <v>41</v>
      </c>
      <c r="L103" s="96">
        <f>IF(VLOOKUP($A103,'Table 11 Raw Data'!$A$1:$O$868,12,FALSE)=0,"-",VLOOKUP($A103,'Table 11 Raw Data'!$A$1:$O$868,12,FALSE))</f>
        <v>39</v>
      </c>
      <c r="M103" s="96">
        <f>IF(VLOOKUP($A103,'Table 11 Raw Data'!$A$1:$O$868,13,FALSE)=0,"-",VLOOKUP($A103,'Table 11 Raw Data'!$A$1:$O$868,13,FALSE))</f>
        <v>79</v>
      </c>
      <c r="N103" s="96">
        <f>IF(VLOOKUP($A103,'Table 11 Raw Data'!$A$1:$O$868,14,FALSE)=0,"-",VLOOKUP($A103,'Table 11 Raw Data'!$A$1:$O$868,14,FALSE))</f>
        <v>21</v>
      </c>
      <c r="O103" s="97">
        <f>IF(VLOOKUP($A103,'Table 11 Raw Data'!$A$1:$O$868,15,FALSE)=0,"-",VLOOKUP($A103,'Table 11 Raw Data'!$A$1:$O$868,15,FALSE))</f>
        <v>100</v>
      </c>
    </row>
    <row r="104" spans="1:15" x14ac:dyDescent="0.2">
      <c r="A104" s="94" t="s">
        <v>439</v>
      </c>
      <c r="B104" s="95">
        <f>IF(VLOOKUP($A104,'Table 11 Raw Data'!$A$1:$O$868,2,FALSE)=0,"-",VLOOKUP($A104,'Table 11 Raw Data'!$A$1:$O$868,2,FALSE))</f>
        <v>1280</v>
      </c>
      <c r="C104" s="95">
        <f>IF(VLOOKUP($A104,'Table 11 Raw Data'!$A$1:$O$868,3,FALSE)=0,"-",VLOOKUP($A104,'Table 11 Raw Data'!$A$1:$O$868,3,FALSE))</f>
        <v>1460</v>
      </c>
      <c r="D104" s="95">
        <f>IF(VLOOKUP($A104,'Table 11 Raw Data'!$A$1:$O$868,4,FALSE)=0,"-",VLOOKUP($A104,'Table 11 Raw Data'!$A$1:$O$868,4,FALSE))</f>
        <v>2740</v>
      </c>
      <c r="E104" s="95">
        <f>IF(VLOOKUP($A104,'Table 11 Raw Data'!$A$1:$O$868,5,FALSE)=0,"-",VLOOKUP($A104,'Table 11 Raw Data'!$A$1:$O$868,5,FALSE))</f>
        <v>640</v>
      </c>
      <c r="F104" s="95">
        <f>IF(VLOOKUP($A104,'Table 11 Raw Data'!$A$1:$O$868,6,FALSE)=0,"-",VLOOKUP($A104,'Table 11 Raw Data'!$A$1:$O$868,6,FALSE))</f>
        <v>3380</v>
      </c>
      <c r="G104" s="95">
        <f>IF(VLOOKUP($A104,'Table 11 Raw Data'!$A$1:$O$868,7,FALSE)=0,"-",VLOOKUP($A104,'Table 11 Raw Data'!$A$1:$O$868,7,FALSE))</f>
        <v>120</v>
      </c>
      <c r="H104" s="95">
        <f>IF(VLOOKUP($A104,'Table 11 Raw Data'!$A$1:$O$868,8,FALSE)=0,"-",VLOOKUP($A104,'Table 11 Raw Data'!$A$1:$O$868,8,FALSE))</f>
        <v>50</v>
      </c>
      <c r="I104" s="95">
        <f>IF(VLOOKUP($A104,'Table 11 Raw Data'!$A$1:$O$868,9,FALSE)=0,"-",VLOOKUP($A104,'Table 11 Raw Data'!$A$1:$O$868,9,FALSE))</f>
        <v>170</v>
      </c>
      <c r="J104" s="95">
        <f>IF(VLOOKUP($A104,'Table 11 Raw Data'!$A$1:$O$868,10,FALSE)=0,"-",VLOOKUP($A104,'Table 11 Raw Data'!$A$1:$O$868,10,FALSE))</f>
        <v>3550</v>
      </c>
      <c r="K104" s="96">
        <f>IF(VLOOKUP($A104,'Table 11 Raw Data'!$A$1:$O$868,11,FALSE)=0,"-",VLOOKUP($A104,'Table 11 Raw Data'!$A$1:$O$868,11,FALSE))</f>
        <v>38</v>
      </c>
      <c r="L104" s="96">
        <f>IF(VLOOKUP($A104,'Table 11 Raw Data'!$A$1:$O$868,12,FALSE)=0,"-",VLOOKUP($A104,'Table 11 Raw Data'!$A$1:$O$868,12,FALSE))</f>
        <v>43</v>
      </c>
      <c r="M104" s="96">
        <f>IF(VLOOKUP($A104,'Table 11 Raw Data'!$A$1:$O$868,13,FALSE)=0,"-",VLOOKUP($A104,'Table 11 Raw Data'!$A$1:$O$868,13,FALSE))</f>
        <v>81</v>
      </c>
      <c r="N104" s="96">
        <f>IF(VLOOKUP($A104,'Table 11 Raw Data'!$A$1:$O$868,14,FALSE)=0,"-",VLOOKUP($A104,'Table 11 Raw Data'!$A$1:$O$868,14,FALSE))</f>
        <v>19</v>
      </c>
      <c r="O104" s="97">
        <f>IF(VLOOKUP($A104,'Table 11 Raw Data'!$A$1:$O$868,15,FALSE)=0,"-",VLOOKUP($A104,'Table 11 Raw Data'!$A$1:$O$868,15,FALSE))</f>
        <v>100</v>
      </c>
    </row>
    <row r="105" spans="1:15" x14ac:dyDescent="0.2">
      <c r="A105" s="94" t="s">
        <v>440</v>
      </c>
      <c r="B105" s="95">
        <f>IF(VLOOKUP($A105,'Table 11 Raw Data'!$A$1:$O$868,2,FALSE)=0,"-",VLOOKUP($A105,'Table 11 Raw Data'!$A$1:$O$868,2,FALSE))</f>
        <v>370</v>
      </c>
      <c r="C105" s="95">
        <f>IF(VLOOKUP($A105,'Table 11 Raw Data'!$A$1:$O$868,3,FALSE)=0,"-",VLOOKUP($A105,'Table 11 Raw Data'!$A$1:$O$868,3,FALSE))</f>
        <v>420</v>
      </c>
      <c r="D105" s="95">
        <f>IF(VLOOKUP($A105,'Table 11 Raw Data'!$A$1:$O$868,4,FALSE)=0,"-",VLOOKUP($A105,'Table 11 Raw Data'!$A$1:$O$868,4,FALSE))</f>
        <v>780</v>
      </c>
      <c r="E105" s="95">
        <f>IF(VLOOKUP($A105,'Table 11 Raw Data'!$A$1:$O$868,5,FALSE)=0,"-",VLOOKUP($A105,'Table 11 Raw Data'!$A$1:$O$868,5,FALSE))</f>
        <v>170</v>
      </c>
      <c r="F105" s="95">
        <f>IF(VLOOKUP($A105,'Table 11 Raw Data'!$A$1:$O$868,6,FALSE)=0,"-",VLOOKUP($A105,'Table 11 Raw Data'!$A$1:$O$868,6,FALSE))</f>
        <v>950</v>
      </c>
      <c r="G105" s="95">
        <f>IF(VLOOKUP($A105,'Table 11 Raw Data'!$A$1:$O$868,7,FALSE)=0,"-",VLOOKUP($A105,'Table 11 Raw Data'!$A$1:$O$868,7,FALSE))</f>
        <v>50</v>
      </c>
      <c r="H105" s="95">
        <f>IF(VLOOKUP($A105,'Table 11 Raw Data'!$A$1:$O$868,8,FALSE)=0,"-",VLOOKUP($A105,'Table 11 Raw Data'!$A$1:$O$868,8,FALSE))</f>
        <v>10</v>
      </c>
      <c r="I105" s="95">
        <f>IF(VLOOKUP($A105,'Table 11 Raw Data'!$A$1:$O$868,9,FALSE)=0,"-",VLOOKUP($A105,'Table 11 Raw Data'!$A$1:$O$868,9,FALSE))</f>
        <v>60</v>
      </c>
      <c r="J105" s="95">
        <f>IF(VLOOKUP($A105,'Table 11 Raw Data'!$A$1:$O$868,10,FALSE)=0,"-",VLOOKUP($A105,'Table 11 Raw Data'!$A$1:$O$868,10,FALSE))</f>
        <v>1010</v>
      </c>
      <c r="K105" s="96">
        <f>IF(VLOOKUP($A105,'Table 11 Raw Data'!$A$1:$O$868,11,FALSE)=0,"-",VLOOKUP($A105,'Table 11 Raw Data'!$A$1:$O$868,11,FALSE))</f>
        <v>38</v>
      </c>
      <c r="L105" s="96">
        <f>IF(VLOOKUP($A105,'Table 11 Raw Data'!$A$1:$O$868,12,FALSE)=0,"-",VLOOKUP($A105,'Table 11 Raw Data'!$A$1:$O$868,12,FALSE))</f>
        <v>44</v>
      </c>
      <c r="M105" s="96">
        <f>IF(VLOOKUP($A105,'Table 11 Raw Data'!$A$1:$O$868,13,FALSE)=0,"-",VLOOKUP($A105,'Table 11 Raw Data'!$A$1:$O$868,13,FALSE))</f>
        <v>82</v>
      </c>
      <c r="N105" s="96">
        <f>IF(VLOOKUP($A105,'Table 11 Raw Data'!$A$1:$O$868,14,FALSE)=0,"-",VLOOKUP($A105,'Table 11 Raw Data'!$A$1:$O$868,14,FALSE))</f>
        <v>18</v>
      </c>
      <c r="O105" s="97">
        <f>IF(VLOOKUP($A105,'Table 11 Raw Data'!$A$1:$O$868,15,FALSE)=0,"-",VLOOKUP($A105,'Table 11 Raw Data'!$A$1:$O$868,15,FALSE))</f>
        <v>100</v>
      </c>
    </row>
    <row r="106" spans="1:15" x14ac:dyDescent="0.2">
      <c r="A106" s="94" t="s">
        <v>441</v>
      </c>
      <c r="B106" s="95">
        <f>IF(VLOOKUP($A106,'Table 11 Raw Data'!$A$1:$O$868,2,FALSE)=0,"-",VLOOKUP($A106,'Table 11 Raw Data'!$A$1:$O$868,2,FALSE))</f>
        <v>840</v>
      </c>
      <c r="C106" s="95">
        <f>IF(VLOOKUP($A106,'Table 11 Raw Data'!$A$1:$O$868,3,FALSE)=0,"-",VLOOKUP($A106,'Table 11 Raw Data'!$A$1:$O$868,3,FALSE))</f>
        <v>830</v>
      </c>
      <c r="D106" s="95">
        <f>IF(VLOOKUP($A106,'Table 11 Raw Data'!$A$1:$O$868,4,FALSE)=0,"-",VLOOKUP($A106,'Table 11 Raw Data'!$A$1:$O$868,4,FALSE))</f>
        <v>1660</v>
      </c>
      <c r="E106" s="95">
        <f>IF(VLOOKUP($A106,'Table 11 Raw Data'!$A$1:$O$868,5,FALSE)=0,"-",VLOOKUP($A106,'Table 11 Raw Data'!$A$1:$O$868,5,FALSE))</f>
        <v>540</v>
      </c>
      <c r="F106" s="95">
        <f>IF(VLOOKUP($A106,'Table 11 Raw Data'!$A$1:$O$868,6,FALSE)=0,"-",VLOOKUP($A106,'Table 11 Raw Data'!$A$1:$O$868,6,FALSE))</f>
        <v>2200</v>
      </c>
      <c r="G106" s="95">
        <f>IF(VLOOKUP($A106,'Table 11 Raw Data'!$A$1:$O$868,7,FALSE)=0,"-",VLOOKUP($A106,'Table 11 Raw Data'!$A$1:$O$868,7,FALSE))</f>
        <v>90</v>
      </c>
      <c r="H106" s="95">
        <f>IF(VLOOKUP($A106,'Table 11 Raw Data'!$A$1:$O$868,8,FALSE)=0,"-",VLOOKUP($A106,'Table 11 Raw Data'!$A$1:$O$868,8,FALSE))</f>
        <v>40</v>
      </c>
      <c r="I106" s="95">
        <f>IF(VLOOKUP($A106,'Table 11 Raw Data'!$A$1:$O$868,9,FALSE)=0,"-",VLOOKUP($A106,'Table 11 Raw Data'!$A$1:$O$868,9,FALSE))</f>
        <v>130</v>
      </c>
      <c r="J106" s="95">
        <f>IF(VLOOKUP($A106,'Table 11 Raw Data'!$A$1:$O$868,10,FALSE)=0,"-",VLOOKUP($A106,'Table 11 Raw Data'!$A$1:$O$868,10,FALSE))</f>
        <v>2330</v>
      </c>
      <c r="K106" s="96">
        <f>IF(VLOOKUP($A106,'Table 11 Raw Data'!$A$1:$O$868,11,FALSE)=0,"-",VLOOKUP($A106,'Table 11 Raw Data'!$A$1:$O$868,11,FALSE))</f>
        <v>38</v>
      </c>
      <c r="L106" s="96">
        <f>IF(VLOOKUP($A106,'Table 11 Raw Data'!$A$1:$O$868,12,FALSE)=0,"-",VLOOKUP($A106,'Table 11 Raw Data'!$A$1:$O$868,12,FALSE))</f>
        <v>38</v>
      </c>
      <c r="M106" s="96">
        <f>IF(VLOOKUP($A106,'Table 11 Raw Data'!$A$1:$O$868,13,FALSE)=0,"-",VLOOKUP($A106,'Table 11 Raw Data'!$A$1:$O$868,13,FALSE))</f>
        <v>76</v>
      </c>
      <c r="N106" s="96">
        <f>IF(VLOOKUP($A106,'Table 11 Raw Data'!$A$1:$O$868,14,FALSE)=0,"-",VLOOKUP($A106,'Table 11 Raw Data'!$A$1:$O$868,14,FALSE))</f>
        <v>24</v>
      </c>
      <c r="O106" s="97">
        <f>IF(VLOOKUP($A106,'Table 11 Raw Data'!$A$1:$O$868,15,FALSE)=0,"-",VLOOKUP($A106,'Table 11 Raw Data'!$A$1:$O$868,15,FALSE))</f>
        <v>100</v>
      </c>
    </row>
    <row r="107" spans="1:15" x14ac:dyDescent="0.2">
      <c r="A107" s="94" t="s">
        <v>442</v>
      </c>
      <c r="B107" s="95">
        <f>IF(VLOOKUP($A107,'Table 11 Raw Data'!$A$1:$O$868,2,FALSE)=0,"-",VLOOKUP($A107,'Table 11 Raw Data'!$A$1:$O$868,2,FALSE))</f>
        <v>590</v>
      </c>
      <c r="C107" s="95">
        <f>IF(VLOOKUP($A107,'Table 11 Raw Data'!$A$1:$O$868,3,FALSE)=0,"-",VLOOKUP($A107,'Table 11 Raw Data'!$A$1:$O$868,3,FALSE))</f>
        <v>800</v>
      </c>
      <c r="D107" s="95">
        <f>IF(VLOOKUP($A107,'Table 11 Raw Data'!$A$1:$O$868,4,FALSE)=0,"-",VLOOKUP($A107,'Table 11 Raw Data'!$A$1:$O$868,4,FALSE))</f>
        <v>1380</v>
      </c>
      <c r="E107" s="95">
        <f>IF(VLOOKUP($A107,'Table 11 Raw Data'!$A$1:$O$868,5,FALSE)=0,"-",VLOOKUP($A107,'Table 11 Raw Data'!$A$1:$O$868,5,FALSE))</f>
        <v>400</v>
      </c>
      <c r="F107" s="95">
        <f>IF(VLOOKUP($A107,'Table 11 Raw Data'!$A$1:$O$868,6,FALSE)=0,"-",VLOOKUP($A107,'Table 11 Raw Data'!$A$1:$O$868,6,FALSE))</f>
        <v>1790</v>
      </c>
      <c r="G107" s="95">
        <f>IF(VLOOKUP($A107,'Table 11 Raw Data'!$A$1:$O$868,7,FALSE)=0,"-",VLOOKUP($A107,'Table 11 Raw Data'!$A$1:$O$868,7,FALSE))</f>
        <v>80</v>
      </c>
      <c r="H107" s="95">
        <f>IF(VLOOKUP($A107,'Table 11 Raw Data'!$A$1:$O$868,8,FALSE)=0,"-",VLOOKUP($A107,'Table 11 Raw Data'!$A$1:$O$868,8,FALSE))</f>
        <v>10</v>
      </c>
      <c r="I107" s="95">
        <f>IF(VLOOKUP($A107,'Table 11 Raw Data'!$A$1:$O$868,9,FALSE)=0,"-",VLOOKUP($A107,'Table 11 Raw Data'!$A$1:$O$868,9,FALSE))</f>
        <v>100</v>
      </c>
      <c r="J107" s="95">
        <f>IF(VLOOKUP($A107,'Table 11 Raw Data'!$A$1:$O$868,10,FALSE)=0,"-",VLOOKUP($A107,'Table 11 Raw Data'!$A$1:$O$868,10,FALSE))</f>
        <v>1880</v>
      </c>
      <c r="K107" s="96">
        <f>IF(VLOOKUP($A107,'Table 11 Raw Data'!$A$1:$O$868,11,FALSE)=0,"-",VLOOKUP($A107,'Table 11 Raw Data'!$A$1:$O$868,11,FALSE))</f>
        <v>33</v>
      </c>
      <c r="L107" s="96">
        <f>IF(VLOOKUP($A107,'Table 11 Raw Data'!$A$1:$O$868,12,FALSE)=0,"-",VLOOKUP($A107,'Table 11 Raw Data'!$A$1:$O$868,12,FALSE))</f>
        <v>45</v>
      </c>
      <c r="M107" s="96">
        <f>IF(VLOOKUP($A107,'Table 11 Raw Data'!$A$1:$O$868,13,FALSE)=0,"-",VLOOKUP($A107,'Table 11 Raw Data'!$A$1:$O$868,13,FALSE))</f>
        <v>77</v>
      </c>
      <c r="N107" s="96">
        <f>IF(VLOOKUP($A107,'Table 11 Raw Data'!$A$1:$O$868,14,FALSE)=0,"-",VLOOKUP($A107,'Table 11 Raw Data'!$A$1:$O$868,14,FALSE))</f>
        <v>23</v>
      </c>
      <c r="O107" s="97">
        <f>IF(VLOOKUP($A107,'Table 11 Raw Data'!$A$1:$O$868,15,FALSE)=0,"-",VLOOKUP($A107,'Table 11 Raw Data'!$A$1:$O$868,15,FALSE))</f>
        <v>100</v>
      </c>
    </row>
    <row r="108" spans="1:15" x14ac:dyDescent="0.2">
      <c r="A108" s="94" t="s">
        <v>443</v>
      </c>
      <c r="B108" s="95">
        <f>IF(VLOOKUP($A108,'Table 11 Raw Data'!$A$1:$O$868,2,FALSE)=0,"-",VLOOKUP($A108,'Table 11 Raw Data'!$A$1:$O$868,2,FALSE))</f>
        <v>920</v>
      </c>
      <c r="C108" s="95">
        <f>IF(VLOOKUP($A108,'Table 11 Raw Data'!$A$1:$O$868,3,FALSE)=0,"-",VLOOKUP($A108,'Table 11 Raw Data'!$A$1:$O$868,3,FALSE))</f>
        <v>980</v>
      </c>
      <c r="D108" s="95">
        <f>IF(VLOOKUP($A108,'Table 11 Raw Data'!$A$1:$O$868,4,FALSE)=0,"-",VLOOKUP($A108,'Table 11 Raw Data'!$A$1:$O$868,4,FALSE))</f>
        <v>1900</v>
      </c>
      <c r="E108" s="95">
        <f>IF(VLOOKUP($A108,'Table 11 Raw Data'!$A$1:$O$868,5,FALSE)=0,"-",VLOOKUP($A108,'Table 11 Raw Data'!$A$1:$O$868,5,FALSE))</f>
        <v>420</v>
      </c>
      <c r="F108" s="95">
        <f>IF(VLOOKUP($A108,'Table 11 Raw Data'!$A$1:$O$868,6,FALSE)=0,"-",VLOOKUP($A108,'Table 11 Raw Data'!$A$1:$O$868,6,FALSE))</f>
        <v>2320</v>
      </c>
      <c r="G108" s="95">
        <f>IF(VLOOKUP($A108,'Table 11 Raw Data'!$A$1:$O$868,7,FALSE)=0,"-",VLOOKUP($A108,'Table 11 Raw Data'!$A$1:$O$868,7,FALSE))</f>
        <v>80</v>
      </c>
      <c r="H108" s="95">
        <f>IF(VLOOKUP($A108,'Table 11 Raw Data'!$A$1:$O$868,8,FALSE)=0,"-",VLOOKUP($A108,'Table 11 Raw Data'!$A$1:$O$868,8,FALSE))</f>
        <v>40</v>
      </c>
      <c r="I108" s="95">
        <f>IF(VLOOKUP($A108,'Table 11 Raw Data'!$A$1:$O$868,9,FALSE)=0,"-",VLOOKUP($A108,'Table 11 Raw Data'!$A$1:$O$868,9,FALSE))</f>
        <v>120</v>
      </c>
      <c r="J108" s="95">
        <f>IF(VLOOKUP($A108,'Table 11 Raw Data'!$A$1:$O$868,10,FALSE)=0,"-",VLOOKUP($A108,'Table 11 Raw Data'!$A$1:$O$868,10,FALSE))</f>
        <v>2440</v>
      </c>
      <c r="K108" s="96">
        <f>IF(VLOOKUP($A108,'Table 11 Raw Data'!$A$1:$O$868,11,FALSE)=0,"-",VLOOKUP($A108,'Table 11 Raw Data'!$A$1:$O$868,11,FALSE))</f>
        <v>40</v>
      </c>
      <c r="L108" s="96">
        <f>IF(VLOOKUP($A108,'Table 11 Raw Data'!$A$1:$O$868,12,FALSE)=0,"-",VLOOKUP($A108,'Table 11 Raw Data'!$A$1:$O$868,12,FALSE))</f>
        <v>42</v>
      </c>
      <c r="M108" s="96">
        <f>IF(VLOOKUP($A108,'Table 11 Raw Data'!$A$1:$O$868,13,FALSE)=0,"-",VLOOKUP($A108,'Table 11 Raw Data'!$A$1:$O$868,13,FALSE))</f>
        <v>82</v>
      </c>
      <c r="N108" s="96">
        <f>IF(VLOOKUP($A108,'Table 11 Raw Data'!$A$1:$O$868,14,FALSE)=0,"-",VLOOKUP($A108,'Table 11 Raw Data'!$A$1:$O$868,14,FALSE))</f>
        <v>18</v>
      </c>
      <c r="O108" s="97">
        <f>IF(VLOOKUP($A108,'Table 11 Raw Data'!$A$1:$O$868,15,FALSE)=0,"-",VLOOKUP($A108,'Table 11 Raw Data'!$A$1:$O$868,15,FALSE))</f>
        <v>100</v>
      </c>
    </row>
    <row r="109" spans="1:15" x14ac:dyDescent="0.2">
      <c r="A109" s="94" t="s">
        <v>444</v>
      </c>
      <c r="B109" s="95">
        <f>IF(VLOOKUP($A109,'Table 11 Raw Data'!$A$1:$O$868,2,FALSE)=0,"-",VLOOKUP($A109,'Table 11 Raw Data'!$A$1:$O$868,2,FALSE))</f>
        <v>560</v>
      </c>
      <c r="C109" s="95">
        <f>IF(VLOOKUP($A109,'Table 11 Raw Data'!$A$1:$O$868,3,FALSE)=0,"-",VLOOKUP($A109,'Table 11 Raw Data'!$A$1:$O$868,3,FALSE))</f>
        <v>640</v>
      </c>
      <c r="D109" s="95">
        <f>IF(VLOOKUP($A109,'Table 11 Raw Data'!$A$1:$O$868,4,FALSE)=0,"-",VLOOKUP($A109,'Table 11 Raw Data'!$A$1:$O$868,4,FALSE))</f>
        <v>1200</v>
      </c>
      <c r="E109" s="95">
        <f>IF(VLOOKUP($A109,'Table 11 Raw Data'!$A$1:$O$868,5,FALSE)=0,"-",VLOOKUP($A109,'Table 11 Raw Data'!$A$1:$O$868,5,FALSE))</f>
        <v>460</v>
      </c>
      <c r="F109" s="95">
        <f>IF(VLOOKUP($A109,'Table 11 Raw Data'!$A$1:$O$868,6,FALSE)=0,"-",VLOOKUP($A109,'Table 11 Raw Data'!$A$1:$O$868,6,FALSE))</f>
        <v>1660</v>
      </c>
      <c r="G109" s="95">
        <f>IF(VLOOKUP($A109,'Table 11 Raw Data'!$A$1:$O$868,7,FALSE)=0,"-",VLOOKUP($A109,'Table 11 Raw Data'!$A$1:$O$868,7,FALSE))</f>
        <v>80</v>
      </c>
      <c r="H109" s="95">
        <f>IF(VLOOKUP($A109,'Table 11 Raw Data'!$A$1:$O$868,8,FALSE)=0,"-",VLOOKUP($A109,'Table 11 Raw Data'!$A$1:$O$868,8,FALSE))</f>
        <v>20</v>
      </c>
      <c r="I109" s="95">
        <f>IF(VLOOKUP($A109,'Table 11 Raw Data'!$A$1:$O$868,9,FALSE)=0,"-",VLOOKUP($A109,'Table 11 Raw Data'!$A$1:$O$868,9,FALSE))</f>
        <v>100</v>
      </c>
      <c r="J109" s="95">
        <f>IF(VLOOKUP($A109,'Table 11 Raw Data'!$A$1:$O$868,10,FALSE)=0,"-",VLOOKUP($A109,'Table 11 Raw Data'!$A$1:$O$868,10,FALSE))</f>
        <v>1760</v>
      </c>
      <c r="K109" s="96">
        <f>IF(VLOOKUP($A109,'Table 11 Raw Data'!$A$1:$O$868,11,FALSE)=0,"-",VLOOKUP($A109,'Table 11 Raw Data'!$A$1:$O$868,11,FALSE))</f>
        <v>34</v>
      </c>
      <c r="L109" s="96">
        <f>IF(VLOOKUP($A109,'Table 11 Raw Data'!$A$1:$O$868,12,FALSE)=0,"-",VLOOKUP($A109,'Table 11 Raw Data'!$A$1:$O$868,12,FALSE))</f>
        <v>38</v>
      </c>
      <c r="M109" s="96">
        <f>IF(VLOOKUP($A109,'Table 11 Raw Data'!$A$1:$O$868,13,FALSE)=0,"-",VLOOKUP($A109,'Table 11 Raw Data'!$A$1:$O$868,13,FALSE))</f>
        <v>72</v>
      </c>
      <c r="N109" s="96">
        <f>IF(VLOOKUP($A109,'Table 11 Raw Data'!$A$1:$O$868,14,FALSE)=0,"-",VLOOKUP($A109,'Table 11 Raw Data'!$A$1:$O$868,14,FALSE))</f>
        <v>28</v>
      </c>
      <c r="O109" s="97">
        <f>IF(VLOOKUP($A109,'Table 11 Raw Data'!$A$1:$O$868,15,FALSE)=0,"-",VLOOKUP($A109,'Table 11 Raw Data'!$A$1:$O$868,15,FALSE))</f>
        <v>100</v>
      </c>
    </row>
    <row r="110" spans="1:15" x14ac:dyDescent="0.2">
      <c r="A110" s="94" t="s">
        <v>445</v>
      </c>
      <c r="B110" s="95">
        <f>IF(VLOOKUP($A110,'Table 11 Raw Data'!$A$1:$O$868,2,FALSE)=0,"-",VLOOKUP($A110,'Table 11 Raw Data'!$A$1:$O$868,2,FALSE))</f>
        <v>400</v>
      </c>
      <c r="C110" s="95">
        <f>IF(VLOOKUP($A110,'Table 11 Raw Data'!$A$1:$O$868,3,FALSE)=0,"-",VLOOKUP($A110,'Table 11 Raw Data'!$A$1:$O$868,3,FALSE))</f>
        <v>530</v>
      </c>
      <c r="D110" s="95">
        <f>IF(VLOOKUP($A110,'Table 11 Raw Data'!$A$1:$O$868,4,FALSE)=0,"-",VLOOKUP($A110,'Table 11 Raw Data'!$A$1:$O$868,4,FALSE))</f>
        <v>920</v>
      </c>
      <c r="E110" s="95">
        <f>IF(VLOOKUP($A110,'Table 11 Raw Data'!$A$1:$O$868,5,FALSE)=0,"-",VLOOKUP($A110,'Table 11 Raw Data'!$A$1:$O$868,5,FALSE))</f>
        <v>180</v>
      </c>
      <c r="F110" s="95">
        <f>IF(VLOOKUP($A110,'Table 11 Raw Data'!$A$1:$O$868,6,FALSE)=0,"-",VLOOKUP($A110,'Table 11 Raw Data'!$A$1:$O$868,6,FALSE))</f>
        <v>1100</v>
      </c>
      <c r="G110" s="95">
        <f>IF(VLOOKUP($A110,'Table 11 Raw Data'!$A$1:$O$868,7,FALSE)=0,"-",VLOOKUP($A110,'Table 11 Raw Data'!$A$1:$O$868,7,FALSE))</f>
        <v>40</v>
      </c>
      <c r="H110" s="95">
        <f>IF(VLOOKUP($A110,'Table 11 Raw Data'!$A$1:$O$868,8,FALSE)=0,"-",VLOOKUP($A110,'Table 11 Raw Data'!$A$1:$O$868,8,FALSE))</f>
        <v>10</v>
      </c>
      <c r="I110" s="95">
        <f>IF(VLOOKUP($A110,'Table 11 Raw Data'!$A$1:$O$868,9,FALSE)=0,"-",VLOOKUP($A110,'Table 11 Raw Data'!$A$1:$O$868,9,FALSE))</f>
        <v>60</v>
      </c>
      <c r="J110" s="95">
        <f>IF(VLOOKUP($A110,'Table 11 Raw Data'!$A$1:$O$868,10,FALSE)=0,"-",VLOOKUP($A110,'Table 11 Raw Data'!$A$1:$O$868,10,FALSE))</f>
        <v>1160</v>
      </c>
      <c r="K110" s="96">
        <f>IF(VLOOKUP($A110,'Table 11 Raw Data'!$A$1:$O$868,11,FALSE)=0,"-",VLOOKUP($A110,'Table 11 Raw Data'!$A$1:$O$868,11,FALSE))</f>
        <v>36</v>
      </c>
      <c r="L110" s="96">
        <f>IF(VLOOKUP($A110,'Table 11 Raw Data'!$A$1:$O$868,12,FALSE)=0,"-",VLOOKUP($A110,'Table 11 Raw Data'!$A$1:$O$868,12,FALSE))</f>
        <v>48</v>
      </c>
      <c r="M110" s="96">
        <f>IF(VLOOKUP($A110,'Table 11 Raw Data'!$A$1:$O$868,13,FALSE)=0,"-",VLOOKUP($A110,'Table 11 Raw Data'!$A$1:$O$868,13,FALSE))</f>
        <v>84</v>
      </c>
      <c r="N110" s="96">
        <f>IF(VLOOKUP($A110,'Table 11 Raw Data'!$A$1:$O$868,14,FALSE)=0,"-",VLOOKUP($A110,'Table 11 Raw Data'!$A$1:$O$868,14,FALSE))</f>
        <v>16</v>
      </c>
      <c r="O110" s="97">
        <f>IF(VLOOKUP($A110,'Table 11 Raw Data'!$A$1:$O$868,15,FALSE)=0,"-",VLOOKUP($A110,'Table 11 Raw Data'!$A$1:$O$868,15,FALSE))</f>
        <v>100</v>
      </c>
    </row>
    <row r="111" spans="1:15" x14ac:dyDescent="0.2">
      <c r="A111" s="94" t="s">
        <v>446</v>
      </c>
      <c r="B111" s="95">
        <f>IF(VLOOKUP($A111,'Table 11 Raw Data'!$A$1:$O$868,2,FALSE)=0,"-",VLOOKUP($A111,'Table 11 Raw Data'!$A$1:$O$868,2,FALSE))</f>
        <v>870</v>
      </c>
      <c r="C111" s="95">
        <f>IF(VLOOKUP($A111,'Table 11 Raw Data'!$A$1:$O$868,3,FALSE)=0,"-",VLOOKUP($A111,'Table 11 Raw Data'!$A$1:$O$868,3,FALSE))</f>
        <v>1060</v>
      </c>
      <c r="D111" s="95">
        <f>IF(VLOOKUP($A111,'Table 11 Raw Data'!$A$1:$O$868,4,FALSE)=0,"-",VLOOKUP($A111,'Table 11 Raw Data'!$A$1:$O$868,4,FALSE))</f>
        <v>1930</v>
      </c>
      <c r="E111" s="95">
        <f>IF(VLOOKUP($A111,'Table 11 Raw Data'!$A$1:$O$868,5,FALSE)=0,"-",VLOOKUP($A111,'Table 11 Raw Data'!$A$1:$O$868,5,FALSE))</f>
        <v>450</v>
      </c>
      <c r="F111" s="95">
        <f>IF(VLOOKUP($A111,'Table 11 Raw Data'!$A$1:$O$868,6,FALSE)=0,"-",VLOOKUP($A111,'Table 11 Raw Data'!$A$1:$O$868,6,FALSE))</f>
        <v>2380</v>
      </c>
      <c r="G111" s="95">
        <f>IF(VLOOKUP($A111,'Table 11 Raw Data'!$A$1:$O$868,7,FALSE)=0,"-",VLOOKUP($A111,'Table 11 Raw Data'!$A$1:$O$868,7,FALSE))</f>
        <v>80</v>
      </c>
      <c r="H111" s="95">
        <f>IF(VLOOKUP($A111,'Table 11 Raw Data'!$A$1:$O$868,8,FALSE)=0,"-",VLOOKUP($A111,'Table 11 Raw Data'!$A$1:$O$868,8,FALSE))</f>
        <v>30</v>
      </c>
      <c r="I111" s="95">
        <f>IF(VLOOKUP($A111,'Table 11 Raw Data'!$A$1:$O$868,9,FALSE)=0,"-",VLOOKUP($A111,'Table 11 Raw Data'!$A$1:$O$868,9,FALSE))</f>
        <v>110</v>
      </c>
      <c r="J111" s="95">
        <f>IF(VLOOKUP($A111,'Table 11 Raw Data'!$A$1:$O$868,10,FALSE)=0,"-",VLOOKUP($A111,'Table 11 Raw Data'!$A$1:$O$868,10,FALSE))</f>
        <v>2490</v>
      </c>
      <c r="K111" s="96">
        <f>IF(VLOOKUP($A111,'Table 11 Raw Data'!$A$1:$O$868,11,FALSE)=0,"-",VLOOKUP($A111,'Table 11 Raw Data'!$A$1:$O$868,11,FALSE))</f>
        <v>37</v>
      </c>
      <c r="L111" s="96">
        <f>IF(VLOOKUP($A111,'Table 11 Raw Data'!$A$1:$O$868,12,FALSE)=0,"-",VLOOKUP($A111,'Table 11 Raw Data'!$A$1:$O$868,12,FALSE))</f>
        <v>45</v>
      </c>
      <c r="M111" s="96">
        <f>IF(VLOOKUP($A111,'Table 11 Raw Data'!$A$1:$O$868,13,FALSE)=0,"-",VLOOKUP($A111,'Table 11 Raw Data'!$A$1:$O$868,13,FALSE))</f>
        <v>81</v>
      </c>
      <c r="N111" s="96">
        <f>IF(VLOOKUP($A111,'Table 11 Raw Data'!$A$1:$O$868,14,FALSE)=0,"-",VLOOKUP($A111,'Table 11 Raw Data'!$A$1:$O$868,14,FALSE))</f>
        <v>19</v>
      </c>
      <c r="O111" s="97">
        <f>IF(VLOOKUP($A111,'Table 11 Raw Data'!$A$1:$O$868,15,FALSE)=0,"-",VLOOKUP($A111,'Table 11 Raw Data'!$A$1:$O$868,15,FALSE))</f>
        <v>100</v>
      </c>
    </row>
    <row r="112" spans="1:15" x14ac:dyDescent="0.2">
      <c r="A112" s="94" t="s">
        <v>447</v>
      </c>
      <c r="B112" s="95">
        <f>IF(VLOOKUP($A112,'Table 11 Raw Data'!$A$1:$O$868,2,FALSE)=0,"-",VLOOKUP($A112,'Table 11 Raw Data'!$A$1:$O$868,2,FALSE))</f>
        <v>310</v>
      </c>
      <c r="C112" s="95">
        <f>IF(VLOOKUP($A112,'Table 11 Raw Data'!$A$1:$O$868,3,FALSE)=0,"-",VLOOKUP($A112,'Table 11 Raw Data'!$A$1:$O$868,3,FALSE))</f>
        <v>380</v>
      </c>
      <c r="D112" s="95">
        <f>IF(VLOOKUP($A112,'Table 11 Raw Data'!$A$1:$O$868,4,FALSE)=0,"-",VLOOKUP($A112,'Table 11 Raw Data'!$A$1:$O$868,4,FALSE))</f>
        <v>690</v>
      </c>
      <c r="E112" s="95">
        <f>IF(VLOOKUP($A112,'Table 11 Raw Data'!$A$1:$O$868,5,FALSE)=0,"-",VLOOKUP($A112,'Table 11 Raw Data'!$A$1:$O$868,5,FALSE))</f>
        <v>140</v>
      </c>
      <c r="F112" s="95">
        <f>IF(VLOOKUP($A112,'Table 11 Raw Data'!$A$1:$O$868,6,FALSE)=0,"-",VLOOKUP($A112,'Table 11 Raw Data'!$A$1:$O$868,6,FALSE))</f>
        <v>830</v>
      </c>
      <c r="G112" s="95">
        <f>IF(VLOOKUP($A112,'Table 11 Raw Data'!$A$1:$O$868,7,FALSE)=0,"-",VLOOKUP($A112,'Table 11 Raw Data'!$A$1:$O$868,7,FALSE))</f>
        <v>40</v>
      </c>
      <c r="H112" s="95">
        <f>IF(VLOOKUP($A112,'Table 11 Raw Data'!$A$1:$O$868,8,FALSE)=0,"-",VLOOKUP($A112,'Table 11 Raw Data'!$A$1:$O$868,8,FALSE))</f>
        <v>10</v>
      </c>
      <c r="I112" s="95">
        <f>IF(VLOOKUP($A112,'Table 11 Raw Data'!$A$1:$O$868,9,FALSE)=0,"-",VLOOKUP($A112,'Table 11 Raw Data'!$A$1:$O$868,9,FALSE))</f>
        <v>50</v>
      </c>
      <c r="J112" s="95">
        <f>IF(VLOOKUP($A112,'Table 11 Raw Data'!$A$1:$O$868,10,FALSE)=0,"-",VLOOKUP($A112,'Table 11 Raw Data'!$A$1:$O$868,10,FALSE))</f>
        <v>880</v>
      </c>
      <c r="K112" s="96">
        <f>IF(VLOOKUP($A112,'Table 11 Raw Data'!$A$1:$O$868,11,FALSE)=0,"-",VLOOKUP($A112,'Table 11 Raw Data'!$A$1:$O$868,11,FALSE))</f>
        <v>37</v>
      </c>
      <c r="L112" s="96">
        <f>IF(VLOOKUP($A112,'Table 11 Raw Data'!$A$1:$O$868,12,FALSE)=0,"-",VLOOKUP($A112,'Table 11 Raw Data'!$A$1:$O$868,12,FALSE))</f>
        <v>46</v>
      </c>
      <c r="M112" s="96">
        <f>IF(VLOOKUP($A112,'Table 11 Raw Data'!$A$1:$O$868,13,FALSE)=0,"-",VLOOKUP($A112,'Table 11 Raw Data'!$A$1:$O$868,13,FALSE))</f>
        <v>83</v>
      </c>
      <c r="N112" s="96">
        <f>IF(VLOOKUP($A112,'Table 11 Raw Data'!$A$1:$O$868,14,FALSE)=0,"-",VLOOKUP($A112,'Table 11 Raw Data'!$A$1:$O$868,14,FALSE))</f>
        <v>17</v>
      </c>
      <c r="O112" s="97">
        <f>IF(VLOOKUP($A112,'Table 11 Raw Data'!$A$1:$O$868,15,FALSE)=0,"-",VLOOKUP($A112,'Table 11 Raw Data'!$A$1:$O$868,15,FALSE))</f>
        <v>100</v>
      </c>
    </row>
    <row r="113" spans="1:15" x14ac:dyDescent="0.2">
      <c r="A113" s="94" t="s">
        <v>448</v>
      </c>
      <c r="B113" s="95">
        <f>IF(VLOOKUP($A113,'Table 11 Raw Data'!$A$1:$O$868,2,FALSE)=0,"-",VLOOKUP($A113,'Table 11 Raw Data'!$A$1:$O$868,2,FALSE))</f>
        <v>600</v>
      </c>
      <c r="C113" s="95">
        <f>IF(VLOOKUP($A113,'Table 11 Raw Data'!$A$1:$O$868,3,FALSE)=0,"-",VLOOKUP($A113,'Table 11 Raw Data'!$A$1:$O$868,3,FALSE))</f>
        <v>640</v>
      </c>
      <c r="D113" s="95">
        <f>IF(VLOOKUP($A113,'Table 11 Raw Data'!$A$1:$O$868,4,FALSE)=0,"-",VLOOKUP($A113,'Table 11 Raw Data'!$A$1:$O$868,4,FALSE))</f>
        <v>1230</v>
      </c>
      <c r="E113" s="95">
        <f>IF(VLOOKUP($A113,'Table 11 Raw Data'!$A$1:$O$868,5,FALSE)=0,"-",VLOOKUP($A113,'Table 11 Raw Data'!$A$1:$O$868,5,FALSE))</f>
        <v>270</v>
      </c>
      <c r="F113" s="95">
        <f>IF(VLOOKUP($A113,'Table 11 Raw Data'!$A$1:$O$868,6,FALSE)=0,"-",VLOOKUP($A113,'Table 11 Raw Data'!$A$1:$O$868,6,FALSE))</f>
        <v>1500</v>
      </c>
      <c r="G113" s="95">
        <f>IF(VLOOKUP($A113,'Table 11 Raw Data'!$A$1:$O$868,7,FALSE)=0,"-",VLOOKUP($A113,'Table 11 Raw Data'!$A$1:$O$868,7,FALSE))</f>
        <v>70</v>
      </c>
      <c r="H113" s="95">
        <f>IF(VLOOKUP($A113,'Table 11 Raw Data'!$A$1:$O$868,8,FALSE)=0,"-",VLOOKUP($A113,'Table 11 Raw Data'!$A$1:$O$868,8,FALSE))</f>
        <v>20</v>
      </c>
      <c r="I113" s="95">
        <f>IF(VLOOKUP($A113,'Table 11 Raw Data'!$A$1:$O$868,9,FALSE)=0,"-",VLOOKUP($A113,'Table 11 Raw Data'!$A$1:$O$868,9,FALSE))</f>
        <v>90</v>
      </c>
      <c r="J113" s="95">
        <f>IF(VLOOKUP($A113,'Table 11 Raw Data'!$A$1:$O$868,10,FALSE)=0,"-",VLOOKUP($A113,'Table 11 Raw Data'!$A$1:$O$868,10,FALSE))</f>
        <v>1590</v>
      </c>
      <c r="K113" s="96">
        <f>IF(VLOOKUP($A113,'Table 11 Raw Data'!$A$1:$O$868,11,FALSE)=0,"-",VLOOKUP($A113,'Table 11 Raw Data'!$A$1:$O$868,11,FALSE))</f>
        <v>40</v>
      </c>
      <c r="L113" s="96">
        <f>IF(VLOOKUP($A113,'Table 11 Raw Data'!$A$1:$O$868,12,FALSE)=0,"-",VLOOKUP($A113,'Table 11 Raw Data'!$A$1:$O$868,12,FALSE))</f>
        <v>42</v>
      </c>
      <c r="M113" s="96">
        <f>IF(VLOOKUP($A113,'Table 11 Raw Data'!$A$1:$O$868,13,FALSE)=0,"-",VLOOKUP($A113,'Table 11 Raw Data'!$A$1:$O$868,13,FALSE))</f>
        <v>82</v>
      </c>
      <c r="N113" s="96">
        <f>IF(VLOOKUP($A113,'Table 11 Raw Data'!$A$1:$O$868,14,FALSE)=0,"-",VLOOKUP($A113,'Table 11 Raw Data'!$A$1:$O$868,14,FALSE))</f>
        <v>18</v>
      </c>
      <c r="O113" s="97">
        <f>IF(VLOOKUP($A113,'Table 11 Raw Data'!$A$1:$O$868,15,FALSE)=0,"-",VLOOKUP($A113,'Table 11 Raw Data'!$A$1:$O$868,15,FALSE))</f>
        <v>100</v>
      </c>
    </row>
    <row r="114" spans="1:15" x14ac:dyDescent="0.2">
      <c r="A114" s="94" t="s">
        <v>449</v>
      </c>
      <c r="B114" s="95">
        <f>IF(VLOOKUP($A114,'Table 11 Raw Data'!$A$1:$O$868,2,FALSE)=0,"-",VLOOKUP($A114,'Table 11 Raw Data'!$A$1:$O$868,2,FALSE))</f>
        <v>190</v>
      </c>
      <c r="C114" s="95">
        <f>IF(VLOOKUP($A114,'Table 11 Raw Data'!$A$1:$O$868,3,FALSE)=0,"-",VLOOKUP($A114,'Table 11 Raw Data'!$A$1:$O$868,3,FALSE))</f>
        <v>230</v>
      </c>
      <c r="D114" s="95">
        <f>IF(VLOOKUP($A114,'Table 11 Raw Data'!$A$1:$O$868,4,FALSE)=0,"-",VLOOKUP($A114,'Table 11 Raw Data'!$A$1:$O$868,4,FALSE))</f>
        <v>420</v>
      </c>
      <c r="E114" s="95">
        <f>IF(VLOOKUP($A114,'Table 11 Raw Data'!$A$1:$O$868,5,FALSE)=0,"-",VLOOKUP($A114,'Table 11 Raw Data'!$A$1:$O$868,5,FALSE))</f>
        <v>90</v>
      </c>
      <c r="F114" s="95">
        <f>IF(VLOOKUP($A114,'Table 11 Raw Data'!$A$1:$O$868,6,FALSE)=0,"-",VLOOKUP($A114,'Table 11 Raw Data'!$A$1:$O$868,6,FALSE))</f>
        <v>500</v>
      </c>
      <c r="G114" s="95">
        <f>IF(VLOOKUP($A114,'Table 11 Raw Data'!$A$1:$O$868,7,FALSE)=0,"-",VLOOKUP($A114,'Table 11 Raw Data'!$A$1:$O$868,7,FALSE))</f>
        <v>20</v>
      </c>
      <c r="H114" s="95" t="str">
        <f>IF(VLOOKUP($A114,'Table 11 Raw Data'!$A$1:$O$868,8,FALSE)=0,"-",VLOOKUP($A114,'Table 11 Raw Data'!$A$1:$O$868,8,FALSE))</f>
        <v>-</v>
      </c>
      <c r="I114" s="95">
        <f>IF(VLOOKUP($A114,'Table 11 Raw Data'!$A$1:$O$868,9,FALSE)=0,"-",VLOOKUP($A114,'Table 11 Raw Data'!$A$1:$O$868,9,FALSE))</f>
        <v>30</v>
      </c>
      <c r="J114" s="95">
        <f>IF(VLOOKUP($A114,'Table 11 Raw Data'!$A$1:$O$868,10,FALSE)=0,"-",VLOOKUP($A114,'Table 11 Raw Data'!$A$1:$O$868,10,FALSE))</f>
        <v>530</v>
      </c>
      <c r="K114" s="96">
        <f>IF(VLOOKUP($A114,'Table 11 Raw Data'!$A$1:$O$868,11,FALSE)=0,"-",VLOOKUP($A114,'Table 11 Raw Data'!$A$1:$O$868,11,FALSE))</f>
        <v>38</v>
      </c>
      <c r="L114" s="96">
        <f>IF(VLOOKUP($A114,'Table 11 Raw Data'!$A$1:$O$868,12,FALSE)=0,"-",VLOOKUP($A114,'Table 11 Raw Data'!$A$1:$O$868,12,FALSE))</f>
        <v>45</v>
      </c>
      <c r="M114" s="96">
        <f>IF(VLOOKUP($A114,'Table 11 Raw Data'!$A$1:$O$868,13,FALSE)=0,"-",VLOOKUP($A114,'Table 11 Raw Data'!$A$1:$O$868,13,FALSE))</f>
        <v>83</v>
      </c>
      <c r="N114" s="96">
        <f>IF(VLOOKUP($A114,'Table 11 Raw Data'!$A$1:$O$868,14,FALSE)=0,"-",VLOOKUP($A114,'Table 11 Raw Data'!$A$1:$O$868,14,FALSE))</f>
        <v>17</v>
      </c>
      <c r="O114" s="97">
        <f>IF(VLOOKUP($A114,'Table 11 Raw Data'!$A$1:$O$868,15,FALSE)=0,"-",VLOOKUP($A114,'Table 11 Raw Data'!$A$1:$O$868,15,FALSE))</f>
        <v>100</v>
      </c>
    </row>
    <row r="115" spans="1:15" x14ac:dyDescent="0.2">
      <c r="A115" s="94" t="s">
        <v>450</v>
      </c>
      <c r="B115" s="95">
        <f>IF(VLOOKUP($A115,'Table 11 Raw Data'!$A$1:$O$868,2,FALSE)=0,"-",VLOOKUP($A115,'Table 11 Raw Data'!$A$1:$O$868,2,FALSE))</f>
        <v>570</v>
      </c>
      <c r="C115" s="95">
        <f>IF(VLOOKUP($A115,'Table 11 Raw Data'!$A$1:$O$868,3,FALSE)=0,"-",VLOOKUP($A115,'Table 11 Raw Data'!$A$1:$O$868,3,FALSE))</f>
        <v>650</v>
      </c>
      <c r="D115" s="95">
        <f>IF(VLOOKUP($A115,'Table 11 Raw Data'!$A$1:$O$868,4,FALSE)=0,"-",VLOOKUP($A115,'Table 11 Raw Data'!$A$1:$O$868,4,FALSE))</f>
        <v>1220</v>
      </c>
      <c r="E115" s="95">
        <f>IF(VLOOKUP($A115,'Table 11 Raw Data'!$A$1:$O$868,5,FALSE)=0,"-",VLOOKUP($A115,'Table 11 Raw Data'!$A$1:$O$868,5,FALSE))</f>
        <v>370</v>
      </c>
      <c r="F115" s="95">
        <f>IF(VLOOKUP($A115,'Table 11 Raw Data'!$A$1:$O$868,6,FALSE)=0,"-",VLOOKUP($A115,'Table 11 Raw Data'!$A$1:$O$868,6,FALSE))</f>
        <v>1590</v>
      </c>
      <c r="G115" s="95">
        <f>IF(VLOOKUP($A115,'Table 11 Raw Data'!$A$1:$O$868,7,FALSE)=0,"-",VLOOKUP($A115,'Table 11 Raw Data'!$A$1:$O$868,7,FALSE))</f>
        <v>80</v>
      </c>
      <c r="H115" s="95">
        <f>IF(VLOOKUP($A115,'Table 11 Raw Data'!$A$1:$O$868,8,FALSE)=0,"-",VLOOKUP($A115,'Table 11 Raw Data'!$A$1:$O$868,8,FALSE))</f>
        <v>20</v>
      </c>
      <c r="I115" s="95">
        <f>IF(VLOOKUP($A115,'Table 11 Raw Data'!$A$1:$O$868,9,FALSE)=0,"-",VLOOKUP($A115,'Table 11 Raw Data'!$A$1:$O$868,9,FALSE))</f>
        <v>100</v>
      </c>
      <c r="J115" s="95">
        <f>IF(VLOOKUP($A115,'Table 11 Raw Data'!$A$1:$O$868,10,FALSE)=0,"-",VLOOKUP($A115,'Table 11 Raw Data'!$A$1:$O$868,10,FALSE))</f>
        <v>1690</v>
      </c>
      <c r="K115" s="96">
        <f>IF(VLOOKUP($A115,'Table 11 Raw Data'!$A$1:$O$868,11,FALSE)=0,"-",VLOOKUP($A115,'Table 11 Raw Data'!$A$1:$O$868,11,FALSE))</f>
        <v>36</v>
      </c>
      <c r="L115" s="96">
        <f>IF(VLOOKUP($A115,'Table 11 Raw Data'!$A$1:$O$868,12,FALSE)=0,"-",VLOOKUP($A115,'Table 11 Raw Data'!$A$1:$O$868,12,FALSE))</f>
        <v>41</v>
      </c>
      <c r="M115" s="96">
        <f>IF(VLOOKUP($A115,'Table 11 Raw Data'!$A$1:$O$868,13,FALSE)=0,"-",VLOOKUP($A115,'Table 11 Raw Data'!$A$1:$O$868,13,FALSE))</f>
        <v>77</v>
      </c>
      <c r="N115" s="96">
        <f>IF(VLOOKUP($A115,'Table 11 Raw Data'!$A$1:$O$868,14,FALSE)=0,"-",VLOOKUP($A115,'Table 11 Raw Data'!$A$1:$O$868,14,FALSE))</f>
        <v>23</v>
      </c>
      <c r="O115" s="97">
        <f>IF(VLOOKUP($A115,'Table 11 Raw Data'!$A$1:$O$868,15,FALSE)=0,"-",VLOOKUP($A115,'Table 11 Raw Data'!$A$1:$O$868,15,FALSE))</f>
        <v>100</v>
      </c>
    </row>
    <row r="116" spans="1:15" x14ac:dyDescent="0.2">
      <c r="A116" s="94" t="s">
        <v>451</v>
      </c>
      <c r="B116" s="95">
        <f>IF(VLOOKUP($A116,'Table 11 Raw Data'!$A$1:$O$868,2,FALSE)=0,"-",VLOOKUP($A116,'Table 11 Raw Data'!$A$1:$O$868,2,FALSE))</f>
        <v>280</v>
      </c>
      <c r="C116" s="95">
        <f>IF(VLOOKUP($A116,'Table 11 Raw Data'!$A$1:$O$868,3,FALSE)=0,"-",VLOOKUP($A116,'Table 11 Raw Data'!$A$1:$O$868,3,FALSE))</f>
        <v>340</v>
      </c>
      <c r="D116" s="95">
        <f>IF(VLOOKUP($A116,'Table 11 Raw Data'!$A$1:$O$868,4,FALSE)=0,"-",VLOOKUP($A116,'Table 11 Raw Data'!$A$1:$O$868,4,FALSE))</f>
        <v>620</v>
      </c>
      <c r="E116" s="95">
        <f>IF(VLOOKUP($A116,'Table 11 Raw Data'!$A$1:$O$868,5,FALSE)=0,"-",VLOOKUP($A116,'Table 11 Raw Data'!$A$1:$O$868,5,FALSE))</f>
        <v>140</v>
      </c>
      <c r="F116" s="95">
        <f>IF(VLOOKUP($A116,'Table 11 Raw Data'!$A$1:$O$868,6,FALSE)=0,"-",VLOOKUP($A116,'Table 11 Raw Data'!$A$1:$O$868,6,FALSE))</f>
        <v>760</v>
      </c>
      <c r="G116" s="95">
        <f>IF(VLOOKUP($A116,'Table 11 Raw Data'!$A$1:$O$868,7,FALSE)=0,"-",VLOOKUP($A116,'Table 11 Raw Data'!$A$1:$O$868,7,FALSE))</f>
        <v>30</v>
      </c>
      <c r="H116" s="95">
        <f>IF(VLOOKUP($A116,'Table 11 Raw Data'!$A$1:$O$868,8,FALSE)=0,"-",VLOOKUP($A116,'Table 11 Raw Data'!$A$1:$O$868,8,FALSE))</f>
        <v>10</v>
      </c>
      <c r="I116" s="95">
        <f>IF(VLOOKUP($A116,'Table 11 Raw Data'!$A$1:$O$868,9,FALSE)=0,"-",VLOOKUP($A116,'Table 11 Raw Data'!$A$1:$O$868,9,FALSE))</f>
        <v>40</v>
      </c>
      <c r="J116" s="95">
        <f>IF(VLOOKUP($A116,'Table 11 Raw Data'!$A$1:$O$868,10,FALSE)=0,"-",VLOOKUP($A116,'Table 11 Raw Data'!$A$1:$O$868,10,FALSE))</f>
        <v>790</v>
      </c>
      <c r="K116" s="96">
        <f>IF(VLOOKUP($A116,'Table 11 Raw Data'!$A$1:$O$868,11,FALSE)=0,"-",VLOOKUP($A116,'Table 11 Raw Data'!$A$1:$O$868,11,FALSE))</f>
        <v>37</v>
      </c>
      <c r="L116" s="96">
        <f>IF(VLOOKUP($A116,'Table 11 Raw Data'!$A$1:$O$868,12,FALSE)=0,"-",VLOOKUP($A116,'Table 11 Raw Data'!$A$1:$O$868,12,FALSE))</f>
        <v>45</v>
      </c>
      <c r="M116" s="96">
        <f>IF(VLOOKUP($A116,'Table 11 Raw Data'!$A$1:$O$868,13,FALSE)=0,"-",VLOOKUP($A116,'Table 11 Raw Data'!$A$1:$O$868,13,FALSE))</f>
        <v>82</v>
      </c>
      <c r="N116" s="96">
        <f>IF(VLOOKUP($A116,'Table 11 Raw Data'!$A$1:$O$868,14,FALSE)=0,"-",VLOOKUP($A116,'Table 11 Raw Data'!$A$1:$O$868,14,FALSE))</f>
        <v>18</v>
      </c>
      <c r="O116" s="97">
        <f>IF(VLOOKUP($A116,'Table 11 Raw Data'!$A$1:$O$868,15,FALSE)=0,"-",VLOOKUP($A116,'Table 11 Raw Data'!$A$1:$O$868,15,FALSE))</f>
        <v>100</v>
      </c>
    </row>
    <row r="117" spans="1:15" x14ac:dyDescent="0.2">
      <c r="A117" s="94" t="s">
        <v>452</v>
      </c>
      <c r="B117" s="95">
        <f>IF(VLOOKUP($A117,'Table 11 Raw Data'!$A$1:$O$868,2,FALSE)=0,"-",VLOOKUP($A117,'Table 11 Raw Data'!$A$1:$O$868,2,FALSE))</f>
        <v>500</v>
      </c>
      <c r="C117" s="95">
        <f>IF(VLOOKUP($A117,'Table 11 Raw Data'!$A$1:$O$868,3,FALSE)=0,"-",VLOOKUP($A117,'Table 11 Raw Data'!$A$1:$O$868,3,FALSE))</f>
        <v>650</v>
      </c>
      <c r="D117" s="95">
        <f>IF(VLOOKUP($A117,'Table 11 Raw Data'!$A$1:$O$868,4,FALSE)=0,"-",VLOOKUP($A117,'Table 11 Raw Data'!$A$1:$O$868,4,FALSE))</f>
        <v>1140</v>
      </c>
      <c r="E117" s="95">
        <f>IF(VLOOKUP($A117,'Table 11 Raw Data'!$A$1:$O$868,5,FALSE)=0,"-",VLOOKUP($A117,'Table 11 Raw Data'!$A$1:$O$868,5,FALSE))</f>
        <v>270</v>
      </c>
      <c r="F117" s="95">
        <f>IF(VLOOKUP($A117,'Table 11 Raw Data'!$A$1:$O$868,6,FALSE)=0,"-",VLOOKUP($A117,'Table 11 Raw Data'!$A$1:$O$868,6,FALSE))</f>
        <v>1410</v>
      </c>
      <c r="G117" s="95">
        <f>IF(VLOOKUP($A117,'Table 11 Raw Data'!$A$1:$O$868,7,FALSE)=0,"-",VLOOKUP($A117,'Table 11 Raw Data'!$A$1:$O$868,7,FALSE))</f>
        <v>40</v>
      </c>
      <c r="H117" s="95">
        <f>IF(VLOOKUP($A117,'Table 11 Raw Data'!$A$1:$O$868,8,FALSE)=0,"-",VLOOKUP($A117,'Table 11 Raw Data'!$A$1:$O$868,8,FALSE))</f>
        <v>20</v>
      </c>
      <c r="I117" s="95">
        <f>IF(VLOOKUP($A117,'Table 11 Raw Data'!$A$1:$O$868,9,FALSE)=0,"-",VLOOKUP($A117,'Table 11 Raw Data'!$A$1:$O$868,9,FALSE))</f>
        <v>60</v>
      </c>
      <c r="J117" s="95">
        <f>IF(VLOOKUP($A117,'Table 11 Raw Data'!$A$1:$O$868,10,FALSE)=0,"-",VLOOKUP($A117,'Table 11 Raw Data'!$A$1:$O$868,10,FALSE))</f>
        <v>1470</v>
      </c>
      <c r="K117" s="96">
        <f>IF(VLOOKUP($A117,'Table 11 Raw Data'!$A$1:$O$868,11,FALSE)=0,"-",VLOOKUP($A117,'Table 11 Raw Data'!$A$1:$O$868,11,FALSE))</f>
        <v>35</v>
      </c>
      <c r="L117" s="96">
        <f>IF(VLOOKUP($A117,'Table 11 Raw Data'!$A$1:$O$868,12,FALSE)=0,"-",VLOOKUP($A117,'Table 11 Raw Data'!$A$1:$O$868,12,FALSE))</f>
        <v>46</v>
      </c>
      <c r="M117" s="96">
        <f>IF(VLOOKUP($A117,'Table 11 Raw Data'!$A$1:$O$868,13,FALSE)=0,"-",VLOOKUP($A117,'Table 11 Raw Data'!$A$1:$O$868,13,FALSE))</f>
        <v>81</v>
      </c>
      <c r="N117" s="96">
        <f>IF(VLOOKUP($A117,'Table 11 Raw Data'!$A$1:$O$868,14,FALSE)=0,"-",VLOOKUP($A117,'Table 11 Raw Data'!$A$1:$O$868,14,FALSE))</f>
        <v>19</v>
      </c>
      <c r="O117" s="97">
        <f>IF(VLOOKUP($A117,'Table 11 Raw Data'!$A$1:$O$868,15,FALSE)=0,"-",VLOOKUP($A117,'Table 11 Raw Data'!$A$1:$O$868,15,FALSE))</f>
        <v>100</v>
      </c>
    </row>
    <row r="118" spans="1:15" x14ac:dyDescent="0.2">
      <c r="A118" s="94" t="s">
        <v>453</v>
      </c>
      <c r="B118" s="95">
        <f>IF(VLOOKUP($A118,'Table 11 Raw Data'!$A$1:$O$868,2,FALSE)=0,"-",VLOOKUP($A118,'Table 11 Raw Data'!$A$1:$O$868,2,FALSE))</f>
        <v>1380</v>
      </c>
      <c r="C118" s="95">
        <f>IF(VLOOKUP($A118,'Table 11 Raw Data'!$A$1:$O$868,3,FALSE)=0,"-",VLOOKUP($A118,'Table 11 Raw Data'!$A$1:$O$868,3,FALSE))</f>
        <v>1980</v>
      </c>
      <c r="D118" s="95">
        <f>IF(VLOOKUP($A118,'Table 11 Raw Data'!$A$1:$O$868,4,FALSE)=0,"-",VLOOKUP($A118,'Table 11 Raw Data'!$A$1:$O$868,4,FALSE))</f>
        <v>3360</v>
      </c>
      <c r="E118" s="95">
        <f>IF(VLOOKUP($A118,'Table 11 Raw Data'!$A$1:$O$868,5,FALSE)=0,"-",VLOOKUP($A118,'Table 11 Raw Data'!$A$1:$O$868,5,FALSE))</f>
        <v>710</v>
      </c>
      <c r="F118" s="95">
        <f>IF(VLOOKUP($A118,'Table 11 Raw Data'!$A$1:$O$868,6,FALSE)=0,"-",VLOOKUP($A118,'Table 11 Raw Data'!$A$1:$O$868,6,FALSE))</f>
        <v>4070</v>
      </c>
      <c r="G118" s="95">
        <f>IF(VLOOKUP($A118,'Table 11 Raw Data'!$A$1:$O$868,7,FALSE)=0,"-",VLOOKUP($A118,'Table 11 Raw Data'!$A$1:$O$868,7,FALSE))</f>
        <v>140</v>
      </c>
      <c r="H118" s="95">
        <f>IF(VLOOKUP($A118,'Table 11 Raw Data'!$A$1:$O$868,8,FALSE)=0,"-",VLOOKUP($A118,'Table 11 Raw Data'!$A$1:$O$868,8,FALSE))</f>
        <v>80</v>
      </c>
      <c r="I118" s="95">
        <f>IF(VLOOKUP($A118,'Table 11 Raw Data'!$A$1:$O$868,9,FALSE)=0,"-",VLOOKUP($A118,'Table 11 Raw Data'!$A$1:$O$868,9,FALSE))</f>
        <v>210</v>
      </c>
      <c r="J118" s="95">
        <f>IF(VLOOKUP($A118,'Table 11 Raw Data'!$A$1:$O$868,10,FALSE)=0,"-",VLOOKUP($A118,'Table 11 Raw Data'!$A$1:$O$868,10,FALSE))</f>
        <v>4280</v>
      </c>
      <c r="K118" s="96">
        <f>IF(VLOOKUP($A118,'Table 11 Raw Data'!$A$1:$O$868,11,FALSE)=0,"-",VLOOKUP($A118,'Table 11 Raw Data'!$A$1:$O$868,11,FALSE))</f>
        <v>34</v>
      </c>
      <c r="L118" s="96">
        <f>IF(VLOOKUP($A118,'Table 11 Raw Data'!$A$1:$O$868,12,FALSE)=0,"-",VLOOKUP($A118,'Table 11 Raw Data'!$A$1:$O$868,12,FALSE))</f>
        <v>49</v>
      </c>
      <c r="M118" s="96">
        <f>IF(VLOOKUP($A118,'Table 11 Raw Data'!$A$1:$O$868,13,FALSE)=0,"-",VLOOKUP($A118,'Table 11 Raw Data'!$A$1:$O$868,13,FALSE))</f>
        <v>83</v>
      </c>
      <c r="N118" s="96">
        <f>IF(VLOOKUP($A118,'Table 11 Raw Data'!$A$1:$O$868,14,FALSE)=0,"-",VLOOKUP($A118,'Table 11 Raw Data'!$A$1:$O$868,14,FALSE))</f>
        <v>17</v>
      </c>
      <c r="O118" s="97">
        <f>IF(VLOOKUP($A118,'Table 11 Raw Data'!$A$1:$O$868,15,FALSE)=0,"-",VLOOKUP($A118,'Table 11 Raw Data'!$A$1:$O$868,15,FALSE))</f>
        <v>100</v>
      </c>
    </row>
    <row r="119" spans="1:15" x14ac:dyDescent="0.2">
      <c r="A119" s="94" t="s">
        <v>454</v>
      </c>
      <c r="B119" s="95">
        <f>IF(VLOOKUP($A119,'Table 11 Raw Data'!$A$1:$O$868,2,FALSE)=0,"-",VLOOKUP($A119,'Table 11 Raw Data'!$A$1:$O$868,2,FALSE))</f>
        <v>980</v>
      </c>
      <c r="C119" s="95">
        <f>IF(VLOOKUP($A119,'Table 11 Raw Data'!$A$1:$O$868,3,FALSE)=0,"-",VLOOKUP($A119,'Table 11 Raw Data'!$A$1:$O$868,3,FALSE))</f>
        <v>1040</v>
      </c>
      <c r="D119" s="95">
        <f>IF(VLOOKUP($A119,'Table 11 Raw Data'!$A$1:$O$868,4,FALSE)=0,"-",VLOOKUP($A119,'Table 11 Raw Data'!$A$1:$O$868,4,FALSE))</f>
        <v>2010</v>
      </c>
      <c r="E119" s="95">
        <f>IF(VLOOKUP($A119,'Table 11 Raw Data'!$A$1:$O$868,5,FALSE)=0,"-",VLOOKUP($A119,'Table 11 Raw Data'!$A$1:$O$868,5,FALSE))</f>
        <v>450</v>
      </c>
      <c r="F119" s="95">
        <f>IF(VLOOKUP($A119,'Table 11 Raw Data'!$A$1:$O$868,6,FALSE)=0,"-",VLOOKUP($A119,'Table 11 Raw Data'!$A$1:$O$868,6,FALSE))</f>
        <v>2460</v>
      </c>
      <c r="G119" s="95">
        <f>IF(VLOOKUP($A119,'Table 11 Raw Data'!$A$1:$O$868,7,FALSE)=0,"-",VLOOKUP($A119,'Table 11 Raw Data'!$A$1:$O$868,7,FALSE))</f>
        <v>120</v>
      </c>
      <c r="H119" s="95">
        <f>IF(VLOOKUP($A119,'Table 11 Raw Data'!$A$1:$O$868,8,FALSE)=0,"-",VLOOKUP($A119,'Table 11 Raw Data'!$A$1:$O$868,8,FALSE))</f>
        <v>30</v>
      </c>
      <c r="I119" s="95">
        <f>IF(VLOOKUP($A119,'Table 11 Raw Data'!$A$1:$O$868,9,FALSE)=0,"-",VLOOKUP($A119,'Table 11 Raw Data'!$A$1:$O$868,9,FALSE))</f>
        <v>150</v>
      </c>
      <c r="J119" s="95">
        <f>IF(VLOOKUP($A119,'Table 11 Raw Data'!$A$1:$O$868,10,FALSE)=0,"-",VLOOKUP($A119,'Table 11 Raw Data'!$A$1:$O$868,10,FALSE))</f>
        <v>2610</v>
      </c>
      <c r="K119" s="96">
        <f>IF(VLOOKUP($A119,'Table 11 Raw Data'!$A$1:$O$868,11,FALSE)=0,"-",VLOOKUP($A119,'Table 11 Raw Data'!$A$1:$O$868,11,FALSE))</f>
        <v>40</v>
      </c>
      <c r="L119" s="96">
        <f>IF(VLOOKUP($A119,'Table 11 Raw Data'!$A$1:$O$868,12,FALSE)=0,"-",VLOOKUP($A119,'Table 11 Raw Data'!$A$1:$O$868,12,FALSE))</f>
        <v>42</v>
      </c>
      <c r="M119" s="96">
        <f>IF(VLOOKUP($A119,'Table 11 Raw Data'!$A$1:$O$868,13,FALSE)=0,"-",VLOOKUP($A119,'Table 11 Raw Data'!$A$1:$O$868,13,FALSE))</f>
        <v>82</v>
      </c>
      <c r="N119" s="96">
        <f>IF(VLOOKUP($A119,'Table 11 Raw Data'!$A$1:$O$868,14,FALSE)=0,"-",VLOOKUP($A119,'Table 11 Raw Data'!$A$1:$O$868,14,FALSE))</f>
        <v>18</v>
      </c>
      <c r="O119" s="97">
        <f>IF(VLOOKUP($A119,'Table 11 Raw Data'!$A$1:$O$868,15,FALSE)=0,"-",VLOOKUP($A119,'Table 11 Raw Data'!$A$1:$O$868,15,FALSE))</f>
        <v>100</v>
      </c>
    </row>
    <row r="120" spans="1:15" x14ac:dyDescent="0.2">
      <c r="A120" s="94" t="s">
        <v>455</v>
      </c>
      <c r="B120" s="95">
        <f>IF(VLOOKUP($A120,'Table 11 Raw Data'!$A$1:$O$868,2,FALSE)=0,"-",VLOOKUP($A120,'Table 11 Raw Data'!$A$1:$O$868,2,FALSE))</f>
        <v>540</v>
      </c>
      <c r="C120" s="95">
        <f>IF(VLOOKUP($A120,'Table 11 Raw Data'!$A$1:$O$868,3,FALSE)=0,"-",VLOOKUP($A120,'Table 11 Raw Data'!$A$1:$O$868,3,FALSE))</f>
        <v>750</v>
      </c>
      <c r="D120" s="95">
        <f>IF(VLOOKUP($A120,'Table 11 Raw Data'!$A$1:$O$868,4,FALSE)=0,"-",VLOOKUP($A120,'Table 11 Raw Data'!$A$1:$O$868,4,FALSE))</f>
        <v>1290</v>
      </c>
      <c r="E120" s="95">
        <f>IF(VLOOKUP($A120,'Table 11 Raw Data'!$A$1:$O$868,5,FALSE)=0,"-",VLOOKUP($A120,'Table 11 Raw Data'!$A$1:$O$868,5,FALSE))</f>
        <v>220</v>
      </c>
      <c r="F120" s="95">
        <f>IF(VLOOKUP($A120,'Table 11 Raw Data'!$A$1:$O$868,6,FALSE)=0,"-",VLOOKUP($A120,'Table 11 Raw Data'!$A$1:$O$868,6,FALSE))</f>
        <v>1510</v>
      </c>
      <c r="G120" s="95">
        <f>IF(VLOOKUP($A120,'Table 11 Raw Data'!$A$1:$O$868,7,FALSE)=0,"-",VLOOKUP($A120,'Table 11 Raw Data'!$A$1:$O$868,7,FALSE))</f>
        <v>70</v>
      </c>
      <c r="H120" s="95">
        <f>IF(VLOOKUP($A120,'Table 11 Raw Data'!$A$1:$O$868,8,FALSE)=0,"-",VLOOKUP($A120,'Table 11 Raw Data'!$A$1:$O$868,8,FALSE))</f>
        <v>30</v>
      </c>
      <c r="I120" s="95">
        <f>IF(VLOOKUP($A120,'Table 11 Raw Data'!$A$1:$O$868,9,FALSE)=0,"-",VLOOKUP($A120,'Table 11 Raw Data'!$A$1:$O$868,9,FALSE))</f>
        <v>100</v>
      </c>
      <c r="J120" s="95">
        <f>IF(VLOOKUP($A120,'Table 11 Raw Data'!$A$1:$O$868,10,FALSE)=0,"-",VLOOKUP($A120,'Table 11 Raw Data'!$A$1:$O$868,10,FALSE))</f>
        <v>1610</v>
      </c>
      <c r="K120" s="96">
        <f>IF(VLOOKUP($A120,'Table 11 Raw Data'!$A$1:$O$868,11,FALSE)=0,"-",VLOOKUP($A120,'Table 11 Raw Data'!$A$1:$O$868,11,FALSE))</f>
        <v>36</v>
      </c>
      <c r="L120" s="96">
        <f>IF(VLOOKUP($A120,'Table 11 Raw Data'!$A$1:$O$868,12,FALSE)=0,"-",VLOOKUP($A120,'Table 11 Raw Data'!$A$1:$O$868,12,FALSE))</f>
        <v>50</v>
      </c>
      <c r="M120" s="96">
        <f>IF(VLOOKUP($A120,'Table 11 Raw Data'!$A$1:$O$868,13,FALSE)=0,"-",VLOOKUP($A120,'Table 11 Raw Data'!$A$1:$O$868,13,FALSE))</f>
        <v>86</v>
      </c>
      <c r="N120" s="96">
        <f>IF(VLOOKUP($A120,'Table 11 Raw Data'!$A$1:$O$868,14,FALSE)=0,"-",VLOOKUP($A120,'Table 11 Raw Data'!$A$1:$O$868,14,FALSE))</f>
        <v>14</v>
      </c>
      <c r="O120" s="97">
        <f>IF(VLOOKUP($A120,'Table 11 Raw Data'!$A$1:$O$868,15,FALSE)=0,"-",VLOOKUP($A120,'Table 11 Raw Data'!$A$1:$O$868,15,FALSE))</f>
        <v>100</v>
      </c>
    </row>
    <row r="121" spans="1:15" x14ac:dyDescent="0.2">
      <c r="A121" s="94" t="s">
        <v>456</v>
      </c>
      <c r="B121" s="95">
        <f>IF(VLOOKUP($A121,'Table 11 Raw Data'!$A$1:$O$868,2,FALSE)=0,"-",VLOOKUP($A121,'Table 11 Raw Data'!$A$1:$O$868,2,FALSE))</f>
        <v>540</v>
      </c>
      <c r="C121" s="95">
        <f>IF(VLOOKUP($A121,'Table 11 Raw Data'!$A$1:$O$868,3,FALSE)=0,"-",VLOOKUP($A121,'Table 11 Raw Data'!$A$1:$O$868,3,FALSE))</f>
        <v>690</v>
      </c>
      <c r="D121" s="95">
        <f>IF(VLOOKUP($A121,'Table 11 Raw Data'!$A$1:$O$868,4,FALSE)=0,"-",VLOOKUP($A121,'Table 11 Raw Data'!$A$1:$O$868,4,FALSE))</f>
        <v>1230</v>
      </c>
      <c r="E121" s="95">
        <f>IF(VLOOKUP($A121,'Table 11 Raw Data'!$A$1:$O$868,5,FALSE)=0,"-",VLOOKUP($A121,'Table 11 Raw Data'!$A$1:$O$868,5,FALSE))</f>
        <v>250</v>
      </c>
      <c r="F121" s="95">
        <f>IF(VLOOKUP($A121,'Table 11 Raw Data'!$A$1:$O$868,6,FALSE)=0,"-",VLOOKUP($A121,'Table 11 Raw Data'!$A$1:$O$868,6,FALSE))</f>
        <v>1480</v>
      </c>
      <c r="G121" s="95">
        <f>IF(VLOOKUP($A121,'Table 11 Raw Data'!$A$1:$O$868,7,FALSE)=0,"-",VLOOKUP($A121,'Table 11 Raw Data'!$A$1:$O$868,7,FALSE))</f>
        <v>50</v>
      </c>
      <c r="H121" s="95">
        <f>IF(VLOOKUP($A121,'Table 11 Raw Data'!$A$1:$O$868,8,FALSE)=0,"-",VLOOKUP($A121,'Table 11 Raw Data'!$A$1:$O$868,8,FALSE))</f>
        <v>40</v>
      </c>
      <c r="I121" s="95">
        <f>IF(VLOOKUP($A121,'Table 11 Raw Data'!$A$1:$O$868,9,FALSE)=0,"-",VLOOKUP($A121,'Table 11 Raw Data'!$A$1:$O$868,9,FALSE))</f>
        <v>80</v>
      </c>
      <c r="J121" s="95">
        <f>IF(VLOOKUP($A121,'Table 11 Raw Data'!$A$1:$O$868,10,FALSE)=0,"-",VLOOKUP($A121,'Table 11 Raw Data'!$A$1:$O$868,10,FALSE))</f>
        <v>1560</v>
      </c>
      <c r="K121" s="96">
        <f>IF(VLOOKUP($A121,'Table 11 Raw Data'!$A$1:$O$868,11,FALSE)=0,"-",VLOOKUP($A121,'Table 11 Raw Data'!$A$1:$O$868,11,FALSE))</f>
        <v>36</v>
      </c>
      <c r="L121" s="96">
        <f>IF(VLOOKUP($A121,'Table 11 Raw Data'!$A$1:$O$868,12,FALSE)=0,"-",VLOOKUP($A121,'Table 11 Raw Data'!$A$1:$O$868,12,FALSE))</f>
        <v>46</v>
      </c>
      <c r="M121" s="96">
        <f>IF(VLOOKUP($A121,'Table 11 Raw Data'!$A$1:$O$868,13,FALSE)=0,"-",VLOOKUP($A121,'Table 11 Raw Data'!$A$1:$O$868,13,FALSE))</f>
        <v>83</v>
      </c>
      <c r="N121" s="96">
        <f>IF(VLOOKUP($A121,'Table 11 Raw Data'!$A$1:$O$868,14,FALSE)=0,"-",VLOOKUP($A121,'Table 11 Raw Data'!$A$1:$O$868,14,FALSE))</f>
        <v>17</v>
      </c>
      <c r="O121" s="97">
        <f>IF(VLOOKUP($A121,'Table 11 Raw Data'!$A$1:$O$868,15,FALSE)=0,"-",VLOOKUP($A121,'Table 11 Raw Data'!$A$1:$O$868,15,FALSE))</f>
        <v>100</v>
      </c>
    </row>
    <row r="122" spans="1:15" x14ac:dyDescent="0.2">
      <c r="A122" s="94" t="s">
        <v>457</v>
      </c>
      <c r="B122" s="95">
        <f>IF(VLOOKUP($A122,'Table 11 Raw Data'!$A$1:$O$868,2,FALSE)=0,"-",VLOOKUP($A122,'Table 11 Raw Data'!$A$1:$O$868,2,FALSE))</f>
        <v>710</v>
      </c>
      <c r="C122" s="95">
        <f>IF(VLOOKUP($A122,'Table 11 Raw Data'!$A$1:$O$868,3,FALSE)=0,"-",VLOOKUP($A122,'Table 11 Raw Data'!$A$1:$O$868,3,FALSE))</f>
        <v>940</v>
      </c>
      <c r="D122" s="95">
        <f>IF(VLOOKUP($A122,'Table 11 Raw Data'!$A$1:$O$868,4,FALSE)=0,"-",VLOOKUP($A122,'Table 11 Raw Data'!$A$1:$O$868,4,FALSE))</f>
        <v>1650</v>
      </c>
      <c r="E122" s="95">
        <f>IF(VLOOKUP($A122,'Table 11 Raw Data'!$A$1:$O$868,5,FALSE)=0,"-",VLOOKUP($A122,'Table 11 Raw Data'!$A$1:$O$868,5,FALSE))</f>
        <v>310</v>
      </c>
      <c r="F122" s="95">
        <f>IF(VLOOKUP($A122,'Table 11 Raw Data'!$A$1:$O$868,6,FALSE)=0,"-",VLOOKUP($A122,'Table 11 Raw Data'!$A$1:$O$868,6,FALSE))</f>
        <v>1950</v>
      </c>
      <c r="G122" s="95">
        <f>IF(VLOOKUP($A122,'Table 11 Raw Data'!$A$1:$O$868,7,FALSE)=0,"-",VLOOKUP($A122,'Table 11 Raw Data'!$A$1:$O$868,7,FALSE))</f>
        <v>80</v>
      </c>
      <c r="H122" s="95">
        <f>IF(VLOOKUP($A122,'Table 11 Raw Data'!$A$1:$O$868,8,FALSE)=0,"-",VLOOKUP($A122,'Table 11 Raw Data'!$A$1:$O$868,8,FALSE))</f>
        <v>30</v>
      </c>
      <c r="I122" s="95">
        <f>IF(VLOOKUP($A122,'Table 11 Raw Data'!$A$1:$O$868,9,FALSE)=0,"-",VLOOKUP($A122,'Table 11 Raw Data'!$A$1:$O$868,9,FALSE))</f>
        <v>110</v>
      </c>
      <c r="J122" s="95">
        <f>IF(VLOOKUP($A122,'Table 11 Raw Data'!$A$1:$O$868,10,FALSE)=0,"-",VLOOKUP($A122,'Table 11 Raw Data'!$A$1:$O$868,10,FALSE))</f>
        <v>2060</v>
      </c>
      <c r="K122" s="96">
        <f>IF(VLOOKUP($A122,'Table 11 Raw Data'!$A$1:$O$868,11,FALSE)=0,"-",VLOOKUP($A122,'Table 11 Raw Data'!$A$1:$O$868,11,FALSE))</f>
        <v>36</v>
      </c>
      <c r="L122" s="96">
        <f>IF(VLOOKUP($A122,'Table 11 Raw Data'!$A$1:$O$868,12,FALSE)=0,"-",VLOOKUP($A122,'Table 11 Raw Data'!$A$1:$O$868,12,FALSE))</f>
        <v>48</v>
      </c>
      <c r="M122" s="96">
        <f>IF(VLOOKUP($A122,'Table 11 Raw Data'!$A$1:$O$868,13,FALSE)=0,"-",VLOOKUP($A122,'Table 11 Raw Data'!$A$1:$O$868,13,FALSE))</f>
        <v>84</v>
      </c>
      <c r="N122" s="96">
        <f>IF(VLOOKUP($A122,'Table 11 Raw Data'!$A$1:$O$868,14,FALSE)=0,"-",VLOOKUP($A122,'Table 11 Raw Data'!$A$1:$O$868,14,FALSE))</f>
        <v>16</v>
      </c>
      <c r="O122" s="97">
        <f>IF(VLOOKUP($A122,'Table 11 Raw Data'!$A$1:$O$868,15,FALSE)=0,"-",VLOOKUP($A122,'Table 11 Raw Data'!$A$1:$O$868,15,FALSE))</f>
        <v>100</v>
      </c>
    </row>
    <row r="123" spans="1:15" x14ac:dyDescent="0.2">
      <c r="A123" s="94" t="s">
        <v>458</v>
      </c>
      <c r="B123" s="95">
        <f>IF(VLOOKUP($A123,'Table 11 Raw Data'!$A$1:$O$868,2,FALSE)=0,"-",VLOOKUP($A123,'Table 11 Raw Data'!$A$1:$O$868,2,FALSE))</f>
        <v>620</v>
      </c>
      <c r="C123" s="95">
        <f>IF(VLOOKUP($A123,'Table 11 Raw Data'!$A$1:$O$868,3,FALSE)=0,"-",VLOOKUP($A123,'Table 11 Raw Data'!$A$1:$O$868,3,FALSE))</f>
        <v>840</v>
      </c>
      <c r="D123" s="95">
        <f>IF(VLOOKUP($A123,'Table 11 Raw Data'!$A$1:$O$868,4,FALSE)=0,"-",VLOOKUP($A123,'Table 11 Raw Data'!$A$1:$O$868,4,FALSE))</f>
        <v>1460</v>
      </c>
      <c r="E123" s="95">
        <f>IF(VLOOKUP($A123,'Table 11 Raw Data'!$A$1:$O$868,5,FALSE)=0,"-",VLOOKUP($A123,'Table 11 Raw Data'!$A$1:$O$868,5,FALSE))</f>
        <v>290</v>
      </c>
      <c r="F123" s="95">
        <f>IF(VLOOKUP($A123,'Table 11 Raw Data'!$A$1:$O$868,6,FALSE)=0,"-",VLOOKUP($A123,'Table 11 Raw Data'!$A$1:$O$868,6,FALSE))</f>
        <v>1760</v>
      </c>
      <c r="G123" s="95">
        <f>IF(VLOOKUP($A123,'Table 11 Raw Data'!$A$1:$O$868,7,FALSE)=0,"-",VLOOKUP($A123,'Table 11 Raw Data'!$A$1:$O$868,7,FALSE))</f>
        <v>60</v>
      </c>
      <c r="H123" s="95">
        <f>IF(VLOOKUP($A123,'Table 11 Raw Data'!$A$1:$O$868,8,FALSE)=0,"-",VLOOKUP($A123,'Table 11 Raw Data'!$A$1:$O$868,8,FALSE))</f>
        <v>30</v>
      </c>
      <c r="I123" s="95">
        <f>IF(VLOOKUP($A123,'Table 11 Raw Data'!$A$1:$O$868,9,FALSE)=0,"-",VLOOKUP($A123,'Table 11 Raw Data'!$A$1:$O$868,9,FALSE))</f>
        <v>90</v>
      </c>
      <c r="J123" s="95">
        <f>IF(VLOOKUP($A123,'Table 11 Raw Data'!$A$1:$O$868,10,FALSE)=0,"-",VLOOKUP($A123,'Table 11 Raw Data'!$A$1:$O$868,10,FALSE))</f>
        <v>1840</v>
      </c>
      <c r="K123" s="96">
        <f>IF(VLOOKUP($A123,'Table 11 Raw Data'!$A$1:$O$868,11,FALSE)=0,"-",VLOOKUP($A123,'Table 11 Raw Data'!$A$1:$O$868,11,FALSE))</f>
        <v>35</v>
      </c>
      <c r="L123" s="96">
        <f>IF(VLOOKUP($A123,'Table 11 Raw Data'!$A$1:$O$868,12,FALSE)=0,"-",VLOOKUP($A123,'Table 11 Raw Data'!$A$1:$O$868,12,FALSE))</f>
        <v>48</v>
      </c>
      <c r="M123" s="96">
        <f>IF(VLOOKUP($A123,'Table 11 Raw Data'!$A$1:$O$868,13,FALSE)=0,"-",VLOOKUP($A123,'Table 11 Raw Data'!$A$1:$O$868,13,FALSE))</f>
        <v>83</v>
      </c>
      <c r="N123" s="96">
        <f>IF(VLOOKUP($A123,'Table 11 Raw Data'!$A$1:$O$868,14,FALSE)=0,"-",VLOOKUP($A123,'Table 11 Raw Data'!$A$1:$O$868,14,FALSE))</f>
        <v>17</v>
      </c>
      <c r="O123" s="97">
        <f>IF(VLOOKUP($A123,'Table 11 Raw Data'!$A$1:$O$868,15,FALSE)=0,"-",VLOOKUP($A123,'Table 11 Raw Data'!$A$1:$O$868,15,FALSE))</f>
        <v>100</v>
      </c>
    </row>
    <row r="124" spans="1:15" x14ac:dyDescent="0.2">
      <c r="A124" s="94" t="s">
        <v>459</v>
      </c>
      <c r="B124" s="95">
        <f>IF(VLOOKUP($A124,'Table 11 Raw Data'!$A$1:$O$868,2,FALSE)=0,"-",VLOOKUP($A124,'Table 11 Raw Data'!$A$1:$O$868,2,FALSE))</f>
        <v>590</v>
      </c>
      <c r="C124" s="95">
        <f>IF(VLOOKUP($A124,'Table 11 Raw Data'!$A$1:$O$868,3,FALSE)=0,"-",VLOOKUP($A124,'Table 11 Raw Data'!$A$1:$O$868,3,FALSE))</f>
        <v>620</v>
      </c>
      <c r="D124" s="95">
        <f>IF(VLOOKUP($A124,'Table 11 Raw Data'!$A$1:$O$868,4,FALSE)=0,"-",VLOOKUP($A124,'Table 11 Raw Data'!$A$1:$O$868,4,FALSE))</f>
        <v>1210</v>
      </c>
      <c r="E124" s="95">
        <f>IF(VLOOKUP($A124,'Table 11 Raw Data'!$A$1:$O$868,5,FALSE)=0,"-",VLOOKUP($A124,'Table 11 Raw Data'!$A$1:$O$868,5,FALSE))</f>
        <v>350</v>
      </c>
      <c r="F124" s="95">
        <f>IF(VLOOKUP($A124,'Table 11 Raw Data'!$A$1:$O$868,6,FALSE)=0,"-",VLOOKUP($A124,'Table 11 Raw Data'!$A$1:$O$868,6,FALSE))</f>
        <v>1560</v>
      </c>
      <c r="G124" s="95">
        <f>IF(VLOOKUP($A124,'Table 11 Raw Data'!$A$1:$O$868,7,FALSE)=0,"-",VLOOKUP($A124,'Table 11 Raw Data'!$A$1:$O$868,7,FALSE))</f>
        <v>60</v>
      </c>
      <c r="H124" s="95">
        <f>IF(VLOOKUP($A124,'Table 11 Raw Data'!$A$1:$O$868,8,FALSE)=0,"-",VLOOKUP($A124,'Table 11 Raw Data'!$A$1:$O$868,8,FALSE))</f>
        <v>40</v>
      </c>
      <c r="I124" s="95">
        <f>IF(VLOOKUP($A124,'Table 11 Raw Data'!$A$1:$O$868,9,FALSE)=0,"-",VLOOKUP($A124,'Table 11 Raw Data'!$A$1:$O$868,9,FALSE))</f>
        <v>100</v>
      </c>
      <c r="J124" s="95">
        <f>IF(VLOOKUP($A124,'Table 11 Raw Data'!$A$1:$O$868,10,FALSE)=0,"-",VLOOKUP($A124,'Table 11 Raw Data'!$A$1:$O$868,10,FALSE))</f>
        <v>1660</v>
      </c>
      <c r="K124" s="96">
        <f>IF(VLOOKUP($A124,'Table 11 Raw Data'!$A$1:$O$868,11,FALSE)=0,"-",VLOOKUP($A124,'Table 11 Raw Data'!$A$1:$O$868,11,FALSE))</f>
        <v>38</v>
      </c>
      <c r="L124" s="96">
        <f>IF(VLOOKUP($A124,'Table 11 Raw Data'!$A$1:$O$868,12,FALSE)=0,"-",VLOOKUP($A124,'Table 11 Raw Data'!$A$1:$O$868,12,FALSE))</f>
        <v>40</v>
      </c>
      <c r="M124" s="96">
        <f>IF(VLOOKUP($A124,'Table 11 Raw Data'!$A$1:$O$868,13,FALSE)=0,"-",VLOOKUP($A124,'Table 11 Raw Data'!$A$1:$O$868,13,FALSE))</f>
        <v>78</v>
      </c>
      <c r="N124" s="96">
        <f>IF(VLOOKUP($A124,'Table 11 Raw Data'!$A$1:$O$868,14,FALSE)=0,"-",VLOOKUP($A124,'Table 11 Raw Data'!$A$1:$O$868,14,FALSE))</f>
        <v>22</v>
      </c>
      <c r="O124" s="97">
        <f>IF(VLOOKUP($A124,'Table 11 Raw Data'!$A$1:$O$868,15,FALSE)=0,"-",VLOOKUP($A124,'Table 11 Raw Data'!$A$1:$O$868,15,FALSE))</f>
        <v>100</v>
      </c>
    </row>
    <row r="125" spans="1:15" x14ac:dyDescent="0.2">
      <c r="A125" s="94" t="s">
        <v>460</v>
      </c>
      <c r="B125" s="95">
        <f>IF(VLOOKUP($A125,'Table 11 Raw Data'!$A$1:$O$868,2,FALSE)=0,"-",VLOOKUP($A125,'Table 11 Raw Data'!$A$1:$O$868,2,FALSE))</f>
        <v>390</v>
      </c>
      <c r="C125" s="95">
        <f>IF(VLOOKUP($A125,'Table 11 Raw Data'!$A$1:$O$868,3,FALSE)=0,"-",VLOOKUP($A125,'Table 11 Raw Data'!$A$1:$O$868,3,FALSE))</f>
        <v>400</v>
      </c>
      <c r="D125" s="95">
        <f>IF(VLOOKUP($A125,'Table 11 Raw Data'!$A$1:$O$868,4,FALSE)=0,"-",VLOOKUP($A125,'Table 11 Raw Data'!$A$1:$O$868,4,FALSE))</f>
        <v>790</v>
      </c>
      <c r="E125" s="95">
        <f>IF(VLOOKUP($A125,'Table 11 Raw Data'!$A$1:$O$868,5,FALSE)=0,"-",VLOOKUP($A125,'Table 11 Raw Data'!$A$1:$O$868,5,FALSE))</f>
        <v>180</v>
      </c>
      <c r="F125" s="95">
        <f>IF(VLOOKUP($A125,'Table 11 Raw Data'!$A$1:$O$868,6,FALSE)=0,"-",VLOOKUP($A125,'Table 11 Raw Data'!$A$1:$O$868,6,FALSE))</f>
        <v>970</v>
      </c>
      <c r="G125" s="95">
        <f>IF(VLOOKUP($A125,'Table 11 Raw Data'!$A$1:$O$868,7,FALSE)=0,"-",VLOOKUP($A125,'Table 11 Raw Data'!$A$1:$O$868,7,FALSE))</f>
        <v>40</v>
      </c>
      <c r="H125" s="95">
        <f>IF(VLOOKUP($A125,'Table 11 Raw Data'!$A$1:$O$868,8,FALSE)=0,"-",VLOOKUP($A125,'Table 11 Raw Data'!$A$1:$O$868,8,FALSE))</f>
        <v>20</v>
      </c>
      <c r="I125" s="95">
        <f>IF(VLOOKUP($A125,'Table 11 Raw Data'!$A$1:$O$868,9,FALSE)=0,"-",VLOOKUP($A125,'Table 11 Raw Data'!$A$1:$O$868,9,FALSE))</f>
        <v>60</v>
      </c>
      <c r="J125" s="95">
        <f>IF(VLOOKUP($A125,'Table 11 Raw Data'!$A$1:$O$868,10,FALSE)=0,"-",VLOOKUP($A125,'Table 11 Raw Data'!$A$1:$O$868,10,FALSE))</f>
        <v>1030</v>
      </c>
      <c r="K125" s="96">
        <f>IF(VLOOKUP($A125,'Table 11 Raw Data'!$A$1:$O$868,11,FALSE)=0,"-",VLOOKUP($A125,'Table 11 Raw Data'!$A$1:$O$868,11,FALSE))</f>
        <v>40</v>
      </c>
      <c r="L125" s="96">
        <f>IF(VLOOKUP($A125,'Table 11 Raw Data'!$A$1:$O$868,12,FALSE)=0,"-",VLOOKUP($A125,'Table 11 Raw Data'!$A$1:$O$868,12,FALSE))</f>
        <v>41</v>
      </c>
      <c r="M125" s="96">
        <f>IF(VLOOKUP($A125,'Table 11 Raw Data'!$A$1:$O$868,13,FALSE)=0,"-",VLOOKUP($A125,'Table 11 Raw Data'!$A$1:$O$868,13,FALSE))</f>
        <v>81</v>
      </c>
      <c r="N125" s="96">
        <f>IF(VLOOKUP($A125,'Table 11 Raw Data'!$A$1:$O$868,14,FALSE)=0,"-",VLOOKUP($A125,'Table 11 Raw Data'!$A$1:$O$868,14,FALSE))</f>
        <v>19</v>
      </c>
      <c r="O125" s="97">
        <f>IF(VLOOKUP($A125,'Table 11 Raw Data'!$A$1:$O$868,15,FALSE)=0,"-",VLOOKUP($A125,'Table 11 Raw Data'!$A$1:$O$868,15,FALSE))</f>
        <v>100</v>
      </c>
    </row>
    <row r="126" spans="1:15" x14ac:dyDescent="0.2">
      <c r="A126" s="94" t="s">
        <v>461</v>
      </c>
      <c r="B126" s="95">
        <f>IF(VLOOKUP($A126,'Table 11 Raw Data'!$A$1:$O$868,2,FALSE)=0,"-",VLOOKUP($A126,'Table 11 Raw Data'!$A$1:$O$868,2,FALSE))</f>
        <v>470</v>
      </c>
      <c r="C126" s="95">
        <f>IF(VLOOKUP($A126,'Table 11 Raw Data'!$A$1:$O$868,3,FALSE)=0,"-",VLOOKUP($A126,'Table 11 Raw Data'!$A$1:$O$868,3,FALSE))</f>
        <v>450</v>
      </c>
      <c r="D126" s="95">
        <f>IF(VLOOKUP($A126,'Table 11 Raw Data'!$A$1:$O$868,4,FALSE)=0,"-",VLOOKUP($A126,'Table 11 Raw Data'!$A$1:$O$868,4,FALSE))</f>
        <v>920</v>
      </c>
      <c r="E126" s="95">
        <f>IF(VLOOKUP($A126,'Table 11 Raw Data'!$A$1:$O$868,5,FALSE)=0,"-",VLOOKUP($A126,'Table 11 Raw Data'!$A$1:$O$868,5,FALSE))</f>
        <v>190</v>
      </c>
      <c r="F126" s="95">
        <f>IF(VLOOKUP($A126,'Table 11 Raw Data'!$A$1:$O$868,6,FALSE)=0,"-",VLOOKUP($A126,'Table 11 Raw Data'!$A$1:$O$868,6,FALSE))</f>
        <v>1100</v>
      </c>
      <c r="G126" s="95">
        <f>IF(VLOOKUP($A126,'Table 11 Raw Data'!$A$1:$O$868,7,FALSE)=0,"-",VLOOKUP($A126,'Table 11 Raw Data'!$A$1:$O$868,7,FALSE))</f>
        <v>50</v>
      </c>
      <c r="H126" s="95">
        <f>IF(VLOOKUP($A126,'Table 11 Raw Data'!$A$1:$O$868,8,FALSE)=0,"-",VLOOKUP($A126,'Table 11 Raw Data'!$A$1:$O$868,8,FALSE))</f>
        <v>30</v>
      </c>
      <c r="I126" s="95">
        <f>IF(VLOOKUP($A126,'Table 11 Raw Data'!$A$1:$O$868,9,FALSE)=0,"-",VLOOKUP($A126,'Table 11 Raw Data'!$A$1:$O$868,9,FALSE))</f>
        <v>80</v>
      </c>
      <c r="J126" s="95">
        <f>IF(VLOOKUP($A126,'Table 11 Raw Data'!$A$1:$O$868,10,FALSE)=0,"-",VLOOKUP($A126,'Table 11 Raw Data'!$A$1:$O$868,10,FALSE))</f>
        <v>1180</v>
      </c>
      <c r="K126" s="96">
        <f>IF(VLOOKUP($A126,'Table 11 Raw Data'!$A$1:$O$868,11,FALSE)=0,"-",VLOOKUP($A126,'Table 11 Raw Data'!$A$1:$O$868,11,FALSE))</f>
        <v>43</v>
      </c>
      <c r="L126" s="96">
        <f>IF(VLOOKUP($A126,'Table 11 Raw Data'!$A$1:$O$868,12,FALSE)=0,"-",VLOOKUP($A126,'Table 11 Raw Data'!$A$1:$O$868,12,FALSE))</f>
        <v>41</v>
      </c>
      <c r="M126" s="96">
        <f>IF(VLOOKUP($A126,'Table 11 Raw Data'!$A$1:$O$868,13,FALSE)=0,"-",VLOOKUP($A126,'Table 11 Raw Data'!$A$1:$O$868,13,FALSE))</f>
        <v>83</v>
      </c>
      <c r="N126" s="96">
        <f>IF(VLOOKUP($A126,'Table 11 Raw Data'!$A$1:$O$868,14,FALSE)=0,"-",VLOOKUP($A126,'Table 11 Raw Data'!$A$1:$O$868,14,FALSE))</f>
        <v>17</v>
      </c>
      <c r="O126" s="97">
        <f>IF(VLOOKUP($A126,'Table 11 Raw Data'!$A$1:$O$868,15,FALSE)=0,"-",VLOOKUP($A126,'Table 11 Raw Data'!$A$1:$O$868,15,FALSE))</f>
        <v>100</v>
      </c>
    </row>
    <row r="127" spans="1:15" x14ac:dyDescent="0.2">
      <c r="A127" s="94" t="s">
        <v>462</v>
      </c>
      <c r="B127" s="95">
        <f>IF(VLOOKUP($A127,'Table 11 Raw Data'!$A$1:$O$868,2,FALSE)=0,"-",VLOOKUP($A127,'Table 11 Raw Data'!$A$1:$O$868,2,FALSE))</f>
        <v>660</v>
      </c>
      <c r="C127" s="95">
        <f>IF(VLOOKUP($A127,'Table 11 Raw Data'!$A$1:$O$868,3,FALSE)=0,"-",VLOOKUP($A127,'Table 11 Raw Data'!$A$1:$O$868,3,FALSE))</f>
        <v>670</v>
      </c>
      <c r="D127" s="95">
        <f>IF(VLOOKUP($A127,'Table 11 Raw Data'!$A$1:$O$868,4,FALSE)=0,"-",VLOOKUP($A127,'Table 11 Raw Data'!$A$1:$O$868,4,FALSE))</f>
        <v>1330</v>
      </c>
      <c r="E127" s="95">
        <f>IF(VLOOKUP($A127,'Table 11 Raw Data'!$A$1:$O$868,5,FALSE)=0,"-",VLOOKUP($A127,'Table 11 Raw Data'!$A$1:$O$868,5,FALSE))</f>
        <v>330</v>
      </c>
      <c r="F127" s="95">
        <f>IF(VLOOKUP($A127,'Table 11 Raw Data'!$A$1:$O$868,6,FALSE)=0,"-",VLOOKUP($A127,'Table 11 Raw Data'!$A$1:$O$868,6,FALSE))</f>
        <v>1660</v>
      </c>
      <c r="G127" s="95">
        <f>IF(VLOOKUP($A127,'Table 11 Raw Data'!$A$1:$O$868,7,FALSE)=0,"-",VLOOKUP($A127,'Table 11 Raw Data'!$A$1:$O$868,7,FALSE))</f>
        <v>60</v>
      </c>
      <c r="H127" s="95">
        <f>IF(VLOOKUP($A127,'Table 11 Raw Data'!$A$1:$O$868,8,FALSE)=0,"-",VLOOKUP($A127,'Table 11 Raw Data'!$A$1:$O$868,8,FALSE))</f>
        <v>40</v>
      </c>
      <c r="I127" s="95">
        <f>IF(VLOOKUP($A127,'Table 11 Raw Data'!$A$1:$O$868,9,FALSE)=0,"-",VLOOKUP($A127,'Table 11 Raw Data'!$A$1:$O$868,9,FALSE))</f>
        <v>100</v>
      </c>
      <c r="J127" s="95">
        <f>IF(VLOOKUP($A127,'Table 11 Raw Data'!$A$1:$O$868,10,FALSE)=0,"-",VLOOKUP($A127,'Table 11 Raw Data'!$A$1:$O$868,10,FALSE))</f>
        <v>1760</v>
      </c>
      <c r="K127" s="96">
        <f>IF(VLOOKUP($A127,'Table 11 Raw Data'!$A$1:$O$868,11,FALSE)=0,"-",VLOOKUP($A127,'Table 11 Raw Data'!$A$1:$O$868,11,FALSE))</f>
        <v>39</v>
      </c>
      <c r="L127" s="96">
        <f>IF(VLOOKUP($A127,'Table 11 Raw Data'!$A$1:$O$868,12,FALSE)=0,"-",VLOOKUP($A127,'Table 11 Raw Data'!$A$1:$O$868,12,FALSE))</f>
        <v>40</v>
      </c>
      <c r="M127" s="96">
        <f>IF(VLOOKUP($A127,'Table 11 Raw Data'!$A$1:$O$868,13,FALSE)=0,"-",VLOOKUP($A127,'Table 11 Raw Data'!$A$1:$O$868,13,FALSE))</f>
        <v>80</v>
      </c>
      <c r="N127" s="96">
        <f>IF(VLOOKUP($A127,'Table 11 Raw Data'!$A$1:$O$868,14,FALSE)=0,"-",VLOOKUP($A127,'Table 11 Raw Data'!$A$1:$O$868,14,FALSE))</f>
        <v>20</v>
      </c>
      <c r="O127" s="97">
        <f>IF(VLOOKUP($A127,'Table 11 Raw Data'!$A$1:$O$868,15,FALSE)=0,"-",VLOOKUP($A127,'Table 11 Raw Data'!$A$1:$O$868,15,FALSE))</f>
        <v>100</v>
      </c>
    </row>
    <row r="128" spans="1:15" x14ac:dyDescent="0.2">
      <c r="A128" s="94" t="s">
        <v>463</v>
      </c>
      <c r="B128" s="95">
        <f>IF(VLOOKUP($A128,'Table 11 Raw Data'!$A$1:$O$868,2,FALSE)=0,"-",VLOOKUP($A128,'Table 11 Raw Data'!$A$1:$O$868,2,FALSE))</f>
        <v>1510</v>
      </c>
      <c r="C128" s="95">
        <f>IF(VLOOKUP($A128,'Table 11 Raw Data'!$A$1:$O$868,3,FALSE)=0,"-",VLOOKUP($A128,'Table 11 Raw Data'!$A$1:$O$868,3,FALSE))</f>
        <v>1720</v>
      </c>
      <c r="D128" s="95">
        <f>IF(VLOOKUP($A128,'Table 11 Raw Data'!$A$1:$O$868,4,FALSE)=0,"-",VLOOKUP($A128,'Table 11 Raw Data'!$A$1:$O$868,4,FALSE))</f>
        <v>3230</v>
      </c>
      <c r="E128" s="95">
        <f>IF(VLOOKUP($A128,'Table 11 Raw Data'!$A$1:$O$868,5,FALSE)=0,"-",VLOOKUP($A128,'Table 11 Raw Data'!$A$1:$O$868,5,FALSE))</f>
        <v>800</v>
      </c>
      <c r="F128" s="95">
        <f>IF(VLOOKUP($A128,'Table 11 Raw Data'!$A$1:$O$868,6,FALSE)=0,"-",VLOOKUP($A128,'Table 11 Raw Data'!$A$1:$O$868,6,FALSE))</f>
        <v>4030</v>
      </c>
      <c r="G128" s="95">
        <f>IF(VLOOKUP($A128,'Table 11 Raw Data'!$A$1:$O$868,7,FALSE)=0,"-",VLOOKUP($A128,'Table 11 Raw Data'!$A$1:$O$868,7,FALSE))</f>
        <v>190</v>
      </c>
      <c r="H128" s="95">
        <f>IF(VLOOKUP($A128,'Table 11 Raw Data'!$A$1:$O$868,8,FALSE)=0,"-",VLOOKUP($A128,'Table 11 Raw Data'!$A$1:$O$868,8,FALSE))</f>
        <v>100</v>
      </c>
      <c r="I128" s="95">
        <f>IF(VLOOKUP($A128,'Table 11 Raw Data'!$A$1:$O$868,9,FALSE)=0,"-",VLOOKUP($A128,'Table 11 Raw Data'!$A$1:$O$868,9,FALSE))</f>
        <v>290</v>
      </c>
      <c r="J128" s="95">
        <f>IF(VLOOKUP($A128,'Table 11 Raw Data'!$A$1:$O$868,10,FALSE)=0,"-",VLOOKUP($A128,'Table 11 Raw Data'!$A$1:$O$868,10,FALSE))</f>
        <v>4310</v>
      </c>
      <c r="K128" s="96">
        <f>IF(VLOOKUP($A128,'Table 11 Raw Data'!$A$1:$O$868,11,FALSE)=0,"-",VLOOKUP($A128,'Table 11 Raw Data'!$A$1:$O$868,11,FALSE))</f>
        <v>37</v>
      </c>
      <c r="L128" s="96">
        <f>IF(VLOOKUP($A128,'Table 11 Raw Data'!$A$1:$O$868,12,FALSE)=0,"-",VLOOKUP($A128,'Table 11 Raw Data'!$A$1:$O$868,12,FALSE))</f>
        <v>43</v>
      </c>
      <c r="M128" s="96">
        <f>IF(VLOOKUP($A128,'Table 11 Raw Data'!$A$1:$O$868,13,FALSE)=0,"-",VLOOKUP($A128,'Table 11 Raw Data'!$A$1:$O$868,13,FALSE))</f>
        <v>80</v>
      </c>
      <c r="N128" s="96">
        <f>IF(VLOOKUP($A128,'Table 11 Raw Data'!$A$1:$O$868,14,FALSE)=0,"-",VLOOKUP($A128,'Table 11 Raw Data'!$A$1:$O$868,14,FALSE))</f>
        <v>20</v>
      </c>
      <c r="O128" s="97">
        <f>IF(VLOOKUP($A128,'Table 11 Raw Data'!$A$1:$O$868,15,FALSE)=0,"-",VLOOKUP($A128,'Table 11 Raw Data'!$A$1:$O$868,15,FALSE))</f>
        <v>100</v>
      </c>
    </row>
    <row r="129" spans="1:15" x14ac:dyDescent="0.2">
      <c r="A129" s="94" t="s">
        <v>464</v>
      </c>
      <c r="B129" s="95">
        <f>IF(VLOOKUP($A129,'Table 11 Raw Data'!$A$1:$O$868,2,FALSE)=0,"-",VLOOKUP($A129,'Table 11 Raw Data'!$A$1:$O$868,2,FALSE))</f>
        <v>260</v>
      </c>
      <c r="C129" s="95">
        <f>IF(VLOOKUP($A129,'Table 11 Raw Data'!$A$1:$O$868,3,FALSE)=0,"-",VLOOKUP($A129,'Table 11 Raw Data'!$A$1:$O$868,3,FALSE))</f>
        <v>340</v>
      </c>
      <c r="D129" s="95">
        <f>IF(VLOOKUP($A129,'Table 11 Raw Data'!$A$1:$O$868,4,FALSE)=0,"-",VLOOKUP($A129,'Table 11 Raw Data'!$A$1:$O$868,4,FALSE))</f>
        <v>590</v>
      </c>
      <c r="E129" s="95">
        <f>IF(VLOOKUP($A129,'Table 11 Raw Data'!$A$1:$O$868,5,FALSE)=0,"-",VLOOKUP($A129,'Table 11 Raw Data'!$A$1:$O$868,5,FALSE))</f>
        <v>120</v>
      </c>
      <c r="F129" s="95">
        <f>IF(VLOOKUP($A129,'Table 11 Raw Data'!$A$1:$O$868,6,FALSE)=0,"-",VLOOKUP($A129,'Table 11 Raw Data'!$A$1:$O$868,6,FALSE))</f>
        <v>710</v>
      </c>
      <c r="G129" s="95">
        <f>IF(VLOOKUP($A129,'Table 11 Raw Data'!$A$1:$O$868,7,FALSE)=0,"-",VLOOKUP($A129,'Table 11 Raw Data'!$A$1:$O$868,7,FALSE))</f>
        <v>30</v>
      </c>
      <c r="H129" s="95">
        <f>IF(VLOOKUP($A129,'Table 11 Raw Data'!$A$1:$O$868,8,FALSE)=0,"-",VLOOKUP($A129,'Table 11 Raw Data'!$A$1:$O$868,8,FALSE))</f>
        <v>10</v>
      </c>
      <c r="I129" s="95">
        <f>IF(VLOOKUP($A129,'Table 11 Raw Data'!$A$1:$O$868,9,FALSE)=0,"-",VLOOKUP($A129,'Table 11 Raw Data'!$A$1:$O$868,9,FALSE))</f>
        <v>40</v>
      </c>
      <c r="J129" s="95">
        <f>IF(VLOOKUP($A129,'Table 11 Raw Data'!$A$1:$O$868,10,FALSE)=0,"-",VLOOKUP($A129,'Table 11 Raw Data'!$A$1:$O$868,10,FALSE))</f>
        <v>750</v>
      </c>
      <c r="K129" s="96">
        <f>IF(VLOOKUP($A129,'Table 11 Raw Data'!$A$1:$O$868,11,FALSE)=0,"-",VLOOKUP($A129,'Table 11 Raw Data'!$A$1:$O$868,11,FALSE))</f>
        <v>36</v>
      </c>
      <c r="L129" s="96">
        <f>IF(VLOOKUP($A129,'Table 11 Raw Data'!$A$1:$O$868,12,FALSE)=0,"-",VLOOKUP($A129,'Table 11 Raw Data'!$A$1:$O$868,12,FALSE))</f>
        <v>48</v>
      </c>
      <c r="M129" s="96">
        <f>IF(VLOOKUP($A129,'Table 11 Raw Data'!$A$1:$O$868,13,FALSE)=0,"-",VLOOKUP($A129,'Table 11 Raw Data'!$A$1:$O$868,13,FALSE))</f>
        <v>84</v>
      </c>
      <c r="N129" s="96">
        <f>IF(VLOOKUP($A129,'Table 11 Raw Data'!$A$1:$O$868,14,FALSE)=0,"-",VLOOKUP($A129,'Table 11 Raw Data'!$A$1:$O$868,14,FALSE))</f>
        <v>16</v>
      </c>
      <c r="O129" s="97">
        <f>IF(VLOOKUP($A129,'Table 11 Raw Data'!$A$1:$O$868,15,FALSE)=0,"-",VLOOKUP($A129,'Table 11 Raw Data'!$A$1:$O$868,15,FALSE))</f>
        <v>100</v>
      </c>
    </row>
    <row r="130" spans="1:15" x14ac:dyDescent="0.2">
      <c r="A130" s="94" t="s">
        <v>465</v>
      </c>
      <c r="B130" s="95">
        <f>IF(VLOOKUP($A130,'Table 11 Raw Data'!$A$1:$O$868,2,FALSE)=0,"-",VLOOKUP($A130,'Table 11 Raw Data'!$A$1:$O$868,2,FALSE))</f>
        <v>510</v>
      </c>
      <c r="C130" s="95">
        <f>IF(VLOOKUP($A130,'Table 11 Raw Data'!$A$1:$O$868,3,FALSE)=0,"-",VLOOKUP($A130,'Table 11 Raw Data'!$A$1:$O$868,3,FALSE))</f>
        <v>610</v>
      </c>
      <c r="D130" s="95">
        <f>IF(VLOOKUP($A130,'Table 11 Raw Data'!$A$1:$O$868,4,FALSE)=0,"-",VLOOKUP($A130,'Table 11 Raw Data'!$A$1:$O$868,4,FALSE))</f>
        <v>1120</v>
      </c>
      <c r="E130" s="95">
        <f>IF(VLOOKUP($A130,'Table 11 Raw Data'!$A$1:$O$868,5,FALSE)=0,"-",VLOOKUP($A130,'Table 11 Raw Data'!$A$1:$O$868,5,FALSE))</f>
        <v>270</v>
      </c>
      <c r="F130" s="95">
        <f>IF(VLOOKUP($A130,'Table 11 Raw Data'!$A$1:$O$868,6,FALSE)=0,"-",VLOOKUP($A130,'Table 11 Raw Data'!$A$1:$O$868,6,FALSE))</f>
        <v>1390</v>
      </c>
      <c r="G130" s="95">
        <f>IF(VLOOKUP($A130,'Table 11 Raw Data'!$A$1:$O$868,7,FALSE)=0,"-",VLOOKUP($A130,'Table 11 Raw Data'!$A$1:$O$868,7,FALSE))</f>
        <v>50</v>
      </c>
      <c r="H130" s="95">
        <f>IF(VLOOKUP($A130,'Table 11 Raw Data'!$A$1:$O$868,8,FALSE)=0,"-",VLOOKUP($A130,'Table 11 Raw Data'!$A$1:$O$868,8,FALSE))</f>
        <v>40</v>
      </c>
      <c r="I130" s="95">
        <f>IF(VLOOKUP($A130,'Table 11 Raw Data'!$A$1:$O$868,9,FALSE)=0,"-",VLOOKUP($A130,'Table 11 Raw Data'!$A$1:$O$868,9,FALSE))</f>
        <v>80</v>
      </c>
      <c r="J130" s="95">
        <f>IF(VLOOKUP($A130,'Table 11 Raw Data'!$A$1:$O$868,10,FALSE)=0,"-",VLOOKUP($A130,'Table 11 Raw Data'!$A$1:$O$868,10,FALSE))</f>
        <v>1470</v>
      </c>
      <c r="K130" s="96">
        <f>IF(VLOOKUP($A130,'Table 11 Raw Data'!$A$1:$O$868,11,FALSE)=0,"-",VLOOKUP($A130,'Table 11 Raw Data'!$A$1:$O$868,11,FALSE))</f>
        <v>36</v>
      </c>
      <c r="L130" s="96">
        <f>IF(VLOOKUP($A130,'Table 11 Raw Data'!$A$1:$O$868,12,FALSE)=0,"-",VLOOKUP($A130,'Table 11 Raw Data'!$A$1:$O$868,12,FALSE))</f>
        <v>44</v>
      </c>
      <c r="M130" s="96">
        <f>IF(VLOOKUP($A130,'Table 11 Raw Data'!$A$1:$O$868,13,FALSE)=0,"-",VLOOKUP($A130,'Table 11 Raw Data'!$A$1:$O$868,13,FALSE))</f>
        <v>81</v>
      </c>
      <c r="N130" s="96">
        <f>IF(VLOOKUP($A130,'Table 11 Raw Data'!$A$1:$O$868,14,FALSE)=0,"-",VLOOKUP($A130,'Table 11 Raw Data'!$A$1:$O$868,14,FALSE))</f>
        <v>19</v>
      </c>
      <c r="O130" s="97">
        <f>IF(VLOOKUP($A130,'Table 11 Raw Data'!$A$1:$O$868,15,FALSE)=0,"-",VLOOKUP($A130,'Table 11 Raw Data'!$A$1:$O$868,15,FALSE))</f>
        <v>100</v>
      </c>
    </row>
    <row r="131" spans="1:15" x14ac:dyDescent="0.2">
      <c r="A131" s="94" t="s">
        <v>466</v>
      </c>
      <c r="B131" s="95">
        <f>IF(VLOOKUP($A131,'Table 11 Raw Data'!$A$1:$O$868,2,FALSE)=0,"-",VLOOKUP($A131,'Table 11 Raw Data'!$A$1:$O$868,2,FALSE))</f>
        <v>1400</v>
      </c>
      <c r="C131" s="95">
        <f>IF(VLOOKUP($A131,'Table 11 Raw Data'!$A$1:$O$868,3,FALSE)=0,"-",VLOOKUP($A131,'Table 11 Raw Data'!$A$1:$O$868,3,FALSE))</f>
        <v>1310</v>
      </c>
      <c r="D131" s="95">
        <f>IF(VLOOKUP($A131,'Table 11 Raw Data'!$A$1:$O$868,4,FALSE)=0,"-",VLOOKUP($A131,'Table 11 Raw Data'!$A$1:$O$868,4,FALSE))</f>
        <v>2710</v>
      </c>
      <c r="E131" s="95">
        <f>IF(VLOOKUP($A131,'Table 11 Raw Data'!$A$1:$O$868,5,FALSE)=0,"-",VLOOKUP($A131,'Table 11 Raw Data'!$A$1:$O$868,5,FALSE))</f>
        <v>860</v>
      </c>
      <c r="F131" s="95">
        <f>IF(VLOOKUP($A131,'Table 11 Raw Data'!$A$1:$O$868,6,FALSE)=0,"-",VLOOKUP($A131,'Table 11 Raw Data'!$A$1:$O$868,6,FALSE))</f>
        <v>3570</v>
      </c>
      <c r="G131" s="95">
        <f>IF(VLOOKUP($A131,'Table 11 Raw Data'!$A$1:$O$868,7,FALSE)=0,"-",VLOOKUP($A131,'Table 11 Raw Data'!$A$1:$O$868,7,FALSE))</f>
        <v>110</v>
      </c>
      <c r="H131" s="95">
        <f>IF(VLOOKUP($A131,'Table 11 Raw Data'!$A$1:$O$868,8,FALSE)=0,"-",VLOOKUP($A131,'Table 11 Raw Data'!$A$1:$O$868,8,FALSE))</f>
        <v>70</v>
      </c>
      <c r="I131" s="95">
        <f>IF(VLOOKUP($A131,'Table 11 Raw Data'!$A$1:$O$868,9,FALSE)=0,"-",VLOOKUP($A131,'Table 11 Raw Data'!$A$1:$O$868,9,FALSE))</f>
        <v>180</v>
      </c>
      <c r="J131" s="95">
        <f>IF(VLOOKUP($A131,'Table 11 Raw Data'!$A$1:$O$868,10,FALSE)=0,"-",VLOOKUP($A131,'Table 11 Raw Data'!$A$1:$O$868,10,FALSE))</f>
        <v>3750</v>
      </c>
      <c r="K131" s="96">
        <f>IF(VLOOKUP($A131,'Table 11 Raw Data'!$A$1:$O$868,11,FALSE)=0,"-",VLOOKUP($A131,'Table 11 Raw Data'!$A$1:$O$868,11,FALSE))</f>
        <v>39</v>
      </c>
      <c r="L131" s="96">
        <f>IF(VLOOKUP($A131,'Table 11 Raw Data'!$A$1:$O$868,12,FALSE)=0,"-",VLOOKUP($A131,'Table 11 Raw Data'!$A$1:$O$868,12,FALSE))</f>
        <v>37</v>
      </c>
      <c r="M131" s="96">
        <f>IF(VLOOKUP($A131,'Table 11 Raw Data'!$A$1:$O$868,13,FALSE)=0,"-",VLOOKUP($A131,'Table 11 Raw Data'!$A$1:$O$868,13,FALSE))</f>
        <v>76</v>
      </c>
      <c r="N131" s="96">
        <f>IF(VLOOKUP($A131,'Table 11 Raw Data'!$A$1:$O$868,14,FALSE)=0,"-",VLOOKUP($A131,'Table 11 Raw Data'!$A$1:$O$868,14,FALSE))</f>
        <v>24</v>
      </c>
      <c r="O131" s="97">
        <f>IF(VLOOKUP($A131,'Table 11 Raw Data'!$A$1:$O$868,15,FALSE)=0,"-",VLOOKUP($A131,'Table 11 Raw Data'!$A$1:$O$868,15,FALSE))</f>
        <v>100</v>
      </c>
    </row>
    <row r="132" spans="1:15" x14ac:dyDescent="0.2">
      <c r="A132" s="94" t="s">
        <v>467</v>
      </c>
      <c r="B132" s="95">
        <f>IF(VLOOKUP($A132,'Table 11 Raw Data'!$A$1:$O$868,2,FALSE)=0,"-",VLOOKUP($A132,'Table 11 Raw Data'!$A$1:$O$868,2,FALSE))</f>
        <v>1230</v>
      </c>
      <c r="C132" s="95">
        <f>IF(VLOOKUP($A132,'Table 11 Raw Data'!$A$1:$O$868,3,FALSE)=0,"-",VLOOKUP($A132,'Table 11 Raw Data'!$A$1:$O$868,3,FALSE))</f>
        <v>1240</v>
      </c>
      <c r="D132" s="95">
        <f>IF(VLOOKUP($A132,'Table 11 Raw Data'!$A$1:$O$868,4,FALSE)=0,"-",VLOOKUP($A132,'Table 11 Raw Data'!$A$1:$O$868,4,FALSE))</f>
        <v>2470</v>
      </c>
      <c r="E132" s="95">
        <f>IF(VLOOKUP($A132,'Table 11 Raw Data'!$A$1:$O$868,5,FALSE)=0,"-",VLOOKUP($A132,'Table 11 Raw Data'!$A$1:$O$868,5,FALSE))</f>
        <v>630</v>
      </c>
      <c r="F132" s="95">
        <f>IF(VLOOKUP($A132,'Table 11 Raw Data'!$A$1:$O$868,6,FALSE)=0,"-",VLOOKUP($A132,'Table 11 Raw Data'!$A$1:$O$868,6,FALSE))</f>
        <v>3100</v>
      </c>
      <c r="G132" s="95">
        <f>IF(VLOOKUP($A132,'Table 11 Raw Data'!$A$1:$O$868,7,FALSE)=0,"-",VLOOKUP($A132,'Table 11 Raw Data'!$A$1:$O$868,7,FALSE))</f>
        <v>120</v>
      </c>
      <c r="H132" s="95">
        <f>IF(VLOOKUP($A132,'Table 11 Raw Data'!$A$1:$O$868,8,FALSE)=0,"-",VLOOKUP($A132,'Table 11 Raw Data'!$A$1:$O$868,8,FALSE))</f>
        <v>50</v>
      </c>
      <c r="I132" s="95">
        <f>IF(VLOOKUP($A132,'Table 11 Raw Data'!$A$1:$O$868,9,FALSE)=0,"-",VLOOKUP($A132,'Table 11 Raw Data'!$A$1:$O$868,9,FALSE))</f>
        <v>170</v>
      </c>
      <c r="J132" s="95">
        <f>IF(VLOOKUP($A132,'Table 11 Raw Data'!$A$1:$O$868,10,FALSE)=0,"-",VLOOKUP($A132,'Table 11 Raw Data'!$A$1:$O$868,10,FALSE))</f>
        <v>3270</v>
      </c>
      <c r="K132" s="96">
        <f>IF(VLOOKUP($A132,'Table 11 Raw Data'!$A$1:$O$868,11,FALSE)=0,"-",VLOOKUP($A132,'Table 11 Raw Data'!$A$1:$O$868,11,FALSE))</f>
        <v>40</v>
      </c>
      <c r="L132" s="96">
        <f>IF(VLOOKUP($A132,'Table 11 Raw Data'!$A$1:$O$868,12,FALSE)=0,"-",VLOOKUP($A132,'Table 11 Raw Data'!$A$1:$O$868,12,FALSE))</f>
        <v>40</v>
      </c>
      <c r="M132" s="96">
        <f>IF(VLOOKUP($A132,'Table 11 Raw Data'!$A$1:$O$868,13,FALSE)=0,"-",VLOOKUP($A132,'Table 11 Raw Data'!$A$1:$O$868,13,FALSE))</f>
        <v>80</v>
      </c>
      <c r="N132" s="96">
        <f>IF(VLOOKUP($A132,'Table 11 Raw Data'!$A$1:$O$868,14,FALSE)=0,"-",VLOOKUP($A132,'Table 11 Raw Data'!$A$1:$O$868,14,FALSE))</f>
        <v>20</v>
      </c>
      <c r="O132" s="97">
        <f>IF(VLOOKUP($A132,'Table 11 Raw Data'!$A$1:$O$868,15,FALSE)=0,"-",VLOOKUP($A132,'Table 11 Raw Data'!$A$1:$O$868,15,FALSE))</f>
        <v>100</v>
      </c>
    </row>
    <row r="133" spans="1:15" x14ac:dyDescent="0.2">
      <c r="A133" s="94" t="s">
        <v>468</v>
      </c>
      <c r="B133" s="95">
        <f>IF(VLOOKUP($A133,'Table 11 Raw Data'!$A$1:$O$868,2,FALSE)=0,"-",VLOOKUP($A133,'Table 11 Raw Data'!$A$1:$O$868,2,FALSE))</f>
        <v>810</v>
      </c>
      <c r="C133" s="95">
        <f>IF(VLOOKUP($A133,'Table 11 Raw Data'!$A$1:$O$868,3,FALSE)=0,"-",VLOOKUP($A133,'Table 11 Raw Data'!$A$1:$O$868,3,FALSE))</f>
        <v>800</v>
      </c>
      <c r="D133" s="95">
        <f>IF(VLOOKUP($A133,'Table 11 Raw Data'!$A$1:$O$868,4,FALSE)=0,"-",VLOOKUP($A133,'Table 11 Raw Data'!$A$1:$O$868,4,FALSE))</f>
        <v>1620</v>
      </c>
      <c r="E133" s="95">
        <f>IF(VLOOKUP($A133,'Table 11 Raw Data'!$A$1:$O$868,5,FALSE)=0,"-",VLOOKUP($A133,'Table 11 Raw Data'!$A$1:$O$868,5,FALSE))</f>
        <v>450</v>
      </c>
      <c r="F133" s="95">
        <f>IF(VLOOKUP($A133,'Table 11 Raw Data'!$A$1:$O$868,6,FALSE)=0,"-",VLOOKUP($A133,'Table 11 Raw Data'!$A$1:$O$868,6,FALSE))</f>
        <v>2070</v>
      </c>
      <c r="G133" s="95">
        <f>IF(VLOOKUP($A133,'Table 11 Raw Data'!$A$1:$O$868,7,FALSE)=0,"-",VLOOKUP($A133,'Table 11 Raw Data'!$A$1:$O$868,7,FALSE))</f>
        <v>80</v>
      </c>
      <c r="H133" s="95">
        <f>IF(VLOOKUP($A133,'Table 11 Raw Data'!$A$1:$O$868,8,FALSE)=0,"-",VLOOKUP($A133,'Table 11 Raw Data'!$A$1:$O$868,8,FALSE))</f>
        <v>30</v>
      </c>
      <c r="I133" s="95">
        <f>IF(VLOOKUP($A133,'Table 11 Raw Data'!$A$1:$O$868,9,FALSE)=0,"-",VLOOKUP($A133,'Table 11 Raw Data'!$A$1:$O$868,9,FALSE))</f>
        <v>120</v>
      </c>
      <c r="J133" s="95">
        <f>IF(VLOOKUP($A133,'Table 11 Raw Data'!$A$1:$O$868,10,FALSE)=0,"-",VLOOKUP($A133,'Table 11 Raw Data'!$A$1:$O$868,10,FALSE))</f>
        <v>2180</v>
      </c>
      <c r="K133" s="96">
        <f>IF(VLOOKUP($A133,'Table 11 Raw Data'!$A$1:$O$868,11,FALSE)=0,"-",VLOOKUP($A133,'Table 11 Raw Data'!$A$1:$O$868,11,FALSE))</f>
        <v>39</v>
      </c>
      <c r="L133" s="96">
        <f>IF(VLOOKUP($A133,'Table 11 Raw Data'!$A$1:$O$868,12,FALSE)=0,"-",VLOOKUP($A133,'Table 11 Raw Data'!$A$1:$O$868,12,FALSE))</f>
        <v>39</v>
      </c>
      <c r="M133" s="96">
        <f>IF(VLOOKUP($A133,'Table 11 Raw Data'!$A$1:$O$868,13,FALSE)=0,"-",VLOOKUP($A133,'Table 11 Raw Data'!$A$1:$O$868,13,FALSE))</f>
        <v>78</v>
      </c>
      <c r="N133" s="96">
        <f>IF(VLOOKUP($A133,'Table 11 Raw Data'!$A$1:$O$868,14,FALSE)=0,"-",VLOOKUP($A133,'Table 11 Raw Data'!$A$1:$O$868,14,FALSE))</f>
        <v>22</v>
      </c>
      <c r="O133" s="97">
        <f>IF(VLOOKUP($A133,'Table 11 Raw Data'!$A$1:$O$868,15,FALSE)=0,"-",VLOOKUP($A133,'Table 11 Raw Data'!$A$1:$O$868,15,FALSE))</f>
        <v>100</v>
      </c>
    </row>
    <row r="134" spans="1:15" x14ac:dyDescent="0.2">
      <c r="A134" s="94" t="s">
        <v>469</v>
      </c>
      <c r="B134" s="95">
        <f>IF(VLOOKUP($A134,'Table 11 Raw Data'!$A$1:$O$868,2,FALSE)=0,"-",VLOOKUP($A134,'Table 11 Raw Data'!$A$1:$O$868,2,FALSE))</f>
        <v>860</v>
      </c>
      <c r="C134" s="95">
        <f>IF(VLOOKUP($A134,'Table 11 Raw Data'!$A$1:$O$868,3,FALSE)=0,"-",VLOOKUP($A134,'Table 11 Raw Data'!$A$1:$O$868,3,FALSE))</f>
        <v>830</v>
      </c>
      <c r="D134" s="95">
        <f>IF(VLOOKUP($A134,'Table 11 Raw Data'!$A$1:$O$868,4,FALSE)=0,"-",VLOOKUP($A134,'Table 11 Raw Data'!$A$1:$O$868,4,FALSE))</f>
        <v>1700</v>
      </c>
      <c r="E134" s="95">
        <f>IF(VLOOKUP($A134,'Table 11 Raw Data'!$A$1:$O$868,5,FALSE)=0,"-",VLOOKUP($A134,'Table 11 Raw Data'!$A$1:$O$868,5,FALSE))</f>
        <v>460</v>
      </c>
      <c r="F134" s="95">
        <f>IF(VLOOKUP($A134,'Table 11 Raw Data'!$A$1:$O$868,6,FALSE)=0,"-",VLOOKUP($A134,'Table 11 Raw Data'!$A$1:$O$868,6,FALSE))</f>
        <v>2150</v>
      </c>
      <c r="G134" s="95">
        <f>IF(VLOOKUP($A134,'Table 11 Raw Data'!$A$1:$O$868,7,FALSE)=0,"-",VLOOKUP($A134,'Table 11 Raw Data'!$A$1:$O$868,7,FALSE))</f>
        <v>90</v>
      </c>
      <c r="H134" s="95">
        <f>IF(VLOOKUP($A134,'Table 11 Raw Data'!$A$1:$O$868,8,FALSE)=0,"-",VLOOKUP($A134,'Table 11 Raw Data'!$A$1:$O$868,8,FALSE))</f>
        <v>40</v>
      </c>
      <c r="I134" s="95">
        <f>IF(VLOOKUP($A134,'Table 11 Raw Data'!$A$1:$O$868,9,FALSE)=0,"-",VLOOKUP($A134,'Table 11 Raw Data'!$A$1:$O$868,9,FALSE))</f>
        <v>120</v>
      </c>
      <c r="J134" s="95">
        <f>IF(VLOOKUP($A134,'Table 11 Raw Data'!$A$1:$O$868,10,FALSE)=0,"-",VLOOKUP($A134,'Table 11 Raw Data'!$A$1:$O$868,10,FALSE))</f>
        <v>2280</v>
      </c>
      <c r="K134" s="96">
        <f>IF(VLOOKUP($A134,'Table 11 Raw Data'!$A$1:$O$868,11,FALSE)=0,"-",VLOOKUP($A134,'Table 11 Raw Data'!$A$1:$O$868,11,FALSE))</f>
        <v>40</v>
      </c>
      <c r="L134" s="96">
        <f>IF(VLOOKUP($A134,'Table 11 Raw Data'!$A$1:$O$868,12,FALSE)=0,"-",VLOOKUP($A134,'Table 11 Raw Data'!$A$1:$O$868,12,FALSE))</f>
        <v>39</v>
      </c>
      <c r="M134" s="96">
        <f>IF(VLOOKUP($A134,'Table 11 Raw Data'!$A$1:$O$868,13,FALSE)=0,"-",VLOOKUP($A134,'Table 11 Raw Data'!$A$1:$O$868,13,FALSE))</f>
        <v>79</v>
      </c>
      <c r="N134" s="96">
        <f>IF(VLOOKUP($A134,'Table 11 Raw Data'!$A$1:$O$868,14,FALSE)=0,"-",VLOOKUP($A134,'Table 11 Raw Data'!$A$1:$O$868,14,FALSE))</f>
        <v>21</v>
      </c>
      <c r="O134" s="97">
        <f>IF(VLOOKUP($A134,'Table 11 Raw Data'!$A$1:$O$868,15,FALSE)=0,"-",VLOOKUP($A134,'Table 11 Raw Data'!$A$1:$O$868,15,FALSE))</f>
        <v>100</v>
      </c>
    </row>
    <row r="135" spans="1:15" x14ac:dyDescent="0.2">
      <c r="A135" s="94" t="s">
        <v>470</v>
      </c>
      <c r="B135" s="95">
        <f>IF(VLOOKUP($A135,'Table 11 Raw Data'!$A$1:$O$868,2,FALSE)=0,"-",VLOOKUP($A135,'Table 11 Raw Data'!$A$1:$O$868,2,FALSE))</f>
        <v>1630</v>
      </c>
      <c r="C135" s="95">
        <f>IF(VLOOKUP($A135,'Table 11 Raw Data'!$A$1:$O$868,3,FALSE)=0,"-",VLOOKUP($A135,'Table 11 Raw Data'!$A$1:$O$868,3,FALSE))</f>
        <v>1330</v>
      </c>
      <c r="D135" s="95">
        <f>IF(VLOOKUP($A135,'Table 11 Raw Data'!$A$1:$O$868,4,FALSE)=0,"-",VLOOKUP($A135,'Table 11 Raw Data'!$A$1:$O$868,4,FALSE))</f>
        <v>2960</v>
      </c>
      <c r="E135" s="95">
        <f>IF(VLOOKUP($A135,'Table 11 Raw Data'!$A$1:$O$868,5,FALSE)=0,"-",VLOOKUP($A135,'Table 11 Raw Data'!$A$1:$O$868,5,FALSE))</f>
        <v>860</v>
      </c>
      <c r="F135" s="95">
        <f>IF(VLOOKUP($A135,'Table 11 Raw Data'!$A$1:$O$868,6,FALSE)=0,"-",VLOOKUP($A135,'Table 11 Raw Data'!$A$1:$O$868,6,FALSE))</f>
        <v>3820</v>
      </c>
      <c r="G135" s="95">
        <f>IF(VLOOKUP($A135,'Table 11 Raw Data'!$A$1:$O$868,7,FALSE)=0,"-",VLOOKUP($A135,'Table 11 Raw Data'!$A$1:$O$868,7,FALSE))</f>
        <v>140</v>
      </c>
      <c r="H135" s="95">
        <f>IF(VLOOKUP($A135,'Table 11 Raw Data'!$A$1:$O$868,8,FALSE)=0,"-",VLOOKUP($A135,'Table 11 Raw Data'!$A$1:$O$868,8,FALSE))</f>
        <v>70</v>
      </c>
      <c r="I135" s="95">
        <f>IF(VLOOKUP($A135,'Table 11 Raw Data'!$A$1:$O$868,9,FALSE)=0,"-",VLOOKUP($A135,'Table 11 Raw Data'!$A$1:$O$868,9,FALSE))</f>
        <v>210</v>
      </c>
      <c r="J135" s="95">
        <f>IF(VLOOKUP($A135,'Table 11 Raw Data'!$A$1:$O$868,10,FALSE)=0,"-",VLOOKUP($A135,'Table 11 Raw Data'!$A$1:$O$868,10,FALSE))</f>
        <v>4020</v>
      </c>
      <c r="K135" s="96">
        <f>IF(VLOOKUP($A135,'Table 11 Raw Data'!$A$1:$O$868,11,FALSE)=0,"-",VLOOKUP($A135,'Table 11 Raw Data'!$A$1:$O$868,11,FALSE))</f>
        <v>43</v>
      </c>
      <c r="L135" s="96">
        <f>IF(VLOOKUP($A135,'Table 11 Raw Data'!$A$1:$O$868,12,FALSE)=0,"-",VLOOKUP($A135,'Table 11 Raw Data'!$A$1:$O$868,12,FALSE))</f>
        <v>35</v>
      </c>
      <c r="M135" s="96">
        <f>IF(VLOOKUP($A135,'Table 11 Raw Data'!$A$1:$O$868,13,FALSE)=0,"-",VLOOKUP($A135,'Table 11 Raw Data'!$A$1:$O$868,13,FALSE))</f>
        <v>78</v>
      </c>
      <c r="N135" s="96">
        <f>IF(VLOOKUP($A135,'Table 11 Raw Data'!$A$1:$O$868,14,FALSE)=0,"-",VLOOKUP($A135,'Table 11 Raw Data'!$A$1:$O$868,14,FALSE))</f>
        <v>22</v>
      </c>
      <c r="O135" s="97">
        <f>IF(VLOOKUP($A135,'Table 11 Raw Data'!$A$1:$O$868,15,FALSE)=0,"-",VLOOKUP($A135,'Table 11 Raw Data'!$A$1:$O$868,15,FALSE))</f>
        <v>100</v>
      </c>
    </row>
    <row r="136" spans="1:15" x14ac:dyDescent="0.2">
      <c r="A136" s="94" t="s">
        <v>471</v>
      </c>
      <c r="B136" s="95">
        <f>IF(VLOOKUP($A136,'Table 11 Raw Data'!$A$1:$O$868,2,FALSE)=0,"-",VLOOKUP($A136,'Table 11 Raw Data'!$A$1:$O$868,2,FALSE))</f>
        <v>1060</v>
      </c>
      <c r="C136" s="95">
        <f>IF(VLOOKUP($A136,'Table 11 Raw Data'!$A$1:$O$868,3,FALSE)=0,"-",VLOOKUP($A136,'Table 11 Raw Data'!$A$1:$O$868,3,FALSE))</f>
        <v>1010</v>
      </c>
      <c r="D136" s="95">
        <f>IF(VLOOKUP($A136,'Table 11 Raw Data'!$A$1:$O$868,4,FALSE)=0,"-",VLOOKUP($A136,'Table 11 Raw Data'!$A$1:$O$868,4,FALSE))</f>
        <v>2070</v>
      </c>
      <c r="E136" s="95">
        <f>IF(VLOOKUP($A136,'Table 11 Raw Data'!$A$1:$O$868,5,FALSE)=0,"-",VLOOKUP($A136,'Table 11 Raw Data'!$A$1:$O$868,5,FALSE))</f>
        <v>510</v>
      </c>
      <c r="F136" s="95">
        <f>IF(VLOOKUP($A136,'Table 11 Raw Data'!$A$1:$O$868,6,FALSE)=0,"-",VLOOKUP($A136,'Table 11 Raw Data'!$A$1:$O$868,6,FALSE))</f>
        <v>2580</v>
      </c>
      <c r="G136" s="95">
        <f>IF(VLOOKUP($A136,'Table 11 Raw Data'!$A$1:$O$868,7,FALSE)=0,"-",VLOOKUP($A136,'Table 11 Raw Data'!$A$1:$O$868,7,FALSE))</f>
        <v>90</v>
      </c>
      <c r="H136" s="95">
        <f>IF(VLOOKUP($A136,'Table 11 Raw Data'!$A$1:$O$868,8,FALSE)=0,"-",VLOOKUP($A136,'Table 11 Raw Data'!$A$1:$O$868,8,FALSE))</f>
        <v>50</v>
      </c>
      <c r="I136" s="95">
        <f>IF(VLOOKUP($A136,'Table 11 Raw Data'!$A$1:$O$868,9,FALSE)=0,"-",VLOOKUP($A136,'Table 11 Raw Data'!$A$1:$O$868,9,FALSE))</f>
        <v>150</v>
      </c>
      <c r="J136" s="95">
        <f>IF(VLOOKUP($A136,'Table 11 Raw Data'!$A$1:$O$868,10,FALSE)=0,"-",VLOOKUP($A136,'Table 11 Raw Data'!$A$1:$O$868,10,FALSE))</f>
        <v>2720</v>
      </c>
      <c r="K136" s="96">
        <f>IF(VLOOKUP($A136,'Table 11 Raw Data'!$A$1:$O$868,11,FALSE)=0,"-",VLOOKUP($A136,'Table 11 Raw Data'!$A$1:$O$868,11,FALSE))</f>
        <v>41</v>
      </c>
      <c r="L136" s="96">
        <f>IF(VLOOKUP($A136,'Table 11 Raw Data'!$A$1:$O$868,12,FALSE)=0,"-",VLOOKUP($A136,'Table 11 Raw Data'!$A$1:$O$868,12,FALSE))</f>
        <v>39</v>
      </c>
      <c r="M136" s="96">
        <f>IF(VLOOKUP($A136,'Table 11 Raw Data'!$A$1:$O$868,13,FALSE)=0,"-",VLOOKUP($A136,'Table 11 Raw Data'!$A$1:$O$868,13,FALSE))</f>
        <v>80</v>
      </c>
      <c r="N136" s="96">
        <f>IF(VLOOKUP($A136,'Table 11 Raw Data'!$A$1:$O$868,14,FALSE)=0,"-",VLOOKUP($A136,'Table 11 Raw Data'!$A$1:$O$868,14,FALSE))</f>
        <v>20</v>
      </c>
      <c r="O136" s="97">
        <f>IF(VLOOKUP($A136,'Table 11 Raw Data'!$A$1:$O$868,15,FALSE)=0,"-",VLOOKUP($A136,'Table 11 Raw Data'!$A$1:$O$868,15,FALSE))</f>
        <v>100</v>
      </c>
    </row>
    <row r="137" spans="1:15" x14ac:dyDescent="0.2">
      <c r="A137" s="94" t="s">
        <v>472</v>
      </c>
      <c r="B137" s="95">
        <f>IF(VLOOKUP($A137,'Table 11 Raw Data'!$A$1:$O$868,2,FALSE)=0,"-",VLOOKUP($A137,'Table 11 Raw Data'!$A$1:$O$868,2,FALSE))</f>
        <v>450</v>
      </c>
      <c r="C137" s="95">
        <f>IF(VLOOKUP($A137,'Table 11 Raw Data'!$A$1:$O$868,3,FALSE)=0,"-",VLOOKUP($A137,'Table 11 Raw Data'!$A$1:$O$868,3,FALSE))</f>
        <v>570</v>
      </c>
      <c r="D137" s="95">
        <f>IF(VLOOKUP($A137,'Table 11 Raw Data'!$A$1:$O$868,4,FALSE)=0,"-",VLOOKUP($A137,'Table 11 Raw Data'!$A$1:$O$868,4,FALSE))</f>
        <v>1020</v>
      </c>
      <c r="E137" s="95">
        <f>IF(VLOOKUP($A137,'Table 11 Raw Data'!$A$1:$O$868,5,FALSE)=0,"-",VLOOKUP($A137,'Table 11 Raw Data'!$A$1:$O$868,5,FALSE))</f>
        <v>220</v>
      </c>
      <c r="F137" s="95">
        <f>IF(VLOOKUP($A137,'Table 11 Raw Data'!$A$1:$O$868,6,FALSE)=0,"-",VLOOKUP($A137,'Table 11 Raw Data'!$A$1:$O$868,6,FALSE))</f>
        <v>1240</v>
      </c>
      <c r="G137" s="95">
        <f>IF(VLOOKUP($A137,'Table 11 Raw Data'!$A$1:$O$868,7,FALSE)=0,"-",VLOOKUP($A137,'Table 11 Raw Data'!$A$1:$O$868,7,FALSE))</f>
        <v>70</v>
      </c>
      <c r="H137" s="95">
        <f>IF(VLOOKUP($A137,'Table 11 Raw Data'!$A$1:$O$868,8,FALSE)=0,"-",VLOOKUP($A137,'Table 11 Raw Data'!$A$1:$O$868,8,FALSE))</f>
        <v>10</v>
      </c>
      <c r="I137" s="95">
        <f>IF(VLOOKUP($A137,'Table 11 Raw Data'!$A$1:$O$868,9,FALSE)=0,"-",VLOOKUP($A137,'Table 11 Raw Data'!$A$1:$O$868,9,FALSE))</f>
        <v>80</v>
      </c>
      <c r="J137" s="95">
        <f>IF(VLOOKUP($A137,'Table 11 Raw Data'!$A$1:$O$868,10,FALSE)=0,"-",VLOOKUP($A137,'Table 11 Raw Data'!$A$1:$O$868,10,FALSE))</f>
        <v>1320</v>
      </c>
      <c r="K137" s="96">
        <f>IF(VLOOKUP($A137,'Table 11 Raw Data'!$A$1:$O$868,11,FALSE)=0,"-",VLOOKUP($A137,'Table 11 Raw Data'!$A$1:$O$868,11,FALSE))</f>
        <v>36</v>
      </c>
      <c r="L137" s="96">
        <f>IF(VLOOKUP($A137,'Table 11 Raw Data'!$A$1:$O$868,12,FALSE)=0,"-",VLOOKUP($A137,'Table 11 Raw Data'!$A$1:$O$868,12,FALSE))</f>
        <v>46</v>
      </c>
      <c r="M137" s="96">
        <f>IF(VLOOKUP($A137,'Table 11 Raw Data'!$A$1:$O$868,13,FALSE)=0,"-",VLOOKUP($A137,'Table 11 Raw Data'!$A$1:$O$868,13,FALSE))</f>
        <v>82</v>
      </c>
      <c r="N137" s="96">
        <f>IF(VLOOKUP($A137,'Table 11 Raw Data'!$A$1:$O$868,14,FALSE)=0,"-",VLOOKUP($A137,'Table 11 Raw Data'!$A$1:$O$868,14,FALSE))</f>
        <v>18</v>
      </c>
      <c r="O137" s="97">
        <f>IF(VLOOKUP($A137,'Table 11 Raw Data'!$A$1:$O$868,15,FALSE)=0,"-",VLOOKUP($A137,'Table 11 Raw Data'!$A$1:$O$868,15,FALSE))</f>
        <v>100</v>
      </c>
    </row>
    <row r="138" spans="1:15" x14ac:dyDescent="0.2">
      <c r="A138" s="94"/>
      <c r="B138" s="90"/>
      <c r="C138" s="90"/>
      <c r="D138" s="90"/>
      <c r="E138" s="90"/>
      <c r="F138" s="90"/>
      <c r="G138" s="90"/>
      <c r="H138" s="90"/>
      <c r="I138" s="90"/>
      <c r="J138" s="90"/>
      <c r="K138" s="91"/>
      <c r="L138" s="91"/>
      <c r="M138" s="91"/>
      <c r="N138" s="91"/>
      <c r="O138" s="92"/>
    </row>
    <row r="139" spans="1:15" x14ac:dyDescent="0.2">
      <c r="A139" s="93" t="s">
        <v>66</v>
      </c>
      <c r="B139" s="90">
        <f>IF(VLOOKUP($A139,'Table 11 Raw Data'!$A$1:$O$868,2,FALSE)=0,"-",VLOOKUP($A139,'Table 11 Raw Data'!$A$1:$O$868,2,FALSE))</f>
        <v>41630</v>
      </c>
      <c r="C139" s="90">
        <f>IF(VLOOKUP($A139,'Table 11 Raw Data'!$A$1:$O$868,3,FALSE)=0,"-",VLOOKUP($A139,'Table 11 Raw Data'!$A$1:$O$868,3,FALSE))</f>
        <v>49850</v>
      </c>
      <c r="D139" s="90">
        <f>IF(VLOOKUP($A139,'Table 11 Raw Data'!$A$1:$O$868,4,FALSE)=0,"-",VLOOKUP($A139,'Table 11 Raw Data'!$A$1:$O$868,4,FALSE))</f>
        <v>91480</v>
      </c>
      <c r="E139" s="90">
        <f>IF(VLOOKUP($A139,'Table 11 Raw Data'!$A$1:$O$868,5,FALSE)=0,"-",VLOOKUP($A139,'Table 11 Raw Data'!$A$1:$O$868,5,FALSE))</f>
        <v>27410</v>
      </c>
      <c r="F139" s="90">
        <f>IF(VLOOKUP($A139,'Table 11 Raw Data'!$A$1:$O$868,6,FALSE)=0,"-",VLOOKUP($A139,'Table 11 Raw Data'!$A$1:$O$868,6,FALSE))</f>
        <v>118890</v>
      </c>
      <c r="G139" s="90">
        <f>IF(VLOOKUP($A139,'Table 11 Raw Data'!$A$1:$O$868,7,FALSE)=0,"-",VLOOKUP($A139,'Table 11 Raw Data'!$A$1:$O$868,7,FALSE))</f>
        <v>4950</v>
      </c>
      <c r="H139" s="90">
        <f>IF(VLOOKUP($A139,'Table 11 Raw Data'!$A$1:$O$868,8,FALSE)=0,"-",VLOOKUP($A139,'Table 11 Raw Data'!$A$1:$O$868,8,FALSE))</f>
        <v>4720</v>
      </c>
      <c r="I139" s="90">
        <f>IF(VLOOKUP($A139,'Table 11 Raw Data'!$A$1:$O$868,9,FALSE)=0,"-",VLOOKUP($A139,'Table 11 Raw Data'!$A$1:$O$868,9,FALSE))</f>
        <v>9660</v>
      </c>
      <c r="J139" s="90">
        <f>IF(VLOOKUP($A139,'Table 11 Raw Data'!$A$1:$O$868,10,FALSE)=0,"-",VLOOKUP($A139,'Table 11 Raw Data'!$A$1:$O$868,10,FALSE))</f>
        <v>128550</v>
      </c>
      <c r="K139" s="91">
        <f>IF(VLOOKUP($A139,'Table 11 Raw Data'!$A$1:$O$868,11,FALSE)=0,"-",VLOOKUP($A139,'Table 11 Raw Data'!$A$1:$O$868,11,FALSE))</f>
        <v>35</v>
      </c>
      <c r="L139" s="91">
        <f>IF(VLOOKUP($A139,'Table 11 Raw Data'!$A$1:$O$868,12,FALSE)=0,"-",VLOOKUP($A139,'Table 11 Raw Data'!$A$1:$O$868,12,FALSE))</f>
        <v>42</v>
      </c>
      <c r="M139" s="91">
        <f>IF(VLOOKUP($A139,'Table 11 Raw Data'!$A$1:$O$868,13,FALSE)=0,"-",VLOOKUP($A139,'Table 11 Raw Data'!$A$1:$O$868,13,FALSE))</f>
        <v>77</v>
      </c>
      <c r="N139" s="91">
        <f>IF(VLOOKUP($A139,'Table 11 Raw Data'!$A$1:$O$868,14,FALSE)=0,"-",VLOOKUP($A139,'Table 11 Raw Data'!$A$1:$O$868,14,FALSE))</f>
        <v>23</v>
      </c>
      <c r="O139" s="92">
        <f>IF(VLOOKUP($A139,'Table 11 Raw Data'!$A$1:$O$868,15,FALSE)=0,"-",VLOOKUP($A139,'Table 11 Raw Data'!$A$1:$O$868,15,FALSE))</f>
        <v>100</v>
      </c>
    </row>
    <row r="140" spans="1:15" x14ac:dyDescent="0.2">
      <c r="A140" s="94" t="s">
        <v>473</v>
      </c>
      <c r="B140" s="95">
        <f>IF(VLOOKUP($A140,'Table 11 Raw Data'!$A$1:$O$868,2,FALSE)=0,"-",VLOOKUP($A140,'Table 11 Raw Data'!$A$1:$O$868,2,FALSE))</f>
        <v>9550</v>
      </c>
      <c r="C140" s="95">
        <f>IF(VLOOKUP($A140,'Table 11 Raw Data'!$A$1:$O$868,3,FALSE)=0,"-",VLOOKUP($A140,'Table 11 Raw Data'!$A$1:$O$868,3,FALSE))</f>
        <v>11280</v>
      </c>
      <c r="D140" s="95">
        <f>IF(VLOOKUP($A140,'Table 11 Raw Data'!$A$1:$O$868,4,FALSE)=0,"-",VLOOKUP($A140,'Table 11 Raw Data'!$A$1:$O$868,4,FALSE))</f>
        <v>20820</v>
      </c>
      <c r="E140" s="95">
        <f>IF(VLOOKUP($A140,'Table 11 Raw Data'!$A$1:$O$868,5,FALSE)=0,"-",VLOOKUP($A140,'Table 11 Raw Data'!$A$1:$O$868,5,FALSE))</f>
        <v>6280</v>
      </c>
      <c r="F140" s="95">
        <f>IF(VLOOKUP($A140,'Table 11 Raw Data'!$A$1:$O$868,6,FALSE)=0,"-",VLOOKUP($A140,'Table 11 Raw Data'!$A$1:$O$868,6,FALSE))</f>
        <v>27100</v>
      </c>
      <c r="G140" s="95">
        <f>IF(VLOOKUP($A140,'Table 11 Raw Data'!$A$1:$O$868,7,FALSE)=0,"-",VLOOKUP($A140,'Table 11 Raw Data'!$A$1:$O$868,7,FALSE))</f>
        <v>1150</v>
      </c>
      <c r="H140" s="95">
        <f>IF(VLOOKUP($A140,'Table 11 Raw Data'!$A$1:$O$868,8,FALSE)=0,"-",VLOOKUP($A140,'Table 11 Raw Data'!$A$1:$O$868,8,FALSE))</f>
        <v>1060</v>
      </c>
      <c r="I140" s="95">
        <f>IF(VLOOKUP($A140,'Table 11 Raw Data'!$A$1:$O$868,9,FALSE)=0,"-",VLOOKUP($A140,'Table 11 Raw Data'!$A$1:$O$868,9,FALSE))</f>
        <v>2210</v>
      </c>
      <c r="J140" s="95">
        <f>IF(VLOOKUP($A140,'Table 11 Raw Data'!$A$1:$O$868,10,FALSE)=0,"-",VLOOKUP($A140,'Table 11 Raw Data'!$A$1:$O$868,10,FALSE))</f>
        <v>29300</v>
      </c>
      <c r="K140" s="96">
        <f>IF(VLOOKUP($A140,'Table 11 Raw Data'!$A$1:$O$868,11,FALSE)=0,"-",VLOOKUP($A140,'Table 11 Raw Data'!$A$1:$O$868,11,FALSE))</f>
        <v>35</v>
      </c>
      <c r="L140" s="96">
        <f>IF(VLOOKUP($A140,'Table 11 Raw Data'!$A$1:$O$868,12,FALSE)=0,"-",VLOOKUP($A140,'Table 11 Raw Data'!$A$1:$O$868,12,FALSE))</f>
        <v>42</v>
      </c>
      <c r="M140" s="96">
        <f>IF(VLOOKUP($A140,'Table 11 Raw Data'!$A$1:$O$868,13,FALSE)=0,"-",VLOOKUP($A140,'Table 11 Raw Data'!$A$1:$O$868,13,FALSE))</f>
        <v>77</v>
      </c>
      <c r="N140" s="96">
        <f>IF(VLOOKUP($A140,'Table 11 Raw Data'!$A$1:$O$868,14,FALSE)=0,"-",VLOOKUP($A140,'Table 11 Raw Data'!$A$1:$O$868,14,FALSE))</f>
        <v>23</v>
      </c>
      <c r="O140" s="97">
        <f>IF(VLOOKUP($A140,'Table 11 Raw Data'!$A$1:$O$868,15,FALSE)=0,"-",VLOOKUP($A140,'Table 11 Raw Data'!$A$1:$O$868,15,FALSE))</f>
        <v>100</v>
      </c>
    </row>
    <row r="141" spans="1:15" x14ac:dyDescent="0.2">
      <c r="A141" s="94" t="s">
        <v>474</v>
      </c>
      <c r="B141" s="95">
        <f>IF(VLOOKUP($A141,'Table 11 Raw Data'!$A$1:$O$868,2,FALSE)=0,"-",VLOOKUP($A141,'Table 11 Raw Data'!$A$1:$O$868,2,FALSE))</f>
        <v>2800</v>
      </c>
      <c r="C141" s="95">
        <f>IF(VLOOKUP($A141,'Table 11 Raw Data'!$A$1:$O$868,3,FALSE)=0,"-",VLOOKUP($A141,'Table 11 Raw Data'!$A$1:$O$868,3,FALSE))</f>
        <v>3090</v>
      </c>
      <c r="D141" s="95">
        <f>IF(VLOOKUP($A141,'Table 11 Raw Data'!$A$1:$O$868,4,FALSE)=0,"-",VLOOKUP($A141,'Table 11 Raw Data'!$A$1:$O$868,4,FALSE))</f>
        <v>5880</v>
      </c>
      <c r="E141" s="95">
        <f>IF(VLOOKUP($A141,'Table 11 Raw Data'!$A$1:$O$868,5,FALSE)=0,"-",VLOOKUP($A141,'Table 11 Raw Data'!$A$1:$O$868,5,FALSE))</f>
        <v>1690</v>
      </c>
      <c r="F141" s="95">
        <f>IF(VLOOKUP($A141,'Table 11 Raw Data'!$A$1:$O$868,6,FALSE)=0,"-",VLOOKUP($A141,'Table 11 Raw Data'!$A$1:$O$868,6,FALSE))</f>
        <v>7570</v>
      </c>
      <c r="G141" s="95">
        <f>IF(VLOOKUP($A141,'Table 11 Raw Data'!$A$1:$O$868,7,FALSE)=0,"-",VLOOKUP($A141,'Table 11 Raw Data'!$A$1:$O$868,7,FALSE))</f>
        <v>360</v>
      </c>
      <c r="H141" s="95">
        <f>IF(VLOOKUP($A141,'Table 11 Raw Data'!$A$1:$O$868,8,FALSE)=0,"-",VLOOKUP($A141,'Table 11 Raw Data'!$A$1:$O$868,8,FALSE))</f>
        <v>140</v>
      </c>
      <c r="I141" s="95">
        <f>IF(VLOOKUP($A141,'Table 11 Raw Data'!$A$1:$O$868,9,FALSE)=0,"-",VLOOKUP($A141,'Table 11 Raw Data'!$A$1:$O$868,9,FALSE))</f>
        <v>500</v>
      </c>
      <c r="J141" s="95">
        <f>IF(VLOOKUP($A141,'Table 11 Raw Data'!$A$1:$O$868,10,FALSE)=0,"-",VLOOKUP($A141,'Table 11 Raw Data'!$A$1:$O$868,10,FALSE))</f>
        <v>8070</v>
      </c>
      <c r="K141" s="96">
        <f>IF(VLOOKUP($A141,'Table 11 Raw Data'!$A$1:$O$868,11,FALSE)=0,"-",VLOOKUP($A141,'Table 11 Raw Data'!$A$1:$O$868,11,FALSE))</f>
        <v>37</v>
      </c>
      <c r="L141" s="96">
        <f>IF(VLOOKUP($A141,'Table 11 Raw Data'!$A$1:$O$868,12,FALSE)=0,"-",VLOOKUP($A141,'Table 11 Raw Data'!$A$1:$O$868,12,FALSE))</f>
        <v>41</v>
      </c>
      <c r="M141" s="96">
        <f>IF(VLOOKUP($A141,'Table 11 Raw Data'!$A$1:$O$868,13,FALSE)=0,"-",VLOOKUP($A141,'Table 11 Raw Data'!$A$1:$O$868,13,FALSE))</f>
        <v>78</v>
      </c>
      <c r="N141" s="96">
        <f>IF(VLOOKUP($A141,'Table 11 Raw Data'!$A$1:$O$868,14,FALSE)=0,"-",VLOOKUP($A141,'Table 11 Raw Data'!$A$1:$O$868,14,FALSE))</f>
        <v>22</v>
      </c>
      <c r="O141" s="97">
        <f>IF(VLOOKUP($A141,'Table 11 Raw Data'!$A$1:$O$868,15,FALSE)=0,"-",VLOOKUP($A141,'Table 11 Raw Data'!$A$1:$O$868,15,FALSE))</f>
        <v>100</v>
      </c>
    </row>
    <row r="142" spans="1:15" x14ac:dyDescent="0.2">
      <c r="A142" s="94" t="s">
        <v>475</v>
      </c>
      <c r="B142" s="95">
        <f>IF(VLOOKUP($A142,'Table 11 Raw Data'!$A$1:$O$868,2,FALSE)=0,"-",VLOOKUP($A142,'Table 11 Raw Data'!$A$1:$O$868,2,FALSE))</f>
        <v>2370</v>
      </c>
      <c r="C142" s="95">
        <f>IF(VLOOKUP($A142,'Table 11 Raw Data'!$A$1:$O$868,3,FALSE)=0,"-",VLOOKUP($A142,'Table 11 Raw Data'!$A$1:$O$868,3,FALSE))</f>
        <v>2660</v>
      </c>
      <c r="D142" s="95">
        <f>IF(VLOOKUP($A142,'Table 11 Raw Data'!$A$1:$O$868,4,FALSE)=0,"-",VLOOKUP($A142,'Table 11 Raw Data'!$A$1:$O$868,4,FALSE))</f>
        <v>5030</v>
      </c>
      <c r="E142" s="95">
        <f>IF(VLOOKUP($A142,'Table 11 Raw Data'!$A$1:$O$868,5,FALSE)=0,"-",VLOOKUP($A142,'Table 11 Raw Data'!$A$1:$O$868,5,FALSE))</f>
        <v>1600</v>
      </c>
      <c r="F142" s="95">
        <f>IF(VLOOKUP($A142,'Table 11 Raw Data'!$A$1:$O$868,6,FALSE)=0,"-",VLOOKUP($A142,'Table 11 Raw Data'!$A$1:$O$868,6,FALSE))</f>
        <v>6630</v>
      </c>
      <c r="G142" s="95">
        <f>IF(VLOOKUP($A142,'Table 11 Raw Data'!$A$1:$O$868,7,FALSE)=0,"-",VLOOKUP($A142,'Table 11 Raw Data'!$A$1:$O$868,7,FALSE))</f>
        <v>270</v>
      </c>
      <c r="H142" s="95">
        <f>IF(VLOOKUP($A142,'Table 11 Raw Data'!$A$1:$O$868,8,FALSE)=0,"-",VLOOKUP($A142,'Table 11 Raw Data'!$A$1:$O$868,8,FALSE))</f>
        <v>230</v>
      </c>
      <c r="I142" s="95">
        <f>IF(VLOOKUP($A142,'Table 11 Raw Data'!$A$1:$O$868,9,FALSE)=0,"-",VLOOKUP($A142,'Table 11 Raw Data'!$A$1:$O$868,9,FALSE))</f>
        <v>490</v>
      </c>
      <c r="J142" s="95">
        <f>IF(VLOOKUP($A142,'Table 11 Raw Data'!$A$1:$O$868,10,FALSE)=0,"-",VLOOKUP($A142,'Table 11 Raw Data'!$A$1:$O$868,10,FALSE))</f>
        <v>7120</v>
      </c>
      <c r="K142" s="96">
        <f>IF(VLOOKUP($A142,'Table 11 Raw Data'!$A$1:$O$868,11,FALSE)=0,"-",VLOOKUP($A142,'Table 11 Raw Data'!$A$1:$O$868,11,FALSE))</f>
        <v>36</v>
      </c>
      <c r="L142" s="96">
        <f>IF(VLOOKUP($A142,'Table 11 Raw Data'!$A$1:$O$868,12,FALSE)=0,"-",VLOOKUP($A142,'Table 11 Raw Data'!$A$1:$O$868,12,FALSE))</f>
        <v>40</v>
      </c>
      <c r="M142" s="96">
        <f>IF(VLOOKUP($A142,'Table 11 Raw Data'!$A$1:$O$868,13,FALSE)=0,"-",VLOOKUP($A142,'Table 11 Raw Data'!$A$1:$O$868,13,FALSE))</f>
        <v>76</v>
      </c>
      <c r="N142" s="96">
        <f>IF(VLOOKUP($A142,'Table 11 Raw Data'!$A$1:$O$868,14,FALSE)=0,"-",VLOOKUP($A142,'Table 11 Raw Data'!$A$1:$O$868,14,FALSE))</f>
        <v>24</v>
      </c>
      <c r="O142" s="97">
        <f>IF(VLOOKUP($A142,'Table 11 Raw Data'!$A$1:$O$868,15,FALSE)=0,"-",VLOOKUP($A142,'Table 11 Raw Data'!$A$1:$O$868,15,FALSE))</f>
        <v>100</v>
      </c>
    </row>
    <row r="143" spans="1:15" x14ac:dyDescent="0.2">
      <c r="A143" s="94" t="s">
        <v>476</v>
      </c>
      <c r="B143" s="95">
        <f>IF(VLOOKUP($A143,'Table 11 Raw Data'!$A$1:$O$868,2,FALSE)=0,"-",VLOOKUP($A143,'Table 11 Raw Data'!$A$1:$O$868,2,FALSE))</f>
        <v>2890</v>
      </c>
      <c r="C143" s="95">
        <f>IF(VLOOKUP($A143,'Table 11 Raw Data'!$A$1:$O$868,3,FALSE)=0,"-",VLOOKUP($A143,'Table 11 Raw Data'!$A$1:$O$868,3,FALSE))</f>
        <v>3170</v>
      </c>
      <c r="D143" s="95">
        <f>IF(VLOOKUP($A143,'Table 11 Raw Data'!$A$1:$O$868,4,FALSE)=0,"-",VLOOKUP($A143,'Table 11 Raw Data'!$A$1:$O$868,4,FALSE))</f>
        <v>6060</v>
      </c>
      <c r="E143" s="95">
        <f>IF(VLOOKUP($A143,'Table 11 Raw Data'!$A$1:$O$868,5,FALSE)=0,"-",VLOOKUP($A143,'Table 11 Raw Data'!$A$1:$O$868,5,FALSE))</f>
        <v>2220</v>
      </c>
      <c r="F143" s="95">
        <f>IF(VLOOKUP($A143,'Table 11 Raw Data'!$A$1:$O$868,6,FALSE)=0,"-",VLOOKUP($A143,'Table 11 Raw Data'!$A$1:$O$868,6,FALSE))</f>
        <v>8280</v>
      </c>
      <c r="G143" s="95">
        <f>IF(VLOOKUP($A143,'Table 11 Raw Data'!$A$1:$O$868,7,FALSE)=0,"-",VLOOKUP($A143,'Table 11 Raw Data'!$A$1:$O$868,7,FALSE))</f>
        <v>340</v>
      </c>
      <c r="H143" s="95">
        <f>IF(VLOOKUP($A143,'Table 11 Raw Data'!$A$1:$O$868,8,FALSE)=0,"-",VLOOKUP($A143,'Table 11 Raw Data'!$A$1:$O$868,8,FALSE))</f>
        <v>280</v>
      </c>
      <c r="I143" s="95">
        <f>IF(VLOOKUP($A143,'Table 11 Raw Data'!$A$1:$O$868,9,FALSE)=0,"-",VLOOKUP($A143,'Table 11 Raw Data'!$A$1:$O$868,9,FALSE))</f>
        <v>630</v>
      </c>
      <c r="J143" s="95">
        <f>IF(VLOOKUP($A143,'Table 11 Raw Data'!$A$1:$O$868,10,FALSE)=0,"-",VLOOKUP($A143,'Table 11 Raw Data'!$A$1:$O$868,10,FALSE))</f>
        <v>8900</v>
      </c>
      <c r="K143" s="96">
        <f>IF(VLOOKUP($A143,'Table 11 Raw Data'!$A$1:$O$868,11,FALSE)=0,"-",VLOOKUP($A143,'Table 11 Raw Data'!$A$1:$O$868,11,FALSE))</f>
        <v>35</v>
      </c>
      <c r="L143" s="96">
        <f>IF(VLOOKUP($A143,'Table 11 Raw Data'!$A$1:$O$868,12,FALSE)=0,"-",VLOOKUP($A143,'Table 11 Raw Data'!$A$1:$O$868,12,FALSE))</f>
        <v>38</v>
      </c>
      <c r="M143" s="96">
        <f>IF(VLOOKUP($A143,'Table 11 Raw Data'!$A$1:$O$868,13,FALSE)=0,"-",VLOOKUP($A143,'Table 11 Raw Data'!$A$1:$O$868,13,FALSE))</f>
        <v>73</v>
      </c>
      <c r="N143" s="96">
        <f>IF(VLOOKUP($A143,'Table 11 Raw Data'!$A$1:$O$868,14,FALSE)=0,"-",VLOOKUP($A143,'Table 11 Raw Data'!$A$1:$O$868,14,FALSE))</f>
        <v>27</v>
      </c>
      <c r="O143" s="97">
        <f>IF(VLOOKUP($A143,'Table 11 Raw Data'!$A$1:$O$868,15,FALSE)=0,"-",VLOOKUP($A143,'Table 11 Raw Data'!$A$1:$O$868,15,FALSE))</f>
        <v>100</v>
      </c>
    </row>
    <row r="144" spans="1:15" x14ac:dyDescent="0.2">
      <c r="A144" s="94" t="s">
        <v>477</v>
      </c>
      <c r="B144" s="95">
        <f>IF(VLOOKUP($A144,'Table 11 Raw Data'!$A$1:$O$868,2,FALSE)=0,"-",VLOOKUP($A144,'Table 11 Raw Data'!$A$1:$O$868,2,FALSE))</f>
        <v>1140</v>
      </c>
      <c r="C144" s="95">
        <f>IF(VLOOKUP($A144,'Table 11 Raw Data'!$A$1:$O$868,3,FALSE)=0,"-",VLOOKUP($A144,'Table 11 Raw Data'!$A$1:$O$868,3,FALSE))</f>
        <v>1490</v>
      </c>
      <c r="D144" s="95">
        <f>IF(VLOOKUP($A144,'Table 11 Raw Data'!$A$1:$O$868,4,FALSE)=0,"-",VLOOKUP($A144,'Table 11 Raw Data'!$A$1:$O$868,4,FALSE))</f>
        <v>2620</v>
      </c>
      <c r="E144" s="95">
        <f>IF(VLOOKUP($A144,'Table 11 Raw Data'!$A$1:$O$868,5,FALSE)=0,"-",VLOOKUP($A144,'Table 11 Raw Data'!$A$1:$O$868,5,FALSE))</f>
        <v>610</v>
      </c>
      <c r="F144" s="95">
        <f>IF(VLOOKUP($A144,'Table 11 Raw Data'!$A$1:$O$868,6,FALSE)=0,"-",VLOOKUP($A144,'Table 11 Raw Data'!$A$1:$O$868,6,FALSE))</f>
        <v>3230</v>
      </c>
      <c r="G144" s="95">
        <f>IF(VLOOKUP($A144,'Table 11 Raw Data'!$A$1:$O$868,7,FALSE)=0,"-",VLOOKUP($A144,'Table 11 Raw Data'!$A$1:$O$868,7,FALSE))</f>
        <v>140</v>
      </c>
      <c r="H144" s="95">
        <f>IF(VLOOKUP($A144,'Table 11 Raw Data'!$A$1:$O$868,8,FALSE)=0,"-",VLOOKUP($A144,'Table 11 Raw Data'!$A$1:$O$868,8,FALSE))</f>
        <v>120</v>
      </c>
      <c r="I144" s="95">
        <f>IF(VLOOKUP($A144,'Table 11 Raw Data'!$A$1:$O$868,9,FALSE)=0,"-",VLOOKUP($A144,'Table 11 Raw Data'!$A$1:$O$868,9,FALSE))</f>
        <v>250</v>
      </c>
      <c r="J144" s="95">
        <f>IF(VLOOKUP($A144,'Table 11 Raw Data'!$A$1:$O$868,10,FALSE)=0,"-",VLOOKUP($A144,'Table 11 Raw Data'!$A$1:$O$868,10,FALSE))</f>
        <v>3480</v>
      </c>
      <c r="K144" s="96">
        <f>IF(VLOOKUP($A144,'Table 11 Raw Data'!$A$1:$O$868,11,FALSE)=0,"-",VLOOKUP($A144,'Table 11 Raw Data'!$A$1:$O$868,11,FALSE))</f>
        <v>35</v>
      </c>
      <c r="L144" s="96">
        <f>IF(VLOOKUP($A144,'Table 11 Raw Data'!$A$1:$O$868,12,FALSE)=0,"-",VLOOKUP($A144,'Table 11 Raw Data'!$A$1:$O$868,12,FALSE))</f>
        <v>46</v>
      </c>
      <c r="M144" s="96">
        <f>IF(VLOOKUP($A144,'Table 11 Raw Data'!$A$1:$O$868,13,FALSE)=0,"-",VLOOKUP($A144,'Table 11 Raw Data'!$A$1:$O$868,13,FALSE))</f>
        <v>81</v>
      </c>
      <c r="N144" s="96">
        <f>IF(VLOOKUP($A144,'Table 11 Raw Data'!$A$1:$O$868,14,FALSE)=0,"-",VLOOKUP($A144,'Table 11 Raw Data'!$A$1:$O$868,14,FALSE))</f>
        <v>19</v>
      </c>
      <c r="O144" s="97">
        <f>IF(VLOOKUP($A144,'Table 11 Raw Data'!$A$1:$O$868,15,FALSE)=0,"-",VLOOKUP($A144,'Table 11 Raw Data'!$A$1:$O$868,15,FALSE))</f>
        <v>100</v>
      </c>
    </row>
    <row r="145" spans="1:15" x14ac:dyDescent="0.2">
      <c r="A145" s="94" t="s">
        <v>478</v>
      </c>
      <c r="B145" s="95">
        <f>IF(VLOOKUP($A145,'Table 11 Raw Data'!$A$1:$O$868,2,FALSE)=0,"-",VLOOKUP($A145,'Table 11 Raw Data'!$A$1:$O$868,2,FALSE))</f>
        <v>2320</v>
      </c>
      <c r="C145" s="95">
        <f>IF(VLOOKUP($A145,'Table 11 Raw Data'!$A$1:$O$868,3,FALSE)=0,"-",VLOOKUP($A145,'Table 11 Raw Data'!$A$1:$O$868,3,FALSE))</f>
        <v>2520</v>
      </c>
      <c r="D145" s="95">
        <f>IF(VLOOKUP($A145,'Table 11 Raw Data'!$A$1:$O$868,4,FALSE)=0,"-",VLOOKUP($A145,'Table 11 Raw Data'!$A$1:$O$868,4,FALSE))</f>
        <v>4840</v>
      </c>
      <c r="E145" s="95">
        <f>IF(VLOOKUP($A145,'Table 11 Raw Data'!$A$1:$O$868,5,FALSE)=0,"-",VLOOKUP($A145,'Table 11 Raw Data'!$A$1:$O$868,5,FALSE))</f>
        <v>1710</v>
      </c>
      <c r="F145" s="95">
        <f>IF(VLOOKUP($A145,'Table 11 Raw Data'!$A$1:$O$868,6,FALSE)=0,"-",VLOOKUP($A145,'Table 11 Raw Data'!$A$1:$O$868,6,FALSE))</f>
        <v>6550</v>
      </c>
      <c r="G145" s="95">
        <f>IF(VLOOKUP($A145,'Table 11 Raw Data'!$A$1:$O$868,7,FALSE)=0,"-",VLOOKUP($A145,'Table 11 Raw Data'!$A$1:$O$868,7,FALSE))</f>
        <v>290</v>
      </c>
      <c r="H145" s="95">
        <f>IF(VLOOKUP($A145,'Table 11 Raw Data'!$A$1:$O$868,8,FALSE)=0,"-",VLOOKUP($A145,'Table 11 Raw Data'!$A$1:$O$868,8,FALSE))</f>
        <v>290</v>
      </c>
      <c r="I145" s="95">
        <f>IF(VLOOKUP($A145,'Table 11 Raw Data'!$A$1:$O$868,9,FALSE)=0,"-",VLOOKUP($A145,'Table 11 Raw Data'!$A$1:$O$868,9,FALSE))</f>
        <v>570</v>
      </c>
      <c r="J145" s="95">
        <f>IF(VLOOKUP($A145,'Table 11 Raw Data'!$A$1:$O$868,10,FALSE)=0,"-",VLOOKUP($A145,'Table 11 Raw Data'!$A$1:$O$868,10,FALSE))</f>
        <v>7120</v>
      </c>
      <c r="K145" s="96">
        <f>IF(VLOOKUP($A145,'Table 11 Raw Data'!$A$1:$O$868,11,FALSE)=0,"-",VLOOKUP($A145,'Table 11 Raw Data'!$A$1:$O$868,11,FALSE))</f>
        <v>35</v>
      </c>
      <c r="L145" s="96">
        <f>IF(VLOOKUP($A145,'Table 11 Raw Data'!$A$1:$O$868,12,FALSE)=0,"-",VLOOKUP($A145,'Table 11 Raw Data'!$A$1:$O$868,12,FALSE))</f>
        <v>38</v>
      </c>
      <c r="M145" s="96">
        <f>IF(VLOOKUP($A145,'Table 11 Raw Data'!$A$1:$O$868,13,FALSE)=0,"-",VLOOKUP($A145,'Table 11 Raw Data'!$A$1:$O$868,13,FALSE))</f>
        <v>74</v>
      </c>
      <c r="N145" s="96">
        <f>IF(VLOOKUP($A145,'Table 11 Raw Data'!$A$1:$O$868,14,FALSE)=0,"-",VLOOKUP($A145,'Table 11 Raw Data'!$A$1:$O$868,14,FALSE))</f>
        <v>26</v>
      </c>
      <c r="O145" s="97">
        <f>IF(VLOOKUP($A145,'Table 11 Raw Data'!$A$1:$O$868,15,FALSE)=0,"-",VLOOKUP($A145,'Table 11 Raw Data'!$A$1:$O$868,15,FALSE))</f>
        <v>100</v>
      </c>
    </row>
    <row r="146" spans="1:15" x14ac:dyDescent="0.2">
      <c r="A146" s="94" t="s">
        <v>479</v>
      </c>
      <c r="B146" s="95">
        <f>IF(VLOOKUP($A146,'Table 11 Raw Data'!$A$1:$O$868,2,FALSE)=0,"-",VLOOKUP($A146,'Table 11 Raw Data'!$A$1:$O$868,2,FALSE))</f>
        <v>2330</v>
      </c>
      <c r="C146" s="95">
        <f>IF(VLOOKUP($A146,'Table 11 Raw Data'!$A$1:$O$868,3,FALSE)=0,"-",VLOOKUP($A146,'Table 11 Raw Data'!$A$1:$O$868,3,FALSE))</f>
        <v>2510</v>
      </c>
      <c r="D146" s="95">
        <f>IF(VLOOKUP($A146,'Table 11 Raw Data'!$A$1:$O$868,4,FALSE)=0,"-",VLOOKUP($A146,'Table 11 Raw Data'!$A$1:$O$868,4,FALSE))</f>
        <v>4840</v>
      </c>
      <c r="E146" s="95">
        <f>IF(VLOOKUP($A146,'Table 11 Raw Data'!$A$1:$O$868,5,FALSE)=0,"-",VLOOKUP($A146,'Table 11 Raw Data'!$A$1:$O$868,5,FALSE))</f>
        <v>1820</v>
      </c>
      <c r="F146" s="95">
        <f>IF(VLOOKUP($A146,'Table 11 Raw Data'!$A$1:$O$868,6,FALSE)=0,"-",VLOOKUP($A146,'Table 11 Raw Data'!$A$1:$O$868,6,FALSE))</f>
        <v>6650</v>
      </c>
      <c r="G146" s="95">
        <f>IF(VLOOKUP($A146,'Table 11 Raw Data'!$A$1:$O$868,7,FALSE)=0,"-",VLOOKUP($A146,'Table 11 Raw Data'!$A$1:$O$868,7,FALSE))</f>
        <v>270</v>
      </c>
      <c r="H146" s="95">
        <f>IF(VLOOKUP($A146,'Table 11 Raw Data'!$A$1:$O$868,8,FALSE)=0,"-",VLOOKUP($A146,'Table 11 Raw Data'!$A$1:$O$868,8,FALSE))</f>
        <v>240</v>
      </c>
      <c r="I146" s="95">
        <f>IF(VLOOKUP($A146,'Table 11 Raw Data'!$A$1:$O$868,9,FALSE)=0,"-",VLOOKUP($A146,'Table 11 Raw Data'!$A$1:$O$868,9,FALSE))</f>
        <v>520</v>
      </c>
      <c r="J146" s="95">
        <f>IF(VLOOKUP($A146,'Table 11 Raw Data'!$A$1:$O$868,10,FALSE)=0,"-",VLOOKUP($A146,'Table 11 Raw Data'!$A$1:$O$868,10,FALSE))</f>
        <v>7170</v>
      </c>
      <c r="K146" s="96">
        <f>IF(VLOOKUP($A146,'Table 11 Raw Data'!$A$1:$O$868,11,FALSE)=0,"-",VLOOKUP($A146,'Table 11 Raw Data'!$A$1:$O$868,11,FALSE))</f>
        <v>35</v>
      </c>
      <c r="L146" s="96">
        <f>IF(VLOOKUP($A146,'Table 11 Raw Data'!$A$1:$O$868,12,FALSE)=0,"-",VLOOKUP($A146,'Table 11 Raw Data'!$A$1:$O$868,12,FALSE))</f>
        <v>38</v>
      </c>
      <c r="M146" s="96">
        <f>IF(VLOOKUP($A146,'Table 11 Raw Data'!$A$1:$O$868,13,FALSE)=0,"-",VLOOKUP($A146,'Table 11 Raw Data'!$A$1:$O$868,13,FALSE))</f>
        <v>73</v>
      </c>
      <c r="N146" s="96">
        <f>IF(VLOOKUP($A146,'Table 11 Raw Data'!$A$1:$O$868,14,FALSE)=0,"-",VLOOKUP($A146,'Table 11 Raw Data'!$A$1:$O$868,14,FALSE))</f>
        <v>27</v>
      </c>
      <c r="O146" s="97">
        <f>IF(VLOOKUP($A146,'Table 11 Raw Data'!$A$1:$O$868,15,FALSE)=0,"-",VLOOKUP($A146,'Table 11 Raw Data'!$A$1:$O$868,15,FALSE))</f>
        <v>100</v>
      </c>
    </row>
    <row r="147" spans="1:15" x14ac:dyDescent="0.2">
      <c r="A147" s="94" t="s">
        <v>480</v>
      </c>
      <c r="B147" s="95">
        <f>IF(VLOOKUP($A147,'Table 11 Raw Data'!$A$1:$O$868,2,FALSE)=0,"-",VLOOKUP($A147,'Table 11 Raw Data'!$A$1:$O$868,2,FALSE))</f>
        <v>1070</v>
      </c>
      <c r="C147" s="95">
        <f>IF(VLOOKUP($A147,'Table 11 Raw Data'!$A$1:$O$868,3,FALSE)=0,"-",VLOOKUP($A147,'Table 11 Raw Data'!$A$1:$O$868,3,FALSE))</f>
        <v>1520</v>
      </c>
      <c r="D147" s="95">
        <f>IF(VLOOKUP($A147,'Table 11 Raw Data'!$A$1:$O$868,4,FALSE)=0,"-",VLOOKUP($A147,'Table 11 Raw Data'!$A$1:$O$868,4,FALSE))</f>
        <v>2590</v>
      </c>
      <c r="E147" s="95">
        <f>IF(VLOOKUP($A147,'Table 11 Raw Data'!$A$1:$O$868,5,FALSE)=0,"-",VLOOKUP($A147,'Table 11 Raw Data'!$A$1:$O$868,5,FALSE))</f>
        <v>630</v>
      </c>
      <c r="F147" s="95">
        <f>IF(VLOOKUP($A147,'Table 11 Raw Data'!$A$1:$O$868,6,FALSE)=0,"-",VLOOKUP($A147,'Table 11 Raw Data'!$A$1:$O$868,6,FALSE))</f>
        <v>3220</v>
      </c>
      <c r="G147" s="95">
        <f>IF(VLOOKUP($A147,'Table 11 Raw Data'!$A$1:$O$868,7,FALSE)=0,"-",VLOOKUP($A147,'Table 11 Raw Data'!$A$1:$O$868,7,FALSE))</f>
        <v>100</v>
      </c>
      <c r="H147" s="95">
        <f>IF(VLOOKUP($A147,'Table 11 Raw Data'!$A$1:$O$868,8,FALSE)=0,"-",VLOOKUP($A147,'Table 11 Raw Data'!$A$1:$O$868,8,FALSE))</f>
        <v>60</v>
      </c>
      <c r="I147" s="95">
        <f>IF(VLOOKUP($A147,'Table 11 Raw Data'!$A$1:$O$868,9,FALSE)=0,"-",VLOOKUP($A147,'Table 11 Raw Data'!$A$1:$O$868,9,FALSE))</f>
        <v>160</v>
      </c>
      <c r="J147" s="95">
        <f>IF(VLOOKUP($A147,'Table 11 Raw Data'!$A$1:$O$868,10,FALSE)=0,"-",VLOOKUP($A147,'Table 11 Raw Data'!$A$1:$O$868,10,FALSE))</f>
        <v>3370</v>
      </c>
      <c r="K147" s="96">
        <f>IF(VLOOKUP($A147,'Table 11 Raw Data'!$A$1:$O$868,11,FALSE)=0,"-",VLOOKUP($A147,'Table 11 Raw Data'!$A$1:$O$868,11,FALSE))</f>
        <v>33</v>
      </c>
      <c r="L147" s="96">
        <f>IF(VLOOKUP($A147,'Table 11 Raw Data'!$A$1:$O$868,12,FALSE)=0,"-",VLOOKUP($A147,'Table 11 Raw Data'!$A$1:$O$868,12,FALSE))</f>
        <v>47</v>
      </c>
      <c r="M147" s="96">
        <f>IF(VLOOKUP($A147,'Table 11 Raw Data'!$A$1:$O$868,13,FALSE)=0,"-",VLOOKUP($A147,'Table 11 Raw Data'!$A$1:$O$868,13,FALSE))</f>
        <v>81</v>
      </c>
      <c r="N147" s="96">
        <f>IF(VLOOKUP($A147,'Table 11 Raw Data'!$A$1:$O$868,14,FALSE)=0,"-",VLOOKUP($A147,'Table 11 Raw Data'!$A$1:$O$868,14,FALSE))</f>
        <v>19</v>
      </c>
      <c r="O147" s="97">
        <f>IF(VLOOKUP($A147,'Table 11 Raw Data'!$A$1:$O$868,15,FALSE)=0,"-",VLOOKUP($A147,'Table 11 Raw Data'!$A$1:$O$868,15,FALSE))</f>
        <v>100</v>
      </c>
    </row>
    <row r="148" spans="1:15" x14ac:dyDescent="0.2">
      <c r="A148" s="94" t="s">
        <v>481</v>
      </c>
      <c r="B148" s="95">
        <f>IF(VLOOKUP($A148,'Table 11 Raw Data'!$A$1:$O$868,2,FALSE)=0,"-",VLOOKUP($A148,'Table 11 Raw Data'!$A$1:$O$868,2,FALSE))</f>
        <v>1350</v>
      </c>
      <c r="C148" s="95">
        <f>IF(VLOOKUP($A148,'Table 11 Raw Data'!$A$1:$O$868,3,FALSE)=0,"-",VLOOKUP($A148,'Table 11 Raw Data'!$A$1:$O$868,3,FALSE))</f>
        <v>1550</v>
      </c>
      <c r="D148" s="95">
        <f>IF(VLOOKUP($A148,'Table 11 Raw Data'!$A$1:$O$868,4,FALSE)=0,"-",VLOOKUP($A148,'Table 11 Raw Data'!$A$1:$O$868,4,FALSE))</f>
        <v>2910</v>
      </c>
      <c r="E148" s="95">
        <f>IF(VLOOKUP($A148,'Table 11 Raw Data'!$A$1:$O$868,5,FALSE)=0,"-",VLOOKUP($A148,'Table 11 Raw Data'!$A$1:$O$868,5,FALSE))</f>
        <v>980</v>
      </c>
      <c r="F148" s="95">
        <f>IF(VLOOKUP($A148,'Table 11 Raw Data'!$A$1:$O$868,6,FALSE)=0,"-",VLOOKUP($A148,'Table 11 Raw Data'!$A$1:$O$868,6,FALSE))</f>
        <v>3890</v>
      </c>
      <c r="G148" s="95">
        <f>IF(VLOOKUP($A148,'Table 11 Raw Data'!$A$1:$O$868,7,FALSE)=0,"-",VLOOKUP($A148,'Table 11 Raw Data'!$A$1:$O$868,7,FALSE))</f>
        <v>160</v>
      </c>
      <c r="H148" s="95">
        <f>IF(VLOOKUP($A148,'Table 11 Raw Data'!$A$1:$O$868,8,FALSE)=0,"-",VLOOKUP($A148,'Table 11 Raw Data'!$A$1:$O$868,8,FALSE))</f>
        <v>200</v>
      </c>
      <c r="I148" s="95">
        <f>IF(VLOOKUP($A148,'Table 11 Raw Data'!$A$1:$O$868,9,FALSE)=0,"-",VLOOKUP($A148,'Table 11 Raw Data'!$A$1:$O$868,9,FALSE))</f>
        <v>360</v>
      </c>
      <c r="J148" s="95">
        <f>IF(VLOOKUP($A148,'Table 11 Raw Data'!$A$1:$O$868,10,FALSE)=0,"-",VLOOKUP($A148,'Table 11 Raw Data'!$A$1:$O$868,10,FALSE))</f>
        <v>4250</v>
      </c>
      <c r="K148" s="96">
        <f>IF(VLOOKUP($A148,'Table 11 Raw Data'!$A$1:$O$868,11,FALSE)=0,"-",VLOOKUP($A148,'Table 11 Raw Data'!$A$1:$O$868,11,FALSE))</f>
        <v>35</v>
      </c>
      <c r="L148" s="96">
        <f>IF(VLOOKUP($A148,'Table 11 Raw Data'!$A$1:$O$868,12,FALSE)=0,"-",VLOOKUP($A148,'Table 11 Raw Data'!$A$1:$O$868,12,FALSE))</f>
        <v>40</v>
      </c>
      <c r="M148" s="96">
        <f>IF(VLOOKUP($A148,'Table 11 Raw Data'!$A$1:$O$868,13,FALSE)=0,"-",VLOOKUP($A148,'Table 11 Raw Data'!$A$1:$O$868,13,FALSE))</f>
        <v>75</v>
      </c>
      <c r="N148" s="96">
        <f>IF(VLOOKUP($A148,'Table 11 Raw Data'!$A$1:$O$868,14,FALSE)=0,"-",VLOOKUP($A148,'Table 11 Raw Data'!$A$1:$O$868,14,FALSE))</f>
        <v>25</v>
      </c>
      <c r="O148" s="97">
        <f>IF(VLOOKUP($A148,'Table 11 Raw Data'!$A$1:$O$868,15,FALSE)=0,"-",VLOOKUP($A148,'Table 11 Raw Data'!$A$1:$O$868,15,FALSE))</f>
        <v>100</v>
      </c>
    </row>
    <row r="149" spans="1:15" x14ac:dyDescent="0.2">
      <c r="A149" s="94" t="s">
        <v>482</v>
      </c>
      <c r="B149" s="95">
        <f>IF(VLOOKUP($A149,'Table 11 Raw Data'!$A$1:$O$868,2,FALSE)=0,"-",VLOOKUP($A149,'Table 11 Raw Data'!$A$1:$O$868,2,FALSE))</f>
        <v>1660</v>
      </c>
      <c r="C149" s="95">
        <f>IF(VLOOKUP($A149,'Table 11 Raw Data'!$A$1:$O$868,3,FALSE)=0,"-",VLOOKUP($A149,'Table 11 Raw Data'!$A$1:$O$868,3,FALSE))</f>
        <v>2100</v>
      </c>
      <c r="D149" s="95">
        <f>IF(VLOOKUP($A149,'Table 11 Raw Data'!$A$1:$O$868,4,FALSE)=0,"-",VLOOKUP($A149,'Table 11 Raw Data'!$A$1:$O$868,4,FALSE))</f>
        <v>3750</v>
      </c>
      <c r="E149" s="95">
        <f>IF(VLOOKUP($A149,'Table 11 Raw Data'!$A$1:$O$868,5,FALSE)=0,"-",VLOOKUP($A149,'Table 11 Raw Data'!$A$1:$O$868,5,FALSE))</f>
        <v>1020</v>
      </c>
      <c r="F149" s="95">
        <f>IF(VLOOKUP($A149,'Table 11 Raw Data'!$A$1:$O$868,6,FALSE)=0,"-",VLOOKUP($A149,'Table 11 Raw Data'!$A$1:$O$868,6,FALSE))</f>
        <v>4770</v>
      </c>
      <c r="G149" s="95">
        <f>IF(VLOOKUP($A149,'Table 11 Raw Data'!$A$1:$O$868,7,FALSE)=0,"-",VLOOKUP($A149,'Table 11 Raw Data'!$A$1:$O$868,7,FALSE))</f>
        <v>200</v>
      </c>
      <c r="H149" s="95">
        <f>IF(VLOOKUP($A149,'Table 11 Raw Data'!$A$1:$O$868,8,FALSE)=0,"-",VLOOKUP($A149,'Table 11 Raw Data'!$A$1:$O$868,8,FALSE))</f>
        <v>200</v>
      </c>
      <c r="I149" s="95">
        <f>IF(VLOOKUP($A149,'Table 11 Raw Data'!$A$1:$O$868,9,FALSE)=0,"-",VLOOKUP($A149,'Table 11 Raw Data'!$A$1:$O$868,9,FALSE))</f>
        <v>400</v>
      </c>
      <c r="J149" s="95">
        <f>IF(VLOOKUP($A149,'Table 11 Raw Data'!$A$1:$O$868,10,FALSE)=0,"-",VLOOKUP($A149,'Table 11 Raw Data'!$A$1:$O$868,10,FALSE))</f>
        <v>5170</v>
      </c>
      <c r="K149" s="96">
        <f>IF(VLOOKUP($A149,'Table 11 Raw Data'!$A$1:$O$868,11,FALSE)=0,"-",VLOOKUP($A149,'Table 11 Raw Data'!$A$1:$O$868,11,FALSE))</f>
        <v>35</v>
      </c>
      <c r="L149" s="96">
        <f>IF(VLOOKUP($A149,'Table 11 Raw Data'!$A$1:$O$868,12,FALSE)=0,"-",VLOOKUP($A149,'Table 11 Raw Data'!$A$1:$O$868,12,FALSE))</f>
        <v>44</v>
      </c>
      <c r="M149" s="96">
        <f>IF(VLOOKUP($A149,'Table 11 Raw Data'!$A$1:$O$868,13,FALSE)=0,"-",VLOOKUP($A149,'Table 11 Raw Data'!$A$1:$O$868,13,FALSE))</f>
        <v>79</v>
      </c>
      <c r="N149" s="96">
        <f>IF(VLOOKUP($A149,'Table 11 Raw Data'!$A$1:$O$868,14,FALSE)=0,"-",VLOOKUP($A149,'Table 11 Raw Data'!$A$1:$O$868,14,FALSE))</f>
        <v>21</v>
      </c>
      <c r="O149" s="97">
        <f>IF(VLOOKUP($A149,'Table 11 Raw Data'!$A$1:$O$868,15,FALSE)=0,"-",VLOOKUP($A149,'Table 11 Raw Data'!$A$1:$O$868,15,FALSE))</f>
        <v>100</v>
      </c>
    </row>
    <row r="150" spans="1:15" x14ac:dyDescent="0.2">
      <c r="A150" s="94" t="s">
        <v>483</v>
      </c>
      <c r="B150" s="95">
        <f>IF(VLOOKUP($A150,'Table 11 Raw Data'!$A$1:$O$868,2,FALSE)=0,"-",VLOOKUP($A150,'Table 11 Raw Data'!$A$1:$O$868,2,FALSE))</f>
        <v>3140</v>
      </c>
      <c r="C150" s="95">
        <f>IF(VLOOKUP($A150,'Table 11 Raw Data'!$A$1:$O$868,3,FALSE)=0,"-",VLOOKUP($A150,'Table 11 Raw Data'!$A$1:$O$868,3,FALSE))</f>
        <v>3340</v>
      </c>
      <c r="D150" s="95">
        <f>IF(VLOOKUP($A150,'Table 11 Raw Data'!$A$1:$O$868,4,FALSE)=0,"-",VLOOKUP($A150,'Table 11 Raw Data'!$A$1:$O$868,4,FALSE))</f>
        <v>6480</v>
      </c>
      <c r="E150" s="95">
        <f>IF(VLOOKUP($A150,'Table 11 Raw Data'!$A$1:$O$868,5,FALSE)=0,"-",VLOOKUP($A150,'Table 11 Raw Data'!$A$1:$O$868,5,FALSE))</f>
        <v>2420</v>
      </c>
      <c r="F150" s="95">
        <f>IF(VLOOKUP($A150,'Table 11 Raw Data'!$A$1:$O$868,6,FALSE)=0,"-",VLOOKUP($A150,'Table 11 Raw Data'!$A$1:$O$868,6,FALSE))</f>
        <v>8900</v>
      </c>
      <c r="G150" s="95">
        <f>IF(VLOOKUP($A150,'Table 11 Raw Data'!$A$1:$O$868,7,FALSE)=0,"-",VLOOKUP($A150,'Table 11 Raw Data'!$A$1:$O$868,7,FALSE))</f>
        <v>370</v>
      </c>
      <c r="H150" s="95">
        <f>IF(VLOOKUP($A150,'Table 11 Raw Data'!$A$1:$O$868,8,FALSE)=0,"-",VLOOKUP($A150,'Table 11 Raw Data'!$A$1:$O$868,8,FALSE))</f>
        <v>700</v>
      </c>
      <c r="I150" s="95">
        <f>IF(VLOOKUP($A150,'Table 11 Raw Data'!$A$1:$O$868,9,FALSE)=0,"-",VLOOKUP($A150,'Table 11 Raw Data'!$A$1:$O$868,9,FALSE))</f>
        <v>1070</v>
      </c>
      <c r="J150" s="95">
        <f>IF(VLOOKUP($A150,'Table 11 Raw Data'!$A$1:$O$868,10,FALSE)=0,"-",VLOOKUP($A150,'Table 11 Raw Data'!$A$1:$O$868,10,FALSE))</f>
        <v>9970</v>
      </c>
      <c r="K150" s="96">
        <f>IF(VLOOKUP($A150,'Table 11 Raw Data'!$A$1:$O$868,11,FALSE)=0,"-",VLOOKUP($A150,'Table 11 Raw Data'!$A$1:$O$868,11,FALSE))</f>
        <v>35</v>
      </c>
      <c r="L150" s="96">
        <f>IF(VLOOKUP($A150,'Table 11 Raw Data'!$A$1:$O$868,12,FALSE)=0,"-",VLOOKUP($A150,'Table 11 Raw Data'!$A$1:$O$868,12,FALSE))</f>
        <v>38</v>
      </c>
      <c r="M150" s="96">
        <f>IF(VLOOKUP($A150,'Table 11 Raw Data'!$A$1:$O$868,13,FALSE)=0,"-",VLOOKUP($A150,'Table 11 Raw Data'!$A$1:$O$868,13,FALSE))</f>
        <v>73</v>
      </c>
      <c r="N150" s="96">
        <f>IF(VLOOKUP($A150,'Table 11 Raw Data'!$A$1:$O$868,14,FALSE)=0,"-",VLOOKUP($A150,'Table 11 Raw Data'!$A$1:$O$868,14,FALSE))</f>
        <v>27</v>
      </c>
      <c r="O150" s="97">
        <f>IF(VLOOKUP($A150,'Table 11 Raw Data'!$A$1:$O$868,15,FALSE)=0,"-",VLOOKUP($A150,'Table 11 Raw Data'!$A$1:$O$868,15,FALSE))</f>
        <v>100</v>
      </c>
    </row>
    <row r="151" spans="1:15" x14ac:dyDescent="0.2">
      <c r="A151" s="94" t="s">
        <v>484</v>
      </c>
      <c r="B151" s="95">
        <f>IF(VLOOKUP($A151,'Table 11 Raw Data'!$A$1:$O$868,2,FALSE)=0,"-",VLOOKUP($A151,'Table 11 Raw Data'!$A$1:$O$868,2,FALSE))</f>
        <v>780</v>
      </c>
      <c r="C151" s="95">
        <f>IF(VLOOKUP($A151,'Table 11 Raw Data'!$A$1:$O$868,3,FALSE)=0,"-",VLOOKUP($A151,'Table 11 Raw Data'!$A$1:$O$868,3,FALSE))</f>
        <v>960</v>
      </c>
      <c r="D151" s="95">
        <f>IF(VLOOKUP($A151,'Table 11 Raw Data'!$A$1:$O$868,4,FALSE)=0,"-",VLOOKUP($A151,'Table 11 Raw Data'!$A$1:$O$868,4,FALSE))</f>
        <v>1730</v>
      </c>
      <c r="E151" s="95">
        <f>IF(VLOOKUP($A151,'Table 11 Raw Data'!$A$1:$O$868,5,FALSE)=0,"-",VLOOKUP($A151,'Table 11 Raw Data'!$A$1:$O$868,5,FALSE))</f>
        <v>440</v>
      </c>
      <c r="F151" s="95">
        <f>IF(VLOOKUP($A151,'Table 11 Raw Data'!$A$1:$O$868,6,FALSE)=0,"-",VLOOKUP($A151,'Table 11 Raw Data'!$A$1:$O$868,6,FALSE))</f>
        <v>2170</v>
      </c>
      <c r="G151" s="95">
        <f>IF(VLOOKUP($A151,'Table 11 Raw Data'!$A$1:$O$868,7,FALSE)=0,"-",VLOOKUP($A151,'Table 11 Raw Data'!$A$1:$O$868,7,FALSE))</f>
        <v>90</v>
      </c>
      <c r="H151" s="95">
        <f>IF(VLOOKUP($A151,'Table 11 Raw Data'!$A$1:$O$868,8,FALSE)=0,"-",VLOOKUP($A151,'Table 11 Raw Data'!$A$1:$O$868,8,FALSE))</f>
        <v>100</v>
      </c>
      <c r="I151" s="95">
        <f>IF(VLOOKUP($A151,'Table 11 Raw Data'!$A$1:$O$868,9,FALSE)=0,"-",VLOOKUP($A151,'Table 11 Raw Data'!$A$1:$O$868,9,FALSE))</f>
        <v>190</v>
      </c>
      <c r="J151" s="95">
        <f>IF(VLOOKUP($A151,'Table 11 Raw Data'!$A$1:$O$868,10,FALSE)=0,"-",VLOOKUP($A151,'Table 11 Raw Data'!$A$1:$O$868,10,FALSE))</f>
        <v>2360</v>
      </c>
      <c r="K151" s="96">
        <f>IF(VLOOKUP($A151,'Table 11 Raw Data'!$A$1:$O$868,11,FALSE)=0,"-",VLOOKUP($A151,'Table 11 Raw Data'!$A$1:$O$868,11,FALSE))</f>
        <v>36</v>
      </c>
      <c r="L151" s="96">
        <f>IF(VLOOKUP($A151,'Table 11 Raw Data'!$A$1:$O$868,12,FALSE)=0,"-",VLOOKUP($A151,'Table 11 Raw Data'!$A$1:$O$868,12,FALSE))</f>
        <v>44</v>
      </c>
      <c r="M151" s="96">
        <f>IF(VLOOKUP($A151,'Table 11 Raw Data'!$A$1:$O$868,13,FALSE)=0,"-",VLOOKUP($A151,'Table 11 Raw Data'!$A$1:$O$868,13,FALSE))</f>
        <v>80</v>
      </c>
      <c r="N151" s="96">
        <f>IF(VLOOKUP($A151,'Table 11 Raw Data'!$A$1:$O$868,14,FALSE)=0,"-",VLOOKUP($A151,'Table 11 Raw Data'!$A$1:$O$868,14,FALSE))</f>
        <v>20</v>
      </c>
      <c r="O151" s="97">
        <f>IF(VLOOKUP($A151,'Table 11 Raw Data'!$A$1:$O$868,15,FALSE)=0,"-",VLOOKUP($A151,'Table 11 Raw Data'!$A$1:$O$868,15,FALSE))</f>
        <v>100</v>
      </c>
    </row>
    <row r="152" spans="1:15" x14ac:dyDescent="0.2">
      <c r="A152" s="94" t="s">
        <v>485</v>
      </c>
      <c r="B152" s="95">
        <f>IF(VLOOKUP($A152,'Table 11 Raw Data'!$A$1:$O$868,2,FALSE)=0,"-",VLOOKUP($A152,'Table 11 Raw Data'!$A$1:$O$868,2,FALSE))</f>
        <v>680</v>
      </c>
      <c r="C152" s="95">
        <f>IF(VLOOKUP($A152,'Table 11 Raw Data'!$A$1:$O$868,3,FALSE)=0,"-",VLOOKUP($A152,'Table 11 Raw Data'!$A$1:$O$868,3,FALSE))</f>
        <v>850</v>
      </c>
      <c r="D152" s="95">
        <f>IF(VLOOKUP($A152,'Table 11 Raw Data'!$A$1:$O$868,4,FALSE)=0,"-",VLOOKUP($A152,'Table 11 Raw Data'!$A$1:$O$868,4,FALSE))</f>
        <v>1530</v>
      </c>
      <c r="E152" s="95">
        <f>IF(VLOOKUP($A152,'Table 11 Raw Data'!$A$1:$O$868,5,FALSE)=0,"-",VLOOKUP($A152,'Table 11 Raw Data'!$A$1:$O$868,5,FALSE))</f>
        <v>490</v>
      </c>
      <c r="F152" s="95">
        <f>IF(VLOOKUP($A152,'Table 11 Raw Data'!$A$1:$O$868,6,FALSE)=0,"-",VLOOKUP($A152,'Table 11 Raw Data'!$A$1:$O$868,6,FALSE))</f>
        <v>2010</v>
      </c>
      <c r="G152" s="95">
        <f>IF(VLOOKUP($A152,'Table 11 Raw Data'!$A$1:$O$868,7,FALSE)=0,"-",VLOOKUP($A152,'Table 11 Raw Data'!$A$1:$O$868,7,FALSE))</f>
        <v>70</v>
      </c>
      <c r="H152" s="95">
        <f>IF(VLOOKUP($A152,'Table 11 Raw Data'!$A$1:$O$868,8,FALSE)=0,"-",VLOOKUP($A152,'Table 11 Raw Data'!$A$1:$O$868,8,FALSE))</f>
        <v>60</v>
      </c>
      <c r="I152" s="95">
        <f>IF(VLOOKUP($A152,'Table 11 Raw Data'!$A$1:$O$868,9,FALSE)=0,"-",VLOOKUP($A152,'Table 11 Raw Data'!$A$1:$O$868,9,FALSE))</f>
        <v>130</v>
      </c>
      <c r="J152" s="95">
        <f>IF(VLOOKUP($A152,'Table 11 Raw Data'!$A$1:$O$868,10,FALSE)=0,"-",VLOOKUP($A152,'Table 11 Raw Data'!$A$1:$O$868,10,FALSE))</f>
        <v>2140</v>
      </c>
      <c r="K152" s="96">
        <f>IF(VLOOKUP($A152,'Table 11 Raw Data'!$A$1:$O$868,11,FALSE)=0,"-",VLOOKUP($A152,'Table 11 Raw Data'!$A$1:$O$868,11,FALSE))</f>
        <v>34</v>
      </c>
      <c r="L152" s="96">
        <f>IF(VLOOKUP($A152,'Table 11 Raw Data'!$A$1:$O$868,12,FALSE)=0,"-",VLOOKUP($A152,'Table 11 Raw Data'!$A$1:$O$868,12,FALSE))</f>
        <v>42</v>
      </c>
      <c r="M152" s="96">
        <f>IF(VLOOKUP($A152,'Table 11 Raw Data'!$A$1:$O$868,13,FALSE)=0,"-",VLOOKUP($A152,'Table 11 Raw Data'!$A$1:$O$868,13,FALSE))</f>
        <v>76</v>
      </c>
      <c r="N152" s="96">
        <f>IF(VLOOKUP($A152,'Table 11 Raw Data'!$A$1:$O$868,14,FALSE)=0,"-",VLOOKUP($A152,'Table 11 Raw Data'!$A$1:$O$868,14,FALSE))</f>
        <v>24</v>
      </c>
      <c r="O152" s="97">
        <f>IF(VLOOKUP($A152,'Table 11 Raw Data'!$A$1:$O$868,15,FALSE)=0,"-",VLOOKUP($A152,'Table 11 Raw Data'!$A$1:$O$868,15,FALSE))</f>
        <v>100</v>
      </c>
    </row>
    <row r="153" spans="1:15" x14ac:dyDescent="0.2">
      <c r="A153" s="94" t="s">
        <v>486</v>
      </c>
      <c r="B153" s="95">
        <f>IF(VLOOKUP($A153,'Table 11 Raw Data'!$A$1:$O$868,2,FALSE)=0,"-",VLOOKUP($A153,'Table 11 Raw Data'!$A$1:$O$868,2,FALSE))</f>
        <v>440</v>
      </c>
      <c r="C153" s="95">
        <f>IF(VLOOKUP($A153,'Table 11 Raw Data'!$A$1:$O$868,3,FALSE)=0,"-",VLOOKUP($A153,'Table 11 Raw Data'!$A$1:$O$868,3,FALSE))</f>
        <v>750</v>
      </c>
      <c r="D153" s="95">
        <f>IF(VLOOKUP($A153,'Table 11 Raw Data'!$A$1:$O$868,4,FALSE)=0,"-",VLOOKUP($A153,'Table 11 Raw Data'!$A$1:$O$868,4,FALSE))</f>
        <v>1190</v>
      </c>
      <c r="E153" s="95">
        <f>IF(VLOOKUP($A153,'Table 11 Raw Data'!$A$1:$O$868,5,FALSE)=0,"-",VLOOKUP($A153,'Table 11 Raw Data'!$A$1:$O$868,5,FALSE))</f>
        <v>240</v>
      </c>
      <c r="F153" s="95">
        <f>IF(VLOOKUP($A153,'Table 11 Raw Data'!$A$1:$O$868,6,FALSE)=0,"-",VLOOKUP($A153,'Table 11 Raw Data'!$A$1:$O$868,6,FALSE))</f>
        <v>1430</v>
      </c>
      <c r="G153" s="95">
        <f>IF(VLOOKUP($A153,'Table 11 Raw Data'!$A$1:$O$868,7,FALSE)=0,"-",VLOOKUP($A153,'Table 11 Raw Data'!$A$1:$O$868,7,FALSE))</f>
        <v>50</v>
      </c>
      <c r="H153" s="95">
        <f>IF(VLOOKUP($A153,'Table 11 Raw Data'!$A$1:$O$868,8,FALSE)=0,"-",VLOOKUP($A153,'Table 11 Raw Data'!$A$1:$O$868,8,FALSE))</f>
        <v>60</v>
      </c>
      <c r="I153" s="95">
        <f>IF(VLOOKUP($A153,'Table 11 Raw Data'!$A$1:$O$868,9,FALSE)=0,"-",VLOOKUP($A153,'Table 11 Raw Data'!$A$1:$O$868,9,FALSE))</f>
        <v>110</v>
      </c>
      <c r="J153" s="95">
        <f>IF(VLOOKUP($A153,'Table 11 Raw Data'!$A$1:$O$868,10,FALSE)=0,"-",VLOOKUP($A153,'Table 11 Raw Data'!$A$1:$O$868,10,FALSE))</f>
        <v>1540</v>
      </c>
      <c r="K153" s="96">
        <f>IF(VLOOKUP($A153,'Table 11 Raw Data'!$A$1:$O$868,11,FALSE)=0,"-",VLOOKUP($A153,'Table 11 Raw Data'!$A$1:$O$868,11,FALSE))</f>
        <v>31</v>
      </c>
      <c r="L153" s="96">
        <f>IF(VLOOKUP($A153,'Table 11 Raw Data'!$A$1:$O$868,12,FALSE)=0,"-",VLOOKUP($A153,'Table 11 Raw Data'!$A$1:$O$868,12,FALSE))</f>
        <v>52</v>
      </c>
      <c r="M153" s="96">
        <f>IF(VLOOKUP($A153,'Table 11 Raw Data'!$A$1:$O$868,13,FALSE)=0,"-",VLOOKUP($A153,'Table 11 Raw Data'!$A$1:$O$868,13,FALSE))</f>
        <v>83</v>
      </c>
      <c r="N153" s="96">
        <f>IF(VLOOKUP($A153,'Table 11 Raw Data'!$A$1:$O$868,14,FALSE)=0,"-",VLOOKUP($A153,'Table 11 Raw Data'!$A$1:$O$868,14,FALSE))</f>
        <v>17</v>
      </c>
      <c r="O153" s="97">
        <f>IF(VLOOKUP($A153,'Table 11 Raw Data'!$A$1:$O$868,15,FALSE)=0,"-",VLOOKUP($A153,'Table 11 Raw Data'!$A$1:$O$868,15,FALSE))</f>
        <v>100</v>
      </c>
    </row>
    <row r="154" spans="1:15" x14ac:dyDescent="0.2">
      <c r="A154" s="94" t="s">
        <v>487</v>
      </c>
      <c r="B154" s="95">
        <f>IF(VLOOKUP($A154,'Table 11 Raw Data'!$A$1:$O$868,2,FALSE)=0,"-",VLOOKUP($A154,'Table 11 Raw Data'!$A$1:$O$868,2,FALSE))</f>
        <v>1040</v>
      </c>
      <c r="C154" s="95">
        <f>IF(VLOOKUP($A154,'Table 11 Raw Data'!$A$1:$O$868,3,FALSE)=0,"-",VLOOKUP($A154,'Table 11 Raw Data'!$A$1:$O$868,3,FALSE))</f>
        <v>1280</v>
      </c>
      <c r="D154" s="95">
        <f>IF(VLOOKUP($A154,'Table 11 Raw Data'!$A$1:$O$868,4,FALSE)=0,"-",VLOOKUP($A154,'Table 11 Raw Data'!$A$1:$O$868,4,FALSE))</f>
        <v>2320</v>
      </c>
      <c r="E154" s="95">
        <f>IF(VLOOKUP($A154,'Table 11 Raw Data'!$A$1:$O$868,5,FALSE)=0,"-",VLOOKUP($A154,'Table 11 Raw Data'!$A$1:$O$868,5,FALSE))</f>
        <v>690</v>
      </c>
      <c r="F154" s="95">
        <f>IF(VLOOKUP($A154,'Table 11 Raw Data'!$A$1:$O$868,6,FALSE)=0,"-",VLOOKUP($A154,'Table 11 Raw Data'!$A$1:$O$868,6,FALSE))</f>
        <v>3010</v>
      </c>
      <c r="G154" s="95">
        <f>IF(VLOOKUP($A154,'Table 11 Raw Data'!$A$1:$O$868,7,FALSE)=0,"-",VLOOKUP($A154,'Table 11 Raw Data'!$A$1:$O$868,7,FALSE))</f>
        <v>120</v>
      </c>
      <c r="H154" s="95">
        <f>IF(VLOOKUP($A154,'Table 11 Raw Data'!$A$1:$O$868,8,FALSE)=0,"-",VLOOKUP($A154,'Table 11 Raw Data'!$A$1:$O$868,8,FALSE))</f>
        <v>230</v>
      </c>
      <c r="I154" s="95">
        <f>IF(VLOOKUP($A154,'Table 11 Raw Data'!$A$1:$O$868,9,FALSE)=0,"-",VLOOKUP($A154,'Table 11 Raw Data'!$A$1:$O$868,9,FALSE))</f>
        <v>350</v>
      </c>
      <c r="J154" s="95">
        <f>IF(VLOOKUP($A154,'Table 11 Raw Data'!$A$1:$O$868,10,FALSE)=0,"-",VLOOKUP($A154,'Table 11 Raw Data'!$A$1:$O$868,10,FALSE))</f>
        <v>3360</v>
      </c>
      <c r="K154" s="96">
        <f>IF(VLOOKUP($A154,'Table 11 Raw Data'!$A$1:$O$868,11,FALSE)=0,"-",VLOOKUP($A154,'Table 11 Raw Data'!$A$1:$O$868,11,FALSE))</f>
        <v>35</v>
      </c>
      <c r="L154" s="96">
        <f>IF(VLOOKUP($A154,'Table 11 Raw Data'!$A$1:$O$868,12,FALSE)=0,"-",VLOOKUP($A154,'Table 11 Raw Data'!$A$1:$O$868,12,FALSE))</f>
        <v>43</v>
      </c>
      <c r="M154" s="96">
        <f>IF(VLOOKUP($A154,'Table 11 Raw Data'!$A$1:$O$868,13,FALSE)=0,"-",VLOOKUP($A154,'Table 11 Raw Data'!$A$1:$O$868,13,FALSE))</f>
        <v>77</v>
      </c>
      <c r="N154" s="96">
        <f>IF(VLOOKUP($A154,'Table 11 Raw Data'!$A$1:$O$868,14,FALSE)=0,"-",VLOOKUP($A154,'Table 11 Raw Data'!$A$1:$O$868,14,FALSE))</f>
        <v>23</v>
      </c>
      <c r="O154" s="97">
        <f>IF(VLOOKUP($A154,'Table 11 Raw Data'!$A$1:$O$868,15,FALSE)=0,"-",VLOOKUP($A154,'Table 11 Raw Data'!$A$1:$O$868,15,FALSE))</f>
        <v>100</v>
      </c>
    </row>
    <row r="155" spans="1:15" x14ac:dyDescent="0.2">
      <c r="A155" s="94" t="s">
        <v>488</v>
      </c>
      <c r="B155" s="95">
        <f>IF(VLOOKUP($A155,'Table 11 Raw Data'!$A$1:$O$868,2,FALSE)=0,"-",VLOOKUP($A155,'Table 11 Raw Data'!$A$1:$O$868,2,FALSE))</f>
        <v>450</v>
      </c>
      <c r="C155" s="95">
        <f>IF(VLOOKUP($A155,'Table 11 Raw Data'!$A$1:$O$868,3,FALSE)=0,"-",VLOOKUP($A155,'Table 11 Raw Data'!$A$1:$O$868,3,FALSE))</f>
        <v>600</v>
      </c>
      <c r="D155" s="95">
        <f>IF(VLOOKUP($A155,'Table 11 Raw Data'!$A$1:$O$868,4,FALSE)=0,"-",VLOOKUP($A155,'Table 11 Raw Data'!$A$1:$O$868,4,FALSE))</f>
        <v>1050</v>
      </c>
      <c r="E155" s="95">
        <f>IF(VLOOKUP($A155,'Table 11 Raw Data'!$A$1:$O$868,5,FALSE)=0,"-",VLOOKUP($A155,'Table 11 Raw Data'!$A$1:$O$868,5,FALSE))</f>
        <v>270</v>
      </c>
      <c r="F155" s="95">
        <f>IF(VLOOKUP($A155,'Table 11 Raw Data'!$A$1:$O$868,6,FALSE)=0,"-",VLOOKUP($A155,'Table 11 Raw Data'!$A$1:$O$868,6,FALSE))</f>
        <v>1320</v>
      </c>
      <c r="G155" s="95">
        <f>IF(VLOOKUP($A155,'Table 11 Raw Data'!$A$1:$O$868,7,FALSE)=0,"-",VLOOKUP($A155,'Table 11 Raw Data'!$A$1:$O$868,7,FALSE))</f>
        <v>50</v>
      </c>
      <c r="H155" s="95">
        <f>IF(VLOOKUP($A155,'Table 11 Raw Data'!$A$1:$O$868,8,FALSE)=0,"-",VLOOKUP($A155,'Table 11 Raw Data'!$A$1:$O$868,8,FALSE))</f>
        <v>60</v>
      </c>
      <c r="I155" s="95">
        <f>IF(VLOOKUP($A155,'Table 11 Raw Data'!$A$1:$O$868,9,FALSE)=0,"-",VLOOKUP($A155,'Table 11 Raw Data'!$A$1:$O$868,9,FALSE))</f>
        <v>110</v>
      </c>
      <c r="J155" s="95">
        <f>IF(VLOOKUP($A155,'Table 11 Raw Data'!$A$1:$O$868,10,FALSE)=0,"-",VLOOKUP($A155,'Table 11 Raw Data'!$A$1:$O$868,10,FALSE))</f>
        <v>1430</v>
      </c>
      <c r="K155" s="96">
        <f>IF(VLOOKUP($A155,'Table 11 Raw Data'!$A$1:$O$868,11,FALSE)=0,"-",VLOOKUP($A155,'Table 11 Raw Data'!$A$1:$O$868,11,FALSE))</f>
        <v>34</v>
      </c>
      <c r="L155" s="96">
        <f>IF(VLOOKUP($A155,'Table 11 Raw Data'!$A$1:$O$868,12,FALSE)=0,"-",VLOOKUP($A155,'Table 11 Raw Data'!$A$1:$O$868,12,FALSE))</f>
        <v>45</v>
      </c>
      <c r="M155" s="96">
        <f>IF(VLOOKUP($A155,'Table 11 Raw Data'!$A$1:$O$868,13,FALSE)=0,"-",VLOOKUP($A155,'Table 11 Raw Data'!$A$1:$O$868,13,FALSE))</f>
        <v>80</v>
      </c>
      <c r="N155" s="96">
        <f>IF(VLOOKUP($A155,'Table 11 Raw Data'!$A$1:$O$868,14,FALSE)=0,"-",VLOOKUP($A155,'Table 11 Raw Data'!$A$1:$O$868,14,FALSE))</f>
        <v>20</v>
      </c>
      <c r="O155" s="97">
        <f>IF(VLOOKUP($A155,'Table 11 Raw Data'!$A$1:$O$868,15,FALSE)=0,"-",VLOOKUP($A155,'Table 11 Raw Data'!$A$1:$O$868,15,FALSE))</f>
        <v>100</v>
      </c>
    </row>
    <row r="156" spans="1:15" x14ac:dyDescent="0.2">
      <c r="A156" s="94" t="s">
        <v>489</v>
      </c>
      <c r="B156" s="95">
        <f>IF(VLOOKUP($A156,'Table 11 Raw Data'!$A$1:$O$868,2,FALSE)=0,"-",VLOOKUP($A156,'Table 11 Raw Data'!$A$1:$O$868,2,FALSE))</f>
        <v>620</v>
      </c>
      <c r="C156" s="95">
        <f>IF(VLOOKUP($A156,'Table 11 Raw Data'!$A$1:$O$868,3,FALSE)=0,"-",VLOOKUP($A156,'Table 11 Raw Data'!$A$1:$O$868,3,FALSE))</f>
        <v>960</v>
      </c>
      <c r="D156" s="95">
        <f>IF(VLOOKUP($A156,'Table 11 Raw Data'!$A$1:$O$868,4,FALSE)=0,"-",VLOOKUP($A156,'Table 11 Raw Data'!$A$1:$O$868,4,FALSE))</f>
        <v>1580</v>
      </c>
      <c r="E156" s="95">
        <f>IF(VLOOKUP($A156,'Table 11 Raw Data'!$A$1:$O$868,5,FALSE)=0,"-",VLOOKUP($A156,'Table 11 Raw Data'!$A$1:$O$868,5,FALSE))</f>
        <v>370</v>
      </c>
      <c r="F156" s="95">
        <f>IF(VLOOKUP($A156,'Table 11 Raw Data'!$A$1:$O$868,6,FALSE)=0,"-",VLOOKUP($A156,'Table 11 Raw Data'!$A$1:$O$868,6,FALSE))</f>
        <v>1950</v>
      </c>
      <c r="G156" s="95">
        <f>IF(VLOOKUP($A156,'Table 11 Raw Data'!$A$1:$O$868,7,FALSE)=0,"-",VLOOKUP($A156,'Table 11 Raw Data'!$A$1:$O$868,7,FALSE))</f>
        <v>80</v>
      </c>
      <c r="H156" s="95">
        <f>IF(VLOOKUP($A156,'Table 11 Raw Data'!$A$1:$O$868,8,FALSE)=0,"-",VLOOKUP($A156,'Table 11 Raw Data'!$A$1:$O$868,8,FALSE))</f>
        <v>100</v>
      </c>
      <c r="I156" s="95">
        <f>IF(VLOOKUP($A156,'Table 11 Raw Data'!$A$1:$O$868,9,FALSE)=0,"-",VLOOKUP($A156,'Table 11 Raw Data'!$A$1:$O$868,9,FALSE))</f>
        <v>180</v>
      </c>
      <c r="J156" s="95">
        <f>IF(VLOOKUP($A156,'Table 11 Raw Data'!$A$1:$O$868,10,FALSE)=0,"-",VLOOKUP($A156,'Table 11 Raw Data'!$A$1:$O$868,10,FALSE))</f>
        <v>2120</v>
      </c>
      <c r="K156" s="96">
        <f>IF(VLOOKUP($A156,'Table 11 Raw Data'!$A$1:$O$868,11,FALSE)=0,"-",VLOOKUP($A156,'Table 11 Raw Data'!$A$1:$O$868,11,FALSE))</f>
        <v>32</v>
      </c>
      <c r="L156" s="96">
        <f>IF(VLOOKUP($A156,'Table 11 Raw Data'!$A$1:$O$868,12,FALSE)=0,"-",VLOOKUP($A156,'Table 11 Raw Data'!$A$1:$O$868,12,FALSE))</f>
        <v>49</v>
      </c>
      <c r="M156" s="96">
        <f>IF(VLOOKUP($A156,'Table 11 Raw Data'!$A$1:$O$868,13,FALSE)=0,"-",VLOOKUP($A156,'Table 11 Raw Data'!$A$1:$O$868,13,FALSE))</f>
        <v>81</v>
      </c>
      <c r="N156" s="96">
        <f>IF(VLOOKUP($A156,'Table 11 Raw Data'!$A$1:$O$868,14,FALSE)=0,"-",VLOOKUP($A156,'Table 11 Raw Data'!$A$1:$O$868,14,FALSE))</f>
        <v>19</v>
      </c>
      <c r="O156" s="97">
        <f>IF(VLOOKUP($A156,'Table 11 Raw Data'!$A$1:$O$868,15,FALSE)=0,"-",VLOOKUP($A156,'Table 11 Raw Data'!$A$1:$O$868,15,FALSE))</f>
        <v>100</v>
      </c>
    </row>
    <row r="157" spans="1:15" x14ac:dyDescent="0.2">
      <c r="A157" s="94" t="s">
        <v>490</v>
      </c>
      <c r="B157" s="95">
        <f>IF(VLOOKUP($A157,'Table 11 Raw Data'!$A$1:$O$868,2,FALSE)=0,"-",VLOOKUP($A157,'Table 11 Raw Data'!$A$1:$O$868,2,FALSE))</f>
        <v>610</v>
      </c>
      <c r="C157" s="95">
        <f>IF(VLOOKUP($A157,'Table 11 Raw Data'!$A$1:$O$868,3,FALSE)=0,"-",VLOOKUP($A157,'Table 11 Raw Data'!$A$1:$O$868,3,FALSE))</f>
        <v>900</v>
      </c>
      <c r="D157" s="95">
        <f>IF(VLOOKUP($A157,'Table 11 Raw Data'!$A$1:$O$868,4,FALSE)=0,"-",VLOOKUP($A157,'Table 11 Raw Data'!$A$1:$O$868,4,FALSE))</f>
        <v>1520</v>
      </c>
      <c r="E157" s="95">
        <f>IF(VLOOKUP($A157,'Table 11 Raw Data'!$A$1:$O$868,5,FALSE)=0,"-",VLOOKUP($A157,'Table 11 Raw Data'!$A$1:$O$868,5,FALSE))</f>
        <v>410</v>
      </c>
      <c r="F157" s="95">
        <f>IF(VLOOKUP($A157,'Table 11 Raw Data'!$A$1:$O$868,6,FALSE)=0,"-",VLOOKUP($A157,'Table 11 Raw Data'!$A$1:$O$868,6,FALSE))</f>
        <v>1920</v>
      </c>
      <c r="G157" s="95">
        <f>IF(VLOOKUP($A157,'Table 11 Raw Data'!$A$1:$O$868,7,FALSE)=0,"-",VLOOKUP($A157,'Table 11 Raw Data'!$A$1:$O$868,7,FALSE))</f>
        <v>80</v>
      </c>
      <c r="H157" s="95">
        <f>IF(VLOOKUP($A157,'Table 11 Raw Data'!$A$1:$O$868,8,FALSE)=0,"-",VLOOKUP($A157,'Table 11 Raw Data'!$A$1:$O$868,8,FALSE))</f>
        <v>130</v>
      </c>
      <c r="I157" s="95">
        <f>IF(VLOOKUP($A157,'Table 11 Raw Data'!$A$1:$O$868,9,FALSE)=0,"-",VLOOKUP($A157,'Table 11 Raw Data'!$A$1:$O$868,9,FALSE))</f>
        <v>210</v>
      </c>
      <c r="J157" s="95">
        <f>IF(VLOOKUP($A157,'Table 11 Raw Data'!$A$1:$O$868,10,FALSE)=0,"-",VLOOKUP($A157,'Table 11 Raw Data'!$A$1:$O$868,10,FALSE))</f>
        <v>2130</v>
      </c>
      <c r="K157" s="96">
        <f>IF(VLOOKUP($A157,'Table 11 Raw Data'!$A$1:$O$868,11,FALSE)=0,"-",VLOOKUP($A157,'Table 11 Raw Data'!$A$1:$O$868,11,FALSE))</f>
        <v>32</v>
      </c>
      <c r="L157" s="96">
        <f>IF(VLOOKUP($A157,'Table 11 Raw Data'!$A$1:$O$868,12,FALSE)=0,"-",VLOOKUP($A157,'Table 11 Raw Data'!$A$1:$O$868,12,FALSE))</f>
        <v>47</v>
      </c>
      <c r="M157" s="96">
        <f>IF(VLOOKUP($A157,'Table 11 Raw Data'!$A$1:$O$868,13,FALSE)=0,"-",VLOOKUP($A157,'Table 11 Raw Data'!$A$1:$O$868,13,FALSE))</f>
        <v>79</v>
      </c>
      <c r="N157" s="96">
        <f>IF(VLOOKUP($A157,'Table 11 Raw Data'!$A$1:$O$868,14,FALSE)=0,"-",VLOOKUP($A157,'Table 11 Raw Data'!$A$1:$O$868,14,FALSE))</f>
        <v>21</v>
      </c>
      <c r="O157" s="97">
        <f>IF(VLOOKUP($A157,'Table 11 Raw Data'!$A$1:$O$868,15,FALSE)=0,"-",VLOOKUP($A157,'Table 11 Raw Data'!$A$1:$O$868,15,FALSE))</f>
        <v>100</v>
      </c>
    </row>
    <row r="158" spans="1:15" x14ac:dyDescent="0.2">
      <c r="A158" s="94" t="s">
        <v>491</v>
      </c>
      <c r="B158" s="95">
        <f>IF(VLOOKUP($A158,'Table 11 Raw Data'!$A$1:$O$868,2,FALSE)=0,"-",VLOOKUP($A158,'Table 11 Raw Data'!$A$1:$O$868,2,FALSE))</f>
        <v>470</v>
      </c>
      <c r="C158" s="95">
        <f>IF(VLOOKUP($A158,'Table 11 Raw Data'!$A$1:$O$868,3,FALSE)=0,"-",VLOOKUP($A158,'Table 11 Raw Data'!$A$1:$O$868,3,FALSE))</f>
        <v>660</v>
      </c>
      <c r="D158" s="95">
        <f>IF(VLOOKUP($A158,'Table 11 Raw Data'!$A$1:$O$868,4,FALSE)=0,"-",VLOOKUP($A158,'Table 11 Raw Data'!$A$1:$O$868,4,FALSE))</f>
        <v>1130</v>
      </c>
      <c r="E158" s="95">
        <f>IF(VLOOKUP($A158,'Table 11 Raw Data'!$A$1:$O$868,5,FALSE)=0,"-",VLOOKUP($A158,'Table 11 Raw Data'!$A$1:$O$868,5,FALSE))</f>
        <v>240</v>
      </c>
      <c r="F158" s="95">
        <f>IF(VLOOKUP($A158,'Table 11 Raw Data'!$A$1:$O$868,6,FALSE)=0,"-",VLOOKUP($A158,'Table 11 Raw Data'!$A$1:$O$868,6,FALSE))</f>
        <v>1370</v>
      </c>
      <c r="G158" s="95">
        <f>IF(VLOOKUP($A158,'Table 11 Raw Data'!$A$1:$O$868,7,FALSE)=0,"-",VLOOKUP($A158,'Table 11 Raw Data'!$A$1:$O$868,7,FALSE))</f>
        <v>70</v>
      </c>
      <c r="H158" s="95">
        <f>IF(VLOOKUP($A158,'Table 11 Raw Data'!$A$1:$O$868,8,FALSE)=0,"-",VLOOKUP($A158,'Table 11 Raw Data'!$A$1:$O$868,8,FALSE))</f>
        <v>60</v>
      </c>
      <c r="I158" s="95">
        <f>IF(VLOOKUP($A158,'Table 11 Raw Data'!$A$1:$O$868,9,FALSE)=0,"-",VLOOKUP($A158,'Table 11 Raw Data'!$A$1:$O$868,9,FALSE))</f>
        <v>130</v>
      </c>
      <c r="J158" s="95">
        <f>IF(VLOOKUP($A158,'Table 11 Raw Data'!$A$1:$O$868,10,FALSE)=0,"-",VLOOKUP($A158,'Table 11 Raw Data'!$A$1:$O$868,10,FALSE))</f>
        <v>1500</v>
      </c>
      <c r="K158" s="96">
        <f>IF(VLOOKUP($A158,'Table 11 Raw Data'!$A$1:$O$868,11,FALSE)=0,"-",VLOOKUP($A158,'Table 11 Raw Data'!$A$1:$O$868,11,FALSE))</f>
        <v>34</v>
      </c>
      <c r="L158" s="96">
        <f>IF(VLOOKUP($A158,'Table 11 Raw Data'!$A$1:$O$868,12,FALSE)=0,"-",VLOOKUP($A158,'Table 11 Raw Data'!$A$1:$O$868,12,FALSE))</f>
        <v>48</v>
      </c>
      <c r="M158" s="96">
        <f>IF(VLOOKUP($A158,'Table 11 Raw Data'!$A$1:$O$868,13,FALSE)=0,"-",VLOOKUP($A158,'Table 11 Raw Data'!$A$1:$O$868,13,FALSE))</f>
        <v>82</v>
      </c>
      <c r="N158" s="96">
        <f>IF(VLOOKUP($A158,'Table 11 Raw Data'!$A$1:$O$868,14,FALSE)=0,"-",VLOOKUP($A158,'Table 11 Raw Data'!$A$1:$O$868,14,FALSE))</f>
        <v>18</v>
      </c>
      <c r="O158" s="97">
        <f>IF(VLOOKUP($A158,'Table 11 Raw Data'!$A$1:$O$868,15,FALSE)=0,"-",VLOOKUP($A158,'Table 11 Raw Data'!$A$1:$O$868,15,FALSE))</f>
        <v>100</v>
      </c>
    </row>
    <row r="159" spans="1:15" x14ac:dyDescent="0.2">
      <c r="A159" s="94" t="s">
        <v>492</v>
      </c>
      <c r="B159" s="95">
        <f>IF(VLOOKUP($A159,'Table 11 Raw Data'!$A$1:$O$868,2,FALSE)=0,"-",VLOOKUP($A159,'Table 11 Raw Data'!$A$1:$O$868,2,FALSE))</f>
        <v>300</v>
      </c>
      <c r="C159" s="95">
        <f>IF(VLOOKUP($A159,'Table 11 Raw Data'!$A$1:$O$868,3,FALSE)=0,"-",VLOOKUP($A159,'Table 11 Raw Data'!$A$1:$O$868,3,FALSE))</f>
        <v>430</v>
      </c>
      <c r="D159" s="95">
        <f>IF(VLOOKUP($A159,'Table 11 Raw Data'!$A$1:$O$868,4,FALSE)=0,"-",VLOOKUP($A159,'Table 11 Raw Data'!$A$1:$O$868,4,FALSE))</f>
        <v>730</v>
      </c>
      <c r="E159" s="95">
        <f>IF(VLOOKUP($A159,'Table 11 Raw Data'!$A$1:$O$868,5,FALSE)=0,"-",VLOOKUP($A159,'Table 11 Raw Data'!$A$1:$O$868,5,FALSE))</f>
        <v>210</v>
      </c>
      <c r="F159" s="95">
        <f>IF(VLOOKUP($A159,'Table 11 Raw Data'!$A$1:$O$868,6,FALSE)=0,"-",VLOOKUP($A159,'Table 11 Raw Data'!$A$1:$O$868,6,FALSE))</f>
        <v>940</v>
      </c>
      <c r="G159" s="95">
        <f>IF(VLOOKUP($A159,'Table 11 Raw Data'!$A$1:$O$868,7,FALSE)=0,"-",VLOOKUP($A159,'Table 11 Raw Data'!$A$1:$O$868,7,FALSE))</f>
        <v>40</v>
      </c>
      <c r="H159" s="95">
        <f>IF(VLOOKUP($A159,'Table 11 Raw Data'!$A$1:$O$868,8,FALSE)=0,"-",VLOOKUP($A159,'Table 11 Raw Data'!$A$1:$O$868,8,FALSE))</f>
        <v>20</v>
      </c>
      <c r="I159" s="95">
        <f>IF(VLOOKUP($A159,'Table 11 Raw Data'!$A$1:$O$868,9,FALSE)=0,"-",VLOOKUP($A159,'Table 11 Raw Data'!$A$1:$O$868,9,FALSE))</f>
        <v>60</v>
      </c>
      <c r="J159" s="95">
        <f>IF(VLOOKUP($A159,'Table 11 Raw Data'!$A$1:$O$868,10,FALSE)=0,"-",VLOOKUP($A159,'Table 11 Raw Data'!$A$1:$O$868,10,FALSE))</f>
        <v>1000</v>
      </c>
      <c r="K159" s="96">
        <f>IF(VLOOKUP($A159,'Table 11 Raw Data'!$A$1:$O$868,11,FALSE)=0,"-",VLOOKUP($A159,'Table 11 Raw Data'!$A$1:$O$868,11,FALSE))</f>
        <v>32</v>
      </c>
      <c r="L159" s="96">
        <f>IF(VLOOKUP($A159,'Table 11 Raw Data'!$A$1:$O$868,12,FALSE)=0,"-",VLOOKUP($A159,'Table 11 Raw Data'!$A$1:$O$868,12,FALSE))</f>
        <v>45</v>
      </c>
      <c r="M159" s="96">
        <f>IF(VLOOKUP($A159,'Table 11 Raw Data'!$A$1:$O$868,13,FALSE)=0,"-",VLOOKUP($A159,'Table 11 Raw Data'!$A$1:$O$868,13,FALSE))</f>
        <v>77</v>
      </c>
      <c r="N159" s="96">
        <f>IF(VLOOKUP($A159,'Table 11 Raw Data'!$A$1:$O$868,14,FALSE)=0,"-",VLOOKUP($A159,'Table 11 Raw Data'!$A$1:$O$868,14,FALSE))</f>
        <v>23</v>
      </c>
      <c r="O159" s="97">
        <f>IF(VLOOKUP($A159,'Table 11 Raw Data'!$A$1:$O$868,15,FALSE)=0,"-",VLOOKUP($A159,'Table 11 Raw Data'!$A$1:$O$868,15,FALSE))</f>
        <v>100</v>
      </c>
    </row>
    <row r="160" spans="1:15" x14ac:dyDescent="0.2">
      <c r="A160" s="94" t="s">
        <v>493</v>
      </c>
      <c r="B160" s="95">
        <f>IF(VLOOKUP($A160,'Table 11 Raw Data'!$A$1:$O$868,2,FALSE)=0,"-",VLOOKUP($A160,'Table 11 Raw Data'!$A$1:$O$868,2,FALSE))</f>
        <v>910</v>
      </c>
      <c r="C160" s="95">
        <f>IF(VLOOKUP($A160,'Table 11 Raw Data'!$A$1:$O$868,3,FALSE)=0,"-",VLOOKUP($A160,'Table 11 Raw Data'!$A$1:$O$868,3,FALSE))</f>
        <v>1190</v>
      </c>
      <c r="D160" s="95">
        <f>IF(VLOOKUP($A160,'Table 11 Raw Data'!$A$1:$O$868,4,FALSE)=0,"-",VLOOKUP($A160,'Table 11 Raw Data'!$A$1:$O$868,4,FALSE))</f>
        <v>2100</v>
      </c>
      <c r="E160" s="95">
        <f>IF(VLOOKUP($A160,'Table 11 Raw Data'!$A$1:$O$868,5,FALSE)=0,"-",VLOOKUP($A160,'Table 11 Raw Data'!$A$1:$O$868,5,FALSE))</f>
        <v>510</v>
      </c>
      <c r="F160" s="95">
        <f>IF(VLOOKUP($A160,'Table 11 Raw Data'!$A$1:$O$868,6,FALSE)=0,"-",VLOOKUP($A160,'Table 11 Raw Data'!$A$1:$O$868,6,FALSE))</f>
        <v>2620</v>
      </c>
      <c r="G160" s="95">
        <f>IF(VLOOKUP($A160,'Table 11 Raw Data'!$A$1:$O$868,7,FALSE)=0,"-",VLOOKUP($A160,'Table 11 Raw Data'!$A$1:$O$868,7,FALSE))</f>
        <v>100</v>
      </c>
      <c r="H160" s="95">
        <f>IF(VLOOKUP($A160,'Table 11 Raw Data'!$A$1:$O$868,8,FALSE)=0,"-",VLOOKUP($A160,'Table 11 Raw Data'!$A$1:$O$868,8,FALSE))</f>
        <v>50</v>
      </c>
      <c r="I160" s="95">
        <f>IF(VLOOKUP($A160,'Table 11 Raw Data'!$A$1:$O$868,9,FALSE)=0,"-",VLOOKUP($A160,'Table 11 Raw Data'!$A$1:$O$868,9,FALSE))</f>
        <v>150</v>
      </c>
      <c r="J160" s="95">
        <f>IF(VLOOKUP($A160,'Table 11 Raw Data'!$A$1:$O$868,10,FALSE)=0,"-",VLOOKUP($A160,'Table 11 Raw Data'!$A$1:$O$868,10,FALSE))</f>
        <v>2770</v>
      </c>
      <c r="K160" s="96">
        <f>IF(VLOOKUP($A160,'Table 11 Raw Data'!$A$1:$O$868,11,FALSE)=0,"-",VLOOKUP($A160,'Table 11 Raw Data'!$A$1:$O$868,11,FALSE))</f>
        <v>35</v>
      </c>
      <c r="L160" s="96">
        <f>IF(VLOOKUP($A160,'Table 11 Raw Data'!$A$1:$O$868,12,FALSE)=0,"-",VLOOKUP($A160,'Table 11 Raw Data'!$A$1:$O$868,12,FALSE))</f>
        <v>45</v>
      </c>
      <c r="M160" s="96">
        <f>IF(VLOOKUP($A160,'Table 11 Raw Data'!$A$1:$O$868,13,FALSE)=0,"-",VLOOKUP($A160,'Table 11 Raw Data'!$A$1:$O$868,13,FALSE))</f>
        <v>80</v>
      </c>
      <c r="N160" s="96">
        <f>IF(VLOOKUP($A160,'Table 11 Raw Data'!$A$1:$O$868,14,FALSE)=0,"-",VLOOKUP($A160,'Table 11 Raw Data'!$A$1:$O$868,14,FALSE))</f>
        <v>20</v>
      </c>
      <c r="O160" s="97">
        <f>IF(VLOOKUP($A160,'Table 11 Raw Data'!$A$1:$O$868,15,FALSE)=0,"-",VLOOKUP($A160,'Table 11 Raw Data'!$A$1:$O$868,15,FALSE))</f>
        <v>100</v>
      </c>
    </row>
    <row r="161" spans="1:15" x14ac:dyDescent="0.2">
      <c r="A161" s="94" t="s">
        <v>494</v>
      </c>
      <c r="B161" s="95">
        <f>IF(VLOOKUP($A161,'Table 11 Raw Data'!$A$1:$O$868,2,FALSE)=0,"-",VLOOKUP($A161,'Table 11 Raw Data'!$A$1:$O$868,2,FALSE))</f>
        <v>440</v>
      </c>
      <c r="C161" s="95">
        <f>IF(VLOOKUP($A161,'Table 11 Raw Data'!$A$1:$O$868,3,FALSE)=0,"-",VLOOKUP($A161,'Table 11 Raw Data'!$A$1:$O$868,3,FALSE))</f>
        <v>550</v>
      </c>
      <c r="D161" s="95">
        <f>IF(VLOOKUP($A161,'Table 11 Raw Data'!$A$1:$O$868,4,FALSE)=0,"-",VLOOKUP($A161,'Table 11 Raw Data'!$A$1:$O$868,4,FALSE))</f>
        <v>990</v>
      </c>
      <c r="E161" s="95">
        <f>IF(VLOOKUP($A161,'Table 11 Raw Data'!$A$1:$O$868,5,FALSE)=0,"-",VLOOKUP($A161,'Table 11 Raw Data'!$A$1:$O$868,5,FALSE))</f>
        <v>220</v>
      </c>
      <c r="F161" s="95">
        <f>IF(VLOOKUP($A161,'Table 11 Raw Data'!$A$1:$O$868,6,FALSE)=0,"-",VLOOKUP($A161,'Table 11 Raw Data'!$A$1:$O$868,6,FALSE))</f>
        <v>1210</v>
      </c>
      <c r="G161" s="95">
        <f>IF(VLOOKUP($A161,'Table 11 Raw Data'!$A$1:$O$868,7,FALSE)=0,"-",VLOOKUP($A161,'Table 11 Raw Data'!$A$1:$O$868,7,FALSE))</f>
        <v>60</v>
      </c>
      <c r="H161" s="95">
        <f>IF(VLOOKUP($A161,'Table 11 Raw Data'!$A$1:$O$868,8,FALSE)=0,"-",VLOOKUP($A161,'Table 11 Raw Data'!$A$1:$O$868,8,FALSE))</f>
        <v>30</v>
      </c>
      <c r="I161" s="95">
        <f>IF(VLOOKUP($A161,'Table 11 Raw Data'!$A$1:$O$868,9,FALSE)=0,"-",VLOOKUP($A161,'Table 11 Raw Data'!$A$1:$O$868,9,FALSE))</f>
        <v>80</v>
      </c>
      <c r="J161" s="95">
        <f>IF(VLOOKUP($A161,'Table 11 Raw Data'!$A$1:$O$868,10,FALSE)=0,"-",VLOOKUP($A161,'Table 11 Raw Data'!$A$1:$O$868,10,FALSE))</f>
        <v>1290</v>
      </c>
      <c r="K161" s="96">
        <f>IF(VLOOKUP($A161,'Table 11 Raw Data'!$A$1:$O$868,11,FALSE)=0,"-",VLOOKUP($A161,'Table 11 Raw Data'!$A$1:$O$868,11,FALSE))</f>
        <v>36</v>
      </c>
      <c r="L161" s="96">
        <f>IF(VLOOKUP($A161,'Table 11 Raw Data'!$A$1:$O$868,12,FALSE)=0,"-",VLOOKUP($A161,'Table 11 Raw Data'!$A$1:$O$868,12,FALSE))</f>
        <v>45</v>
      </c>
      <c r="M161" s="96">
        <f>IF(VLOOKUP($A161,'Table 11 Raw Data'!$A$1:$O$868,13,FALSE)=0,"-",VLOOKUP($A161,'Table 11 Raw Data'!$A$1:$O$868,13,FALSE))</f>
        <v>81</v>
      </c>
      <c r="N161" s="96">
        <f>IF(VLOOKUP($A161,'Table 11 Raw Data'!$A$1:$O$868,14,FALSE)=0,"-",VLOOKUP($A161,'Table 11 Raw Data'!$A$1:$O$868,14,FALSE))</f>
        <v>19</v>
      </c>
      <c r="O161" s="97">
        <f>IF(VLOOKUP($A161,'Table 11 Raw Data'!$A$1:$O$868,15,FALSE)=0,"-",VLOOKUP($A161,'Table 11 Raw Data'!$A$1:$O$868,15,FALSE))</f>
        <v>100</v>
      </c>
    </row>
    <row r="162" spans="1:15" x14ac:dyDescent="0.2">
      <c r="A162" s="94" t="s">
        <v>495</v>
      </c>
      <c r="B162" s="95">
        <f>IF(VLOOKUP($A162,'Table 11 Raw Data'!$A$1:$O$868,2,FALSE)=0,"-",VLOOKUP($A162,'Table 11 Raw Data'!$A$1:$O$868,2,FALSE))</f>
        <v>420</v>
      </c>
      <c r="C162" s="95">
        <f>IF(VLOOKUP($A162,'Table 11 Raw Data'!$A$1:$O$868,3,FALSE)=0,"-",VLOOKUP($A162,'Table 11 Raw Data'!$A$1:$O$868,3,FALSE))</f>
        <v>620</v>
      </c>
      <c r="D162" s="95">
        <f>IF(VLOOKUP($A162,'Table 11 Raw Data'!$A$1:$O$868,4,FALSE)=0,"-",VLOOKUP($A162,'Table 11 Raw Data'!$A$1:$O$868,4,FALSE))</f>
        <v>1040</v>
      </c>
      <c r="E162" s="95">
        <f>IF(VLOOKUP($A162,'Table 11 Raw Data'!$A$1:$O$868,5,FALSE)=0,"-",VLOOKUP($A162,'Table 11 Raw Data'!$A$1:$O$868,5,FALSE))</f>
        <v>230</v>
      </c>
      <c r="F162" s="95">
        <f>IF(VLOOKUP($A162,'Table 11 Raw Data'!$A$1:$O$868,6,FALSE)=0,"-",VLOOKUP($A162,'Table 11 Raw Data'!$A$1:$O$868,6,FALSE))</f>
        <v>1280</v>
      </c>
      <c r="G162" s="95">
        <f>IF(VLOOKUP($A162,'Table 11 Raw Data'!$A$1:$O$868,7,FALSE)=0,"-",VLOOKUP($A162,'Table 11 Raw Data'!$A$1:$O$868,7,FALSE))</f>
        <v>70</v>
      </c>
      <c r="H162" s="95">
        <f>IF(VLOOKUP($A162,'Table 11 Raw Data'!$A$1:$O$868,8,FALSE)=0,"-",VLOOKUP($A162,'Table 11 Raw Data'!$A$1:$O$868,8,FALSE))</f>
        <v>20</v>
      </c>
      <c r="I162" s="95">
        <f>IF(VLOOKUP($A162,'Table 11 Raw Data'!$A$1:$O$868,9,FALSE)=0,"-",VLOOKUP($A162,'Table 11 Raw Data'!$A$1:$O$868,9,FALSE))</f>
        <v>90</v>
      </c>
      <c r="J162" s="95">
        <f>IF(VLOOKUP($A162,'Table 11 Raw Data'!$A$1:$O$868,10,FALSE)=0,"-",VLOOKUP($A162,'Table 11 Raw Data'!$A$1:$O$868,10,FALSE))</f>
        <v>1360</v>
      </c>
      <c r="K162" s="96">
        <f>IF(VLOOKUP($A162,'Table 11 Raw Data'!$A$1:$O$868,11,FALSE)=0,"-",VLOOKUP($A162,'Table 11 Raw Data'!$A$1:$O$868,11,FALSE))</f>
        <v>33</v>
      </c>
      <c r="L162" s="96">
        <f>IF(VLOOKUP($A162,'Table 11 Raw Data'!$A$1:$O$868,12,FALSE)=0,"-",VLOOKUP($A162,'Table 11 Raw Data'!$A$1:$O$868,12,FALSE))</f>
        <v>49</v>
      </c>
      <c r="M162" s="96">
        <f>IF(VLOOKUP($A162,'Table 11 Raw Data'!$A$1:$O$868,13,FALSE)=0,"-",VLOOKUP($A162,'Table 11 Raw Data'!$A$1:$O$868,13,FALSE))</f>
        <v>82</v>
      </c>
      <c r="N162" s="96">
        <f>IF(VLOOKUP($A162,'Table 11 Raw Data'!$A$1:$O$868,14,FALSE)=0,"-",VLOOKUP($A162,'Table 11 Raw Data'!$A$1:$O$868,14,FALSE))</f>
        <v>18</v>
      </c>
      <c r="O162" s="97">
        <f>IF(VLOOKUP($A162,'Table 11 Raw Data'!$A$1:$O$868,15,FALSE)=0,"-",VLOOKUP($A162,'Table 11 Raw Data'!$A$1:$O$868,15,FALSE))</f>
        <v>100</v>
      </c>
    </row>
    <row r="163" spans="1:15" x14ac:dyDescent="0.2">
      <c r="A163" s="94" t="s">
        <v>496</v>
      </c>
      <c r="B163" s="95">
        <f>IF(VLOOKUP($A163,'Table 11 Raw Data'!$A$1:$O$868,2,FALSE)=0,"-",VLOOKUP($A163,'Table 11 Raw Data'!$A$1:$O$868,2,FALSE))</f>
        <v>590</v>
      </c>
      <c r="C163" s="95">
        <f>IF(VLOOKUP($A163,'Table 11 Raw Data'!$A$1:$O$868,3,FALSE)=0,"-",VLOOKUP($A163,'Table 11 Raw Data'!$A$1:$O$868,3,FALSE))</f>
        <v>820</v>
      </c>
      <c r="D163" s="95">
        <f>IF(VLOOKUP($A163,'Table 11 Raw Data'!$A$1:$O$868,4,FALSE)=0,"-",VLOOKUP($A163,'Table 11 Raw Data'!$A$1:$O$868,4,FALSE))</f>
        <v>1410</v>
      </c>
      <c r="E163" s="95">
        <f>IF(VLOOKUP($A163,'Table 11 Raw Data'!$A$1:$O$868,5,FALSE)=0,"-",VLOOKUP($A163,'Table 11 Raw Data'!$A$1:$O$868,5,FALSE))</f>
        <v>290</v>
      </c>
      <c r="F163" s="95">
        <f>IF(VLOOKUP($A163,'Table 11 Raw Data'!$A$1:$O$868,6,FALSE)=0,"-",VLOOKUP($A163,'Table 11 Raw Data'!$A$1:$O$868,6,FALSE))</f>
        <v>1690</v>
      </c>
      <c r="G163" s="95">
        <f>IF(VLOOKUP($A163,'Table 11 Raw Data'!$A$1:$O$868,7,FALSE)=0,"-",VLOOKUP($A163,'Table 11 Raw Data'!$A$1:$O$868,7,FALSE))</f>
        <v>50</v>
      </c>
      <c r="H163" s="95">
        <f>IF(VLOOKUP($A163,'Table 11 Raw Data'!$A$1:$O$868,8,FALSE)=0,"-",VLOOKUP($A163,'Table 11 Raw Data'!$A$1:$O$868,8,FALSE))</f>
        <v>40</v>
      </c>
      <c r="I163" s="95">
        <f>IF(VLOOKUP($A163,'Table 11 Raw Data'!$A$1:$O$868,9,FALSE)=0,"-",VLOOKUP($A163,'Table 11 Raw Data'!$A$1:$O$868,9,FALSE))</f>
        <v>90</v>
      </c>
      <c r="J163" s="95">
        <f>IF(VLOOKUP($A163,'Table 11 Raw Data'!$A$1:$O$868,10,FALSE)=0,"-",VLOOKUP($A163,'Table 11 Raw Data'!$A$1:$O$868,10,FALSE))</f>
        <v>1780</v>
      </c>
      <c r="K163" s="96">
        <f>IF(VLOOKUP($A163,'Table 11 Raw Data'!$A$1:$O$868,11,FALSE)=0,"-",VLOOKUP($A163,'Table 11 Raw Data'!$A$1:$O$868,11,FALSE))</f>
        <v>35</v>
      </c>
      <c r="L163" s="96">
        <f>IF(VLOOKUP($A163,'Table 11 Raw Data'!$A$1:$O$868,12,FALSE)=0,"-",VLOOKUP($A163,'Table 11 Raw Data'!$A$1:$O$868,12,FALSE))</f>
        <v>48</v>
      </c>
      <c r="M163" s="96">
        <f>IF(VLOOKUP($A163,'Table 11 Raw Data'!$A$1:$O$868,13,FALSE)=0,"-",VLOOKUP($A163,'Table 11 Raw Data'!$A$1:$O$868,13,FALSE))</f>
        <v>83</v>
      </c>
      <c r="N163" s="96">
        <f>IF(VLOOKUP($A163,'Table 11 Raw Data'!$A$1:$O$868,14,FALSE)=0,"-",VLOOKUP($A163,'Table 11 Raw Data'!$A$1:$O$868,14,FALSE))</f>
        <v>17</v>
      </c>
      <c r="O163" s="97">
        <f>IF(VLOOKUP($A163,'Table 11 Raw Data'!$A$1:$O$868,15,FALSE)=0,"-",VLOOKUP($A163,'Table 11 Raw Data'!$A$1:$O$868,15,FALSE))</f>
        <v>100</v>
      </c>
    </row>
    <row r="164" spans="1:15" x14ac:dyDescent="0.2">
      <c r="A164" s="94" t="s">
        <v>497</v>
      </c>
      <c r="B164" s="95">
        <f>IF(VLOOKUP($A164,'Table 11 Raw Data'!$A$1:$O$868,2,FALSE)=0,"-",VLOOKUP($A164,'Table 11 Raw Data'!$A$1:$O$868,2,FALSE))</f>
        <v>370</v>
      </c>
      <c r="C164" s="95">
        <f>IF(VLOOKUP($A164,'Table 11 Raw Data'!$A$1:$O$868,3,FALSE)=0,"-",VLOOKUP($A164,'Table 11 Raw Data'!$A$1:$O$868,3,FALSE))</f>
        <v>550</v>
      </c>
      <c r="D164" s="95">
        <f>IF(VLOOKUP($A164,'Table 11 Raw Data'!$A$1:$O$868,4,FALSE)=0,"-",VLOOKUP($A164,'Table 11 Raw Data'!$A$1:$O$868,4,FALSE))</f>
        <v>920</v>
      </c>
      <c r="E164" s="95">
        <f>IF(VLOOKUP($A164,'Table 11 Raw Data'!$A$1:$O$868,5,FALSE)=0,"-",VLOOKUP($A164,'Table 11 Raw Data'!$A$1:$O$868,5,FALSE))</f>
        <v>230</v>
      </c>
      <c r="F164" s="95">
        <f>IF(VLOOKUP($A164,'Table 11 Raw Data'!$A$1:$O$868,6,FALSE)=0,"-",VLOOKUP($A164,'Table 11 Raw Data'!$A$1:$O$868,6,FALSE))</f>
        <v>1150</v>
      </c>
      <c r="G164" s="95">
        <f>IF(VLOOKUP($A164,'Table 11 Raw Data'!$A$1:$O$868,7,FALSE)=0,"-",VLOOKUP($A164,'Table 11 Raw Data'!$A$1:$O$868,7,FALSE))</f>
        <v>70</v>
      </c>
      <c r="H164" s="95">
        <f>IF(VLOOKUP($A164,'Table 11 Raw Data'!$A$1:$O$868,8,FALSE)=0,"-",VLOOKUP($A164,'Table 11 Raw Data'!$A$1:$O$868,8,FALSE))</f>
        <v>30</v>
      </c>
      <c r="I164" s="95">
        <f>IF(VLOOKUP($A164,'Table 11 Raw Data'!$A$1:$O$868,9,FALSE)=0,"-",VLOOKUP($A164,'Table 11 Raw Data'!$A$1:$O$868,9,FALSE))</f>
        <v>100</v>
      </c>
      <c r="J164" s="95">
        <f>IF(VLOOKUP($A164,'Table 11 Raw Data'!$A$1:$O$868,10,FALSE)=0,"-",VLOOKUP($A164,'Table 11 Raw Data'!$A$1:$O$868,10,FALSE))</f>
        <v>1250</v>
      </c>
      <c r="K164" s="96">
        <f>IF(VLOOKUP($A164,'Table 11 Raw Data'!$A$1:$O$868,11,FALSE)=0,"-",VLOOKUP($A164,'Table 11 Raw Data'!$A$1:$O$868,11,FALSE))</f>
        <v>32</v>
      </c>
      <c r="L164" s="96">
        <f>IF(VLOOKUP($A164,'Table 11 Raw Data'!$A$1:$O$868,12,FALSE)=0,"-",VLOOKUP($A164,'Table 11 Raw Data'!$A$1:$O$868,12,FALSE))</f>
        <v>47</v>
      </c>
      <c r="M164" s="96">
        <f>IF(VLOOKUP($A164,'Table 11 Raw Data'!$A$1:$O$868,13,FALSE)=0,"-",VLOOKUP($A164,'Table 11 Raw Data'!$A$1:$O$868,13,FALSE))</f>
        <v>80</v>
      </c>
      <c r="N164" s="96">
        <f>IF(VLOOKUP($A164,'Table 11 Raw Data'!$A$1:$O$868,14,FALSE)=0,"-",VLOOKUP($A164,'Table 11 Raw Data'!$A$1:$O$868,14,FALSE))</f>
        <v>20</v>
      </c>
      <c r="O164" s="97">
        <f>IF(VLOOKUP($A164,'Table 11 Raw Data'!$A$1:$O$868,15,FALSE)=0,"-",VLOOKUP($A164,'Table 11 Raw Data'!$A$1:$O$868,15,FALSE))</f>
        <v>100</v>
      </c>
    </row>
    <row r="165" spans="1:15" x14ac:dyDescent="0.2">
      <c r="A165" s="94" t="s">
        <v>498</v>
      </c>
      <c r="B165" s="95">
        <f>IF(VLOOKUP($A165,'Table 11 Raw Data'!$A$1:$O$868,2,FALSE)=0,"-",VLOOKUP($A165,'Table 11 Raw Data'!$A$1:$O$868,2,FALSE))</f>
        <v>450</v>
      </c>
      <c r="C165" s="95">
        <f>IF(VLOOKUP($A165,'Table 11 Raw Data'!$A$1:$O$868,3,FALSE)=0,"-",VLOOKUP($A165,'Table 11 Raw Data'!$A$1:$O$868,3,FALSE))</f>
        <v>550</v>
      </c>
      <c r="D165" s="95">
        <f>IF(VLOOKUP($A165,'Table 11 Raw Data'!$A$1:$O$868,4,FALSE)=0,"-",VLOOKUP($A165,'Table 11 Raw Data'!$A$1:$O$868,4,FALSE))</f>
        <v>1000</v>
      </c>
      <c r="E165" s="95">
        <f>IF(VLOOKUP($A165,'Table 11 Raw Data'!$A$1:$O$868,5,FALSE)=0,"-",VLOOKUP($A165,'Table 11 Raw Data'!$A$1:$O$868,5,FALSE))</f>
        <v>210</v>
      </c>
      <c r="F165" s="95">
        <f>IF(VLOOKUP($A165,'Table 11 Raw Data'!$A$1:$O$868,6,FALSE)=0,"-",VLOOKUP($A165,'Table 11 Raw Data'!$A$1:$O$868,6,FALSE))</f>
        <v>1200</v>
      </c>
      <c r="G165" s="95">
        <f>IF(VLOOKUP($A165,'Table 11 Raw Data'!$A$1:$O$868,7,FALSE)=0,"-",VLOOKUP($A165,'Table 11 Raw Data'!$A$1:$O$868,7,FALSE))</f>
        <v>50</v>
      </c>
      <c r="H165" s="95">
        <f>IF(VLOOKUP($A165,'Table 11 Raw Data'!$A$1:$O$868,8,FALSE)=0,"-",VLOOKUP($A165,'Table 11 Raw Data'!$A$1:$O$868,8,FALSE))</f>
        <v>40</v>
      </c>
      <c r="I165" s="95">
        <f>IF(VLOOKUP($A165,'Table 11 Raw Data'!$A$1:$O$868,9,FALSE)=0,"-",VLOOKUP($A165,'Table 11 Raw Data'!$A$1:$O$868,9,FALSE))</f>
        <v>90</v>
      </c>
      <c r="J165" s="95">
        <f>IF(VLOOKUP($A165,'Table 11 Raw Data'!$A$1:$O$868,10,FALSE)=0,"-",VLOOKUP($A165,'Table 11 Raw Data'!$A$1:$O$868,10,FALSE))</f>
        <v>1290</v>
      </c>
      <c r="K165" s="96">
        <f>IF(VLOOKUP($A165,'Table 11 Raw Data'!$A$1:$O$868,11,FALSE)=0,"-",VLOOKUP($A165,'Table 11 Raw Data'!$A$1:$O$868,11,FALSE))</f>
        <v>37</v>
      </c>
      <c r="L165" s="96">
        <f>IF(VLOOKUP($A165,'Table 11 Raw Data'!$A$1:$O$868,12,FALSE)=0,"-",VLOOKUP($A165,'Table 11 Raw Data'!$A$1:$O$868,12,FALSE))</f>
        <v>45</v>
      </c>
      <c r="M165" s="96">
        <f>IF(VLOOKUP($A165,'Table 11 Raw Data'!$A$1:$O$868,13,FALSE)=0,"-",VLOOKUP($A165,'Table 11 Raw Data'!$A$1:$O$868,13,FALSE))</f>
        <v>83</v>
      </c>
      <c r="N165" s="96">
        <f>IF(VLOOKUP($A165,'Table 11 Raw Data'!$A$1:$O$868,14,FALSE)=0,"-",VLOOKUP($A165,'Table 11 Raw Data'!$A$1:$O$868,14,FALSE))</f>
        <v>17</v>
      </c>
      <c r="O165" s="97">
        <f>IF(VLOOKUP($A165,'Table 11 Raw Data'!$A$1:$O$868,15,FALSE)=0,"-",VLOOKUP($A165,'Table 11 Raw Data'!$A$1:$O$868,15,FALSE))</f>
        <v>100</v>
      </c>
    </row>
    <row r="166" spans="1:15" x14ac:dyDescent="0.2">
      <c r="A166" s="94" t="s">
        <v>499</v>
      </c>
      <c r="B166" s="95">
        <f>IF(VLOOKUP($A166,'Table 11 Raw Data'!$A$1:$O$868,2,FALSE)=0,"-",VLOOKUP($A166,'Table 11 Raw Data'!$A$1:$O$868,2,FALSE))</f>
        <v>530</v>
      </c>
      <c r="C166" s="95">
        <f>IF(VLOOKUP($A166,'Table 11 Raw Data'!$A$1:$O$868,3,FALSE)=0,"-",VLOOKUP($A166,'Table 11 Raw Data'!$A$1:$O$868,3,FALSE))</f>
        <v>680</v>
      </c>
      <c r="D166" s="95">
        <f>IF(VLOOKUP($A166,'Table 11 Raw Data'!$A$1:$O$868,4,FALSE)=0,"-",VLOOKUP($A166,'Table 11 Raw Data'!$A$1:$O$868,4,FALSE))</f>
        <v>1210</v>
      </c>
      <c r="E166" s="95">
        <f>IF(VLOOKUP($A166,'Table 11 Raw Data'!$A$1:$O$868,5,FALSE)=0,"-",VLOOKUP($A166,'Table 11 Raw Data'!$A$1:$O$868,5,FALSE))</f>
        <v>290</v>
      </c>
      <c r="F166" s="95">
        <f>IF(VLOOKUP($A166,'Table 11 Raw Data'!$A$1:$O$868,6,FALSE)=0,"-",VLOOKUP($A166,'Table 11 Raw Data'!$A$1:$O$868,6,FALSE))</f>
        <v>1500</v>
      </c>
      <c r="G166" s="95">
        <f>IF(VLOOKUP($A166,'Table 11 Raw Data'!$A$1:$O$868,7,FALSE)=0,"-",VLOOKUP($A166,'Table 11 Raw Data'!$A$1:$O$868,7,FALSE))</f>
        <v>60</v>
      </c>
      <c r="H166" s="95">
        <f>IF(VLOOKUP($A166,'Table 11 Raw Data'!$A$1:$O$868,8,FALSE)=0,"-",VLOOKUP($A166,'Table 11 Raw Data'!$A$1:$O$868,8,FALSE))</f>
        <v>50</v>
      </c>
      <c r="I166" s="95">
        <f>IF(VLOOKUP($A166,'Table 11 Raw Data'!$A$1:$O$868,9,FALSE)=0,"-",VLOOKUP($A166,'Table 11 Raw Data'!$A$1:$O$868,9,FALSE))</f>
        <v>110</v>
      </c>
      <c r="J166" s="95">
        <f>IF(VLOOKUP($A166,'Table 11 Raw Data'!$A$1:$O$868,10,FALSE)=0,"-",VLOOKUP($A166,'Table 11 Raw Data'!$A$1:$O$868,10,FALSE))</f>
        <v>1610</v>
      </c>
      <c r="K166" s="96">
        <f>IF(VLOOKUP($A166,'Table 11 Raw Data'!$A$1:$O$868,11,FALSE)=0,"-",VLOOKUP($A166,'Table 11 Raw Data'!$A$1:$O$868,11,FALSE))</f>
        <v>35</v>
      </c>
      <c r="L166" s="96">
        <f>IF(VLOOKUP($A166,'Table 11 Raw Data'!$A$1:$O$868,12,FALSE)=0,"-",VLOOKUP($A166,'Table 11 Raw Data'!$A$1:$O$868,12,FALSE))</f>
        <v>45</v>
      </c>
      <c r="M166" s="96">
        <f>IF(VLOOKUP($A166,'Table 11 Raw Data'!$A$1:$O$868,13,FALSE)=0,"-",VLOOKUP($A166,'Table 11 Raw Data'!$A$1:$O$868,13,FALSE))</f>
        <v>80</v>
      </c>
      <c r="N166" s="96">
        <f>IF(VLOOKUP($A166,'Table 11 Raw Data'!$A$1:$O$868,14,FALSE)=0,"-",VLOOKUP($A166,'Table 11 Raw Data'!$A$1:$O$868,14,FALSE))</f>
        <v>20</v>
      </c>
      <c r="O166" s="97">
        <f>IF(VLOOKUP($A166,'Table 11 Raw Data'!$A$1:$O$868,15,FALSE)=0,"-",VLOOKUP($A166,'Table 11 Raw Data'!$A$1:$O$868,15,FALSE))</f>
        <v>100</v>
      </c>
    </row>
    <row r="167" spans="1:15" x14ac:dyDescent="0.2">
      <c r="A167" s="94" t="s">
        <v>500</v>
      </c>
      <c r="B167" s="95">
        <f>IF(VLOOKUP($A167,'Table 11 Raw Data'!$A$1:$O$868,2,FALSE)=0,"-",VLOOKUP($A167,'Table 11 Raw Data'!$A$1:$O$868,2,FALSE))</f>
        <v>660</v>
      </c>
      <c r="C167" s="95">
        <f>IF(VLOOKUP($A167,'Table 11 Raw Data'!$A$1:$O$868,3,FALSE)=0,"-",VLOOKUP($A167,'Table 11 Raw Data'!$A$1:$O$868,3,FALSE))</f>
        <v>780</v>
      </c>
      <c r="D167" s="95">
        <f>IF(VLOOKUP($A167,'Table 11 Raw Data'!$A$1:$O$868,4,FALSE)=0,"-",VLOOKUP($A167,'Table 11 Raw Data'!$A$1:$O$868,4,FALSE))</f>
        <v>1440</v>
      </c>
      <c r="E167" s="95">
        <f>IF(VLOOKUP($A167,'Table 11 Raw Data'!$A$1:$O$868,5,FALSE)=0,"-",VLOOKUP($A167,'Table 11 Raw Data'!$A$1:$O$868,5,FALSE))</f>
        <v>390</v>
      </c>
      <c r="F167" s="95">
        <f>IF(VLOOKUP($A167,'Table 11 Raw Data'!$A$1:$O$868,6,FALSE)=0,"-",VLOOKUP($A167,'Table 11 Raw Data'!$A$1:$O$868,6,FALSE))</f>
        <v>1820</v>
      </c>
      <c r="G167" s="95">
        <f>IF(VLOOKUP($A167,'Table 11 Raw Data'!$A$1:$O$868,7,FALSE)=0,"-",VLOOKUP($A167,'Table 11 Raw Data'!$A$1:$O$868,7,FALSE))</f>
        <v>80</v>
      </c>
      <c r="H167" s="95">
        <f>IF(VLOOKUP($A167,'Table 11 Raw Data'!$A$1:$O$868,8,FALSE)=0,"-",VLOOKUP($A167,'Table 11 Raw Data'!$A$1:$O$868,8,FALSE))</f>
        <v>40</v>
      </c>
      <c r="I167" s="95">
        <f>IF(VLOOKUP($A167,'Table 11 Raw Data'!$A$1:$O$868,9,FALSE)=0,"-",VLOOKUP($A167,'Table 11 Raw Data'!$A$1:$O$868,9,FALSE))</f>
        <v>120</v>
      </c>
      <c r="J167" s="95">
        <f>IF(VLOOKUP($A167,'Table 11 Raw Data'!$A$1:$O$868,10,FALSE)=0,"-",VLOOKUP($A167,'Table 11 Raw Data'!$A$1:$O$868,10,FALSE))</f>
        <v>1940</v>
      </c>
      <c r="K167" s="96">
        <f>IF(VLOOKUP($A167,'Table 11 Raw Data'!$A$1:$O$868,11,FALSE)=0,"-",VLOOKUP($A167,'Table 11 Raw Data'!$A$1:$O$868,11,FALSE))</f>
        <v>36</v>
      </c>
      <c r="L167" s="96">
        <f>IF(VLOOKUP($A167,'Table 11 Raw Data'!$A$1:$O$868,12,FALSE)=0,"-",VLOOKUP($A167,'Table 11 Raw Data'!$A$1:$O$868,12,FALSE))</f>
        <v>43</v>
      </c>
      <c r="M167" s="96">
        <f>IF(VLOOKUP($A167,'Table 11 Raw Data'!$A$1:$O$868,13,FALSE)=0,"-",VLOOKUP($A167,'Table 11 Raw Data'!$A$1:$O$868,13,FALSE))</f>
        <v>79</v>
      </c>
      <c r="N167" s="96">
        <f>IF(VLOOKUP($A167,'Table 11 Raw Data'!$A$1:$O$868,14,FALSE)=0,"-",VLOOKUP($A167,'Table 11 Raw Data'!$A$1:$O$868,14,FALSE))</f>
        <v>21</v>
      </c>
      <c r="O167" s="97">
        <f>IF(VLOOKUP($A167,'Table 11 Raw Data'!$A$1:$O$868,15,FALSE)=0,"-",VLOOKUP($A167,'Table 11 Raw Data'!$A$1:$O$868,15,FALSE))</f>
        <v>100</v>
      </c>
    </row>
    <row r="168" spans="1:15" x14ac:dyDescent="0.2">
      <c r="A168" s="94" t="s">
        <v>501</v>
      </c>
      <c r="B168" s="95">
        <f>IF(VLOOKUP($A168,'Table 11 Raw Data'!$A$1:$O$868,2,FALSE)=0,"-",VLOOKUP($A168,'Table 11 Raw Data'!$A$1:$O$868,2,FALSE))</f>
        <v>550</v>
      </c>
      <c r="C168" s="95">
        <f>IF(VLOOKUP($A168,'Table 11 Raw Data'!$A$1:$O$868,3,FALSE)=0,"-",VLOOKUP($A168,'Table 11 Raw Data'!$A$1:$O$868,3,FALSE))</f>
        <v>740</v>
      </c>
      <c r="D168" s="95">
        <f>IF(VLOOKUP($A168,'Table 11 Raw Data'!$A$1:$O$868,4,FALSE)=0,"-",VLOOKUP($A168,'Table 11 Raw Data'!$A$1:$O$868,4,FALSE))</f>
        <v>1290</v>
      </c>
      <c r="E168" s="95">
        <f>IF(VLOOKUP($A168,'Table 11 Raw Data'!$A$1:$O$868,5,FALSE)=0,"-",VLOOKUP($A168,'Table 11 Raw Data'!$A$1:$O$868,5,FALSE))</f>
        <v>300</v>
      </c>
      <c r="F168" s="95">
        <f>IF(VLOOKUP($A168,'Table 11 Raw Data'!$A$1:$O$868,6,FALSE)=0,"-",VLOOKUP($A168,'Table 11 Raw Data'!$A$1:$O$868,6,FALSE))</f>
        <v>1590</v>
      </c>
      <c r="G168" s="95">
        <f>IF(VLOOKUP($A168,'Table 11 Raw Data'!$A$1:$O$868,7,FALSE)=0,"-",VLOOKUP($A168,'Table 11 Raw Data'!$A$1:$O$868,7,FALSE))</f>
        <v>40</v>
      </c>
      <c r="H168" s="95">
        <f>IF(VLOOKUP($A168,'Table 11 Raw Data'!$A$1:$O$868,8,FALSE)=0,"-",VLOOKUP($A168,'Table 11 Raw Data'!$A$1:$O$868,8,FALSE))</f>
        <v>40</v>
      </c>
      <c r="I168" s="95">
        <f>IF(VLOOKUP($A168,'Table 11 Raw Data'!$A$1:$O$868,9,FALSE)=0,"-",VLOOKUP($A168,'Table 11 Raw Data'!$A$1:$O$868,9,FALSE))</f>
        <v>80</v>
      </c>
      <c r="J168" s="95">
        <f>IF(VLOOKUP($A168,'Table 11 Raw Data'!$A$1:$O$868,10,FALSE)=0,"-",VLOOKUP($A168,'Table 11 Raw Data'!$A$1:$O$868,10,FALSE))</f>
        <v>1670</v>
      </c>
      <c r="K168" s="96">
        <f>IF(VLOOKUP($A168,'Table 11 Raw Data'!$A$1:$O$868,11,FALSE)=0,"-",VLOOKUP($A168,'Table 11 Raw Data'!$A$1:$O$868,11,FALSE))</f>
        <v>34</v>
      </c>
      <c r="L168" s="96">
        <f>IF(VLOOKUP($A168,'Table 11 Raw Data'!$A$1:$O$868,12,FALSE)=0,"-",VLOOKUP($A168,'Table 11 Raw Data'!$A$1:$O$868,12,FALSE))</f>
        <v>47</v>
      </c>
      <c r="M168" s="96">
        <f>IF(VLOOKUP($A168,'Table 11 Raw Data'!$A$1:$O$868,13,FALSE)=0,"-",VLOOKUP($A168,'Table 11 Raw Data'!$A$1:$O$868,13,FALSE))</f>
        <v>81</v>
      </c>
      <c r="N168" s="96">
        <f>IF(VLOOKUP($A168,'Table 11 Raw Data'!$A$1:$O$868,14,FALSE)=0,"-",VLOOKUP($A168,'Table 11 Raw Data'!$A$1:$O$868,14,FALSE))</f>
        <v>19</v>
      </c>
      <c r="O168" s="97">
        <f>IF(VLOOKUP($A168,'Table 11 Raw Data'!$A$1:$O$868,15,FALSE)=0,"-",VLOOKUP($A168,'Table 11 Raw Data'!$A$1:$O$868,15,FALSE))</f>
        <v>100</v>
      </c>
    </row>
    <row r="169" spans="1:15" x14ac:dyDescent="0.2">
      <c r="A169" s="94" t="s">
        <v>502</v>
      </c>
      <c r="B169" s="95">
        <f>IF(VLOOKUP($A169,'Table 11 Raw Data'!$A$1:$O$868,2,FALSE)=0,"-",VLOOKUP($A169,'Table 11 Raw Data'!$A$1:$O$868,2,FALSE))</f>
        <v>720</v>
      </c>
      <c r="C169" s="95">
        <f>IF(VLOOKUP($A169,'Table 11 Raw Data'!$A$1:$O$868,3,FALSE)=0,"-",VLOOKUP($A169,'Table 11 Raw Data'!$A$1:$O$868,3,FALSE))</f>
        <v>800</v>
      </c>
      <c r="D169" s="95">
        <f>IF(VLOOKUP($A169,'Table 11 Raw Data'!$A$1:$O$868,4,FALSE)=0,"-",VLOOKUP($A169,'Table 11 Raw Data'!$A$1:$O$868,4,FALSE))</f>
        <v>1520</v>
      </c>
      <c r="E169" s="95">
        <f>IF(VLOOKUP($A169,'Table 11 Raw Data'!$A$1:$O$868,5,FALSE)=0,"-",VLOOKUP($A169,'Table 11 Raw Data'!$A$1:$O$868,5,FALSE))</f>
        <v>420</v>
      </c>
      <c r="F169" s="95">
        <f>IF(VLOOKUP($A169,'Table 11 Raw Data'!$A$1:$O$868,6,FALSE)=0,"-",VLOOKUP($A169,'Table 11 Raw Data'!$A$1:$O$868,6,FALSE))</f>
        <v>1940</v>
      </c>
      <c r="G169" s="95">
        <f>IF(VLOOKUP($A169,'Table 11 Raw Data'!$A$1:$O$868,7,FALSE)=0,"-",VLOOKUP($A169,'Table 11 Raw Data'!$A$1:$O$868,7,FALSE))</f>
        <v>90</v>
      </c>
      <c r="H169" s="95">
        <f>IF(VLOOKUP($A169,'Table 11 Raw Data'!$A$1:$O$868,8,FALSE)=0,"-",VLOOKUP($A169,'Table 11 Raw Data'!$A$1:$O$868,8,FALSE))</f>
        <v>50</v>
      </c>
      <c r="I169" s="95">
        <f>IF(VLOOKUP($A169,'Table 11 Raw Data'!$A$1:$O$868,9,FALSE)=0,"-",VLOOKUP($A169,'Table 11 Raw Data'!$A$1:$O$868,9,FALSE))</f>
        <v>140</v>
      </c>
      <c r="J169" s="95">
        <f>IF(VLOOKUP($A169,'Table 11 Raw Data'!$A$1:$O$868,10,FALSE)=0,"-",VLOOKUP($A169,'Table 11 Raw Data'!$A$1:$O$868,10,FALSE))</f>
        <v>2080</v>
      </c>
      <c r="K169" s="96">
        <f>IF(VLOOKUP($A169,'Table 11 Raw Data'!$A$1:$O$868,11,FALSE)=0,"-",VLOOKUP($A169,'Table 11 Raw Data'!$A$1:$O$868,11,FALSE))</f>
        <v>37</v>
      </c>
      <c r="L169" s="96">
        <f>IF(VLOOKUP($A169,'Table 11 Raw Data'!$A$1:$O$868,12,FALSE)=0,"-",VLOOKUP($A169,'Table 11 Raw Data'!$A$1:$O$868,12,FALSE))</f>
        <v>41</v>
      </c>
      <c r="M169" s="96">
        <f>IF(VLOOKUP($A169,'Table 11 Raw Data'!$A$1:$O$868,13,FALSE)=0,"-",VLOOKUP($A169,'Table 11 Raw Data'!$A$1:$O$868,13,FALSE))</f>
        <v>78</v>
      </c>
      <c r="N169" s="96">
        <f>IF(VLOOKUP($A169,'Table 11 Raw Data'!$A$1:$O$868,14,FALSE)=0,"-",VLOOKUP($A169,'Table 11 Raw Data'!$A$1:$O$868,14,FALSE))</f>
        <v>22</v>
      </c>
      <c r="O169" s="97">
        <f>IF(VLOOKUP($A169,'Table 11 Raw Data'!$A$1:$O$868,15,FALSE)=0,"-",VLOOKUP($A169,'Table 11 Raw Data'!$A$1:$O$868,15,FALSE))</f>
        <v>100</v>
      </c>
    </row>
    <row r="170" spans="1:15" x14ac:dyDescent="0.2">
      <c r="A170" s="94"/>
      <c r="B170" s="90"/>
      <c r="C170" s="90"/>
      <c r="D170" s="90"/>
      <c r="E170" s="90"/>
      <c r="F170" s="90"/>
      <c r="G170" s="90"/>
      <c r="H170" s="90"/>
      <c r="I170" s="90"/>
      <c r="J170" s="90"/>
      <c r="K170" s="91"/>
      <c r="L170" s="91"/>
      <c r="M170" s="91"/>
      <c r="N170" s="91"/>
      <c r="O170" s="92"/>
    </row>
    <row r="171" spans="1:15" x14ac:dyDescent="0.2">
      <c r="A171" s="93" t="s">
        <v>58</v>
      </c>
      <c r="B171" s="90">
        <f>IF(VLOOKUP($A171,'Table 11 Raw Data'!$A$1:$O$868,2,FALSE)=0,"-",VLOOKUP($A171,'Table 11 Raw Data'!$A$1:$O$868,2,FALSE))</f>
        <v>36260</v>
      </c>
      <c r="C171" s="90">
        <f>IF(VLOOKUP($A171,'Table 11 Raw Data'!$A$1:$O$868,3,FALSE)=0,"-",VLOOKUP($A171,'Table 11 Raw Data'!$A$1:$O$868,3,FALSE))</f>
        <v>38690</v>
      </c>
      <c r="D171" s="90">
        <f>IF(VLOOKUP($A171,'Table 11 Raw Data'!$A$1:$O$868,4,FALSE)=0,"-",VLOOKUP($A171,'Table 11 Raw Data'!$A$1:$O$868,4,FALSE))</f>
        <v>74950</v>
      </c>
      <c r="E171" s="90">
        <f>IF(VLOOKUP($A171,'Table 11 Raw Data'!$A$1:$O$868,5,FALSE)=0,"-",VLOOKUP($A171,'Table 11 Raw Data'!$A$1:$O$868,5,FALSE))</f>
        <v>17280</v>
      </c>
      <c r="F171" s="90">
        <f>IF(VLOOKUP($A171,'Table 11 Raw Data'!$A$1:$O$868,6,FALSE)=0,"-",VLOOKUP($A171,'Table 11 Raw Data'!$A$1:$O$868,6,FALSE))</f>
        <v>92230</v>
      </c>
      <c r="G171" s="90">
        <f>IF(VLOOKUP($A171,'Table 11 Raw Data'!$A$1:$O$868,7,FALSE)=0,"-",VLOOKUP($A171,'Table 11 Raw Data'!$A$1:$O$868,7,FALSE))</f>
        <v>3650</v>
      </c>
      <c r="H171" s="90">
        <f>IF(VLOOKUP($A171,'Table 11 Raw Data'!$A$1:$O$868,8,FALSE)=0,"-",VLOOKUP($A171,'Table 11 Raw Data'!$A$1:$O$868,8,FALSE))</f>
        <v>1810</v>
      </c>
      <c r="I171" s="90">
        <f>IF(VLOOKUP($A171,'Table 11 Raw Data'!$A$1:$O$868,9,FALSE)=0,"-",VLOOKUP($A171,'Table 11 Raw Data'!$A$1:$O$868,9,FALSE))</f>
        <v>5460</v>
      </c>
      <c r="J171" s="90">
        <f>IF(VLOOKUP($A171,'Table 11 Raw Data'!$A$1:$O$868,10,FALSE)=0,"-",VLOOKUP($A171,'Table 11 Raw Data'!$A$1:$O$868,10,FALSE))</f>
        <v>97680</v>
      </c>
      <c r="K171" s="91">
        <f>IF(VLOOKUP($A171,'Table 11 Raw Data'!$A$1:$O$868,11,FALSE)=0,"-",VLOOKUP($A171,'Table 11 Raw Data'!$A$1:$O$868,11,FALSE))</f>
        <v>39</v>
      </c>
      <c r="L171" s="91">
        <f>IF(VLOOKUP($A171,'Table 11 Raw Data'!$A$1:$O$868,12,FALSE)=0,"-",VLOOKUP($A171,'Table 11 Raw Data'!$A$1:$O$868,12,FALSE))</f>
        <v>42</v>
      </c>
      <c r="M171" s="91">
        <f>IF(VLOOKUP($A171,'Table 11 Raw Data'!$A$1:$O$868,13,FALSE)=0,"-",VLOOKUP($A171,'Table 11 Raw Data'!$A$1:$O$868,13,FALSE))</f>
        <v>81</v>
      </c>
      <c r="N171" s="91">
        <f>IF(VLOOKUP($A171,'Table 11 Raw Data'!$A$1:$O$868,14,FALSE)=0,"-",VLOOKUP($A171,'Table 11 Raw Data'!$A$1:$O$868,14,FALSE))</f>
        <v>19</v>
      </c>
      <c r="O171" s="92">
        <f>IF(VLOOKUP($A171,'Table 11 Raw Data'!$A$1:$O$868,15,FALSE)=0,"-",VLOOKUP($A171,'Table 11 Raw Data'!$A$1:$O$868,15,FALSE))</f>
        <v>100</v>
      </c>
    </row>
    <row r="172" spans="1:15" x14ac:dyDescent="0.2">
      <c r="A172" s="94" t="s">
        <v>503</v>
      </c>
      <c r="B172" s="95">
        <f>IF(VLOOKUP($A172,'Table 11 Raw Data'!$A$1:$O$868,2,FALSE)=0,"-",VLOOKUP($A172,'Table 11 Raw Data'!$A$1:$O$868,2,FALSE))</f>
        <v>1690</v>
      </c>
      <c r="C172" s="95">
        <f>IF(VLOOKUP($A172,'Table 11 Raw Data'!$A$1:$O$868,3,FALSE)=0,"-",VLOOKUP($A172,'Table 11 Raw Data'!$A$1:$O$868,3,FALSE))</f>
        <v>1620</v>
      </c>
      <c r="D172" s="95">
        <f>IF(VLOOKUP($A172,'Table 11 Raw Data'!$A$1:$O$868,4,FALSE)=0,"-",VLOOKUP($A172,'Table 11 Raw Data'!$A$1:$O$868,4,FALSE))</f>
        <v>3310</v>
      </c>
      <c r="E172" s="95">
        <f>IF(VLOOKUP($A172,'Table 11 Raw Data'!$A$1:$O$868,5,FALSE)=0,"-",VLOOKUP($A172,'Table 11 Raw Data'!$A$1:$O$868,5,FALSE))</f>
        <v>760</v>
      </c>
      <c r="F172" s="95">
        <f>IF(VLOOKUP($A172,'Table 11 Raw Data'!$A$1:$O$868,6,FALSE)=0,"-",VLOOKUP($A172,'Table 11 Raw Data'!$A$1:$O$868,6,FALSE))</f>
        <v>4080</v>
      </c>
      <c r="G172" s="95">
        <f>IF(VLOOKUP($A172,'Table 11 Raw Data'!$A$1:$O$868,7,FALSE)=0,"-",VLOOKUP($A172,'Table 11 Raw Data'!$A$1:$O$868,7,FALSE))</f>
        <v>170</v>
      </c>
      <c r="H172" s="95">
        <f>IF(VLOOKUP($A172,'Table 11 Raw Data'!$A$1:$O$868,8,FALSE)=0,"-",VLOOKUP($A172,'Table 11 Raw Data'!$A$1:$O$868,8,FALSE))</f>
        <v>70</v>
      </c>
      <c r="I172" s="95">
        <f>IF(VLOOKUP($A172,'Table 11 Raw Data'!$A$1:$O$868,9,FALSE)=0,"-",VLOOKUP($A172,'Table 11 Raw Data'!$A$1:$O$868,9,FALSE))</f>
        <v>250</v>
      </c>
      <c r="J172" s="95">
        <f>IF(VLOOKUP($A172,'Table 11 Raw Data'!$A$1:$O$868,10,FALSE)=0,"-",VLOOKUP($A172,'Table 11 Raw Data'!$A$1:$O$868,10,FALSE))</f>
        <v>4320</v>
      </c>
      <c r="K172" s="96">
        <f>IF(VLOOKUP($A172,'Table 11 Raw Data'!$A$1:$O$868,11,FALSE)=0,"-",VLOOKUP($A172,'Table 11 Raw Data'!$A$1:$O$868,11,FALSE))</f>
        <v>42</v>
      </c>
      <c r="L172" s="96">
        <f>IF(VLOOKUP($A172,'Table 11 Raw Data'!$A$1:$O$868,12,FALSE)=0,"-",VLOOKUP($A172,'Table 11 Raw Data'!$A$1:$O$868,12,FALSE))</f>
        <v>40</v>
      </c>
      <c r="M172" s="96">
        <f>IF(VLOOKUP($A172,'Table 11 Raw Data'!$A$1:$O$868,13,FALSE)=0,"-",VLOOKUP($A172,'Table 11 Raw Data'!$A$1:$O$868,13,FALSE))</f>
        <v>81</v>
      </c>
      <c r="N172" s="96">
        <f>IF(VLOOKUP($A172,'Table 11 Raw Data'!$A$1:$O$868,14,FALSE)=0,"-",VLOOKUP($A172,'Table 11 Raw Data'!$A$1:$O$868,14,FALSE))</f>
        <v>19</v>
      </c>
      <c r="O172" s="97">
        <f>IF(VLOOKUP($A172,'Table 11 Raw Data'!$A$1:$O$868,15,FALSE)=0,"-",VLOOKUP($A172,'Table 11 Raw Data'!$A$1:$O$868,15,FALSE))</f>
        <v>100</v>
      </c>
    </row>
    <row r="173" spans="1:15" x14ac:dyDescent="0.2">
      <c r="A173" s="94" t="s">
        <v>504</v>
      </c>
      <c r="B173" s="95">
        <f>IF(VLOOKUP($A173,'Table 11 Raw Data'!$A$1:$O$868,2,FALSE)=0,"-",VLOOKUP($A173,'Table 11 Raw Data'!$A$1:$O$868,2,FALSE))</f>
        <v>1470</v>
      </c>
      <c r="C173" s="95">
        <f>IF(VLOOKUP($A173,'Table 11 Raw Data'!$A$1:$O$868,3,FALSE)=0,"-",VLOOKUP($A173,'Table 11 Raw Data'!$A$1:$O$868,3,FALSE))</f>
        <v>1390</v>
      </c>
      <c r="D173" s="95">
        <f>IF(VLOOKUP($A173,'Table 11 Raw Data'!$A$1:$O$868,4,FALSE)=0,"-",VLOOKUP($A173,'Table 11 Raw Data'!$A$1:$O$868,4,FALSE))</f>
        <v>2860</v>
      </c>
      <c r="E173" s="95">
        <f>IF(VLOOKUP($A173,'Table 11 Raw Data'!$A$1:$O$868,5,FALSE)=0,"-",VLOOKUP($A173,'Table 11 Raw Data'!$A$1:$O$868,5,FALSE))</f>
        <v>960</v>
      </c>
      <c r="F173" s="95">
        <f>IF(VLOOKUP($A173,'Table 11 Raw Data'!$A$1:$O$868,6,FALSE)=0,"-",VLOOKUP($A173,'Table 11 Raw Data'!$A$1:$O$868,6,FALSE))</f>
        <v>3820</v>
      </c>
      <c r="G173" s="95">
        <f>IF(VLOOKUP($A173,'Table 11 Raw Data'!$A$1:$O$868,7,FALSE)=0,"-",VLOOKUP($A173,'Table 11 Raw Data'!$A$1:$O$868,7,FALSE))</f>
        <v>160</v>
      </c>
      <c r="H173" s="95">
        <f>IF(VLOOKUP($A173,'Table 11 Raw Data'!$A$1:$O$868,8,FALSE)=0,"-",VLOOKUP($A173,'Table 11 Raw Data'!$A$1:$O$868,8,FALSE))</f>
        <v>70</v>
      </c>
      <c r="I173" s="95">
        <f>IF(VLOOKUP($A173,'Table 11 Raw Data'!$A$1:$O$868,9,FALSE)=0,"-",VLOOKUP($A173,'Table 11 Raw Data'!$A$1:$O$868,9,FALSE))</f>
        <v>240</v>
      </c>
      <c r="J173" s="95">
        <f>IF(VLOOKUP($A173,'Table 11 Raw Data'!$A$1:$O$868,10,FALSE)=0,"-",VLOOKUP($A173,'Table 11 Raw Data'!$A$1:$O$868,10,FALSE))</f>
        <v>4060</v>
      </c>
      <c r="K173" s="96">
        <f>IF(VLOOKUP($A173,'Table 11 Raw Data'!$A$1:$O$868,11,FALSE)=0,"-",VLOOKUP($A173,'Table 11 Raw Data'!$A$1:$O$868,11,FALSE))</f>
        <v>38</v>
      </c>
      <c r="L173" s="96">
        <f>IF(VLOOKUP($A173,'Table 11 Raw Data'!$A$1:$O$868,12,FALSE)=0,"-",VLOOKUP($A173,'Table 11 Raw Data'!$A$1:$O$868,12,FALSE))</f>
        <v>36</v>
      </c>
      <c r="M173" s="96">
        <f>IF(VLOOKUP($A173,'Table 11 Raw Data'!$A$1:$O$868,13,FALSE)=0,"-",VLOOKUP($A173,'Table 11 Raw Data'!$A$1:$O$868,13,FALSE))</f>
        <v>75</v>
      </c>
      <c r="N173" s="96">
        <f>IF(VLOOKUP($A173,'Table 11 Raw Data'!$A$1:$O$868,14,FALSE)=0,"-",VLOOKUP($A173,'Table 11 Raw Data'!$A$1:$O$868,14,FALSE))</f>
        <v>25</v>
      </c>
      <c r="O173" s="97">
        <f>IF(VLOOKUP($A173,'Table 11 Raw Data'!$A$1:$O$868,15,FALSE)=0,"-",VLOOKUP($A173,'Table 11 Raw Data'!$A$1:$O$868,15,FALSE))</f>
        <v>100</v>
      </c>
    </row>
    <row r="174" spans="1:15" x14ac:dyDescent="0.2">
      <c r="A174" s="94" t="s">
        <v>505</v>
      </c>
      <c r="B174" s="95">
        <f>IF(VLOOKUP($A174,'Table 11 Raw Data'!$A$1:$O$868,2,FALSE)=0,"-",VLOOKUP($A174,'Table 11 Raw Data'!$A$1:$O$868,2,FALSE))</f>
        <v>1030</v>
      </c>
      <c r="C174" s="95">
        <f>IF(VLOOKUP($A174,'Table 11 Raw Data'!$A$1:$O$868,3,FALSE)=0,"-",VLOOKUP($A174,'Table 11 Raw Data'!$A$1:$O$868,3,FALSE))</f>
        <v>1130</v>
      </c>
      <c r="D174" s="95">
        <f>IF(VLOOKUP($A174,'Table 11 Raw Data'!$A$1:$O$868,4,FALSE)=0,"-",VLOOKUP($A174,'Table 11 Raw Data'!$A$1:$O$868,4,FALSE))</f>
        <v>2160</v>
      </c>
      <c r="E174" s="95">
        <f>IF(VLOOKUP($A174,'Table 11 Raw Data'!$A$1:$O$868,5,FALSE)=0,"-",VLOOKUP($A174,'Table 11 Raw Data'!$A$1:$O$868,5,FALSE))</f>
        <v>530</v>
      </c>
      <c r="F174" s="95">
        <f>IF(VLOOKUP($A174,'Table 11 Raw Data'!$A$1:$O$868,6,FALSE)=0,"-",VLOOKUP($A174,'Table 11 Raw Data'!$A$1:$O$868,6,FALSE))</f>
        <v>2690</v>
      </c>
      <c r="G174" s="95">
        <f>IF(VLOOKUP($A174,'Table 11 Raw Data'!$A$1:$O$868,7,FALSE)=0,"-",VLOOKUP($A174,'Table 11 Raw Data'!$A$1:$O$868,7,FALSE))</f>
        <v>120</v>
      </c>
      <c r="H174" s="95">
        <f>IF(VLOOKUP($A174,'Table 11 Raw Data'!$A$1:$O$868,8,FALSE)=0,"-",VLOOKUP($A174,'Table 11 Raw Data'!$A$1:$O$868,8,FALSE))</f>
        <v>50</v>
      </c>
      <c r="I174" s="95">
        <f>IF(VLOOKUP($A174,'Table 11 Raw Data'!$A$1:$O$868,9,FALSE)=0,"-",VLOOKUP($A174,'Table 11 Raw Data'!$A$1:$O$868,9,FALSE))</f>
        <v>160</v>
      </c>
      <c r="J174" s="95">
        <f>IF(VLOOKUP($A174,'Table 11 Raw Data'!$A$1:$O$868,10,FALSE)=0,"-",VLOOKUP($A174,'Table 11 Raw Data'!$A$1:$O$868,10,FALSE))</f>
        <v>2860</v>
      </c>
      <c r="K174" s="96">
        <f>IF(VLOOKUP($A174,'Table 11 Raw Data'!$A$1:$O$868,11,FALSE)=0,"-",VLOOKUP($A174,'Table 11 Raw Data'!$A$1:$O$868,11,FALSE))</f>
        <v>38</v>
      </c>
      <c r="L174" s="96">
        <f>IF(VLOOKUP($A174,'Table 11 Raw Data'!$A$1:$O$868,12,FALSE)=0,"-",VLOOKUP($A174,'Table 11 Raw Data'!$A$1:$O$868,12,FALSE))</f>
        <v>42</v>
      </c>
      <c r="M174" s="96">
        <f>IF(VLOOKUP($A174,'Table 11 Raw Data'!$A$1:$O$868,13,FALSE)=0,"-",VLOOKUP($A174,'Table 11 Raw Data'!$A$1:$O$868,13,FALSE))</f>
        <v>80</v>
      </c>
      <c r="N174" s="96">
        <f>IF(VLOOKUP($A174,'Table 11 Raw Data'!$A$1:$O$868,14,FALSE)=0,"-",VLOOKUP($A174,'Table 11 Raw Data'!$A$1:$O$868,14,FALSE))</f>
        <v>20</v>
      </c>
      <c r="O174" s="97">
        <f>IF(VLOOKUP($A174,'Table 11 Raw Data'!$A$1:$O$868,15,FALSE)=0,"-",VLOOKUP($A174,'Table 11 Raw Data'!$A$1:$O$868,15,FALSE))</f>
        <v>100</v>
      </c>
    </row>
    <row r="175" spans="1:15" x14ac:dyDescent="0.2">
      <c r="A175" s="94" t="s">
        <v>506</v>
      </c>
      <c r="B175" s="95">
        <f>IF(VLOOKUP($A175,'Table 11 Raw Data'!$A$1:$O$868,2,FALSE)=0,"-",VLOOKUP($A175,'Table 11 Raw Data'!$A$1:$O$868,2,FALSE))</f>
        <v>1270</v>
      </c>
      <c r="C175" s="95">
        <f>IF(VLOOKUP($A175,'Table 11 Raw Data'!$A$1:$O$868,3,FALSE)=0,"-",VLOOKUP($A175,'Table 11 Raw Data'!$A$1:$O$868,3,FALSE))</f>
        <v>1220</v>
      </c>
      <c r="D175" s="95">
        <f>IF(VLOOKUP($A175,'Table 11 Raw Data'!$A$1:$O$868,4,FALSE)=0,"-",VLOOKUP($A175,'Table 11 Raw Data'!$A$1:$O$868,4,FALSE))</f>
        <v>2490</v>
      </c>
      <c r="E175" s="95">
        <f>IF(VLOOKUP($A175,'Table 11 Raw Data'!$A$1:$O$868,5,FALSE)=0,"-",VLOOKUP($A175,'Table 11 Raw Data'!$A$1:$O$868,5,FALSE))</f>
        <v>540</v>
      </c>
      <c r="F175" s="95">
        <f>IF(VLOOKUP($A175,'Table 11 Raw Data'!$A$1:$O$868,6,FALSE)=0,"-",VLOOKUP($A175,'Table 11 Raw Data'!$A$1:$O$868,6,FALSE))</f>
        <v>3030</v>
      </c>
      <c r="G175" s="95">
        <f>IF(VLOOKUP($A175,'Table 11 Raw Data'!$A$1:$O$868,7,FALSE)=0,"-",VLOOKUP($A175,'Table 11 Raw Data'!$A$1:$O$868,7,FALSE))</f>
        <v>130</v>
      </c>
      <c r="H175" s="95">
        <f>IF(VLOOKUP($A175,'Table 11 Raw Data'!$A$1:$O$868,8,FALSE)=0,"-",VLOOKUP($A175,'Table 11 Raw Data'!$A$1:$O$868,8,FALSE))</f>
        <v>60</v>
      </c>
      <c r="I175" s="95">
        <f>IF(VLOOKUP($A175,'Table 11 Raw Data'!$A$1:$O$868,9,FALSE)=0,"-",VLOOKUP($A175,'Table 11 Raw Data'!$A$1:$O$868,9,FALSE))</f>
        <v>190</v>
      </c>
      <c r="J175" s="95">
        <f>IF(VLOOKUP($A175,'Table 11 Raw Data'!$A$1:$O$868,10,FALSE)=0,"-",VLOOKUP($A175,'Table 11 Raw Data'!$A$1:$O$868,10,FALSE))</f>
        <v>3210</v>
      </c>
      <c r="K175" s="96">
        <f>IF(VLOOKUP($A175,'Table 11 Raw Data'!$A$1:$O$868,11,FALSE)=0,"-",VLOOKUP($A175,'Table 11 Raw Data'!$A$1:$O$868,11,FALSE))</f>
        <v>42</v>
      </c>
      <c r="L175" s="96">
        <f>IF(VLOOKUP($A175,'Table 11 Raw Data'!$A$1:$O$868,12,FALSE)=0,"-",VLOOKUP($A175,'Table 11 Raw Data'!$A$1:$O$868,12,FALSE))</f>
        <v>40</v>
      </c>
      <c r="M175" s="96">
        <f>IF(VLOOKUP($A175,'Table 11 Raw Data'!$A$1:$O$868,13,FALSE)=0,"-",VLOOKUP($A175,'Table 11 Raw Data'!$A$1:$O$868,13,FALSE))</f>
        <v>82</v>
      </c>
      <c r="N175" s="96">
        <f>IF(VLOOKUP($A175,'Table 11 Raw Data'!$A$1:$O$868,14,FALSE)=0,"-",VLOOKUP($A175,'Table 11 Raw Data'!$A$1:$O$868,14,FALSE))</f>
        <v>18</v>
      </c>
      <c r="O175" s="97">
        <f>IF(VLOOKUP($A175,'Table 11 Raw Data'!$A$1:$O$868,15,FALSE)=0,"-",VLOOKUP($A175,'Table 11 Raw Data'!$A$1:$O$868,15,FALSE))</f>
        <v>100</v>
      </c>
    </row>
    <row r="176" spans="1:15" x14ac:dyDescent="0.2">
      <c r="A176" s="94" t="s">
        <v>507</v>
      </c>
      <c r="B176" s="95">
        <f>IF(VLOOKUP($A176,'Table 11 Raw Data'!$A$1:$O$868,2,FALSE)=0,"-",VLOOKUP($A176,'Table 11 Raw Data'!$A$1:$O$868,2,FALSE))</f>
        <v>1520</v>
      </c>
      <c r="C176" s="95">
        <f>IF(VLOOKUP($A176,'Table 11 Raw Data'!$A$1:$O$868,3,FALSE)=0,"-",VLOOKUP($A176,'Table 11 Raw Data'!$A$1:$O$868,3,FALSE))</f>
        <v>1530</v>
      </c>
      <c r="D176" s="95">
        <f>IF(VLOOKUP($A176,'Table 11 Raw Data'!$A$1:$O$868,4,FALSE)=0,"-",VLOOKUP($A176,'Table 11 Raw Data'!$A$1:$O$868,4,FALSE))</f>
        <v>3040</v>
      </c>
      <c r="E176" s="95">
        <f>IF(VLOOKUP($A176,'Table 11 Raw Data'!$A$1:$O$868,5,FALSE)=0,"-",VLOOKUP($A176,'Table 11 Raw Data'!$A$1:$O$868,5,FALSE))</f>
        <v>820</v>
      </c>
      <c r="F176" s="95">
        <f>IF(VLOOKUP($A176,'Table 11 Raw Data'!$A$1:$O$868,6,FALSE)=0,"-",VLOOKUP($A176,'Table 11 Raw Data'!$A$1:$O$868,6,FALSE))</f>
        <v>3860</v>
      </c>
      <c r="G176" s="95">
        <f>IF(VLOOKUP($A176,'Table 11 Raw Data'!$A$1:$O$868,7,FALSE)=0,"-",VLOOKUP($A176,'Table 11 Raw Data'!$A$1:$O$868,7,FALSE))</f>
        <v>150</v>
      </c>
      <c r="H176" s="95">
        <f>IF(VLOOKUP($A176,'Table 11 Raw Data'!$A$1:$O$868,8,FALSE)=0,"-",VLOOKUP($A176,'Table 11 Raw Data'!$A$1:$O$868,8,FALSE))</f>
        <v>50</v>
      </c>
      <c r="I176" s="95">
        <f>IF(VLOOKUP($A176,'Table 11 Raw Data'!$A$1:$O$868,9,FALSE)=0,"-",VLOOKUP($A176,'Table 11 Raw Data'!$A$1:$O$868,9,FALSE))</f>
        <v>200</v>
      </c>
      <c r="J176" s="95">
        <f>IF(VLOOKUP($A176,'Table 11 Raw Data'!$A$1:$O$868,10,FALSE)=0,"-",VLOOKUP($A176,'Table 11 Raw Data'!$A$1:$O$868,10,FALSE))</f>
        <v>4060</v>
      </c>
      <c r="K176" s="96">
        <f>IF(VLOOKUP($A176,'Table 11 Raw Data'!$A$1:$O$868,11,FALSE)=0,"-",VLOOKUP($A176,'Table 11 Raw Data'!$A$1:$O$868,11,FALSE))</f>
        <v>39</v>
      </c>
      <c r="L176" s="96">
        <f>IF(VLOOKUP($A176,'Table 11 Raw Data'!$A$1:$O$868,12,FALSE)=0,"-",VLOOKUP($A176,'Table 11 Raw Data'!$A$1:$O$868,12,FALSE))</f>
        <v>40</v>
      </c>
      <c r="M176" s="96">
        <f>IF(VLOOKUP($A176,'Table 11 Raw Data'!$A$1:$O$868,13,FALSE)=0,"-",VLOOKUP($A176,'Table 11 Raw Data'!$A$1:$O$868,13,FALSE))</f>
        <v>79</v>
      </c>
      <c r="N176" s="96">
        <f>IF(VLOOKUP($A176,'Table 11 Raw Data'!$A$1:$O$868,14,FALSE)=0,"-",VLOOKUP($A176,'Table 11 Raw Data'!$A$1:$O$868,14,FALSE))</f>
        <v>21</v>
      </c>
      <c r="O176" s="97">
        <f>IF(VLOOKUP($A176,'Table 11 Raw Data'!$A$1:$O$868,15,FALSE)=0,"-",VLOOKUP($A176,'Table 11 Raw Data'!$A$1:$O$868,15,FALSE))</f>
        <v>100</v>
      </c>
    </row>
    <row r="177" spans="1:15" x14ac:dyDescent="0.2">
      <c r="A177" s="94" t="s">
        <v>508</v>
      </c>
      <c r="B177" s="95">
        <f>IF(VLOOKUP($A177,'Table 11 Raw Data'!$A$1:$O$868,2,FALSE)=0,"-",VLOOKUP($A177,'Table 11 Raw Data'!$A$1:$O$868,2,FALSE))</f>
        <v>1050</v>
      </c>
      <c r="C177" s="95">
        <f>IF(VLOOKUP($A177,'Table 11 Raw Data'!$A$1:$O$868,3,FALSE)=0,"-",VLOOKUP($A177,'Table 11 Raw Data'!$A$1:$O$868,3,FALSE))</f>
        <v>990</v>
      </c>
      <c r="D177" s="95">
        <f>IF(VLOOKUP($A177,'Table 11 Raw Data'!$A$1:$O$868,4,FALSE)=0,"-",VLOOKUP($A177,'Table 11 Raw Data'!$A$1:$O$868,4,FALSE))</f>
        <v>2040</v>
      </c>
      <c r="E177" s="95">
        <f>IF(VLOOKUP($A177,'Table 11 Raw Data'!$A$1:$O$868,5,FALSE)=0,"-",VLOOKUP($A177,'Table 11 Raw Data'!$A$1:$O$868,5,FALSE))</f>
        <v>560</v>
      </c>
      <c r="F177" s="95">
        <f>IF(VLOOKUP($A177,'Table 11 Raw Data'!$A$1:$O$868,6,FALSE)=0,"-",VLOOKUP($A177,'Table 11 Raw Data'!$A$1:$O$868,6,FALSE))</f>
        <v>2600</v>
      </c>
      <c r="G177" s="95">
        <f>IF(VLOOKUP($A177,'Table 11 Raw Data'!$A$1:$O$868,7,FALSE)=0,"-",VLOOKUP($A177,'Table 11 Raw Data'!$A$1:$O$868,7,FALSE))</f>
        <v>120</v>
      </c>
      <c r="H177" s="95">
        <f>IF(VLOOKUP($A177,'Table 11 Raw Data'!$A$1:$O$868,8,FALSE)=0,"-",VLOOKUP($A177,'Table 11 Raw Data'!$A$1:$O$868,8,FALSE))</f>
        <v>50</v>
      </c>
      <c r="I177" s="95">
        <f>IF(VLOOKUP($A177,'Table 11 Raw Data'!$A$1:$O$868,9,FALSE)=0,"-",VLOOKUP($A177,'Table 11 Raw Data'!$A$1:$O$868,9,FALSE))</f>
        <v>170</v>
      </c>
      <c r="J177" s="95">
        <f>IF(VLOOKUP($A177,'Table 11 Raw Data'!$A$1:$O$868,10,FALSE)=0,"-",VLOOKUP($A177,'Table 11 Raw Data'!$A$1:$O$868,10,FALSE))</f>
        <v>2760</v>
      </c>
      <c r="K177" s="96">
        <f>IF(VLOOKUP($A177,'Table 11 Raw Data'!$A$1:$O$868,11,FALSE)=0,"-",VLOOKUP($A177,'Table 11 Raw Data'!$A$1:$O$868,11,FALSE))</f>
        <v>40</v>
      </c>
      <c r="L177" s="96">
        <f>IF(VLOOKUP($A177,'Table 11 Raw Data'!$A$1:$O$868,12,FALSE)=0,"-",VLOOKUP($A177,'Table 11 Raw Data'!$A$1:$O$868,12,FALSE))</f>
        <v>38</v>
      </c>
      <c r="M177" s="96">
        <f>IF(VLOOKUP($A177,'Table 11 Raw Data'!$A$1:$O$868,13,FALSE)=0,"-",VLOOKUP($A177,'Table 11 Raw Data'!$A$1:$O$868,13,FALSE))</f>
        <v>78</v>
      </c>
      <c r="N177" s="96">
        <f>IF(VLOOKUP($A177,'Table 11 Raw Data'!$A$1:$O$868,14,FALSE)=0,"-",VLOOKUP($A177,'Table 11 Raw Data'!$A$1:$O$868,14,FALSE))</f>
        <v>22</v>
      </c>
      <c r="O177" s="97">
        <f>IF(VLOOKUP($A177,'Table 11 Raw Data'!$A$1:$O$868,15,FALSE)=0,"-",VLOOKUP($A177,'Table 11 Raw Data'!$A$1:$O$868,15,FALSE))</f>
        <v>100</v>
      </c>
    </row>
    <row r="178" spans="1:15" x14ac:dyDescent="0.2">
      <c r="A178" s="94" t="s">
        <v>509</v>
      </c>
      <c r="B178" s="95">
        <f>IF(VLOOKUP($A178,'Table 11 Raw Data'!$A$1:$O$868,2,FALSE)=0,"-",VLOOKUP($A178,'Table 11 Raw Data'!$A$1:$O$868,2,FALSE))</f>
        <v>800</v>
      </c>
      <c r="C178" s="95">
        <f>IF(VLOOKUP($A178,'Table 11 Raw Data'!$A$1:$O$868,3,FALSE)=0,"-",VLOOKUP($A178,'Table 11 Raw Data'!$A$1:$O$868,3,FALSE))</f>
        <v>850</v>
      </c>
      <c r="D178" s="95">
        <f>IF(VLOOKUP($A178,'Table 11 Raw Data'!$A$1:$O$868,4,FALSE)=0,"-",VLOOKUP($A178,'Table 11 Raw Data'!$A$1:$O$868,4,FALSE))</f>
        <v>1660</v>
      </c>
      <c r="E178" s="95">
        <f>IF(VLOOKUP($A178,'Table 11 Raw Data'!$A$1:$O$868,5,FALSE)=0,"-",VLOOKUP($A178,'Table 11 Raw Data'!$A$1:$O$868,5,FALSE))</f>
        <v>230</v>
      </c>
      <c r="F178" s="95">
        <f>IF(VLOOKUP($A178,'Table 11 Raw Data'!$A$1:$O$868,6,FALSE)=0,"-",VLOOKUP($A178,'Table 11 Raw Data'!$A$1:$O$868,6,FALSE))</f>
        <v>1890</v>
      </c>
      <c r="G178" s="95">
        <f>IF(VLOOKUP($A178,'Table 11 Raw Data'!$A$1:$O$868,7,FALSE)=0,"-",VLOOKUP($A178,'Table 11 Raw Data'!$A$1:$O$868,7,FALSE))</f>
        <v>60</v>
      </c>
      <c r="H178" s="95">
        <f>IF(VLOOKUP($A178,'Table 11 Raw Data'!$A$1:$O$868,8,FALSE)=0,"-",VLOOKUP($A178,'Table 11 Raw Data'!$A$1:$O$868,8,FALSE))</f>
        <v>70</v>
      </c>
      <c r="I178" s="95">
        <f>IF(VLOOKUP($A178,'Table 11 Raw Data'!$A$1:$O$868,9,FALSE)=0,"-",VLOOKUP($A178,'Table 11 Raw Data'!$A$1:$O$868,9,FALSE))</f>
        <v>130</v>
      </c>
      <c r="J178" s="95">
        <f>IF(VLOOKUP($A178,'Table 11 Raw Data'!$A$1:$O$868,10,FALSE)=0,"-",VLOOKUP($A178,'Table 11 Raw Data'!$A$1:$O$868,10,FALSE))</f>
        <v>2020</v>
      </c>
      <c r="K178" s="96">
        <f>IF(VLOOKUP($A178,'Table 11 Raw Data'!$A$1:$O$868,11,FALSE)=0,"-",VLOOKUP($A178,'Table 11 Raw Data'!$A$1:$O$868,11,FALSE))</f>
        <v>43</v>
      </c>
      <c r="L178" s="96">
        <f>IF(VLOOKUP($A178,'Table 11 Raw Data'!$A$1:$O$868,12,FALSE)=0,"-",VLOOKUP($A178,'Table 11 Raw Data'!$A$1:$O$868,12,FALSE))</f>
        <v>45</v>
      </c>
      <c r="M178" s="96">
        <f>IF(VLOOKUP($A178,'Table 11 Raw Data'!$A$1:$O$868,13,FALSE)=0,"-",VLOOKUP($A178,'Table 11 Raw Data'!$A$1:$O$868,13,FALSE))</f>
        <v>88</v>
      </c>
      <c r="N178" s="96">
        <f>IF(VLOOKUP($A178,'Table 11 Raw Data'!$A$1:$O$868,14,FALSE)=0,"-",VLOOKUP($A178,'Table 11 Raw Data'!$A$1:$O$868,14,FALSE))</f>
        <v>12</v>
      </c>
      <c r="O178" s="97">
        <f>IF(VLOOKUP($A178,'Table 11 Raw Data'!$A$1:$O$868,15,FALSE)=0,"-",VLOOKUP($A178,'Table 11 Raw Data'!$A$1:$O$868,15,FALSE))</f>
        <v>100</v>
      </c>
    </row>
    <row r="179" spans="1:15" x14ac:dyDescent="0.2">
      <c r="A179" s="94" t="s">
        <v>510</v>
      </c>
      <c r="B179" s="95">
        <f>IF(VLOOKUP($A179,'Table 11 Raw Data'!$A$1:$O$868,2,FALSE)=0,"-",VLOOKUP($A179,'Table 11 Raw Data'!$A$1:$O$868,2,FALSE))</f>
        <v>370</v>
      </c>
      <c r="C179" s="95">
        <f>IF(VLOOKUP($A179,'Table 11 Raw Data'!$A$1:$O$868,3,FALSE)=0,"-",VLOOKUP($A179,'Table 11 Raw Data'!$A$1:$O$868,3,FALSE))</f>
        <v>390</v>
      </c>
      <c r="D179" s="95">
        <f>IF(VLOOKUP($A179,'Table 11 Raw Data'!$A$1:$O$868,4,FALSE)=0,"-",VLOOKUP($A179,'Table 11 Raw Data'!$A$1:$O$868,4,FALSE))</f>
        <v>760</v>
      </c>
      <c r="E179" s="95">
        <f>IF(VLOOKUP($A179,'Table 11 Raw Data'!$A$1:$O$868,5,FALSE)=0,"-",VLOOKUP($A179,'Table 11 Raw Data'!$A$1:$O$868,5,FALSE))</f>
        <v>130</v>
      </c>
      <c r="F179" s="95">
        <f>IF(VLOOKUP($A179,'Table 11 Raw Data'!$A$1:$O$868,6,FALSE)=0,"-",VLOOKUP($A179,'Table 11 Raw Data'!$A$1:$O$868,6,FALSE))</f>
        <v>890</v>
      </c>
      <c r="G179" s="95">
        <f>IF(VLOOKUP($A179,'Table 11 Raw Data'!$A$1:$O$868,7,FALSE)=0,"-",VLOOKUP($A179,'Table 11 Raw Data'!$A$1:$O$868,7,FALSE))</f>
        <v>30</v>
      </c>
      <c r="H179" s="95">
        <f>IF(VLOOKUP($A179,'Table 11 Raw Data'!$A$1:$O$868,8,FALSE)=0,"-",VLOOKUP($A179,'Table 11 Raw Data'!$A$1:$O$868,8,FALSE))</f>
        <v>30</v>
      </c>
      <c r="I179" s="95">
        <f>IF(VLOOKUP($A179,'Table 11 Raw Data'!$A$1:$O$868,9,FALSE)=0,"-",VLOOKUP($A179,'Table 11 Raw Data'!$A$1:$O$868,9,FALSE))</f>
        <v>60</v>
      </c>
      <c r="J179" s="95">
        <f>IF(VLOOKUP($A179,'Table 11 Raw Data'!$A$1:$O$868,10,FALSE)=0,"-",VLOOKUP($A179,'Table 11 Raw Data'!$A$1:$O$868,10,FALSE))</f>
        <v>950</v>
      </c>
      <c r="K179" s="96">
        <f>IF(VLOOKUP($A179,'Table 11 Raw Data'!$A$1:$O$868,11,FALSE)=0,"-",VLOOKUP($A179,'Table 11 Raw Data'!$A$1:$O$868,11,FALSE))</f>
        <v>42</v>
      </c>
      <c r="L179" s="96">
        <f>IF(VLOOKUP($A179,'Table 11 Raw Data'!$A$1:$O$868,12,FALSE)=0,"-",VLOOKUP($A179,'Table 11 Raw Data'!$A$1:$O$868,12,FALSE))</f>
        <v>44</v>
      </c>
      <c r="M179" s="96">
        <f>IF(VLOOKUP($A179,'Table 11 Raw Data'!$A$1:$O$868,13,FALSE)=0,"-",VLOOKUP($A179,'Table 11 Raw Data'!$A$1:$O$868,13,FALSE))</f>
        <v>86</v>
      </c>
      <c r="N179" s="96">
        <f>IF(VLOOKUP($A179,'Table 11 Raw Data'!$A$1:$O$868,14,FALSE)=0,"-",VLOOKUP($A179,'Table 11 Raw Data'!$A$1:$O$868,14,FALSE))</f>
        <v>14</v>
      </c>
      <c r="O179" s="97">
        <f>IF(VLOOKUP($A179,'Table 11 Raw Data'!$A$1:$O$868,15,FALSE)=0,"-",VLOOKUP($A179,'Table 11 Raw Data'!$A$1:$O$868,15,FALSE))</f>
        <v>100</v>
      </c>
    </row>
    <row r="180" spans="1:15" x14ac:dyDescent="0.2">
      <c r="A180" s="94" t="s">
        <v>511</v>
      </c>
      <c r="B180" s="95">
        <f>IF(VLOOKUP($A180,'Table 11 Raw Data'!$A$1:$O$868,2,FALSE)=0,"-",VLOOKUP($A180,'Table 11 Raw Data'!$A$1:$O$868,2,FALSE))</f>
        <v>920</v>
      </c>
      <c r="C180" s="95">
        <f>IF(VLOOKUP($A180,'Table 11 Raw Data'!$A$1:$O$868,3,FALSE)=0,"-",VLOOKUP($A180,'Table 11 Raw Data'!$A$1:$O$868,3,FALSE))</f>
        <v>850</v>
      </c>
      <c r="D180" s="95">
        <f>IF(VLOOKUP($A180,'Table 11 Raw Data'!$A$1:$O$868,4,FALSE)=0,"-",VLOOKUP($A180,'Table 11 Raw Data'!$A$1:$O$868,4,FALSE))</f>
        <v>1760</v>
      </c>
      <c r="E180" s="95">
        <f>IF(VLOOKUP($A180,'Table 11 Raw Data'!$A$1:$O$868,5,FALSE)=0,"-",VLOOKUP($A180,'Table 11 Raw Data'!$A$1:$O$868,5,FALSE))</f>
        <v>360</v>
      </c>
      <c r="F180" s="95">
        <f>IF(VLOOKUP($A180,'Table 11 Raw Data'!$A$1:$O$868,6,FALSE)=0,"-",VLOOKUP($A180,'Table 11 Raw Data'!$A$1:$O$868,6,FALSE))</f>
        <v>2120</v>
      </c>
      <c r="G180" s="95">
        <f>IF(VLOOKUP($A180,'Table 11 Raw Data'!$A$1:$O$868,7,FALSE)=0,"-",VLOOKUP($A180,'Table 11 Raw Data'!$A$1:$O$868,7,FALSE))</f>
        <v>70</v>
      </c>
      <c r="H180" s="95">
        <f>IF(VLOOKUP($A180,'Table 11 Raw Data'!$A$1:$O$868,8,FALSE)=0,"-",VLOOKUP($A180,'Table 11 Raw Data'!$A$1:$O$868,8,FALSE))</f>
        <v>80</v>
      </c>
      <c r="I180" s="95">
        <f>IF(VLOOKUP($A180,'Table 11 Raw Data'!$A$1:$O$868,9,FALSE)=0,"-",VLOOKUP($A180,'Table 11 Raw Data'!$A$1:$O$868,9,FALSE))</f>
        <v>150</v>
      </c>
      <c r="J180" s="95">
        <f>IF(VLOOKUP($A180,'Table 11 Raw Data'!$A$1:$O$868,10,FALSE)=0,"-",VLOOKUP($A180,'Table 11 Raw Data'!$A$1:$O$868,10,FALSE))</f>
        <v>2270</v>
      </c>
      <c r="K180" s="96">
        <f>IF(VLOOKUP($A180,'Table 11 Raw Data'!$A$1:$O$868,11,FALSE)=0,"-",VLOOKUP($A180,'Table 11 Raw Data'!$A$1:$O$868,11,FALSE))</f>
        <v>43</v>
      </c>
      <c r="L180" s="96">
        <f>IF(VLOOKUP($A180,'Table 11 Raw Data'!$A$1:$O$868,12,FALSE)=0,"-",VLOOKUP($A180,'Table 11 Raw Data'!$A$1:$O$868,12,FALSE))</f>
        <v>40</v>
      </c>
      <c r="M180" s="96">
        <f>IF(VLOOKUP($A180,'Table 11 Raw Data'!$A$1:$O$868,13,FALSE)=0,"-",VLOOKUP($A180,'Table 11 Raw Data'!$A$1:$O$868,13,FALSE))</f>
        <v>83</v>
      </c>
      <c r="N180" s="96">
        <f>IF(VLOOKUP($A180,'Table 11 Raw Data'!$A$1:$O$868,14,FALSE)=0,"-",VLOOKUP($A180,'Table 11 Raw Data'!$A$1:$O$868,14,FALSE))</f>
        <v>17</v>
      </c>
      <c r="O180" s="97">
        <f>IF(VLOOKUP($A180,'Table 11 Raw Data'!$A$1:$O$868,15,FALSE)=0,"-",VLOOKUP($A180,'Table 11 Raw Data'!$A$1:$O$868,15,FALSE))</f>
        <v>100</v>
      </c>
    </row>
    <row r="181" spans="1:15" x14ac:dyDescent="0.2">
      <c r="A181" s="94" t="s">
        <v>512</v>
      </c>
      <c r="B181" s="95">
        <f>IF(VLOOKUP($A181,'Table 11 Raw Data'!$A$1:$O$868,2,FALSE)=0,"-",VLOOKUP($A181,'Table 11 Raw Data'!$A$1:$O$868,2,FALSE))</f>
        <v>830</v>
      </c>
      <c r="C181" s="95">
        <f>IF(VLOOKUP($A181,'Table 11 Raw Data'!$A$1:$O$868,3,FALSE)=0,"-",VLOOKUP($A181,'Table 11 Raw Data'!$A$1:$O$868,3,FALSE))</f>
        <v>880</v>
      </c>
      <c r="D181" s="95">
        <f>IF(VLOOKUP($A181,'Table 11 Raw Data'!$A$1:$O$868,4,FALSE)=0,"-",VLOOKUP($A181,'Table 11 Raw Data'!$A$1:$O$868,4,FALSE))</f>
        <v>1710</v>
      </c>
      <c r="E181" s="95">
        <f>IF(VLOOKUP($A181,'Table 11 Raw Data'!$A$1:$O$868,5,FALSE)=0,"-",VLOOKUP($A181,'Table 11 Raw Data'!$A$1:$O$868,5,FALSE))</f>
        <v>310</v>
      </c>
      <c r="F181" s="95">
        <f>IF(VLOOKUP($A181,'Table 11 Raw Data'!$A$1:$O$868,6,FALSE)=0,"-",VLOOKUP($A181,'Table 11 Raw Data'!$A$1:$O$868,6,FALSE))</f>
        <v>2030</v>
      </c>
      <c r="G181" s="95">
        <f>IF(VLOOKUP($A181,'Table 11 Raw Data'!$A$1:$O$868,7,FALSE)=0,"-",VLOOKUP($A181,'Table 11 Raw Data'!$A$1:$O$868,7,FALSE))</f>
        <v>70</v>
      </c>
      <c r="H181" s="95">
        <f>IF(VLOOKUP($A181,'Table 11 Raw Data'!$A$1:$O$868,8,FALSE)=0,"-",VLOOKUP($A181,'Table 11 Raw Data'!$A$1:$O$868,8,FALSE))</f>
        <v>80</v>
      </c>
      <c r="I181" s="95">
        <f>IF(VLOOKUP($A181,'Table 11 Raw Data'!$A$1:$O$868,9,FALSE)=0,"-",VLOOKUP($A181,'Table 11 Raw Data'!$A$1:$O$868,9,FALSE))</f>
        <v>150</v>
      </c>
      <c r="J181" s="95">
        <f>IF(VLOOKUP($A181,'Table 11 Raw Data'!$A$1:$O$868,10,FALSE)=0,"-",VLOOKUP($A181,'Table 11 Raw Data'!$A$1:$O$868,10,FALSE))</f>
        <v>2180</v>
      </c>
      <c r="K181" s="96">
        <f>IF(VLOOKUP($A181,'Table 11 Raw Data'!$A$1:$O$868,11,FALSE)=0,"-",VLOOKUP($A181,'Table 11 Raw Data'!$A$1:$O$868,11,FALSE))</f>
        <v>41</v>
      </c>
      <c r="L181" s="96">
        <f>IF(VLOOKUP($A181,'Table 11 Raw Data'!$A$1:$O$868,12,FALSE)=0,"-",VLOOKUP($A181,'Table 11 Raw Data'!$A$1:$O$868,12,FALSE))</f>
        <v>43</v>
      </c>
      <c r="M181" s="96">
        <f>IF(VLOOKUP($A181,'Table 11 Raw Data'!$A$1:$O$868,13,FALSE)=0,"-",VLOOKUP($A181,'Table 11 Raw Data'!$A$1:$O$868,13,FALSE))</f>
        <v>85</v>
      </c>
      <c r="N181" s="96">
        <f>IF(VLOOKUP($A181,'Table 11 Raw Data'!$A$1:$O$868,14,FALSE)=0,"-",VLOOKUP($A181,'Table 11 Raw Data'!$A$1:$O$868,14,FALSE))</f>
        <v>15</v>
      </c>
      <c r="O181" s="97">
        <f>IF(VLOOKUP($A181,'Table 11 Raw Data'!$A$1:$O$868,15,FALSE)=0,"-",VLOOKUP($A181,'Table 11 Raw Data'!$A$1:$O$868,15,FALSE))</f>
        <v>100</v>
      </c>
    </row>
    <row r="182" spans="1:15" x14ac:dyDescent="0.2">
      <c r="A182" s="94" t="s">
        <v>513</v>
      </c>
      <c r="B182" s="95">
        <f>IF(VLOOKUP($A182,'Table 11 Raw Data'!$A$1:$O$868,2,FALSE)=0,"-",VLOOKUP($A182,'Table 11 Raw Data'!$A$1:$O$868,2,FALSE))</f>
        <v>540</v>
      </c>
      <c r="C182" s="95">
        <f>IF(VLOOKUP($A182,'Table 11 Raw Data'!$A$1:$O$868,3,FALSE)=0,"-",VLOOKUP($A182,'Table 11 Raw Data'!$A$1:$O$868,3,FALSE))</f>
        <v>710</v>
      </c>
      <c r="D182" s="95">
        <f>IF(VLOOKUP($A182,'Table 11 Raw Data'!$A$1:$O$868,4,FALSE)=0,"-",VLOOKUP($A182,'Table 11 Raw Data'!$A$1:$O$868,4,FALSE))</f>
        <v>1250</v>
      </c>
      <c r="E182" s="95">
        <f>IF(VLOOKUP($A182,'Table 11 Raw Data'!$A$1:$O$868,5,FALSE)=0,"-",VLOOKUP($A182,'Table 11 Raw Data'!$A$1:$O$868,5,FALSE))</f>
        <v>190</v>
      </c>
      <c r="F182" s="95">
        <f>IF(VLOOKUP($A182,'Table 11 Raw Data'!$A$1:$O$868,6,FALSE)=0,"-",VLOOKUP($A182,'Table 11 Raw Data'!$A$1:$O$868,6,FALSE))</f>
        <v>1450</v>
      </c>
      <c r="G182" s="95">
        <f>IF(VLOOKUP($A182,'Table 11 Raw Data'!$A$1:$O$868,7,FALSE)=0,"-",VLOOKUP($A182,'Table 11 Raw Data'!$A$1:$O$868,7,FALSE))</f>
        <v>60</v>
      </c>
      <c r="H182" s="95">
        <f>IF(VLOOKUP($A182,'Table 11 Raw Data'!$A$1:$O$868,8,FALSE)=0,"-",VLOOKUP($A182,'Table 11 Raw Data'!$A$1:$O$868,8,FALSE))</f>
        <v>50</v>
      </c>
      <c r="I182" s="95">
        <f>IF(VLOOKUP($A182,'Table 11 Raw Data'!$A$1:$O$868,9,FALSE)=0,"-",VLOOKUP($A182,'Table 11 Raw Data'!$A$1:$O$868,9,FALSE))</f>
        <v>110</v>
      </c>
      <c r="J182" s="95">
        <f>IF(VLOOKUP($A182,'Table 11 Raw Data'!$A$1:$O$868,10,FALSE)=0,"-",VLOOKUP($A182,'Table 11 Raw Data'!$A$1:$O$868,10,FALSE))</f>
        <v>1560</v>
      </c>
      <c r="K182" s="96">
        <f>IF(VLOOKUP($A182,'Table 11 Raw Data'!$A$1:$O$868,11,FALSE)=0,"-",VLOOKUP($A182,'Table 11 Raw Data'!$A$1:$O$868,11,FALSE))</f>
        <v>37</v>
      </c>
      <c r="L182" s="96">
        <f>IF(VLOOKUP($A182,'Table 11 Raw Data'!$A$1:$O$868,12,FALSE)=0,"-",VLOOKUP($A182,'Table 11 Raw Data'!$A$1:$O$868,12,FALSE))</f>
        <v>49</v>
      </c>
      <c r="M182" s="96">
        <f>IF(VLOOKUP($A182,'Table 11 Raw Data'!$A$1:$O$868,13,FALSE)=0,"-",VLOOKUP($A182,'Table 11 Raw Data'!$A$1:$O$868,13,FALSE))</f>
        <v>87</v>
      </c>
      <c r="N182" s="96">
        <f>IF(VLOOKUP($A182,'Table 11 Raw Data'!$A$1:$O$868,14,FALSE)=0,"-",VLOOKUP($A182,'Table 11 Raw Data'!$A$1:$O$868,14,FALSE))</f>
        <v>13</v>
      </c>
      <c r="O182" s="97">
        <f>IF(VLOOKUP($A182,'Table 11 Raw Data'!$A$1:$O$868,15,FALSE)=0,"-",VLOOKUP($A182,'Table 11 Raw Data'!$A$1:$O$868,15,FALSE))</f>
        <v>100</v>
      </c>
    </row>
    <row r="183" spans="1:15" x14ac:dyDescent="0.2">
      <c r="A183" s="94" t="s">
        <v>514</v>
      </c>
      <c r="B183" s="95">
        <f>IF(VLOOKUP($A183,'Table 11 Raw Data'!$A$1:$O$868,2,FALSE)=0,"-",VLOOKUP($A183,'Table 11 Raw Data'!$A$1:$O$868,2,FALSE))</f>
        <v>1350</v>
      </c>
      <c r="C183" s="95">
        <f>IF(VLOOKUP($A183,'Table 11 Raw Data'!$A$1:$O$868,3,FALSE)=0,"-",VLOOKUP($A183,'Table 11 Raw Data'!$A$1:$O$868,3,FALSE))</f>
        <v>1350</v>
      </c>
      <c r="D183" s="95">
        <f>IF(VLOOKUP($A183,'Table 11 Raw Data'!$A$1:$O$868,4,FALSE)=0,"-",VLOOKUP($A183,'Table 11 Raw Data'!$A$1:$O$868,4,FALSE))</f>
        <v>2700</v>
      </c>
      <c r="E183" s="95">
        <f>IF(VLOOKUP($A183,'Table 11 Raw Data'!$A$1:$O$868,5,FALSE)=0,"-",VLOOKUP($A183,'Table 11 Raw Data'!$A$1:$O$868,5,FALSE))</f>
        <v>750</v>
      </c>
      <c r="F183" s="95">
        <f>IF(VLOOKUP($A183,'Table 11 Raw Data'!$A$1:$O$868,6,FALSE)=0,"-",VLOOKUP($A183,'Table 11 Raw Data'!$A$1:$O$868,6,FALSE))</f>
        <v>3450</v>
      </c>
      <c r="G183" s="95">
        <f>IF(VLOOKUP($A183,'Table 11 Raw Data'!$A$1:$O$868,7,FALSE)=0,"-",VLOOKUP($A183,'Table 11 Raw Data'!$A$1:$O$868,7,FALSE))</f>
        <v>150</v>
      </c>
      <c r="H183" s="95">
        <f>IF(VLOOKUP($A183,'Table 11 Raw Data'!$A$1:$O$868,8,FALSE)=0,"-",VLOOKUP($A183,'Table 11 Raw Data'!$A$1:$O$868,8,FALSE))</f>
        <v>50</v>
      </c>
      <c r="I183" s="95">
        <f>IF(VLOOKUP($A183,'Table 11 Raw Data'!$A$1:$O$868,9,FALSE)=0,"-",VLOOKUP($A183,'Table 11 Raw Data'!$A$1:$O$868,9,FALSE))</f>
        <v>190</v>
      </c>
      <c r="J183" s="95">
        <f>IF(VLOOKUP($A183,'Table 11 Raw Data'!$A$1:$O$868,10,FALSE)=0,"-",VLOOKUP($A183,'Table 11 Raw Data'!$A$1:$O$868,10,FALSE))</f>
        <v>3640</v>
      </c>
      <c r="K183" s="96">
        <f>IF(VLOOKUP($A183,'Table 11 Raw Data'!$A$1:$O$868,11,FALSE)=0,"-",VLOOKUP($A183,'Table 11 Raw Data'!$A$1:$O$868,11,FALSE))</f>
        <v>39</v>
      </c>
      <c r="L183" s="96">
        <f>IF(VLOOKUP($A183,'Table 11 Raw Data'!$A$1:$O$868,12,FALSE)=0,"-",VLOOKUP($A183,'Table 11 Raw Data'!$A$1:$O$868,12,FALSE))</f>
        <v>39</v>
      </c>
      <c r="M183" s="96">
        <f>IF(VLOOKUP($A183,'Table 11 Raw Data'!$A$1:$O$868,13,FALSE)=0,"-",VLOOKUP($A183,'Table 11 Raw Data'!$A$1:$O$868,13,FALSE))</f>
        <v>78</v>
      </c>
      <c r="N183" s="96">
        <f>IF(VLOOKUP($A183,'Table 11 Raw Data'!$A$1:$O$868,14,FALSE)=0,"-",VLOOKUP($A183,'Table 11 Raw Data'!$A$1:$O$868,14,FALSE))</f>
        <v>22</v>
      </c>
      <c r="O183" s="97">
        <f>IF(VLOOKUP($A183,'Table 11 Raw Data'!$A$1:$O$868,15,FALSE)=0,"-",VLOOKUP($A183,'Table 11 Raw Data'!$A$1:$O$868,15,FALSE))</f>
        <v>100</v>
      </c>
    </row>
    <row r="184" spans="1:15" x14ac:dyDescent="0.2">
      <c r="A184" s="94" t="s">
        <v>515</v>
      </c>
      <c r="B184" s="95">
        <f>IF(VLOOKUP($A184,'Table 11 Raw Data'!$A$1:$O$868,2,FALSE)=0,"-",VLOOKUP($A184,'Table 11 Raw Data'!$A$1:$O$868,2,FALSE))</f>
        <v>740</v>
      </c>
      <c r="C184" s="95">
        <f>IF(VLOOKUP($A184,'Table 11 Raw Data'!$A$1:$O$868,3,FALSE)=0,"-",VLOOKUP($A184,'Table 11 Raw Data'!$A$1:$O$868,3,FALSE))</f>
        <v>920</v>
      </c>
      <c r="D184" s="95">
        <f>IF(VLOOKUP($A184,'Table 11 Raw Data'!$A$1:$O$868,4,FALSE)=0,"-",VLOOKUP($A184,'Table 11 Raw Data'!$A$1:$O$868,4,FALSE))</f>
        <v>1660</v>
      </c>
      <c r="E184" s="95">
        <f>IF(VLOOKUP($A184,'Table 11 Raw Data'!$A$1:$O$868,5,FALSE)=0,"-",VLOOKUP($A184,'Table 11 Raw Data'!$A$1:$O$868,5,FALSE))</f>
        <v>460</v>
      </c>
      <c r="F184" s="95">
        <f>IF(VLOOKUP($A184,'Table 11 Raw Data'!$A$1:$O$868,6,FALSE)=0,"-",VLOOKUP($A184,'Table 11 Raw Data'!$A$1:$O$868,6,FALSE))</f>
        <v>2120</v>
      </c>
      <c r="G184" s="95">
        <f>IF(VLOOKUP($A184,'Table 11 Raw Data'!$A$1:$O$868,7,FALSE)=0,"-",VLOOKUP($A184,'Table 11 Raw Data'!$A$1:$O$868,7,FALSE))</f>
        <v>90</v>
      </c>
      <c r="H184" s="95">
        <f>IF(VLOOKUP($A184,'Table 11 Raw Data'!$A$1:$O$868,8,FALSE)=0,"-",VLOOKUP($A184,'Table 11 Raw Data'!$A$1:$O$868,8,FALSE))</f>
        <v>30</v>
      </c>
      <c r="I184" s="95">
        <f>IF(VLOOKUP($A184,'Table 11 Raw Data'!$A$1:$O$868,9,FALSE)=0,"-",VLOOKUP($A184,'Table 11 Raw Data'!$A$1:$O$868,9,FALSE))</f>
        <v>120</v>
      </c>
      <c r="J184" s="95">
        <f>IF(VLOOKUP($A184,'Table 11 Raw Data'!$A$1:$O$868,10,FALSE)=0,"-",VLOOKUP($A184,'Table 11 Raw Data'!$A$1:$O$868,10,FALSE))</f>
        <v>2240</v>
      </c>
      <c r="K184" s="96">
        <f>IF(VLOOKUP($A184,'Table 11 Raw Data'!$A$1:$O$868,11,FALSE)=0,"-",VLOOKUP($A184,'Table 11 Raw Data'!$A$1:$O$868,11,FALSE))</f>
        <v>35</v>
      </c>
      <c r="L184" s="96">
        <f>IF(VLOOKUP($A184,'Table 11 Raw Data'!$A$1:$O$868,12,FALSE)=0,"-",VLOOKUP($A184,'Table 11 Raw Data'!$A$1:$O$868,12,FALSE))</f>
        <v>44</v>
      </c>
      <c r="M184" s="96">
        <f>IF(VLOOKUP($A184,'Table 11 Raw Data'!$A$1:$O$868,13,FALSE)=0,"-",VLOOKUP($A184,'Table 11 Raw Data'!$A$1:$O$868,13,FALSE))</f>
        <v>78</v>
      </c>
      <c r="N184" s="96">
        <f>IF(VLOOKUP($A184,'Table 11 Raw Data'!$A$1:$O$868,14,FALSE)=0,"-",VLOOKUP($A184,'Table 11 Raw Data'!$A$1:$O$868,14,FALSE))</f>
        <v>22</v>
      </c>
      <c r="O184" s="97">
        <f>IF(VLOOKUP($A184,'Table 11 Raw Data'!$A$1:$O$868,15,FALSE)=0,"-",VLOOKUP($A184,'Table 11 Raw Data'!$A$1:$O$868,15,FALSE))</f>
        <v>100</v>
      </c>
    </row>
    <row r="185" spans="1:15" x14ac:dyDescent="0.2">
      <c r="A185" s="94" t="s">
        <v>516</v>
      </c>
      <c r="B185" s="95">
        <f>IF(VLOOKUP($A185,'Table 11 Raw Data'!$A$1:$O$868,2,FALSE)=0,"-",VLOOKUP($A185,'Table 11 Raw Data'!$A$1:$O$868,2,FALSE))</f>
        <v>250</v>
      </c>
      <c r="C185" s="95">
        <f>IF(VLOOKUP($A185,'Table 11 Raw Data'!$A$1:$O$868,3,FALSE)=0,"-",VLOOKUP($A185,'Table 11 Raw Data'!$A$1:$O$868,3,FALSE))</f>
        <v>360</v>
      </c>
      <c r="D185" s="95">
        <f>IF(VLOOKUP($A185,'Table 11 Raw Data'!$A$1:$O$868,4,FALSE)=0,"-",VLOOKUP($A185,'Table 11 Raw Data'!$A$1:$O$868,4,FALSE))</f>
        <v>610</v>
      </c>
      <c r="E185" s="95">
        <f>IF(VLOOKUP($A185,'Table 11 Raw Data'!$A$1:$O$868,5,FALSE)=0,"-",VLOOKUP($A185,'Table 11 Raw Data'!$A$1:$O$868,5,FALSE))</f>
        <v>160</v>
      </c>
      <c r="F185" s="95">
        <f>IF(VLOOKUP($A185,'Table 11 Raw Data'!$A$1:$O$868,6,FALSE)=0,"-",VLOOKUP($A185,'Table 11 Raw Data'!$A$1:$O$868,6,FALSE))</f>
        <v>770</v>
      </c>
      <c r="G185" s="95">
        <f>IF(VLOOKUP($A185,'Table 11 Raw Data'!$A$1:$O$868,7,FALSE)=0,"-",VLOOKUP($A185,'Table 11 Raw Data'!$A$1:$O$868,7,FALSE))</f>
        <v>40</v>
      </c>
      <c r="H185" s="95">
        <f>IF(VLOOKUP($A185,'Table 11 Raw Data'!$A$1:$O$868,8,FALSE)=0,"-",VLOOKUP($A185,'Table 11 Raw Data'!$A$1:$O$868,8,FALSE))</f>
        <v>10</v>
      </c>
      <c r="I185" s="95">
        <f>IF(VLOOKUP($A185,'Table 11 Raw Data'!$A$1:$O$868,9,FALSE)=0,"-",VLOOKUP($A185,'Table 11 Raw Data'!$A$1:$O$868,9,FALSE))</f>
        <v>40</v>
      </c>
      <c r="J185" s="95">
        <f>IF(VLOOKUP($A185,'Table 11 Raw Data'!$A$1:$O$868,10,FALSE)=0,"-",VLOOKUP($A185,'Table 11 Raw Data'!$A$1:$O$868,10,FALSE))</f>
        <v>810</v>
      </c>
      <c r="K185" s="96">
        <f>IF(VLOOKUP($A185,'Table 11 Raw Data'!$A$1:$O$868,11,FALSE)=0,"-",VLOOKUP($A185,'Table 11 Raw Data'!$A$1:$O$868,11,FALSE))</f>
        <v>33</v>
      </c>
      <c r="L185" s="96">
        <f>IF(VLOOKUP($A185,'Table 11 Raw Data'!$A$1:$O$868,12,FALSE)=0,"-",VLOOKUP($A185,'Table 11 Raw Data'!$A$1:$O$868,12,FALSE))</f>
        <v>46</v>
      </c>
      <c r="M185" s="96">
        <f>IF(VLOOKUP($A185,'Table 11 Raw Data'!$A$1:$O$868,13,FALSE)=0,"-",VLOOKUP($A185,'Table 11 Raw Data'!$A$1:$O$868,13,FALSE))</f>
        <v>79</v>
      </c>
      <c r="N185" s="96">
        <f>IF(VLOOKUP($A185,'Table 11 Raw Data'!$A$1:$O$868,14,FALSE)=0,"-",VLOOKUP($A185,'Table 11 Raw Data'!$A$1:$O$868,14,FALSE))</f>
        <v>21</v>
      </c>
      <c r="O185" s="97">
        <f>IF(VLOOKUP($A185,'Table 11 Raw Data'!$A$1:$O$868,15,FALSE)=0,"-",VLOOKUP($A185,'Table 11 Raw Data'!$A$1:$O$868,15,FALSE))</f>
        <v>100</v>
      </c>
    </row>
    <row r="186" spans="1:15" x14ac:dyDescent="0.2">
      <c r="A186" s="94" t="s">
        <v>517</v>
      </c>
      <c r="B186" s="95">
        <f>IF(VLOOKUP($A186,'Table 11 Raw Data'!$A$1:$O$868,2,FALSE)=0,"-",VLOOKUP($A186,'Table 11 Raw Data'!$A$1:$O$868,2,FALSE))</f>
        <v>520</v>
      </c>
      <c r="C186" s="95">
        <f>IF(VLOOKUP($A186,'Table 11 Raw Data'!$A$1:$O$868,3,FALSE)=0,"-",VLOOKUP($A186,'Table 11 Raw Data'!$A$1:$O$868,3,FALSE))</f>
        <v>570</v>
      </c>
      <c r="D186" s="95">
        <f>IF(VLOOKUP($A186,'Table 11 Raw Data'!$A$1:$O$868,4,FALSE)=0,"-",VLOOKUP($A186,'Table 11 Raw Data'!$A$1:$O$868,4,FALSE))</f>
        <v>1090</v>
      </c>
      <c r="E186" s="95">
        <f>IF(VLOOKUP($A186,'Table 11 Raw Data'!$A$1:$O$868,5,FALSE)=0,"-",VLOOKUP($A186,'Table 11 Raw Data'!$A$1:$O$868,5,FALSE))</f>
        <v>280</v>
      </c>
      <c r="F186" s="95">
        <f>IF(VLOOKUP($A186,'Table 11 Raw Data'!$A$1:$O$868,6,FALSE)=0,"-",VLOOKUP($A186,'Table 11 Raw Data'!$A$1:$O$868,6,FALSE))</f>
        <v>1370</v>
      </c>
      <c r="G186" s="95">
        <f>IF(VLOOKUP($A186,'Table 11 Raw Data'!$A$1:$O$868,7,FALSE)=0,"-",VLOOKUP($A186,'Table 11 Raw Data'!$A$1:$O$868,7,FALSE))</f>
        <v>40</v>
      </c>
      <c r="H186" s="95">
        <f>IF(VLOOKUP($A186,'Table 11 Raw Data'!$A$1:$O$868,8,FALSE)=0,"-",VLOOKUP($A186,'Table 11 Raw Data'!$A$1:$O$868,8,FALSE))</f>
        <v>20</v>
      </c>
      <c r="I186" s="95">
        <f>IF(VLOOKUP($A186,'Table 11 Raw Data'!$A$1:$O$868,9,FALSE)=0,"-",VLOOKUP($A186,'Table 11 Raw Data'!$A$1:$O$868,9,FALSE))</f>
        <v>60</v>
      </c>
      <c r="J186" s="95">
        <f>IF(VLOOKUP($A186,'Table 11 Raw Data'!$A$1:$O$868,10,FALSE)=0,"-",VLOOKUP($A186,'Table 11 Raw Data'!$A$1:$O$868,10,FALSE))</f>
        <v>1430</v>
      </c>
      <c r="K186" s="96">
        <f>IF(VLOOKUP($A186,'Table 11 Raw Data'!$A$1:$O$868,11,FALSE)=0,"-",VLOOKUP($A186,'Table 11 Raw Data'!$A$1:$O$868,11,FALSE))</f>
        <v>38</v>
      </c>
      <c r="L186" s="96">
        <f>IF(VLOOKUP($A186,'Table 11 Raw Data'!$A$1:$O$868,12,FALSE)=0,"-",VLOOKUP($A186,'Table 11 Raw Data'!$A$1:$O$868,12,FALSE))</f>
        <v>41</v>
      </c>
      <c r="M186" s="96">
        <f>IF(VLOOKUP($A186,'Table 11 Raw Data'!$A$1:$O$868,13,FALSE)=0,"-",VLOOKUP($A186,'Table 11 Raw Data'!$A$1:$O$868,13,FALSE))</f>
        <v>79</v>
      </c>
      <c r="N186" s="96">
        <f>IF(VLOOKUP($A186,'Table 11 Raw Data'!$A$1:$O$868,14,FALSE)=0,"-",VLOOKUP($A186,'Table 11 Raw Data'!$A$1:$O$868,14,FALSE))</f>
        <v>21</v>
      </c>
      <c r="O186" s="97">
        <f>IF(VLOOKUP($A186,'Table 11 Raw Data'!$A$1:$O$868,15,FALSE)=0,"-",VLOOKUP($A186,'Table 11 Raw Data'!$A$1:$O$868,15,FALSE))</f>
        <v>100</v>
      </c>
    </row>
    <row r="187" spans="1:15" x14ac:dyDescent="0.2">
      <c r="A187" s="94" t="s">
        <v>518</v>
      </c>
      <c r="B187" s="95">
        <f>IF(VLOOKUP($A187,'Table 11 Raw Data'!$A$1:$O$868,2,FALSE)=0,"-",VLOOKUP($A187,'Table 11 Raw Data'!$A$1:$O$868,2,FALSE))</f>
        <v>630</v>
      </c>
      <c r="C187" s="95">
        <f>IF(VLOOKUP($A187,'Table 11 Raw Data'!$A$1:$O$868,3,FALSE)=0,"-",VLOOKUP($A187,'Table 11 Raw Data'!$A$1:$O$868,3,FALSE))</f>
        <v>950</v>
      </c>
      <c r="D187" s="95">
        <f>IF(VLOOKUP($A187,'Table 11 Raw Data'!$A$1:$O$868,4,FALSE)=0,"-",VLOOKUP($A187,'Table 11 Raw Data'!$A$1:$O$868,4,FALSE))</f>
        <v>1580</v>
      </c>
      <c r="E187" s="95">
        <f>IF(VLOOKUP($A187,'Table 11 Raw Data'!$A$1:$O$868,5,FALSE)=0,"-",VLOOKUP($A187,'Table 11 Raw Data'!$A$1:$O$868,5,FALSE))</f>
        <v>450</v>
      </c>
      <c r="F187" s="95">
        <f>IF(VLOOKUP($A187,'Table 11 Raw Data'!$A$1:$O$868,6,FALSE)=0,"-",VLOOKUP($A187,'Table 11 Raw Data'!$A$1:$O$868,6,FALSE))</f>
        <v>2030</v>
      </c>
      <c r="G187" s="95">
        <f>IF(VLOOKUP($A187,'Table 11 Raw Data'!$A$1:$O$868,7,FALSE)=0,"-",VLOOKUP($A187,'Table 11 Raw Data'!$A$1:$O$868,7,FALSE))</f>
        <v>90</v>
      </c>
      <c r="H187" s="95">
        <f>IF(VLOOKUP($A187,'Table 11 Raw Data'!$A$1:$O$868,8,FALSE)=0,"-",VLOOKUP($A187,'Table 11 Raw Data'!$A$1:$O$868,8,FALSE))</f>
        <v>40</v>
      </c>
      <c r="I187" s="95">
        <f>IF(VLOOKUP($A187,'Table 11 Raw Data'!$A$1:$O$868,9,FALSE)=0,"-",VLOOKUP($A187,'Table 11 Raw Data'!$A$1:$O$868,9,FALSE))</f>
        <v>130</v>
      </c>
      <c r="J187" s="95">
        <f>IF(VLOOKUP($A187,'Table 11 Raw Data'!$A$1:$O$868,10,FALSE)=0,"-",VLOOKUP($A187,'Table 11 Raw Data'!$A$1:$O$868,10,FALSE))</f>
        <v>2160</v>
      </c>
      <c r="K187" s="96">
        <f>IF(VLOOKUP($A187,'Table 11 Raw Data'!$A$1:$O$868,11,FALSE)=0,"-",VLOOKUP($A187,'Table 11 Raw Data'!$A$1:$O$868,11,FALSE))</f>
        <v>31</v>
      </c>
      <c r="L187" s="96">
        <f>IF(VLOOKUP($A187,'Table 11 Raw Data'!$A$1:$O$868,12,FALSE)=0,"-",VLOOKUP($A187,'Table 11 Raw Data'!$A$1:$O$868,12,FALSE))</f>
        <v>47</v>
      </c>
      <c r="M187" s="96">
        <f>IF(VLOOKUP($A187,'Table 11 Raw Data'!$A$1:$O$868,13,FALSE)=0,"-",VLOOKUP($A187,'Table 11 Raw Data'!$A$1:$O$868,13,FALSE))</f>
        <v>78</v>
      </c>
      <c r="N187" s="96">
        <f>IF(VLOOKUP($A187,'Table 11 Raw Data'!$A$1:$O$868,14,FALSE)=0,"-",VLOOKUP($A187,'Table 11 Raw Data'!$A$1:$O$868,14,FALSE))</f>
        <v>22</v>
      </c>
      <c r="O187" s="97">
        <f>IF(VLOOKUP($A187,'Table 11 Raw Data'!$A$1:$O$868,15,FALSE)=0,"-",VLOOKUP($A187,'Table 11 Raw Data'!$A$1:$O$868,15,FALSE))</f>
        <v>100</v>
      </c>
    </row>
    <row r="188" spans="1:15" x14ac:dyDescent="0.2">
      <c r="A188" s="94" t="s">
        <v>519</v>
      </c>
      <c r="B188" s="95">
        <f>IF(VLOOKUP($A188,'Table 11 Raw Data'!$A$1:$O$868,2,FALSE)=0,"-",VLOOKUP($A188,'Table 11 Raw Data'!$A$1:$O$868,2,FALSE))</f>
        <v>990</v>
      </c>
      <c r="C188" s="95">
        <f>IF(VLOOKUP($A188,'Table 11 Raw Data'!$A$1:$O$868,3,FALSE)=0,"-",VLOOKUP($A188,'Table 11 Raw Data'!$A$1:$O$868,3,FALSE))</f>
        <v>1430</v>
      </c>
      <c r="D188" s="95">
        <f>IF(VLOOKUP($A188,'Table 11 Raw Data'!$A$1:$O$868,4,FALSE)=0,"-",VLOOKUP($A188,'Table 11 Raw Data'!$A$1:$O$868,4,FALSE))</f>
        <v>2420</v>
      </c>
      <c r="E188" s="95">
        <f>IF(VLOOKUP($A188,'Table 11 Raw Data'!$A$1:$O$868,5,FALSE)=0,"-",VLOOKUP($A188,'Table 11 Raw Data'!$A$1:$O$868,5,FALSE))</f>
        <v>620</v>
      </c>
      <c r="F188" s="95">
        <f>IF(VLOOKUP($A188,'Table 11 Raw Data'!$A$1:$O$868,6,FALSE)=0,"-",VLOOKUP($A188,'Table 11 Raw Data'!$A$1:$O$868,6,FALSE))</f>
        <v>3040</v>
      </c>
      <c r="G188" s="95">
        <f>IF(VLOOKUP($A188,'Table 11 Raw Data'!$A$1:$O$868,7,FALSE)=0,"-",VLOOKUP($A188,'Table 11 Raw Data'!$A$1:$O$868,7,FALSE))</f>
        <v>130</v>
      </c>
      <c r="H188" s="95">
        <f>IF(VLOOKUP($A188,'Table 11 Raw Data'!$A$1:$O$868,8,FALSE)=0,"-",VLOOKUP($A188,'Table 11 Raw Data'!$A$1:$O$868,8,FALSE))</f>
        <v>30</v>
      </c>
      <c r="I188" s="95">
        <f>IF(VLOOKUP($A188,'Table 11 Raw Data'!$A$1:$O$868,9,FALSE)=0,"-",VLOOKUP($A188,'Table 11 Raw Data'!$A$1:$O$868,9,FALSE))</f>
        <v>150</v>
      </c>
      <c r="J188" s="95">
        <f>IF(VLOOKUP($A188,'Table 11 Raw Data'!$A$1:$O$868,10,FALSE)=0,"-",VLOOKUP($A188,'Table 11 Raw Data'!$A$1:$O$868,10,FALSE))</f>
        <v>3200</v>
      </c>
      <c r="K188" s="96">
        <f>IF(VLOOKUP($A188,'Table 11 Raw Data'!$A$1:$O$868,11,FALSE)=0,"-",VLOOKUP($A188,'Table 11 Raw Data'!$A$1:$O$868,11,FALSE))</f>
        <v>33</v>
      </c>
      <c r="L188" s="96">
        <f>IF(VLOOKUP($A188,'Table 11 Raw Data'!$A$1:$O$868,12,FALSE)=0,"-",VLOOKUP($A188,'Table 11 Raw Data'!$A$1:$O$868,12,FALSE))</f>
        <v>47</v>
      </c>
      <c r="M188" s="96">
        <f>IF(VLOOKUP($A188,'Table 11 Raw Data'!$A$1:$O$868,13,FALSE)=0,"-",VLOOKUP($A188,'Table 11 Raw Data'!$A$1:$O$868,13,FALSE))</f>
        <v>80</v>
      </c>
      <c r="N188" s="96">
        <f>IF(VLOOKUP($A188,'Table 11 Raw Data'!$A$1:$O$868,14,FALSE)=0,"-",VLOOKUP($A188,'Table 11 Raw Data'!$A$1:$O$868,14,FALSE))</f>
        <v>20</v>
      </c>
      <c r="O188" s="97">
        <f>IF(VLOOKUP($A188,'Table 11 Raw Data'!$A$1:$O$868,15,FALSE)=0,"-",VLOOKUP($A188,'Table 11 Raw Data'!$A$1:$O$868,15,FALSE))</f>
        <v>100</v>
      </c>
    </row>
    <row r="189" spans="1:15" x14ac:dyDescent="0.2">
      <c r="A189" s="94" t="s">
        <v>520</v>
      </c>
      <c r="B189" s="95">
        <f>IF(VLOOKUP($A189,'Table 11 Raw Data'!$A$1:$O$868,2,FALSE)=0,"-",VLOOKUP($A189,'Table 11 Raw Data'!$A$1:$O$868,2,FALSE))</f>
        <v>480</v>
      </c>
      <c r="C189" s="95">
        <f>IF(VLOOKUP($A189,'Table 11 Raw Data'!$A$1:$O$868,3,FALSE)=0,"-",VLOOKUP($A189,'Table 11 Raw Data'!$A$1:$O$868,3,FALSE))</f>
        <v>600</v>
      </c>
      <c r="D189" s="95">
        <f>IF(VLOOKUP($A189,'Table 11 Raw Data'!$A$1:$O$868,4,FALSE)=0,"-",VLOOKUP($A189,'Table 11 Raw Data'!$A$1:$O$868,4,FALSE))</f>
        <v>1080</v>
      </c>
      <c r="E189" s="95">
        <f>IF(VLOOKUP($A189,'Table 11 Raw Data'!$A$1:$O$868,5,FALSE)=0,"-",VLOOKUP($A189,'Table 11 Raw Data'!$A$1:$O$868,5,FALSE))</f>
        <v>390</v>
      </c>
      <c r="F189" s="95">
        <f>IF(VLOOKUP($A189,'Table 11 Raw Data'!$A$1:$O$868,6,FALSE)=0,"-",VLOOKUP($A189,'Table 11 Raw Data'!$A$1:$O$868,6,FALSE))</f>
        <v>1470</v>
      </c>
      <c r="G189" s="95">
        <f>IF(VLOOKUP($A189,'Table 11 Raw Data'!$A$1:$O$868,7,FALSE)=0,"-",VLOOKUP($A189,'Table 11 Raw Data'!$A$1:$O$868,7,FALSE))</f>
        <v>80</v>
      </c>
      <c r="H189" s="95">
        <f>IF(VLOOKUP($A189,'Table 11 Raw Data'!$A$1:$O$868,8,FALSE)=0,"-",VLOOKUP($A189,'Table 11 Raw Data'!$A$1:$O$868,8,FALSE))</f>
        <v>50</v>
      </c>
      <c r="I189" s="95">
        <f>IF(VLOOKUP($A189,'Table 11 Raw Data'!$A$1:$O$868,9,FALSE)=0,"-",VLOOKUP($A189,'Table 11 Raw Data'!$A$1:$O$868,9,FALSE))</f>
        <v>130</v>
      </c>
      <c r="J189" s="95">
        <f>IF(VLOOKUP($A189,'Table 11 Raw Data'!$A$1:$O$868,10,FALSE)=0,"-",VLOOKUP($A189,'Table 11 Raw Data'!$A$1:$O$868,10,FALSE))</f>
        <v>1600</v>
      </c>
      <c r="K189" s="96">
        <f>IF(VLOOKUP($A189,'Table 11 Raw Data'!$A$1:$O$868,11,FALSE)=0,"-",VLOOKUP($A189,'Table 11 Raw Data'!$A$1:$O$868,11,FALSE))</f>
        <v>33</v>
      </c>
      <c r="L189" s="96">
        <f>IF(VLOOKUP($A189,'Table 11 Raw Data'!$A$1:$O$868,12,FALSE)=0,"-",VLOOKUP($A189,'Table 11 Raw Data'!$A$1:$O$868,12,FALSE))</f>
        <v>41</v>
      </c>
      <c r="M189" s="96">
        <f>IF(VLOOKUP($A189,'Table 11 Raw Data'!$A$1:$O$868,13,FALSE)=0,"-",VLOOKUP($A189,'Table 11 Raw Data'!$A$1:$O$868,13,FALSE))</f>
        <v>74</v>
      </c>
      <c r="N189" s="96">
        <f>IF(VLOOKUP($A189,'Table 11 Raw Data'!$A$1:$O$868,14,FALSE)=0,"-",VLOOKUP($A189,'Table 11 Raw Data'!$A$1:$O$868,14,FALSE))</f>
        <v>26</v>
      </c>
      <c r="O189" s="97">
        <f>IF(VLOOKUP($A189,'Table 11 Raw Data'!$A$1:$O$868,15,FALSE)=0,"-",VLOOKUP($A189,'Table 11 Raw Data'!$A$1:$O$868,15,FALSE))</f>
        <v>100</v>
      </c>
    </row>
    <row r="190" spans="1:15" x14ac:dyDescent="0.2">
      <c r="A190" s="94" t="s">
        <v>521</v>
      </c>
      <c r="B190" s="95">
        <f>IF(VLOOKUP($A190,'Table 11 Raw Data'!$A$1:$O$868,2,FALSE)=0,"-",VLOOKUP($A190,'Table 11 Raw Data'!$A$1:$O$868,2,FALSE))</f>
        <v>500</v>
      </c>
      <c r="C190" s="95">
        <f>IF(VLOOKUP($A190,'Table 11 Raw Data'!$A$1:$O$868,3,FALSE)=0,"-",VLOOKUP($A190,'Table 11 Raw Data'!$A$1:$O$868,3,FALSE))</f>
        <v>580</v>
      </c>
      <c r="D190" s="95">
        <f>IF(VLOOKUP($A190,'Table 11 Raw Data'!$A$1:$O$868,4,FALSE)=0,"-",VLOOKUP($A190,'Table 11 Raw Data'!$A$1:$O$868,4,FALSE))</f>
        <v>1080</v>
      </c>
      <c r="E190" s="95">
        <f>IF(VLOOKUP($A190,'Table 11 Raw Data'!$A$1:$O$868,5,FALSE)=0,"-",VLOOKUP($A190,'Table 11 Raw Data'!$A$1:$O$868,5,FALSE))</f>
        <v>340</v>
      </c>
      <c r="F190" s="95">
        <f>IF(VLOOKUP($A190,'Table 11 Raw Data'!$A$1:$O$868,6,FALSE)=0,"-",VLOOKUP($A190,'Table 11 Raw Data'!$A$1:$O$868,6,FALSE))</f>
        <v>1420</v>
      </c>
      <c r="G190" s="95">
        <f>IF(VLOOKUP($A190,'Table 11 Raw Data'!$A$1:$O$868,7,FALSE)=0,"-",VLOOKUP($A190,'Table 11 Raw Data'!$A$1:$O$868,7,FALSE))</f>
        <v>70</v>
      </c>
      <c r="H190" s="95">
        <f>IF(VLOOKUP($A190,'Table 11 Raw Data'!$A$1:$O$868,8,FALSE)=0,"-",VLOOKUP($A190,'Table 11 Raw Data'!$A$1:$O$868,8,FALSE))</f>
        <v>40</v>
      </c>
      <c r="I190" s="95">
        <f>IF(VLOOKUP($A190,'Table 11 Raw Data'!$A$1:$O$868,9,FALSE)=0,"-",VLOOKUP($A190,'Table 11 Raw Data'!$A$1:$O$868,9,FALSE))</f>
        <v>110</v>
      </c>
      <c r="J190" s="95">
        <f>IF(VLOOKUP($A190,'Table 11 Raw Data'!$A$1:$O$868,10,FALSE)=0,"-",VLOOKUP($A190,'Table 11 Raw Data'!$A$1:$O$868,10,FALSE))</f>
        <v>1530</v>
      </c>
      <c r="K190" s="96">
        <f>IF(VLOOKUP($A190,'Table 11 Raw Data'!$A$1:$O$868,11,FALSE)=0,"-",VLOOKUP($A190,'Table 11 Raw Data'!$A$1:$O$868,11,FALSE))</f>
        <v>35</v>
      </c>
      <c r="L190" s="96">
        <f>IF(VLOOKUP($A190,'Table 11 Raw Data'!$A$1:$O$868,12,FALSE)=0,"-",VLOOKUP($A190,'Table 11 Raw Data'!$A$1:$O$868,12,FALSE))</f>
        <v>41</v>
      </c>
      <c r="M190" s="96">
        <f>IF(VLOOKUP($A190,'Table 11 Raw Data'!$A$1:$O$868,13,FALSE)=0,"-",VLOOKUP($A190,'Table 11 Raw Data'!$A$1:$O$868,13,FALSE))</f>
        <v>76</v>
      </c>
      <c r="N190" s="96">
        <f>IF(VLOOKUP($A190,'Table 11 Raw Data'!$A$1:$O$868,14,FALSE)=0,"-",VLOOKUP($A190,'Table 11 Raw Data'!$A$1:$O$868,14,FALSE))</f>
        <v>24</v>
      </c>
      <c r="O190" s="97">
        <f>IF(VLOOKUP($A190,'Table 11 Raw Data'!$A$1:$O$868,15,FALSE)=0,"-",VLOOKUP($A190,'Table 11 Raw Data'!$A$1:$O$868,15,FALSE))</f>
        <v>100</v>
      </c>
    </row>
    <row r="191" spans="1:15" x14ac:dyDescent="0.2">
      <c r="A191" s="94" t="s">
        <v>522</v>
      </c>
      <c r="B191" s="95">
        <f>IF(VLOOKUP($A191,'Table 11 Raw Data'!$A$1:$O$868,2,FALSE)=0,"-",VLOOKUP($A191,'Table 11 Raw Data'!$A$1:$O$868,2,FALSE))</f>
        <v>300</v>
      </c>
      <c r="C191" s="95">
        <f>IF(VLOOKUP($A191,'Table 11 Raw Data'!$A$1:$O$868,3,FALSE)=0,"-",VLOOKUP($A191,'Table 11 Raw Data'!$A$1:$O$868,3,FALSE))</f>
        <v>360</v>
      </c>
      <c r="D191" s="95">
        <f>IF(VLOOKUP($A191,'Table 11 Raw Data'!$A$1:$O$868,4,FALSE)=0,"-",VLOOKUP($A191,'Table 11 Raw Data'!$A$1:$O$868,4,FALSE))</f>
        <v>670</v>
      </c>
      <c r="E191" s="95">
        <f>IF(VLOOKUP($A191,'Table 11 Raw Data'!$A$1:$O$868,5,FALSE)=0,"-",VLOOKUP($A191,'Table 11 Raw Data'!$A$1:$O$868,5,FALSE))</f>
        <v>200</v>
      </c>
      <c r="F191" s="95">
        <f>IF(VLOOKUP($A191,'Table 11 Raw Data'!$A$1:$O$868,6,FALSE)=0,"-",VLOOKUP($A191,'Table 11 Raw Data'!$A$1:$O$868,6,FALSE))</f>
        <v>870</v>
      </c>
      <c r="G191" s="95">
        <f>IF(VLOOKUP($A191,'Table 11 Raw Data'!$A$1:$O$868,7,FALSE)=0,"-",VLOOKUP($A191,'Table 11 Raw Data'!$A$1:$O$868,7,FALSE))</f>
        <v>50</v>
      </c>
      <c r="H191" s="95">
        <f>IF(VLOOKUP($A191,'Table 11 Raw Data'!$A$1:$O$868,8,FALSE)=0,"-",VLOOKUP($A191,'Table 11 Raw Data'!$A$1:$O$868,8,FALSE))</f>
        <v>10</v>
      </c>
      <c r="I191" s="95">
        <f>IF(VLOOKUP($A191,'Table 11 Raw Data'!$A$1:$O$868,9,FALSE)=0,"-",VLOOKUP($A191,'Table 11 Raw Data'!$A$1:$O$868,9,FALSE))</f>
        <v>50</v>
      </c>
      <c r="J191" s="95">
        <f>IF(VLOOKUP($A191,'Table 11 Raw Data'!$A$1:$O$868,10,FALSE)=0,"-",VLOOKUP($A191,'Table 11 Raw Data'!$A$1:$O$868,10,FALSE))</f>
        <v>920</v>
      </c>
      <c r="K191" s="96">
        <f>IF(VLOOKUP($A191,'Table 11 Raw Data'!$A$1:$O$868,11,FALSE)=0,"-",VLOOKUP($A191,'Table 11 Raw Data'!$A$1:$O$868,11,FALSE))</f>
        <v>35</v>
      </c>
      <c r="L191" s="96">
        <f>IF(VLOOKUP($A191,'Table 11 Raw Data'!$A$1:$O$868,12,FALSE)=0,"-",VLOOKUP($A191,'Table 11 Raw Data'!$A$1:$O$868,12,FALSE))</f>
        <v>42</v>
      </c>
      <c r="M191" s="96">
        <f>IF(VLOOKUP($A191,'Table 11 Raw Data'!$A$1:$O$868,13,FALSE)=0,"-",VLOOKUP($A191,'Table 11 Raw Data'!$A$1:$O$868,13,FALSE))</f>
        <v>77</v>
      </c>
      <c r="N191" s="96">
        <f>IF(VLOOKUP($A191,'Table 11 Raw Data'!$A$1:$O$868,14,FALSE)=0,"-",VLOOKUP($A191,'Table 11 Raw Data'!$A$1:$O$868,14,FALSE))</f>
        <v>23</v>
      </c>
      <c r="O191" s="97">
        <f>IF(VLOOKUP($A191,'Table 11 Raw Data'!$A$1:$O$868,15,FALSE)=0,"-",VLOOKUP($A191,'Table 11 Raw Data'!$A$1:$O$868,15,FALSE))</f>
        <v>100</v>
      </c>
    </row>
    <row r="192" spans="1:15" x14ac:dyDescent="0.2">
      <c r="A192" s="94" t="s">
        <v>523</v>
      </c>
      <c r="B192" s="95">
        <f>IF(VLOOKUP($A192,'Table 11 Raw Data'!$A$1:$O$868,2,FALSE)=0,"-",VLOOKUP($A192,'Table 11 Raw Data'!$A$1:$O$868,2,FALSE))</f>
        <v>350</v>
      </c>
      <c r="C192" s="95">
        <f>IF(VLOOKUP($A192,'Table 11 Raw Data'!$A$1:$O$868,3,FALSE)=0,"-",VLOOKUP($A192,'Table 11 Raw Data'!$A$1:$O$868,3,FALSE))</f>
        <v>400</v>
      </c>
      <c r="D192" s="95">
        <f>IF(VLOOKUP($A192,'Table 11 Raw Data'!$A$1:$O$868,4,FALSE)=0,"-",VLOOKUP($A192,'Table 11 Raw Data'!$A$1:$O$868,4,FALSE))</f>
        <v>760</v>
      </c>
      <c r="E192" s="95">
        <f>IF(VLOOKUP($A192,'Table 11 Raw Data'!$A$1:$O$868,5,FALSE)=0,"-",VLOOKUP($A192,'Table 11 Raw Data'!$A$1:$O$868,5,FALSE))</f>
        <v>180</v>
      </c>
      <c r="F192" s="95">
        <f>IF(VLOOKUP($A192,'Table 11 Raw Data'!$A$1:$O$868,6,FALSE)=0,"-",VLOOKUP($A192,'Table 11 Raw Data'!$A$1:$O$868,6,FALSE))</f>
        <v>930</v>
      </c>
      <c r="G192" s="95">
        <f>IF(VLOOKUP($A192,'Table 11 Raw Data'!$A$1:$O$868,7,FALSE)=0,"-",VLOOKUP($A192,'Table 11 Raw Data'!$A$1:$O$868,7,FALSE))</f>
        <v>40</v>
      </c>
      <c r="H192" s="95">
        <f>IF(VLOOKUP($A192,'Table 11 Raw Data'!$A$1:$O$868,8,FALSE)=0,"-",VLOOKUP($A192,'Table 11 Raw Data'!$A$1:$O$868,8,FALSE))</f>
        <v>10</v>
      </c>
      <c r="I192" s="95">
        <f>IF(VLOOKUP($A192,'Table 11 Raw Data'!$A$1:$O$868,9,FALSE)=0,"-",VLOOKUP($A192,'Table 11 Raw Data'!$A$1:$O$868,9,FALSE))</f>
        <v>40</v>
      </c>
      <c r="J192" s="95">
        <f>IF(VLOOKUP($A192,'Table 11 Raw Data'!$A$1:$O$868,10,FALSE)=0,"-",VLOOKUP($A192,'Table 11 Raw Data'!$A$1:$O$868,10,FALSE))</f>
        <v>980</v>
      </c>
      <c r="K192" s="96">
        <f>IF(VLOOKUP($A192,'Table 11 Raw Data'!$A$1:$O$868,11,FALSE)=0,"-",VLOOKUP($A192,'Table 11 Raw Data'!$A$1:$O$868,11,FALSE))</f>
        <v>38</v>
      </c>
      <c r="L192" s="96">
        <f>IF(VLOOKUP($A192,'Table 11 Raw Data'!$A$1:$O$868,12,FALSE)=0,"-",VLOOKUP($A192,'Table 11 Raw Data'!$A$1:$O$868,12,FALSE))</f>
        <v>43</v>
      </c>
      <c r="M192" s="96">
        <f>IF(VLOOKUP($A192,'Table 11 Raw Data'!$A$1:$O$868,13,FALSE)=0,"-",VLOOKUP($A192,'Table 11 Raw Data'!$A$1:$O$868,13,FALSE))</f>
        <v>81</v>
      </c>
      <c r="N192" s="96">
        <f>IF(VLOOKUP($A192,'Table 11 Raw Data'!$A$1:$O$868,14,FALSE)=0,"-",VLOOKUP($A192,'Table 11 Raw Data'!$A$1:$O$868,14,FALSE))</f>
        <v>19</v>
      </c>
      <c r="O192" s="97">
        <f>IF(VLOOKUP($A192,'Table 11 Raw Data'!$A$1:$O$868,15,FALSE)=0,"-",VLOOKUP($A192,'Table 11 Raw Data'!$A$1:$O$868,15,FALSE))</f>
        <v>100</v>
      </c>
    </row>
    <row r="193" spans="1:15" x14ac:dyDescent="0.2">
      <c r="A193" s="94" t="s">
        <v>524</v>
      </c>
      <c r="B193" s="95">
        <f>IF(VLOOKUP($A193,'Table 11 Raw Data'!$A$1:$O$868,2,FALSE)=0,"-",VLOOKUP($A193,'Table 11 Raw Data'!$A$1:$O$868,2,FALSE))</f>
        <v>1280</v>
      </c>
      <c r="C193" s="95">
        <f>IF(VLOOKUP($A193,'Table 11 Raw Data'!$A$1:$O$868,3,FALSE)=0,"-",VLOOKUP($A193,'Table 11 Raw Data'!$A$1:$O$868,3,FALSE))</f>
        <v>1480</v>
      </c>
      <c r="D193" s="95">
        <f>IF(VLOOKUP($A193,'Table 11 Raw Data'!$A$1:$O$868,4,FALSE)=0,"-",VLOOKUP($A193,'Table 11 Raw Data'!$A$1:$O$868,4,FALSE))</f>
        <v>2760</v>
      </c>
      <c r="E193" s="95">
        <f>IF(VLOOKUP($A193,'Table 11 Raw Data'!$A$1:$O$868,5,FALSE)=0,"-",VLOOKUP($A193,'Table 11 Raw Data'!$A$1:$O$868,5,FALSE))</f>
        <v>800</v>
      </c>
      <c r="F193" s="95">
        <f>IF(VLOOKUP($A193,'Table 11 Raw Data'!$A$1:$O$868,6,FALSE)=0,"-",VLOOKUP($A193,'Table 11 Raw Data'!$A$1:$O$868,6,FALSE))</f>
        <v>3560</v>
      </c>
      <c r="G193" s="95">
        <f>IF(VLOOKUP($A193,'Table 11 Raw Data'!$A$1:$O$868,7,FALSE)=0,"-",VLOOKUP($A193,'Table 11 Raw Data'!$A$1:$O$868,7,FALSE))</f>
        <v>170</v>
      </c>
      <c r="H193" s="95">
        <f>IF(VLOOKUP($A193,'Table 11 Raw Data'!$A$1:$O$868,8,FALSE)=0,"-",VLOOKUP($A193,'Table 11 Raw Data'!$A$1:$O$868,8,FALSE))</f>
        <v>50</v>
      </c>
      <c r="I193" s="95">
        <f>IF(VLOOKUP($A193,'Table 11 Raw Data'!$A$1:$O$868,9,FALSE)=0,"-",VLOOKUP($A193,'Table 11 Raw Data'!$A$1:$O$868,9,FALSE))</f>
        <v>210</v>
      </c>
      <c r="J193" s="95">
        <f>IF(VLOOKUP($A193,'Table 11 Raw Data'!$A$1:$O$868,10,FALSE)=0,"-",VLOOKUP($A193,'Table 11 Raw Data'!$A$1:$O$868,10,FALSE))</f>
        <v>3780</v>
      </c>
      <c r="K193" s="96">
        <f>IF(VLOOKUP($A193,'Table 11 Raw Data'!$A$1:$O$868,11,FALSE)=0,"-",VLOOKUP($A193,'Table 11 Raw Data'!$A$1:$O$868,11,FALSE))</f>
        <v>36</v>
      </c>
      <c r="L193" s="96">
        <f>IF(VLOOKUP($A193,'Table 11 Raw Data'!$A$1:$O$868,12,FALSE)=0,"-",VLOOKUP($A193,'Table 11 Raw Data'!$A$1:$O$868,12,FALSE))</f>
        <v>42</v>
      </c>
      <c r="M193" s="96">
        <f>IF(VLOOKUP($A193,'Table 11 Raw Data'!$A$1:$O$868,13,FALSE)=0,"-",VLOOKUP($A193,'Table 11 Raw Data'!$A$1:$O$868,13,FALSE))</f>
        <v>78</v>
      </c>
      <c r="N193" s="96">
        <f>IF(VLOOKUP($A193,'Table 11 Raw Data'!$A$1:$O$868,14,FALSE)=0,"-",VLOOKUP($A193,'Table 11 Raw Data'!$A$1:$O$868,14,FALSE))</f>
        <v>22</v>
      </c>
      <c r="O193" s="97">
        <f>IF(VLOOKUP($A193,'Table 11 Raw Data'!$A$1:$O$868,15,FALSE)=0,"-",VLOOKUP($A193,'Table 11 Raw Data'!$A$1:$O$868,15,FALSE))</f>
        <v>100</v>
      </c>
    </row>
    <row r="194" spans="1:15" x14ac:dyDescent="0.2">
      <c r="A194" s="94" t="s">
        <v>525</v>
      </c>
      <c r="B194" s="95">
        <f>IF(VLOOKUP($A194,'Table 11 Raw Data'!$A$1:$O$868,2,FALSE)=0,"-",VLOOKUP($A194,'Table 11 Raw Data'!$A$1:$O$868,2,FALSE))</f>
        <v>240</v>
      </c>
      <c r="C194" s="95">
        <f>IF(VLOOKUP($A194,'Table 11 Raw Data'!$A$1:$O$868,3,FALSE)=0,"-",VLOOKUP($A194,'Table 11 Raw Data'!$A$1:$O$868,3,FALSE))</f>
        <v>300</v>
      </c>
      <c r="D194" s="95">
        <f>IF(VLOOKUP($A194,'Table 11 Raw Data'!$A$1:$O$868,4,FALSE)=0,"-",VLOOKUP($A194,'Table 11 Raw Data'!$A$1:$O$868,4,FALSE))</f>
        <v>540</v>
      </c>
      <c r="E194" s="95">
        <f>IF(VLOOKUP($A194,'Table 11 Raw Data'!$A$1:$O$868,5,FALSE)=0,"-",VLOOKUP($A194,'Table 11 Raw Data'!$A$1:$O$868,5,FALSE))</f>
        <v>120</v>
      </c>
      <c r="F194" s="95">
        <f>IF(VLOOKUP($A194,'Table 11 Raw Data'!$A$1:$O$868,6,FALSE)=0,"-",VLOOKUP($A194,'Table 11 Raw Data'!$A$1:$O$868,6,FALSE))</f>
        <v>660</v>
      </c>
      <c r="G194" s="95">
        <f>IF(VLOOKUP($A194,'Table 11 Raw Data'!$A$1:$O$868,7,FALSE)=0,"-",VLOOKUP($A194,'Table 11 Raw Data'!$A$1:$O$868,7,FALSE))</f>
        <v>20</v>
      </c>
      <c r="H194" s="95">
        <f>IF(VLOOKUP($A194,'Table 11 Raw Data'!$A$1:$O$868,8,FALSE)=0,"-",VLOOKUP($A194,'Table 11 Raw Data'!$A$1:$O$868,8,FALSE))</f>
        <v>20</v>
      </c>
      <c r="I194" s="95">
        <f>IF(VLOOKUP($A194,'Table 11 Raw Data'!$A$1:$O$868,9,FALSE)=0,"-",VLOOKUP($A194,'Table 11 Raw Data'!$A$1:$O$868,9,FALSE))</f>
        <v>30</v>
      </c>
      <c r="J194" s="95">
        <f>IF(VLOOKUP($A194,'Table 11 Raw Data'!$A$1:$O$868,10,FALSE)=0,"-",VLOOKUP($A194,'Table 11 Raw Data'!$A$1:$O$868,10,FALSE))</f>
        <v>690</v>
      </c>
      <c r="K194" s="96">
        <f>IF(VLOOKUP($A194,'Table 11 Raw Data'!$A$1:$O$868,11,FALSE)=0,"-",VLOOKUP($A194,'Table 11 Raw Data'!$A$1:$O$868,11,FALSE))</f>
        <v>37</v>
      </c>
      <c r="L194" s="96">
        <f>IF(VLOOKUP($A194,'Table 11 Raw Data'!$A$1:$O$868,12,FALSE)=0,"-",VLOOKUP($A194,'Table 11 Raw Data'!$A$1:$O$868,12,FALSE))</f>
        <v>45</v>
      </c>
      <c r="M194" s="96">
        <f>IF(VLOOKUP($A194,'Table 11 Raw Data'!$A$1:$O$868,13,FALSE)=0,"-",VLOOKUP($A194,'Table 11 Raw Data'!$A$1:$O$868,13,FALSE))</f>
        <v>82</v>
      </c>
      <c r="N194" s="96">
        <f>IF(VLOOKUP($A194,'Table 11 Raw Data'!$A$1:$O$868,14,FALSE)=0,"-",VLOOKUP($A194,'Table 11 Raw Data'!$A$1:$O$868,14,FALSE))</f>
        <v>18</v>
      </c>
      <c r="O194" s="97">
        <f>IF(VLOOKUP($A194,'Table 11 Raw Data'!$A$1:$O$868,15,FALSE)=0,"-",VLOOKUP($A194,'Table 11 Raw Data'!$A$1:$O$868,15,FALSE))</f>
        <v>100</v>
      </c>
    </row>
    <row r="195" spans="1:15" x14ac:dyDescent="0.2">
      <c r="A195" s="94" t="s">
        <v>526</v>
      </c>
      <c r="B195" s="95">
        <f>IF(VLOOKUP($A195,'Table 11 Raw Data'!$A$1:$O$868,2,FALSE)=0,"-",VLOOKUP($A195,'Table 11 Raw Data'!$A$1:$O$868,2,FALSE))</f>
        <v>450</v>
      </c>
      <c r="C195" s="95">
        <f>IF(VLOOKUP($A195,'Table 11 Raw Data'!$A$1:$O$868,3,FALSE)=0,"-",VLOOKUP($A195,'Table 11 Raw Data'!$A$1:$O$868,3,FALSE))</f>
        <v>530</v>
      </c>
      <c r="D195" s="95">
        <f>IF(VLOOKUP($A195,'Table 11 Raw Data'!$A$1:$O$868,4,FALSE)=0,"-",VLOOKUP($A195,'Table 11 Raw Data'!$A$1:$O$868,4,FALSE))</f>
        <v>980</v>
      </c>
      <c r="E195" s="95">
        <f>IF(VLOOKUP($A195,'Table 11 Raw Data'!$A$1:$O$868,5,FALSE)=0,"-",VLOOKUP($A195,'Table 11 Raw Data'!$A$1:$O$868,5,FALSE))</f>
        <v>240</v>
      </c>
      <c r="F195" s="95">
        <f>IF(VLOOKUP($A195,'Table 11 Raw Data'!$A$1:$O$868,6,FALSE)=0,"-",VLOOKUP($A195,'Table 11 Raw Data'!$A$1:$O$868,6,FALSE))</f>
        <v>1220</v>
      </c>
      <c r="G195" s="95">
        <f>IF(VLOOKUP($A195,'Table 11 Raw Data'!$A$1:$O$868,7,FALSE)=0,"-",VLOOKUP($A195,'Table 11 Raw Data'!$A$1:$O$868,7,FALSE))</f>
        <v>50</v>
      </c>
      <c r="H195" s="95">
        <f>IF(VLOOKUP($A195,'Table 11 Raw Data'!$A$1:$O$868,8,FALSE)=0,"-",VLOOKUP($A195,'Table 11 Raw Data'!$A$1:$O$868,8,FALSE))</f>
        <v>40</v>
      </c>
      <c r="I195" s="95">
        <f>IF(VLOOKUP($A195,'Table 11 Raw Data'!$A$1:$O$868,9,FALSE)=0,"-",VLOOKUP($A195,'Table 11 Raw Data'!$A$1:$O$868,9,FALSE))</f>
        <v>90</v>
      </c>
      <c r="J195" s="95">
        <f>IF(VLOOKUP($A195,'Table 11 Raw Data'!$A$1:$O$868,10,FALSE)=0,"-",VLOOKUP($A195,'Table 11 Raw Data'!$A$1:$O$868,10,FALSE))</f>
        <v>1310</v>
      </c>
      <c r="K195" s="96">
        <f>IF(VLOOKUP($A195,'Table 11 Raw Data'!$A$1:$O$868,11,FALSE)=0,"-",VLOOKUP($A195,'Table 11 Raw Data'!$A$1:$O$868,11,FALSE))</f>
        <v>37</v>
      </c>
      <c r="L195" s="96">
        <f>IF(VLOOKUP($A195,'Table 11 Raw Data'!$A$1:$O$868,12,FALSE)=0,"-",VLOOKUP($A195,'Table 11 Raw Data'!$A$1:$O$868,12,FALSE))</f>
        <v>43</v>
      </c>
      <c r="M195" s="96">
        <f>IF(VLOOKUP($A195,'Table 11 Raw Data'!$A$1:$O$868,13,FALSE)=0,"-",VLOOKUP($A195,'Table 11 Raw Data'!$A$1:$O$868,13,FALSE))</f>
        <v>80</v>
      </c>
      <c r="N195" s="96">
        <f>IF(VLOOKUP($A195,'Table 11 Raw Data'!$A$1:$O$868,14,FALSE)=0,"-",VLOOKUP($A195,'Table 11 Raw Data'!$A$1:$O$868,14,FALSE))</f>
        <v>20</v>
      </c>
      <c r="O195" s="97">
        <f>IF(VLOOKUP($A195,'Table 11 Raw Data'!$A$1:$O$868,15,FALSE)=0,"-",VLOOKUP($A195,'Table 11 Raw Data'!$A$1:$O$868,15,FALSE))</f>
        <v>100</v>
      </c>
    </row>
    <row r="196" spans="1:15" x14ac:dyDescent="0.2">
      <c r="A196" s="94" t="s">
        <v>527</v>
      </c>
      <c r="B196" s="95">
        <f>IF(VLOOKUP($A196,'Table 11 Raw Data'!$A$1:$O$868,2,FALSE)=0,"-",VLOOKUP($A196,'Table 11 Raw Data'!$A$1:$O$868,2,FALSE))</f>
        <v>780</v>
      </c>
      <c r="C196" s="95">
        <f>IF(VLOOKUP($A196,'Table 11 Raw Data'!$A$1:$O$868,3,FALSE)=0,"-",VLOOKUP($A196,'Table 11 Raw Data'!$A$1:$O$868,3,FALSE))</f>
        <v>790</v>
      </c>
      <c r="D196" s="95">
        <f>IF(VLOOKUP($A196,'Table 11 Raw Data'!$A$1:$O$868,4,FALSE)=0,"-",VLOOKUP($A196,'Table 11 Raw Data'!$A$1:$O$868,4,FALSE))</f>
        <v>1570</v>
      </c>
      <c r="E196" s="95">
        <f>IF(VLOOKUP($A196,'Table 11 Raw Data'!$A$1:$O$868,5,FALSE)=0,"-",VLOOKUP($A196,'Table 11 Raw Data'!$A$1:$O$868,5,FALSE))</f>
        <v>300</v>
      </c>
      <c r="F196" s="95">
        <f>IF(VLOOKUP($A196,'Table 11 Raw Data'!$A$1:$O$868,6,FALSE)=0,"-",VLOOKUP($A196,'Table 11 Raw Data'!$A$1:$O$868,6,FALSE))</f>
        <v>1870</v>
      </c>
      <c r="G196" s="95">
        <f>IF(VLOOKUP($A196,'Table 11 Raw Data'!$A$1:$O$868,7,FALSE)=0,"-",VLOOKUP($A196,'Table 11 Raw Data'!$A$1:$O$868,7,FALSE))</f>
        <v>70</v>
      </c>
      <c r="H196" s="95">
        <f>IF(VLOOKUP($A196,'Table 11 Raw Data'!$A$1:$O$868,8,FALSE)=0,"-",VLOOKUP($A196,'Table 11 Raw Data'!$A$1:$O$868,8,FALSE))</f>
        <v>20</v>
      </c>
      <c r="I196" s="95">
        <f>IF(VLOOKUP($A196,'Table 11 Raw Data'!$A$1:$O$868,9,FALSE)=0,"-",VLOOKUP($A196,'Table 11 Raw Data'!$A$1:$O$868,9,FALSE))</f>
        <v>90</v>
      </c>
      <c r="J196" s="95">
        <f>IF(VLOOKUP($A196,'Table 11 Raw Data'!$A$1:$O$868,10,FALSE)=0,"-",VLOOKUP($A196,'Table 11 Raw Data'!$A$1:$O$868,10,FALSE))</f>
        <v>1960</v>
      </c>
      <c r="K196" s="96">
        <f>IF(VLOOKUP($A196,'Table 11 Raw Data'!$A$1:$O$868,11,FALSE)=0,"-",VLOOKUP($A196,'Table 11 Raw Data'!$A$1:$O$868,11,FALSE))</f>
        <v>42</v>
      </c>
      <c r="L196" s="96">
        <f>IF(VLOOKUP($A196,'Table 11 Raw Data'!$A$1:$O$868,12,FALSE)=0,"-",VLOOKUP($A196,'Table 11 Raw Data'!$A$1:$O$868,12,FALSE))</f>
        <v>42</v>
      </c>
      <c r="M196" s="96">
        <f>IF(VLOOKUP($A196,'Table 11 Raw Data'!$A$1:$O$868,13,FALSE)=0,"-",VLOOKUP($A196,'Table 11 Raw Data'!$A$1:$O$868,13,FALSE))</f>
        <v>84</v>
      </c>
      <c r="N196" s="96">
        <f>IF(VLOOKUP($A196,'Table 11 Raw Data'!$A$1:$O$868,14,FALSE)=0,"-",VLOOKUP($A196,'Table 11 Raw Data'!$A$1:$O$868,14,FALSE))</f>
        <v>16</v>
      </c>
      <c r="O196" s="97">
        <f>IF(VLOOKUP($A196,'Table 11 Raw Data'!$A$1:$O$868,15,FALSE)=0,"-",VLOOKUP($A196,'Table 11 Raw Data'!$A$1:$O$868,15,FALSE))</f>
        <v>100</v>
      </c>
    </row>
    <row r="197" spans="1:15" x14ac:dyDescent="0.2">
      <c r="A197" s="94" t="s">
        <v>528</v>
      </c>
      <c r="B197" s="95">
        <f>IF(VLOOKUP($A197,'Table 11 Raw Data'!$A$1:$O$868,2,FALSE)=0,"-",VLOOKUP($A197,'Table 11 Raw Data'!$A$1:$O$868,2,FALSE))</f>
        <v>490</v>
      </c>
      <c r="C197" s="95">
        <f>IF(VLOOKUP($A197,'Table 11 Raw Data'!$A$1:$O$868,3,FALSE)=0,"-",VLOOKUP($A197,'Table 11 Raw Data'!$A$1:$O$868,3,FALSE))</f>
        <v>590</v>
      </c>
      <c r="D197" s="95">
        <f>IF(VLOOKUP($A197,'Table 11 Raw Data'!$A$1:$O$868,4,FALSE)=0,"-",VLOOKUP($A197,'Table 11 Raw Data'!$A$1:$O$868,4,FALSE))</f>
        <v>1080</v>
      </c>
      <c r="E197" s="95">
        <f>IF(VLOOKUP($A197,'Table 11 Raw Data'!$A$1:$O$868,5,FALSE)=0,"-",VLOOKUP($A197,'Table 11 Raw Data'!$A$1:$O$868,5,FALSE))</f>
        <v>230</v>
      </c>
      <c r="F197" s="95">
        <f>IF(VLOOKUP($A197,'Table 11 Raw Data'!$A$1:$O$868,6,FALSE)=0,"-",VLOOKUP($A197,'Table 11 Raw Data'!$A$1:$O$868,6,FALSE))</f>
        <v>1320</v>
      </c>
      <c r="G197" s="95">
        <f>IF(VLOOKUP($A197,'Table 11 Raw Data'!$A$1:$O$868,7,FALSE)=0,"-",VLOOKUP($A197,'Table 11 Raw Data'!$A$1:$O$868,7,FALSE))</f>
        <v>60</v>
      </c>
      <c r="H197" s="95">
        <f>IF(VLOOKUP($A197,'Table 11 Raw Data'!$A$1:$O$868,8,FALSE)=0,"-",VLOOKUP($A197,'Table 11 Raw Data'!$A$1:$O$868,8,FALSE))</f>
        <v>20</v>
      </c>
      <c r="I197" s="95">
        <f>IF(VLOOKUP($A197,'Table 11 Raw Data'!$A$1:$O$868,9,FALSE)=0,"-",VLOOKUP($A197,'Table 11 Raw Data'!$A$1:$O$868,9,FALSE))</f>
        <v>80</v>
      </c>
      <c r="J197" s="95">
        <f>IF(VLOOKUP($A197,'Table 11 Raw Data'!$A$1:$O$868,10,FALSE)=0,"-",VLOOKUP($A197,'Table 11 Raw Data'!$A$1:$O$868,10,FALSE))</f>
        <v>1390</v>
      </c>
      <c r="K197" s="96">
        <f>IF(VLOOKUP($A197,'Table 11 Raw Data'!$A$1:$O$868,11,FALSE)=0,"-",VLOOKUP($A197,'Table 11 Raw Data'!$A$1:$O$868,11,FALSE))</f>
        <v>37</v>
      </c>
      <c r="L197" s="96">
        <f>IF(VLOOKUP($A197,'Table 11 Raw Data'!$A$1:$O$868,12,FALSE)=0,"-",VLOOKUP($A197,'Table 11 Raw Data'!$A$1:$O$868,12,FALSE))</f>
        <v>45</v>
      </c>
      <c r="M197" s="96">
        <f>IF(VLOOKUP($A197,'Table 11 Raw Data'!$A$1:$O$868,13,FALSE)=0,"-",VLOOKUP($A197,'Table 11 Raw Data'!$A$1:$O$868,13,FALSE))</f>
        <v>82</v>
      </c>
      <c r="N197" s="96">
        <f>IF(VLOOKUP($A197,'Table 11 Raw Data'!$A$1:$O$868,14,FALSE)=0,"-",VLOOKUP($A197,'Table 11 Raw Data'!$A$1:$O$868,14,FALSE))</f>
        <v>18</v>
      </c>
      <c r="O197" s="97">
        <f>IF(VLOOKUP($A197,'Table 11 Raw Data'!$A$1:$O$868,15,FALSE)=0,"-",VLOOKUP($A197,'Table 11 Raw Data'!$A$1:$O$868,15,FALSE))</f>
        <v>100</v>
      </c>
    </row>
    <row r="198" spans="1:15" x14ac:dyDescent="0.2">
      <c r="A198" s="94" t="s">
        <v>529</v>
      </c>
      <c r="B198" s="95">
        <f>IF(VLOOKUP($A198,'Table 11 Raw Data'!$A$1:$O$868,2,FALSE)=0,"-",VLOOKUP($A198,'Table 11 Raw Data'!$A$1:$O$868,2,FALSE))</f>
        <v>460</v>
      </c>
      <c r="C198" s="95">
        <f>IF(VLOOKUP($A198,'Table 11 Raw Data'!$A$1:$O$868,3,FALSE)=0,"-",VLOOKUP($A198,'Table 11 Raw Data'!$A$1:$O$868,3,FALSE))</f>
        <v>590</v>
      </c>
      <c r="D198" s="95">
        <f>IF(VLOOKUP($A198,'Table 11 Raw Data'!$A$1:$O$868,4,FALSE)=0,"-",VLOOKUP($A198,'Table 11 Raw Data'!$A$1:$O$868,4,FALSE))</f>
        <v>1050</v>
      </c>
      <c r="E198" s="95">
        <f>IF(VLOOKUP($A198,'Table 11 Raw Data'!$A$1:$O$868,5,FALSE)=0,"-",VLOOKUP($A198,'Table 11 Raw Data'!$A$1:$O$868,5,FALSE))</f>
        <v>230</v>
      </c>
      <c r="F198" s="95">
        <f>IF(VLOOKUP($A198,'Table 11 Raw Data'!$A$1:$O$868,6,FALSE)=0,"-",VLOOKUP($A198,'Table 11 Raw Data'!$A$1:$O$868,6,FALSE))</f>
        <v>1280</v>
      </c>
      <c r="G198" s="95">
        <f>IF(VLOOKUP($A198,'Table 11 Raw Data'!$A$1:$O$868,7,FALSE)=0,"-",VLOOKUP($A198,'Table 11 Raw Data'!$A$1:$O$868,7,FALSE))</f>
        <v>70</v>
      </c>
      <c r="H198" s="95">
        <f>IF(VLOOKUP($A198,'Table 11 Raw Data'!$A$1:$O$868,8,FALSE)=0,"-",VLOOKUP($A198,'Table 11 Raw Data'!$A$1:$O$868,8,FALSE))</f>
        <v>30</v>
      </c>
      <c r="I198" s="95">
        <f>IF(VLOOKUP($A198,'Table 11 Raw Data'!$A$1:$O$868,9,FALSE)=0,"-",VLOOKUP($A198,'Table 11 Raw Data'!$A$1:$O$868,9,FALSE))</f>
        <v>90</v>
      </c>
      <c r="J198" s="95">
        <f>IF(VLOOKUP($A198,'Table 11 Raw Data'!$A$1:$O$868,10,FALSE)=0,"-",VLOOKUP($A198,'Table 11 Raw Data'!$A$1:$O$868,10,FALSE))</f>
        <v>1370</v>
      </c>
      <c r="K198" s="96">
        <f>IF(VLOOKUP($A198,'Table 11 Raw Data'!$A$1:$O$868,11,FALSE)=0,"-",VLOOKUP($A198,'Table 11 Raw Data'!$A$1:$O$868,11,FALSE))</f>
        <v>36</v>
      </c>
      <c r="L198" s="96">
        <f>IF(VLOOKUP($A198,'Table 11 Raw Data'!$A$1:$O$868,12,FALSE)=0,"-",VLOOKUP($A198,'Table 11 Raw Data'!$A$1:$O$868,12,FALSE))</f>
        <v>46</v>
      </c>
      <c r="M198" s="96">
        <f>IF(VLOOKUP($A198,'Table 11 Raw Data'!$A$1:$O$868,13,FALSE)=0,"-",VLOOKUP($A198,'Table 11 Raw Data'!$A$1:$O$868,13,FALSE))</f>
        <v>82</v>
      </c>
      <c r="N198" s="96">
        <f>IF(VLOOKUP($A198,'Table 11 Raw Data'!$A$1:$O$868,14,FALSE)=0,"-",VLOOKUP($A198,'Table 11 Raw Data'!$A$1:$O$868,14,FALSE))</f>
        <v>18</v>
      </c>
      <c r="O198" s="97">
        <f>IF(VLOOKUP($A198,'Table 11 Raw Data'!$A$1:$O$868,15,FALSE)=0,"-",VLOOKUP($A198,'Table 11 Raw Data'!$A$1:$O$868,15,FALSE))</f>
        <v>100</v>
      </c>
    </row>
    <row r="199" spans="1:15" x14ac:dyDescent="0.2">
      <c r="A199" s="94" t="s">
        <v>530</v>
      </c>
      <c r="B199" s="95">
        <f>IF(VLOOKUP($A199,'Table 11 Raw Data'!$A$1:$O$868,2,FALSE)=0,"-",VLOOKUP($A199,'Table 11 Raw Data'!$A$1:$O$868,2,FALSE))</f>
        <v>590</v>
      </c>
      <c r="C199" s="95">
        <f>IF(VLOOKUP($A199,'Table 11 Raw Data'!$A$1:$O$868,3,FALSE)=0,"-",VLOOKUP($A199,'Table 11 Raw Data'!$A$1:$O$868,3,FALSE))</f>
        <v>640</v>
      </c>
      <c r="D199" s="95">
        <f>IF(VLOOKUP($A199,'Table 11 Raw Data'!$A$1:$O$868,4,FALSE)=0,"-",VLOOKUP($A199,'Table 11 Raw Data'!$A$1:$O$868,4,FALSE))</f>
        <v>1220</v>
      </c>
      <c r="E199" s="95">
        <f>IF(VLOOKUP($A199,'Table 11 Raw Data'!$A$1:$O$868,5,FALSE)=0,"-",VLOOKUP($A199,'Table 11 Raw Data'!$A$1:$O$868,5,FALSE))</f>
        <v>300</v>
      </c>
      <c r="F199" s="95">
        <f>IF(VLOOKUP($A199,'Table 11 Raw Data'!$A$1:$O$868,6,FALSE)=0,"-",VLOOKUP($A199,'Table 11 Raw Data'!$A$1:$O$868,6,FALSE))</f>
        <v>1520</v>
      </c>
      <c r="G199" s="95">
        <f>IF(VLOOKUP($A199,'Table 11 Raw Data'!$A$1:$O$868,7,FALSE)=0,"-",VLOOKUP($A199,'Table 11 Raw Data'!$A$1:$O$868,7,FALSE))</f>
        <v>70</v>
      </c>
      <c r="H199" s="95">
        <f>IF(VLOOKUP($A199,'Table 11 Raw Data'!$A$1:$O$868,8,FALSE)=0,"-",VLOOKUP($A199,'Table 11 Raw Data'!$A$1:$O$868,8,FALSE))</f>
        <v>40</v>
      </c>
      <c r="I199" s="95">
        <f>IF(VLOOKUP($A199,'Table 11 Raw Data'!$A$1:$O$868,9,FALSE)=0,"-",VLOOKUP($A199,'Table 11 Raw Data'!$A$1:$O$868,9,FALSE))</f>
        <v>110</v>
      </c>
      <c r="J199" s="95">
        <f>IF(VLOOKUP($A199,'Table 11 Raw Data'!$A$1:$O$868,10,FALSE)=0,"-",VLOOKUP($A199,'Table 11 Raw Data'!$A$1:$O$868,10,FALSE))</f>
        <v>1630</v>
      </c>
      <c r="K199" s="96">
        <f>IF(VLOOKUP($A199,'Table 11 Raw Data'!$A$1:$O$868,11,FALSE)=0,"-",VLOOKUP($A199,'Table 11 Raw Data'!$A$1:$O$868,11,FALSE))</f>
        <v>39</v>
      </c>
      <c r="L199" s="96">
        <f>IF(VLOOKUP($A199,'Table 11 Raw Data'!$A$1:$O$868,12,FALSE)=0,"-",VLOOKUP($A199,'Table 11 Raw Data'!$A$1:$O$868,12,FALSE))</f>
        <v>42</v>
      </c>
      <c r="M199" s="96">
        <f>IF(VLOOKUP($A199,'Table 11 Raw Data'!$A$1:$O$868,13,FALSE)=0,"-",VLOOKUP($A199,'Table 11 Raw Data'!$A$1:$O$868,13,FALSE))</f>
        <v>80</v>
      </c>
      <c r="N199" s="96">
        <f>IF(VLOOKUP($A199,'Table 11 Raw Data'!$A$1:$O$868,14,FALSE)=0,"-",VLOOKUP($A199,'Table 11 Raw Data'!$A$1:$O$868,14,FALSE))</f>
        <v>20</v>
      </c>
      <c r="O199" s="97">
        <f>IF(VLOOKUP($A199,'Table 11 Raw Data'!$A$1:$O$868,15,FALSE)=0,"-",VLOOKUP($A199,'Table 11 Raw Data'!$A$1:$O$868,15,FALSE))</f>
        <v>100</v>
      </c>
    </row>
    <row r="200" spans="1:15" x14ac:dyDescent="0.2">
      <c r="A200" s="94" t="s">
        <v>531</v>
      </c>
      <c r="B200" s="95">
        <f>IF(VLOOKUP($A200,'Table 11 Raw Data'!$A$1:$O$868,2,FALSE)=0,"-",VLOOKUP($A200,'Table 11 Raw Data'!$A$1:$O$868,2,FALSE))</f>
        <v>540</v>
      </c>
      <c r="C200" s="95">
        <f>IF(VLOOKUP($A200,'Table 11 Raw Data'!$A$1:$O$868,3,FALSE)=0,"-",VLOOKUP($A200,'Table 11 Raw Data'!$A$1:$O$868,3,FALSE))</f>
        <v>650</v>
      </c>
      <c r="D200" s="95">
        <f>IF(VLOOKUP($A200,'Table 11 Raw Data'!$A$1:$O$868,4,FALSE)=0,"-",VLOOKUP($A200,'Table 11 Raw Data'!$A$1:$O$868,4,FALSE))</f>
        <v>1190</v>
      </c>
      <c r="E200" s="95">
        <f>IF(VLOOKUP($A200,'Table 11 Raw Data'!$A$1:$O$868,5,FALSE)=0,"-",VLOOKUP($A200,'Table 11 Raw Data'!$A$1:$O$868,5,FALSE))</f>
        <v>280</v>
      </c>
      <c r="F200" s="95">
        <f>IF(VLOOKUP($A200,'Table 11 Raw Data'!$A$1:$O$868,6,FALSE)=0,"-",VLOOKUP($A200,'Table 11 Raw Data'!$A$1:$O$868,6,FALSE))</f>
        <v>1470</v>
      </c>
      <c r="G200" s="95">
        <f>IF(VLOOKUP($A200,'Table 11 Raw Data'!$A$1:$O$868,7,FALSE)=0,"-",VLOOKUP($A200,'Table 11 Raw Data'!$A$1:$O$868,7,FALSE))</f>
        <v>60</v>
      </c>
      <c r="H200" s="95">
        <f>IF(VLOOKUP($A200,'Table 11 Raw Data'!$A$1:$O$868,8,FALSE)=0,"-",VLOOKUP($A200,'Table 11 Raw Data'!$A$1:$O$868,8,FALSE))</f>
        <v>20</v>
      </c>
      <c r="I200" s="95">
        <f>IF(VLOOKUP($A200,'Table 11 Raw Data'!$A$1:$O$868,9,FALSE)=0,"-",VLOOKUP($A200,'Table 11 Raw Data'!$A$1:$O$868,9,FALSE))</f>
        <v>80</v>
      </c>
      <c r="J200" s="95">
        <f>IF(VLOOKUP($A200,'Table 11 Raw Data'!$A$1:$O$868,10,FALSE)=0,"-",VLOOKUP($A200,'Table 11 Raw Data'!$A$1:$O$868,10,FALSE))</f>
        <v>1550</v>
      </c>
      <c r="K200" s="96">
        <f>IF(VLOOKUP($A200,'Table 11 Raw Data'!$A$1:$O$868,11,FALSE)=0,"-",VLOOKUP($A200,'Table 11 Raw Data'!$A$1:$O$868,11,FALSE))</f>
        <v>37</v>
      </c>
      <c r="L200" s="96">
        <f>IF(VLOOKUP($A200,'Table 11 Raw Data'!$A$1:$O$868,12,FALSE)=0,"-",VLOOKUP($A200,'Table 11 Raw Data'!$A$1:$O$868,12,FALSE))</f>
        <v>44</v>
      </c>
      <c r="M200" s="96">
        <f>IF(VLOOKUP($A200,'Table 11 Raw Data'!$A$1:$O$868,13,FALSE)=0,"-",VLOOKUP($A200,'Table 11 Raw Data'!$A$1:$O$868,13,FALSE))</f>
        <v>81</v>
      </c>
      <c r="N200" s="96">
        <f>IF(VLOOKUP($A200,'Table 11 Raw Data'!$A$1:$O$868,14,FALSE)=0,"-",VLOOKUP($A200,'Table 11 Raw Data'!$A$1:$O$868,14,FALSE))</f>
        <v>19</v>
      </c>
      <c r="O200" s="97">
        <f>IF(VLOOKUP($A200,'Table 11 Raw Data'!$A$1:$O$868,15,FALSE)=0,"-",VLOOKUP($A200,'Table 11 Raw Data'!$A$1:$O$868,15,FALSE))</f>
        <v>100</v>
      </c>
    </row>
    <row r="201" spans="1:15" x14ac:dyDescent="0.2">
      <c r="A201" s="94" t="s">
        <v>532</v>
      </c>
      <c r="B201" s="95">
        <f>IF(VLOOKUP($A201,'Table 11 Raw Data'!$A$1:$O$868,2,FALSE)=0,"-",VLOOKUP($A201,'Table 11 Raw Data'!$A$1:$O$868,2,FALSE))</f>
        <v>600</v>
      </c>
      <c r="C201" s="95">
        <f>IF(VLOOKUP($A201,'Table 11 Raw Data'!$A$1:$O$868,3,FALSE)=0,"-",VLOOKUP($A201,'Table 11 Raw Data'!$A$1:$O$868,3,FALSE))</f>
        <v>590</v>
      </c>
      <c r="D201" s="95">
        <f>IF(VLOOKUP($A201,'Table 11 Raw Data'!$A$1:$O$868,4,FALSE)=0,"-",VLOOKUP($A201,'Table 11 Raw Data'!$A$1:$O$868,4,FALSE))</f>
        <v>1200</v>
      </c>
      <c r="E201" s="95">
        <f>IF(VLOOKUP($A201,'Table 11 Raw Data'!$A$1:$O$868,5,FALSE)=0,"-",VLOOKUP($A201,'Table 11 Raw Data'!$A$1:$O$868,5,FALSE))</f>
        <v>240</v>
      </c>
      <c r="F201" s="95">
        <f>IF(VLOOKUP($A201,'Table 11 Raw Data'!$A$1:$O$868,6,FALSE)=0,"-",VLOOKUP($A201,'Table 11 Raw Data'!$A$1:$O$868,6,FALSE))</f>
        <v>1440</v>
      </c>
      <c r="G201" s="95">
        <f>IF(VLOOKUP($A201,'Table 11 Raw Data'!$A$1:$O$868,7,FALSE)=0,"-",VLOOKUP($A201,'Table 11 Raw Data'!$A$1:$O$868,7,FALSE))</f>
        <v>60</v>
      </c>
      <c r="H201" s="95">
        <f>IF(VLOOKUP($A201,'Table 11 Raw Data'!$A$1:$O$868,8,FALSE)=0,"-",VLOOKUP($A201,'Table 11 Raw Data'!$A$1:$O$868,8,FALSE))</f>
        <v>30</v>
      </c>
      <c r="I201" s="95">
        <f>IF(VLOOKUP($A201,'Table 11 Raw Data'!$A$1:$O$868,9,FALSE)=0,"-",VLOOKUP($A201,'Table 11 Raw Data'!$A$1:$O$868,9,FALSE))</f>
        <v>80</v>
      </c>
      <c r="J201" s="95">
        <f>IF(VLOOKUP($A201,'Table 11 Raw Data'!$A$1:$O$868,10,FALSE)=0,"-",VLOOKUP($A201,'Table 11 Raw Data'!$A$1:$O$868,10,FALSE))</f>
        <v>1520</v>
      </c>
      <c r="K201" s="96">
        <f>IF(VLOOKUP($A201,'Table 11 Raw Data'!$A$1:$O$868,11,FALSE)=0,"-",VLOOKUP($A201,'Table 11 Raw Data'!$A$1:$O$868,11,FALSE))</f>
        <v>42</v>
      </c>
      <c r="L201" s="96">
        <f>IF(VLOOKUP($A201,'Table 11 Raw Data'!$A$1:$O$868,12,FALSE)=0,"-",VLOOKUP($A201,'Table 11 Raw Data'!$A$1:$O$868,12,FALSE))</f>
        <v>41</v>
      </c>
      <c r="M201" s="96">
        <f>IF(VLOOKUP($A201,'Table 11 Raw Data'!$A$1:$O$868,13,FALSE)=0,"-",VLOOKUP($A201,'Table 11 Raw Data'!$A$1:$O$868,13,FALSE))</f>
        <v>83</v>
      </c>
      <c r="N201" s="96">
        <f>IF(VLOOKUP($A201,'Table 11 Raw Data'!$A$1:$O$868,14,FALSE)=0,"-",VLOOKUP($A201,'Table 11 Raw Data'!$A$1:$O$868,14,FALSE))</f>
        <v>17</v>
      </c>
      <c r="O201" s="97">
        <f>IF(VLOOKUP($A201,'Table 11 Raw Data'!$A$1:$O$868,15,FALSE)=0,"-",VLOOKUP($A201,'Table 11 Raw Data'!$A$1:$O$868,15,FALSE))</f>
        <v>100</v>
      </c>
    </row>
    <row r="202" spans="1:15" x14ac:dyDescent="0.2">
      <c r="A202" s="94" t="s">
        <v>533</v>
      </c>
      <c r="B202" s="95">
        <f>IF(VLOOKUP($A202,'Table 11 Raw Data'!$A$1:$O$868,2,FALSE)=0,"-",VLOOKUP($A202,'Table 11 Raw Data'!$A$1:$O$868,2,FALSE))</f>
        <v>350</v>
      </c>
      <c r="C202" s="95">
        <f>IF(VLOOKUP($A202,'Table 11 Raw Data'!$A$1:$O$868,3,FALSE)=0,"-",VLOOKUP($A202,'Table 11 Raw Data'!$A$1:$O$868,3,FALSE))</f>
        <v>400</v>
      </c>
      <c r="D202" s="95">
        <f>IF(VLOOKUP($A202,'Table 11 Raw Data'!$A$1:$O$868,4,FALSE)=0,"-",VLOOKUP($A202,'Table 11 Raw Data'!$A$1:$O$868,4,FALSE))</f>
        <v>750</v>
      </c>
      <c r="E202" s="95">
        <f>IF(VLOOKUP($A202,'Table 11 Raw Data'!$A$1:$O$868,5,FALSE)=0,"-",VLOOKUP($A202,'Table 11 Raw Data'!$A$1:$O$868,5,FALSE))</f>
        <v>160</v>
      </c>
      <c r="F202" s="95">
        <f>IF(VLOOKUP($A202,'Table 11 Raw Data'!$A$1:$O$868,6,FALSE)=0,"-",VLOOKUP($A202,'Table 11 Raw Data'!$A$1:$O$868,6,FALSE))</f>
        <v>920</v>
      </c>
      <c r="G202" s="95">
        <f>IF(VLOOKUP($A202,'Table 11 Raw Data'!$A$1:$O$868,7,FALSE)=0,"-",VLOOKUP($A202,'Table 11 Raw Data'!$A$1:$O$868,7,FALSE))</f>
        <v>50</v>
      </c>
      <c r="H202" s="95">
        <f>IF(VLOOKUP($A202,'Table 11 Raw Data'!$A$1:$O$868,8,FALSE)=0,"-",VLOOKUP($A202,'Table 11 Raw Data'!$A$1:$O$868,8,FALSE))</f>
        <v>20</v>
      </c>
      <c r="I202" s="95">
        <f>IF(VLOOKUP($A202,'Table 11 Raw Data'!$A$1:$O$868,9,FALSE)=0,"-",VLOOKUP($A202,'Table 11 Raw Data'!$A$1:$O$868,9,FALSE))</f>
        <v>70</v>
      </c>
      <c r="J202" s="95">
        <f>IF(VLOOKUP($A202,'Table 11 Raw Data'!$A$1:$O$868,10,FALSE)=0,"-",VLOOKUP($A202,'Table 11 Raw Data'!$A$1:$O$868,10,FALSE))</f>
        <v>990</v>
      </c>
      <c r="K202" s="96">
        <f>IF(VLOOKUP($A202,'Table 11 Raw Data'!$A$1:$O$868,11,FALSE)=0,"-",VLOOKUP($A202,'Table 11 Raw Data'!$A$1:$O$868,11,FALSE))</f>
        <v>38</v>
      </c>
      <c r="L202" s="96">
        <f>IF(VLOOKUP($A202,'Table 11 Raw Data'!$A$1:$O$868,12,FALSE)=0,"-",VLOOKUP($A202,'Table 11 Raw Data'!$A$1:$O$868,12,FALSE))</f>
        <v>44</v>
      </c>
      <c r="M202" s="96">
        <f>IF(VLOOKUP($A202,'Table 11 Raw Data'!$A$1:$O$868,13,FALSE)=0,"-",VLOOKUP($A202,'Table 11 Raw Data'!$A$1:$O$868,13,FALSE))</f>
        <v>82</v>
      </c>
      <c r="N202" s="96">
        <f>IF(VLOOKUP($A202,'Table 11 Raw Data'!$A$1:$O$868,14,FALSE)=0,"-",VLOOKUP($A202,'Table 11 Raw Data'!$A$1:$O$868,14,FALSE))</f>
        <v>18</v>
      </c>
      <c r="O202" s="97">
        <f>IF(VLOOKUP($A202,'Table 11 Raw Data'!$A$1:$O$868,15,FALSE)=0,"-",VLOOKUP($A202,'Table 11 Raw Data'!$A$1:$O$868,15,FALSE))</f>
        <v>100</v>
      </c>
    </row>
    <row r="203" spans="1:15" x14ac:dyDescent="0.2">
      <c r="A203" s="94" t="s">
        <v>534</v>
      </c>
      <c r="B203" s="95">
        <f>IF(VLOOKUP($A203,'Table 11 Raw Data'!$A$1:$O$868,2,FALSE)=0,"-",VLOOKUP($A203,'Table 11 Raw Data'!$A$1:$O$868,2,FALSE))</f>
        <v>440</v>
      </c>
      <c r="C203" s="95">
        <f>IF(VLOOKUP($A203,'Table 11 Raw Data'!$A$1:$O$868,3,FALSE)=0,"-",VLOOKUP($A203,'Table 11 Raw Data'!$A$1:$O$868,3,FALSE))</f>
        <v>560</v>
      </c>
      <c r="D203" s="95">
        <f>IF(VLOOKUP($A203,'Table 11 Raw Data'!$A$1:$O$868,4,FALSE)=0,"-",VLOOKUP($A203,'Table 11 Raw Data'!$A$1:$O$868,4,FALSE))</f>
        <v>1000</v>
      </c>
      <c r="E203" s="95">
        <f>IF(VLOOKUP($A203,'Table 11 Raw Data'!$A$1:$O$868,5,FALSE)=0,"-",VLOOKUP($A203,'Table 11 Raw Data'!$A$1:$O$868,5,FALSE))</f>
        <v>240</v>
      </c>
      <c r="F203" s="95">
        <f>IF(VLOOKUP($A203,'Table 11 Raw Data'!$A$1:$O$868,6,FALSE)=0,"-",VLOOKUP($A203,'Table 11 Raw Data'!$A$1:$O$868,6,FALSE))</f>
        <v>1240</v>
      </c>
      <c r="G203" s="95">
        <f>IF(VLOOKUP($A203,'Table 11 Raw Data'!$A$1:$O$868,7,FALSE)=0,"-",VLOOKUP($A203,'Table 11 Raw Data'!$A$1:$O$868,7,FALSE))</f>
        <v>60</v>
      </c>
      <c r="H203" s="95">
        <f>IF(VLOOKUP($A203,'Table 11 Raw Data'!$A$1:$O$868,8,FALSE)=0,"-",VLOOKUP($A203,'Table 11 Raw Data'!$A$1:$O$868,8,FALSE))</f>
        <v>20</v>
      </c>
      <c r="I203" s="95">
        <f>IF(VLOOKUP($A203,'Table 11 Raw Data'!$A$1:$O$868,9,FALSE)=0,"-",VLOOKUP($A203,'Table 11 Raw Data'!$A$1:$O$868,9,FALSE))</f>
        <v>80</v>
      </c>
      <c r="J203" s="95">
        <f>IF(VLOOKUP($A203,'Table 11 Raw Data'!$A$1:$O$868,10,FALSE)=0,"-",VLOOKUP($A203,'Table 11 Raw Data'!$A$1:$O$868,10,FALSE))</f>
        <v>1320</v>
      </c>
      <c r="K203" s="96">
        <f>IF(VLOOKUP($A203,'Table 11 Raw Data'!$A$1:$O$868,11,FALSE)=0,"-",VLOOKUP($A203,'Table 11 Raw Data'!$A$1:$O$868,11,FALSE))</f>
        <v>36</v>
      </c>
      <c r="L203" s="96">
        <f>IF(VLOOKUP($A203,'Table 11 Raw Data'!$A$1:$O$868,12,FALSE)=0,"-",VLOOKUP($A203,'Table 11 Raw Data'!$A$1:$O$868,12,FALSE))</f>
        <v>45</v>
      </c>
      <c r="M203" s="96">
        <f>IF(VLOOKUP($A203,'Table 11 Raw Data'!$A$1:$O$868,13,FALSE)=0,"-",VLOOKUP($A203,'Table 11 Raw Data'!$A$1:$O$868,13,FALSE))</f>
        <v>81</v>
      </c>
      <c r="N203" s="96">
        <f>IF(VLOOKUP($A203,'Table 11 Raw Data'!$A$1:$O$868,14,FALSE)=0,"-",VLOOKUP($A203,'Table 11 Raw Data'!$A$1:$O$868,14,FALSE))</f>
        <v>19</v>
      </c>
      <c r="O203" s="97">
        <f>IF(VLOOKUP($A203,'Table 11 Raw Data'!$A$1:$O$868,15,FALSE)=0,"-",VLOOKUP($A203,'Table 11 Raw Data'!$A$1:$O$868,15,FALSE))</f>
        <v>100</v>
      </c>
    </row>
    <row r="204" spans="1:15" x14ac:dyDescent="0.2">
      <c r="A204" s="94" t="s">
        <v>535</v>
      </c>
      <c r="B204" s="95">
        <f>IF(VLOOKUP($A204,'Table 11 Raw Data'!$A$1:$O$868,2,FALSE)=0,"-",VLOOKUP($A204,'Table 11 Raw Data'!$A$1:$O$868,2,FALSE))</f>
        <v>610</v>
      </c>
      <c r="C204" s="95">
        <f>IF(VLOOKUP($A204,'Table 11 Raw Data'!$A$1:$O$868,3,FALSE)=0,"-",VLOOKUP($A204,'Table 11 Raw Data'!$A$1:$O$868,3,FALSE))</f>
        <v>650</v>
      </c>
      <c r="D204" s="95">
        <f>IF(VLOOKUP($A204,'Table 11 Raw Data'!$A$1:$O$868,4,FALSE)=0,"-",VLOOKUP($A204,'Table 11 Raw Data'!$A$1:$O$868,4,FALSE))</f>
        <v>1260</v>
      </c>
      <c r="E204" s="95">
        <f>IF(VLOOKUP($A204,'Table 11 Raw Data'!$A$1:$O$868,5,FALSE)=0,"-",VLOOKUP($A204,'Table 11 Raw Data'!$A$1:$O$868,5,FALSE))</f>
        <v>280</v>
      </c>
      <c r="F204" s="95">
        <f>IF(VLOOKUP($A204,'Table 11 Raw Data'!$A$1:$O$868,6,FALSE)=0,"-",VLOOKUP($A204,'Table 11 Raw Data'!$A$1:$O$868,6,FALSE))</f>
        <v>1540</v>
      </c>
      <c r="G204" s="95">
        <f>IF(VLOOKUP($A204,'Table 11 Raw Data'!$A$1:$O$868,7,FALSE)=0,"-",VLOOKUP($A204,'Table 11 Raw Data'!$A$1:$O$868,7,FALSE))</f>
        <v>70</v>
      </c>
      <c r="H204" s="95">
        <f>IF(VLOOKUP($A204,'Table 11 Raw Data'!$A$1:$O$868,8,FALSE)=0,"-",VLOOKUP($A204,'Table 11 Raw Data'!$A$1:$O$868,8,FALSE))</f>
        <v>20</v>
      </c>
      <c r="I204" s="95">
        <f>IF(VLOOKUP($A204,'Table 11 Raw Data'!$A$1:$O$868,9,FALSE)=0,"-",VLOOKUP($A204,'Table 11 Raw Data'!$A$1:$O$868,9,FALSE))</f>
        <v>90</v>
      </c>
      <c r="J204" s="95">
        <f>IF(VLOOKUP($A204,'Table 11 Raw Data'!$A$1:$O$868,10,FALSE)=0,"-",VLOOKUP($A204,'Table 11 Raw Data'!$A$1:$O$868,10,FALSE))</f>
        <v>1630</v>
      </c>
      <c r="K204" s="96">
        <f>IF(VLOOKUP($A204,'Table 11 Raw Data'!$A$1:$O$868,11,FALSE)=0,"-",VLOOKUP($A204,'Table 11 Raw Data'!$A$1:$O$868,11,FALSE))</f>
        <v>40</v>
      </c>
      <c r="L204" s="96">
        <f>IF(VLOOKUP($A204,'Table 11 Raw Data'!$A$1:$O$868,12,FALSE)=0,"-",VLOOKUP($A204,'Table 11 Raw Data'!$A$1:$O$868,12,FALSE))</f>
        <v>42</v>
      </c>
      <c r="M204" s="96">
        <f>IF(VLOOKUP($A204,'Table 11 Raw Data'!$A$1:$O$868,13,FALSE)=0,"-",VLOOKUP($A204,'Table 11 Raw Data'!$A$1:$O$868,13,FALSE))</f>
        <v>82</v>
      </c>
      <c r="N204" s="96">
        <f>IF(VLOOKUP($A204,'Table 11 Raw Data'!$A$1:$O$868,14,FALSE)=0,"-",VLOOKUP($A204,'Table 11 Raw Data'!$A$1:$O$868,14,FALSE))</f>
        <v>18</v>
      </c>
      <c r="O204" s="97">
        <f>IF(VLOOKUP($A204,'Table 11 Raw Data'!$A$1:$O$868,15,FALSE)=0,"-",VLOOKUP($A204,'Table 11 Raw Data'!$A$1:$O$868,15,FALSE))</f>
        <v>100</v>
      </c>
    </row>
    <row r="205" spans="1:15" x14ac:dyDescent="0.2">
      <c r="A205" s="94" t="s">
        <v>536</v>
      </c>
      <c r="B205" s="95">
        <f>IF(VLOOKUP($A205,'Table 11 Raw Data'!$A$1:$O$868,2,FALSE)=0,"-",VLOOKUP($A205,'Table 11 Raw Data'!$A$1:$O$868,2,FALSE))</f>
        <v>940</v>
      </c>
      <c r="C205" s="95">
        <f>IF(VLOOKUP($A205,'Table 11 Raw Data'!$A$1:$O$868,3,FALSE)=0,"-",VLOOKUP($A205,'Table 11 Raw Data'!$A$1:$O$868,3,FALSE))</f>
        <v>880</v>
      </c>
      <c r="D205" s="95">
        <f>IF(VLOOKUP($A205,'Table 11 Raw Data'!$A$1:$O$868,4,FALSE)=0,"-",VLOOKUP($A205,'Table 11 Raw Data'!$A$1:$O$868,4,FALSE))</f>
        <v>1810</v>
      </c>
      <c r="E205" s="95">
        <f>IF(VLOOKUP($A205,'Table 11 Raw Data'!$A$1:$O$868,5,FALSE)=0,"-",VLOOKUP($A205,'Table 11 Raw Data'!$A$1:$O$868,5,FALSE))</f>
        <v>370</v>
      </c>
      <c r="F205" s="95">
        <f>IF(VLOOKUP($A205,'Table 11 Raw Data'!$A$1:$O$868,6,FALSE)=0,"-",VLOOKUP($A205,'Table 11 Raw Data'!$A$1:$O$868,6,FALSE))</f>
        <v>2180</v>
      </c>
      <c r="G205" s="95">
        <f>IF(VLOOKUP($A205,'Table 11 Raw Data'!$A$1:$O$868,7,FALSE)=0,"-",VLOOKUP($A205,'Table 11 Raw Data'!$A$1:$O$868,7,FALSE))</f>
        <v>70</v>
      </c>
      <c r="H205" s="95">
        <f>IF(VLOOKUP($A205,'Table 11 Raw Data'!$A$1:$O$868,8,FALSE)=0,"-",VLOOKUP($A205,'Table 11 Raw Data'!$A$1:$O$868,8,FALSE))</f>
        <v>50</v>
      </c>
      <c r="I205" s="95">
        <f>IF(VLOOKUP($A205,'Table 11 Raw Data'!$A$1:$O$868,9,FALSE)=0,"-",VLOOKUP($A205,'Table 11 Raw Data'!$A$1:$O$868,9,FALSE))</f>
        <v>120</v>
      </c>
      <c r="J205" s="95">
        <f>IF(VLOOKUP($A205,'Table 11 Raw Data'!$A$1:$O$868,10,FALSE)=0,"-",VLOOKUP($A205,'Table 11 Raw Data'!$A$1:$O$868,10,FALSE))</f>
        <v>2300</v>
      </c>
      <c r="K205" s="96">
        <f>IF(VLOOKUP($A205,'Table 11 Raw Data'!$A$1:$O$868,11,FALSE)=0,"-",VLOOKUP($A205,'Table 11 Raw Data'!$A$1:$O$868,11,FALSE))</f>
        <v>43</v>
      </c>
      <c r="L205" s="96">
        <f>IF(VLOOKUP($A205,'Table 11 Raw Data'!$A$1:$O$868,12,FALSE)=0,"-",VLOOKUP($A205,'Table 11 Raw Data'!$A$1:$O$868,12,FALSE))</f>
        <v>40</v>
      </c>
      <c r="M205" s="96">
        <f>IF(VLOOKUP($A205,'Table 11 Raw Data'!$A$1:$O$868,13,FALSE)=0,"-",VLOOKUP($A205,'Table 11 Raw Data'!$A$1:$O$868,13,FALSE))</f>
        <v>83</v>
      </c>
      <c r="N205" s="96">
        <f>IF(VLOOKUP($A205,'Table 11 Raw Data'!$A$1:$O$868,14,FALSE)=0,"-",VLOOKUP($A205,'Table 11 Raw Data'!$A$1:$O$868,14,FALSE))</f>
        <v>17</v>
      </c>
      <c r="O205" s="97">
        <f>IF(VLOOKUP($A205,'Table 11 Raw Data'!$A$1:$O$868,15,FALSE)=0,"-",VLOOKUP($A205,'Table 11 Raw Data'!$A$1:$O$868,15,FALSE))</f>
        <v>100</v>
      </c>
    </row>
    <row r="206" spans="1:15" x14ac:dyDescent="0.2">
      <c r="A206" s="94" t="s">
        <v>537</v>
      </c>
      <c r="B206" s="95">
        <f>IF(VLOOKUP($A206,'Table 11 Raw Data'!$A$1:$O$868,2,FALSE)=0,"-",VLOOKUP($A206,'Table 11 Raw Data'!$A$1:$O$868,2,FALSE))</f>
        <v>690</v>
      </c>
      <c r="C206" s="95">
        <f>IF(VLOOKUP($A206,'Table 11 Raw Data'!$A$1:$O$868,3,FALSE)=0,"-",VLOOKUP($A206,'Table 11 Raw Data'!$A$1:$O$868,3,FALSE))</f>
        <v>830</v>
      </c>
      <c r="D206" s="95">
        <f>IF(VLOOKUP($A206,'Table 11 Raw Data'!$A$1:$O$868,4,FALSE)=0,"-",VLOOKUP($A206,'Table 11 Raw Data'!$A$1:$O$868,4,FALSE))</f>
        <v>1520</v>
      </c>
      <c r="E206" s="95">
        <f>IF(VLOOKUP($A206,'Table 11 Raw Data'!$A$1:$O$868,5,FALSE)=0,"-",VLOOKUP($A206,'Table 11 Raw Data'!$A$1:$O$868,5,FALSE))</f>
        <v>230</v>
      </c>
      <c r="F206" s="95">
        <f>IF(VLOOKUP($A206,'Table 11 Raw Data'!$A$1:$O$868,6,FALSE)=0,"-",VLOOKUP($A206,'Table 11 Raw Data'!$A$1:$O$868,6,FALSE))</f>
        <v>1750</v>
      </c>
      <c r="G206" s="95">
        <f>IF(VLOOKUP($A206,'Table 11 Raw Data'!$A$1:$O$868,7,FALSE)=0,"-",VLOOKUP($A206,'Table 11 Raw Data'!$A$1:$O$868,7,FALSE))</f>
        <v>50</v>
      </c>
      <c r="H206" s="95">
        <f>IF(VLOOKUP($A206,'Table 11 Raw Data'!$A$1:$O$868,8,FALSE)=0,"-",VLOOKUP($A206,'Table 11 Raw Data'!$A$1:$O$868,8,FALSE))</f>
        <v>20</v>
      </c>
      <c r="I206" s="95">
        <f>IF(VLOOKUP($A206,'Table 11 Raw Data'!$A$1:$O$868,9,FALSE)=0,"-",VLOOKUP($A206,'Table 11 Raw Data'!$A$1:$O$868,9,FALSE))</f>
        <v>70</v>
      </c>
      <c r="J206" s="95">
        <f>IF(VLOOKUP($A206,'Table 11 Raw Data'!$A$1:$O$868,10,FALSE)=0,"-",VLOOKUP($A206,'Table 11 Raw Data'!$A$1:$O$868,10,FALSE))</f>
        <v>1820</v>
      </c>
      <c r="K206" s="96">
        <f>IF(VLOOKUP($A206,'Table 11 Raw Data'!$A$1:$O$868,11,FALSE)=0,"-",VLOOKUP($A206,'Table 11 Raw Data'!$A$1:$O$868,11,FALSE))</f>
        <v>39</v>
      </c>
      <c r="L206" s="96">
        <f>IF(VLOOKUP($A206,'Table 11 Raw Data'!$A$1:$O$868,12,FALSE)=0,"-",VLOOKUP($A206,'Table 11 Raw Data'!$A$1:$O$868,12,FALSE))</f>
        <v>48</v>
      </c>
      <c r="M206" s="96">
        <f>IF(VLOOKUP($A206,'Table 11 Raw Data'!$A$1:$O$868,13,FALSE)=0,"-",VLOOKUP($A206,'Table 11 Raw Data'!$A$1:$O$868,13,FALSE))</f>
        <v>87</v>
      </c>
      <c r="N206" s="96">
        <f>IF(VLOOKUP($A206,'Table 11 Raw Data'!$A$1:$O$868,14,FALSE)=0,"-",VLOOKUP($A206,'Table 11 Raw Data'!$A$1:$O$868,14,FALSE))</f>
        <v>13</v>
      </c>
      <c r="O206" s="97">
        <f>IF(VLOOKUP($A206,'Table 11 Raw Data'!$A$1:$O$868,15,FALSE)=0,"-",VLOOKUP($A206,'Table 11 Raw Data'!$A$1:$O$868,15,FALSE))</f>
        <v>100</v>
      </c>
    </row>
    <row r="207" spans="1:15" x14ac:dyDescent="0.2">
      <c r="A207" s="94" t="s">
        <v>538</v>
      </c>
      <c r="B207" s="95">
        <f>IF(VLOOKUP($A207,'Table 11 Raw Data'!$A$1:$O$868,2,FALSE)=0,"-",VLOOKUP($A207,'Table 11 Raw Data'!$A$1:$O$868,2,FALSE))</f>
        <v>1190</v>
      </c>
      <c r="C207" s="95">
        <f>IF(VLOOKUP($A207,'Table 11 Raw Data'!$A$1:$O$868,3,FALSE)=0,"-",VLOOKUP($A207,'Table 11 Raw Data'!$A$1:$O$868,3,FALSE))</f>
        <v>1100</v>
      </c>
      <c r="D207" s="95">
        <f>IF(VLOOKUP($A207,'Table 11 Raw Data'!$A$1:$O$868,4,FALSE)=0,"-",VLOOKUP($A207,'Table 11 Raw Data'!$A$1:$O$868,4,FALSE))</f>
        <v>2290</v>
      </c>
      <c r="E207" s="95">
        <f>IF(VLOOKUP($A207,'Table 11 Raw Data'!$A$1:$O$868,5,FALSE)=0,"-",VLOOKUP($A207,'Table 11 Raw Data'!$A$1:$O$868,5,FALSE))</f>
        <v>450</v>
      </c>
      <c r="F207" s="95">
        <f>IF(VLOOKUP($A207,'Table 11 Raw Data'!$A$1:$O$868,6,FALSE)=0,"-",VLOOKUP($A207,'Table 11 Raw Data'!$A$1:$O$868,6,FALSE))</f>
        <v>2740</v>
      </c>
      <c r="G207" s="95">
        <f>IF(VLOOKUP($A207,'Table 11 Raw Data'!$A$1:$O$868,7,FALSE)=0,"-",VLOOKUP($A207,'Table 11 Raw Data'!$A$1:$O$868,7,FALSE))</f>
        <v>100</v>
      </c>
      <c r="H207" s="95">
        <f>IF(VLOOKUP($A207,'Table 11 Raw Data'!$A$1:$O$868,8,FALSE)=0,"-",VLOOKUP($A207,'Table 11 Raw Data'!$A$1:$O$868,8,FALSE))</f>
        <v>60</v>
      </c>
      <c r="I207" s="95">
        <f>IF(VLOOKUP($A207,'Table 11 Raw Data'!$A$1:$O$868,9,FALSE)=0,"-",VLOOKUP($A207,'Table 11 Raw Data'!$A$1:$O$868,9,FALSE))</f>
        <v>160</v>
      </c>
      <c r="J207" s="95">
        <f>IF(VLOOKUP($A207,'Table 11 Raw Data'!$A$1:$O$868,10,FALSE)=0,"-",VLOOKUP($A207,'Table 11 Raw Data'!$A$1:$O$868,10,FALSE))</f>
        <v>2900</v>
      </c>
      <c r="K207" s="96">
        <f>IF(VLOOKUP($A207,'Table 11 Raw Data'!$A$1:$O$868,11,FALSE)=0,"-",VLOOKUP($A207,'Table 11 Raw Data'!$A$1:$O$868,11,FALSE))</f>
        <v>43</v>
      </c>
      <c r="L207" s="96">
        <f>IF(VLOOKUP($A207,'Table 11 Raw Data'!$A$1:$O$868,12,FALSE)=0,"-",VLOOKUP($A207,'Table 11 Raw Data'!$A$1:$O$868,12,FALSE))</f>
        <v>40</v>
      </c>
      <c r="M207" s="96">
        <f>IF(VLOOKUP($A207,'Table 11 Raw Data'!$A$1:$O$868,13,FALSE)=0,"-",VLOOKUP($A207,'Table 11 Raw Data'!$A$1:$O$868,13,FALSE))</f>
        <v>84</v>
      </c>
      <c r="N207" s="96">
        <f>IF(VLOOKUP($A207,'Table 11 Raw Data'!$A$1:$O$868,14,FALSE)=0,"-",VLOOKUP($A207,'Table 11 Raw Data'!$A$1:$O$868,14,FALSE))</f>
        <v>16</v>
      </c>
      <c r="O207" s="97">
        <f>IF(VLOOKUP($A207,'Table 11 Raw Data'!$A$1:$O$868,15,FALSE)=0,"-",VLOOKUP($A207,'Table 11 Raw Data'!$A$1:$O$868,15,FALSE))</f>
        <v>100</v>
      </c>
    </row>
    <row r="208" spans="1:15" ht="14.25" customHeight="1" x14ac:dyDescent="0.2">
      <c r="A208" s="94" t="s">
        <v>539</v>
      </c>
      <c r="B208" s="95">
        <f>IF(VLOOKUP($A208,'Table 11 Raw Data'!$A$1:$O$868,2,FALSE)=0,"-",VLOOKUP($A208,'Table 11 Raw Data'!$A$1:$O$868,2,FALSE))</f>
        <v>1220</v>
      </c>
      <c r="C208" s="95">
        <f>IF(VLOOKUP($A208,'Table 11 Raw Data'!$A$1:$O$868,3,FALSE)=0,"-",VLOOKUP($A208,'Table 11 Raw Data'!$A$1:$O$868,3,FALSE))</f>
        <v>1180</v>
      </c>
      <c r="D208" s="95">
        <f>IF(VLOOKUP($A208,'Table 11 Raw Data'!$A$1:$O$868,4,FALSE)=0,"-",VLOOKUP($A208,'Table 11 Raw Data'!$A$1:$O$868,4,FALSE))</f>
        <v>2390</v>
      </c>
      <c r="E208" s="95">
        <f>IF(VLOOKUP($A208,'Table 11 Raw Data'!$A$1:$O$868,5,FALSE)=0,"-",VLOOKUP($A208,'Table 11 Raw Data'!$A$1:$O$868,5,FALSE))</f>
        <v>640</v>
      </c>
      <c r="F208" s="95">
        <f>IF(VLOOKUP($A208,'Table 11 Raw Data'!$A$1:$O$868,6,FALSE)=0,"-",VLOOKUP($A208,'Table 11 Raw Data'!$A$1:$O$868,6,FALSE))</f>
        <v>3030</v>
      </c>
      <c r="G208" s="95">
        <f>IF(VLOOKUP($A208,'Table 11 Raw Data'!$A$1:$O$868,7,FALSE)=0,"-",VLOOKUP($A208,'Table 11 Raw Data'!$A$1:$O$868,7,FALSE))</f>
        <v>90</v>
      </c>
      <c r="H208" s="95">
        <f>IF(VLOOKUP($A208,'Table 11 Raw Data'!$A$1:$O$868,8,FALSE)=0,"-",VLOOKUP($A208,'Table 11 Raw Data'!$A$1:$O$868,8,FALSE))</f>
        <v>120</v>
      </c>
      <c r="I208" s="95">
        <f>IF(VLOOKUP($A208,'Table 11 Raw Data'!$A$1:$O$868,9,FALSE)=0,"-",VLOOKUP($A208,'Table 11 Raw Data'!$A$1:$O$868,9,FALSE))</f>
        <v>210</v>
      </c>
      <c r="J208" s="95">
        <f>IF(VLOOKUP($A208,'Table 11 Raw Data'!$A$1:$O$868,10,FALSE)=0,"-",VLOOKUP($A208,'Table 11 Raw Data'!$A$1:$O$868,10,FALSE))</f>
        <v>3250</v>
      </c>
      <c r="K208" s="96">
        <f>IF(VLOOKUP($A208,'Table 11 Raw Data'!$A$1:$O$868,11,FALSE)=0,"-",VLOOKUP($A208,'Table 11 Raw Data'!$A$1:$O$868,11,FALSE))</f>
        <v>40</v>
      </c>
      <c r="L208" s="96">
        <f>IF(VLOOKUP($A208,'Table 11 Raw Data'!$A$1:$O$868,12,FALSE)=0,"-",VLOOKUP($A208,'Table 11 Raw Data'!$A$1:$O$868,12,FALSE))</f>
        <v>39</v>
      </c>
      <c r="M208" s="96">
        <f>IF(VLOOKUP($A208,'Table 11 Raw Data'!$A$1:$O$868,13,FALSE)=0,"-",VLOOKUP($A208,'Table 11 Raw Data'!$A$1:$O$868,13,FALSE))</f>
        <v>79</v>
      </c>
      <c r="N208" s="96">
        <f>IF(VLOOKUP($A208,'Table 11 Raw Data'!$A$1:$O$868,14,FALSE)=0,"-",VLOOKUP($A208,'Table 11 Raw Data'!$A$1:$O$868,14,FALSE))</f>
        <v>21</v>
      </c>
      <c r="O208" s="97">
        <f>IF(VLOOKUP($A208,'Table 11 Raw Data'!$A$1:$O$868,15,FALSE)=0,"-",VLOOKUP($A208,'Table 11 Raw Data'!$A$1:$O$868,15,FALSE))</f>
        <v>100</v>
      </c>
    </row>
    <row r="209" spans="1:15" x14ac:dyDescent="0.2">
      <c r="A209" s="94" t="s">
        <v>540</v>
      </c>
      <c r="B209" s="95">
        <f>IF(VLOOKUP($A209,'Table 11 Raw Data'!$A$1:$O$868,2,FALSE)=0,"-",VLOOKUP($A209,'Table 11 Raw Data'!$A$1:$O$868,2,FALSE))</f>
        <v>750</v>
      </c>
      <c r="C209" s="95">
        <f>IF(VLOOKUP($A209,'Table 11 Raw Data'!$A$1:$O$868,3,FALSE)=0,"-",VLOOKUP($A209,'Table 11 Raw Data'!$A$1:$O$868,3,FALSE))</f>
        <v>860</v>
      </c>
      <c r="D209" s="95">
        <f>IF(VLOOKUP($A209,'Table 11 Raw Data'!$A$1:$O$868,4,FALSE)=0,"-",VLOOKUP($A209,'Table 11 Raw Data'!$A$1:$O$868,4,FALSE))</f>
        <v>1610</v>
      </c>
      <c r="E209" s="95">
        <f>IF(VLOOKUP($A209,'Table 11 Raw Data'!$A$1:$O$868,5,FALSE)=0,"-",VLOOKUP($A209,'Table 11 Raw Data'!$A$1:$O$868,5,FALSE))</f>
        <v>280</v>
      </c>
      <c r="F209" s="95">
        <f>IF(VLOOKUP($A209,'Table 11 Raw Data'!$A$1:$O$868,6,FALSE)=0,"-",VLOOKUP($A209,'Table 11 Raw Data'!$A$1:$O$868,6,FALSE))</f>
        <v>1890</v>
      </c>
      <c r="G209" s="95">
        <f>IF(VLOOKUP($A209,'Table 11 Raw Data'!$A$1:$O$868,7,FALSE)=0,"-",VLOOKUP($A209,'Table 11 Raw Data'!$A$1:$O$868,7,FALSE))</f>
        <v>60</v>
      </c>
      <c r="H209" s="95">
        <f>IF(VLOOKUP($A209,'Table 11 Raw Data'!$A$1:$O$868,8,FALSE)=0,"-",VLOOKUP($A209,'Table 11 Raw Data'!$A$1:$O$868,8,FALSE))</f>
        <v>30</v>
      </c>
      <c r="I209" s="95">
        <f>IF(VLOOKUP($A209,'Table 11 Raw Data'!$A$1:$O$868,9,FALSE)=0,"-",VLOOKUP($A209,'Table 11 Raw Data'!$A$1:$O$868,9,FALSE))</f>
        <v>90</v>
      </c>
      <c r="J209" s="95">
        <f>IF(VLOOKUP($A209,'Table 11 Raw Data'!$A$1:$O$868,10,FALSE)=0,"-",VLOOKUP($A209,'Table 11 Raw Data'!$A$1:$O$868,10,FALSE))</f>
        <v>1990</v>
      </c>
      <c r="K209" s="96">
        <f>IF(VLOOKUP($A209,'Table 11 Raw Data'!$A$1:$O$868,11,FALSE)=0,"-",VLOOKUP($A209,'Table 11 Raw Data'!$A$1:$O$868,11,FALSE))</f>
        <v>40</v>
      </c>
      <c r="L209" s="96">
        <f>IF(VLOOKUP($A209,'Table 11 Raw Data'!$A$1:$O$868,12,FALSE)=0,"-",VLOOKUP($A209,'Table 11 Raw Data'!$A$1:$O$868,12,FALSE))</f>
        <v>46</v>
      </c>
      <c r="M209" s="96">
        <f>IF(VLOOKUP($A209,'Table 11 Raw Data'!$A$1:$O$868,13,FALSE)=0,"-",VLOOKUP($A209,'Table 11 Raw Data'!$A$1:$O$868,13,FALSE))</f>
        <v>85</v>
      </c>
      <c r="N209" s="96">
        <f>IF(VLOOKUP($A209,'Table 11 Raw Data'!$A$1:$O$868,14,FALSE)=0,"-",VLOOKUP($A209,'Table 11 Raw Data'!$A$1:$O$868,14,FALSE))</f>
        <v>15</v>
      </c>
      <c r="O209" s="97">
        <f>IF(VLOOKUP($A209,'Table 11 Raw Data'!$A$1:$O$868,15,FALSE)=0,"-",VLOOKUP($A209,'Table 11 Raw Data'!$A$1:$O$868,15,FALSE))</f>
        <v>100</v>
      </c>
    </row>
    <row r="210" spans="1:15" x14ac:dyDescent="0.2">
      <c r="A210" s="94" t="s">
        <v>541</v>
      </c>
      <c r="B210" s="95">
        <f>IF(VLOOKUP($A210,'Table 11 Raw Data'!$A$1:$O$868,2,FALSE)=0,"-",VLOOKUP($A210,'Table 11 Raw Data'!$A$1:$O$868,2,FALSE))</f>
        <v>1700</v>
      </c>
      <c r="C210" s="95">
        <f>IF(VLOOKUP($A210,'Table 11 Raw Data'!$A$1:$O$868,3,FALSE)=0,"-",VLOOKUP($A210,'Table 11 Raw Data'!$A$1:$O$868,3,FALSE))</f>
        <v>1510</v>
      </c>
      <c r="D210" s="95">
        <f>IF(VLOOKUP($A210,'Table 11 Raw Data'!$A$1:$O$868,4,FALSE)=0,"-",VLOOKUP($A210,'Table 11 Raw Data'!$A$1:$O$868,4,FALSE))</f>
        <v>3210</v>
      </c>
      <c r="E210" s="95">
        <f>IF(VLOOKUP($A210,'Table 11 Raw Data'!$A$1:$O$868,5,FALSE)=0,"-",VLOOKUP($A210,'Table 11 Raw Data'!$A$1:$O$868,5,FALSE))</f>
        <v>610</v>
      </c>
      <c r="F210" s="95">
        <f>IF(VLOOKUP($A210,'Table 11 Raw Data'!$A$1:$O$868,6,FALSE)=0,"-",VLOOKUP($A210,'Table 11 Raw Data'!$A$1:$O$868,6,FALSE))</f>
        <v>3820</v>
      </c>
      <c r="G210" s="95">
        <f>IF(VLOOKUP($A210,'Table 11 Raw Data'!$A$1:$O$868,7,FALSE)=0,"-",VLOOKUP($A210,'Table 11 Raw Data'!$A$1:$O$868,7,FALSE))</f>
        <v>160</v>
      </c>
      <c r="H210" s="95">
        <f>IF(VLOOKUP($A210,'Table 11 Raw Data'!$A$1:$O$868,8,FALSE)=0,"-",VLOOKUP($A210,'Table 11 Raw Data'!$A$1:$O$868,8,FALSE))</f>
        <v>50</v>
      </c>
      <c r="I210" s="95">
        <f>IF(VLOOKUP($A210,'Table 11 Raw Data'!$A$1:$O$868,9,FALSE)=0,"-",VLOOKUP($A210,'Table 11 Raw Data'!$A$1:$O$868,9,FALSE))</f>
        <v>200</v>
      </c>
      <c r="J210" s="95">
        <f>IF(VLOOKUP($A210,'Table 11 Raw Data'!$A$1:$O$868,10,FALSE)=0,"-",VLOOKUP($A210,'Table 11 Raw Data'!$A$1:$O$868,10,FALSE))</f>
        <v>4020</v>
      </c>
      <c r="K210" s="96">
        <f>IF(VLOOKUP($A210,'Table 11 Raw Data'!$A$1:$O$868,11,FALSE)=0,"-",VLOOKUP($A210,'Table 11 Raw Data'!$A$1:$O$868,11,FALSE))</f>
        <v>44</v>
      </c>
      <c r="L210" s="96">
        <f>IF(VLOOKUP($A210,'Table 11 Raw Data'!$A$1:$O$868,12,FALSE)=0,"-",VLOOKUP($A210,'Table 11 Raw Data'!$A$1:$O$868,12,FALSE))</f>
        <v>40</v>
      </c>
      <c r="M210" s="96">
        <f>IF(VLOOKUP($A210,'Table 11 Raw Data'!$A$1:$O$868,13,FALSE)=0,"-",VLOOKUP($A210,'Table 11 Raw Data'!$A$1:$O$868,13,FALSE))</f>
        <v>84</v>
      </c>
      <c r="N210" s="96">
        <f>IF(VLOOKUP($A210,'Table 11 Raw Data'!$A$1:$O$868,14,FALSE)=0,"-",VLOOKUP($A210,'Table 11 Raw Data'!$A$1:$O$868,14,FALSE))</f>
        <v>16</v>
      </c>
      <c r="O210" s="97">
        <f>IF(VLOOKUP($A210,'Table 11 Raw Data'!$A$1:$O$868,15,FALSE)=0,"-",VLOOKUP($A210,'Table 11 Raw Data'!$A$1:$O$868,15,FALSE))</f>
        <v>100</v>
      </c>
    </row>
    <row r="211" spans="1:15" x14ac:dyDescent="0.2">
      <c r="A211" s="94" t="s">
        <v>542</v>
      </c>
      <c r="B211" s="95">
        <f>IF(VLOOKUP($A211,'Table 11 Raw Data'!$A$1:$O$868,2,FALSE)=0,"-",VLOOKUP($A211,'Table 11 Raw Data'!$A$1:$O$868,2,FALSE))</f>
        <v>730</v>
      </c>
      <c r="C211" s="95">
        <f>IF(VLOOKUP($A211,'Table 11 Raw Data'!$A$1:$O$868,3,FALSE)=0,"-",VLOOKUP($A211,'Table 11 Raw Data'!$A$1:$O$868,3,FALSE))</f>
        <v>740</v>
      </c>
      <c r="D211" s="95">
        <f>IF(VLOOKUP($A211,'Table 11 Raw Data'!$A$1:$O$868,4,FALSE)=0,"-",VLOOKUP($A211,'Table 11 Raw Data'!$A$1:$O$868,4,FALSE))</f>
        <v>1470</v>
      </c>
      <c r="E211" s="95">
        <f>IF(VLOOKUP($A211,'Table 11 Raw Data'!$A$1:$O$868,5,FALSE)=0,"-",VLOOKUP($A211,'Table 11 Raw Data'!$A$1:$O$868,5,FALSE))</f>
        <v>260</v>
      </c>
      <c r="F211" s="95">
        <f>IF(VLOOKUP($A211,'Table 11 Raw Data'!$A$1:$O$868,6,FALSE)=0,"-",VLOOKUP($A211,'Table 11 Raw Data'!$A$1:$O$868,6,FALSE))</f>
        <v>1720</v>
      </c>
      <c r="G211" s="95">
        <f>IF(VLOOKUP($A211,'Table 11 Raw Data'!$A$1:$O$868,7,FALSE)=0,"-",VLOOKUP($A211,'Table 11 Raw Data'!$A$1:$O$868,7,FALSE))</f>
        <v>70</v>
      </c>
      <c r="H211" s="95">
        <f>IF(VLOOKUP($A211,'Table 11 Raw Data'!$A$1:$O$868,8,FALSE)=0,"-",VLOOKUP($A211,'Table 11 Raw Data'!$A$1:$O$868,8,FALSE))</f>
        <v>20</v>
      </c>
      <c r="I211" s="95">
        <f>IF(VLOOKUP($A211,'Table 11 Raw Data'!$A$1:$O$868,9,FALSE)=0,"-",VLOOKUP($A211,'Table 11 Raw Data'!$A$1:$O$868,9,FALSE))</f>
        <v>90</v>
      </c>
      <c r="J211" s="95">
        <f>IF(VLOOKUP($A211,'Table 11 Raw Data'!$A$1:$O$868,10,FALSE)=0,"-",VLOOKUP($A211,'Table 11 Raw Data'!$A$1:$O$868,10,FALSE))</f>
        <v>1810</v>
      </c>
      <c r="K211" s="96">
        <f>IF(VLOOKUP($A211,'Table 11 Raw Data'!$A$1:$O$868,11,FALSE)=0,"-",VLOOKUP($A211,'Table 11 Raw Data'!$A$1:$O$868,11,FALSE))</f>
        <v>42</v>
      </c>
      <c r="L211" s="96">
        <f>IF(VLOOKUP($A211,'Table 11 Raw Data'!$A$1:$O$868,12,FALSE)=0,"-",VLOOKUP($A211,'Table 11 Raw Data'!$A$1:$O$868,12,FALSE))</f>
        <v>43</v>
      </c>
      <c r="M211" s="96">
        <f>IF(VLOOKUP($A211,'Table 11 Raw Data'!$A$1:$O$868,13,FALSE)=0,"-",VLOOKUP($A211,'Table 11 Raw Data'!$A$1:$O$868,13,FALSE))</f>
        <v>85</v>
      </c>
      <c r="N211" s="96">
        <f>IF(VLOOKUP($A211,'Table 11 Raw Data'!$A$1:$O$868,14,FALSE)=0,"-",VLOOKUP($A211,'Table 11 Raw Data'!$A$1:$O$868,14,FALSE))</f>
        <v>15</v>
      </c>
      <c r="O211" s="97">
        <f>IF(VLOOKUP($A211,'Table 11 Raw Data'!$A$1:$O$868,15,FALSE)=0,"-",VLOOKUP($A211,'Table 11 Raw Data'!$A$1:$O$868,15,FALSE))</f>
        <v>100</v>
      </c>
    </row>
    <row r="212" spans="1:15" x14ac:dyDescent="0.2">
      <c r="A212" s="94" t="s">
        <v>543</v>
      </c>
      <c r="B212" s="95">
        <f>IF(VLOOKUP($A212,'Table 11 Raw Data'!$A$1:$O$868,2,FALSE)=0,"-",VLOOKUP($A212,'Table 11 Raw Data'!$A$1:$O$868,2,FALSE))</f>
        <v>420</v>
      </c>
      <c r="C212" s="95">
        <f>IF(VLOOKUP($A212,'Table 11 Raw Data'!$A$1:$O$868,3,FALSE)=0,"-",VLOOKUP($A212,'Table 11 Raw Data'!$A$1:$O$868,3,FALSE))</f>
        <v>400</v>
      </c>
      <c r="D212" s="95">
        <f>IF(VLOOKUP($A212,'Table 11 Raw Data'!$A$1:$O$868,4,FALSE)=0,"-",VLOOKUP($A212,'Table 11 Raw Data'!$A$1:$O$868,4,FALSE))</f>
        <v>820</v>
      </c>
      <c r="E212" s="95">
        <f>IF(VLOOKUP($A212,'Table 11 Raw Data'!$A$1:$O$868,5,FALSE)=0,"-",VLOOKUP($A212,'Table 11 Raw Data'!$A$1:$O$868,5,FALSE))</f>
        <v>180</v>
      </c>
      <c r="F212" s="95">
        <f>IF(VLOOKUP($A212,'Table 11 Raw Data'!$A$1:$O$868,6,FALSE)=0,"-",VLOOKUP($A212,'Table 11 Raw Data'!$A$1:$O$868,6,FALSE))</f>
        <v>1000</v>
      </c>
      <c r="G212" s="95">
        <f>IF(VLOOKUP($A212,'Table 11 Raw Data'!$A$1:$O$868,7,FALSE)=0,"-",VLOOKUP($A212,'Table 11 Raw Data'!$A$1:$O$868,7,FALSE))</f>
        <v>40</v>
      </c>
      <c r="H212" s="95">
        <f>IF(VLOOKUP($A212,'Table 11 Raw Data'!$A$1:$O$868,8,FALSE)=0,"-",VLOOKUP($A212,'Table 11 Raw Data'!$A$1:$O$868,8,FALSE))</f>
        <v>20</v>
      </c>
      <c r="I212" s="95">
        <f>IF(VLOOKUP($A212,'Table 11 Raw Data'!$A$1:$O$868,9,FALSE)=0,"-",VLOOKUP($A212,'Table 11 Raw Data'!$A$1:$O$868,9,FALSE))</f>
        <v>60</v>
      </c>
      <c r="J212" s="95">
        <f>IF(VLOOKUP($A212,'Table 11 Raw Data'!$A$1:$O$868,10,FALSE)=0,"-",VLOOKUP($A212,'Table 11 Raw Data'!$A$1:$O$868,10,FALSE))</f>
        <v>1060</v>
      </c>
      <c r="K212" s="96">
        <f>IF(VLOOKUP($A212,'Table 11 Raw Data'!$A$1:$O$868,11,FALSE)=0,"-",VLOOKUP($A212,'Table 11 Raw Data'!$A$1:$O$868,11,FALSE))</f>
        <v>42</v>
      </c>
      <c r="L212" s="96">
        <f>IF(VLOOKUP($A212,'Table 11 Raw Data'!$A$1:$O$868,12,FALSE)=0,"-",VLOOKUP($A212,'Table 11 Raw Data'!$A$1:$O$868,12,FALSE))</f>
        <v>40</v>
      </c>
      <c r="M212" s="96">
        <f>IF(VLOOKUP($A212,'Table 11 Raw Data'!$A$1:$O$868,13,FALSE)=0,"-",VLOOKUP($A212,'Table 11 Raw Data'!$A$1:$O$868,13,FALSE))</f>
        <v>82</v>
      </c>
      <c r="N212" s="96">
        <f>IF(VLOOKUP($A212,'Table 11 Raw Data'!$A$1:$O$868,14,FALSE)=0,"-",VLOOKUP($A212,'Table 11 Raw Data'!$A$1:$O$868,14,FALSE))</f>
        <v>18</v>
      </c>
      <c r="O212" s="97">
        <f>IF(VLOOKUP($A212,'Table 11 Raw Data'!$A$1:$O$868,15,FALSE)=0,"-",VLOOKUP($A212,'Table 11 Raw Data'!$A$1:$O$868,15,FALSE))</f>
        <v>100</v>
      </c>
    </row>
    <row r="213" spans="1:15" x14ac:dyDescent="0.2">
      <c r="A213" s="94" t="s">
        <v>544</v>
      </c>
      <c r="B213" s="95">
        <f>IF(VLOOKUP($A213,'Table 11 Raw Data'!$A$1:$O$868,2,FALSE)=0,"-",VLOOKUP($A213,'Table 11 Raw Data'!$A$1:$O$868,2,FALSE))</f>
        <v>300</v>
      </c>
      <c r="C213" s="95">
        <f>IF(VLOOKUP($A213,'Table 11 Raw Data'!$A$1:$O$868,3,FALSE)=0,"-",VLOOKUP($A213,'Table 11 Raw Data'!$A$1:$O$868,3,FALSE))</f>
        <v>320</v>
      </c>
      <c r="D213" s="95">
        <f>IF(VLOOKUP($A213,'Table 11 Raw Data'!$A$1:$O$868,4,FALSE)=0,"-",VLOOKUP($A213,'Table 11 Raw Data'!$A$1:$O$868,4,FALSE))</f>
        <v>610</v>
      </c>
      <c r="E213" s="95">
        <f>IF(VLOOKUP($A213,'Table 11 Raw Data'!$A$1:$O$868,5,FALSE)=0,"-",VLOOKUP($A213,'Table 11 Raw Data'!$A$1:$O$868,5,FALSE))</f>
        <v>110</v>
      </c>
      <c r="F213" s="95">
        <f>IF(VLOOKUP($A213,'Table 11 Raw Data'!$A$1:$O$868,6,FALSE)=0,"-",VLOOKUP($A213,'Table 11 Raw Data'!$A$1:$O$868,6,FALSE))</f>
        <v>720</v>
      </c>
      <c r="G213" s="95">
        <f>IF(VLOOKUP($A213,'Table 11 Raw Data'!$A$1:$O$868,7,FALSE)=0,"-",VLOOKUP($A213,'Table 11 Raw Data'!$A$1:$O$868,7,FALSE))</f>
        <v>20</v>
      </c>
      <c r="H213" s="95">
        <f>IF(VLOOKUP($A213,'Table 11 Raw Data'!$A$1:$O$868,8,FALSE)=0,"-",VLOOKUP($A213,'Table 11 Raw Data'!$A$1:$O$868,8,FALSE))</f>
        <v>40</v>
      </c>
      <c r="I213" s="95">
        <f>IF(VLOOKUP($A213,'Table 11 Raw Data'!$A$1:$O$868,9,FALSE)=0,"-",VLOOKUP($A213,'Table 11 Raw Data'!$A$1:$O$868,9,FALSE))</f>
        <v>60</v>
      </c>
      <c r="J213" s="95">
        <f>IF(VLOOKUP($A213,'Table 11 Raw Data'!$A$1:$O$868,10,FALSE)=0,"-",VLOOKUP($A213,'Table 11 Raw Data'!$A$1:$O$868,10,FALSE))</f>
        <v>780</v>
      </c>
      <c r="K213" s="96">
        <f>IF(VLOOKUP($A213,'Table 11 Raw Data'!$A$1:$O$868,11,FALSE)=0,"-",VLOOKUP($A213,'Table 11 Raw Data'!$A$1:$O$868,11,FALSE))</f>
        <v>41</v>
      </c>
      <c r="L213" s="96">
        <f>IF(VLOOKUP($A213,'Table 11 Raw Data'!$A$1:$O$868,12,FALSE)=0,"-",VLOOKUP($A213,'Table 11 Raw Data'!$A$1:$O$868,12,FALSE))</f>
        <v>44</v>
      </c>
      <c r="M213" s="96">
        <f>IF(VLOOKUP($A213,'Table 11 Raw Data'!$A$1:$O$868,13,FALSE)=0,"-",VLOOKUP($A213,'Table 11 Raw Data'!$A$1:$O$868,13,FALSE))</f>
        <v>85</v>
      </c>
      <c r="N213" s="96">
        <f>IF(VLOOKUP($A213,'Table 11 Raw Data'!$A$1:$O$868,14,FALSE)=0,"-",VLOOKUP($A213,'Table 11 Raw Data'!$A$1:$O$868,14,FALSE))</f>
        <v>15</v>
      </c>
      <c r="O213" s="97">
        <f>IF(VLOOKUP($A213,'Table 11 Raw Data'!$A$1:$O$868,15,FALSE)=0,"-",VLOOKUP($A213,'Table 11 Raw Data'!$A$1:$O$868,15,FALSE))</f>
        <v>100</v>
      </c>
    </row>
    <row r="214" spans="1:15" x14ac:dyDescent="0.2">
      <c r="A214" s="94" t="s">
        <v>545</v>
      </c>
      <c r="B214" s="95">
        <f>IF(VLOOKUP($A214,'Table 11 Raw Data'!$A$1:$O$868,2,FALSE)=0,"-",VLOOKUP($A214,'Table 11 Raw Data'!$A$1:$O$868,2,FALSE))</f>
        <v>1110</v>
      </c>
      <c r="C214" s="95">
        <f>IF(VLOOKUP($A214,'Table 11 Raw Data'!$A$1:$O$868,3,FALSE)=0,"-",VLOOKUP($A214,'Table 11 Raw Data'!$A$1:$O$868,3,FALSE))</f>
        <v>1150</v>
      </c>
      <c r="D214" s="95">
        <f>IF(VLOOKUP($A214,'Table 11 Raw Data'!$A$1:$O$868,4,FALSE)=0,"-",VLOOKUP($A214,'Table 11 Raw Data'!$A$1:$O$868,4,FALSE))</f>
        <v>2260</v>
      </c>
      <c r="E214" s="95">
        <f>IF(VLOOKUP($A214,'Table 11 Raw Data'!$A$1:$O$868,5,FALSE)=0,"-",VLOOKUP($A214,'Table 11 Raw Data'!$A$1:$O$868,5,FALSE))</f>
        <v>500</v>
      </c>
      <c r="F214" s="95">
        <f>IF(VLOOKUP($A214,'Table 11 Raw Data'!$A$1:$O$868,6,FALSE)=0,"-",VLOOKUP($A214,'Table 11 Raw Data'!$A$1:$O$868,6,FALSE))</f>
        <v>2770</v>
      </c>
      <c r="G214" s="95">
        <f>IF(VLOOKUP($A214,'Table 11 Raw Data'!$A$1:$O$868,7,FALSE)=0,"-",VLOOKUP($A214,'Table 11 Raw Data'!$A$1:$O$868,7,FALSE))</f>
        <v>70</v>
      </c>
      <c r="H214" s="95">
        <f>IF(VLOOKUP($A214,'Table 11 Raw Data'!$A$1:$O$868,8,FALSE)=0,"-",VLOOKUP($A214,'Table 11 Raw Data'!$A$1:$O$868,8,FALSE))</f>
        <v>50</v>
      </c>
      <c r="I214" s="95">
        <f>IF(VLOOKUP($A214,'Table 11 Raw Data'!$A$1:$O$868,9,FALSE)=0,"-",VLOOKUP($A214,'Table 11 Raw Data'!$A$1:$O$868,9,FALSE))</f>
        <v>120</v>
      </c>
      <c r="J214" s="95">
        <f>IF(VLOOKUP($A214,'Table 11 Raw Data'!$A$1:$O$868,10,FALSE)=0,"-",VLOOKUP($A214,'Table 11 Raw Data'!$A$1:$O$868,10,FALSE))</f>
        <v>2880</v>
      </c>
      <c r="K214" s="96">
        <f>IF(VLOOKUP($A214,'Table 11 Raw Data'!$A$1:$O$868,11,FALSE)=0,"-",VLOOKUP($A214,'Table 11 Raw Data'!$A$1:$O$868,11,FALSE))</f>
        <v>40</v>
      </c>
      <c r="L214" s="96">
        <f>IF(VLOOKUP($A214,'Table 11 Raw Data'!$A$1:$O$868,12,FALSE)=0,"-",VLOOKUP($A214,'Table 11 Raw Data'!$A$1:$O$868,12,FALSE))</f>
        <v>42</v>
      </c>
      <c r="M214" s="96">
        <f>IF(VLOOKUP($A214,'Table 11 Raw Data'!$A$1:$O$868,13,FALSE)=0,"-",VLOOKUP($A214,'Table 11 Raw Data'!$A$1:$O$868,13,FALSE))</f>
        <v>82</v>
      </c>
      <c r="N214" s="96">
        <f>IF(VLOOKUP($A214,'Table 11 Raw Data'!$A$1:$O$868,14,FALSE)=0,"-",VLOOKUP($A214,'Table 11 Raw Data'!$A$1:$O$868,14,FALSE))</f>
        <v>18</v>
      </c>
      <c r="O214" s="97">
        <f>IF(VLOOKUP($A214,'Table 11 Raw Data'!$A$1:$O$868,15,FALSE)=0,"-",VLOOKUP($A214,'Table 11 Raw Data'!$A$1:$O$868,15,FALSE))</f>
        <v>100</v>
      </c>
    </row>
    <row r="215" spans="1:15" x14ac:dyDescent="0.2">
      <c r="A215" s="94" t="s">
        <v>546</v>
      </c>
      <c r="B215" s="95">
        <f>IF(VLOOKUP($A215,'Table 11 Raw Data'!$A$1:$O$868,2,FALSE)=0,"-",VLOOKUP($A215,'Table 11 Raw Data'!$A$1:$O$868,2,FALSE))</f>
        <v>420</v>
      </c>
      <c r="C215" s="95">
        <f>IF(VLOOKUP($A215,'Table 11 Raw Data'!$A$1:$O$868,3,FALSE)=0,"-",VLOOKUP($A215,'Table 11 Raw Data'!$A$1:$O$868,3,FALSE))</f>
        <v>450</v>
      </c>
      <c r="D215" s="95">
        <f>IF(VLOOKUP($A215,'Table 11 Raw Data'!$A$1:$O$868,4,FALSE)=0,"-",VLOOKUP($A215,'Table 11 Raw Data'!$A$1:$O$868,4,FALSE))</f>
        <v>870</v>
      </c>
      <c r="E215" s="95">
        <f>IF(VLOOKUP($A215,'Table 11 Raw Data'!$A$1:$O$868,5,FALSE)=0,"-",VLOOKUP($A215,'Table 11 Raw Data'!$A$1:$O$868,5,FALSE))</f>
        <v>180</v>
      </c>
      <c r="F215" s="95">
        <f>IF(VLOOKUP($A215,'Table 11 Raw Data'!$A$1:$O$868,6,FALSE)=0,"-",VLOOKUP($A215,'Table 11 Raw Data'!$A$1:$O$868,6,FALSE))</f>
        <v>1050</v>
      </c>
      <c r="G215" s="95">
        <f>IF(VLOOKUP($A215,'Table 11 Raw Data'!$A$1:$O$868,7,FALSE)=0,"-",VLOOKUP($A215,'Table 11 Raw Data'!$A$1:$O$868,7,FALSE))</f>
        <v>30</v>
      </c>
      <c r="H215" s="95">
        <f>IF(VLOOKUP($A215,'Table 11 Raw Data'!$A$1:$O$868,8,FALSE)=0,"-",VLOOKUP($A215,'Table 11 Raw Data'!$A$1:$O$868,8,FALSE))</f>
        <v>30</v>
      </c>
      <c r="I215" s="95">
        <f>IF(VLOOKUP($A215,'Table 11 Raw Data'!$A$1:$O$868,9,FALSE)=0,"-",VLOOKUP($A215,'Table 11 Raw Data'!$A$1:$O$868,9,FALSE))</f>
        <v>60</v>
      </c>
      <c r="J215" s="95">
        <f>IF(VLOOKUP($A215,'Table 11 Raw Data'!$A$1:$O$868,10,FALSE)=0,"-",VLOOKUP($A215,'Table 11 Raw Data'!$A$1:$O$868,10,FALSE))</f>
        <v>1110</v>
      </c>
      <c r="K215" s="96">
        <f>IF(VLOOKUP($A215,'Table 11 Raw Data'!$A$1:$O$868,11,FALSE)=0,"-",VLOOKUP($A215,'Table 11 Raw Data'!$A$1:$O$868,11,FALSE))</f>
        <v>40</v>
      </c>
      <c r="L215" s="96">
        <f>IF(VLOOKUP($A215,'Table 11 Raw Data'!$A$1:$O$868,12,FALSE)=0,"-",VLOOKUP($A215,'Table 11 Raw Data'!$A$1:$O$868,12,FALSE))</f>
        <v>43</v>
      </c>
      <c r="M215" s="96">
        <f>IF(VLOOKUP($A215,'Table 11 Raw Data'!$A$1:$O$868,13,FALSE)=0,"-",VLOOKUP($A215,'Table 11 Raw Data'!$A$1:$O$868,13,FALSE))</f>
        <v>83</v>
      </c>
      <c r="N215" s="96">
        <f>IF(VLOOKUP($A215,'Table 11 Raw Data'!$A$1:$O$868,14,FALSE)=0,"-",VLOOKUP($A215,'Table 11 Raw Data'!$A$1:$O$868,14,FALSE))</f>
        <v>17</v>
      </c>
      <c r="O215" s="97">
        <f>IF(VLOOKUP($A215,'Table 11 Raw Data'!$A$1:$O$868,15,FALSE)=0,"-",VLOOKUP($A215,'Table 11 Raw Data'!$A$1:$O$868,15,FALSE))</f>
        <v>100</v>
      </c>
    </row>
    <row r="216" spans="1:15" x14ac:dyDescent="0.2">
      <c r="A216" s="94" t="s">
        <v>547</v>
      </c>
      <c r="B216" s="95">
        <f>IF(VLOOKUP($A216,'Table 11 Raw Data'!$A$1:$O$868,2,FALSE)=0,"-",VLOOKUP($A216,'Table 11 Raw Data'!$A$1:$O$868,2,FALSE))</f>
        <v>580</v>
      </c>
      <c r="C216" s="95">
        <f>IF(VLOOKUP($A216,'Table 11 Raw Data'!$A$1:$O$868,3,FALSE)=0,"-",VLOOKUP($A216,'Table 11 Raw Data'!$A$1:$O$868,3,FALSE))</f>
        <v>620</v>
      </c>
      <c r="D216" s="95">
        <f>IF(VLOOKUP($A216,'Table 11 Raw Data'!$A$1:$O$868,4,FALSE)=0,"-",VLOOKUP($A216,'Table 11 Raw Data'!$A$1:$O$868,4,FALSE))</f>
        <v>1200</v>
      </c>
      <c r="E216" s="95">
        <f>IF(VLOOKUP($A216,'Table 11 Raw Data'!$A$1:$O$868,5,FALSE)=0,"-",VLOOKUP($A216,'Table 11 Raw Data'!$A$1:$O$868,5,FALSE))</f>
        <v>200</v>
      </c>
      <c r="F216" s="95">
        <f>IF(VLOOKUP($A216,'Table 11 Raw Data'!$A$1:$O$868,6,FALSE)=0,"-",VLOOKUP($A216,'Table 11 Raw Data'!$A$1:$O$868,6,FALSE))</f>
        <v>1400</v>
      </c>
      <c r="G216" s="95">
        <f>IF(VLOOKUP($A216,'Table 11 Raw Data'!$A$1:$O$868,7,FALSE)=0,"-",VLOOKUP($A216,'Table 11 Raw Data'!$A$1:$O$868,7,FALSE))</f>
        <v>50</v>
      </c>
      <c r="H216" s="95">
        <f>IF(VLOOKUP($A216,'Table 11 Raw Data'!$A$1:$O$868,8,FALSE)=0,"-",VLOOKUP($A216,'Table 11 Raw Data'!$A$1:$O$868,8,FALSE))</f>
        <v>30</v>
      </c>
      <c r="I216" s="95">
        <f>IF(VLOOKUP($A216,'Table 11 Raw Data'!$A$1:$O$868,9,FALSE)=0,"-",VLOOKUP($A216,'Table 11 Raw Data'!$A$1:$O$868,9,FALSE))</f>
        <v>80</v>
      </c>
      <c r="J216" s="95">
        <f>IF(VLOOKUP($A216,'Table 11 Raw Data'!$A$1:$O$868,10,FALSE)=0,"-",VLOOKUP($A216,'Table 11 Raw Data'!$A$1:$O$868,10,FALSE))</f>
        <v>1470</v>
      </c>
      <c r="K216" s="96">
        <f>IF(VLOOKUP($A216,'Table 11 Raw Data'!$A$1:$O$868,11,FALSE)=0,"-",VLOOKUP($A216,'Table 11 Raw Data'!$A$1:$O$868,11,FALSE))</f>
        <v>42</v>
      </c>
      <c r="L216" s="96">
        <f>IF(VLOOKUP($A216,'Table 11 Raw Data'!$A$1:$O$868,12,FALSE)=0,"-",VLOOKUP($A216,'Table 11 Raw Data'!$A$1:$O$868,12,FALSE))</f>
        <v>44</v>
      </c>
      <c r="M216" s="96">
        <f>IF(VLOOKUP($A216,'Table 11 Raw Data'!$A$1:$O$868,13,FALSE)=0,"-",VLOOKUP($A216,'Table 11 Raw Data'!$A$1:$O$868,13,FALSE))</f>
        <v>86</v>
      </c>
      <c r="N216" s="96">
        <f>IF(VLOOKUP($A216,'Table 11 Raw Data'!$A$1:$O$868,14,FALSE)=0,"-",VLOOKUP($A216,'Table 11 Raw Data'!$A$1:$O$868,14,FALSE))</f>
        <v>14</v>
      </c>
      <c r="O216" s="97">
        <f>IF(VLOOKUP($A216,'Table 11 Raw Data'!$A$1:$O$868,15,FALSE)=0,"-",VLOOKUP($A216,'Table 11 Raw Data'!$A$1:$O$868,15,FALSE))</f>
        <v>100</v>
      </c>
    </row>
    <row r="217" spans="1:15" x14ac:dyDescent="0.2">
      <c r="A217" s="94" t="s">
        <v>548</v>
      </c>
      <c r="B217" s="95">
        <f>IF(VLOOKUP($A217,'Table 11 Raw Data'!$A$1:$O$868,2,FALSE)=0,"-",VLOOKUP($A217,'Table 11 Raw Data'!$A$1:$O$868,2,FALSE))</f>
        <v>650</v>
      </c>
      <c r="C217" s="95">
        <f>IF(VLOOKUP($A217,'Table 11 Raw Data'!$A$1:$O$868,3,FALSE)=0,"-",VLOOKUP($A217,'Table 11 Raw Data'!$A$1:$O$868,3,FALSE))</f>
        <v>680</v>
      </c>
      <c r="D217" s="95">
        <f>IF(VLOOKUP($A217,'Table 11 Raw Data'!$A$1:$O$868,4,FALSE)=0,"-",VLOOKUP($A217,'Table 11 Raw Data'!$A$1:$O$868,4,FALSE))</f>
        <v>1330</v>
      </c>
      <c r="E217" s="95">
        <f>IF(VLOOKUP($A217,'Table 11 Raw Data'!$A$1:$O$868,5,FALSE)=0,"-",VLOOKUP($A217,'Table 11 Raw Data'!$A$1:$O$868,5,FALSE))</f>
        <v>210</v>
      </c>
      <c r="F217" s="95">
        <f>IF(VLOOKUP($A217,'Table 11 Raw Data'!$A$1:$O$868,6,FALSE)=0,"-",VLOOKUP($A217,'Table 11 Raw Data'!$A$1:$O$868,6,FALSE))</f>
        <v>1540</v>
      </c>
      <c r="G217" s="95">
        <f>IF(VLOOKUP($A217,'Table 11 Raw Data'!$A$1:$O$868,7,FALSE)=0,"-",VLOOKUP($A217,'Table 11 Raw Data'!$A$1:$O$868,7,FALSE))</f>
        <v>50</v>
      </c>
      <c r="H217" s="95">
        <f>IF(VLOOKUP($A217,'Table 11 Raw Data'!$A$1:$O$868,8,FALSE)=0,"-",VLOOKUP($A217,'Table 11 Raw Data'!$A$1:$O$868,8,FALSE))</f>
        <v>30</v>
      </c>
      <c r="I217" s="95">
        <f>IF(VLOOKUP($A217,'Table 11 Raw Data'!$A$1:$O$868,9,FALSE)=0,"-",VLOOKUP($A217,'Table 11 Raw Data'!$A$1:$O$868,9,FALSE))</f>
        <v>80</v>
      </c>
      <c r="J217" s="95">
        <f>IF(VLOOKUP($A217,'Table 11 Raw Data'!$A$1:$O$868,10,FALSE)=0,"-",VLOOKUP($A217,'Table 11 Raw Data'!$A$1:$O$868,10,FALSE))</f>
        <v>1620</v>
      </c>
      <c r="K217" s="96">
        <f>IF(VLOOKUP($A217,'Table 11 Raw Data'!$A$1:$O$868,11,FALSE)=0,"-",VLOOKUP($A217,'Table 11 Raw Data'!$A$1:$O$868,11,FALSE))</f>
        <v>42</v>
      </c>
      <c r="L217" s="96">
        <f>IF(VLOOKUP($A217,'Table 11 Raw Data'!$A$1:$O$868,12,FALSE)=0,"-",VLOOKUP($A217,'Table 11 Raw Data'!$A$1:$O$868,12,FALSE))</f>
        <v>44</v>
      </c>
      <c r="M217" s="96">
        <f>IF(VLOOKUP($A217,'Table 11 Raw Data'!$A$1:$O$868,13,FALSE)=0,"-",VLOOKUP($A217,'Table 11 Raw Data'!$A$1:$O$868,13,FALSE))</f>
        <v>86</v>
      </c>
      <c r="N217" s="96">
        <f>IF(VLOOKUP($A217,'Table 11 Raw Data'!$A$1:$O$868,14,FALSE)=0,"-",VLOOKUP($A217,'Table 11 Raw Data'!$A$1:$O$868,14,FALSE))</f>
        <v>14</v>
      </c>
      <c r="O217" s="97">
        <f>IF(VLOOKUP($A217,'Table 11 Raw Data'!$A$1:$O$868,15,FALSE)=0,"-",VLOOKUP($A217,'Table 11 Raw Data'!$A$1:$O$868,15,FALSE))</f>
        <v>100</v>
      </c>
    </row>
    <row r="218" spans="1:15" x14ac:dyDescent="0.2">
      <c r="A218" s="94" t="s">
        <v>549</v>
      </c>
      <c r="B218" s="95">
        <f>IF(VLOOKUP($A218,'Table 11 Raw Data'!$A$1:$O$868,2,FALSE)=0,"-",VLOOKUP($A218,'Table 11 Raw Data'!$A$1:$O$868,2,FALSE))</f>
        <v>1120</v>
      </c>
      <c r="C218" s="95">
        <f>IF(VLOOKUP($A218,'Table 11 Raw Data'!$A$1:$O$868,3,FALSE)=0,"-",VLOOKUP($A218,'Table 11 Raw Data'!$A$1:$O$868,3,FALSE))</f>
        <v>1130</v>
      </c>
      <c r="D218" s="95">
        <f>IF(VLOOKUP($A218,'Table 11 Raw Data'!$A$1:$O$868,4,FALSE)=0,"-",VLOOKUP($A218,'Table 11 Raw Data'!$A$1:$O$868,4,FALSE))</f>
        <v>2250</v>
      </c>
      <c r="E218" s="95">
        <f>IF(VLOOKUP($A218,'Table 11 Raw Data'!$A$1:$O$868,5,FALSE)=0,"-",VLOOKUP($A218,'Table 11 Raw Data'!$A$1:$O$868,5,FALSE))</f>
        <v>430</v>
      </c>
      <c r="F218" s="95">
        <f>IF(VLOOKUP($A218,'Table 11 Raw Data'!$A$1:$O$868,6,FALSE)=0,"-",VLOOKUP($A218,'Table 11 Raw Data'!$A$1:$O$868,6,FALSE))</f>
        <v>2680</v>
      </c>
      <c r="G218" s="95">
        <f>IF(VLOOKUP($A218,'Table 11 Raw Data'!$A$1:$O$868,7,FALSE)=0,"-",VLOOKUP($A218,'Table 11 Raw Data'!$A$1:$O$868,7,FALSE))</f>
        <v>70</v>
      </c>
      <c r="H218" s="95">
        <f>IF(VLOOKUP($A218,'Table 11 Raw Data'!$A$1:$O$868,8,FALSE)=0,"-",VLOOKUP($A218,'Table 11 Raw Data'!$A$1:$O$868,8,FALSE))</f>
        <v>30</v>
      </c>
      <c r="I218" s="95">
        <f>IF(VLOOKUP($A218,'Table 11 Raw Data'!$A$1:$O$868,9,FALSE)=0,"-",VLOOKUP($A218,'Table 11 Raw Data'!$A$1:$O$868,9,FALSE))</f>
        <v>100</v>
      </c>
      <c r="J218" s="95">
        <f>IF(VLOOKUP($A218,'Table 11 Raw Data'!$A$1:$O$868,10,FALSE)=0,"-",VLOOKUP($A218,'Table 11 Raw Data'!$A$1:$O$868,10,FALSE))</f>
        <v>2780</v>
      </c>
      <c r="K218" s="96">
        <f>IF(VLOOKUP($A218,'Table 11 Raw Data'!$A$1:$O$868,11,FALSE)=0,"-",VLOOKUP($A218,'Table 11 Raw Data'!$A$1:$O$868,11,FALSE))</f>
        <v>42</v>
      </c>
      <c r="L218" s="96">
        <f>IF(VLOOKUP($A218,'Table 11 Raw Data'!$A$1:$O$868,12,FALSE)=0,"-",VLOOKUP($A218,'Table 11 Raw Data'!$A$1:$O$868,12,FALSE))</f>
        <v>42</v>
      </c>
      <c r="M218" s="96">
        <f>IF(VLOOKUP($A218,'Table 11 Raw Data'!$A$1:$O$868,13,FALSE)=0,"-",VLOOKUP($A218,'Table 11 Raw Data'!$A$1:$O$868,13,FALSE))</f>
        <v>84</v>
      </c>
      <c r="N218" s="96">
        <f>IF(VLOOKUP($A218,'Table 11 Raw Data'!$A$1:$O$868,14,FALSE)=0,"-",VLOOKUP($A218,'Table 11 Raw Data'!$A$1:$O$868,14,FALSE))</f>
        <v>16</v>
      </c>
      <c r="O218" s="97">
        <f>IF(VLOOKUP($A218,'Table 11 Raw Data'!$A$1:$O$868,15,FALSE)=0,"-",VLOOKUP($A218,'Table 11 Raw Data'!$A$1:$O$868,15,FALSE))</f>
        <v>100</v>
      </c>
    </row>
    <row r="219" spans="1:15" x14ac:dyDescent="0.2">
      <c r="A219" s="94"/>
      <c r="B219" s="90"/>
      <c r="C219" s="90"/>
      <c r="D219" s="90"/>
      <c r="E219" s="90"/>
      <c r="F219" s="90"/>
      <c r="G219" s="90"/>
      <c r="H219" s="90"/>
      <c r="I219" s="90"/>
      <c r="J219" s="90"/>
      <c r="K219" s="91"/>
      <c r="L219" s="91"/>
      <c r="M219" s="91"/>
      <c r="N219" s="91"/>
      <c r="O219" s="92"/>
    </row>
    <row r="220" spans="1:15" x14ac:dyDescent="0.2">
      <c r="A220" s="93" t="s">
        <v>59</v>
      </c>
      <c r="B220" s="90">
        <f>IF(VLOOKUP($A220,'Table 11 Raw Data'!$A$1:$O$868,2,FALSE)=0,"-",VLOOKUP($A220,'Table 11 Raw Data'!$A$1:$O$868,2,FALSE))</f>
        <v>48350</v>
      </c>
      <c r="C220" s="90">
        <f>IF(VLOOKUP($A220,'Table 11 Raw Data'!$A$1:$O$868,3,FALSE)=0,"-",VLOOKUP($A220,'Table 11 Raw Data'!$A$1:$O$868,3,FALSE))</f>
        <v>82070</v>
      </c>
      <c r="D220" s="90">
        <f>IF(VLOOKUP($A220,'Table 11 Raw Data'!$A$1:$O$868,4,FALSE)=0,"-",VLOOKUP($A220,'Table 11 Raw Data'!$A$1:$O$868,4,FALSE))</f>
        <v>130420</v>
      </c>
      <c r="E220" s="90">
        <f>IF(VLOOKUP($A220,'Table 11 Raw Data'!$A$1:$O$868,5,FALSE)=0,"-",VLOOKUP($A220,'Table 11 Raw Data'!$A$1:$O$868,5,FALSE))</f>
        <v>28340</v>
      </c>
      <c r="F220" s="90">
        <f>IF(VLOOKUP($A220,'Table 11 Raw Data'!$A$1:$O$868,6,FALSE)=0,"-",VLOOKUP($A220,'Table 11 Raw Data'!$A$1:$O$868,6,FALSE))</f>
        <v>158750</v>
      </c>
      <c r="G220" s="90">
        <f>IF(VLOOKUP($A220,'Table 11 Raw Data'!$A$1:$O$868,7,FALSE)=0,"-",VLOOKUP($A220,'Table 11 Raw Data'!$A$1:$O$868,7,FALSE))</f>
        <v>7690</v>
      </c>
      <c r="H220" s="90">
        <f>IF(VLOOKUP($A220,'Table 11 Raw Data'!$A$1:$O$868,8,FALSE)=0,"-",VLOOKUP($A220,'Table 11 Raw Data'!$A$1:$O$868,8,FALSE))</f>
        <v>3940</v>
      </c>
      <c r="I220" s="90">
        <f>IF(VLOOKUP($A220,'Table 11 Raw Data'!$A$1:$O$868,9,FALSE)=0,"-",VLOOKUP($A220,'Table 11 Raw Data'!$A$1:$O$868,9,FALSE))</f>
        <v>11620</v>
      </c>
      <c r="J220" s="90">
        <f>IF(VLOOKUP($A220,'Table 11 Raw Data'!$A$1:$O$868,10,FALSE)=0,"-",VLOOKUP($A220,'Table 11 Raw Data'!$A$1:$O$868,10,FALSE))</f>
        <v>170380</v>
      </c>
      <c r="K220" s="91">
        <f>IF(VLOOKUP($A220,'Table 11 Raw Data'!$A$1:$O$868,11,FALSE)=0,"-",VLOOKUP($A220,'Table 11 Raw Data'!$A$1:$O$868,11,FALSE))</f>
        <v>30</v>
      </c>
      <c r="L220" s="91">
        <f>IF(VLOOKUP($A220,'Table 11 Raw Data'!$A$1:$O$868,12,FALSE)=0,"-",VLOOKUP($A220,'Table 11 Raw Data'!$A$1:$O$868,12,FALSE))</f>
        <v>52</v>
      </c>
      <c r="M220" s="91">
        <f>IF(VLOOKUP($A220,'Table 11 Raw Data'!$A$1:$O$868,13,FALSE)=0,"-",VLOOKUP($A220,'Table 11 Raw Data'!$A$1:$O$868,13,FALSE))</f>
        <v>82</v>
      </c>
      <c r="N220" s="91">
        <f>IF(VLOOKUP($A220,'Table 11 Raw Data'!$A$1:$O$868,14,FALSE)=0,"-",VLOOKUP($A220,'Table 11 Raw Data'!$A$1:$O$868,14,FALSE))</f>
        <v>18</v>
      </c>
      <c r="O220" s="92">
        <f>IF(VLOOKUP($A220,'Table 11 Raw Data'!$A$1:$O$868,15,FALSE)=0,"-",VLOOKUP($A220,'Table 11 Raw Data'!$A$1:$O$868,15,FALSE))</f>
        <v>100</v>
      </c>
    </row>
    <row r="221" spans="1:15" x14ac:dyDescent="0.2">
      <c r="A221" s="94" t="s">
        <v>550</v>
      </c>
      <c r="B221" s="95">
        <f>IF(VLOOKUP($A221,'Table 11 Raw Data'!$A$1:$O$868,2,FALSE)=0,"-",VLOOKUP($A221,'Table 11 Raw Data'!$A$1:$O$868,2,FALSE))</f>
        <v>10</v>
      </c>
      <c r="C221" s="95">
        <f>IF(VLOOKUP($A221,'Table 11 Raw Data'!$A$1:$O$868,3,FALSE)=0,"-",VLOOKUP($A221,'Table 11 Raw Data'!$A$1:$O$868,3,FALSE))</f>
        <v>40</v>
      </c>
      <c r="D221" s="95">
        <f>IF(VLOOKUP($A221,'Table 11 Raw Data'!$A$1:$O$868,4,FALSE)=0,"-",VLOOKUP($A221,'Table 11 Raw Data'!$A$1:$O$868,4,FALSE))</f>
        <v>60</v>
      </c>
      <c r="E221" s="95">
        <f>IF(VLOOKUP($A221,'Table 11 Raw Data'!$A$1:$O$868,5,FALSE)=0,"-",VLOOKUP($A221,'Table 11 Raw Data'!$A$1:$O$868,5,FALSE))</f>
        <v>20</v>
      </c>
      <c r="F221" s="95">
        <f>IF(VLOOKUP($A221,'Table 11 Raw Data'!$A$1:$O$868,6,FALSE)=0,"-",VLOOKUP($A221,'Table 11 Raw Data'!$A$1:$O$868,6,FALSE))</f>
        <v>80</v>
      </c>
      <c r="G221" s="95" t="str">
        <f>IF(VLOOKUP($A221,'Table 11 Raw Data'!$A$1:$O$868,7,FALSE)=0,"-",VLOOKUP($A221,'Table 11 Raw Data'!$A$1:$O$868,7,FALSE))</f>
        <v>-</v>
      </c>
      <c r="H221" s="95" t="str">
        <f>IF(VLOOKUP($A221,'Table 11 Raw Data'!$A$1:$O$868,8,FALSE)=0,"-",VLOOKUP($A221,'Table 11 Raw Data'!$A$1:$O$868,8,FALSE))</f>
        <v>-</v>
      </c>
      <c r="I221" s="95" t="str">
        <f>IF(VLOOKUP($A221,'Table 11 Raw Data'!$A$1:$O$868,9,FALSE)=0,"-",VLOOKUP($A221,'Table 11 Raw Data'!$A$1:$O$868,9,FALSE))</f>
        <v>-</v>
      </c>
      <c r="J221" s="95">
        <f>IF(VLOOKUP($A221,'Table 11 Raw Data'!$A$1:$O$868,10,FALSE)=0,"-",VLOOKUP($A221,'Table 11 Raw Data'!$A$1:$O$868,10,FALSE))</f>
        <v>80</v>
      </c>
      <c r="K221" s="96">
        <f>IF(VLOOKUP($A221,'Table 11 Raw Data'!$A$1:$O$868,11,FALSE)=0,"-",VLOOKUP($A221,'Table 11 Raw Data'!$A$1:$O$868,11,FALSE))</f>
        <v>15</v>
      </c>
      <c r="L221" s="96">
        <f>IF(VLOOKUP($A221,'Table 11 Raw Data'!$A$1:$O$868,12,FALSE)=0,"-",VLOOKUP($A221,'Table 11 Raw Data'!$A$1:$O$868,12,FALSE))</f>
        <v>55</v>
      </c>
      <c r="M221" s="96">
        <f>IF(VLOOKUP($A221,'Table 11 Raw Data'!$A$1:$O$868,13,FALSE)=0,"-",VLOOKUP($A221,'Table 11 Raw Data'!$A$1:$O$868,13,FALSE))</f>
        <v>71</v>
      </c>
      <c r="N221" s="96">
        <f>IF(VLOOKUP($A221,'Table 11 Raw Data'!$A$1:$O$868,14,FALSE)=0,"-",VLOOKUP($A221,'Table 11 Raw Data'!$A$1:$O$868,14,FALSE))</f>
        <v>29</v>
      </c>
      <c r="O221" s="97">
        <f>IF(VLOOKUP($A221,'Table 11 Raw Data'!$A$1:$O$868,15,FALSE)=0,"-",VLOOKUP($A221,'Table 11 Raw Data'!$A$1:$O$868,15,FALSE))</f>
        <v>100</v>
      </c>
    </row>
    <row r="222" spans="1:15" x14ac:dyDescent="0.2">
      <c r="A222" s="94" t="s">
        <v>551</v>
      </c>
      <c r="B222" s="95">
        <f>IF(VLOOKUP($A222,'Table 11 Raw Data'!$A$1:$O$868,2,FALSE)=0,"-",VLOOKUP($A222,'Table 11 Raw Data'!$A$1:$O$868,2,FALSE))</f>
        <v>960</v>
      </c>
      <c r="C222" s="95">
        <f>IF(VLOOKUP($A222,'Table 11 Raw Data'!$A$1:$O$868,3,FALSE)=0,"-",VLOOKUP($A222,'Table 11 Raw Data'!$A$1:$O$868,3,FALSE))</f>
        <v>2220</v>
      </c>
      <c r="D222" s="95">
        <f>IF(VLOOKUP($A222,'Table 11 Raw Data'!$A$1:$O$868,4,FALSE)=0,"-",VLOOKUP($A222,'Table 11 Raw Data'!$A$1:$O$868,4,FALSE))</f>
        <v>3190</v>
      </c>
      <c r="E222" s="95">
        <f>IF(VLOOKUP($A222,'Table 11 Raw Data'!$A$1:$O$868,5,FALSE)=0,"-",VLOOKUP($A222,'Table 11 Raw Data'!$A$1:$O$868,5,FALSE))</f>
        <v>960</v>
      </c>
      <c r="F222" s="95">
        <f>IF(VLOOKUP($A222,'Table 11 Raw Data'!$A$1:$O$868,6,FALSE)=0,"-",VLOOKUP($A222,'Table 11 Raw Data'!$A$1:$O$868,6,FALSE))</f>
        <v>4140</v>
      </c>
      <c r="G222" s="95">
        <f>IF(VLOOKUP($A222,'Table 11 Raw Data'!$A$1:$O$868,7,FALSE)=0,"-",VLOOKUP($A222,'Table 11 Raw Data'!$A$1:$O$868,7,FALSE))</f>
        <v>180</v>
      </c>
      <c r="H222" s="95">
        <f>IF(VLOOKUP($A222,'Table 11 Raw Data'!$A$1:$O$868,8,FALSE)=0,"-",VLOOKUP($A222,'Table 11 Raw Data'!$A$1:$O$868,8,FALSE))</f>
        <v>110</v>
      </c>
      <c r="I222" s="95">
        <f>IF(VLOOKUP($A222,'Table 11 Raw Data'!$A$1:$O$868,9,FALSE)=0,"-",VLOOKUP($A222,'Table 11 Raw Data'!$A$1:$O$868,9,FALSE))</f>
        <v>290</v>
      </c>
      <c r="J222" s="95">
        <f>IF(VLOOKUP($A222,'Table 11 Raw Data'!$A$1:$O$868,10,FALSE)=0,"-",VLOOKUP($A222,'Table 11 Raw Data'!$A$1:$O$868,10,FALSE))</f>
        <v>4430</v>
      </c>
      <c r="K222" s="96">
        <f>IF(VLOOKUP($A222,'Table 11 Raw Data'!$A$1:$O$868,11,FALSE)=0,"-",VLOOKUP($A222,'Table 11 Raw Data'!$A$1:$O$868,11,FALSE))</f>
        <v>23</v>
      </c>
      <c r="L222" s="96">
        <f>IF(VLOOKUP($A222,'Table 11 Raw Data'!$A$1:$O$868,12,FALSE)=0,"-",VLOOKUP($A222,'Table 11 Raw Data'!$A$1:$O$868,12,FALSE))</f>
        <v>54</v>
      </c>
      <c r="M222" s="96">
        <f>IF(VLOOKUP($A222,'Table 11 Raw Data'!$A$1:$O$868,13,FALSE)=0,"-",VLOOKUP($A222,'Table 11 Raw Data'!$A$1:$O$868,13,FALSE))</f>
        <v>77</v>
      </c>
      <c r="N222" s="96">
        <f>IF(VLOOKUP($A222,'Table 11 Raw Data'!$A$1:$O$868,14,FALSE)=0,"-",VLOOKUP($A222,'Table 11 Raw Data'!$A$1:$O$868,14,FALSE))</f>
        <v>23</v>
      </c>
      <c r="O222" s="97">
        <f>IF(VLOOKUP($A222,'Table 11 Raw Data'!$A$1:$O$868,15,FALSE)=0,"-",VLOOKUP($A222,'Table 11 Raw Data'!$A$1:$O$868,15,FALSE))</f>
        <v>100</v>
      </c>
    </row>
    <row r="223" spans="1:15" x14ac:dyDescent="0.2">
      <c r="A223" s="94" t="s">
        <v>552</v>
      </c>
      <c r="B223" s="95">
        <f>IF(VLOOKUP($A223,'Table 11 Raw Data'!$A$1:$O$868,2,FALSE)=0,"-",VLOOKUP($A223,'Table 11 Raw Data'!$A$1:$O$868,2,FALSE))</f>
        <v>2040</v>
      </c>
      <c r="C223" s="95">
        <f>IF(VLOOKUP($A223,'Table 11 Raw Data'!$A$1:$O$868,3,FALSE)=0,"-",VLOOKUP($A223,'Table 11 Raw Data'!$A$1:$O$868,3,FALSE))</f>
        <v>2400</v>
      </c>
      <c r="D223" s="95">
        <f>IF(VLOOKUP($A223,'Table 11 Raw Data'!$A$1:$O$868,4,FALSE)=0,"-",VLOOKUP($A223,'Table 11 Raw Data'!$A$1:$O$868,4,FALSE))</f>
        <v>4450</v>
      </c>
      <c r="E223" s="95">
        <f>IF(VLOOKUP($A223,'Table 11 Raw Data'!$A$1:$O$868,5,FALSE)=0,"-",VLOOKUP($A223,'Table 11 Raw Data'!$A$1:$O$868,5,FALSE))</f>
        <v>850</v>
      </c>
      <c r="F223" s="95">
        <f>IF(VLOOKUP($A223,'Table 11 Raw Data'!$A$1:$O$868,6,FALSE)=0,"-",VLOOKUP($A223,'Table 11 Raw Data'!$A$1:$O$868,6,FALSE))</f>
        <v>5290</v>
      </c>
      <c r="G223" s="95">
        <f>IF(VLOOKUP($A223,'Table 11 Raw Data'!$A$1:$O$868,7,FALSE)=0,"-",VLOOKUP($A223,'Table 11 Raw Data'!$A$1:$O$868,7,FALSE))</f>
        <v>260</v>
      </c>
      <c r="H223" s="95">
        <f>IF(VLOOKUP($A223,'Table 11 Raw Data'!$A$1:$O$868,8,FALSE)=0,"-",VLOOKUP($A223,'Table 11 Raw Data'!$A$1:$O$868,8,FALSE))</f>
        <v>120</v>
      </c>
      <c r="I223" s="95">
        <f>IF(VLOOKUP($A223,'Table 11 Raw Data'!$A$1:$O$868,9,FALSE)=0,"-",VLOOKUP($A223,'Table 11 Raw Data'!$A$1:$O$868,9,FALSE))</f>
        <v>380</v>
      </c>
      <c r="J223" s="95">
        <f>IF(VLOOKUP($A223,'Table 11 Raw Data'!$A$1:$O$868,10,FALSE)=0,"-",VLOOKUP($A223,'Table 11 Raw Data'!$A$1:$O$868,10,FALSE))</f>
        <v>5670</v>
      </c>
      <c r="K223" s="96">
        <f>IF(VLOOKUP($A223,'Table 11 Raw Data'!$A$1:$O$868,11,FALSE)=0,"-",VLOOKUP($A223,'Table 11 Raw Data'!$A$1:$O$868,11,FALSE))</f>
        <v>39</v>
      </c>
      <c r="L223" s="96">
        <f>IF(VLOOKUP($A223,'Table 11 Raw Data'!$A$1:$O$868,12,FALSE)=0,"-",VLOOKUP($A223,'Table 11 Raw Data'!$A$1:$O$868,12,FALSE))</f>
        <v>45</v>
      </c>
      <c r="M223" s="96">
        <f>IF(VLOOKUP($A223,'Table 11 Raw Data'!$A$1:$O$868,13,FALSE)=0,"-",VLOOKUP($A223,'Table 11 Raw Data'!$A$1:$O$868,13,FALSE))</f>
        <v>84</v>
      </c>
      <c r="N223" s="96">
        <f>IF(VLOOKUP($A223,'Table 11 Raw Data'!$A$1:$O$868,14,FALSE)=0,"-",VLOOKUP($A223,'Table 11 Raw Data'!$A$1:$O$868,14,FALSE))</f>
        <v>16</v>
      </c>
      <c r="O223" s="97">
        <f>IF(VLOOKUP($A223,'Table 11 Raw Data'!$A$1:$O$868,15,FALSE)=0,"-",VLOOKUP($A223,'Table 11 Raw Data'!$A$1:$O$868,15,FALSE))</f>
        <v>100</v>
      </c>
    </row>
    <row r="224" spans="1:15" x14ac:dyDescent="0.2">
      <c r="A224" s="94" t="s">
        <v>553</v>
      </c>
      <c r="B224" s="95">
        <f>IF(VLOOKUP($A224,'Table 11 Raw Data'!$A$1:$O$868,2,FALSE)=0,"-",VLOOKUP($A224,'Table 11 Raw Data'!$A$1:$O$868,2,FALSE))</f>
        <v>1320</v>
      </c>
      <c r="C224" s="95">
        <f>IF(VLOOKUP($A224,'Table 11 Raw Data'!$A$1:$O$868,3,FALSE)=0,"-",VLOOKUP($A224,'Table 11 Raw Data'!$A$1:$O$868,3,FALSE))</f>
        <v>1580</v>
      </c>
      <c r="D224" s="95">
        <f>IF(VLOOKUP($A224,'Table 11 Raw Data'!$A$1:$O$868,4,FALSE)=0,"-",VLOOKUP($A224,'Table 11 Raw Data'!$A$1:$O$868,4,FALSE))</f>
        <v>2890</v>
      </c>
      <c r="E224" s="95">
        <f>IF(VLOOKUP($A224,'Table 11 Raw Data'!$A$1:$O$868,5,FALSE)=0,"-",VLOOKUP($A224,'Table 11 Raw Data'!$A$1:$O$868,5,FALSE))</f>
        <v>440</v>
      </c>
      <c r="F224" s="95">
        <f>IF(VLOOKUP($A224,'Table 11 Raw Data'!$A$1:$O$868,6,FALSE)=0,"-",VLOOKUP($A224,'Table 11 Raw Data'!$A$1:$O$868,6,FALSE))</f>
        <v>3340</v>
      </c>
      <c r="G224" s="95">
        <f>IF(VLOOKUP($A224,'Table 11 Raw Data'!$A$1:$O$868,7,FALSE)=0,"-",VLOOKUP($A224,'Table 11 Raw Data'!$A$1:$O$868,7,FALSE))</f>
        <v>160</v>
      </c>
      <c r="H224" s="95">
        <f>IF(VLOOKUP($A224,'Table 11 Raw Data'!$A$1:$O$868,8,FALSE)=0,"-",VLOOKUP($A224,'Table 11 Raw Data'!$A$1:$O$868,8,FALSE))</f>
        <v>60</v>
      </c>
      <c r="I224" s="95">
        <f>IF(VLOOKUP($A224,'Table 11 Raw Data'!$A$1:$O$868,9,FALSE)=0,"-",VLOOKUP($A224,'Table 11 Raw Data'!$A$1:$O$868,9,FALSE))</f>
        <v>220</v>
      </c>
      <c r="J224" s="95">
        <f>IF(VLOOKUP($A224,'Table 11 Raw Data'!$A$1:$O$868,10,FALSE)=0,"-",VLOOKUP($A224,'Table 11 Raw Data'!$A$1:$O$868,10,FALSE))</f>
        <v>3560</v>
      </c>
      <c r="K224" s="96">
        <f>IF(VLOOKUP($A224,'Table 11 Raw Data'!$A$1:$O$868,11,FALSE)=0,"-",VLOOKUP($A224,'Table 11 Raw Data'!$A$1:$O$868,11,FALSE))</f>
        <v>40</v>
      </c>
      <c r="L224" s="96">
        <f>IF(VLOOKUP($A224,'Table 11 Raw Data'!$A$1:$O$868,12,FALSE)=0,"-",VLOOKUP($A224,'Table 11 Raw Data'!$A$1:$O$868,12,FALSE))</f>
        <v>47</v>
      </c>
      <c r="M224" s="96">
        <f>IF(VLOOKUP($A224,'Table 11 Raw Data'!$A$1:$O$868,13,FALSE)=0,"-",VLOOKUP($A224,'Table 11 Raw Data'!$A$1:$O$868,13,FALSE))</f>
        <v>87</v>
      </c>
      <c r="N224" s="96">
        <f>IF(VLOOKUP($A224,'Table 11 Raw Data'!$A$1:$O$868,14,FALSE)=0,"-",VLOOKUP($A224,'Table 11 Raw Data'!$A$1:$O$868,14,FALSE))</f>
        <v>13</v>
      </c>
      <c r="O224" s="97">
        <f>IF(VLOOKUP($A224,'Table 11 Raw Data'!$A$1:$O$868,15,FALSE)=0,"-",VLOOKUP($A224,'Table 11 Raw Data'!$A$1:$O$868,15,FALSE))</f>
        <v>100</v>
      </c>
    </row>
    <row r="225" spans="1:15" x14ac:dyDescent="0.2">
      <c r="A225" s="94" t="s">
        <v>554</v>
      </c>
      <c r="B225" s="95">
        <f>IF(VLOOKUP($A225,'Table 11 Raw Data'!$A$1:$O$868,2,FALSE)=0,"-",VLOOKUP($A225,'Table 11 Raw Data'!$A$1:$O$868,2,FALSE))</f>
        <v>2500</v>
      </c>
      <c r="C225" s="95">
        <f>IF(VLOOKUP($A225,'Table 11 Raw Data'!$A$1:$O$868,3,FALSE)=0,"-",VLOOKUP($A225,'Table 11 Raw Data'!$A$1:$O$868,3,FALSE))</f>
        <v>2520</v>
      </c>
      <c r="D225" s="95">
        <f>IF(VLOOKUP($A225,'Table 11 Raw Data'!$A$1:$O$868,4,FALSE)=0,"-",VLOOKUP($A225,'Table 11 Raw Data'!$A$1:$O$868,4,FALSE))</f>
        <v>5020</v>
      </c>
      <c r="E225" s="95">
        <f>IF(VLOOKUP($A225,'Table 11 Raw Data'!$A$1:$O$868,5,FALSE)=0,"-",VLOOKUP($A225,'Table 11 Raw Data'!$A$1:$O$868,5,FALSE))</f>
        <v>1320</v>
      </c>
      <c r="F225" s="95">
        <f>IF(VLOOKUP($A225,'Table 11 Raw Data'!$A$1:$O$868,6,FALSE)=0,"-",VLOOKUP($A225,'Table 11 Raw Data'!$A$1:$O$868,6,FALSE))</f>
        <v>6340</v>
      </c>
      <c r="G225" s="95">
        <f>IF(VLOOKUP($A225,'Table 11 Raw Data'!$A$1:$O$868,7,FALSE)=0,"-",VLOOKUP($A225,'Table 11 Raw Data'!$A$1:$O$868,7,FALSE))</f>
        <v>270</v>
      </c>
      <c r="H225" s="95">
        <f>IF(VLOOKUP($A225,'Table 11 Raw Data'!$A$1:$O$868,8,FALSE)=0,"-",VLOOKUP($A225,'Table 11 Raw Data'!$A$1:$O$868,8,FALSE))</f>
        <v>130</v>
      </c>
      <c r="I225" s="95">
        <f>IF(VLOOKUP($A225,'Table 11 Raw Data'!$A$1:$O$868,9,FALSE)=0,"-",VLOOKUP($A225,'Table 11 Raw Data'!$A$1:$O$868,9,FALSE))</f>
        <v>400</v>
      </c>
      <c r="J225" s="95">
        <f>IF(VLOOKUP($A225,'Table 11 Raw Data'!$A$1:$O$868,10,FALSE)=0,"-",VLOOKUP($A225,'Table 11 Raw Data'!$A$1:$O$868,10,FALSE))</f>
        <v>6740</v>
      </c>
      <c r="K225" s="96">
        <f>IF(VLOOKUP($A225,'Table 11 Raw Data'!$A$1:$O$868,11,FALSE)=0,"-",VLOOKUP($A225,'Table 11 Raw Data'!$A$1:$O$868,11,FALSE))</f>
        <v>39</v>
      </c>
      <c r="L225" s="96">
        <f>IF(VLOOKUP($A225,'Table 11 Raw Data'!$A$1:$O$868,12,FALSE)=0,"-",VLOOKUP($A225,'Table 11 Raw Data'!$A$1:$O$868,12,FALSE))</f>
        <v>40</v>
      </c>
      <c r="M225" s="96">
        <f>IF(VLOOKUP($A225,'Table 11 Raw Data'!$A$1:$O$868,13,FALSE)=0,"-",VLOOKUP($A225,'Table 11 Raw Data'!$A$1:$O$868,13,FALSE))</f>
        <v>79</v>
      </c>
      <c r="N225" s="96">
        <f>IF(VLOOKUP($A225,'Table 11 Raw Data'!$A$1:$O$868,14,FALSE)=0,"-",VLOOKUP($A225,'Table 11 Raw Data'!$A$1:$O$868,14,FALSE))</f>
        <v>21</v>
      </c>
      <c r="O225" s="97">
        <f>IF(VLOOKUP($A225,'Table 11 Raw Data'!$A$1:$O$868,15,FALSE)=0,"-",VLOOKUP($A225,'Table 11 Raw Data'!$A$1:$O$868,15,FALSE))</f>
        <v>100</v>
      </c>
    </row>
    <row r="226" spans="1:15" x14ac:dyDescent="0.2">
      <c r="A226" s="94" t="s">
        <v>555</v>
      </c>
      <c r="B226" s="95">
        <f>IF(VLOOKUP($A226,'Table 11 Raw Data'!$A$1:$O$868,2,FALSE)=0,"-",VLOOKUP($A226,'Table 11 Raw Data'!$A$1:$O$868,2,FALSE))</f>
        <v>1280</v>
      </c>
      <c r="C226" s="95">
        <f>IF(VLOOKUP($A226,'Table 11 Raw Data'!$A$1:$O$868,3,FALSE)=0,"-",VLOOKUP($A226,'Table 11 Raw Data'!$A$1:$O$868,3,FALSE))</f>
        <v>2410</v>
      </c>
      <c r="D226" s="95">
        <f>IF(VLOOKUP($A226,'Table 11 Raw Data'!$A$1:$O$868,4,FALSE)=0,"-",VLOOKUP($A226,'Table 11 Raw Data'!$A$1:$O$868,4,FALSE))</f>
        <v>3690</v>
      </c>
      <c r="E226" s="95">
        <f>IF(VLOOKUP($A226,'Table 11 Raw Data'!$A$1:$O$868,5,FALSE)=0,"-",VLOOKUP($A226,'Table 11 Raw Data'!$A$1:$O$868,5,FALSE))</f>
        <v>660</v>
      </c>
      <c r="F226" s="95">
        <f>IF(VLOOKUP($A226,'Table 11 Raw Data'!$A$1:$O$868,6,FALSE)=0,"-",VLOOKUP($A226,'Table 11 Raw Data'!$A$1:$O$868,6,FALSE))</f>
        <v>4350</v>
      </c>
      <c r="G226" s="95">
        <f>IF(VLOOKUP($A226,'Table 11 Raw Data'!$A$1:$O$868,7,FALSE)=0,"-",VLOOKUP($A226,'Table 11 Raw Data'!$A$1:$O$868,7,FALSE))</f>
        <v>190</v>
      </c>
      <c r="H226" s="95">
        <f>IF(VLOOKUP($A226,'Table 11 Raw Data'!$A$1:$O$868,8,FALSE)=0,"-",VLOOKUP($A226,'Table 11 Raw Data'!$A$1:$O$868,8,FALSE))</f>
        <v>70</v>
      </c>
      <c r="I226" s="95">
        <f>IF(VLOOKUP($A226,'Table 11 Raw Data'!$A$1:$O$868,9,FALSE)=0,"-",VLOOKUP($A226,'Table 11 Raw Data'!$A$1:$O$868,9,FALSE))</f>
        <v>260</v>
      </c>
      <c r="J226" s="95">
        <f>IF(VLOOKUP($A226,'Table 11 Raw Data'!$A$1:$O$868,10,FALSE)=0,"-",VLOOKUP($A226,'Table 11 Raw Data'!$A$1:$O$868,10,FALSE))</f>
        <v>4610</v>
      </c>
      <c r="K226" s="96">
        <f>IF(VLOOKUP($A226,'Table 11 Raw Data'!$A$1:$O$868,11,FALSE)=0,"-",VLOOKUP($A226,'Table 11 Raw Data'!$A$1:$O$868,11,FALSE))</f>
        <v>29</v>
      </c>
      <c r="L226" s="96">
        <f>IF(VLOOKUP($A226,'Table 11 Raw Data'!$A$1:$O$868,12,FALSE)=0,"-",VLOOKUP($A226,'Table 11 Raw Data'!$A$1:$O$868,12,FALSE))</f>
        <v>55</v>
      </c>
      <c r="M226" s="96">
        <f>IF(VLOOKUP($A226,'Table 11 Raw Data'!$A$1:$O$868,13,FALSE)=0,"-",VLOOKUP($A226,'Table 11 Raw Data'!$A$1:$O$868,13,FALSE))</f>
        <v>85</v>
      </c>
      <c r="N226" s="96">
        <f>IF(VLOOKUP($A226,'Table 11 Raw Data'!$A$1:$O$868,14,FALSE)=0,"-",VLOOKUP($A226,'Table 11 Raw Data'!$A$1:$O$868,14,FALSE))</f>
        <v>15</v>
      </c>
      <c r="O226" s="97">
        <f>IF(VLOOKUP($A226,'Table 11 Raw Data'!$A$1:$O$868,15,FALSE)=0,"-",VLOOKUP($A226,'Table 11 Raw Data'!$A$1:$O$868,15,FALSE))</f>
        <v>100</v>
      </c>
    </row>
    <row r="227" spans="1:15" x14ac:dyDescent="0.2">
      <c r="A227" s="94" t="s">
        <v>556</v>
      </c>
      <c r="B227" s="95">
        <f>IF(VLOOKUP($A227,'Table 11 Raw Data'!$A$1:$O$868,2,FALSE)=0,"-",VLOOKUP($A227,'Table 11 Raw Data'!$A$1:$O$868,2,FALSE))</f>
        <v>1850</v>
      </c>
      <c r="C227" s="95">
        <f>IF(VLOOKUP($A227,'Table 11 Raw Data'!$A$1:$O$868,3,FALSE)=0,"-",VLOOKUP($A227,'Table 11 Raw Data'!$A$1:$O$868,3,FALSE))</f>
        <v>3210</v>
      </c>
      <c r="D227" s="95">
        <f>IF(VLOOKUP($A227,'Table 11 Raw Data'!$A$1:$O$868,4,FALSE)=0,"-",VLOOKUP($A227,'Table 11 Raw Data'!$A$1:$O$868,4,FALSE))</f>
        <v>5060</v>
      </c>
      <c r="E227" s="95">
        <f>IF(VLOOKUP($A227,'Table 11 Raw Data'!$A$1:$O$868,5,FALSE)=0,"-",VLOOKUP($A227,'Table 11 Raw Data'!$A$1:$O$868,5,FALSE))</f>
        <v>1010</v>
      </c>
      <c r="F227" s="95">
        <f>IF(VLOOKUP($A227,'Table 11 Raw Data'!$A$1:$O$868,6,FALSE)=0,"-",VLOOKUP($A227,'Table 11 Raw Data'!$A$1:$O$868,6,FALSE))</f>
        <v>6070</v>
      </c>
      <c r="G227" s="95">
        <f>IF(VLOOKUP($A227,'Table 11 Raw Data'!$A$1:$O$868,7,FALSE)=0,"-",VLOOKUP($A227,'Table 11 Raw Data'!$A$1:$O$868,7,FALSE))</f>
        <v>290</v>
      </c>
      <c r="H227" s="95">
        <f>IF(VLOOKUP($A227,'Table 11 Raw Data'!$A$1:$O$868,8,FALSE)=0,"-",VLOOKUP($A227,'Table 11 Raw Data'!$A$1:$O$868,8,FALSE))</f>
        <v>150</v>
      </c>
      <c r="I227" s="95">
        <f>IF(VLOOKUP($A227,'Table 11 Raw Data'!$A$1:$O$868,9,FALSE)=0,"-",VLOOKUP($A227,'Table 11 Raw Data'!$A$1:$O$868,9,FALSE))</f>
        <v>430</v>
      </c>
      <c r="J227" s="95">
        <f>IF(VLOOKUP($A227,'Table 11 Raw Data'!$A$1:$O$868,10,FALSE)=0,"-",VLOOKUP($A227,'Table 11 Raw Data'!$A$1:$O$868,10,FALSE))</f>
        <v>6500</v>
      </c>
      <c r="K227" s="96">
        <f>IF(VLOOKUP($A227,'Table 11 Raw Data'!$A$1:$O$868,11,FALSE)=0,"-",VLOOKUP($A227,'Table 11 Raw Data'!$A$1:$O$868,11,FALSE))</f>
        <v>30</v>
      </c>
      <c r="L227" s="96">
        <f>IF(VLOOKUP($A227,'Table 11 Raw Data'!$A$1:$O$868,12,FALSE)=0,"-",VLOOKUP($A227,'Table 11 Raw Data'!$A$1:$O$868,12,FALSE))</f>
        <v>53</v>
      </c>
      <c r="M227" s="96">
        <f>IF(VLOOKUP($A227,'Table 11 Raw Data'!$A$1:$O$868,13,FALSE)=0,"-",VLOOKUP($A227,'Table 11 Raw Data'!$A$1:$O$868,13,FALSE))</f>
        <v>83</v>
      </c>
      <c r="N227" s="96">
        <f>IF(VLOOKUP($A227,'Table 11 Raw Data'!$A$1:$O$868,14,FALSE)=0,"-",VLOOKUP($A227,'Table 11 Raw Data'!$A$1:$O$868,14,FALSE))</f>
        <v>17</v>
      </c>
      <c r="O227" s="97">
        <f>IF(VLOOKUP($A227,'Table 11 Raw Data'!$A$1:$O$868,15,FALSE)=0,"-",VLOOKUP($A227,'Table 11 Raw Data'!$A$1:$O$868,15,FALSE))</f>
        <v>100</v>
      </c>
    </row>
    <row r="228" spans="1:15" x14ac:dyDescent="0.2">
      <c r="A228" s="94" t="s">
        <v>557</v>
      </c>
      <c r="B228" s="95">
        <f>IF(VLOOKUP($A228,'Table 11 Raw Data'!$A$1:$O$868,2,FALSE)=0,"-",VLOOKUP($A228,'Table 11 Raw Data'!$A$1:$O$868,2,FALSE))</f>
        <v>1910</v>
      </c>
      <c r="C228" s="95">
        <f>IF(VLOOKUP($A228,'Table 11 Raw Data'!$A$1:$O$868,3,FALSE)=0,"-",VLOOKUP($A228,'Table 11 Raw Data'!$A$1:$O$868,3,FALSE))</f>
        <v>3310</v>
      </c>
      <c r="D228" s="95">
        <f>IF(VLOOKUP($A228,'Table 11 Raw Data'!$A$1:$O$868,4,FALSE)=0,"-",VLOOKUP($A228,'Table 11 Raw Data'!$A$1:$O$868,4,FALSE))</f>
        <v>5220</v>
      </c>
      <c r="E228" s="95">
        <f>IF(VLOOKUP($A228,'Table 11 Raw Data'!$A$1:$O$868,5,FALSE)=0,"-",VLOOKUP($A228,'Table 11 Raw Data'!$A$1:$O$868,5,FALSE))</f>
        <v>990</v>
      </c>
      <c r="F228" s="95">
        <f>IF(VLOOKUP($A228,'Table 11 Raw Data'!$A$1:$O$868,6,FALSE)=0,"-",VLOOKUP($A228,'Table 11 Raw Data'!$A$1:$O$868,6,FALSE))</f>
        <v>6200</v>
      </c>
      <c r="G228" s="95">
        <f>IF(VLOOKUP($A228,'Table 11 Raw Data'!$A$1:$O$868,7,FALSE)=0,"-",VLOOKUP($A228,'Table 11 Raw Data'!$A$1:$O$868,7,FALSE))</f>
        <v>300</v>
      </c>
      <c r="H228" s="95">
        <f>IF(VLOOKUP($A228,'Table 11 Raw Data'!$A$1:$O$868,8,FALSE)=0,"-",VLOOKUP($A228,'Table 11 Raw Data'!$A$1:$O$868,8,FALSE))</f>
        <v>160</v>
      </c>
      <c r="I228" s="95">
        <f>IF(VLOOKUP($A228,'Table 11 Raw Data'!$A$1:$O$868,9,FALSE)=0,"-",VLOOKUP($A228,'Table 11 Raw Data'!$A$1:$O$868,9,FALSE))</f>
        <v>450</v>
      </c>
      <c r="J228" s="95">
        <f>IF(VLOOKUP($A228,'Table 11 Raw Data'!$A$1:$O$868,10,FALSE)=0,"-",VLOOKUP($A228,'Table 11 Raw Data'!$A$1:$O$868,10,FALSE))</f>
        <v>6660</v>
      </c>
      <c r="K228" s="96">
        <f>IF(VLOOKUP($A228,'Table 11 Raw Data'!$A$1:$O$868,11,FALSE)=0,"-",VLOOKUP($A228,'Table 11 Raw Data'!$A$1:$O$868,11,FALSE))</f>
        <v>31</v>
      </c>
      <c r="L228" s="96">
        <f>IF(VLOOKUP($A228,'Table 11 Raw Data'!$A$1:$O$868,12,FALSE)=0,"-",VLOOKUP($A228,'Table 11 Raw Data'!$A$1:$O$868,12,FALSE))</f>
        <v>53</v>
      </c>
      <c r="M228" s="96">
        <f>IF(VLOOKUP($A228,'Table 11 Raw Data'!$A$1:$O$868,13,FALSE)=0,"-",VLOOKUP($A228,'Table 11 Raw Data'!$A$1:$O$868,13,FALSE))</f>
        <v>84</v>
      </c>
      <c r="N228" s="96">
        <f>IF(VLOOKUP($A228,'Table 11 Raw Data'!$A$1:$O$868,14,FALSE)=0,"-",VLOOKUP($A228,'Table 11 Raw Data'!$A$1:$O$868,14,FALSE))</f>
        <v>16</v>
      </c>
      <c r="O228" s="97">
        <f>IF(VLOOKUP($A228,'Table 11 Raw Data'!$A$1:$O$868,15,FALSE)=0,"-",VLOOKUP($A228,'Table 11 Raw Data'!$A$1:$O$868,15,FALSE))</f>
        <v>100</v>
      </c>
    </row>
    <row r="229" spans="1:15" x14ac:dyDescent="0.2">
      <c r="A229" s="94" t="s">
        <v>558</v>
      </c>
      <c r="B229" s="95">
        <f>IF(VLOOKUP($A229,'Table 11 Raw Data'!$A$1:$O$868,2,FALSE)=0,"-",VLOOKUP($A229,'Table 11 Raw Data'!$A$1:$O$868,2,FALSE))</f>
        <v>1750</v>
      </c>
      <c r="C229" s="95">
        <f>IF(VLOOKUP($A229,'Table 11 Raw Data'!$A$1:$O$868,3,FALSE)=0,"-",VLOOKUP($A229,'Table 11 Raw Data'!$A$1:$O$868,3,FALSE))</f>
        <v>3290</v>
      </c>
      <c r="D229" s="95">
        <f>IF(VLOOKUP($A229,'Table 11 Raw Data'!$A$1:$O$868,4,FALSE)=0,"-",VLOOKUP($A229,'Table 11 Raw Data'!$A$1:$O$868,4,FALSE))</f>
        <v>5040</v>
      </c>
      <c r="E229" s="95">
        <f>IF(VLOOKUP($A229,'Table 11 Raw Data'!$A$1:$O$868,5,FALSE)=0,"-",VLOOKUP($A229,'Table 11 Raw Data'!$A$1:$O$868,5,FALSE))</f>
        <v>1310</v>
      </c>
      <c r="F229" s="95">
        <f>IF(VLOOKUP($A229,'Table 11 Raw Data'!$A$1:$O$868,6,FALSE)=0,"-",VLOOKUP($A229,'Table 11 Raw Data'!$A$1:$O$868,6,FALSE))</f>
        <v>6340</v>
      </c>
      <c r="G229" s="95">
        <f>IF(VLOOKUP($A229,'Table 11 Raw Data'!$A$1:$O$868,7,FALSE)=0,"-",VLOOKUP($A229,'Table 11 Raw Data'!$A$1:$O$868,7,FALSE))</f>
        <v>350</v>
      </c>
      <c r="H229" s="95">
        <f>IF(VLOOKUP($A229,'Table 11 Raw Data'!$A$1:$O$868,8,FALSE)=0,"-",VLOOKUP($A229,'Table 11 Raw Data'!$A$1:$O$868,8,FALSE))</f>
        <v>130</v>
      </c>
      <c r="I229" s="95">
        <f>IF(VLOOKUP($A229,'Table 11 Raw Data'!$A$1:$O$868,9,FALSE)=0,"-",VLOOKUP($A229,'Table 11 Raw Data'!$A$1:$O$868,9,FALSE))</f>
        <v>480</v>
      </c>
      <c r="J229" s="95">
        <f>IF(VLOOKUP($A229,'Table 11 Raw Data'!$A$1:$O$868,10,FALSE)=0,"-",VLOOKUP($A229,'Table 11 Raw Data'!$A$1:$O$868,10,FALSE))</f>
        <v>6820</v>
      </c>
      <c r="K229" s="96">
        <f>IF(VLOOKUP($A229,'Table 11 Raw Data'!$A$1:$O$868,11,FALSE)=0,"-",VLOOKUP($A229,'Table 11 Raw Data'!$A$1:$O$868,11,FALSE))</f>
        <v>28</v>
      </c>
      <c r="L229" s="96">
        <f>IF(VLOOKUP($A229,'Table 11 Raw Data'!$A$1:$O$868,12,FALSE)=0,"-",VLOOKUP($A229,'Table 11 Raw Data'!$A$1:$O$868,12,FALSE))</f>
        <v>52</v>
      </c>
      <c r="M229" s="96">
        <f>IF(VLOOKUP($A229,'Table 11 Raw Data'!$A$1:$O$868,13,FALSE)=0,"-",VLOOKUP($A229,'Table 11 Raw Data'!$A$1:$O$868,13,FALSE))</f>
        <v>79</v>
      </c>
      <c r="N229" s="96">
        <f>IF(VLOOKUP($A229,'Table 11 Raw Data'!$A$1:$O$868,14,FALSE)=0,"-",VLOOKUP($A229,'Table 11 Raw Data'!$A$1:$O$868,14,FALSE))</f>
        <v>21</v>
      </c>
      <c r="O229" s="97">
        <f>IF(VLOOKUP($A229,'Table 11 Raw Data'!$A$1:$O$868,15,FALSE)=0,"-",VLOOKUP($A229,'Table 11 Raw Data'!$A$1:$O$868,15,FALSE))</f>
        <v>100</v>
      </c>
    </row>
    <row r="230" spans="1:15" x14ac:dyDescent="0.2">
      <c r="A230" s="94" t="s">
        <v>559</v>
      </c>
      <c r="B230" s="95">
        <f>IF(VLOOKUP($A230,'Table 11 Raw Data'!$A$1:$O$868,2,FALSE)=0,"-",VLOOKUP($A230,'Table 11 Raw Data'!$A$1:$O$868,2,FALSE))</f>
        <v>1660</v>
      </c>
      <c r="C230" s="95">
        <f>IF(VLOOKUP($A230,'Table 11 Raw Data'!$A$1:$O$868,3,FALSE)=0,"-",VLOOKUP($A230,'Table 11 Raw Data'!$A$1:$O$868,3,FALSE))</f>
        <v>3300</v>
      </c>
      <c r="D230" s="95">
        <f>IF(VLOOKUP($A230,'Table 11 Raw Data'!$A$1:$O$868,4,FALSE)=0,"-",VLOOKUP($A230,'Table 11 Raw Data'!$A$1:$O$868,4,FALSE))</f>
        <v>4960</v>
      </c>
      <c r="E230" s="95">
        <f>IF(VLOOKUP($A230,'Table 11 Raw Data'!$A$1:$O$868,5,FALSE)=0,"-",VLOOKUP($A230,'Table 11 Raw Data'!$A$1:$O$868,5,FALSE))</f>
        <v>1180</v>
      </c>
      <c r="F230" s="95">
        <f>IF(VLOOKUP($A230,'Table 11 Raw Data'!$A$1:$O$868,6,FALSE)=0,"-",VLOOKUP($A230,'Table 11 Raw Data'!$A$1:$O$868,6,FALSE))</f>
        <v>6140</v>
      </c>
      <c r="G230" s="95">
        <f>IF(VLOOKUP($A230,'Table 11 Raw Data'!$A$1:$O$868,7,FALSE)=0,"-",VLOOKUP($A230,'Table 11 Raw Data'!$A$1:$O$868,7,FALSE))</f>
        <v>250</v>
      </c>
      <c r="H230" s="95">
        <f>IF(VLOOKUP($A230,'Table 11 Raw Data'!$A$1:$O$868,8,FALSE)=0,"-",VLOOKUP($A230,'Table 11 Raw Data'!$A$1:$O$868,8,FALSE))</f>
        <v>180</v>
      </c>
      <c r="I230" s="95">
        <f>IF(VLOOKUP($A230,'Table 11 Raw Data'!$A$1:$O$868,9,FALSE)=0,"-",VLOOKUP($A230,'Table 11 Raw Data'!$A$1:$O$868,9,FALSE))</f>
        <v>430</v>
      </c>
      <c r="J230" s="95">
        <f>IF(VLOOKUP($A230,'Table 11 Raw Data'!$A$1:$O$868,10,FALSE)=0,"-",VLOOKUP($A230,'Table 11 Raw Data'!$A$1:$O$868,10,FALSE))</f>
        <v>6570</v>
      </c>
      <c r="K230" s="96">
        <f>IF(VLOOKUP($A230,'Table 11 Raw Data'!$A$1:$O$868,11,FALSE)=0,"-",VLOOKUP($A230,'Table 11 Raw Data'!$A$1:$O$868,11,FALSE))</f>
        <v>27</v>
      </c>
      <c r="L230" s="96">
        <f>IF(VLOOKUP($A230,'Table 11 Raw Data'!$A$1:$O$868,12,FALSE)=0,"-",VLOOKUP($A230,'Table 11 Raw Data'!$A$1:$O$868,12,FALSE))</f>
        <v>54</v>
      </c>
      <c r="M230" s="96">
        <f>IF(VLOOKUP($A230,'Table 11 Raw Data'!$A$1:$O$868,13,FALSE)=0,"-",VLOOKUP($A230,'Table 11 Raw Data'!$A$1:$O$868,13,FALSE))</f>
        <v>81</v>
      </c>
      <c r="N230" s="96">
        <f>IF(VLOOKUP($A230,'Table 11 Raw Data'!$A$1:$O$868,14,FALSE)=0,"-",VLOOKUP($A230,'Table 11 Raw Data'!$A$1:$O$868,14,FALSE))</f>
        <v>19</v>
      </c>
      <c r="O230" s="97">
        <f>IF(VLOOKUP($A230,'Table 11 Raw Data'!$A$1:$O$868,15,FALSE)=0,"-",VLOOKUP($A230,'Table 11 Raw Data'!$A$1:$O$868,15,FALSE))</f>
        <v>100</v>
      </c>
    </row>
    <row r="231" spans="1:15" x14ac:dyDescent="0.2">
      <c r="A231" s="94" t="s">
        <v>560</v>
      </c>
      <c r="B231" s="95">
        <f>IF(VLOOKUP($A231,'Table 11 Raw Data'!$A$1:$O$868,2,FALSE)=0,"-",VLOOKUP($A231,'Table 11 Raw Data'!$A$1:$O$868,2,FALSE))</f>
        <v>2180</v>
      </c>
      <c r="C231" s="95">
        <f>IF(VLOOKUP($A231,'Table 11 Raw Data'!$A$1:$O$868,3,FALSE)=0,"-",VLOOKUP($A231,'Table 11 Raw Data'!$A$1:$O$868,3,FALSE))</f>
        <v>2530</v>
      </c>
      <c r="D231" s="95">
        <f>IF(VLOOKUP($A231,'Table 11 Raw Data'!$A$1:$O$868,4,FALSE)=0,"-",VLOOKUP($A231,'Table 11 Raw Data'!$A$1:$O$868,4,FALSE))</f>
        <v>4710</v>
      </c>
      <c r="E231" s="95">
        <f>IF(VLOOKUP($A231,'Table 11 Raw Data'!$A$1:$O$868,5,FALSE)=0,"-",VLOOKUP($A231,'Table 11 Raw Data'!$A$1:$O$868,5,FALSE))</f>
        <v>940</v>
      </c>
      <c r="F231" s="95">
        <f>IF(VLOOKUP($A231,'Table 11 Raw Data'!$A$1:$O$868,6,FALSE)=0,"-",VLOOKUP($A231,'Table 11 Raw Data'!$A$1:$O$868,6,FALSE))</f>
        <v>5650</v>
      </c>
      <c r="G231" s="95">
        <f>IF(VLOOKUP($A231,'Table 11 Raw Data'!$A$1:$O$868,7,FALSE)=0,"-",VLOOKUP($A231,'Table 11 Raw Data'!$A$1:$O$868,7,FALSE))</f>
        <v>290</v>
      </c>
      <c r="H231" s="95">
        <f>IF(VLOOKUP($A231,'Table 11 Raw Data'!$A$1:$O$868,8,FALSE)=0,"-",VLOOKUP($A231,'Table 11 Raw Data'!$A$1:$O$868,8,FALSE))</f>
        <v>140</v>
      </c>
      <c r="I231" s="95">
        <f>IF(VLOOKUP($A231,'Table 11 Raw Data'!$A$1:$O$868,9,FALSE)=0,"-",VLOOKUP($A231,'Table 11 Raw Data'!$A$1:$O$868,9,FALSE))</f>
        <v>430</v>
      </c>
      <c r="J231" s="95">
        <f>IF(VLOOKUP($A231,'Table 11 Raw Data'!$A$1:$O$868,10,FALSE)=0,"-",VLOOKUP($A231,'Table 11 Raw Data'!$A$1:$O$868,10,FALSE))</f>
        <v>6080</v>
      </c>
      <c r="K231" s="96">
        <f>IF(VLOOKUP($A231,'Table 11 Raw Data'!$A$1:$O$868,11,FALSE)=0,"-",VLOOKUP($A231,'Table 11 Raw Data'!$A$1:$O$868,11,FALSE))</f>
        <v>38</v>
      </c>
      <c r="L231" s="96">
        <f>IF(VLOOKUP($A231,'Table 11 Raw Data'!$A$1:$O$868,12,FALSE)=0,"-",VLOOKUP($A231,'Table 11 Raw Data'!$A$1:$O$868,12,FALSE))</f>
        <v>45</v>
      </c>
      <c r="M231" s="96">
        <f>IF(VLOOKUP($A231,'Table 11 Raw Data'!$A$1:$O$868,13,FALSE)=0,"-",VLOOKUP($A231,'Table 11 Raw Data'!$A$1:$O$868,13,FALSE))</f>
        <v>83</v>
      </c>
      <c r="N231" s="96">
        <f>IF(VLOOKUP($A231,'Table 11 Raw Data'!$A$1:$O$868,14,FALSE)=0,"-",VLOOKUP($A231,'Table 11 Raw Data'!$A$1:$O$868,14,FALSE))</f>
        <v>17</v>
      </c>
      <c r="O231" s="97">
        <f>IF(VLOOKUP($A231,'Table 11 Raw Data'!$A$1:$O$868,15,FALSE)=0,"-",VLOOKUP($A231,'Table 11 Raw Data'!$A$1:$O$868,15,FALSE))</f>
        <v>100</v>
      </c>
    </row>
    <row r="232" spans="1:15" x14ac:dyDescent="0.2">
      <c r="A232" s="94" t="s">
        <v>561</v>
      </c>
      <c r="B232" s="95">
        <f>IF(VLOOKUP($A232,'Table 11 Raw Data'!$A$1:$O$868,2,FALSE)=0,"-",VLOOKUP($A232,'Table 11 Raw Data'!$A$1:$O$868,2,FALSE))</f>
        <v>1750</v>
      </c>
      <c r="C232" s="95">
        <f>IF(VLOOKUP($A232,'Table 11 Raw Data'!$A$1:$O$868,3,FALSE)=0,"-",VLOOKUP($A232,'Table 11 Raw Data'!$A$1:$O$868,3,FALSE))</f>
        <v>3830</v>
      </c>
      <c r="D232" s="95">
        <f>IF(VLOOKUP($A232,'Table 11 Raw Data'!$A$1:$O$868,4,FALSE)=0,"-",VLOOKUP($A232,'Table 11 Raw Data'!$A$1:$O$868,4,FALSE))</f>
        <v>5580</v>
      </c>
      <c r="E232" s="95">
        <f>IF(VLOOKUP($A232,'Table 11 Raw Data'!$A$1:$O$868,5,FALSE)=0,"-",VLOOKUP($A232,'Table 11 Raw Data'!$A$1:$O$868,5,FALSE))</f>
        <v>1250</v>
      </c>
      <c r="F232" s="95">
        <f>IF(VLOOKUP($A232,'Table 11 Raw Data'!$A$1:$O$868,6,FALSE)=0,"-",VLOOKUP($A232,'Table 11 Raw Data'!$A$1:$O$868,6,FALSE))</f>
        <v>6830</v>
      </c>
      <c r="G232" s="95">
        <f>IF(VLOOKUP($A232,'Table 11 Raw Data'!$A$1:$O$868,7,FALSE)=0,"-",VLOOKUP($A232,'Table 11 Raw Data'!$A$1:$O$868,7,FALSE))</f>
        <v>270</v>
      </c>
      <c r="H232" s="95">
        <f>IF(VLOOKUP($A232,'Table 11 Raw Data'!$A$1:$O$868,8,FALSE)=0,"-",VLOOKUP($A232,'Table 11 Raw Data'!$A$1:$O$868,8,FALSE))</f>
        <v>170</v>
      </c>
      <c r="I232" s="95">
        <f>IF(VLOOKUP($A232,'Table 11 Raw Data'!$A$1:$O$868,9,FALSE)=0,"-",VLOOKUP($A232,'Table 11 Raw Data'!$A$1:$O$868,9,FALSE))</f>
        <v>450</v>
      </c>
      <c r="J232" s="95">
        <f>IF(VLOOKUP($A232,'Table 11 Raw Data'!$A$1:$O$868,10,FALSE)=0,"-",VLOOKUP($A232,'Table 11 Raw Data'!$A$1:$O$868,10,FALSE))</f>
        <v>7270</v>
      </c>
      <c r="K232" s="96">
        <f>IF(VLOOKUP($A232,'Table 11 Raw Data'!$A$1:$O$868,11,FALSE)=0,"-",VLOOKUP($A232,'Table 11 Raw Data'!$A$1:$O$868,11,FALSE))</f>
        <v>26</v>
      </c>
      <c r="L232" s="96">
        <f>IF(VLOOKUP($A232,'Table 11 Raw Data'!$A$1:$O$868,12,FALSE)=0,"-",VLOOKUP($A232,'Table 11 Raw Data'!$A$1:$O$868,12,FALSE))</f>
        <v>56</v>
      </c>
      <c r="M232" s="96">
        <f>IF(VLOOKUP($A232,'Table 11 Raw Data'!$A$1:$O$868,13,FALSE)=0,"-",VLOOKUP($A232,'Table 11 Raw Data'!$A$1:$O$868,13,FALSE))</f>
        <v>82</v>
      </c>
      <c r="N232" s="96">
        <f>IF(VLOOKUP($A232,'Table 11 Raw Data'!$A$1:$O$868,14,FALSE)=0,"-",VLOOKUP($A232,'Table 11 Raw Data'!$A$1:$O$868,14,FALSE))</f>
        <v>18</v>
      </c>
      <c r="O232" s="97">
        <f>IF(VLOOKUP($A232,'Table 11 Raw Data'!$A$1:$O$868,15,FALSE)=0,"-",VLOOKUP($A232,'Table 11 Raw Data'!$A$1:$O$868,15,FALSE))</f>
        <v>100</v>
      </c>
    </row>
    <row r="233" spans="1:15" x14ac:dyDescent="0.2">
      <c r="A233" s="94" t="s">
        <v>562</v>
      </c>
      <c r="B233" s="95">
        <f>IF(VLOOKUP($A233,'Table 11 Raw Data'!$A$1:$O$868,2,FALSE)=0,"-",VLOOKUP($A233,'Table 11 Raw Data'!$A$1:$O$868,2,FALSE))</f>
        <v>1270</v>
      </c>
      <c r="C233" s="95">
        <f>IF(VLOOKUP($A233,'Table 11 Raw Data'!$A$1:$O$868,3,FALSE)=0,"-",VLOOKUP($A233,'Table 11 Raw Data'!$A$1:$O$868,3,FALSE))</f>
        <v>2230</v>
      </c>
      <c r="D233" s="95">
        <f>IF(VLOOKUP($A233,'Table 11 Raw Data'!$A$1:$O$868,4,FALSE)=0,"-",VLOOKUP($A233,'Table 11 Raw Data'!$A$1:$O$868,4,FALSE))</f>
        <v>3510</v>
      </c>
      <c r="E233" s="95">
        <f>IF(VLOOKUP($A233,'Table 11 Raw Data'!$A$1:$O$868,5,FALSE)=0,"-",VLOOKUP($A233,'Table 11 Raw Data'!$A$1:$O$868,5,FALSE))</f>
        <v>740</v>
      </c>
      <c r="F233" s="95">
        <f>IF(VLOOKUP($A233,'Table 11 Raw Data'!$A$1:$O$868,6,FALSE)=0,"-",VLOOKUP($A233,'Table 11 Raw Data'!$A$1:$O$868,6,FALSE))</f>
        <v>4250</v>
      </c>
      <c r="G233" s="95">
        <f>IF(VLOOKUP($A233,'Table 11 Raw Data'!$A$1:$O$868,7,FALSE)=0,"-",VLOOKUP($A233,'Table 11 Raw Data'!$A$1:$O$868,7,FALSE))</f>
        <v>260</v>
      </c>
      <c r="H233" s="95">
        <f>IF(VLOOKUP($A233,'Table 11 Raw Data'!$A$1:$O$868,8,FALSE)=0,"-",VLOOKUP($A233,'Table 11 Raw Data'!$A$1:$O$868,8,FALSE))</f>
        <v>110</v>
      </c>
      <c r="I233" s="95">
        <f>IF(VLOOKUP($A233,'Table 11 Raw Data'!$A$1:$O$868,9,FALSE)=0,"-",VLOOKUP($A233,'Table 11 Raw Data'!$A$1:$O$868,9,FALSE))</f>
        <v>370</v>
      </c>
      <c r="J233" s="95">
        <f>IF(VLOOKUP($A233,'Table 11 Raw Data'!$A$1:$O$868,10,FALSE)=0,"-",VLOOKUP($A233,'Table 11 Raw Data'!$A$1:$O$868,10,FALSE))</f>
        <v>4620</v>
      </c>
      <c r="K233" s="96">
        <f>IF(VLOOKUP($A233,'Table 11 Raw Data'!$A$1:$O$868,11,FALSE)=0,"-",VLOOKUP($A233,'Table 11 Raw Data'!$A$1:$O$868,11,FALSE))</f>
        <v>30</v>
      </c>
      <c r="L233" s="96">
        <f>IF(VLOOKUP($A233,'Table 11 Raw Data'!$A$1:$O$868,12,FALSE)=0,"-",VLOOKUP($A233,'Table 11 Raw Data'!$A$1:$O$868,12,FALSE))</f>
        <v>53</v>
      </c>
      <c r="M233" s="96">
        <f>IF(VLOOKUP($A233,'Table 11 Raw Data'!$A$1:$O$868,13,FALSE)=0,"-",VLOOKUP($A233,'Table 11 Raw Data'!$A$1:$O$868,13,FALSE))</f>
        <v>82</v>
      </c>
      <c r="N233" s="96">
        <f>IF(VLOOKUP($A233,'Table 11 Raw Data'!$A$1:$O$868,14,FALSE)=0,"-",VLOOKUP($A233,'Table 11 Raw Data'!$A$1:$O$868,14,FALSE))</f>
        <v>18</v>
      </c>
      <c r="O233" s="97">
        <f>IF(VLOOKUP($A233,'Table 11 Raw Data'!$A$1:$O$868,15,FALSE)=0,"-",VLOOKUP($A233,'Table 11 Raw Data'!$A$1:$O$868,15,FALSE))</f>
        <v>100</v>
      </c>
    </row>
    <row r="234" spans="1:15" x14ac:dyDescent="0.2">
      <c r="A234" s="94" t="s">
        <v>563</v>
      </c>
      <c r="B234" s="95">
        <f>IF(VLOOKUP($A234,'Table 11 Raw Data'!$A$1:$O$868,2,FALSE)=0,"-",VLOOKUP($A234,'Table 11 Raw Data'!$A$1:$O$868,2,FALSE))</f>
        <v>1800</v>
      </c>
      <c r="C234" s="95">
        <f>IF(VLOOKUP($A234,'Table 11 Raw Data'!$A$1:$O$868,3,FALSE)=0,"-",VLOOKUP($A234,'Table 11 Raw Data'!$A$1:$O$868,3,FALSE))</f>
        <v>3340</v>
      </c>
      <c r="D234" s="95">
        <f>IF(VLOOKUP($A234,'Table 11 Raw Data'!$A$1:$O$868,4,FALSE)=0,"-",VLOOKUP($A234,'Table 11 Raw Data'!$A$1:$O$868,4,FALSE))</f>
        <v>5130</v>
      </c>
      <c r="E234" s="95">
        <f>IF(VLOOKUP($A234,'Table 11 Raw Data'!$A$1:$O$868,5,FALSE)=0,"-",VLOOKUP($A234,'Table 11 Raw Data'!$A$1:$O$868,5,FALSE))</f>
        <v>1210</v>
      </c>
      <c r="F234" s="95">
        <f>IF(VLOOKUP($A234,'Table 11 Raw Data'!$A$1:$O$868,6,FALSE)=0,"-",VLOOKUP($A234,'Table 11 Raw Data'!$A$1:$O$868,6,FALSE))</f>
        <v>6350</v>
      </c>
      <c r="G234" s="95">
        <f>IF(VLOOKUP($A234,'Table 11 Raw Data'!$A$1:$O$868,7,FALSE)=0,"-",VLOOKUP($A234,'Table 11 Raw Data'!$A$1:$O$868,7,FALSE))</f>
        <v>270</v>
      </c>
      <c r="H234" s="95">
        <f>IF(VLOOKUP($A234,'Table 11 Raw Data'!$A$1:$O$868,8,FALSE)=0,"-",VLOOKUP($A234,'Table 11 Raw Data'!$A$1:$O$868,8,FALSE))</f>
        <v>160</v>
      </c>
      <c r="I234" s="95">
        <f>IF(VLOOKUP($A234,'Table 11 Raw Data'!$A$1:$O$868,9,FALSE)=0,"-",VLOOKUP($A234,'Table 11 Raw Data'!$A$1:$O$868,9,FALSE))</f>
        <v>430</v>
      </c>
      <c r="J234" s="95">
        <f>IF(VLOOKUP($A234,'Table 11 Raw Data'!$A$1:$O$868,10,FALSE)=0,"-",VLOOKUP($A234,'Table 11 Raw Data'!$A$1:$O$868,10,FALSE))</f>
        <v>6780</v>
      </c>
      <c r="K234" s="96">
        <f>IF(VLOOKUP($A234,'Table 11 Raw Data'!$A$1:$O$868,11,FALSE)=0,"-",VLOOKUP($A234,'Table 11 Raw Data'!$A$1:$O$868,11,FALSE))</f>
        <v>28</v>
      </c>
      <c r="L234" s="96">
        <f>IF(VLOOKUP($A234,'Table 11 Raw Data'!$A$1:$O$868,12,FALSE)=0,"-",VLOOKUP($A234,'Table 11 Raw Data'!$A$1:$O$868,12,FALSE))</f>
        <v>53</v>
      </c>
      <c r="M234" s="96">
        <f>IF(VLOOKUP($A234,'Table 11 Raw Data'!$A$1:$O$868,13,FALSE)=0,"-",VLOOKUP($A234,'Table 11 Raw Data'!$A$1:$O$868,13,FALSE))</f>
        <v>81</v>
      </c>
      <c r="N234" s="96">
        <f>IF(VLOOKUP($A234,'Table 11 Raw Data'!$A$1:$O$868,14,FALSE)=0,"-",VLOOKUP($A234,'Table 11 Raw Data'!$A$1:$O$868,14,FALSE))</f>
        <v>19</v>
      </c>
      <c r="O234" s="97">
        <f>IF(VLOOKUP($A234,'Table 11 Raw Data'!$A$1:$O$868,15,FALSE)=0,"-",VLOOKUP($A234,'Table 11 Raw Data'!$A$1:$O$868,15,FALSE))</f>
        <v>100</v>
      </c>
    </row>
    <row r="235" spans="1:15" x14ac:dyDescent="0.2">
      <c r="A235" s="94" t="s">
        <v>564</v>
      </c>
      <c r="B235" s="95">
        <f>IF(VLOOKUP($A235,'Table 11 Raw Data'!$A$1:$O$868,2,FALSE)=0,"-",VLOOKUP($A235,'Table 11 Raw Data'!$A$1:$O$868,2,FALSE))</f>
        <v>1290</v>
      </c>
      <c r="C235" s="95">
        <f>IF(VLOOKUP($A235,'Table 11 Raw Data'!$A$1:$O$868,3,FALSE)=0,"-",VLOOKUP($A235,'Table 11 Raw Data'!$A$1:$O$868,3,FALSE))</f>
        <v>1490</v>
      </c>
      <c r="D235" s="95">
        <f>IF(VLOOKUP($A235,'Table 11 Raw Data'!$A$1:$O$868,4,FALSE)=0,"-",VLOOKUP($A235,'Table 11 Raw Data'!$A$1:$O$868,4,FALSE))</f>
        <v>2780</v>
      </c>
      <c r="E235" s="95">
        <f>IF(VLOOKUP($A235,'Table 11 Raw Data'!$A$1:$O$868,5,FALSE)=0,"-",VLOOKUP($A235,'Table 11 Raw Data'!$A$1:$O$868,5,FALSE))</f>
        <v>590</v>
      </c>
      <c r="F235" s="95">
        <f>IF(VLOOKUP($A235,'Table 11 Raw Data'!$A$1:$O$868,6,FALSE)=0,"-",VLOOKUP($A235,'Table 11 Raw Data'!$A$1:$O$868,6,FALSE))</f>
        <v>3380</v>
      </c>
      <c r="G235" s="95">
        <f>IF(VLOOKUP($A235,'Table 11 Raw Data'!$A$1:$O$868,7,FALSE)=0,"-",VLOOKUP($A235,'Table 11 Raw Data'!$A$1:$O$868,7,FALSE))</f>
        <v>150</v>
      </c>
      <c r="H235" s="95">
        <f>IF(VLOOKUP($A235,'Table 11 Raw Data'!$A$1:$O$868,8,FALSE)=0,"-",VLOOKUP($A235,'Table 11 Raw Data'!$A$1:$O$868,8,FALSE))</f>
        <v>50</v>
      </c>
      <c r="I235" s="95">
        <f>IF(VLOOKUP($A235,'Table 11 Raw Data'!$A$1:$O$868,9,FALSE)=0,"-",VLOOKUP($A235,'Table 11 Raw Data'!$A$1:$O$868,9,FALSE))</f>
        <v>200</v>
      </c>
      <c r="J235" s="95">
        <f>IF(VLOOKUP($A235,'Table 11 Raw Data'!$A$1:$O$868,10,FALSE)=0,"-",VLOOKUP($A235,'Table 11 Raw Data'!$A$1:$O$868,10,FALSE))</f>
        <v>3580</v>
      </c>
      <c r="K235" s="96">
        <f>IF(VLOOKUP($A235,'Table 11 Raw Data'!$A$1:$O$868,11,FALSE)=0,"-",VLOOKUP($A235,'Table 11 Raw Data'!$A$1:$O$868,11,FALSE))</f>
        <v>38</v>
      </c>
      <c r="L235" s="96">
        <f>IF(VLOOKUP($A235,'Table 11 Raw Data'!$A$1:$O$868,12,FALSE)=0,"-",VLOOKUP($A235,'Table 11 Raw Data'!$A$1:$O$868,12,FALSE))</f>
        <v>44</v>
      </c>
      <c r="M235" s="96">
        <f>IF(VLOOKUP($A235,'Table 11 Raw Data'!$A$1:$O$868,13,FALSE)=0,"-",VLOOKUP($A235,'Table 11 Raw Data'!$A$1:$O$868,13,FALSE))</f>
        <v>82</v>
      </c>
      <c r="N235" s="96">
        <f>IF(VLOOKUP($A235,'Table 11 Raw Data'!$A$1:$O$868,14,FALSE)=0,"-",VLOOKUP($A235,'Table 11 Raw Data'!$A$1:$O$868,14,FALSE))</f>
        <v>18</v>
      </c>
      <c r="O235" s="97">
        <f>IF(VLOOKUP($A235,'Table 11 Raw Data'!$A$1:$O$868,15,FALSE)=0,"-",VLOOKUP($A235,'Table 11 Raw Data'!$A$1:$O$868,15,FALSE))</f>
        <v>100</v>
      </c>
    </row>
    <row r="236" spans="1:15" x14ac:dyDescent="0.2">
      <c r="A236" s="94" t="s">
        <v>565</v>
      </c>
      <c r="B236" s="95">
        <f>IF(VLOOKUP($A236,'Table 11 Raw Data'!$A$1:$O$868,2,FALSE)=0,"-",VLOOKUP($A236,'Table 11 Raw Data'!$A$1:$O$868,2,FALSE))</f>
        <v>790</v>
      </c>
      <c r="C236" s="95">
        <f>IF(VLOOKUP($A236,'Table 11 Raw Data'!$A$1:$O$868,3,FALSE)=0,"-",VLOOKUP($A236,'Table 11 Raw Data'!$A$1:$O$868,3,FALSE))</f>
        <v>1940</v>
      </c>
      <c r="D236" s="95">
        <f>IF(VLOOKUP($A236,'Table 11 Raw Data'!$A$1:$O$868,4,FALSE)=0,"-",VLOOKUP($A236,'Table 11 Raw Data'!$A$1:$O$868,4,FALSE))</f>
        <v>2730</v>
      </c>
      <c r="E236" s="95">
        <f>IF(VLOOKUP($A236,'Table 11 Raw Data'!$A$1:$O$868,5,FALSE)=0,"-",VLOOKUP($A236,'Table 11 Raw Data'!$A$1:$O$868,5,FALSE))</f>
        <v>770</v>
      </c>
      <c r="F236" s="95">
        <f>IF(VLOOKUP($A236,'Table 11 Raw Data'!$A$1:$O$868,6,FALSE)=0,"-",VLOOKUP($A236,'Table 11 Raw Data'!$A$1:$O$868,6,FALSE))</f>
        <v>3510</v>
      </c>
      <c r="G236" s="95">
        <f>IF(VLOOKUP($A236,'Table 11 Raw Data'!$A$1:$O$868,7,FALSE)=0,"-",VLOOKUP($A236,'Table 11 Raw Data'!$A$1:$O$868,7,FALSE))</f>
        <v>150</v>
      </c>
      <c r="H236" s="95">
        <f>IF(VLOOKUP($A236,'Table 11 Raw Data'!$A$1:$O$868,8,FALSE)=0,"-",VLOOKUP($A236,'Table 11 Raw Data'!$A$1:$O$868,8,FALSE))</f>
        <v>110</v>
      </c>
      <c r="I236" s="95">
        <f>IF(VLOOKUP($A236,'Table 11 Raw Data'!$A$1:$O$868,9,FALSE)=0,"-",VLOOKUP($A236,'Table 11 Raw Data'!$A$1:$O$868,9,FALSE))</f>
        <v>260</v>
      </c>
      <c r="J236" s="95">
        <f>IF(VLOOKUP($A236,'Table 11 Raw Data'!$A$1:$O$868,10,FALSE)=0,"-",VLOOKUP($A236,'Table 11 Raw Data'!$A$1:$O$868,10,FALSE))</f>
        <v>3770</v>
      </c>
      <c r="K236" s="96">
        <f>IF(VLOOKUP($A236,'Table 11 Raw Data'!$A$1:$O$868,11,FALSE)=0,"-",VLOOKUP($A236,'Table 11 Raw Data'!$A$1:$O$868,11,FALSE))</f>
        <v>23</v>
      </c>
      <c r="L236" s="96">
        <f>IF(VLOOKUP($A236,'Table 11 Raw Data'!$A$1:$O$868,12,FALSE)=0,"-",VLOOKUP($A236,'Table 11 Raw Data'!$A$1:$O$868,12,FALSE))</f>
        <v>55</v>
      </c>
      <c r="M236" s="96">
        <f>IF(VLOOKUP($A236,'Table 11 Raw Data'!$A$1:$O$868,13,FALSE)=0,"-",VLOOKUP($A236,'Table 11 Raw Data'!$A$1:$O$868,13,FALSE))</f>
        <v>78</v>
      </c>
      <c r="N236" s="96">
        <f>IF(VLOOKUP($A236,'Table 11 Raw Data'!$A$1:$O$868,14,FALSE)=0,"-",VLOOKUP($A236,'Table 11 Raw Data'!$A$1:$O$868,14,FALSE))</f>
        <v>22</v>
      </c>
      <c r="O236" s="97">
        <f>IF(VLOOKUP($A236,'Table 11 Raw Data'!$A$1:$O$868,15,FALSE)=0,"-",VLOOKUP($A236,'Table 11 Raw Data'!$A$1:$O$868,15,FALSE))</f>
        <v>100</v>
      </c>
    </row>
    <row r="237" spans="1:15" x14ac:dyDescent="0.2">
      <c r="A237" s="94" t="s">
        <v>566</v>
      </c>
      <c r="B237" s="95">
        <f>IF(VLOOKUP($A237,'Table 11 Raw Data'!$A$1:$O$868,2,FALSE)=0,"-",VLOOKUP($A237,'Table 11 Raw Data'!$A$1:$O$868,2,FALSE))</f>
        <v>1490</v>
      </c>
      <c r="C237" s="95">
        <f>IF(VLOOKUP($A237,'Table 11 Raw Data'!$A$1:$O$868,3,FALSE)=0,"-",VLOOKUP($A237,'Table 11 Raw Data'!$A$1:$O$868,3,FALSE))</f>
        <v>1750</v>
      </c>
      <c r="D237" s="95">
        <f>IF(VLOOKUP($A237,'Table 11 Raw Data'!$A$1:$O$868,4,FALSE)=0,"-",VLOOKUP($A237,'Table 11 Raw Data'!$A$1:$O$868,4,FALSE))</f>
        <v>3240</v>
      </c>
      <c r="E237" s="95">
        <f>IF(VLOOKUP($A237,'Table 11 Raw Data'!$A$1:$O$868,5,FALSE)=0,"-",VLOOKUP($A237,'Table 11 Raw Data'!$A$1:$O$868,5,FALSE))</f>
        <v>710</v>
      </c>
      <c r="F237" s="95">
        <f>IF(VLOOKUP($A237,'Table 11 Raw Data'!$A$1:$O$868,6,FALSE)=0,"-",VLOOKUP($A237,'Table 11 Raw Data'!$A$1:$O$868,6,FALSE))</f>
        <v>3950</v>
      </c>
      <c r="G237" s="95">
        <f>IF(VLOOKUP($A237,'Table 11 Raw Data'!$A$1:$O$868,7,FALSE)=0,"-",VLOOKUP($A237,'Table 11 Raw Data'!$A$1:$O$868,7,FALSE))</f>
        <v>160</v>
      </c>
      <c r="H237" s="95">
        <f>IF(VLOOKUP($A237,'Table 11 Raw Data'!$A$1:$O$868,8,FALSE)=0,"-",VLOOKUP($A237,'Table 11 Raw Data'!$A$1:$O$868,8,FALSE))</f>
        <v>90</v>
      </c>
      <c r="I237" s="95">
        <f>IF(VLOOKUP($A237,'Table 11 Raw Data'!$A$1:$O$868,9,FALSE)=0,"-",VLOOKUP($A237,'Table 11 Raw Data'!$A$1:$O$868,9,FALSE))</f>
        <v>250</v>
      </c>
      <c r="J237" s="95">
        <f>IF(VLOOKUP($A237,'Table 11 Raw Data'!$A$1:$O$868,10,FALSE)=0,"-",VLOOKUP($A237,'Table 11 Raw Data'!$A$1:$O$868,10,FALSE))</f>
        <v>4200</v>
      </c>
      <c r="K237" s="96">
        <f>IF(VLOOKUP($A237,'Table 11 Raw Data'!$A$1:$O$868,11,FALSE)=0,"-",VLOOKUP($A237,'Table 11 Raw Data'!$A$1:$O$868,11,FALSE))</f>
        <v>38</v>
      </c>
      <c r="L237" s="96">
        <f>IF(VLOOKUP($A237,'Table 11 Raw Data'!$A$1:$O$868,12,FALSE)=0,"-",VLOOKUP($A237,'Table 11 Raw Data'!$A$1:$O$868,12,FALSE))</f>
        <v>44</v>
      </c>
      <c r="M237" s="96">
        <f>IF(VLOOKUP($A237,'Table 11 Raw Data'!$A$1:$O$868,13,FALSE)=0,"-",VLOOKUP($A237,'Table 11 Raw Data'!$A$1:$O$868,13,FALSE))</f>
        <v>82</v>
      </c>
      <c r="N237" s="96">
        <f>IF(VLOOKUP($A237,'Table 11 Raw Data'!$A$1:$O$868,14,FALSE)=0,"-",VLOOKUP($A237,'Table 11 Raw Data'!$A$1:$O$868,14,FALSE))</f>
        <v>18</v>
      </c>
      <c r="O237" s="97">
        <f>IF(VLOOKUP($A237,'Table 11 Raw Data'!$A$1:$O$868,15,FALSE)=0,"-",VLOOKUP($A237,'Table 11 Raw Data'!$A$1:$O$868,15,FALSE))</f>
        <v>100</v>
      </c>
    </row>
    <row r="238" spans="1:15" x14ac:dyDescent="0.2">
      <c r="A238" s="94" t="s">
        <v>567</v>
      </c>
      <c r="B238" s="95">
        <f>IF(VLOOKUP($A238,'Table 11 Raw Data'!$A$1:$O$868,2,FALSE)=0,"-",VLOOKUP($A238,'Table 11 Raw Data'!$A$1:$O$868,2,FALSE))</f>
        <v>1340</v>
      </c>
      <c r="C238" s="95">
        <f>IF(VLOOKUP($A238,'Table 11 Raw Data'!$A$1:$O$868,3,FALSE)=0,"-",VLOOKUP($A238,'Table 11 Raw Data'!$A$1:$O$868,3,FALSE))</f>
        <v>2300</v>
      </c>
      <c r="D238" s="95">
        <f>IF(VLOOKUP($A238,'Table 11 Raw Data'!$A$1:$O$868,4,FALSE)=0,"-",VLOOKUP($A238,'Table 11 Raw Data'!$A$1:$O$868,4,FALSE))</f>
        <v>3640</v>
      </c>
      <c r="E238" s="95">
        <f>IF(VLOOKUP($A238,'Table 11 Raw Data'!$A$1:$O$868,5,FALSE)=0,"-",VLOOKUP($A238,'Table 11 Raw Data'!$A$1:$O$868,5,FALSE))</f>
        <v>840</v>
      </c>
      <c r="F238" s="95">
        <f>IF(VLOOKUP($A238,'Table 11 Raw Data'!$A$1:$O$868,6,FALSE)=0,"-",VLOOKUP($A238,'Table 11 Raw Data'!$A$1:$O$868,6,FALSE))</f>
        <v>4480</v>
      </c>
      <c r="G238" s="95">
        <f>IF(VLOOKUP($A238,'Table 11 Raw Data'!$A$1:$O$868,7,FALSE)=0,"-",VLOOKUP($A238,'Table 11 Raw Data'!$A$1:$O$868,7,FALSE))</f>
        <v>250</v>
      </c>
      <c r="H238" s="95">
        <f>IF(VLOOKUP($A238,'Table 11 Raw Data'!$A$1:$O$868,8,FALSE)=0,"-",VLOOKUP($A238,'Table 11 Raw Data'!$A$1:$O$868,8,FALSE))</f>
        <v>90</v>
      </c>
      <c r="I238" s="95">
        <f>IF(VLOOKUP($A238,'Table 11 Raw Data'!$A$1:$O$868,9,FALSE)=0,"-",VLOOKUP($A238,'Table 11 Raw Data'!$A$1:$O$868,9,FALSE))</f>
        <v>340</v>
      </c>
      <c r="J238" s="95">
        <f>IF(VLOOKUP($A238,'Table 11 Raw Data'!$A$1:$O$868,10,FALSE)=0,"-",VLOOKUP($A238,'Table 11 Raw Data'!$A$1:$O$868,10,FALSE))</f>
        <v>4820</v>
      </c>
      <c r="K238" s="96">
        <f>IF(VLOOKUP($A238,'Table 11 Raw Data'!$A$1:$O$868,11,FALSE)=0,"-",VLOOKUP($A238,'Table 11 Raw Data'!$A$1:$O$868,11,FALSE))</f>
        <v>30</v>
      </c>
      <c r="L238" s="96">
        <f>IF(VLOOKUP($A238,'Table 11 Raw Data'!$A$1:$O$868,12,FALSE)=0,"-",VLOOKUP($A238,'Table 11 Raw Data'!$A$1:$O$868,12,FALSE))</f>
        <v>51</v>
      </c>
      <c r="M238" s="96">
        <f>IF(VLOOKUP($A238,'Table 11 Raw Data'!$A$1:$O$868,13,FALSE)=0,"-",VLOOKUP($A238,'Table 11 Raw Data'!$A$1:$O$868,13,FALSE))</f>
        <v>81</v>
      </c>
      <c r="N238" s="96">
        <f>IF(VLOOKUP($A238,'Table 11 Raw Data'!$A$1:$O$868,14,FALSE)=0,"-",VLOOKUP($A238,'Table 11 Raw Data'!$A$1:$O$868,14,FALSE))</f>
        <v>19</v>
      </c>
      <c r="O238" s="97">
        <f>IF(VLOOKUP($A238,'Table 11 Raw Data'!$A$1:$O$868,15,FALSE)=0,"-",VLOOKUP($A238,'Table 11 Raw Data'!$A$1:$O$868,15,FALSE))</f>
        <v>100</v>
      </c>
    </row>
    <row r="239" spans="1:15" x14ac:dyDescent="0.2">
      <c r="A239" s="94" t="s">
        <v>568</v>
      </c>
      <c r="B239" s="95">
        <f>IF(VLOOKUP($A239,'Table 11 Raw Data'!$A$1:$O$868,2,FALSE)=0,"-",VLOOKUP($A239,'Table 11 Raw Data'!$A$1:$O$868,2,FALSE))</f>
        <v>2110</v>
      </c>
      <c r="C239" s="95">
        <f>IF(VLOOKUP($A239,'Table 11 Raw Data'!$A$1:$O$868,3,FALSE)=0,"-",VLOOKUP($A239,'Table 11 Raw Data'!$A$1:$O$868,3,FALSE))</f>
        <v>3800</v>
      </c>
      <c r="D239" s="95">
        <f>IF(VLOOKUP($A239,'Table 11 Raw Data'!$A$1:$O$868,4,FALSE)=0,"-",VLOOKUP($A239,'Table 11 Raw Data'!$A$1:$O$868,4,FALSE))</f>
        <v>5910</v>
      </c>
      <c r="E239" s="95">
        <f>IF(VLOOKUP($A239,'Table 11 Raw Data'!$A$1:$O$868,5,FALSE)=0,"-",VLOOKUP($A239,'Table 11 Raw Data'!$A$1:$O$868,5,FALSE))</f>
        <v>1060</v>
      </c>
      <c r="F239" s="95">
        <f>IF(VLOOKUP($A239,'Table 11 Raw Data'!$A$1:$O$868,6,FALSE)=0,"-",VLOOKUP($A239,'Table 11 Raw Data'!$A$1:$O$868,6,FALSE))</f>
        <v>6970</v>
      </c>
      <c r="G239" s="95">
        <f>IF(VLOOKUP($A239,'Table 11 Raw Data'!$A$1:$O$868,7,FALSE)=0,"-",VLOOKUP($A239,'Table 11 Raw Data'!$A$1:$O$868,7,FALSE))</f>
        <v>360</v>
      </c>
      <c r="H239" s="95">
        <f>IF(VLOOKUP($A239,'Table 11 Raw Data'!$A$1:$O$868,8,FALSE)=0,"-",VLOOKUP($A239,'Table 11 Raw Data'!$A$1:$O$868,8,FALSE))</f>
        <v>160</v>
      </c>
      <c r="I239" s="95">
        <f>IF(VLOOKUP($A239,'Table 11 Raw Data'!$A$1:$O$868,9,FALSE)=0,"-",VLOOKUP($A239,'Table 11 Raw Data'!$A$1:$O$868,9,FALSE))</f>
        <v>530</v>
      </c>
      <c r="J239" s="95">
        <f>IF(VLOOKUP($A239,'Table 11 Raw Data'!$A$1:$O$868,10,FALSE)=0,"-",VLOOKUP($A239,'Table 11 Raw Data'!$A$1:$O$868,10,FALSE))</f>
        <v>7490</v>
      </c>
      <c r="K239" s="96">
        <f>IF(VLOOKUP($A239,'Table 11 Raw Data'!$A$1:$O$868,11,FALSE)=0,"-",VLOOKUP($A239,'Table 11 Raw Data'!$A$1:$O$868,11,FALSE))</f>
        <v>30</v>
      </c>
      <c r="L239" s="96">
        <f>IF(VLOOKUP($A239,'Table 11 Raw Data'!$A$1:$O$868,12,FALSE)=0,"-",VLOOKUP($A239,'Table 11 Raw Data'!$A$1:$O$868,12,FALSE))</f>
        <v>54</v>
      </c>
      <c r="M239" s="96">
        <f>IF(VLOOKUP($A239,'Table 11 Raw Data'!$A$1:$O$868,13,FALSE)=0,"-",VLOOKUP($A239,'Table 11 Raw Data'!$A$1:$O$868,13,FALSE))</f>
        <v>85</v>
      </c>
      <c r="N239" s="96">
        <f>IF(VLOOKUP($A239,'Table 11 Raw Data'!$A$1:$O$868,14,FALSE)=0,"-",VLOOKUP($A239,'Table 11 Raw Data'!$A$1:$O$868,14,FALSE))</f>
        <v>15</v>
      </c>
      <c r="O239" s="97">
        <f>IF(VLOOKUP($A239,'Table 11 Raw Data'!$A$1:$O$868,15,FALSE)=0,"-",VLOOKUP($A239,'Table 11 Raw Data'!$A$1:$O$868,15,FALSE))</f>
        <v>100</v>
      </c>
    </row>
    <row r="240" spans="1:15" x14ac:dyDescent="0.2">
      <c r="A240" s="94" t="s">
        <v>569</v>
      </c>
      <c r="B240" s="95">
        <f>IF(VLOOKUP($A240,'Table 11 Raw Data'!$A$1:$O$868,2,FALSE)=0,"-",VLOOKUP($A240,'Table 11 Raw Data'!$A$1:$O$868,2,FALSE))</f>
        <v>1020</v>
      </c>
      <c r="C240" s="95">
        <f>IF(VLOOKUP($A240,'Table 11 Raw Data'!$A$1:$O$868,3,FALSE)=0,"-",VLOOKUP($A240,'Table 11 Raw Data'!$A$1:$O$868,3,FALSE))</f>
        <v>1800</v>
      </c>
      <c r="D240" s="95">
        <f>IF(VLOOKUP($A240,'Table 11 Raw Data'!$A$1:$O$868,4,FALSE)=0,"-",VLOOKUP($A240,'Table 11 Raw Data'!$A$1:$O$868,4,FALSE))</f>
        <v>2820</v>
      </c>
      <c r="E240" s="95">
        <f>IF(VLOOKUP($A240,'Table 11 Raw Data'!$A$1:$O$868,5,FALSE)=0,"-",VLOOKUP($A240,'Table 11 Raw Data'!$A$1:$O$868,5,FALSE))</f>
        <v>540</v>
      </c>
      <c r="F240" s="95">
        <f>IF(VLOOKUP($A240,'Table 11 Raw Data'!$A$1:$O$868,6,FALSE)=0,"-",VLOOKUP($A240,'Table 11 Raw Data'!$A$1:$O$868,6,FALSE))</f>
        <v>3350</v>
      </c>
      <c r="G240" s="95">
        <f>IF(VLOOKUP($A240,'Table 11 Raw Data'!$A$1:$O$868,7,FALSE)=0,"-",VLOOKUP($A240,'Table 11 Raw Data'!$A$1:$O$868,7,FALSE))</f>
        <v>210</v>
      </c>
      <c r="H240" s="95">
        <f>IF(VLOOKUP($A240,'Table 11 Raw Data'!$A$1:$O$868,8,FALSE)=0,"-",VLOOKUP($A240,'Table 11 Raw Data'!$A$1:$O$868,8,FALSE))</f>
        <v>70</v>
      </c>
      <c r="I240" s="95">
        <f>IF(VLOOKUP($A240,'Table 11 Raw Data'!$A$1:$O$868,9,FALSE)=0,"-",VLOOKUP($A240,'Table 11 Raw Data'!$A$1:$O$868,9,FALSE))</f>
        <v>280</v>
      </c>
      <c r="J240" s="95">
        <f>IF(VLOOKUP($A240,'Table 11 Raw Data'!$A$1:$O$868,10,FALSE)=0,"-",VLOOKUP($A240,'Table 11 Raw Data'!$A$1:$O$868,10,FALSE))</f>
        <v>3630</v>
      </c>
      <c r="K240" s="96">
        <f>IF(VLOOKUP($A240,'Table 11 Raw Data'!$A$1:$O$868,11,FALSE)=0,"-",VLOOKUP($A240,'Table 11 Raw Data'!$A$1:$O$868,11,FALSE))</f>
        <v>30</v>
      </c>
      <c r="L240" s="96">
        <f>IF(VLOOKUP($A240,'Table 11 Raw Data'!$A$1:$O$868,12,FALSE)=0,"-",VLOOKUP($A240,'Table 11 Raw Data'!$A$1:$O$868,12,FALSE))</f>
        <v>54</v>
      </c>
      <c r="M240" s="96">
        <f>IF(VLOOKUP($A240,'Table 11 Raw Data'!$A$1:$O$868,13,FALSE)=0,"-",VLOOKUP($A240,'Table 11 Raw Data'!$A$1:$O$868,13,FALSE))</f>
        <v>84</v>
      </c>
      <c r="N240" s="96">
        <f>IF(VLOOKUP($A240,'Table 11 Raw Data'!$A$1:$O$868,14,FALSE)=0,"-",VLOOKUP($A240,'Table 11 Raw Data'!$A$1:$O$868,14,FALSE))</f>
        <v>16</v>
      </c>
      <c r="O240" s="97">
        <f>IF(VLOOKUP($A240,'Table 11 Raw Data'!$A$1:$O$868,15,FALSE)=0,"-",VLOOKUP($A240,'Table 11 Raw Data'!$A$1:$O$868,15,FALSE))</f>
        <v>100</v>
      </c>
    </row>
    <row r="241" spans="1:15" x14ac:dyDescent="0.2">
      <c r="A241" s="94" t="s">
        <v>570</v>
      </c>
      <c r="B241" s="95">
        <f>IF(VLOOKUP($A241,'Table 11 Raw Data'!$A$1:$O$868,2,FALSE)=0,"-",VLOOKUP($A241,'Table 11 Raw Data'!$A$1:$O$868,2,FALSE))</f>
        <v>720</v>
      </c>
      <c r="C241" s="95">
        <f>IF(VLOOKUP($A241,'Table 11 Raw Data'!$A$1:$O$868,3,FALSE)=0,"-",VLOOKUP($A241,'Table 11 Raw Data'!$A$1:$O$868,3,FALSE))</f>
        <v>890</v>
      </c>
      <c r="D241" s="95">
        <f>IF(VLOOKUP($A241,'Table 11 Raw Data'!$A$1:$O$868,4,FALSE)=0,"-",VLOOKUP($A241,'Table 11 Raw Data'!$A$1:$O$868,4,FALSE))</f>
        <v>1610</v>
      </c>
      <c r="E241" s="95">
        <f>IF(VLOOKUP($A241,'Table 11 Raw Data'!$A$1:$O$868,5,FALSE)=0,"-",VLOOKUP($A241,'Table 11 Raw Data'!$A$1:$O$868,5,FALSE))</f>
        <v>240</v>
      </c>
      <c r="F241" s="95">
        <f>IF(VLOOKUP($A241,'Table 11 Raw Data'!$A$1:$O$868,6,FALSE)=0,"-",VLOOKUP($A241,'Table 11 Raw Data'!$A$1:$O$868,6,FALSE))</f>
        <v>1850</v>
      </c>
      <c r="G241" s="95">
        <f>IF(VLOOKUP($A241,'Table 11 Raw Data'!$A$1:$O$868,7,FALSE)=0,"-",VLOOKUP($A241,'Table 11 Raw Data'!$A$1:$O$868,7,FALSE))</f>
        <v>90</v>
      </c>
      <c r="H241" s="95">
        <f>IF(VLOOKUP($A241,'Table 11 Raw Data'!$A$1:$O$868,8,FALSE)=0,"-",VLOOKUP($A241,'Table 11 Raw Data'!$A$1:$O$868,8,FALSE))</f>
        <v>30</v>
      </c>
      <c r="I241" s="95">
        <f>IF(VLOOKUP($A241,'Table 11 Raw Data'!$A$1:$O$868,9,FALSE)=0,"-",VLOOKUP($A241,'Table 11 Raw Data'!$A$1:$O$868,9,FALSE))</f>
        <v>130</v>
      </c>
      <c r="J241" s="95">
        <f>IF(VLOOKUP($A241,'Table 11 Raw Data'!$A$1:$O$868,10,FALSE)=0,"-",VLOOKUP($A241,'Table 11 Raw Data'!$A$1:$O$868,10,FALSE))</f>
        <v>1980</v>
      </c>
      <c r="K241" s="96">
        <f>IF(VLOOKUP($A241,'Table 11 Raw Data'!$A$1:$O$868,11,FALSE)=0,"-",VLOOKUP($A241,'Table 11 Raw Data'!$A$1:$O$868,11,FALSE))</f>
        <v>39</v>
      </c>
      <c r="L241" s="96">
        <f>IF(VLOOKUP($A241,'Table 11 Raw Data'!$A$1:$O$868,12,FALSE)=0,"-",VLOOKUP($A241,'Table 11 Raw Data'!$A$1:$O$868,12,FALSE))</f>
        <v>48</v>
      </c>
      <c r="M241" s="96">
        <f>IF(VLOOKUP($A241,'Table 11 Raw Data'!$A$1:$O$868,13,FALSE)=0,"-",VLOOKUP($A241,'Table 11 Raw Data'!$A$1:$O$868,13,FALSE))</f>
        <v>87</v>
      </c>
      <c r="N241" s="96">
        <f>IF(VLOOKUP($A241,'Table 11 Raw Data'!$A$1:$O$868,14,FALSE)=0,"-",VLOOKUP($A241,'Table 11 Raw Data'!$A$1:$O$868,14,FALSE))</f>
        <v>13</v>
      </c>
      <c r="O241" s="97">
        <f>IF(VLOOKUP($A241,'Table 11 Raw Data'!$A$1:$O$868,15,FALSE)=0,"-",VLOOKUP($A241,'Table 11 Raw Data'!$A$1:$O$868,15,FALSE))</f>
        <v>100</v>
      </c>
    </row>
    <row r="242" spans="1:15" x14ac:dyDescent="0.2">
      <c r="A242" s="94" t="s">
        <v>571</v>
      </c>
      <c r="B242" s="95">
        <f>IF(VLOOKUP($A242,'Table 11 Raw Data'!$A$1:$O$868,2,FALSE)=0,"-",VLOOKUP($A242,'Table 11 Raw Data'!$A$1:$O$868,2,FALSE))</f>
        <v>1970</v>
      </c>
      <c r="C242" s="95">
        <f>IF(VLOOKUP($A242,'Table 11 Raw Data'!$A$1:$O$868,3,FALSE)=0,"-",VLOOKUP($A242,'Table 11 Raw Data'!$A$1:$O$868,3,FALSE))</f>
        <v>3730</v>
      </c>
      <c r="D242" s="95">
        <f>IF(VLOOKUP($A242,'Table 11 Raw Data'!$A$1:$O$868,4,FALSE)=0,"-",VLOOKUP($A242,'Table 11 Raw Data'!$A$1:$O$868,4,FALSE))</f>
        <v>5700</v>
      </c>
      <c r="E242" s="95">
        <f>IF(VLOOKUP($A242,'Table 11 Raw Data'!$A$1:$O$868,5,FALSE)=0,"-",VLOOKUP($A242,'Table 11 Raw Data'!$A$1:$O$868,5,FALSE))</f>
        <v>1250</v>
      </c>
      <c r="F242" s="95">
        <f>IF(VLOOKUP($A242,'Table 11 Raw Data'!$A$1:$O$868,6,FALSE)=0,"-",VLOOKUP($A242,'Table 11 Raw Data'!$A$1:$O$868,6,FALSE))</f>
        <v>6940</v>
      </c>
      <c r="G242" s="95">
        <f>IF(VLOOKUP($A242,'Table 11 Raw Data'!$A$1:$O$868,7,FALSE)=0,"-",VLOOKUP($A242,'Table 11 Raw Data'!$A$1:$O$868,7,FALSE))</f>
        <v>400</v>
      </c>
      <c r="H242" s="95">
        <f>IF(VLOOKUP($A242,'Table 11 Raw Data'!$A$1:$O$868,8,FALSE)=0,"-",VLOOKUP($A242,'Table 11 Raw Data'!$A$1:$O$868,8,FALSE))</f>
        <v>260</v>
      </c>
      <c r="I242" s="95">
        <f>IF(VLOOKUP($A242,'Table 11 Raw Data'!$A$1:$O$868,9,FALSE)=0,"-",VLOOKUP($A242,'Table 11 Raw Data'!$A$1:$O$868,9,FALSE))</f>
        <v>660</v>
      </c>
      <c r="J242" s="95">
        <f>IF(VLOOKUP($A242,'Table 11 Raw Data'!$A$1:$O$868,10,FALSE)=0,"-",VLOOKUP($A242,'Table 11 Raw Data'!$A$1:$O$868,10,FALSE))</f>
        <v>7600</v>
      </c>
      <c r="K242" s="96">
        <f>IF(VLOOKUP($A242,'Table 11 Raw Data'!$A$1:$O$868,11,FALSE)=0,"-",VLOOKUP($A242,'Table 11 Raw Data'!$A$1:$O$868,11,FALSE))</f>
        <v>28</v>
      </c>
      <c r="L242" s="96">
        <f>IF(VLOOKUP($A242,'Table 11 Raw Data'!$A$1:$O$868,12,FALSE)=0,"-",VLOOKUP($A242,'Table 11 Raw Data'!$A$1:$O$868,12,FALSE))</f>
        <v>54</v>
      </c>
      <c r="M242" s="96">
        <f>IF(VLOOKUP($A242,'Table 11 Raw Data'!$A$1:$O$868,13,FALSE)=0,"-",VLOOKUP($A242,'Table 11 Raw Data'!$A$1:$O$868,13,FALSE))</f>
        <v>82</v>
      </c>
      <c r="N242" s="96">
        <f>IF(VLOOKUP($A242,'Table 11 Raw Data'!$A$1:$O$868,14,FALSE)=0,"-",VLOOKUP($A242,'Table 11 Raw Data'!$A$1:$O$868,14,FALSE))</f>
        <v>18</v>
      </c>
      <c r="O242" s="97">
        <f>IF(VLOOKUP($A242,'Table 11 Raw Data'!$A$1:$O$868,15,FALSE)=0,"-",VLOOKUP($A242,'Table 11 Raw Data'!$A$1:$O$868,15,FALSE))</f>
        <v>100</v>
      </c>
    </row>
    <row r="243" spans="1:15" x14ac:dyDescent="0.2">
      <c r="A243" s="94" t="s">
        <v>572</v>
      </c>
      <c r="B243" s="95">
        <f>IF(VLOOKUP($A243,'Table 11 Raw Data'!$A$1:$O$868,2,FALSE)=0,"-",VLOOKUP($A243,'Table 11 Raw Data'!$A$1:$O$868,2,FALSE))</f>
        <v>2340</v>
      </c>
      <c r="C243" s="95">
        <f>IF(VLOOKUP($A243,'Table 11 Raw Data'!$A$1:$O$868,3,FALSE)=0,"-",VLOOKUP($A243,'Table 11 Raw Data'!$A$1:$O$868,3,FALSE))</f>
        <v>2910</v>
      </c>
      <c r="D243" s="95">
        <f>IF(VLOOKUP($A243,'Table 11 Raw Data'!$A$1:$O$868,4,FALSE)=0,"-",VLOOKUP($A243,'Table 11 Raw Data'!$A$1:$O$868,4,FALSE))</f>
        <v>5250</v>
      </c>
      <c r="E243" s="95">
        <f>IF(VLOOKUP($A243,'Table 11 Raw Data'!$A$1:$O$868,5,FALSE)=0,"-",VLOOKUP($A243,'Table 11 Raw Data'!$A$1:$O$868,5,FALSE))</f>
        <v>1060</v>
      </c>
      <c r="F243" s="95">
        <f>IF(VLOOKUP($A243,'Table 11 Raw Data'!$A$1:$O$868,6,FALSE)=0,"-",VLOOKUP($A243,'Table 11 Raw Data'!$A$1:$O$868,6,FALSE))</f>
        <v>6310</v>
      </c>
      <c r="G243" s="95">
        <f>IF(VLOOKUP($A243,'Table 11 Raw Data'!$A$1:$O$868,7,FALSE)=0,"-",VLOOKUP($A243,'Table 11 Raw Data'!$A$1:$O$868,7,FALSE))</f>
        <v>290</v>
      </c>
      <c r="H243" s="95">
        <f>IF(VLOOKUP($A243,'Table 11 Raw Data'!$A$1:$O$868,8,FALSE)=0,"-",VLOOKUP($A243,'Table 11 Raw Data'!$A$1:$O$868,8,FALSE))</f>
        <v>170</v>
      </c>
      <c r="I243" s="95">
        <f>IF(VLOOKUP($A243,'Table 11 Raw Data'!$A$1:$O$868,9,FALSE)=0,"-",VLOOKUP($A243,'Table 11 Raw Data'!$A$1:$O$868,9,FALSE))</f>
        <v>460</v>
      </c>
      <c r="J243" s="95">
        <f>IF(VLOOKUP($A243,'Table 11 Raw Data'!$A$1:$O$868,10,FALSE)=0,"-",VLOOKUP($A243,'Table 11 Raw Data'!$A$1:$O$868,10,FALSE))</f>
        <v>6770</v>
      </c>
      <c r="K243" s="96">
        <f>IF(VLOOKUP($A243,'Table 11 Raw Data'!$A$1:$O$868,11,FALSE)=0,"-",VLOOKUP($A243,'Table 11 Raw Data'!$A$1:$O$868,11,FALSE))</f>
        <v>37</v>
      </c>
      <c r="L243" s="96">
        <f>IF(VLOOKUP($A243,'Table 11 Raw Data'!$A$1:$O$868,12,FALSE)=0,"-",VLOOKUP($A243,'Table 11 Raw Data'!$A$1:$O$868,12,FALSE))</f>
        <v>46</v>
      </c>
      <c r="M243" s="96">
        <f>IF(VLOOKUP($A243,'Table 11 Raw Data'!$A$1:$O$868,13,FALSE)=0,"-",VLOOKUP($A243,'Table 11 Raw Data'!$A$1:$O$868,13,FALSE))</f>
        <v>83</v>
      </c>
      <c r="N243" s="96">
        <f>IF(VLOOKUP($A243,'Table 11 Raw Data'!$A$1:$O$868,14,FALSE)=0,"-",VLOOKUP($A243,'Table 11 Raw Data'!$A$1:$O$868,14,FALSE))</f>
        <v>17</v>
      </c>
      <c r="O243" s="97">
        <f>IF(VLOOKUP($A243,'Table 11 Raw Data'!$A$1:$O$868,15,FALSE)=0,"-",VLOOKUP($A243,'Table 11 Raw Data'!$A$1:$O$868,15,FALSE))</f>
        <v>100</v>
      </c>
    </row>
    <row r="244" spans="1:15" x14ac:dyDescent="0.2">
      <c r="A244" s="94" t="s">
        <v>573</v>
      </c>
      <c r="B244" s="95">
        <f>IF(VLOOKUP($A244,'Table 11 Raw Data'!$A$1:$O$868,2,FALSE)=0,"-",VLOOKUP($A244,'Table 11 Raw Data'!$A$1:$O$868,2,FALSE))</f>
        <v>940</v>
      </c>
      <c r="C244" s="95">
        <f>IF(VLOOKUP($A244,'Table 11 Raw Data'!$A$1:$O$868,3,FALSE)=0,"-",VLOOKUP($A244,'Table 11 Raw Data'!$A$1:$O$868,3,FALSE))</f>
        <v>1230</v>
      </c>
      <c r="D244" s="95">
        <f>IF(VLOOKUP($A244,'Table 11 Raw Data'!$A$1:$O$868,4,FALSE)=0,"-",VLOOKUP($A244,'Table 11 Raw Data'!$A$1:$O$868,4,FALSE))</f>
        <v>2160</v>
      </c>
      <c r="E244" s="95">
        <f>IF(VLOOKUP($A244,'Table 11 Raw Data'!$A$1:$O$868,5,FALSE)=0,"-",VLOOKUP($A244,'Table 11 Raw Data'!$A$1:$O$868,5,FALSE))</f>
        <v>410</v>
      </c>
      <c r="F244" s="95">
        <f>IF(VLOOKUP($A244,'Table 11 Raw Data'!$A$1:$O$868,6,FALSE)=0,"-",VLOOKUP($A244,'Table 11 Raw Data'!$A$1:$O$868,6,FALSE))</f>
        <v>2570</v>
      </c>
      <c r="G244" s="95">
        <f>IF(VLOOKUP($A244,'Table 11 Raw Data'!$A$1:$O$868,7,FALSE)=0,"-",VLOOKUP($A244,'Table 11 Raw Data'!$A$1:$O$868,7,FALSE))</f>
        <v>100</v>
      </c>
      <c r="H244" s="95">
        <f>IF(VLOOKUP($A244,'Table 11 Raw Data'!$A$1:$O$868,8,FALSE)=0,"-",VLOOKUP($A244,'Table 11 Raw Data'!$A$1:$O$868,8,FALSE))</f>
        <v>50</v>
      </c>
      <c r="I244" s="95">
        <f>IF(VLOOKUP($A244,'Table 11 Raw Data'!$A$1:$O$868,9,FALSE)=0,"-",VLOOKUP($A244,'Table 11 Raw Data'!$A$1:$O$868,9,FALSE))</f>
        <v>150</v>
      </c>
      <c r="J244" s="95">
        <f>IF(VLOOKUP($A244,'Table 11 Raw Data'!$A$1:$O$868,10,FALSE)=0,"-",VLOOKUP($A244,'Table 11 Raw Data'!$A$1:$O$868,10,FALSE))</f>
        <v>2720</v>
      </c>
      <c r="K244" s="96">
        <f>IF(VLOOKUP($A244,'Table 11 Raw Data'!$A$1:$O$868,11,FALSE)=0,"-",VLOOKUP($A244,'Table 11 Raw Data'!$A$1:$O$868,11,FALSE))</f>
        <v>36</v>
      </c>
      <c r="L244" s="96">
        <f>IF(VLOOKUP($A244,'Table 11 Raw Data'!$A$1:$O$868,12,FALSE)=0,"-",VLOOKUP($A244,'Table 11 Raw Data'!$A$1:$O$868,12,FALSE))</f>
        <v>48</v>
      </c>
      <c r="M244" s="96">
        <f>IF(VLOOKUP($A244,'Table 11 Raw Data'!$A$1:$O$868,13,FALSE)=0,"-",VLOOKUP($A244,'Table 11 Raw Data'!$A$1:$O$868,13,FALSE))</f>
        <v>84</v>
      </c>
      <c r="N244" s="96">
        <f>IF(VLOOKUP($A244,'Table 11 Raw Data'!$A$1:$O$868,14,FALSE)=0,"-",VLOOKUP($A244,'Table 11 Raw Data'!$A$1:$O$868,14,FALSE))</f>
        <v>16</v>
      </c>
      <c r="O244" s="97">
        <f>IF(VLOOKUP($A244,'Table 11 Raw Data'!$A$1:$O$868,15,FALSE)=0,"-",VLOOKUP($A244,'Table 11 Raw Data'!$A$1:$O$868,15,FALSE))</f>
        <v>100</v>
      </c>
    </row>
    <row r="245" spans="1:15" x14ac:dyDescent="0.2">
      <c r="A245" s="94" t="s">
        <v>574</v>
      </c>
      <c r="B245" s="95">
        <f>IF(VLOOKUP($A245,'Table 11 Raw Data'!$A$1:$O$868,2,FALSE)=0,"-",VLOOKUP($A245,'Table 11 Raw Data'!$A$1:$O$868,2,FALSE))</f>
        <v>1490</v>
      </c>
      <c r="C245" s="95">
        <f>IF(VLOOKUP($A245,'Table 11 Raw Data'!$A$1:$O$868,3,FALSE)=0,"-",VLOOKUP($A245,'Table 11 Raw Data'!$A$1:$O$868,3,FALSE))</f>
        <v>3580</v>
      </c>
      <c r="D245" s="95">
        <f>IF(VLOOKUP($A245,'Table 11 Raw Data'!$A$1:$O$868,4,FALSE)=0,"-",VLOOKUP($A245,'Table 11 Raw Data'!$A$1:$O$868,4,FALSE))</f>
        <v>5060</v>
      </c>
      <c r="E245" s="95">
        <f>IF(VLOOKUP($A245,'Table 11 Raw Data'!$A$1:$O$868,5,FALSE)=0,"-",VLOOKUP($A245,'Table 11 Raw Data'!$A$1:$O$868,5,FALSE))</f>
        <v>1290</v>
      </c>
      <c r="F245" s="95">
        <f>IF(VLOOKUP($A245,'Table 11 Raw Data'!$A$1:$O$868,6,FALSE)=0,"-",VLOOKUP($A245,'Table 11 Raw Data'!$A$1:$O$868,6,FALSE))</f>
        <v>6350</v>
      </c>
      <c r="G245" s="95">
        <f>IF(VLOOKUP($A245,'Table 11 Raw Data'!$A$1:$O$868,7,FALSE)=0,"-",VLOOKUP($A245,'Table 11 Raw Data'!$A$1:$O$868,7,FALSE))</f>
        <v>290</v>
      </c>
      <c r="H245" s="95">
        <f>IF(VLOOKUP($A245,'Table 11 Raw Data'!$A$1:$O$868,8,FALSE)=0,"-",VLOOKUP($A245,'Table 11 Raw Data'!$A$1:$O$868,8,FALSE))</f>
        <v>160</v>
      </c>
      <c r="I245" s="95">
        <f>IF(VLOOKUP($A245,'Table 11 Raw Data'!$A$1:$O$868,9,FALSE)=0,"-",VLOOKUP($A245,'Table 11 Raw Data'!$A$1:$O$868,9,FALSE))</f>
        <v>450</v>
      </c>
      <c r="J245" s="95">
        <f>IF(VLOOKUP($A245,'Table 11 Raw Data'!$A$1:$O$868,10,FALSE)=0,"-",VLOOKUP($A245,'Table 11 Raw Data'!$A$1:$O$868,10,FALSE))</f>
        <v>6800</v>
      </c>
      <c r="K245" s="96">
        <f>IF(VLOOKUP($A245,'Table 11 Raw Data'!$A$1:$O$868,11,FALSE)=0,"-",VLOOKUP($A245,'Table 11 Raw Data'!$A$1:$O$868,11,FALSE))</f>
        <v>23</v>
      </c>
      <c r="L245" s="96">
        <f>IF(VLOOKUP($A245,'Table 11 Raw Data'!$A$1:$O$868,12,FALSE)=0,"-",VLOOKUP($A245,'Table 11 Raw Data'!$A$1:$O$868,12,FALSE))</f>
        <v>56</v>
      </c>
      <c r="M245" s="96">
        <f>IF(VLOOKUP($A245,'Table 11 Raw Data'!$A$1:$O$868,13,FALSE)=0,"-",VLOOKUP($A245,'Table 11 Raw Data'!$A$1:$O$868,13,FALSE))</f>
        <v>80</v>
      </c>
      <c r="N245" s="96">
        <f>IF(VLOOKUP($A245,'Table 11 Raw Data'!$A$1:$O$868,14,FALSE)=0,"-",VLOOKUP($A245,'Table 11 Raw Data'!$A$1:$O$868,14,FALSE))</f>
        <v>20</v>
      </c>
      <c r="O245" s="97">
        <f>IF(VLOOKUP($A245,'Table 11 Raw Data'!$A$1:$O$868,15,FALSE)=0,"-",VLOOKUP($A245,'Table 11 Raw Data'!$A$1:$O$868,15,FALSE))</f>
        <v>100</v>
      </c>
    </row>
    <row r="246" spans="1:15" x14ac:dyDescent="0.2">
      <c r="A246" s="94" t="s">
        <v>575</v>
      </c>
      <c r="B246" s="95">
        <f>IF(VLOOKUP($A246,'Table 11 Raw Data'!$A$1:$O$868,2,FALSE)=0,"-",VLOOKUP($A246,'Table 11 Raw Data'!$A$1:$O$868,2,FALSE))</f>
        <v>930</v>
      </c>
      <c r="C246" s="95">
        <f>IF(VLOOKUP($A246,'Table 11 Raw Data'!$A$1:$O$868,3,FALSE)=0,"-",VLOOKUP($A246,'Table 11 Raw Data'!$A$1:$O$868,3,FALSE))</f>
        <v>2320</v>
      </c>
      <c r="D246" s="95">
        <f>IF(VLOOKUP($A246,'Table 11 Raw Data'!$A$1:$O$868,4,FALSE)=0,"-",VLOOKUP($A246,'Table 11 Raw Data'!$A$1:$O$868,4,FALSE))</f>
        <v>3250</v>
      </c>
      <c r="E246" s="95">
        <f>IF(VLOOKUP($A246,'Table 11 Raw Data'!$A$1:$O$868,5,FALSE)=0,"-",VLOOKUP($A246,'Table 11 Raw Data'!$A$1:$O$868,5,FALSE))</f>
        <v>880</v>
      </c>
      <c r="F246" s="95">
        <f>IF(VLOOKUP($A246,'Table 11 Raw Data'!$A$1:$O$868,6,FALSE)=0,"-",VLOOKUP($A246,'Table 11 Raw Data'!$A$1:$O$868,6,FALSE))</f>
        <v>4120</v>
      </c>
      <c r="G246" s="95">
        <f>IF(VLOOKUP($A246,'Table 11 Raw Data'!$A$1:$O$868,7,FALSE)=0,"-",VLOOKUP($A246,'Table 11 Raw Data'!$A$1:$O$868,7,FALSE))</f>
        <v>190</v>
      </c>
      <c r="H246" s="95">
        <f>IF(VLOOKUP($A246,'Table 11 Raw Data'!$A$1:$O$868,8,FALSE)=0,"-",VLOOKUP($A246,'Table 11 Raw Data'!$A$1:$O$868,8,FALSE))</f>
        <v>110</v>
      </c>
      <c r="I246" s="95">
        <f>IF(VLOOKUP($A246,'Table 11 Raw Data'!$A$1:$O$868,9,FALSE)=0,"-",VLOOKUP($A246,'Table 11 Raw Data'!$A$1:$O$868,9,FALSE))</f>
        <v>300</v>
      </c>
      <c r="J246" s="95">
        <f>IF(VLOOKUP($A246,'Table 11 Raw Data'!$A$1:$O$868,10,FALSE)=0,"-",VLOOKUP($A246,'Table 11 Raw Data'!$A$1:$O$868,10,FALSE))</f>
        <v>4430</v>
      </c>
      <c r="K246" s="96">
        <f>IF(VLOOKUP($A246,'Table 11 Raw Data'!$A$1:$O$868,11,FALSE)=0,"-",VLOOKUP($A246,'Table 11 Raw Data'!$A$1:$O$868,11,FALSE))</f>
        <v>22</v>
      </c>
      <c r="L246" s="96">
        <f>IF(VLOOKUP($A246,'Table 11 Raw Data'!$A$1:$O$868,12,FALSE)=0,"-",VLOOKUP($A246,'Table 11 Raw Data'!$A$1:$O$868,12,FALSE))</f>
        <v>56</v>
      </c>
      <c r="M246" s="96">
        <f>IF(VLOOKUP($A246,'Table 11 Raw Data'!$A$1:$O$868,13,FALSE)=0,"-",VLOOKUP($A246,'Table 11 Raw Data'!$A$1:$O$868,13,FALSE))</f>
        <v>79</v>
      </c>
      <c r="N246" s="96">
        <f>IF(VLOOKUP($A246,'Table 11 Raw Data'!$A$1:$O$868,14,FALSE)=0,"-",VLOOKUP($A246,'Table 11 Raw Data'!$A$1:$O$868,14,FALSE))</f>
        <v>21</v>
      </c>
      <c r="O246" s="97">
        <f>IF(VLOOKUP($A246,'Table 11 Raw Data'!$A$1:$O$868,15,FALSE)=0,"-",VLOOKUP($A246,'Table 11 Raw Data'!$A$1:$O$868,15,FALSE))</f>
        <v>100</v>
      </c>
    </row>
    <row r="247" spans="1:15" x14ac:dyDescent="0.2">
      <c r="A247" s="94" t="s">
        <v>576</v>
      </c>
      <c r="B247" s="95">
        <f>IF(VLOOKUP($A247,'Table 11 Raw Data'!$A$1:$O$868,2,FALSE)=0,"-",VLOOKUP($A247,'Table 11 Raw Data'!$A$1:$O$868,2,FALSE))</f>
        <v>700</v>
      </c>
      <c r="C247" s="95">
        <f>IF(VLOOKUP($A247,'Table 11 Raw Data'!$A$1:$O$868,3,FALSE)=0,"-",VLOOKUP($A247,'Table 11 Raw Data'!$A$1:$O$868,3,FALSE))</f>
        <v>1030</v>
      </c>
      <c r="D247" s="95">
        <f>IF(VLOOKUP($A247,'Table 11 Raw Data'!$A$1:$O$868,4,FALSE)=0,"-",VLOOKUP($A247,'Table 11 Raw Data'!$A$1:$O$868,4,FALSE))</f>
        <v>1730</v>
      </c>
      <c r="E247" s="95">
        <f>IF(VLOOKUP($A247,'Table 11 Raw Data'!$A$1:$O$868,5,FALSE)=0,"-",VLOOKUP($A247,'Table 11 Raw Data'!$A$1:$O$868,5,FALSE))</f>
        <v>280</v>
      </c>
      <c r="F247" s="95">
        <f>IF(VLOOKUP($A247,'Table 11 Raw Data'!$A$1:$O$868,6,FALSE)=0,"-",VLOOKUP($A247,'Table 11 Raw Data'!$A$1:$O$868,6,FALSE))</f>
        <v>2010</v>
      </c>
      <c r="G247" s="95">
        <f>IF(VLOOKUP($A247,'Table 11 Raw Data'!$A$1:$O$868,7,FALSE)=0,"-",VLOOKUP($A247,'Table 11 Raw Data'!$A$1:$O$868,7,FALSE))</f>
        <v>110</v>
      </c>
      <c r="H247" s="95">
        <f>IF(VLOOKUP($A247,'Table 11 Raw Data'!$A$1:$O$868,8,FALSE)=0,"-",VLOOKUP($A247,'Table 11 Raw Data'!$A$1:$O$868,8,FALSE))</f>
        <v>30</v>
      </c>
      <c r="I247" s="95">
        <f>IF(VLOOKUP($A247,'Table 11 Raw Data'!$A$1:$O$868,9,FALSE)=0,"-",VLOOKUP($A247,'Table 11 Raw Data'!$A$1:$O$868,9,FALSE))</f>
        <v>140</v>
      </c>
      <c r="J247" s="95">
        <f>IF(VLOOKUP($A247,'Table 11 Raw Data'!$A$1:$O$868,10,FALSE)=0,"-",VLOOKUP($A247,'Table 11 Raw Data'!$A$1:$O$868,10,FALSE))</f>
        <v>2150</v>
      </c>
      <c r="K247" s="96">
        <f>IF(VLOOKUP($A247,'Table 11 Raw Data'!$A$1:$O$868,11,FALSE)=0,"-",VLOOKUP($A247,'Table 11 Raw Data'!$A$1:$O$868,11,FALSE))</f>
        <v>35</v>
      </c>
      <c r="L247" s="96">
        <f>IF(VLOOKUP($A247,'Table 11 Raw Data'!$A$1:$O$868,12,FALSE)=0,"-",VLOOKUP($A247,'Table 11 Raw Data'!$A$1:$O$868,12,FALSE))</f>
        <v>51</v>
      </c>
      <c r="M247" s="96">
        <f>IF(VLOOKUP($A247,'Table 11 Raw Data'!$A$1:$O$868,13,FALSE)=0,"-",VLOOKUP($A247,'Table 11 Raw Data'!$A$1:$O$868,13,FALSE))</f>
        <v>86</v>
      </c>
      <c r="N247" s="96">
        <f>IF(VLOOKUP($A247,'Table 11 Raw Data'!$A$1:$O$868,14,FALSE)=0,"-",VLOOKUP($A247,'Table 11 Raw Data'!$A$1:$O$868,14,FALSE))</f>
        <v>14</v>
      </c>
      <c r="O247" s="97">
        <f>IF(VLOOKUP($A247,'Table 11 Raw Data'!$A$1:$O$868,15,FALSE)=0,"-",VLOOKUP($A247,'Table 11 Raw Data'!$A$1:$O$868,15,FALSE))</f>
        <v>100</v>
      </c>
    </row>
    <row r="248" spans="1:15" x14ac:dyDescent="0.2">
      <c r="A248" s="94" t="s">
        <v>577</v>
      </c>
      <c r="B248" s="95">
        <f>IF(VLOOKUP($A248,'Table 11 Raw Data'!$A$1:$O$868,2,FALSE)=0,"-",VLOOKUP($A248,'Table 11 Raw Data'!$A$1:$O$868,2,FALSE))</f>
        <v>1980</v>
      </c>
      <c r="C248" s="95">
        <f>IF(VLOOKUP($A248,'Table 11 Raw Data'!$A$1:$O$868,3,FALSE)=0,"-",VLOOKUP($A248,'Table 11 Raw Data'!$A$1:$O$868,3,FALSE))</f>
        <v>3870</v>
      </c>
      <c r="D248" s="95">
        <f>IF(VLOOKUP($A248,'Table 11 Raw Data'!$A$1:$O$868,4,FALSE)=0,"-",VLOOKUP($A248,'Table 11 Raw Data'!$A$1:$O$868,4,FALSE))</f>
        <v>5850</v>
      </c>
      <c r="E248" s="95">
        <f>IF(VLOOKUP($A248,'Table 11 Raw Data'!$A$1:$O$868,5,FALSE)=0,"-",VLOOKUP($A248,'Table 11 Raw Data'!$A$1:$O$868,5,FALSE))</f>
        <v>1170</v>
      </c>
      <c r="F248" s="95">
        <f>IF(VLOOKUP($A248,'Table 11 Raw Data'!$A$1:$O$868,6,FALSE)=0,"-",VLOOKUP($A248,'Table 11 Raw Data'!$A$1:$O$868,6,FALSE))</f>
        <v>7020</v>
      </c>
      <c r="G248" s="95">
        <f>IF(VLOOKUP($A248,'Table 11 Raw Data'!$A$1:$O$868,7,FALSE)=0,"-",VLOOKUP($A248,'Table 11 Raw Data'!$A$1:$O$868,7,FALSE))</f>
        <v>350</v>
      </c>
      <c r="H248" s="95">
        <f>IF(VLOOKUP($A248,'Table 11 Raw Data'!$A$1:$O$868,8,FALSE)=0,"-",VLOOKUP($A248,'Table 11 Raw Data'!$A$1:$O$868,8,FALSE))</f>
        <v>240</v>
      </c>
      <c r="I248" s="95">
        <f>IF(VLOOKUP($A248,'Table 11 Raw Data'!$A$1:$O$868,9,FALSE)=0,"-",VLOOKUP($A248,'Table 11 Raw Data'!$A$1:$O$868,9,FALSE))</f>
        <v>580</v>
      </c>
      <c r="J248" s="95">
        <f>IF(VLOOKUP($A248,'Table 11 Raw Data'!$A$1:$O$868,10,FALSE)=0,"-",VLOOKUP($A248,'Table 11 Raw Data'!$A$1:$O$868,10,FALSE))</f>
        <v>7600</v>
      </c>
      <c r="K248" s="96">
        <f>IF(VLOOKUP($A248,'Table 11 Raw Data'!$A$1:$O$868,11,FALSE)=0,"-",VLOOKUP($A248,'Table 11 Raw Data'!$A$1:$O$868,11,FALSE))</f>
        <v>28</v>
      </c>
      <c r="L248" s="96">
        <f>IF(VLOOKUP($A248,'Table 11 Raw Data'!$A$1:$O$868,12,FALSE)=0,"-",VLOOKUP($A248,'Table 11 Raw Data'!$A$1:$O$868,12,FALSE))</f>
        <v>55</v>
      </c>
      <c r="M248" s="96">
        <f>IF(VLOOKUP($A248,'Table 11 Raw Data'!$A$1:$O$868,13,FALSE)=0,"-",VLOOKUP($A248,'Table 11 Raw Data'!$A$1:$O$868,13,FALSE))</f>
        <v>83</v>
      </c>
      <c r="N248" s="96">
        <f>IF(VLOOKUP($A248,'Table 11 Raw Data'!$A$1:$O$868,14,FALSE)=0,"-",VLOOKUP($A248,'Table 11 Raw Data'!$A$1:$O$868,14,FALSE))</f>
        <v>17</v>
      </c>
      <c r="O248" s="97">
        <f>IF(VLOOKUP($A248,'Table 11 Raw Data'!$A$1:$O$868,15,FALSE)=0,"-",VLOOKUP($A248,'Table 11 Raw Data'!$A$1:$O$868,15,FALSE))</f>
        <v>100</v>
      </c>
    </row>
    <row r="249" spans="1:15" x14ac:dyDescent="0.2">
      <c r="A249" s="94" t="s">
        <v>578</v>
      </c>
      <c r="B249" s="95">
        <f>IF(VLOOKUP($A249,'Table 11 Raw Data'!$A$1:$O$868,2,FALSE)=0,"-",VLOOKUP($A249,'Table 11 Raw Data'!$A$1:$O$868,2,FALSE))</f>
        <v>1060</v>
      </c>
      <c r="C249" s="95">
        <f>IF(VLOOKUP($A249,'Table 11 Raw Data'!$A$1:$O$868,3,FALSE)=0,"-",VLOOKUP($A249,'Table 11 Raw Data'!$A$1:$O$868,3,FALSE))</f>
        <v>1310</v>
      </c>
      <c r="D249" s="95">
        <f>IF(VLOOKUP($A249,'Table 11 Raw Data'!$A$1:$O$868,4,FALSE)=0,"-",VLOOKUP($A249,'Table 11 Raw Data'!$A$1:$O$868,4,FALSE))</f>
        <v>2370</v>
      </c>
      <c r="E249" s="95">
        <f>IF(VLOOKUP($A249,'Table 11 Raw Data'!$A$1:$O$868,5,FALSE)=0,"-",VLOOKUP($A249,'Table 11 Raw Data'!$A$1:$O$868,5,FALSE))</f>
        <v>350</v>
      </c>
      <c r="F249" s="95">
        <f>IF(VLOOKUP($A249,'Table 11 Raw Data'!$A$1:$O$868,6,FALSE)=0,"-",VLOOKUP($A249,'Table 11 Raw Data'!$A$1:$O$868,6,FALSE))</f>
        <v>2730</v>
      </c>
      <c r="G249" s="95">
        <f>IF(VLOOKUP($A249,'Table 11 Raw Data'!$A$1:$O$868,7,FALSE)=0,"-",VLOOKUP($A249,'Table 11 Raw Data'!$A$1:$O$868,7,FALSE))</f>
        <v>120</v>
      </c>
      <c r="H249" s="95">
        <f>IF(VLOOKUP($A249,'Table 11 Raw Data'!$A$1:$O$868,8,FALSE)=0,"-",VLOOKUP($A249,'Table 11 Raw Data'!$A$1:$O$868,8,FALSE))</f>
        <v>40</v>
      </c>
      <c r="I249" s="95">
        <f>IF(VLOOKUP($A249,'Table 11 Raw Data'!$A$1:$O$868,9,FALSE)=0,"-",VLOOKUP($A249,'Table 11 Raw Data'!$A$1:$O$868,9,FALSE))</f>
        <v>160</v>
      </c>
      <c r="J249" s="95">
        <f>IF(VLOOKUP($A249,'Table 11 Raw Data'!$A$1:$O$868,10,FALSE)=0,"-",VLOOKUP($A249,'Table 11 Raw Data'!$A$1:$O$868,10,FALSE))</f>
        <v>2880</v>
      </c>
      <c r="K249" s="96">
        <f>IF(VLOOKUP($A249,'Table 11 Raw Data'!$A$1:$O$868,11,FALSE)=0,"-",VLOOKUP($A249,'Table 11 Raw Data'!$A$1:$O$868,11,FALSE))</f>
        <v>39</v>
      </c>
      <c r="L249" s="96">
        <f>IF(VLOOKUP($A249,'Table 11 Raw Data'!$A$1:$O$868,12,FALSE)=0,"-",VLOOKUP($A249,'Table 11 Raw Data'!$A$1:$O$868,12,FALSE))</f>
        <v>48</v>
      </c>
      <c r="M249" s="96">
        <f>IF(VLOOKUP($A249,'Table 11 Raw Data'!$A$1:$O$868,13,FALSE)=0,"-",VLOOKUP($A249,'Table 11 Raw Data'!$A$1:$O$868,13,FALSE))</f>
        <v>87</v>
      </c>
      <c r="N249" s="96">
        <f>IF(VLOOKUP($A249,'Table 11 Raw Data'!$A$1:$O$868,14,FALSE)=0,"-",VLOOKUP($A249,'Table 11 Raw Data'!$A$1:$O$868,14,FALSE))</f>
        <v>13</v>
      </c>
      <c r="O249" s="97">
        <f>IF(VLOOKUP($A249,'Table 11 Raw Data'!$A$1:$O$868,15,FALSE)=0,"-",VLOOKUP($A249,'Table 11 Raw Data'!$A$1:$O$868,15,FALSE))</f>
        <v>100</v>
      </c>
    </row>
    <row r="250" spans="1:15" x14ac:dyDescent="0.2">
      <c r="A250" s="94" t="s">
        <v>579</v>
      </c>
      <c r="B250" s="95">
        <f>IF(VLOOKUP($A250,'Table 11 Raw Data'!$A$1:$O$868,2,FALSE)=0,"-",VLOOKUP($A250,'Table 11 Raw Data'!$A$1:$O$868,2,FALSE))</f>
        <v>1560</v>
      </c>
      <c r="C250" s="95">
        <f>IF(VLOOKUP($A250,'Table 11 Raw Data'!$A$1:$O$868,3,FALSE)=0,"-",VLOOKUP($A250,'Table 11 Raw Data'!$A$1:$O$868,3,FALSE))</f>
        <v>3520</v>
      </c>
      <c r="D250" s="95">
        <f>IF(VLOOKUP($A250,'Table 11 Raw Data'!$A$1:$O$868,4,FALSE)=0,"-",VLOOKUP($A250,'Table 11 Raw Data'!$A$1:$O$868,4,FALSE))</f>
        <v>5080</v>
      </c>
      <c r="E250" s="95">
        <f>IF(VLOOKUP($A250,'Table 11 Raw Data'!$A$1:$O$868,5,FALSE)=0,"-",VLOOKUP($A250,'Table 11 Raw Data'!$A$1:$O$868,5,FALSE))</f>
        <v>1280</v>
      </c>
      <c r="F250" s="95">
        <f>IF(VLOOKUP($A250,'Table 11 Raw Data'!$A$1:$O$868,6,FALSE)=0,"-",VLOOKUP($A250,'Table 11 Raw Data'!$A$1:$O$868,6,FALSE))</f>
        <v>6360</v>
      </c>
      <c r="G250" s="95">
        <f>IF(VLOOKUP($A250,'Table 11 Raw Data'!$A$1:$O$868,7,FALSE)=0,"-",VLOOKUP($A250,'Table 11 Raw Data'!$A$1:$O$868,7,FALSE))</f>
        <v>270</v>
      </c>
      <c r="H250" s="95">
        <f>IF(VLOOKUP($A250,'Table 11 Raw Data'!$A$1:$O$868,8,FALSE)=0,"-",VLOOKUP($A250,'Table 11 Raw Data'!$A$1:$O$868,8,FALSE))</f>
        <v>150</v>
      </c>
      <c r="I250" s="95">
        <f>IF(VLOOKUP($A250,'Table 11 Raw Data'!$A$1:$O$868,9,FALSE)=0,"-",VLOOKUP($A250,'Table 11 Raw Data'!$A$1:$O$868,9,FALSE))</f>
        <v>430</v>
      </c>
      <c r="J250" s="95">
        <f>IF(VLOOKUP($A250,'Table 11 Raw Data'!$A$1:$O$868,10,FALSE)=0,"-",VLOOKUP($A250,'Table 11 Raw Data'!$A$1:$O$868,10,FALSE))</f>
        <v>6780</v>
      </c>
      <c r="K250" s="96">
        <f>IF(VLOOKUP($A250,'Table 11 Raw Data'!$A$1:$O$868,11,FALSE)=0,"-",VLOOKUP($A250,'Table 11 Raw Data'!$A$1:$O$868,11,FALSE))</f>
        <v>25</v>
      </c>
      <c r="L250" s="96">
        <f>IF(VLOOKUP($A250,'Table 11 Raw Data'!$A$1:$O$868,12,FALSE)=0,"-",VLOOKUP($A250,'Table 11 Raw Data'!$A$1:$O$868,12,FALSE))</f>
        <v>55</v>
      </c>
      <c r="M250" s="96">
        <f>IF(VLOOKUP($A250,'Table 11 Raw Data'!$A$1:$O$868,13,FALSE)=0,"-",VLOOKUP($A250,'Table 11 Raw Data'!$A$1:$O$868,13,FALSE))</f>
        <v>80</v>
      </c>
      <c r="N250" s="96">
        <f>IF(VLOOKUP($A250,'Table 11 Raw Data'!$A$1:$O$868,14,FALSE)=0,"-",VLOOKUP($A250,'Table 11 Raw Data'!$A$1:$O$868,14,FALSE))</f>
        <v>20</v>
      </c>
      <c r="O250" s="97">
        <f>IF(VLOOKUP($A250,'Table 11 Raw Data'!$A$1:$O$868,15,FALSE)=0,"-",VLOOKUP($A250,'Table 11 Raw Data'!$A$1:$O$868,15,FALSE))</f>
        <v>100</v>
      </c>
    </row>
    <row r="251" spans="1:15" x14ac:dyDescent="0.2">
      <c r="A251" s="94" t="s">
        <v>580</v>
      </c>
      <c r="B251" s="95">
        <f>IF(VLOOKUP($A251,'Table 11 Raw Data'!$A$1:$O$868,2,FALSE)=0,"-",VLOOKUP($A251,'Table 11 Raw Data'!$A$1:$O$868,2,FALSE))</f>
        <v>1160</v>
      </c>
      <c r="C251" s="95">
        <f>IF(VLOOKUP($A251,'Table 11 Raw Data'!$A$1:$O$868,3,FALSE)=0,"-",VLOOKUP($A251,'Table 11 Raw Data'!$A$1:$O$868,3,FALSE))</f>
        <v>2590</v>
      </c>
      <c r="D251" s="95">
        <f>IF(VLOOKUP($A251,'Table 11 Raw Data'!$A$1:$O$868,4,FALSE)=0,"-",VLOOKUP($A251,'Table 11 Raw Data'!$A$1:$O$868,4,FALSE))</f>
        <v>3750</v>
      </c>
      <c r="E251" s="95">
        <f>IF(VLOOKUP($A251,'Table 11 Raw Data'!$A$1:$O$868,5,FALSE)=0,"-",VLOOKUP($A251,'Table 11 Raw Data'!$A$1:$O$868,5,FALSE))</f>
        <v>950</v>
      </c>
      <c r="F251" s="95">
        <f>IF(VLOOKUP($A251,'Table 11 Raw Data'!$A$1:$O$868,6,FALSE)=0,"-",VLOOKUP($A251,'Table 11 Raw Data'!$A$1:$O$868,6,FALSE))</f>
        <v>4700</v>
      </c>
      <c r="G251" s="95">
        <f>IF(VLOOKUP($A251,'Table 11 Raw Data'!$A$1:$O$868,7,FALSE)=0,"-",VLOOKUP($A251,'Table 11 Raw Data'!$A$1:$O$868,7,FALSE))</f>
        <v>260</v>
      </c>
      <c r="H251" s="95">
        <f>IF(VLOOKUP($A251,'Table 11 Raw Data'!$A$1:$O$868,8,FALSE)=0,"-",VLOOKUP($A251,'Table 11 Raw Data'!$A$1:$O$868,8,FALSE))</f>
        <v>160</v>
      </c>
      <c r="I251" s="95">
        <f>IF(VLOOKUP($A251,'Table 11 Raw Data'!$A$1:$O$868,9,FALSE)=0,"-",VLOOKUP($A251,'Table 11 Raw Data'!$A$1:$O$868,9,FALSE))</f>
        <v>420</v>
      </c>
      <c r="J251" s="95">
        <f>IF(VLOOKUP($A251,'Table 11 Raw Data'!$A$1:$O$868,10,FALSE)=0,"-",VLOOKUP($A251,'Table 11 Raw Data'!$A$1:$O$868,10,FALSE))</f>
        <v>5110</v>
      </c>
      <c r="K251" s="96">
        <f>IF(VLOOKUP($A251,'Table 11 Raw Data'!$A$1:$O$868,11,FALSE)=0,"-",VLOOKUP($A251,'Table 11 Raw Data'!$A$1:$O$868,11,FALSE))</f>
        <v>25</v>
      </c>
      <c r="L251" s="96">
        <f>IF(VLOOKUP($A251,'Table 11 Raw Data'!$A$1:$O$868,12,FALSE)=0,"-",VLOOKUP($A251,'Table 11 Raw Data'!$A$1:$O$868,12,FALSE))</f>
        <v>55</v>
      </c>
      <c r="M251" s="96">
        <f>IF(VLOOKUP($A251,'Table 11 Raw Data'!$A$1:$O$868,13,FALSE)=0,"-",VLOOKUP($A251,'Table 11 Raw Data'!$A$1:$O$868,13,FALSE))</f>
        <v>80</v>
      </c>
      <c r="N251" s="96">
        <f>IF(VLOOKUP($A251,'Table 11 Raw Data'!$A$1:$O$868,14,FALSE)=0,"-",VLOOKUP($A251,'Table 11 Raw Data'!$A$1:$O$868,14,FALSE))</f>
        <v>20</v>
      </c>
      <c r="O251" s="97">
        <f>IF(VLOOKUP($A251,'Table 11 Raw Data'!$A$1:$O$868,15,FALSE)=0,"-",VLOOKUP($A251,'Table 11 Raw Data'!$A$1:$O$868,15,FALSE))</f>
        <v>100</v>
      </c>
    </row>
    <row r="252" spans="1:15" x14ac:dyDescent="0.2">
      <c r="A252" s="94" t="s">
        <v>581</v>
      </c>
      <c r="B252" s="95">
        <f>IF(VLOOKUP($A252,'Table 11 Raw Data'!$A$1:$O$868,2,FALSE)=0,"-",VLOOKUP($A252,'Table 11 Raw Data'!$A$1:$O$868,2,FALSE))</f>
        <v>1450</v>
      </c>
      <c r="C252" s="95">
        <f>IF(VLOOKUP($A252,'Table 11 Raw Data'!$A$1:$O$868,3,FALSE)=0,"-",VLOOKUP($A252,'Table 11 Raw Data'!$A$1:$O$868,3,FALSE))</f>
        <v>2710</v>
      </c>
      <c r="D252" s="95">
        <f>IF(VLOOKUP($A252,'Table 11 Raw Data'!$A$1:$O$868,4,FALSE)=0,"-",VLOOKUP($A252,'Table 11 Raw Data'!$A$1:$O$868,4,FALSE))</f>
        <v>4160</v>
      </c>
      <c r="E252" s="95">
        <f>IF(VLOOKUP($A252,'Table 11 Raw Data'!$A$1:$O$868,5,FALSE)=0,"-",VLOOKUP($A252,'Table 11 Raw Data'!$A$1:$O$868,5,FALSE))</f>
        <v>720</v>
      </c>
      <c r="F252" s="95">
        <f>IF(VLOOKUP($A252,'Table 11 Raw Data'!$A$1:$O$868,6,FALSE)=0,"-",VLOOKUP($A252,'Table 11 Raw Data'!$A$1:$O$868,6,FALSE))</f>
        <v>4880</v>
      </c>
      <c r="G252" s="95">
        <f>IF(VLOOKUP($A252,'Table 11 Raw Data'!$A$1:$O$868,7,FALSE)=0,"-",VLOOKUP($A252,'Table 11 Raw Data'!$A$1:$O$868,7,FALSE))</f>
        <v>270</v>
      </c>
      <c r="H252" s="95">
        <f>IF(VLOOKUP($A252,'Table 11 Raw Data'!$A$1:$O$868,8,FALSE)=0,"-",VLOOKUP($A252,'Table 11 Raw Data'!$A$1:$O$868,8,FALSE))</f>
        <v>140</v>
      </c>
      <c r="I252" s="95">
        <f>IF(VLOOKUP($A252,'Table 11 Raw Data'!$A$1:$O$868,9,FALSE)=0,"-",VLOOKUP($A252,'Table 11 Raw Data'!$A$1:$O$868,9,FALSE))</f>
        <v>410</v>
      </c>
      <c r="J252" s="95">
        <f>IF(VLOOKUP($A252,'Table 11 Raw Data'!$A$1:$O$868,10,FALSE)=0,"-",VLOOKUP($A252,'Table 11 Raw Data'!$A$1:$O$868,10,FALSE))</f>
        <v>5290</v>
      </c>
      <c r="K252" s="96">
        <f>IF(VLOOKUP($A252,'Table 11 Raw Data'!$A$1:$O$868,11,FALSE)=0,"-",VLOOKUP($A252,'Table 11 Raw Data'!$A$1:$O$868,11,FALSE))</f>
        <v>30</v>
      </c>
      <c r="L252" s="96">
        <f>IF(VLOOKUP($A252,'Table 11 Raw Data'!$A$1:$O$868,12,FALSE)=0,"-",VLOOKUP($A252,'Table 11 Raw Data'!$A$1:$O$868,12,FALSE))</f>
        <v>55</v>
      </c>
      <c r="M252" s="96">
        <f>IF(VLOOKUP($A252,'Table 11 Raw Data'!$A$1:$O$868,13,FALSE)=0,"-",VLOOKUP($A252,'Table 11 Raw Data'!$A$1:$O$868,13,FALSE))</f>
        <v>85</v>
      </c>
      <c r="N252" s="96">
        <f>IF(VLOOKUP($A252,'Table 11 Raw Data'!$A$1:$O$868,14,FALSE)=0,"-",VLOOKUP($A252,'Table 11 Raw Data'!$A$1:$O$868,14,FALSE))</f>
        <v>15</v>
      </c>
      <c r="O252" s="97">
        <f>IF(VLOOKUP($A252,'Table 11 Raw Data'!$A$1:$O$868,15,FALSE)=0,"-",VLOOKUP($A252,'Table 11 Raw Data'!$A$1:$O$868,15,FALSE))</f>
        <v>100</v>
      </c>
    </row>
    <row r="253" spans="1:15" x14ac:dyDescent="0.2">
      <c r="A253" s="94" t="s">
        <v>582</v>
      </c>
      <c r="B253" s="95">
        <f>IF(VLOOKUP($A253,'Table 11 Raw Data'!$A$1:$O$868,2,FALSE)=0,"-",VLOOKUP($A253,'Table 11 Raw Data'!$A$1:$O$868,2,FALSE))</f>
        <v>1720</v>
      </c>
      <c r="C253" s="95">
        <f>IF(VLOOKUP($A253,'Table 11 Raw Data'!$A$1:$O$868,3,FALSE)=0,"-",VLOOKUP($A253,'Table 11 Raw Data'!$A$1:$O$868,3,FALSE))</f>
        <v>3110</v>
      </c>
      <c r="D253" s="95">
        <f>IF(VLOOKUP($A253,'Table 11 Raw Data'!$A$1:$O$868,4,FALSE)=0,"-",VLOOKUP($A253,'Table 11 Raw Data'!$A$1:$O$868,4,FALSE))</f>
        <v>4840</v>
      </c>
      <c r="E253" s="95">
        <f>IF(VLOOKUP($A253,'Table 11 Raw Data'!$A$1:$O$868,5,FALSE)=0,"-",VLOOKUP($A253,'Table 11 Raw Data'!$A$1:$O$868,5,FALSE))</f>
        <v>1080</v>
      </c>
      <c r="F253" s="95">
        <f>IF(VLOOKUP($A253,'Table 11 Raw Data'!$A$1:$O$868,6,FALSE)=0,"-",VLOOKUP($A253,'Table 11 Raw Data'!$A$1:$O$868,6,FALSE))</f>
        <v>5920</v>
      </c>
      <c r="G253" s="95">
        <f>IF(VLOOKUP($A253,'Table 11 Raw Data'!$A$1:$O$868,7,FALSE)=0,"-",VLOOKUP($A253,'Table 11 Raw Data'!$A$1:$O$868,7,FALSE))</f>
        <v>340</v>
      </c>
      <c r="H253" s="95">
        <f>IF(VLOOKUP($A253,'Table 11 Raw Data'!$A$1:$O$868,8,FALSE)=0,"-",VLOOKUP($A253,'Table 11 Raw Data'!$A$1:$O$868,8,FALSE))</f>
        <v>140</v>
      </c>
      <c r="I253" s="95">
        <f>IF(VLOOKUP($A253,'Table 11 Raw Data'!$A$1:$O$868,9,FALSE)=0,"-",VLOOKUP($A253,'Table 11 Raw Data'!$A$1:$O$868,9,FALSE))</f>
        <v>480</v>
      </c>
      <c r="J253" s="95">
        <f>IF(VLOOKUP($A253,'Table 11 Raw Data'!$A$1:$O$868,10,FALSE)=0,"-",VLOOKUP($A253,'Table 11 Raw Data'!$A$1:$O$868,10,FALSE))</f>
        <v>6390</v>
      </c>
      <c r="K253" s="96">
        <f>IF(VLOOKUP($A253,'Table 11 Raw Data'!$A$1:$O$868,11,FALSE)=0,"-",VLOOKUP($A253,'Table 11 Raw Data'!$A$1:$O$868,11,FALSE))</f>
        <v>29</v>
      </c>
      <c r="L253" s="96">
        <f>IF(VLOOKUP($A253,'Table 11 Raw Data'!$A$1:$O$868,12,FALSE)=0,"-",VLOOKUP($A253,'Table 11 Raw Data'!$A$1:$O$868,12,FALSE))</f>
        <v>53</v>
      </c>
      <c r="M253" s="96">
        <f>IF(VLOOKUP($A253,'Table 11 Raw Data'!$A$1:$O$868,13,FALSE)=0,"-",VLOOKUP($A253,'Table 11 Raw Data'!$A$1:$O$868,13,FALSE))</f>
        <v>82</v>
      </c>
      <c r="N253" s="96">
        <f>IF(VLOOKUP($A253,'Table 11 Raw Data'!$A$1:$O$868,14,FALSE)=0,"-",VLOOKUP($A253,'Table 11 Raw Data'!$A$1:$O$868,14,FALSE))</f>
        <v>18</v>
      </c>
      <c r="O253" s="97">
        <f>IF(VLOOKUP($A253,'Table 11 Raw Data'!$A$1:$O$868,15,FALSE)=0,"-",VLOOKUP($A253,'Table 11 Raw Data'!$A$1:$O$868,15,FALSE))</f>
        <v>100</v>
      </c>
    </row>
    <row r="254" spans="1:15" x14ac:dyDescent="0.2">
      <c r="A254" s="94"/>
      <c r="B254" s="90"/>
      <c r="C254" s="90"/>
      <c r="D254" s="90"/>
      <c r="E254" s="90"/>
      <c r="F254" s="90"/>
      <c r="G254" s="90"/>
      <c r="H254" s="90"/>
      <c r="I254" s="90"/>
      <c r="J254" s="90"/>
      <c r="K254" s="91"/>
      <c r="L254" s="91"/>
      <c r="M254" s="91"/>
      <c r="N254" s="91"/>
      <c r="O254" s="97"/>
    </row>
    <row r="255" spans="1:15" x14ac:dyDescent="0.2">
      <c r="A255" s="93" t="s">
        <v>63</v>
      </c>
      <c r="B255" s="90">
        <f>IF(VLOOKUP($A255,'Table 11 Raw Data'!$A$1:$O$868,2,FALSE)=0,"-",VLOOKUP($A255,'Table 11 Raw Data'!$A$1:$O$868,2,FALSE))</f>
        <v>41760</v>
      </c>
      <c r="C255" s="90">
        <f>IF(VLOOKUP($A255,'Table 11 Raw Data'!$A$1:$O$868,3,FALSE)=0,"-",VLOOKUP($A255,'Table 11 Raw Data'!$A$1:$O$868,3,FALSE))</f>
        <v>63010</v>
      </c>
      <c r="D255" s="90">
        <f>IF(VLOOKUP($A255,'Table 11 Raw Data'!$A$1:$O$868,4,FALSE)=0,"-",VLOOKUP($A255,'Table 11 Raw Data'!$A$1:$O$868,4,FALSE))</f>
        <v>104770</v>
      </c>
      <c r="E255" s="90">
        <f>IF(VLOOKUP($A255,'Table 11 Raw Data'!$A$1:$O$868,5,FALSE)=0,"-",VLOOKUP($A255,'Table 11 Raw Data'!$A$1:$O$868,5,FALSE))</f>
        <v>20420</v>
      </c>
      <c r="F255" s="90">
        <f>IF(VLOOKUP($A255,'Table 11 Raw Data'!$A$1:$O$868,6,FALSE)=0,"-",VLOOKUP($A255,'Table 11 Raw Data'!$A$1:$O$868,6,FALSE))</f>
        <v>125200</v>
      </c>
      <c r="G255" s="90">
        <f>IF(VLOOKUP($A255,'Table 11 Raw Data'!$A$1:$O$868,7,FALSE)=0,"-",VLOOKUP($A255,'Table 11 Raw Data'!$A$1:$O$868,7,FALSE))</f>
        <v>5720</v>
      </c>
      <c r="H255" s="90">
        <f>IF(VLOOKUP($A255,'Table 11 Raw Data'!$A$1:$O$868,8,FALSE)=0,"-",VLOOKUP($A255,'Table 11 Raw Data'!$A$1:$O$868,8,FALSE))</f>
        <v>1550</v>
      </c>
      <c r="I255" s="90">
        <f>IF(VLOOKUP($A255,'Table 11 Raw Data'!$A$1:$O$868,9,FALSE)=0,"-",VLOOKUP($A255,'Table 11 Raw Data'!$A$1:$O$868,9,FALSE))</f>
        <v>7270</v>
      </c>
      <c r="J255" s="90">
        <f>IF(VLOOKUP($A255,'Table 11 Raw Data'!$A$1:$O$868,10,FALSE)=0,"-",VLOOKUP($A255,'Table 11 Raw Data'!$A$1:$O$868,10,FALSE))</f>
        <v>132460</v>
      </c>
      <c r="K255" s="91">
        <f>IF(VLOOKUP($A255,'Table 11 Raw Data'!$A$1:$O$868,11,FALSE)=0,"-",VLOOKUP($A255,'Table 11 Raw Data'!$A$1:$O$868,11,FALSE))</f>
        <v>33</v>
      </c>
      <c r="L255" s="91">
        <f>IF(VLOOKUP($A255,'Table 11 Raw Data'!$A$1:$O$868,12,FALSE)=0,"-",VLOOKUP($A255,'Table 11 Raw Data'!$A$1:$O$868,12,FALSE))</f>
        <v>50</v>
      </c>
      <c r="M255" s="91">
        <f>IF(VLOOKUP($A255,'Table 11 Raw Data'!$A$1:$O$868,13,FALSE)=0,"-",VLOOKUP($A255,'Table 11 Raw Data'!$A$1:$O$868,13,FALSE))</f>
        <v>84</v>
      </c>
      <c r="N255" s="91">
        <f>IF(VLOOKUP($A255,'Table 11 Raw Data'!$A$1:$O$868,14,FALSE)=0,"-",VLOOKUP($A255,'Table 11 Raw Data'!$A$1:$O$868,14,FALSE))</f>
        <v>16</v>
      </c>
      <c r="O255" s="92">
        <f>IF(VLOOKUP($A255,'Table 11 Raw Data'!$A$1:$O$868,15,FALSE)=0,"-",VLOOKUP($A255,'Table 11 Raw Data'!$A$1:$O$868,15,FALSE))</f>
        <v>100</v>
      </c>
    </row>
    <row r="256" spans="1:15" x14ac:dyDescent="0.2">
      <c r="A256" s="94" t="s">
        <v>583</v>
      </c>
      <c r="B256" s="95">
        <f>IF(VLOOKUP($A256,'Table 11 Raw Data'!$A$1:$O$868,2,FALSE)=0,"-",VLOOKUP($A256,'Table 11 Raw Data'!$A$1:$O$868,2,FALSE))</f>
        <v>1610</v>
      </c>
      <c r="C256" s="95">
        <f>IF(VLOOKUP($A256,'Table 11 Raw Data'!$A$1:$O$868,3,FALSE)=0,"-",VLOOKUP($A256,'Table 11 Raw Data'!$A$1:$O$868,3,FALSE))</f>
        <v>2200</v>
      </c>
      <c r="D256" s="95">
        <f>IF(VLOOKUP($A256,'Table 11 Raw Data'!$A$1:$O$868,4,FALSE)=0,"-",VLOOKUP($A256,'Table 11 Raw Data'!$A$1:$O$868,4,FALSE))</f>
        <v>3810</v>
      </c>
      <c r="E256" s="95">
        <f>IF(VLOOKUP($A256,'Table 11 Raw Data'!$A$1:$O$868,5,FALSE)=0,"-",VLOOKUP($A256,'Table 11 Raw Data'!$A$1:$O$868,5,FALSE))</f>
        <v>1060</v>
      </c>
      <c r="F256" s="95">
        <f>IF(VLOOKUP($A256,'Table 11 Raw Data'!$A$1:$O$868,6,FALSE)=0,"-",VLOOKUP($A256,'Table 11 Raw Data'!$A$1:$O$868,6,FALSE))</f>
        <v>4870</v>
      </c>
      <c r="G256" s="95">
        <f>IF(VLOOKUP($A256,'Table 11 Raw Data'!$A$1:$O$868,7,FALSE)=0,"-",VLOOKUP($A256,'Table 11 Raw Data'!$A$1:$O$868,7,FALSE))</f>
        <v>210</v>
      </c>
      <c r="H256" s="95">
        <f>IF(VLOOKUP($A256,'Table 11 Raw Data'!$A$1:$O$868,8,FALSE)=0,"-",VLOOKUP($A256,'Table 11 Raw Data'!$A$1:$O$868,8,FALSE))</f>
        <v>80</v>
      </c>
      <c r="I256" s="95">
        <f>IF(VLOOKUP($A256,'Table 11 Raw Data'!$A$1:$O$868,9,FALSE)=0,"-",VLOOKUP($A256,'Table 11 Raw Data'!$A$1:$O$868,9,FALSE))</f>
        <v>280</v>
      </c>
      <c r="J256" s="95">
        <f>IF(VLOOKUP($A256,'Table 11 Raw Data'!$A$1:$O$868,10,FALSE)=0,"-",VLOOKUP($A256,'Table 11 Raw Data'!$A$1:$O$868,10,FALSE))</f>
        <v>5150</v>
      </c>
      <c r="K256" s="96">
        <f>IF(VLOOKUP($A256,'Table 11 Raw Data'!$A$1:$O$868,11,FALSE)=0,"-",VLOOKUP($A256,'Table 11 Raw Data'!$A$1:$O$868,11,FALSE))</f>
        <v>33</v>
      </c>
      <c r="L256" s="96">
        <f>IF(VLOOKUP($A256,'Table 11 Raw Data'!$A$1:$O$868,12,FALSE)=0,"-",VLOOKUP($A256,'Table 11 Raw Data'!$A$1:$O$868,12,FALSE))</f>
        <v>45</v>
      </c>
      <c r="M256" s="96">
        <f>IF(VLOOKUP($A256,'Table 11 Raw Data'!$A$1:$O$868,13,FALSE)=0,"-",VLOOKUP($A256,'Table 11 Raw Data'!$A$1:$O$868,13,FALSE))</f>
        <v>78</v>
      </c>
      <c r="N256" s="96">
        <f>IF(VLOOKUP($A256,'Table 11 Raw Data'!$A$1:$O$868,14,FALSE)=0,"-",VLOOKUP($A256,'Table 11 Raw Data'!$A$1:$O$868,14,FALSE))</f>
        <v>22</v>
      </c>
      <c r="O256" s="97">
        <f>IF(VLOOKUP($A256,'Table 11 Raw Data'!$A$1:$O$868,15,FALSE)=0,"-",VLOOKUP($A256,'Table 11 Raw Data'!$A$1:$O$868,15,FALSE))</f>
        <v>100</v>
      </c>
    </row>
    <row r="257" spans="1:15" x14ac:dyDescent="0.2">
      <c r="A257" s="94" t="s">
        <v>584</v>
      </c>
      <c r="B257" s="95">
        <f>IF(VLOOKUP($A257,'Table 11 Raw Data'!$A$1:$O$868,2,FALSE)=0,"-",VLOOKUP($A257,'Table 11 Raw Data'!$A$1:$O$868,2,FALSE))</f>
        <v>360</v>
      </c>
      <c r="C257" s="95">
        <f>IF(VLOOKUP($A257,'Table 11 Raw Data'!$A$1:$O$868,3,FALSE)=0,"-",VLOOKUP($A257,'Table 11 Raw Data'!$A$1:$O$868,3,FALSE))</f>
        <v>660</v>
      </c>
      <c r="D257" s="95">
        <f>IF(VLOOKUP($A257,'Table 11 Raw Data'!$A$1:$O$868,4,FALSE)=0,"-",VLOOKUP($A257,'Table 11 Raw Data'!$A$1:$O$868,4,FALSE))</f>
        <v>1020</v>
      </c>
      <c r="E257" s="95">
        <f>IF(VLOOKUP($A257,'Table 11 Raw Data'!$A$1:$O$868,5,FALSE)=0,"-",VLOOKUP($A257,'Table 11 Raw Data'!$A$1:$O$868,5,FALSE))</f>
        <v>190</v>
      </c>
      <c r="F257" s="95">
        <f>IF(VLOOKUP($A257,'Table 11 Raw Data'!$A$1:$O$868,6,FALSE)=0,"-",VLOOKUP($A257,'Table 11 Raw Data'!$A$1:$O$868,6,FALSE))</f>
        <v>1200</v>
      </c>
      <c r="G257" s="95">
        <f>IF(VLOOKUP($A257,'Table 11 Raw Data'!$A$1:$O$868,7,FALSE)=0,"-",VLOOKUP($A257,'Table 11 Raw Data'!$A$1:$O$868,7,FALSE))</f>
        <v>70</v>
      </c>
      <c r="H257" s="95">
        <f>IF(VLOOKUP($A257,'Table 11 Raw Data'!$A$1:$O$868,8,FALSE)=0,"-",VLOOKUP($A257,'Table 11 Raw Data'!$A$1:$O$868,8,FALSE))</f>
        <v>10</v>
      </c>
      <c r="I257" s="95">
        <f>IF(VLOOKUP($A257,'Table 11 Raw Data'!$A$1:$O$868,9,FALSE)=0,"-",VLOOKUP($A257,'Table 11 Raw Data'!$A$1:$O$868,9,FALSE))</f>
        <v>70</v>
      </c>
      <c r="J257" s="95">
        <f>IF(VLOOKUP($A257,'Table 11 Raw Data'!$A$1:$O$868,10,FALSE)=0,"-",VLOOKUP($A257,'Table 11 Raw Data'!$A$1:$O$868,10,FALSE))</f>
        <v>1270</v>
      </c>
      <c r="K257" s="96">
        <f>IF(VLOOKUP($A257,'Table 11 Raw Data'!$A$1:$O$868,11,FALSE)=0,"-",VLOOKUP($A257,'Table 11 Raw Data'!$A$1:$O$868,11,FALSE))</f>
        <v>30</v>
      </c>
      <c r="L257" s="96">
        <f>IF(VLOOKUP($A257,'Table 11 Raw Data'!$A$1:$O$868,12,FALSE)=0,"-",VLOOKUP($A257,'Table 11 Raw Data'!$A$1:$O$868,12,FALSE))</f>
        <v>55</v>
      </c>
      <c r="M257" s="96">
        <f>IF(VLOOKUP($A257,'Table 11 Raw Data'!$A$1:$O$868,13,FALSE)=0,"-",VLOOKUP($A257,'Table 11 Raw Data'!$A$1:$O$868,13,FALSE))</f>
        <v>85</v>
      </c>
      <c r="N257" s="96">
        <f>IF(VLOOKUP($A257,'Table 11 Raw Data'!$A$1:$O$868,14,FALSE)=0,"-",VLOOKUP($A257,'Table 11 Raw Data'!$A$1:$O$868,14,FALSE))</f>
        <v>15</v>
      </c>
      <c r="O257" s="97">
        <f>IF(VLOOKUP($A257,'Table 11 Raw Data'!$A$1:$O$868,15,FALSE)=0,"-",VLOOKUP($A257,'Table 11 Raw Data'!$A$1:$O$868,15,FALSE))</f>
        <v>100</v>
      </c>
    </row>
    <row r="258" spans="1:15" x14ac:dyDescent="0.2">
      <c r="A258" s="94" t="s">
        <v>585</v>
      </c>
      <c r="B258" s="95">
        <f>IF(VLOOKUP($A258,'Table 11 Raw Data'!$A$1:$O$868,2,FALSE)=0,"-",VLOOKUP($A258,'Table 11 Raw Data'!$A$1:$O$868,2,FALSE))</f>
        <v>460</v>
      </c>
      <c r="C258" s="95">
        <f>IF(VLOOKUP($A258,'Table 11 Raw Data'!$A$1:$O$868,3,FALSE)=0,"-",VLOOKUP($A258,'Table 11 Raw Data'!$A$1:$O$868,3,FALSE))</f>
        <v>880</v>
      </c>
      <c r="D258" s="95">
        <f>IF(VLOOKUP($A258,'Table 11 Raw Data'!$A$1:$O$868,4,FALSE)=0,"-",VLOOKUP($A258,'Table 11 Raw Data'!$A$1:$O$868,4,FALSE))</f>
        <v>1340</v>
      </c>
      <c r="E258" s="95">
        <f>IF(VLOOKUP($A258,'Table 11 Raw Data'!$A$1:$O$868,5,FALSE)=0,"-",VLOOKUP($A258,'Table 11 Raw Data'!$A$1:$O$868,5,FALSE))</f>
        <v>240</v>
      </c>
      <c r="F258" s="95">
        <f>IF(VLOOKUP($A258,'Table 11 Raw Data'!$A$1:$O$868,6,FALSE)=0,"-",VLOOKUP($A258,'Table 11 Raw Data'!$A$1:$O$868,6,FALSE))</f>
        <v>1580</v>
      </c>
      <c r="G258" s="95">
        <f>IF(VLOOKUP($A258,'Table 11 Raw Data'!$A$1:$O$868,7,FALSE)=0,"-",VLOOKUP($A258,'Table 11 Raw Data'!$A$1:$O$868,7,FALSE))</f>
        <v>80</v>
      </c>
      <c r="H258" s="95">
        <f>IF(VLOOKUP($A258,'Table 11 Raw Data'!$A$1:$O$868,8,FALSE)=0,"-",VLOOKUP($A258,'Table 11 Raw Data'!$A$1:$O$868,8,FALSE))</f>
        <v>10</v>
      </c>
      <c r="I258" s="95">
        <f>IF(VLOOKUP($A258,'Table 11 Raw Data'!$A$1:$O$868,9,FALSE)=0,"-",VLOOKUP($A258,'Table 11 Raw Data'!$A$1:$O$868,9,FALSE))</f>
        <v>90</v>
      </c>
      <c r="J258" s="95">
        <f>IF(VLOOKUP($A258,'Table 11 Raw Data'!$A$1:$O$868,10,FALSE)=0,"-",VLOOKUP($A258,'Table 11 Raw Data'!$A$1:$O$868,10,FALSE))</f>
        <v>1670</v>
      </c>
      <c r="K258" s="96">
        <f>IF(VLOOKUP($A258,'Table 11 Raw Data'!$A$1:$O$868,11,FALSE)=0,"-",VLOOKUP($A258,'Table 11 Raw Data'!$A$1:$O$868,11,FALSE))</f>
        <v>29</v>
      </c>
      <c r="L258" s="96">
        <f>IF(VLOOKUP($A258,'Table 11 Raw Data'!$A$1:$O$868,12,FALSE)=0,"-",VLOOKUP($A258,'Table 11 Raw Data'!$A$1:$O$868,12,FALSE))</f>
        <v>56</v>
      </c>
      <c r="M258" s="96">
        <f>IF(VLOOKUP($A258,'Table 11 Raw Data'!$A$1:$O$868,13,FALSE)=0,"-",VLOOKUP($A258,'Table 11 Raw Data'!$A$1:$O$868,13,FALSE))</f>
        <v>85</v>
      </c>
      <c r="N258" s="96">
        <f>IF(VLOOKUP($A258,'Table 11 Raw Data'!$A$1:$O$868,14,FALSE)=0,"-",VLOOKUP($A258,'Table 11 Raw Data'!$A$1:$O$868,14,FALSE))</f>
        <v>15</v>
      </c>
      <c r="O258" s="97">
        <f>IF(VLOOKUP($A258,'Table 11 Raw Data'!$A$1:$O$868,15,FALSE)=0,"-",VLOOKUP($A258,'Table 11 Raw Data'!$A$1:$O$868,15,FALSE))</f>
        <v>100</v>
      </c>
    </row>
    <row r="259" spans="1:15" x14ac:dyDescent="0.2">
      <c r="A259" s="94" t="s">
        <v>586</v>
      </c>
      <c r="B259" s="95">
        <f>IF(VLOOKUP($A259,'Table 11 Raw Data'!$A$1:$O$868,2,FALSE)=0,"-",VLOOKUP($A259,'Table 11 Raw Data'!$A$1:$O$868,2,FALSE))</f>
        <v>820</v>
      </c>
      <c r="C259" s="95">
        <f>IF(VLOOKUP($A259,'Table 11 Raw Data'!$A$1:$O$868,3,FALSE)=0,"-",VLOOKUP($A259,'Table 11 Raw Data'!$A$1:$O$868,3,FALSE))</f>
        <v>1140</v>
      </c>
      <c r="D259" s="95">
        <f>IF(VLOOKUP($A259,'Table 11 Raw Data'!$A$1:$O$868,4,FALSE)=0,"-",VLOOKUP($A259,'Table 11 Raw Data'!$A$1:$O$868,4,FALSE))</f>
        <v>1960</v>
      </c>
      <c r="E259" s="95">
        <f>IF(VLOOKUP($A259,'Table 11 Raw Data'!$A$1:$O$868,5,FALSE)=0,"-",VLOOKUP($A259,'Table 11 Raw Data'!$A$1:$O$868,5,FALSE))</f>
        <v>460</v>
      </c>
      <c r="F259" s="95">
        <f>IF(VLOOKUP($A259,'Table 11 Raw Data'!$A$1:$O$868,6,FALSE)=0,"-",VLOOKUP($A259,'Table 11 Raw Data'!$A$1:$O$868,6,FALSE))</f>
        <v>2420</v>
      </c>
      <c r="G259" s="95">
        <f>IF(VLOOKUP($A259,'Table 11 Raw Data'!$A$1:$O$868,7,FALSE)=0,"-",VLOOKUP($A259,'Table 11 Raw Data'!$A$1:$O$868,7,FALSE))</f>
        <v>110</v>
      </c>
      <c r="H259" s="95">
        <f>IF(VLOOKUP($A259,'Table 11 Raw Data'!$A$1:$O$868,8,FALSE)=0,"-",VLOOKUP($A259,'Table 11 Raw Data'!$A$1:$O$868,8,FALSE))</f>
        <v>20</v>
      </c>
      <c r="I259" s="95">
        <f>IF(VLOOKUP($A259,'Table 11 Raw Data'!$A$1:$O$868,9,FALSE)=0,"-",VLOOKUP($A259,'Table 11 Raw Data'!$A$1:$O$868,9,FALSE))</f>
        <v>120</v>
      </c>
      <c r="J259" s="95">
        <f>IF(VLOOKUP($A259,'Table 11 Raw Data'!$A$1:$O$868,10,FALSE)=0,"-",VLOOKUP($A259,'Table 11 Raw Data'!$A$1:$O$868,10,FALSE))</f>
        <v>2540</v>
      </c>
      <c r="K259" s="96">
        <f>IF(VLOOKUP($A259,'Table 11 Raw Data'!$A$1:$O$868,11,FALSE)=0,"-",VLOOKUP($A259,'Table 11 Raw Data'!$A$1:$O$868,11,FALSE))</f>
        <v>34</v>
      </c>
      <c r="L259" s="96">
        <f>IF(VLOOKUP($A259,'Table 11 Raw Data'!$A$1:$O$868,12,FALSE)=0,"-",VLOOKUP($A259,'Table 11 Raw Data'!$A$1:$O$868,12,FALSE))</f>
        <v>47</v>
      </c>
      <c r="M259" s="96">
        <f>IF(VLOOKUP($A259,'Table 11 Raw Data'!$A$1:$O$868,13,FALSE)=0,"-",VLOOKUP($A259,'Table 11 Raw Data'!$A$1:$O$868,13,FALSE))</f>
        <v>81</v>
      </c>
      <c r="N259" s="96">
        <f>IF(VLOOKUP($A259,'Table 11 Raw Data'!$A$1:$O$868,14,FALSE)=0,"-",VLOOKUP($A259,'Table 11 Raw Data'!$A$1:$O$868,14,FALSE))</f>
        <v>19</v>
      </c>
      <c r="O259" s="97">
        <f>IF(VLOOKUP($A259,'Table 11 Raw Data'!$A$1:$O$868,15,FALSE)=0,"-",VLOOKUP($A259,'Table 11 Raw Data'!$A$1:$O$868,15,FALSE))</f>
        <v>100</v>
      </c>
    </row>
    <row r="260" spans="1:15" x14ac:dyDescent="0.2">
      <c r="A260" s="94" t="s">
        <v>587</v>
      </c>
      <c r="B260" s="95">
        <f>IF(VLOOKUP($A260,'Table 11 Raw Data'!$A$1:$O$868,2,FALSE)=0,"-",VLOOKUP($A260,'Table 11 Raw Data'!$A$1:$O$868,2,FALSE))</f>
        <v>710</v>
      </c>
      <c r="C260" s="95">
        <f>IF(VLOOKUP($A260,'Table 11 Raw Data'!$A$1:$O$868,3,FALSE)=0,"-",VLOOKUP($A260,'Table 11 Raw Data'!$A$1:$O$868,3,FALSE))</f>
        <v>1190</v>
      </c>
      <c r="D260" s="95">
        <f>IF(VLOOKUP($A260,'Table 11 Raw Data'!$A$1:$O$868,4,FALSE)=0,"-",VLOOKUP($A260,'Table 11 Raw Data'!$A$1:$O$868,4,FALSE))</f>
        <v>1890</v>
      </c>
      <c r="E260" s="95">
        <f>IF(VLOOKUP($A260,'Table 11 Raw Data'!$A$1:$O$868,5,FALSE)=0,"-",VLOOKUP($A260,'Table 11 Raw Data'!$A$1:$O$868,5,FALSE))</f>
        <v>510</v>
      </c>
      <c r="F260" s="95">
        <f>IF(VLOOKUP($A260,'Table 11 Raw Data'!$A$1:$O$868,6,FALSE)=0,"-",VLOOKUP($A260,'Table 11 Raw Data'!$A$1:$O$868,6,FALSE))</f>
        <v>2400</v>
      </c>
      <c r="G260" s="95">
        <f>IF(VLOOKUP($A260,'Table 11 Raw Data'!$A$1:$O$868,7,FALSE)=0,"-",VLOOKUP($A260,'Table 11 Raw Data'!$A$1:$O$868,7,FALSE))</f>
        <v>130</v>
      </c>
      <c r="H260" s="95">
        <f>IF(VLOOKUP($A260,'Table 11 Raw Data'!$A$1:$O$868,8,FALSE)=0,"-",VLOOKUP($A260,'Table 11 Raw Data'!$A$1:$O$868,8,FALSE))</f>
        <v>20</v>
      </c>
      <c r="I260" s="95">
        <f>IF(VLOOKUP($A260,'Table 11 Raw Data'!$A$1:$O$868,9,FALSE)=0,"-",VLOOKUP($A260,'Table 11 Raw Data'!$A$1:$O$868,9,FALSE))</f>
        <v>150</v>
      </c>
      <c r="J260" s="95">
        <f>IF(VLOOKUP($A260,'Table 11 Raw Data'!$A$1:$O$868,10,FALSE)=0,"-",VLOOKUP($A260,'Table 11 Raw Data'!$A$1:$O$868,10,FALSE))</f>
        <v>2550</v>
      </c>
      <c r="K260" s="96">
        <f>IF(VLOOKUP($A260,'Table 11 Raw Data'!$A$1:$O$868,11,FALSE)=0,"-",VLOOKUP($A260,'Table 11 Raw Data'!$A$1:$O$868,11,FALSE))</f>
        <v>29</v>
      </c>
      <c r="L260" s="96">
        <f>IF(VLOOKUP($A260,'Table 11 Raw Data'!$A$1:$O$868,12,FALSE)=0,"-",VLOOKUP($A260,'Table 11 Raw Data'!$A$1:$O$868,12,FALSE))</f>
        <v>49</v>
      </c>
      <c r="M260" s="96">
        <f>IF(VLOOKUP($A260,'Table 11 Raw Data'!$A$1:$O$868,13,FALSE)=0,"-",VLOOKUP($A260,'Table 11 Raw Data'!$A$1:$O$868,13,FALSE))</f>
        <v>79</v>
      </c>
      <c r="N260" s="96">
        <f>IF(VLOOKUP($A260,'Table 11 Raw Data'!$A$1:$O$868,14,FALSE)=0,"-",VLOOKUP($A260,'Table 11 Raw Data'!$A$1:$O$868,14,FALSE))</f>
        <v>21</v>
      </c>
      <c r="O260" s="97">
        <f>IF(VLOOKUP($A260,'Table 11 Raw Data'!$A$1:$O$868,15,FALSE)=0,"-",VLOOKUP($A260,'Table 11 Raw Data'!$A$1:$O$868,15,FALSE))</f>
        <v>100</v>
      </c>
    </row>
    <row r="261" spans="1:15" x14ac:dyDescent="0.2">
      <c r="A261" s="94" t="s">
        <v>588</v>
      </c>
      <c r="B261" s="95">
        <f>IF(VLOOKUP($A261,'Table 11 Raw Data'!$A$1:$O$868,2,FALSE)=0,"-",VLOOKUP($A261,'Table 11 Raw Data'!$A$1:$O$868,2,FALSE))</f>
        <v>370</v>
      </c>
      <c r="C261" s="95">
        <f>IF(VLOOKUP($A261,'Table 11 Raw Data'!$A$1:$O$868,3,FALSE)=0,"-",VLOOKUP($A261,'Table 11 Raw Data'!$A$1:$O$868,3,FALSE))</f>
        <v>690</v>
      </c>
      <c r="D261" s="95">
        <f>IF(VLOOKUP($A261,'Table 11 Raw Data'!$A$1:$O$868,4,FALSE)=0,"-",VLOOKUP($A261,'Table 11 Raw Data'!$A$1:$O$868,4,FALSE))</f>
        <v>1060</v>
      </c>
      <c r="E261" s="95">
        <f>IF(VLOOKUP($A261,'Table 11 Raw Data'!$A$1:$O$868,5,FALSE)=0,"-",VLOOKUP($A261,'Table 11 Raw Data'!$A$1:$O$868,5,FALSE))</f>
        <v>200</v>
      </c>
      <c r="F261" s="95">
        <f>IF(VLOOKUP($A261,'Table 11 Raw Data'!$A$1:$O$868,6,FALSE)=0,"-",VLOOKUP($A261,'Table 11 Raw Data'!$A$1:$O$868,6,FALSE))</f>
        <v>1260</v>
      </c>
      <c r="G261" s="95">
        <f>IF(VLOOKUP($A261,'Table 11 Raw Data'!$A$1:$O$868,7,FALSE)=0,"-",VLOOKUP($A261,'Table 11 Raw Data'!$A$1:$O$868,7,FALSE))</f>
        <v>70</v>
      </c>
      <c r="H261" s="95">
        <f>IF(VLOOKUP($A261,'Table 11 Raw Data'!$A$1:$O$868,8,FALSE)=0,"-",VLOOKUP($A261,'Table 11 Raw Data'!$A$1:$O$868,8,FALSE))</f>
        <v>10</v>
      </c>
      <c r="I261" s="95">
        <f>IF(VLOOKUP($A261,'Table 11 Raw Data'!$A$1:$O$868,9,FALSE)=0,"-",VLOOKUP($A261,'Table 11 Raw Data'!$A$1:$O$868,9,FALSE))</f>
        <v>80</v>
      </c>
      <c r="J261" s="95">
        <f>IF(VLOOKUP($A261,'Table 11 Raw Data'!$A$1:$O$868,10,FALSE)=0,"-",VLOOKUP($A261,'Table 11 Raw Data'!$A$1:$O$868,10,FALSE))</f>
        <v>1350</v>
      </c>
      <c r="K261" s="96">
        <f>IF(VLOOKUP($A261,'Table 11 Raw Data'!$A$1:$O$868,11,FALSE)=0,"-",VLOOKUP($A261,'Table 11 Raw Data'!$A$1:$O$868,11,FALSE))</f>
        <v>29</v>
      </c>
      <c r="L261" s="96">
        <f>IF(VLOOKUP($A261,'Table 11 Raw Data'!$A$1:$O$868,12,FALSE)=0,"-",VLOOKUP($A261,'Table 11 Raw Data'!$A$1:$O$868,12,FALSE))</f>
        <v>55</v>
      </c>
      <c r="M261" s="96">
        <f>IF(VLOOKUP($A261,'Table 11 Raw Data'!$A$1:$O$868,13,FALSE)=0,"-",VLOOKUP($A261,'Table 11 Raw Data'!$A$1:$O$868,13,FALSE))</f>
        <v>84</v>
      </c>
      <c r="N261" s="96">
        <f>IF(VLOOKUP($A261,'Table 11 Raw Data'!$A$1:$O$868,14,FALSE)=0,"-",VLOOKUP($A261,'Table 11 Raw Data'!$A$1:$O$868,14,FALSE))</f>
        <v>16</v>
      </c>
      <c r="O261" s="97">
        <f>IF(VLOOKUP($A261,'Table 11 Raw Data'!$A$1:$O$868,15,FALSE)=0,"-",VLOOKUP($A261,'Table 11 Raw Data'!$A$1:$O$868,15,FALSE))</f>
        <v>100</v>
      </c>
    </row>
    <row r="262" spans="1:15" x14ac:dyDescent="0.2">
      <c r="A262" s="94" t="s">
        <v>589</v>
      </c>
      <c r="B262" s="95">
        <f>IF(VLOOKUP($A262,'Table 11 Raw Data'!$A$1:$O$868,2,FALSE)=0,"-",VLOOKUP($A262,'Table 11 Raw Data'!$A$1:$O$868,2,FALSE))</f>
        <v>290</v>
      </c>
      <c r="C262" s="95">
        <f>IF(VLOOKUP($A262,'Table 11 Raw Data'!$A$1:$O$868,3,FALSE)=0,"-",VLOOKUP($A262,'Table 11 Raw Data'!$A$1:$O$868,3,FALSE))</f>
        <v>670</v>
      </c>
      <c r="D262" s="95">
        <f>IF(VLOOKUP($A262,'Table 11 Raw Data'!$A$1:$O$868,4,FALSE)=0,"-",VLOOKUP($A262,'Table 11 Raw Data'!$A$1:$O$868,4,FALSE))</f>
        <v>960</v>
      </c>
      <c r="E262" s="95">
        <f>IF(VLOOKUP($A262,'Table 11 Raw Data'!$A$1:$O$868,5,FALSE)=0,"-",VLOOKUP($A262,'Table 11 Raw Data'!$A$1:$O$868,5,FALSE))</f>
        <v>150</v>
      </c>
      <c r="F262" s="95">
        <f>IF(VLOOKUP($A262,'Table 11 Raw Data'!$A$1:$O$868,6,FALSE)=0,"-",VLOOKUP($A262,'Table 11 Raw Data'!$A$1:$O$868,6,FALSE))</f>
        <v>1100</v>
      </c>
      <c r="G262" s="95">
        <f>IF(VLOOKUP($A262,'Table 11 Raw Data'!$A$1:$O$868,7,FALSE)=0,"-",VLOOKUP($A262,'Table 11 Raw Data'!$A$1:$O$868,7,FALSE))</f>
        <v>50</v>
      </c>
      <c r="H262" s="95">
        <f>IF(VLOOKUP($A262,'Table 11 Raw Data'!$A$1:$O$868,8,FALSE)=0,"-",VLOOKUP($A262,'Table 11 Raw Data'!$A$1:$O$868,8,FALSE))</f>
        <v>10</v>
      </c>
      <c r="I262" s="95">
        <f>IF(VLOOKUP($A262,'Table 11 Raw Data'!$A$1:$O$868,9,FALSE)=0,"-",VLOOKUP($A262,'Table 11 Raw Data'!$A$1:$O$868,9,FALSE))</f>
        <v>60</v>
      </c>
      <c r="J262" s="95">
        <f>IF(VLOOKUP($A262,'Table 11 Raw Data'!$A$1:$O$868,10,FALSE)=0,"-",VLOOKUP($A262,'Table 11 Raw Data'!$A$1:$O$868,10,FALSE))</f>
        <v>1160</v>
      </c>
      <c r="K262" s="96">
        <f>IF(VLOOKUP($A262,'Table 11 Raw Data'!$A$1:$O$868,11,FALSE)=0,"-",VLOOKUP($A262,'Table 11 Raw Data'!$A$1:$O$868,11,FALSE))</f>
        <v>26</v>
      </c>
      <c r="L262" s="96">
        <f>IF(VLOOKUP($A262,'Table 11 Raw Data'!$A$1:$O$868,12,FALSE)=0,"-",VLOOKUP($A262,'Table 11 Raw Data'!$A$1:$O$868,12,FALSE))</f>
        <v>60</v>
      </c>
      <c r="M262" s="96">
        <f>IF(VLOOKUP($A262,'Table 11 Raw Data'!$A$1:$O$868,13,FALSE)=0,"-",VLOOKUP($A262,'Table 11 Raw Data'!$A$1:$O$868,13,FALSE))</f>
        <v>87</v>
      </c>
      <c r="N262" s="96">
        <f>IF(VLOOKUP($A262,'Table 11 Raw Data'!$A$1:$O$868,14,FALSE)=0,"-",VLOOKUP($A262,'Table 11 Raw Data'!$A$1:$O$868,14,FALSE))</f>
        <v>13</v>
      </c>
      <c r="O262" s="97">
        <f>IF(VLOOKUP($A262,'Table 11 Raw Data'!$A$1:$O$868,15,FALSE)=0,"-",VLOOKUP($A262,'Table 11 Raw Data'!$A$1:$O$868,15,FALSE))</f>
        <v>100</v>
      </c>
    </row>
    <row r="263" spans="1:15" x14ac:dyDescent="0.2">
      <c r="A263" s="94" t="s">
        <v>590</v>
      </c>
      <c r="B263" s="95">
        <f>IF(VLOOKUP($A263,'Table 11 Raw Data'!$A$1:$O$868,2,FALSE)=0,"-",VLOOKUP($A263,'Table 11 Raw Data'!$A$1:$O$868,2,FALSE))</f>
        <v>1620</v>
      </c>
      <c r="C263" s="95">
        <f>IF(VLOOKUP($A263,'Table 11 Raw Data'!$A$1:$O$868,3,FALSE)=0,"-",VLOOKUP($A263,'Table 11 Raw Data'!$A$1:$O$868,3,FALSE))</f>
        <v>2100</v>
      </c>
      <c r="D263" s="95">
        <f>IF(VLOOKUP($A263,'Table 11 Raw Data'!$A$1:$O$868,4,FALSE)=0,"-",VLOOKUP($A263,'Table 11 Raw Data'!$A$1:$O$868,4,FALSE))</f>
        <v>3720</v>
      </c>
      <c r="E263" s="95">
        <f>IF(VLOOKUP($A263,'Table 11 Raw Data'!$A$1:$O$868,5,FALSE)=0,"-",VLOOKUP($A263,'Table 11 Raw Data'!$A$1:$O$868,5,FALSE))</f>
        <v>690</v>
      </c>
      <c r="F263" s="95">
        <f>IF(VLOOKUP($A263,'Table 11 Raw Data'!$A$1:$O$868,6,FALSE)=0,"-",VLOOKUP($A263,'Table 11 Raw Data'!$A$1:$O$868,6,FALSE))</f>
        <v>4410</v>
      </c>
      <c r="G263" s="95">
        <f>IF(VLOOKUP($A263,'Table 11 Raw Data'!$A$1:$O$868,7,FALSE)=0,"-",VLOOKUP($A263,'Table 11 Raw Data'!$A$1:$O$868,7,FALSE))</f>
        <v>160</v>
      </c>
      <c r="H263" s="95">
        <f>IF(VLOOKUP($A263,'Table 11 Raw Data'!$A$1:$O$868,8,FALSE)=0,"-",VLOOKUP($A263,'Table 11 Raw Data'!$A$1:$O$868,8,FALSE))</f>
        <v>30</v>
      </c>
      <c r="I263" s="95">
        <f>IF(VLOOKUP($A263,'Table 11 Raw Data'!$A$1:$O$868,9,FALSE)=0,"-",VLOOKUP($A263,'Table 11 Raw Data'!$A$1:$O$868,9,FALSE))</f>
        <v>190</v>
      </c>
      <c r="J263" s="95">
        <f>IF(VLOOKUP($A263,'Table 11 Raw Data'!$A$1:$O$868,10,FALSE)=0,"-",VLOOKUP($A263,'Table 11 Raw Data'!$A$1:$O$868,10,FALSE))</f>
        <v>4600</v>
      </c>
      <c r="K263" s="96">
        <f>IF(VLOOKUP($A263,'Table 11 Raw Data'!$A$1:$O$868,11,FALSE)=0,"-",VLOOKUP($A263,'Table 11 Raw Data'!$A$1:$O$868,11,FALSE))</f>
        <v>37</v>
      </c>
      <c r="L263" s="96">
        <f>IF(VLOOKUP($A263,'Table 11 Raw Data'!$A$1:$O$868,12,FALSE)=0,"-",VLOOKUP($A263,'Table 11 Raw Data'!$A$1:$O$868,12,FALSE))</f>
        <v>48</v>
      </c>
      <c r="M263" s="96">
        <f>IF(VLOOKUP($A263,'Table 11 Raw Data'!$A$1:$O$868,13,FALSE)=0,"-",VLOOKUP($A263,'Table 11 Raw Data'!$A$1:$O$868,13,FALSE))</f>
        <v>84</v>
      </c>
      <c r="N263" s="96">
        <f>IF(VLOOKUP($A263,'Table 11 Raw Data'!$A$1:$O$868,14,FALSE)=0,"-",VLOOKUP($A263,'Table 11 Raw Data'!$A$1:$O$868,14,FALSE))</f>
        <v>16</v>
      </c>
      <c r="O263" s="97">
        <f>IF(VLOOKUP($A263,'Table 11 Raw Data'!$A$1:$O$868,15,FALSE)=0,"-",VLOOKUP($A263,'Table 11 Raw Data'!$A$1:$O$868,15,FALSE))</f>
        <v>100</v>
      </c>
    </row>
    <row r="264" spans="1:15" x14ac:dyDescent="0.2">
      <c r="A264" s="94" t="s">
        <v>591</v>
      </c>
      <c r="B264" s="95">
        <f>IF(VLOOKUP($A264,'Table 11 Raw Data'!$A$1:$O$868,2,FALSE)=0,"-",VLOOKUP($A264,'Table 11 Raw Data'!$A$1:$O$868,2,FALSE))</f>
        <v>2430</v>
      </c>
      <c r="C264" s="95">
        <f>IF(VLOOKUP($A264,'Table 11 Raw Data'!$A$1:$O$868,3,FALSE)=0,"-",VLOOKUP($A264,'Table 11 Raw Data'!$A$1:$O$868,3,FALSE))</f>
        <v>3510</v>
      </c>
      <c r="D264" s="95">
        <f>IF(VLOOKUP($A264,'Table 11 Raw Data'!$A$1:$O$868,4,FALSE)=0,"-",VLOOKUP($A264,'Table 11 Raw Data'!$A$1:$O$868,4,FALSE))</f>
        <v>5950</v>
      </c>
      <c r="E264" s="95">
        <f>IF(VLOOKUP($A264,'Table 11 Raw Data'!$A$1:$O$868,5,FALSE)=0,"-",VLOOKUP($A264,'Table 11 Raw Data'!$A$1:$O$868,5,FALSE))</f>
        <v>1160</v>
      </c>
      <c r="F264" s="95">
        <f>IF(VLOOKUP($A264,'Table 11 Raw Data'!$A$1:$O$868,6,FALSE)=0,"-",VLOOKUP($A264,'Table 11 Raw Data'!$A$1:$O$868,6,FALSE))</f>
        <v>7100</v>
      </c>
      <c r="G264" s="95">
        <f>IF(VLOOKUP($A264,'Table 11 Raw Data'!$A$1:$O$868,7,FALSE)=0,"-",VLOOKUP($A264,'Table 11 Raw Data'!$A$1:$O$868,7,FALSE))</f>
        <v>340</v>
      </c>
      <c r="H264" s="95">
        <f>IF(VLOOKUP($A264,'Table 11 Raw Data'!$A$1:$O$868,8,FALSE)=0,"-",VLOOKUP($A264,'Table 11 Raw Data'!$A$1:$O$868,8,FALSE))</f>
        <v>40</v>
      </c>
      <c r="I264" s="95">
        <f>IF(VLOOKUP($A264,'Table 11 Raw Data'!$A$1:$O$868,9,FALSE)=0,"-",VLOOKUP($A264,'Table 11 Raw Data'!$A$1:$O$868,9,FALSE))</f>
        <v>380</v>
      </c>
      <c r="J264" s="95">
        <f>IF(VLOOKUP($A264,'Table 11 Raw Data'!$A$1:$O$868,10,FALSE)=0,"-",VLOOKUP($A264,'Table 11 Raw Data'!$A$1:$O$868,10,FALSE))</f>
        <v>7480</v>
      </c>
      <c r="K264" s="96">
        <f>IF(VLOOKUP($A264,'Table 11 Raw Data'!$A$1:$O$868,11,FALSE)=0,"-",VLOOKUP($A264,'Table 11 Raw Data'!$A$1:$O$868,11,FALSE))</f>
        <v>34</v>
      </c>
      <c r="L264" s="96">
        <f>IF(VLOOKUP($A264,'Table 11 Raw Data'!$A$1:$O$868,12,FALSE)=0,"-",VLOOKUP($A264,'Table 11 Raw Data'!$A$1:$O$868,12,FALSE))</f>
        <v>49</v>
      </c>
      <c r="M264" s="96">
        <f>IF(VLOOKUP($A264,'Table 11 Raw Data'!$A$1:$O$868,13,FALSE)=0,"-",VLOOKUP($A264,'Table 11 Raw Data'!$A$1:$O$868,13,FALSE))</f>
        <v>84</v>
      </c>
      <c r="N264" s="96">
        <f>IF(VLOOKUP($A264,'Table 11 Raw Data'!$A$1:$O$868,14,FALSE)=0,"-",VLOOKUP($A264,'Table 11 Raw Data'!$A$1:$O$868,14,FALSE))</f>
        <v>16</v>
      </c>
      <c r="O264" s="97">
        <f>IF(VLOOKUP($A264,'Table 11 Raw Data'!$A$1:$O$868,15,FALSE)=0,"-",VLOOKUP($A264,'Table 11 Raw Data'!$A$1:$O$868,15,FALSE))</f>
        <v>100</v>
      </c>
    </row>
    <row r="265" spans="1:15" x14ac:dyDescent="0.2">
      <c r="A265" s="94" t="s">
        <v>592</v>
      </c>
      <c r="B265" s="95">
        <f>IF(VLOOKUP($A265,'Table 11 Raw Data'!$A$1:$O$868,2,FALSE)=0,"-",VLOOKUP($A265,'Table 11 Raw Data'!$A$1:$O$868,2,FALSE))</f>
        <v>1340</v>
      </c>
      <c r="C265" s="95">
        <f>IF(VLOOKUP($A265,'Table 11 Raw Data'!$A$1:$O$868,3,FALSE)=0,"-",VLOOKUP($A265,'Table 11 Raw Data'!$A$1:$O$868,3,FALSE))</f>
        <v>1880</v>
      </c>
      <c r="D265" s="95">
        <f>IF(VLOOKUP($A265,'Table 11 Raw Data'!$A$1:$O$868,4,FALSE)=0,"-",VLOOKUP($A265,'Table 11 Raw Data'!$A$1:$O$868,4,FALSE))</f>
        <v>3220</v>
      </c>
      <c r="E265" s="95">
        <f>IF(VLOOKUP($A265,'Table 11 Raw Data'!$A$1:$O$868,5,FALSE)=0,"-",VLOOKUP($A265,'Table 11 Raw Data'!$A$1:$O$868,5,FALSE))</f>
        <v>810</v>
      </c>
      <c r="F265" s="95">
        <f>IF(VLOOKUP($A265,'Table 11 Raw Data'!$A$1:$O$868,6,FALSE)=0,"-",VLOOKUP($A265,'Table 11 Raw Data'!$A$1:$O$868,6,FALSE))</f>
        <v>4020</v>
      </c>
      <c r="G265" s="95">
        <f>IF(VLOOKUP($A265,'Table 11 Raw Data'!$A$1:$O$868,7,FALSE)=0,"-",VLOOKUP($A265,'Table 11 Raw Data'!$A$1:$O$868,7,FALSE))</f>
        <v>200</v>
      </c>
      <c r="H265" s="95">
        <f>IF(VLOOKUP($A265,'Table 11 Raw Data'!$A$1:$O$868,8,FALSE)=0,"-",VLOOKUP($A265,'Table 11 Raw Data'!$A$1:$O$868,8,FALSE))</f>
        <v>20</v>
      </c>
      <c r="I265" s="95">
        <f>IF(VLOOKUP($A265,'Table 11 Raw Data'!$A$1:$O$868,9,FALSE)=0,"-",VLOOKUP($A265,'Table 11 Raw Data'!$A$1:$O$868,9,FALSE))</f>
        <v>220</v>
      </c>
      <c r="J265" s="95">
        <f>IF(VLOOKUP($A265,'Table 11 Raw Data'!$A$1:$O$868,10,FALSE)=0,"-",VLOOKUP($A265,'Table 11 Raw Data'!$A$1:$O$868,10,FALSE))</f>
        <v>4240</v>
      </c>
      <c r="K265" s="96">
        <f>IF(VLOOKUP($A265,'Table 11 Raw Data'!$A$1:$O$868,11,FALSE)=0,"-",VLOOKUP($A265,'Table 11 Raw Data'!$A$1:$O$868,11,FALSE))</f>
        <v>33</v>
      </c>
      <c r="L265" s="96">
        <f>IF(VLOOKUP($A265,'Table 11 Raw Data'!$A$1:$O$868,12,FALSE)=0,"-",VLOOKUP($A265,'Table 11 Raw Data'!$A$1:$O$868,12,FALSE))</f>
        <v>47</v>
      </c>
      <c r="M265" s="96">
        <f>IF(VLOOKUP($A265,'Table 11 Raw Data'!$A$1:$O$868,13,FALSE)=0,"-",VLOOKUP($A265,'Table 11 Raw Data'!$A$1:$O$868,13,FALSE))</f>
        <v>80</v>
      </c>
      <c r="N265" s="96">
        <f>IF(VLOOKUP($A265,'Table 11 Raw Data'!$A$1:$O$868,14,FALSE)=0,"-",VLOOKUP($A265,'Table 11 Raw Data'!$A$1:$O$868,14,FALSE))</f>
        <v>20</v>
      </c>
      <c r="O265" s="97">
        <f>IF(VLOOKUP($A265,'Table 11 Raw Data'!$A$1:$O$868,15,FALSE)=0,"-",VLOOKUP($A265,'Table 11 Raw Data'!$A$1:$O$868,15,FALSE))</f>
        <v>100</v>
      </c>
    </row>
    <row r="266" spans="1:15" x14ac:dyDescent="0.2">
      <c r="A266" s="94" t="s">
        <v>593</v>
      </c>
      <c r="B266" s="95">
        <f>IF(VLOOKUP($A266,'Table 11 Raw Data'!$A$1:$O$868,2,FALSE)=0,"-",VLOOKUP($A266,'Table 11 Raw Data'!$A$1:$O$868,2,FALSE))</f>
        <v>1790</v>
      </c>
      <c r="C266" s="95">
        <f>IF(VLOOKUP($A266,'Table 11 Raw Data'!$A$1:$O$868,3,FALSE)=0,"-",VLOOKUP($A266,'Table 11 Raw Data'!$A$1:$O$868,3,FALSE))</f>
        <v>2420</v>
      </c>
      <c r="D266" s="95">
        <f>IF(VLOOKUP($A266,'Table 11 Raw Data'!$A$1:$O$868,4,FALSE)=0,"-",VLOOKUP($A266,'Table 11 Raw Data'!$A$1:$O$868,4,FALSE))</f>
        <v>4210</v>
      </c>
      <c r="E266" s="95">
        <f>IF(VLOOKUP($A266,'Table 11 Raw Data'!$A$1:$O$868,5,FALSE)=0,"-",VLOOKUP($A266,'Table 11 Raw Data'!$A$1:$O$868,5,FALSE))</f>
        <v>830</v>
      </c>
      <c r="F266" s="95">
        <f>IF(VLOOKUP($A266,'Table 11 Raw Data'!$A$1:$O$868,6,FALSE)=0,"-",VLOOKUP($A266,'Table 11 Raw Data'!$A$1:$O$868,6,FALSE))</f>
        <v>5040</v>
      </c>
      <c r="G266" s="95">
        <f>IF(VLOOKUP($A266,'Table 11 Raw Data'!$A$1:$O$868,7,FALSE)=0,"-",VLOOKUP($A266,'Table 11 Raw Data'!$A$1:$O$868,7,FALSE))</f>
        <v>220</v>
      </c>
      <c r="H266" s="95">
        <f>IF(VLOOKUP($A266,'Table 11 Raw Data'!$A$1:$O$868,8,FALSE)=0,"-",VLOOKUP($A266,'Table 11 Raw Data'!$A$1:$O$868,8,FALSE))</f>
        <v>40</v>
      </c>
      <c r="I266" s="95">
        <f>IF(VLOOKUP($A266,'Table 11 Raw Data'!$A$1:$O$868,9,FALSE)=0,"-",VLOOKUP($A266,'Table 11 Raw Data'!$A$1:$O$868,9,FALSE))</f>
        <v>260</v>
      </c>
      <c r="J266" s="95">
        <f>IF(VLOOKUP($A266,'Table 11 Raw Data'!$A$1:$O$868,10,FALSE)=0,"-",VLOOKUP($A266,'Table 11 Raw Data'!$A$1:$O$868,10,FALSE))</f>
        <v>5300</v>
      </c>
      <c r="K266" s="96">
        <f>IF(VLOOKUP($A266,'Table 11 Raw Data'!$A$1:$O$868,11,FALSE)=0,"-",VLOOKUP($A266,'Table 11 Raw Data'!$A$1:$O$868,11,FALSE))</f>
        <v>35</v>
      </c>
      <c r="L266" s="96">
        <f>IF(VLOOKUP($A266,'Table 11 Raw Data'!$A$1:$O$868,12,FALSE)=0,"-",VLOOKUP($A266,'Table 11 Raw Data'!$A$1:$O$868,12,FALSE))</f>
        <v>48</v>
      </c>
      <c r="M266" s="96">
        <f>IF(VLOOKUP($A266,'Table 11 Raw Data'!$A$1:$O$868,13,FALSE)=0,"-",VLOOKUP($A266,'Table 11 Raw Data'!$A$1:$O$868,13,FALSE))</f>
        <v>84</v>
      </c>
      <c r="N266" s="96">
        <f>IF(VLOOKUP($A266,'Table 11 Raw Data'!$A$1:$O$868,14,FALSE)=0,"-",VLOOKUP($A266,'Table 11 Raw Data'!$A$1:$O$868,14,FALSE))</f>
        <v>16</v>
      </c>
      <c r="O266" s="97">
        <f>IF(VLOOKUP($A266,'Table 11 Raw Data'!$A$1:$O$868,15,FALSE)=0,"-",VLOOKUP($A266,'Table 11 Raw Data'!$A$1:$O$868,15,FALSE))</f>
        <v>100</v>
      </c>
    </row>
    <row r="267" spans="1:15" x14ac:dyDescent="0.2">
      <c r="A267" s="94" t="s">
        <v>594</v>
      </c>
      <c r="B267" s="95">
        <f>IF(VLOOKUP($A267,'Table 11 Raw Data'!$A$1:$O$868,2,FALSE)=0,"-",VLOOKUP($A267,'Table 11 Raw Data'!$A$1:$O$868,2,FALSE))</f>
        <v>1180</v>
      </c>
      <c r="C267" s="95">
        <f>IF(VLOOKUP($A267,'Table 11 Raw Data'!$A$1:$O$868,3,FALSE)=0,"-",VLOOKUP($A267,'Table 11 Raw Data'!$A$1:$O$868,3,FALSE))</f>
        <v>1710</v>
      </c>
      <c r="D267" s="95">
        <f>IF(VLOOKUP($A267,'Table 11 Raw Data'!$A$1:$O$868,4,FALSE)=0,"-",VLOOKUP($A267,'Table 11 Raw Data'!$A$1:$O$868,4,FALSE))</f>
        <v>2890</v>
      </c>
      <c r="E267" s="95">
        <f>IF(VLOOKUP($A267,'Table 11 Raw Data'!$A$1:$O$868,5,FALSE)=0,"-",VLOOKUP($A267,'Table 11 Raw Data'!$A$1:$O$868,5,FALSE))</f>
        <v>610</v>
      </c>
      <c r="F267" s="95">
        <f>IF(VLOOKUP($A267,'Table 11 Raw Data'!$A$1:$O$868,6,FALSE)=0,"-",VLOOKUP($A267,'Table 11 Raw Data'!$A$1:$O$868,6,FALSE))</f>
        <v>3500</v>
      </c>
      <c r="G267" s="95">
        <f>IF(VLOOKUP($A267,'Table 11 Raw Data'!$A$1:$O$868,7,FALSE)=0,"-",VLOOKUP($A267,'Table 11 Raw Data'!$A$1:$O$868,7,FALSE))</f>
        <v>150</v>
      </c>
      <c r="H267" s="95">
        <f>IF(VLOOKUP($A267,'Table 11 Raw Data'!$A$1:$O$868,8,FALSE)=0,"-",VLOOKUP($A267,'Table 11 Raw Data'!$A$1:$O$868,8,FALSE))</f>
        <v>30</v>
      </c>
      <c r="I267" s="95">
        <f>IF(VLOOKUP($A267,'Table 11 Raw Data'!$A$1:$O$868,9,FALSE)=0,"-",VLOOKUP($A267,'Table 11 Raw Data'!$A$1:$O$868,9,FALSE))</f>
        <v>180</v>
      </c>
      <c r="J267" s="95">
        <f>IF(VLOOKUP($A267,'Table 11 Raw Data'!$A$1:$O$868,10,FALSE)=0,"-",VLOOKUP($A267,'Table 11 Raw Data'!$A$1:$O$868,10,FALSE))</f>
        <v>3680</v>
      </c>
      <c r="K267" s="96">
        <f>IF(VLOOKUP($A267,'Table 11 Raw Data'!$A$1:$O$868,11,FALSE)=0,"-",VLOOKUP($A267,'Table 11 Raw Data'!$A$1:$O$868,11,FALSE))</f>
        <v>34</v>
      </c>
      <c r="L267" s="96">
        <f>IF(VLOOKUP($A267,'Table 11 Raw Data'!$A$1:$O$868,12,FALSE)=0,"-",VLOOKUP($A267,'Table 11 Raw Data'!$A$1:$O$868,12,FALSE))</f>
        <v>49</v>
      </c>
      <c r="M267" s="96">
        <f>IF(VLOOKUP($A267,'Table 11 Raw Data'!$A$1:$O$868,13,FALSE)=0,"-",VLOOKUP($A267,'Table 11 Raw Data'!$A$1:$O$868,13,FALSE))</f>
        <v>83</v>
      </c>
      <c r="N267" s="96">
        <f>IF(VLOOKUP($A267,'Table 11 Raw Data'!$A$1:$O$868,14,FALSE)=0,"-",VLOOKUP($A267,'Table 11 Raw Data'!$A$1:$O$868,14,FALSE))</f>
        <v>17</v>
      </c>
      <c r="O267" s="97">
        <f>IF(VLOOKUP($A267,'Table 11 Raw Data'!$A$1:$O$868,15,FALSE)=0,"-",VLOOKUP($A267,'Table 11 Raw Data'!$A$1:$O$868,15,FALSE))</f>
        <v>100</v>
      </c>
    </row>
    <row r="268" spans="1:15" x14ac:dyDescent="0.2">
      <c r="A268" s="94" t="s">
        <v>595</v>
      </c>
      <c r="B268" s="95">
        <f>IF(VLOOKUP($A268,'Table 11 Raw Data'!$A$1:$O$868,2,FALSE)=0,"-",VLOOKUP($A268,'Table 11 Raw Data'!$A$1:$O$868,2,FALSE))</f>
        <v>640</v>
      </c>
      <c r="C268" s="95">
        <f>IF(VLOOKUP($A268,'Table 11 Raw Data'!$A$1:$O$868,3,FALSE)=0,"-",VLOOKUP($A268,'Table 11 Raw Data'!$A$1:$O$868,3,FALSE))</f>
        <v>1130</v>
      </c>
      <c r="D268" s="95">
        <f>IF(VLOOKUP($A268,'Table 11 Raw Data'!$A$1:$O$868,4,FALSE)=0,"-",VLOOKUP($A268,'Table 11 Raw Data'!$A$1:$O$868,4,FALSE))</f>
        <v>1770</v>
      </c>
      <c r="E268" s="95">
        <f>IF(VLOOKUP($A268,'Table 11 Raw Data'!$A$1:$O$868,5,FALSE)=0,"-",VLOOKUP($A268,'Table 11 Raw Data'!$A$1:$O$868,5,FALSE))</f>
        <v>280</v>
      </c>
      <c r="F268" s="95">
        <f>IF(VLOOKUP($A268,'Table 11 Raw Data'!$A$1:$O$868,6,FALSE)=0,"-",VLOOKUP($A268,'Table 11 Raw Data'!$A$1:$O$868,6,FALSE))</f>
        <v>2050</v>
      </c>
      <c r="G268" s="95">
        <f>IF(VLOOKUP($A268,'Table 11 Raw Data'!$A$1:$O$868,7,FALSE)=0,"-",VLOOKUP($A268,'Table 11 Raw Data'!$A$1:$O$868,7,FALSE))</f>
        <v>80</v>
      </c>
      <c r="H268" s="95">
        <f>IF(VLOOKUP($A268,'Table 11 Raw Data'!$A$1:$O$868,8,FALSE)=0,"-",VLOOKUP($A268,'Table 11 Raw Data'!$A$1:$O$868,8,FALSE))</f>
        <v>10</v>
      </c>
      <c r="I268" s="95">
        <f>IF(VLOOKUP($A268,'Table 11 Raw Data'!$A$1:$O$868,9,FALSE)=0,"-",VLOOKUP($A268,'Table 11 Raw Data'!$A$1:$O$868,9,FALSE))</f>
        <v>100</v>
      </c>
      <c r="J268" s="95">
        <f>IF(VLOOKUP($A268,'Table 11 Raw Data'!$A$1:$O$868,10,FALSE)=0,"-",VLOOKUP($A268,'Table 11 Raw Data'!$A$1:$O$868,10,FALSE))</f>
        <v>2140</v>
      </c>
      <c r="K268" s="96">
        <f>IF(VLOOKUP($A268,'Table 11 Raw Data'!$A$1:$O$868,11,FALSE)=0,"-",VLOOKUP($A268,'Table 11 Raw Data'!$A$1:$O$868,11,FALSE))</f>
        <v>31</v>
      </c>
      <c r="L268" s="96">
        <f>IF(VLOOKUP($A268,'Table 11 Raw Data'!$A$1:$O$868,12,FALSE)=0,"-",VLOOKUP($A268,'Table 11 Raw Data'!$A$1:$O$868,12,FALSE))</f>
        <v>55</v>
      </c>
      <c r="M268" s="96">
        <f>IF(VLOOKUP($A268,'Table 11 Raw Data'!$A$1:$O$868,13,FALSE)=0,"-",VLOOKUP($A268,'Table 11 Raw Data'!$A$1:$O$868,13,FALSE))</f>
        <v>86</v>
      </c>
      <c r="N268" s="96">
        <f>IF(VLOOKUP($A268,'Table 11 Raw Data'!$A$1:$O$868,14,FALSE)=0,"-",VLOOKUP($A268,'Table 11 Raw Data'!$A$1:$O$868,14,FALSE))</f>
        <v>14</v>
      </c>
      <c r="O268" s="97">
        <f>IF(VLOOKUP($A268,'Table 11 Raw Data'!$A$1:$O$868,15,FALSE)=0,"-",VLOOKUP($A268,'Table 11 Raw Data'!$A$1:$O$868,15,FALSE))</f>
        <v>100</v>
      </c>
    </row>
    <row r="269" spans="1:15" x14ac:dyDescent="0.2">
      <c r="A269" s="94" t="s">
        <v>596</v>
      </c>
      <c r="B269" s="95">
        <f>IF(VLOOKUP($A269,'Table 11 Raw Data'!$A$1:$O$868,2,FALSE)=0,"-",VLOOKUP($A269,'Table 11 Raw Data'!$A$1:$O$868,2,FALSE))</f>
        <v>270</v>
      </c>
      <c r="C269" s="95">
        <f>IF(VLOOKUP($A269,'Table 11 Raw Data'!$A$1:$O$868,3,FALSE)=0,"-",VLOOKUP($A269,'Table 11 Raw Data'!$A$1:$O$868,3,FALSE))</f>
        <v>470</v>
      </c>
      <c r="D269" s="95">
        <f>IF(VLOOKUP($A269,'Table 11 Raw Data'!$A$1:$O$868,4,FALSE)=0,"-",VLOOKUP($A269,'Table 11 Raw Data'!$A$1:$O$868,4,FALSE))</f>
        <v>740</v>
      </c>
      <c r="E269" s="95">
        <f>IF(VLOOKUP($A269,'Table 11 Raw Data'!$A$1:$O$868,5,FALSE)=0,"-",VLOOKUP($A269,'Table 11 Raw Data'!$A$1:$O$868,5,FALSE))</f>
        <v>130</v>
      </c>
      <c r="F269" s="95">
        <f>IF(VLOOKUP($A269,'Table 11 Raw Data'!$A$1:$O$868,6,FALSE)=0,"-",VLOOKUP($A269,'Table 11 Raw Data'!$A$1:$O$868,6,FALSE))</f>
        <v>860</v>
      </c>
      <c r="G269" s="95">
        <f>IF(VLOOKUP($A269,'Table 11 Raw Data'!$A$1:$O$868,7,FALSE)=0,"-",VLOOKUP($A269,'Table 11 Raw Data'!$A$1:$O$868,7,FALSE))</f>
        <v>40</v>
      </c>
      <c r="H269" s="95">
        <f>IF(VLOOKUP($A269,'Table 11 Raw Data'!$A$1:$O$868,8,FALSE)=0,"-",VLOOKUP($A269,'Table 11 Raw Data'!$A$1:$O$868,8,FALSE))</f>
        <v>10</v>
      </c>
      <c r="I269" s="95">
        <f>IF(VLOOKUP($A269,'Table 11 Raw Data'!$A$1:$O$868,9,FALSE)=0,"-",VLOOKUP($A269,'Table 11 Raw Data'!$A$1:$O$868,9,FALSE))</f>
        <v>40</v>
      </c>
      <c r="J269" s="95">
        <f>IF(VLOOKUP($A269,'Table 11 Raw Data'!$A$1:$O$868,10,FALSE)=0,"-",VLOOKUP($A269,'Table 11 Raw Data'!$A$1:$O$868,10,FALSE))</f>
        <v>910</v>
      </c>
      <c r="K269" s="96">
        <f>IF(VLOOKUP($A269,'Table 11 Raw Data'!$A$1:$O$868,11,FALSE)=0,"-",VLOOKUP($A269,'Table 11 Raw Data'!$A$1:$O$868,11,FALSE))</f>
        <v>31</v>
      </c>
      <c r="L269" s="96">
        <f>IF(VLOOKUP($A269,'Table 11 Raw Data'!$A$1:$O$868,12,FALSE)=0,"-",VLOOKUP($A269,'Table 11 Raw Data'!$A$1:$O$868,12,FALSE))</f>
        <v>55</v>
      </c>
      <c r="M269" s="96">
        <f>IF(VLOOKUP($A269,'Table 11 Raw Data'!$A$1:$O$868,13,FALSE)=0,"-",VLOOKUP($A269,'Table 11 Raw Data'!$A$1:$O$868,13,FALSE))</f>
        <v>85</v>
      </c>
      <c r="N269" s="96">
        <f>IF(VLOOKUP($A269,'Table 11 Raw Data'!$A$1:$O$868,14,FALSE)=0,"-",VLOOKUP($A269,'Table 11 Raw Data'!$A$1:$O$868,14,FALSE))</f>
        <v>15</v>
      </c>
      <c r="O269" s="97">
        <f>IF(VLOOKUP($A269,'Table 11 Raw Data'!$A$1:$O$868,15,FALSE)=0,"-",VLOOKUP($A269,'Table 11 Raw Data'!$A$1:$O$868,15,FALSE))</f>
        <v>100</v>
      </c>
    </row>
    <row r="270" spans="1:15" x14ac:dyDescent="0.2">
      <c r="A270" s="94" t="s">
        <v>597</v>
      </c>
      <c r="B270" s="95">
        <f>IF(VLOOKUP($A270,'Table 11 Raw Data'!$A$1:$O$868,2,FALSE)=0,"-",VLOOKUP($A270,'Table 11 Raw Data'!$A$1:$O$868,2,FALSE))</f>
        <v>170</v>
      </c>
      <c r="C270" s="95">
        <f>IF(VLOOKUP($A270,'Table 11 Raw Data'!$A$1:$O$868,3,FALSE)=0,"-",VLOOKUP($A270,'Table 11 Raw Data'!$A$1:$O$868,3,FALSE))</f>
        <v>330</v>
      </c>
      <c r="D270" s="95">
        <f>IF(VLOOKUP($A270,'Table 11 Raw Data'!$A$1:$O$868,4,FALSE)=0,"-",VLOOKUP($A270,'Table 11 Raw Data'!$A$1:$O$868,4,FALSE))</f>
        <v>490</v>
      </c>
      <c r="E270" s="95">
        <f>IF(VLOOKUP($A270,'Table 11 Raw Data'!$A$1:$O$868,5,FALSE)=0,"-",VLOOKUP($A270,'Table 11 Raw Data'!$A$1:$O$868,5,FALSE))</f>
        <v>60</v>
      </c>
      <c r="F270" s="95">
        <f>IF(VLOOKUP($A270,'Table 11 Raw Data'!$A$1:$O$868,6,FALSE)=0,"-",VLOOKUP($A270,'Table 11 Raw Data'!$A$1:$O$868,6,FALSE))</f>
        <v>560</v>
      </c>
      <c r="G270" s="95">
        <f>IF(VLOOKUP($A270,'Table 11 Raw Data'!$A$1:$O$868,7,FALSE)=0,"-",VLOOKUP($A270,'Table 11 Raw Data'!$A$1:$O$868,7,FALSE))</f>
        <v>30</v>
      </c>
      <c r="H270" s="95" t="str">
        <f>IF(VLOOKUP($A270,'Table 11 Raw Data'!$A$1:$O$868,8,FALSE)=0,"-",VLOOKUP($A270,'Table 11 Raw Data'!$A$1:$O$868,8,FALSE))</f>
        <v>-</v>
      </c>
      <c r="I270" s="95">
        <f>IF(VLOOKUP($A270,'Table 11 Raw Data'!$A$1:$O$868,9,FALSE)=0,"-",VLOOKUP($A270,'Table 11 Raw Data'!$A$1:$O$868,9,FALSE))</f>
        <v>30</v>
      </c>
      <c r="J270" s="95">
        <f>IF(VLOOKUP($A270,'Table 11 Raw Data'!$A$1:$O$868,10,FALSE)=0,"-",VLOOKUP($A270,'Table 11 Raw Data'!$A$1:$O$868,10,FALSE))</f>
        <v>590</v>
      </c>
      <c r="K270" s="96">
        <f>IF(VLOOKUP($A270,'Table 11 Raw Data'!$A$1:$O$868,11,FALSE)=0,"-",VLOOKUP($A270,'Table 11 Raw Data'!$A$1:$O$868,11,FALSE))</f>
        <v>30</v>
      </c>
      <c r="L270" s="96">
        <f>IF(VLOOKUP($A270,'Table 11 Raw Data'!$A$1:$O$868,12,FALSE)=0,"-",VLOOKUP($A270,'Table 11 Raw Data'!$A$1:$O$868,12,FALSE))</f>
        <v>59</v>
      </c>
      <c r="M270" s="96">
        <f>IF(VLOOKUP($A270,'Table 11 Raw Data'!$A$1:$O$868,13,FALSE)=0,"-",VLOOKUP($A270,'Table 11 Raw Data'!$A$1:$O$868,13,FALSE))</f>
        <v>89</v>
      </c>
      <c r="N270" s="96">
        <f>IF(VLOOKUP($A270,'Table 11 Raw Data'!$A$1:$O$868,14,FALSE)=0,"-",VLOOKUP($A270,'Table 11 Raw Data'!$A$1:$O$868,14,FALSE))</f>
        <v>11</v>
      </c>
      <c r="O270" s="97">
        <f>IF(VLOOKUP($A270,'Table 11 Raw Data'!$A$1:$O$868,15,FALSE)=0,"-",VLOOKUP($A270,'Table 11 Raw Data'!$A$1:$O$868,15,FALSE))</f>
        <v>100</v>
      </c>
    </row>
    <row r="271" spans="1:15" x14ac:dyDescent="0.2">
      <c r="A271" s="94" t="s">
        <v>598</v>
      </c>
      <c r="B271" s="95">
        <f>IF(VLOOKUP($A271,'Table 11 Raw Data'!$A$1:$O$868,2,FALSE)=0,"-",VLOOKUP($A271,'Table 11 Raw Data'!$A$1:$O$868,2,FALSE))</f>
        <v>640</v>
      </c>
      <c r="C271" s="95">
        <f>IF(VLOOKUP($A271,'Table 11 Raw Data'!$A$1:$O$868,3,FALSE)=0,"-",VLOOKUP($A271,'Table 11 Raw Data'!$A$1:$O$868,3,FALSE))</f>
        <v>950</v>
      </c>
      <c r="D271" s="95">
        <f>IF(VLOOKUP($A271,'Table 11 Raw Data'!$A$1:$O$868,4,FALSE)=0,"-",VLOOKUP($A271,'Table 11 Raw Data'!$A$1:$O$868,4,FALSE))</f>
        <v>1590</v>
      </c>
      <c r="E271" s="95">
        <f>IF(VLOOKUP($A271,'Table 11 Raw Data'!$A$1:$O$868,5,FALSE)=0,"-",VLOOKUP($A271,'Table 11 Raw Data'!$A$1:$O$868,5,FALSE))</f>
        <v>280</v>
      </c>
      <c r="F271" s="95">
        <f>IF(VLOOKUP($A271,'Table 11 Raw Data'!$A$1:$O$868,6,FALSE)=0,"-",VLOOKUP($A271,'Table 11 Raw Data'!$A$1:$O$868,6,FALSE))</f>
        <v>1870</v>
      </c>
      <c r="G271" s="95">
        <f>IF(VLOOKUP($A271,'Table 11 Raw Data'!$A$1:$O$868,7,FALSE)=0,"-",VLOOKUP($A271,'Table 11 Raw Data'!$A$1:$O$868,7,FALSE))</f>
        <v>90</v>
      </c>
      <c r="H271" s="95">
        <f>IF(VLOOKUP($A271,'Table 11 Raw Data'!$A$1:$O$868,8,FALSE)=0,"-",VLOOKUP($A271,'Table 11 Raw Data'!$A$1:$O$868,8,FALSE))</f>
        <v>10</v>
      </c>
      <c r="I271" s="95">
        <f>IF(VLOOKUP($A271,'Table 11 Raw Data'!$A$1:$O$868,9,FALSE)=0,"-",VLOOKUP($A271,'Table 11 Raw Data'!$A$1:$O$868,9,FALSE))</f>
        <v>100</v>
      </c>
      <c r="J271" s="95">
        <f>IF(VLOOKUP($A271,'Table 11 Raw Data'!$A$1:$O$868,10,FALSE)=0,"-",VLOOKUP($A271,'Table 11 Raw Data'!$A$1:$O$868,10,FALSE))</f>
        <v>1970</v>
      </c>
      <c r="K271" s="96">
        <f>IF(VLOOKUP($A271,'Table 11 Raw Data'!$A$1:$O$868,11,FALSE)=0,"-",VLOOKUP($A271,'Table 11 Raw Data'!$A$1:$O$868,11,FALSE))</f>
        <v>34</v>
      </c>
      <c r="L271" s="96">
        <f>IF(VLOOKUP($A271,'Table 11 Raw Data'!$A$1:$O$868,12,FALSE)=0,"-",VLOOKUP($A271,'Table 11 Raw Data'!$A$1:$O$868,12,FALSE))</f>
        <v>51</v>
      </c>
      <c r="M271" s="96">
        <f>IF(VLOOKUP($A271,'Table 11 Raw Data'!$A$1:$O$868,13,FALSE)=0,"-",VLOOKUP($A271,'Table 11 Raw Data'!$A$1:$O$868,13,FALSE))</f>
        <v>85</v>
      </c>
      <c r="N271" s="96">
        <f>IF(VLOOKUP($A271,'Table 11 Raw Data'!$A$1:$O$868,14,FALSE)=0,"-",VLOOKUP($A271,'Table 11 Raw Data'!$A$1:$O$868,14,FALSE))</f>
        <v>15</v>
      </c>
      <c r="O271" s="97">
        <f>IF(VLOOKUP($A271,'Table 11 Raw Data'!$A$1:$O$868,15,FALSE)=0,"-",VLOOKUP($A271,'Table 11 Raw Data'!$A$1:$O$868,15,FALSE))</f>
        <v>100</v>
      </c>
    </row>
    <row r="272" spans="1:15" x14ac:dyDescent="0.2">
      <c r="A272" s="94" t="s">
        <v>599</v>
      </c>
      <c r="B272" s="95">
        <f>IF(VLOOKUP($A272,'Table 11 Raw Data'!$A$1:$O$868,2,FALSE)=0,"-",VLOOKUP($A272,'Table 11 Raw Data'!$A$1:$O$868,2,FALSE))</f>
        <v>770</v>
      </c>
      <c r="C272" s="95">
        <f>IF(VLOOKUP($A272,'Table 11 Raw Data'!$A$1:$O$868,3,FALSE)=0,"-",VLOOKUP($A272,'Table 11 Raw Data'!$A$1:$O$868,3,FALSE))</f>
        <v>1220</v>
      </c>
      <c r="D272" s="95">
        <f>IF(VLOOKUP($A272,'Table 11 Raw Data'!$A$1:$O$868,4,FALSE)=0,"-",VLOOKUP($A272,'Table 11 Raw Data'!$A$1:$O$868,4,FALSE))</f>
        <v>1990</v>
      </c>
      <c r="E272" s="95">
        <f>IF(VLOOKUP($A272,'Table 11 Raw Data'!$A$1:$O$868,5,FALSE)=0,"-",VLOOKUP($A272,'Table 11 Raw Data'!$A$1:$O$868,5,FALSE))</f>
        <v>310</v>
      </c>
      <c r="F272" s="95">
        <f>IF(VLOOKUP($A272,'Table 11 Raw Data'!$A$1:$O$868,6,FALSE)=0,"-",VLOOKUP($A272,'Table 11 Raw Data'!$A$1:$O$868,6,FALSE))</f>
        <v>2300</v>
      </c>
      <c r="G272" s="95">
        <f>IF(VLOOKUP($A272,'Table 11 Raw Data'!$A$1:$O$868,7,FALSE)=0,"-",VLOOKUP($A272,'Table 11 Raw Data'!$A$1:$O$868,7,FALSE))</f>
        <v>90</v>
      </c>
      <c r="H272" s="95">
        <f>IF(VLOOKUP($A272,'Table 11 Raw Data'!$A$1:$O$868,8,FALSE)=0,"-",VLOOKUP($A272,'Table 11 Raw Data'!$A$1:$O$868,8,FALSE))</f>
        <v>30</v>
      </c>
      <c r="I272" s="95">
        <f>IF(VLOOKUP($A272,'Table 11 Raw Data'!$A$1:$O$868,9,FALSE)=0,"-",VLOOKUP($A272,'Table 11 Raw Data'!$A$1:$O$868,9,FALSE))</f>
        <v>110</v>
      </c>
      <c r="J272" s="95">
        <f>IF(VLOOKUP($A272,'Table 11 Raw Data'!$A$1:$O$868,10,FALSE)=0,"-",VLOOKUP($A272,'Table 11 Raw Data'!$A$1:$O$868,10,FALSE))</f>
        <v>2420</v>
      </c>
      <c r="K272" s="96">
        <f>IF(VLOOKUP($A272,'Table 11 Raw Data'!$A$1:$O$868,11,FALSE)=0,"-",VLOOKUP($A272,'Table 11 Raw Data'!$A$1:$O$868,11,FALSE))</f>
        <v>33</v>
      </c>
      <c r="L272" s="96">
        <f>IF(VLOOKUP($A272,'Table 11 Raw Data'!$A$1:$O$868,12,FALSE)=0,"-",VLOOKUP($A272,'Table 11 Raw Data'!$A$1:$O$868,12,FALSE))</f>
        <v>53</v>
      </c>
      <c r="M272" s="96">
        <f>IF(VLOOKUP($A272,'Table 11 Raw Data'!$A$1:$O$868,13,FALSE)=0,"-",VLOOKUP($A272,'Table 11 Raw Data'!$A$1:$O$868,13,FALSE))</f>
        <v>86</v>
      </c>
      <c r="N272" s="96">
        <f>IF(VLOOKUP($A272,'Table 11 Raw Data'!$A$1:$O$868,14,FALSE)=0,"-",VLOOKUP($A272,'Table 11 Raw Data'!$A$1:$O$868,14,FALSE))</f>
        <v>14</v>
      </c>
      <c r="O272" s="97">
        <f>IF(VLOOKUP($A272,'Table 11 Raw Data'!$A$1:$O$868,15,FALSE)=0,"-",VLOOKUP($A272,'Table 11 Raw Data'!$A$1:$O$868,15,FALSE))</f>
        <v>100</v>
      </c>
    </row>
    <row r="273" spans="1:15" x14ac:dyDescent="0.2">
      <c r="A273" s="94" t="s">
        <v>600</v>
      </c>
      <c r="B273" s="95">
        <f>IF(VLOOKUP($A273,'Table 11 Raw Data'!$A$1:$O$868,2,FALSE)=0,"-",VLOOKUP($A273,'Table 11 Raw Data'!$A$1:$O$868,2,FALSE))</f>
        <v>1170</v>
      </c>
      <c r="C273" s="95">
        <f>IF(VLOOKUP($A273,'Table 11 Raw Data'!$A$1:$O$868,3,FALSE)=0,"-",VLOOKUP($A273,'Table 11 Raw Data'!$A$1:$O$868,3,FALSE))</f>
        <v>1450</v>
      </c>
      <c r="D273" s="95">
        <f>IF(VLOOKUP($A273,'Table 11 Raw Data'!$A$1:$O$868,4,FALSE)=0,"-",VLOOKUP($A273,'Table 11 Raw Data'!$A$1:$O$868,4,FALSE))</f>
        <v>2620</v>
      </c>
      <c r="E273" s="95">
        <f>IF(VLOOKUP($A273,'Table 11 Raw Data'!$A$1:$O$868,5,FALSE)=0,"-",VLOOKUP($A273,'Table 11 Raw Data'!$A$1:$O$868,5,FALSE))</f>
        <v>470</v>
      </c>
      <c r="F273" s="95">
        <f>IF(VLOOKUP($A273,'Table 11 Raw Data'!$A$1:$O$868,6,FALSE)=0,"-",VLOOKUP($A273,'Table 11 Raw Data'!$A$1:$O$868,6,FALSE))</f>
        <v>3090</v>
      </c>
      <c r="G273" s="95">
        <f>IF(VLOOKUP($A273,'Table 11 Raw Data'!$A$1:$O$868,7,FALSE)=0,"-",VLOOKUP($A273,'Table 11 Raw Data'!$A$1:$O$868,7,FALSE))</f>
        <v>130</v>
      </c>
      <c r="H273" s="95">
        <f>IF(VLOOKUP($A273,'Table 11 Raw Data'!$A$1:$O$868,8,FALSE)=0,"-",VLOOKUP($A273,'Table 11 Raw Data'!$A$1:$O$868,8,FALSE))</f>
        <v>30</v>
      </c>
      <c r="I273" s="95">
        <f>IF(VLOOKUP($A273,'Table 11 Raw Data'!$A$1:$O$868,9,FALSE)=0,"-",VLOOKUP($A273,'Table 11 Raw Data'!$A$1:$O$868,9,FALSE))</f>
        <v>160</v>
      </c>
      <c r="J273" s="95">
        <f>IF(VLOOKUP($A273,'Table 11 Raw Data'!$A$1:$O$868,10,FALSE)=0,"-",VLOOKUP($A273,'Table 11 Raw Data'!$A$1:$O$868,10,FALSE))</f>
        <v>3250</v>
      </c>
      <c r="K273" s="96">
        <f>IF(VLOOKUP($A273,'Table 11 Raw Data'!$A$1:$O$868,11,FALSE)=0,"-",VLOOKUP($A273,'Table 11 Raw Data'!$A$1:$O$868,11,FALSE))</f>
        <v>38</v>
      </c>
      <c r="L273" s="96">
        <f>IF(VLOOKUP($A273,'Table 11 Raw Data'!$A$1:$O$868,12,FALSE)=0,"-",VLOOKUP($A273,'Table 11 Raw Data'!$A$1:$O$868,12,FALSE))</f>
        <v>47</v>
      </c>
      <c r="M273" s="96">
        <f>IF(VLOOKUP($A273,'Table 11 Raw Data'!$A$1:$O$868,13,FALSE)=0,"-",VLOOKUP($A273,'Table 11 Raw Data'!$A$1:$O$868,13,FALSE))</f>
        <v>85</v>
      </c>
      <c r="N273" s="96">
        <f>IF(VLOOKUP($A273,'Table 11 Raw Data'!$A$1:$O$868,14,FALSE)=0,"-",VLOOKUP($A273,'Table 11 Raw Data'!$A$1:$O$868,14,FALSE))</f>
        <v>15</v>
      </c>
      <c r="O273" s="97">
        <f>IF(VLOOKUP($A273,'Table 11 Raw Data'!$A$1:$O$868,15,FALSE)=0,"-",VLOOKUP($A273,'Table 11 Raw Data'!$A$1:$O$868,15,FALSE))</f>
        <v>100</v>
      </c>
    </row>
    <row r="274" spans="1:15" x14ac:dyDescent="0.2">
      <c r="A274" s="94" t="s">
        <v>601</v>
      </c>
      <c r="B274" s="95">
        <f>IF(VLOOKUP($A274,'Table 11 Raw Data'!$A$1:$O$868,2,FALSE)=0,"-",VLOOKUP($A274,'Table 11 Raw Data'!$A$1:$O$868,2,FALSE))</f>
        <v>530</v>
      </c>
      <c r="C274" s="95">
        <f>IF(VLOOKUP($A274,'Table 11 Raw Data'!$A$1:$O$868,3,FALSE)=0,"-",VLOOKUP($A274,'Table 11 Raw Data'!$A$1:$O$868,3,FALSE))</f>
        <v>820</v>
      </c>
      <c r="D274" s="95">
        <f>IF(VLOOKUP($A274,'Table 11 Raw Data'!$A$1:$O$868,4,FALSE)=0,"-",VLOOKUP($A274,'Table 11 Raw Data'!$A$1:$O$868,4,FALSE))</f>
        <v>1350</v>
      </c>
      <c r="E274" s="95">
        <f>IF(VLOOKUP($A274,'Table 11 Raw Data'!$A$1:$O$868,5,FALSE)=0,"-",VLOOKUP($A274,'Table 11 Raw Data'!$A$1:$O$868,5,FALSE))</f>
        <v>250</v>
      </c>
      <c r="F274" s="95">
        <f>IF(VLOOKUP($A274,'Table 11 Raw Data'!$A$1:$O$868,6,FALSE)=0,"-",VLOOKUP($A274,'Table 11 Raw Data'!$A$1:$O$868,6,FALSE))</f>
        <v>1590</v>
      </c>
      <c r="G274" s="95">
        <f>IF(VLOOKUP($A274,'Table 11 Raw Data'!$A$1:$O$868,7,FALSE)=0,"-",VLOOKUP($A274,'Table 11 Raw Data'!$A$1:$O$868,7,FALSE))</f>
        <v>70</v>
      </c>
      <c r="H274" s="95">
        <f>IF(VLOOKUP($A274,'Table 11 Raw Data'!$A$1:$O$868,8,FALSE)=0,"-",VLOOKUP($A274,'Table 11 Raw Data'!$A$1:$O$868,8,FALSE))</f>
        <v>20</v>
      </c>
      <c r="I274" s="95">
        <f>IF(VLOOKUP($A274,'Table 11 Raw Data'!$A$1:$O$868,9,FALSE)=0,"-",VLOOKUP($A274,'Table 11 Raw Data'!$A$1:$O$868,9,FALSE))</f>
        <v>90</v>
      </c>
      <c r="J274" s="95">
        <f>IF(VLOOKUP($A274,'Table 11 Raw Data'!$A$1:$O$868,10,FALSE)=0,"-",VLOOKUP($A274,'Table 11 Raw Data'!$A$1:$O$868,10,FALSE))</f>
        <v>1680</v>
      </c>
      <c r="K274" s="96">
        <f>IF(VLOOKUP($A274,'Table 11 Raw Data'!$A$1:$O$868,11,FALSE)=0,"-",VLOOKUP($A274,'Table 11 Raw Data'!$A$1:$O$868,11,FALSE))</f>
        <v>33</v>
      </c>
      <c r="L274" s="96">
        <f>IF(VLOOKUP($A274,'Table 11 Raw Data'!$A$1:$O$868,12,FALSE)=0,"-",VLOOKUP($A274,'Table 11 Raw Data'!$A$1:$O$868,12,FALSE))</f>
        <v>51</v>
      </c>
      <c r="M274" s="96">
        <f>IF(VLOOKUP($A274,'Table 11 Raw Data'!$A$1:$O$868,13,FALSE)=0,"-",VLOOKUP($A274,'Table 11 Raw Data'!$A$1:$O$868,13,FALSE))</f>
        <v>85</v>
      </c>
      <c r="N274" s="96">
        <f>IF(VLOOKUP($A274,'Table 11 Raw Data'!$A$1:$O$868,14,FALSE)=0,"-",VLOOKUP($A274,'Table 11 Raw Data'!$A$1:$O$868,14,FALSE))</f>
        <v>15</v>
      </c>
      <c r="O274" s="97">
        <f>IF(VLOOKUP($A274,'Table 11 Raw Data'!$A$1:$O$868,15,FALSE)=0,"-",VLOOKUP($A274,'Table 11 Raw Data'!$A$1:$O$868,15,FALSE))</f>
        <v>100</v>
      </c>
    </row>
    <row r="275" spans="1:15" x14ac:dyDescent="0.2">
      <c r="A275" s="94" t="s">
        <v>602</v>
      </c>
      <c r="B275" s="95">
        <f>IF(VLOOKUP($A275,'Table 11 Raw Data'!$A$1:$O$868,2,FALSE)=0,"-",VLOOKUP($A275,'Table 11 Raw Data'!$A$1:$O$868,2,FALSE))</f>
        <v>520</v>
      </c>
      <c r="C275" s="95">
        <f>IF(VLOOKUP($A275,'Table 11 Raw Data'!$A$1:$O$868,3,FALSE)=0,"-",VLOOKUP($A275,'Table 11 Raw Data'!$A$1:$O$868,3,FALSE))</f>
        <v>890</v>
      </c>
      <c r="D275" s="95">
        <f>IF(VLOOKUP($A275,'Table 11 Raw Data'!$A$1:$O$868,4,FALSE)=0,"-",VLOOKUP($A275,'Table 11 Raw Data'!$A$1:$O$868,4,FALSE))</f>
        <v>1410</v>
      </c>
      <c r="E275" s="95">
        <f>IF(VLOOKUP($A275,'Table 11 Raw Data'!$A$1:$O$868,5,FALSE)=0,"-",VLOOKUP($A275,'Table 11 Raw Data'!$A$1:$O$868,5,FALSE))</f>
        <v>200</v>
      </c>
      <c r="F275" s="95">
        <f>IF(VLOOKUP($A275,'Table 11 Raw Data'!$A$1:$O$868,6,FALSE)=0,"-",VLOOKUP($A275,'Table 11 Raw Data'!$A$1:$O$868,6,FALSE))</f>
        <v>1610</v>
      </c>
      <c r="G275" s="95">
        <f>IF(VLOOKUP($A275,'Table 11 Raw Data'!$A$1:$O$868,7,FALSE)=0,"-",VLOOKUP($A275,'Table 11 Raw Data'!$A$1:$O$868,7,FALSE))</f>
        <v>70</v>
      </c>
      <c r="H275" s="95">
        <f>IF(VLOOKUP($A275,'Table 11 Raw Data'!$A$1:$O$868,8,FALSE)=0,"-",VLOOKUP($A275,'Table 11 Raw Data'!$A$1:$O$868,8,FALSE))</f>
        <v>20</v>
      </c>
      <c r="I275" s="95">
        <f>IF(VLOOKUP($A275,'Table 11 Raw Data'!$A$1:$O$868,9,FALSE)=0,"-",VLOOKUP($A275,'Table 11 Raw Data'!$A$1:$O$868,9,FALSE))</f>
        <v>90</v>
      </c>
      <c r="J275" s="95">
        <f>IF(VLOOKUP($A275,'Table 11 Raw Data'!$A$1:$O$868,10,FALSE)=0,"-",VLOOKUP($A275,'Table 11 Raw Data'!$A$1:$O$868,10,FALSE))</f>
        <v>1700</v>
      </c>
      <c r="K275" s="96">
        <f>IF(VLOOKUP($A275,'Table 11 Raw Data'!$A$1:$O$868,11,FALSE)=0,"-",VLOOKUP($A275,'Table 11 Raw Data'!$A$1:$O$868,11,FALSE))</f>
        <v>32</v>
      </c>
      <c r="L275" s="96">
        <f>IF(VLOOKUP($A275,'Table 11 Raw Data'!$A$1:$O$868,12,FALSE)=0,"-",VLOOKUP($A275,'Table 11 Raw Data'!$A$1:$O$868,12,FALSE))</f>
        <v>55</v>
      </c>
      <c r="M275" s="96">
        <f>IF(VLOOKUP($A275,'Table 11 Raw Data'!$A$1:$O$868,13,FALSE)=0,"-",VLOOKUP($A275,'Table 11 Raw Data'!$A$1:$O$868,13,FALSE))</f>
        <v>88</v>
      </c>
      <c r="N275" s="96">
        <f>IF(VLOOKUP($A275,'Table 11 Raw Data'!$A$1:$O$868,14,FALSE)=0,"-",VLOOKUP($A275,'Table 11 Raw Data'!$A$1:$O$868,14,FALSE))</f>
        <v>12</v>
      </c>
      <c r="O275" s="97">
        <f>IF(VLOOKUP($A275,'Table 11 Raw Data'!$A$1:$O$868,15,FALSE)=0,"-",VLOOKUP($A275,'Table 11 Raw Data'!$A$1:$O$868,15,FALSE))</f>
        <v>100</v>
      </c>
    </row>
    <row r="276" spans="1:15" x14ac:dyDescent="0.2">
      <c r="A276" s="94" t="s">
        <v>603</v>
      </c>
      <c r="B276" s="95">
        <f>IF(VLOOKUP($A276,'Table 11 Raw Data'!$A$1:$O$868,2,FALSE)=0,"-",VLOOKUP($A276,'Table 11 Raw Data'!$A$1:$O$868,2,FALSE))</f>
        <v>580</v>
      </c>
      <c r="C276" s="95">
        <f>IF(VLOOKUP($A276,'Table 11 Raw Data'!$A$1:$O$868,3,FALSE)=0,"-",VLOOKUP($A276,'Table 11 Raw Data'!$A$1:$O$868,3,FALSE))</f>
        <v>950</v>
      </c>
      <c r="D276" s="95">
        <f>IF(VLOOKUP($A276,'Table 11 Raw Data'!$A$1:$O$868,4,FALSE)=0,"-",VLOOKUP($A276,'Table 11 Raw Data'!$A$1:$O$868,4,FALSE))</f>
        <v>1530</v>
      </c>
      <c r="E276" s="95">
        <f>IF(VLOOKUP($A276,'Table 11 Raw Data'!$A$1:$O$868,5,FALSE)=0,"-",VLOOKUP($A276,'Table 11 Raw Data'!$A$1:$O$868,5,FALSE))</f>
        <v>210</v>
      </c>
      <c r="F276" s="95">
        <f>IF(VLOOKUP($A276,'Table 11 Raw Data'!$A$1:$O$868,6,FALSE)=0,"-",VLOOKUP($A276,'Table 11 Raw Data'!$A$1:$O$868,6,FALSE))</f>
        <v>1740</v>
      </c>
      <c r="G276" s="95">
        <f>IF(VLOOKUP($A276,'Table 11 Raw Data'!$A$1:$O$868,7,FALSE)=0,"-",VLOOKUP($A276,'Table 11 Raw Data'!$A$1:$O$868,7,FALSE))</f>
        <v>80</v>
      </c>
      <c r="H276" s="95">
        <f>IF(VLOOKUP($A276,'Table 11 Raw Data'!$A$1:$O$868,8,FALSE)=0,"-",VLOOKUP($A276,'Table 11 Raw Data'!$A$1:$O$868,8,FALSE))</f>
        <v>20</v>
      </c>
      <c r="I276" s="95">
        <f>IF(VLOOKUP($A276,'Table 11 Raw Data'!$A$1:$O$868,9,FALSE)=0,"-",VLOOKUP($A276,'Table 11 Raw Data'!$A$1:$O$868,9,FALSE))</f>
        <v>110</v>
      </c>
      <c r="J276" s="95">
        <f>IF(VLOOKUP($A276,'Table 11 Raw Data'!$A$1:$O$868,10,FALSE)=0,"-",VLOOKUP($A276,'Table 11 Raw Data'!$A$1:$O$868,10,FALSE))</f>
        <v>1850</v>
      </c>
      <c r="K276" s="96">
        <f>IF(VLOOKUP($A276,'Table 11 Raw Data'!$A$1:$O$868,11,FALSE)=0,"-",VLOOKUP($A276,'Table 11 Raw Data'!$A$1:$O$868,11,FALSE))</f>
        <v>33</v>
      </c>
      <c r="L276" s="96">
        <f>IF(VLOOKUP($A276,'Table 11 Raw Data'!$A$1:$O$868,12,FALSE)=0,"-",VLOOKUP($A276,'Table 11 Raw Data'!$A$1:$O$868,12,FALSE))</f>
        <v>54</v>
      </c>
      <c r="M276" s="96">
        <f>IF(VLOOKUP($A276,'Table 11 Raw Data'!$A$1:$O$868,13,FALSE)=0,"-",VLOOKUP($A276,'Table 11 Raw Data'!$A$1:$O$868,13,FALSE))</f>
        <v>88</v>
      </c>
      <c r="N276" s="96">
        <f>IF(VLOOKUP($A276,'Table 11 Raw Data'!$A$1:$O$868,14,FALSE)=0,"-",VLOOKUP($A276,'Table 11 Raw Data'!$A$1:$O$868,14,FALSE))</f>
        <v>12</v>
      </c>
      <c r="O276" s="97">
        <f>IF(VLOOKUP($A276,'Table 11 Raw Data'!$A$1:$O$868,15,FALSE)=0,"-",VLOOKUP($A276,'Table 11 Raw Data'!$A$1:$O$868,15,FALSE))</f>
        <v>100</v>
      </c>
    </row>
    <row r="277" spans="1:15" x14ac:dyDescent="0.2">
      <c r="A277" s="94" t="s">
        <v>604</v>
      </c>
      <c r="B277" s="95">
        <f>IF(VLOOKUP($A277,'Table 11 Raw Data'!$A$1:$O$868,2,FALSE)=0,"-",VLOOKUP($A277,'Table 11 Raw Data'!$A$1:$O$868,2,FALSE))</f>
        <v>630</v>
      </c>
      <c r="C277" s="95">
        <f>IF(VLOOKUP($A277,'Table 11 Raw Data'!$A$1:$O$868,3,FALSE)=0,"-",VLOOKUP($A277,'Table 11 Raw Data'!$A$1:$O$868,3,FALSE))</f>
        <v>1030</v>
      </c>
      <c r="D277" s="95">
        <f>IF(VLOOKUP($A277,'Table 11 Raw Data'!$A$1:$O$868,4,FALSE)=0,"-",VLOOKUP($A277,'Table 11 Raw Data'!$A$1:$O$868,4,FALSE))</f>
        <v>1660</v>
      </c>
      <c r="E277" s="95">
        <f>IF(VLOOKUP($A277,'Table 11 Raw Data'!$A$1:$O$868,5,FALSE)=0,"-",VLOOKUP($A277,'Table 11 Raw Data'!$A$1:$O$868,5,FALSE))</f>
        <v>320</v>
      </c>
      <c r="F277" s="95">
        <f>IF(VLOOKUP($A277,'Table 11 Raw Data'!$A$1:$O$868,6,FALSE)=0,"-",VLOOKUP($A277,'Table 11 Raw Data'!$A$1:$O$868,6,FALSE))</f>
        <v>1980</v>
      </c>
      <c r="G277" s="95">
        <f>IF(VLOOKUP($A277,'Table 11 Raw Data'!$A$1:$O$868,7,FALSE)=0,"-",VLOOKUP($A277,'Table 11 Raw Data'!$A$1:$O$868,7,FALSE))</f>
        <v>80</v>
      </c>
      <c r="H277" s="95">
        <f>IF(VLOOKUP($A277,'Table 11 Raw Data'!$A$1:$O$868,8,FALSE)=0,"-",VLOOKUP($A277,'Table 11 Raw Data'!$A$1:$O$868,8,FALSE))</f>
        <v>30</v>
      </c>
      <c r="I277" s="95">
        <f>IF(VLOOKUP($A277,'Table 11 Raw Data'!$A$1:$O$868,9,FALSE)=0,"-",VLOOKUP($A277,'Table 11 Raw Data'!$A$1:$O$868,9,FALSE))</f>
        <v>110</v>
      </c>
      <c r="J277" s="95">
        <f>IF(VLOOKUP($A277,'Table 11 Raw Data'!$A$1:$O$868,10,FALSE)=0,"-",VLOOKUP($A277,'Table 11 Raw Data'!$A$1:$O$868,10,FALSE))</f>
        <v>2090</v>
      </c>
      <c r="K277" s="96">
        <f>IF(VLOOKUP($A277,'Table 11 Raw Data'!$A$1:$O$868,11,FALSE)=0,"-",VLOOKUP($A277,'Table 11 Raw Data'!$A$1:$O$868,11,FALSE))</f>
        <v>32</v>
      </c>
      <c r="L277" s="96">
        <f>IF(VLOOKUP($A277,'Table 11 Raw Data'!$A$1:$O$868,12,FALSE)=0,"-",VLOOKUP($A277,'Table 11 Raw Data'!$A$1:$O$868,12,FALSE))</f>
        <v>52</v>
      </c>
      <c r="M277" s="96">
        <f>IF(VLOOKUP($A277,'Table 11 Raw Data'!$A$1:$O$868,13,FALSE)=0,"-",VLOOKUP($A277,'Table 11 Raw Data'!$A$1:$O$868,13,FALSE))</f>
        <v>84</v>
      </c>
      <c r="N277" s="96">
        <f>IF(VLOOKUP($A277,'Table 11 Raw Data'!$A$1:$O$868,14,FALSE)=0,"-",VLOOKUP($A277,'Table 11 Raw Data'!$A$1:$O$868,14,FALSE))</f>
        <v>16</v>
      </c>
      <c r="O277" s="97">
        <f>IF(VLOOKUP($A277,'Table 11 Raw Data'!$A$1:$O$868,15,FALSE)=0,"-",VLOOKUP($A277,'Table 11 Raw Data'!$A$1:$O$868,15,FALSE))</f>
        <v>100</v>
      </c>
    </row>
    <row r="278" spans="1:15" x14ac:dyDescent="0.2">
      <c r="A278" s="94" t="s">
        <v>605</v>
      </c>
      <c r="B278" s="95">
        <f>IF(VLOOKUP($A278,'Table 11 Raw Data'!$A$1:$O$868,2,FALSE)=0,"-",VLOOKUP($A278,'Table 11 Raw Data'!$A$1:$O$868,2,FALSE))</f>
        <v>350</v>
      </c>
      <c r="C278" s="95">
        <f>IF(VLOOKUP($A278,'Table 11 Raw Data'!$A$1:$O$868,3,FALSE)=0,"-",VLOOKUP($A278,'Table 11 Raw Data'!$A$1:$O$868,3,FALSE))</f>
        <v>700</v>
      </c>
      <c r="D278" s="95">
        <f>IF(VLOOKUP($A278,'Table 11 Raw Data'!$A$1:$O$868,4,FALSE)=0,"-",VLOOKUP($A278,'Table 11 Raw Data'!$A$1:$O$868,4,FALSE))</f>
        <v>1050</v>
      </c>
      <c r="E278" s="95">
        <f>IF(VLOOKUP($A278,'Table 11 Raw Data'!$A$1:$O$868,5,FALSE)=0,"-",VLOOKUP($A278,'Table 11 Raw Data'!$A$1:$O$868,5,FALSE))</f>
        <v>180</v>
      </c>
      <c r="F278" s="95">
        <f>IF(VLOOKUP($A278,'Table 11 Raw Data'!$A$1:$O$868,6,FALSE)=0,"-",VLOOKUP($A278,'Table 11 Raw Data'!$A$1:$O$868,6,FALSE))</f>
        <v>1230</v>
      </c>
      <c r="G278" s="95">
        <f>IF(VLOOKUP($A278,'Table 11 Raw Data'!$A$1:$O$868,7,FALSE)=0,"-",VLOOKUP($A278,'Table 11 Raw Data'!$A$1:$O$868,7,FALSE))</f>
        <v>40</v>
      </c>
      <c r="H278" s="95">
        <f>IF(VLOOKUP($A278,'Table 11 Raw Data'!$A$1:$O$868,8,FALSE)=0,"-",VLOOKUP($A278,'Table 11 Raw Data'!$A$1:$O$868,8,FALSE))</f>
        <v>10</v>
      </c>
      <c r="I278" s="95">
        <f>IF(VLOOKUP($A278,'Table 11 Raw Data'!$A$1:$O$868,9,FALSE)=0,"-",VLOOKUP($A278,'Table 11 Raw Data'!$A$1:$O$868,9,FALSE))</f>
        <v>50</v>
      </c>
      <c r="J278" s="95">
        <f>IF(VLOOKUP($A278,'Table 11 Raw Data'!$A$1:$O$868,10,FALSE)=0,"-",VLOOKUP($A278,'Table 11 Raw Data'!$A$1:$O$868,10,FALSE))</f>
        <v>1280</v>
      </c>
      <c r="K278" s="96">
        <f>IF(VLOOKUP($A278,'Table 11 Raw Data'!$A$1:$O$868,11,FALSE)=0,"-",VLOOKUP($A278,'Table 11 Raw Data'!$A$1:$O$868,11,FALSE))</f>
        <v>28</v>
      </c>
      <c r="L278" s="96">
        <f>IF(VLOOKUP($A278,'Table 11 Raw Data'!$A$1:$O$868,12,FALSE)=0,"-",VLOOKUP($A278,'Table 11 Raw Data'!$A$1:$O$868,12,FALSE))</f>
        <v>57</v>
      </c>
      <c r="M278" s="96">
        <f>IF(VLOOKUP($A278,'Table 11 Raw Data'!$A$1:$O$868,13,FALSE)=0,"-",VLOOKUP($A278,'Table 11 Raw Data'!$A$1:$O$868,13,FALSE))</f>
        <v>85</v>
      </c>
      <c r="N278" s="96">
        <f>IF(VLOOKUP($A278,'Table 11 Raw Data'!$A$1:$O$868,14,FALSE)=0,"-",VLOOKUP($A278,'Table 11 Raw Data'!$A$1:$O$868,14,FALSE))</f>
        <v>15</v>
      </c>
      <c r="O278" s="97">
        <f>IF(VLOOKUP($A278,'Table 11 Raw Data'!$A$1:$O$868,15,FALSE)=0,"-",VLOOKUP($A278,'Table 11 Raw Data'!$A$1:$O$868,15,FALSE))</f>
        <v>100</v>
      </c>
    </row>
    <row r="279" spans="1:15" x14ac:dyDescent="0.2">
      <c r="A279" s="94" t="s">
        <v>606</v>
      </c>
      <c r="B279" s="95">
        <f>IF(VLOOKUP($A279,'Table 11 Raw Data'!$A$1:$O$868,2,FALSE)=0,"-",VLOOKUP($A279,'Table 11 Raw Data'!$A$1:$O$868,2,FALSE))</f>
        <v>420</v>
      </c>
      <c r="C279" s="95">
        <f>IF(VLOOKUP($A279,'Table 11 Raw Data'!$A$1:$O$868,3,FALSE)=0,"-",VLOOKUP($A279,'Table 11 Raw Data'!$A$1:$O$868,3,FALSE))</f>
        <v>780</v>
      </c>
      <c r="D279" s="95">
        <f>IF(VLOOKUP($A279,'Table 11 Raw Data'!$A$1:$O$868,4,FALSE)=0,"-",VLOOKUP($A279,'Table 11 Raw Data'!$A$1:$O$868,4,FALSE))</f>
        <v>1200</v>
      </c>
      <c r="E279" s="95">
        <f>IF(VLOOKUP($A279,'Table 11 Raw Data'!$A$1:$O$868,5,FALSE)=0,"-",VLOOKUP($A279,'Table 11 Raw Data'!$A$1:$O$868,5,FALSE))</f>
        <v>220</v>
      </c>
      <c r="F279" s="95">
        <f>IF(VLOOKUP($A279,'Table 11 Raw Data'!$A$1:$O$868,6,FALSE)=0,"-",VLOOKUP($A279,'Table 11 Raw Data'!$A$1:$O$868,6,FALSE))</f>
        <v>1430</v>
      </c>
      <c r="G279" s="95">
        <f>IF(VLOOKUP($A279,'Table 11 Raw Data'!$A$1:$O$868,7,FALSE)=0,"-",VLOOKUP($A279,'Table 11 Raw Data'!$A$1:$O$868,7,FALSE))</f>
        <v>50</v>
      </c>
      <c r="H279" s="95">
        <f>IF(VLOOKUP($A279,'Table 11 Raw Data'!$A$1:$O$868,8,FALSE)=0,"-",VLOOKUP($A279,'Table 11 Raw Data'!$A$1:$O$868,8,FALSE))</f>
        <v>20</v>
      </c>
      <c r="I279" s="95">
        <f>IF(VLOOKUP($A279,'Table 11 Raw Data'!$A$1:$O$868,9,FALSE)=0,"-",VLOOKUP($A279,'Table 11 Raw Data'!$A$1:$O$868,9,FALSE))</f>
        <v>60</v>
      </c>
      <c r="J279" s="95">
        <f>IF(VLOOKUP($A279,'Table 11 Raw Data'!$A$1:$O$868,10,FALSE)=0,"-",VLOOKUP($A279,'Table 11 Raw Data'!$A$1:$O$868,10,FALSE))</f>
        <v>1490</v>
      </c>
      <c r="K279" s="96">
        <f>IF(VLOOKUP($A279,'Table 11 Raw Data'!$A$1:$O$868,11,FALSE)=0,"-",VLOOKUP($A279,'Table 11 Raw Data'!$A$1:$O$868,11,FALSE))</f>
        <v>30</v>
      </c>
      <c r="L279" s="96">
        <f>IF(VLOOKUP($A279,'Table 11 Raw Data'!$A$1:$O$868,12,FALSE)=0,"-",VLOOKUP($A279,'Table 11 Raw Data'!$A$1:$O$868,12,FALSE))</f>
        <v>55</v>
      </c>
      <c r="M279" s="96">
        <f>IF(VLOOKUP($A279,'Table 11 Raw Data'!$A$1:$O$868,13,FALSE)=0,"-",VLOOKUP($A279,'Table 11 Raw Data'!$A$1:$O$868,13,FALSE))</f>
        <v>84</v>
      </c>
      <c r="N279" s="96">
        <f>IF(VLOOKUP($A279,'Table 11 Raw Data'!$A$1:$O$868,14,FALSE)=0,"-",VLOOKUP($A279,'Table 11 Raw Data'!$A$1:$O$868,14,FALSE))</f>
        <v>16</v>
      </c>
      <c r="O279" s="97">
        <f>IF(VLOOKUP($A279,'Table 11 Raw Data'!$A$1:$O$868,15,FALSE)=0,"-",VLOOKUP($A279,'Table 11 Raw Data'!$A$1:$O$868,15,FALSE))</f>
        <v>100</v>
      </c>
    </row>
    <row r="280" spans="1:15" x14ac:dyDescent="0.2">
      <c r="A280" s="94" t="s">
        <v>607</v>
      </c>
      <c r="B280" s="95">
        <f>IF(VLOOKUP($A280,'Table 11 Raw Data'!$A$1:$O$868,2,FALSE)=0,"-",VLOOKUP($A280,'Table 11 Raw Data'!$A$1:$O$868,2,FALSE))</f>
        <v>340</v>
      </c>
      <c r="C280" s="95">
        <f>IF(VLOOKUP($A280,'Table 11 Raw Data'!$A$1:$O$868,3,FALSE)=0,"-",VLOOKUP($A280,'Table 11 Raw Data'!$A$1:$O$868,3,FALSE))</f>
        <v>670</v>
      </c>
      <c r="D280" s="95">
        <f>IF(VLOOKUP($A280,'Table 11 Raw Data'!$A$1:$O$868,4,FALSE)=0,"-",VLOOKUP($A280,'Table 11 Raw Data'!$A$1:$O$868,4,FALSE))</f>
        <v>1010</v>
      </c>
      <c r="E280" s="95">
        <f>IF(VLOOKUP($A280,'Table 11 Raw Data'!$A$1:$O$868,5,FALSE)=0,"-",VLOOKUP($A280,'Table 11 Raw Data'!$A$1:$O$868,5,FALSE))</f>
        <v>170</v>
      </c>
      <c r="F280" s="95">
        <f>IF(VLOOKUP($A280,'Table 11 Raw Data'!$A$1:$O$868,6,FALSE)=0,"-",VLOOKUP($A280,'Table 11 Raw Data'!$A$1:$O$868,6,FALSE))</f>
        <v>1180</v>
      </c>
      <c r="G280" s="95">
        <f>IF(VLOOKUP($A280,'Table 11 Raw Data'!$A$1:$O$868,7,FALSE)=0,"-",VLOOKUP($A280,'Table 11 Raw Data'!$A$1:$O$868,7,FALSE))</f>
        <v>50</v>
      </c>
      <c r="H280" s="95">
        <f>IF(VLOOKUP($A280,'Table 11 Raw Data'!$A$1:$O$868,8,FALSE)=0,"-",VLOOKUP($A280,'Table 11 Raw Data'!$A$1:$O$868,8,FALSE))</f>
        <v>10</v>
      </c>
      <c r="I280" s="95">
        <f>IF(VLOOKUP($A280,'Table 11 Raw Data'!$A$1:$O$868,9,FALSE)=0,"-",VLOOKUP($A280,'Table 11 Raw Data'!$A$1:$O$868,9,FALSE))</f>
        <v>60</v>
      </c>
      <c r="J280" s="95">
        <f>IF(VLOOKUP($A280,'Table 11 Raw Data'!$A$1:$O$868,10,FALSE)=0,"-",VLOOKUP($A280,'Table 11 Raw Data'!$A$1:$O$868,10,FALSE))</f>
        <v>1240</v>
      </c>
      <c r="K280" s="96">
        <f>IF(VLOOKUP($A280,'Table 11 Raw Data'!$A$1:$O$868,11,FALSE)=0,"-",VLOOKUP($A280,'Table 11 Raw Data'!$A$1:$O$868,11,FALSE))</f>
        <v>28</v>
      </c>
      <c r="L280" s="96">
        <f>IF(VLOOKUP($A280,'Table 11 Raw Data'!$A$1:$O$868,12,FALSE)=0,"-",VLOOKUP($A280,'Table 11 Raw Data'!$A$1:$O$868,12,FALSE))</f>
        <v>57</v>
      </c>
      <c r="M280" s="96">
        <f>IF(VLOOKUP($A280,'Table 11 Raw Data'!$A$1:$O$868,13,FALSE)=0,"-",VLOOKUP($A280,'Table 11 Raw Data'!$A$1:$O$868,13,FALSE))</f>
        <v>85</v>
      </c>
      <c r="N280" s="96">
        <f>IF(VLOOKUP($A280,'Table 11 Raw Data'!$A$1:$O$868,14,FALSE)=0,"-",VLOOKUP($A280,'Table 11 Raw Data'!$A$1:$O$868,14,FALSE))</f>
        <v>15</v>
      </c>
      <c r="O280" s="97">
        <f>IF(VLOOKUP($A280,'Table 11 Raw Data'!$A$1:$O$868,15,FALSE)=0,"-",VLOOKUP($A280,'Table 11 Raw Data'!$A$1:$O$868,15,FALSE))</f>
        <v>100</v>
      </c>
    </row>
    <row r="281" spans="1:15" x14ac:dyDescent="0.2">
      <c r="A281" s="94" t="s">
        <v>608</v>
      </c>
      <c r="B281" s="95">
        <f>IF(VLOOKUP($A281,'Table 11 Raw Data'!$A$1:$O$868,2,FALSE)=0,"-",VLOOKUP($A281,'Table 11 Raw Data'!$A$1:$O$868,2,FALSE))</f>
        <v>430</v>
      </c>
      <c r="C281" s="95">
        <f>IF(VLOOKUP($A281,'Table 11 Raw Data'!$A$1:$O$868,3,FALSE)=0,"-",VLOOKUP($A281,'Table 11 Raw Data'!$A$1:$O$868,3,FALSE))</f>
        <v>740</v>
      </c>
      <c r="D281" s="95">
        <f>IF(VLOOKUP($A281,'Table 11 Raw Data'!$A$1:$O$868,4,FALSE)=0,"-",VLOOKUP($A281,'Table 11 Raw Data'!$A$1:$O$868,4,FALSE))</f>
        <v>1170</v>
      </c>
      <c r="E281" s="95">
        <f>IF(VLOOKUP($A281,'Table 11 Raw Data'!$A$1:$O$868,5,FALSE)=0,"-",VLOOKUP($A281,'Table 11 Raw Data'!$A$1:$O$868,5,FALSE))</f>
        <v>260</v>
      </c>
      <c r="F281" s="95">
        <f>IF(VLOOKUP($A281,'Table 11 Raw Data'!$A$1:$O$868,6,FALSE)=0,"-",VLOOKUP($A281,'Table 11 Raw Data'!$A$1:$O$868,6,FALSE))</f>
        <v>1430</v>
      </c>
      <c r="G281" s="95">
        <f>IF(VLOOKUP($A281,'Table 11 Raw Data'!$A$1:$O$868,7,FALSE)=0,"-",VLOOKUP($A281,'Table 11 Raw Data'!$A$1:$O$868,7,FALSE))</f>
        <v>70</v>
      </c>
      <c r="H281" s="95">
        <f>IF(VLOOKUP($A281,'Table 11 Raw Data'!$A$1:$O$868,8,FALSE)=0,"-",VLOOKUP($A281,'Table 11 Raw Data'!$A$1:$O$868,8,FALSE))</f>
        <v>10</v>
      </c>
      <c r="I281" s="95">
        <f>IF(VLOOKUP($A281,'Table 11 Raw Data'!$A$1:$O$868,9,FALSE)=0,"-",VLOOKUP($A281,'Table 11 Raw Data'!$A$1:$O$868,9,FALSE))</f>
        <v>80</v>
      </c>
      <c r="J281" s="95">
        <f>IF(VLOOKUP($A281,'Table 11 Raw Data'!$A$1:$O$868,10,FALSE)=0,"-",VLOOKUP($A281,'Table 11 Raw Data'!$A$1:$O$868,10,FALSE))</f>
        <v>1510</v>
      </c>
      <c r="K281" s="96">
        <f>IF(VLOOKUP($A281,'Table 11 Raw Data'!$A$1:$O$868,11,FALSE)=0,"-",VLOOKUP($A281,'Table 11 Raw Data'!$A$1:$O$868,11,FALSE))</f>
        <v>30</v>
      </c>
      <c r="L281" s="96">
        <f>IF(VLOOKUP($A281,'Table 11 Raw Data'!$A$1:$O$868,12,FALSE)=0,"-",VLOOKUP($A281,'Table 11 Raw Data'!$A$1:$O$868,12,FALSE))</f>
        <v>52</v>
      </c>
      <c r="M281" s="96">
        <f>IF(VLOOKUP($A281,'Table 11 Raw Data'!$A$1:$O$868,13,FALSE)=0,"-",VLOOKUP($A281,'Table 11 Raw Data'!$A$1:$O$868,13,FALSE))</f>
        <v>82</v>
      </c>
      <c r="N281" s="96">
        <f>IF(VLOOKUP($A281,'Table 11 Raw Data'!$A$1:$O$868,14,FALSE)=0,"-",VLOOKUP($A281,'Table 11 Raw Data'!$A$1:$O$868,14,FALSE))</f>
        <v>18</v>
      </c>
      <c r="O281" s="97">
        <f>IF(VLOOKUP($A281,'Table 11 Raw Data'!$A$1:$O$868,15,FALSE)=0,"-",VLOOKUP($A281,'Table 11 Raw Data'!$A$1:$O$868,15,FALSE))</f>
        <v>100</v>
      </c>
    </row>
    <row r="282" spans="1:15" x14ac:dyDescent="0.2">
      <c r="A282" s="94" t="s">
        <v>609</v>
      </c>
      <c r="B282" s="95">
        <f>IF(VLOOKUP($A282,'Table 11 Raw Data'!$A$1:$O$868,2,FALSE)=0,"-",VLOOKUP($A282,'Table 11 Raw Data'!$A$1:$O$868,2,FALSE))</f>
        <v>200</v>
      </c>
      <c r="C282" s="95">
        <f>IF(VLOOKUP($A282,'Table 11 Raw Data'!$A$1:$O$868,3,FALSE)=0,"-",VLOOKUP($A282,'Table 11 Raw Data'!$A$1:$O$868,3,FALSE))</f>
        <v>340</v>
      </c>
      <c r="D282" s="95">
        <f>IF(VLOOKUP($A282,'Table 11 Raw Data'!$A$1:$O$868,4,FALSE)=0,"-",VLOOKUP($A282,'Table 11 Raw Data'!$A$1:$O$868,4,FALSE))</f>
        <v>540</v>
      </c>
      <c r="E282" s="95">
        <f>IF(VLOOKUP($A282,'Table 11 Raw Data'!$A$1:$O$868,5,FALSE)=0,"-",VLOOKUP($A282,'Table 11 Raw Data'!$A$1:$O$868,5,FALSE))</f>
        <v>70</v>
      </c>
      <c r="F282" s="95">
        <f>IF(VLOOKUP($A282,'Table 11 Raw Data'!$A$1:$O$868,6,FALSE)=0,"-",VLOOKUP($A282,'Table 11 Raw Data'!$A$1:$O$868,6,FALSE))</f>
        <v>610</v>
      </c>
      <c r="G282" s="95">
        <f>IF(VLOOKUP($A282,'Table 11 Raw Data'!$A$1:$O$868,7,FALSE)=0,"-",VLOOKUP($A282,'Table 11 Raw Data'!$A$1:$O$868,7,FALSE))</f>
        <v>30</v>
      </c>
      <c r="H282" s="95" t="str">
        <f>IF(VLOOKUP($A282,'Table 11 Raw Data'!$A$1:$O$868,8,FALSE)=0,"-",VLOOKUP($A282,'Table 11 Raw Data'!$A$1:$O$868,8,FALSE))</f>
        <v>-</v>
      </c>
      <c r="I282" s="95">
        <f>IF(VLOOKUP($A282,'Table 11 Raw Data'!$A$1:$O$868,9,FALSE)=0,"-",VLOOKUP($A282,'Table 11 Raw Data'!$A$1:$O$868,9,FALSE))</f>
        <v>30</v>
      </c>
      <c r="J282" s="95">
        <f>IF(VLOOKUP($A282,'Table 11 Raw Data'!$A$1:$O$868,10,FALSE)=0,"-",VLOOKUP($A282,'Table 11 Raw Data'!$A$1:$O$868,10,FALSE))</f>
        <v>650</v>
      </c>
      <c r="K282" s="96">
        <f>IF(VLOOKUP($A282,'Table 11 Raw Data'!$A$1:$O$868,11,FALSE)=0,"-",VLOOKUP($A282,'Table 11 Raw Data'!$A$1:$O$868,11,FALSE))</f>
        <v>33</v>
      </c>
      <c r="L282" s="96">
        <f>IF(VLOOKUP($A282,'Table 11 Raw Data'!$A$1:$O$868,12,FALSE)=0,"-",VLOOKUP($A282,'Table 11 Raw Data'!$A$1:$O$868,12,FALSE))</f>
        <v>55</v>
      </c>
      <c r="M282" s="96">
        <f>IF(VLOOKUP($A282,'Table 11 Raw Data'!$A$1:$O$868,13,FALSE)=0,"-",VLOOKUP($A282,'Table 11 Raw Data'!$A$1:$O$868,13,FALSE))</f>
        <v>88</v>
      </c>
      <c r="N282" s="96">
        <f>IF(VLOOKUP($A282,'Table 11 Raw Data'!$A$1:$O$868,14,FALSE)=0,"-",VLOOKUP($A282,'Table 11 Raw Data'!$A$1:$O$868,14,FALSE))</f>
        <v>12</v>
      </c>
      <c r="O282" s="97">
        <f>IF(VLOOKUP($A282,'Table 11 Raw Data'!$A$1:$O$868,15,FALSE)=0,"-",VLOOKUP($A282,'Table 11 Raw Data'!$A$1:$O$868,15,FALSE))</f>
        <v>100</v>
      </c>
    </row>
    <row r="283" spans="1:15" x14ac:dyDescent="0.2">
      <c r="A283" s="94" t="s">
        <v>610</v>
      </c>
      <c r="B283" s="95">
        <f>IF(VLOOKUP($A283,'Table 11 Raw Data'!$A$1:$O$868,2,FALSE)=0,"-",VLOOKUP($A283,'Table 11 Raw Data'!$A$1:$O$868,2,FALSE))</f>
        <v>800</v>
      </c>
      <c r="C283" s="95">
        <f>IF(VLOOKUP($A283,'Table 11 Raw Data'!$A$1:$O$868,3,FALSE)=0,"-",VLOOKUP($A283,'Table 11 Raw Data'!$A$1:$O$868,3,FALSE))</f>
        <v>1120</v>
      </c>
      <c r="D283" s="95">
        <f>IF(VLOOKUP($A283,'Table 11 Raw Data'!$A$1:$O$868,4,FALSE)=0,"-",VLOOKUP($A283,'Table 11 Raw Data'!$A$1:$O$868,4,FALSE))</f>
        <v>1910</v>
      </c>
      <c r="E283" s="95">
        <f>IF(VLOOKUP($A283,'Table 11 Raw Data'!$A$1:$O$868,5,FALSE)=0,"-",VLOOKUP($A283,'Table 11 Raw Data'!$A$1:$O$868,5,FALSE))</f>
        <v>390</v>
      </c>
      <c r="F283" s="95">
        <f>IF(VLOOKUP($A283,'Table 11 Raw Data'!$A$1:$O$868,6,FALSE)=0,"-",VLOOKUP($A283,'Table 11 Raw Data'!$A$1:$O$868,6,FALSE))</f>
        <v>2310</v>
      </c>
      <c r="G283" s="95">
        <f>IF(VLOOKUP($A283,'Table 11 Raw Data'!$A$1:$O$868,7,FALSE)=0,"-",VLOOKUP($A283,'Table 11 Raw Data'!$A$1:$O$868,7,FALSE))</f>
        <v>70</v>
      </c>
      <c r="H283" s="95">
        <f>IF(VLOOKUP($A283,'Table 11 Raw Data'!$A$1:$O$868,8,FALSE)=0,"-",VLOOKUP($A283,'Table 11 Raw Data'!$A$1:$O$868,8,FALSE))</f>
        <v>20</v>
      </c>
      <c r="I283" s="95">
        <f>IF(VLOOKUP($A283,'Table 11 Raw Data'!$A$1:$O$868,9,FALSE)=0,"-",VLOOKUP($A283,'Table 11 Raw Data'!$A$1:$O$868,9,FALSE))</f>
        <v>90</v>
      </c>
      <c r="J283" s="95">
        <f>IF(VLOOKUP($A283,'Table 11 Raw Data'!$A$1:$O$868,10,FALSE)=0,"-",VLOOKUP($A283,'Table 11 Raw Data'!$A$1:$O$868,10,FALSE))</f>
        <v>2400</v>
      </c>
      <c r="K283" s="96">
        <f>IF(VLOOKUP($A283,'Table 11 Raw Data'!$A$1:$O$868,11,FALSE)=0,"-",VLOOKUP($A283,'Table 11 Raw Data'!$A$1:$O$868,11,FALSE))</f>
        <v>35</v>
      </c>
      <c r="L283" s="96">
        <f>IF(VLOOKUP($A283,'Table 11 Raw Data'!$A$1:$O$868,12,FALSE)=0,"-",VLOOKUP($A283,'Table 11 Raw Data'!$A$1:$O$868,12,FALSE))</f>
        <v>48</v>
      </c>
      <c r="M283" s="96">
        <f>IF(VLOOKUP($A283,'Table 11 Raw Data'!$A$1:$O$868,13,FALSE)=0,"-",VLOOKUP($A283,'Table 11 Raw Data'!$A$1:$O$868,13,FALSE))</f>
        <v>83</v>
      </c>
      <c r="N283" s="96">
        <f>IF(VLOOKUP($A283,'Table 11 Raw Data'!$A$1:$O$868,14,FALSE)=0,"-",VLOOKUP($A283,'Table 11 Raw Data'!$A$1:$O$868,14,FALSE))</f>
        <v>17</v>
      </c>
      <c r="O283" s="97">
        <f>IF(VLOOKUP($A283,'Table 11 Raw Data'!$A$1:$O$868,15,FALSE)=0,"-",VLOOKUP($A283,'Table 11 Raw Data'!$A$1:$O$868,15,FALSE))</f>
        <v>100</v>
      </c>
    </row>
    <row r="284" spans="1:15" x14ac:dyDescent="0.2">
      <c r="A284" s="94" t="s">
        <v>611</v>
      </c>
      <c r="B284" s="95">
        <f>IF(VLOOKUP($A284,'Table 11 Raw Data'!$A$1:$O$868,2,FALSE)=0,"-",VLOOKUP($A284,'Table 11 Raw Data'!$A$1:$O$868,2,FALSE))</f>
        <v>770</v>
      </c>
      <c r="C284" s="95">
        <f>IF(VLOOKUP($A284,'Table 11 Raw Data'!$A$1:$O$868,3,FALSE)=0,"-",VLOOKUP($A284,'Table 11 Raw Data'!$A$1:$O$868,3,FALSE))</f>
        <v>1180</v>
      </c>
      <c r="D284" s="95">
        <f>IF(VLOOKUP($A284,'Table 11 Raw Data'!$A$1:$O$868,4,FALSE)=0,"-",VLOOKUP($A284,'Table 11 Raw Data'!$A$1:$O$868,4,FALSE))</f>
        <v>1950</v>
      </c>
      <c r="E284" s="95">
        <f>IF(VLOOKUP($A284,'Table 11 Raw Data'!$A$1:$O$868,5,FALSE)=0,"-",VLOOKUP($A284,'Table 11 Raw Data'!$A$1:$O$868,5,FALSE))</f>
        <v>310</v>
      </c>
      <c r="F284" s="95">
        <f>IF(VLOOKUP($A284,'Table 11 Raw Data'!$A$1:$O$868,6,FALSE)=0,"-",VLOOKUP($A284,'Table 11 Raw Data'!$A$1:$O$868,6,FALSE))</f>
        <v>2260</v>
      </c>
      <c r="G284" s="95">
        <f>IF(VLOOKUP($A284,'Table 11 Raw Data'!$A$1:$O$868,7,FALSE)=0,"-",VLOOKUP($A284,'Table 11 Raw Data'!$A$1:$O$868,7,FALSE))</f>
        <v>90</v>
      </c>
      <c r="H284" s="95">
        <f>IF(VLOOKUP($A284,'Table 11 Raw Data'!$A$1:$O$868,8,FALSE)=0,"-",VLOOKUP($A284,'Table 11 Raw Data'!$A$1:$O$868,8,FALSE))</f>
        <v>40</v>
      </c>
      <c r="I284" s="95">
        <f>IF(VLOOKUP($A284,'Table 11 Raw Data'!$A$1:$O$868,9,FALSE)=0,"-",VLOOKUP($A284,'Table 11 Raw Data'!$A$1:$O$868,9,FALSE))</f>
        <v>120</v>
      </c>
      <c r="J284" s="95">
        <f>IF(VLOOKUP($A284,'Table 11 Raw Data'!$A$1:$O$868,10,FALSE)=0,"-",VLOOKUP($A284,'Table 11 Raw Data'!$A$1:$O$868,10,FALSE))</f>
        <v>2380</v>
      </c>
      <c r="K284" s="96">
        <f>IF(VLOOKUP($A284,'Table 11 Raw Data'!$A$1:$O$868,11,FALSE)=0,"-",VLOOKUP($A284,'Table 11 Raw Data'!$A$1:$O$868,11,FALSE))</f>
        <v>34</v>
      </c>
      <c r="L284" s="96">
        <f>IF(VLOOKUP($A284,'Table 11 Raw Data'!$A$1:$O$868,12,FALSE)=0,"-",VLOOKUP($A284,'Table 11 Raw Data'!$A$1:$O$868,12,FALSE))</f>
        <v>52</v>
      </c>
      <c r="M284" s="96">
        <f>IF(VLOOKUP($A284,'Table 11 Raw Data'!$A$1:$O$868,13,FALSE)=0,"-",VLOOKUP($A284,'Table 11 Raw Data'!$A$1:$O$868,13,FALSE))</f>
        <v>86</v>
      </c>
      <c r="N284" s="96">
        <f>IF(VLOOKUP($A284,'Table 11 Raw Data'!$A$1:$O$868,14,FALSE)=0,"-",VLOOKUP($A284,'Table 11 Raw Data'!$A$1:$O$868,14,FALSE))</f>
        <v>14</v>
      </c>
      <c r="O284" s="97">
        <f>IF(VLOOKUP($A284,'Table 11 Raw Data'!$A$1:$O$868,15,FALSE)=0,"-",VLOOKUP($A284,'Table 11 Raw Data'!$A$1:$O$868,15,FALSE))</f>
        <v>100</v>
      </c>
    </row>
    <row r="285" spans="1:15" x14ac:dyDescent="0.2">
      <c r="A285" s="94" t="s">
        <v>612</v>
      </c>
      <c r="B285" s="95">
        <f>IF(VLOOKUP($A285,'Table 11 Raw Data'!$A$1:$O$868,2,FALSE)=0,"-",VLOOKUP($A285,'Table 11 Raw Data'!$A$1:$O$868,2,FALSE))</f>
        <v>500</v>
      </c>
      <c r="C285" s="95">
        <f>IF(VLOOKUP($A285,'Table 11 Raw Data'!$A$1:$O$868,3,FALSE)=0,"-",VLOOKUP($A285,'Table 11 Raw Data'!$A$1:$O$868,3,FALSE))</f>
        <v>580</v>
      </c>
      <c r="D285" s="95">
        <f>IF(VLOOKUP($A285,'Table 11 Raw Data'!$A$1:$O$868,4,FALSE)=0,"-",VLOOKUP($A285,'Table 11 Raw Data'!$A$1:$O$868,4,FALSE))</f>
        <v>1090</v>
      </c>
      <c r="E285" s="95">
        <f>IF(VLOOKUP($A285,'Table 11 Raw Data'!$A$1:$O$868,5,FALSE)=0,"-",VLOOKUP($A285,'Table 11 Raw Data'!$A$1:$O$868,5,FALSE))</f>
        <v>190</v>
      </c>
      <c r="F285" s="95">
        <f>IF(VLOOKUP($A285,'Table 11 Raw Data'!$A$1:$O$868,6,FALSE)=0,"-",VLOOKUP($A285,'Table 11 Raw Data'!$A$1:$O$868,6,FALSE))</f>
        <v>1280</v>
      </c>
      <c r="G285" s="95">
        <f>IF(VLOOKUP($A285,'Table 11 Raw Data'!$A$1:$O$868,7,FALSE)=0,"-",VLOOKUP($A285,'Table 11 Raw Data'!$A$1:$O$868,7,FALSE))</f>
        <v>50</v>
      </c>
      <c r="H285" s="95">
        <f>IF(VLOOKUP($A285,'Table 11 Raw Data'!$A$1:$O$868,8,FALSE)=0,"-",VLOOKUP($A285,'Table 11 Raw Data'!$A$1:$O$868,8,FALSE))</f>
        <v>10</v>
      </c>
      <c r="I285" s="95">
        <f>IF(VLOOKUP($A285,'Table 11 Raw Data'!$A$1:$O$868,9,FALSE)=0,"-",VLOOKUP($A285,'Table 11 Raw Data'!$A$1:$O$868,9,FALSE))</f>
        <v>60</v>
      </c>
      <c r="J285" s="95">
        <f>IF(VLOOKUP($A285,'Table 11 Raw Data'!$A$1:$O$868,10,FALSE)=0,"-",VLOOKUP($A285,'Table 11 Raw Data'!$A$1:$O$868,10,FALSE))</f>
        <v>1340</v>
      </c>
      <c r="K285" s="96">
        <f>IF(VLOOKUP($A285,'Table 11 Raw Data'!$A$1:$O$868,11,FALSE)=0,"-",VLOOKUP($A285,'Table 11 Raw Data'!$A$1:$O$868,11,FALSE))</f>
        <v>39</v>
      </c>
      <c r="L285" s="96">
        <f>IF(VLOOKUP($A285,'Table 11 Raw Data'!$A$1:$O$868,12,FALSE)=0,"-",VLOOKUP($A285,'Table 11 Raw Data'!$A$1:$O$868,12,FALSE))</f>
        <v>46</v>
      </c>
      <c r="M285" s="96">
        <f>IF(VLOOKUP($A285,'Table 11 Raw Data'!$A$1:$O$868,13,FALSE)=0,"-",VLOOKUP($A285,'Table 11 Raw Data'!$A$1:$O$868,13,FALSE))</f>
        <v>85</v>
      </c>
      <c r="N285" s="96">
        <f>IF(VLOOKUP($A285,'Table 11 Raw Data'!$A$1:$O$868,14,FALSE)=0,"-",VLOOKUP($A285,'Table 11 Raw Data'!$A$1:$O$868,14,FALSE))</f>
        <v>15</v>
      </c>
      <c r="O285" s="97">
        <f>IF(VLOOKUP($A285,'Table 11 Raw Data'!$A$1:$O$868,15,FALSE)=0,"-",VLOOKUP($A285,'Table 11 Raw Data'!$A$1:$O$868,15,FALSE))</f>
        <v>100</v>
      </c>
    </row>
    <row r="286" spans="1:15" x14ac:dyDescent="0.2">
      <c r="A286" s="94" t="s">
        <v>613</v>
      </c>
      <c r="B286" s="95">
        <f>IF(VLOOKUP($A286,'Table 11 Raw Data'!$A$1:$O$868,2,FALSE)=0,"-",VLOOKUP($A286,'Table 11 Raw Data'!$A$1:$O$868,2,FALSE))</f>
        <v>390</v>
      </c>
      <c r="C286" s="95">
        <f>IF(VLOOKUP($A286,'Table 11 Raw Data'!$A$1:$O$868,3,FALSE)=0,"-",VLOOKUP($A286,'Table 11 Raw Data'!$A$1:$O$868,3,FALSE))</f>
        <v>700</v>
      </c>
      <c r="D286" s="95">
        <f>IF(VLOOKUP($A286,'Table 11 Raw Data'!$A$1:$O$868,4,FALSE)=0,"-",VLOOKUP($A286,'Table 11 Raw Data'!$A$1:$O$868,4,FALSE))</f>
        <v>1090</v>
      </c>
      <c r="E286" s="95">
        <f>IF(VLOOKUP($A286,'Table 11 Raw Data'!$A$1:$O$868,5,FALSE)=0,"-",VLOOKUP($A286,'Table 11 Raw Data'!$A$1:$O$868,5,FALSE))</f>
        <v>170</v>
      </c>
      <c r="F286" s="95">
        <f>IF(VLOOKUP($A286,'Table 11 Raw Data'!$A$1:$O$868,6,FALSE)=0,"-",VLOOKUP($A286,'Table 11 Raw Data'!$A$1:$O$868,6,FALSE))</f>
        <v>1260</v>
      </c>
      <c r="G286" s="95">
        <f>IF(VLOOKUP($A286,'Table 11 Raw Data'!$A$1:$O$868,7,FALSE)=0,"-",VLOOKUP($A286,'Table 11 Raw Data'!$A$1:$O$868,7,FALSE))</f>
        <v>60</v>
      </c>
      <c r="H286" s="95">
        <f>IF(VLOOKUP($A286,'Table 11 Raw Data'!$A$1:$O$868,8,FALSE)=0,"-",VLOOKUP($A286,'Table 11 Raw Data'!$A$1:$O$868,8,FALSE))</f>
        <v>20</v>
      </c>
      <c r="I286" s="95">
        <f>IF(VLOOKUP($A286,'Table 11 Raw Data'!$A$1:$O$868,9,FALSE)=0,"-",VLOOKUP($A286,'Table 11 Raw Data'!$A$1:$O$868,9,FALSE))</f>
        <v>80</v>
      </c>
      <c r="J286" s="95">
        <f>IF(VLOOKUP($A286,'Table 11 Raw Data'!$A$1:$O$868,10,FALSE)=0,"-",VLOOKUP($A286,'Table 11 Raw Data'!$A$1:$O$868,10,FALSE))</f>
        <v>1340</v>
      </c>
      <c r="K286" s="96">
        <f>IF(VLOOKUP($A286,'Table 11 Raw Data'!$A$1:$O$868,11,FALSE)=0,"-",VLOOKUP($A286,'Table 11 Raw Data'!$A$1:$O$868,11,FALSE))</f>
        <v>31</v>
      </c>
      <c r="L286" s="96">
        <f>IF(VLOOKUP($A286,'Table 11 Raw Data'!$A$1:$O$868,12,FALSE)=0,"-",VLOOKUP($A286,'Table 11 Raw Data'!$A$1:$O$868,12,FALSE))</f>
        <v>55</v>
      </c>
      <c r="M286" s="96">
        <f>IF(VLOOKUP($A286,'Table 11 Raw Data'!$A$1:$O$868,13,FALSE)=0,"-",VLOOKUP($A286,'Table 11 Raw Data'!$A$1:$O$868,13,FALSE))</f>
        <v>86</v>
      </c>
      <c r="N286" s="96">
        <f>IF(VLOOKUP($A286,'Table 11 Raw Data'!$A$1:$O$868,14,FALSE)=0,"-",VLOOKUP($A286,'Table 11 Raw Data'!$A$1:$O$868,14,FALSE))</f>
        <v>14</v>
      </c>
      <c r="O286" s="97">
        <f>IF(VLOOKUP($A286,'Table 11 Raw Data'!$A$1:$O$868,15,FALSE)=0,"-",VLOOKUP($A286,'Table 11 Raw Data'!$A$1:$O$868,15,FALSE))</f>
        <v>100</v>
      </c>
    </row>
    <row r="287" spans="1:15" x14ac:dyDescent="0.2">
      <c r="A287" s="94" t="s">
        <v>614</v>
      </c>
      <c r="B287" s="95">
        <f>IF(VLOOKUP($A287,'Table 11 Raw Data'!$A$1:$O$868,2,FALSE)=0,"-",VLOOKUP($A287,'Table 11 Raw Data'!$A$1:$O$868,2,FALSE))</f>
        <v>420</v>
      </c>
      <c r="C287" s="95">
        <f>IF(VLOOKUP($A287,'Table 11 Raw Data'!$A$1:$O$868,3,FALSE)=0,"-",VLOOKUP($A287,'Table 11 Raw Data'!$A$1:$O$868,3,FALSE))</f>
        <v>600</v>
      </c>
      <c r="D287" s="95">
        <f>IF(VLOOKUP($A287,'Table 11 Raw Data'!$A$1:$O$868,4,FALSE)=0,"-",VLOOKUP($A287,'Table 11 Raw Data'!$A$1:$O$868,4,FALSE))</f>
        <v>1020</v>
      </c>
      <c r="E287" s="95">
        <f>IF(VLOOKUP($A287,'Table 11 Raw Data'!$A$1:$O$868,5,FALSE)=0,"-",VLOOKUP($A287,'Table 11 Raw Data'!$A$1:$O$868,5,FALSE))</f>
        <v>150</v>
      </c>
      <c r="F287" s="95">
        <f>IF(VLOOKUP($A287,'Table 11 Raw Data'!$A$1:$O$868,6,FALSE)=0,"-",VLOOKUP($A287,'Table 11 Raw Data'!$A$1:$O$868,6,FALSE))</f>
        <v>1170</v>
      </c>
      <c r="G287" s="95">
        <f>IF(VLOOKUP($A287,'Table 11 Raw Data'!$A$1:$O$868,7,FALSE)=0,"-",VLOOKUP($A287,'Table 11 Raw Data'!$A$1:$O$868,7,FALSE))</f>
        <v>80</v>
      </c>
      <c r="H287" s="95">
        <f>IF(VLOOKUP($A287,'Table 11 Raw Data'!$A$1:$O$868,8,FALSE)=0,"-",VLOOKUP($A287,'Table 11 Raw Data'!$A$1:$O$868,8,FALSE))</f>
        <v>20</v>
      </c>
      <c r="I287" s="95">
        <f>IF(VLOOKUP($A287,'Table 11 Raw Data'!$A$1:$O$868,9,FALSE)=0,"-",VLOOKUP($A287,'Table 11 Raw Data'!$A$1:$O$868,9,FALSE))</f>
        <v>100</v>
      </c>
      <c r="J287" s="95">
        <f>IF(VLOOKUP($A287,'Table 11 Raw Data'!$A$1:$O$868,10,FALSE)=0,"-",VLOOKUP($A287,'Table 11 Raw Data'!$A$1:$O$868,10,FALSE))</f>
        <v>1270</v>
      </c>
      <c r="K287" s="96">
        <f>IF(VLOOKUP($A287,'Table 11 Raw Data'!$A$1:$O$868,11,FALSE)=0,"-",VLOOKUP($A287,'Table 11 Raw Data'!$A$1:$O$868,11,FALSE))</f>
        <v>36</v>
      </c>
      <c r="L287" s="96">
        <f>IF(VLOOKUP($A287,'Table 11 Raw Data'!$A$1:$O$868,12,FALSE)=0,"-",VLOOKUP($A287,'Table 11 Raw Data'!$A$1:$O$868,12,FALSE))</f>
        <v>51</v>
      </c>
      <c r="M287" s="96">
        <f>IF(VLOOKUP($A287,'Table 11 Raw Data'!$A$1:$O$868,13,FALSE)=0,"-",VLOOKUP($A287,'Table 11 Raw Data'!$A$1:$O$868,13,FALSE))</f>
        <v>87</v>
      </c>
      <c r="N287" s="96">
        <f>IF(VLOOKUP($A287,'Table 11 Raw Data'!$A$1:$O$868,14,FALSE)=0,"-",VLOOKUP($A287,'Table 11 Raw Data'!$A$1:$O$868,14,FALSE))</f>
        <v>13</v>
      </c>
      <c r="O287" s="97">
        <f>IF(VLOOKUP($A287,'Table 11 Raw Data'!$A$1:$O$868,15,FALSE)=0,"-",VLOOKUP($A287,'Table 11 Raw Data'!$A$1:$O$868,15,FALSE))</f>
        <v>100</v>
      </c>
    </row>
    <row r="288" spans="1:15" x14ac:dyDescent="0.2">
      <c r="A288" s="94" t="s">
        <v>615</v>
      </c>
      <c r="B288" s="95">
        <f>IF(VLOOKUP($A288,'Table 11 Raw Data'!$A$1:$O$868,2,FALSE)=0,"-",VLOOKUP($A288,'Table 11 Raw Data'!$A$1:$O$868,2,FALSE))</f>
        <v>590</v>
      </c>
      <c r="C288" s="95">
        <f>IF(VLOOKUP($A288,'Table 11 Raw Data'!$A$1:$O$868,3,FALSE)=0,"-",VLOOKUP($A288,'Table 11 Raw Data'!$A$1:$O$868,3,FALSE))</f>
        <v>810</v>
      </c>
      <c r="D288" s="95">
        <f>IF(VLOOKUP($A288,'Table 11 Raw Data'!$A$1:$O$868,4,FALSE)=0,"-",VLOOKUP($A288,'Table 11 Raw Data'!$A$1:$O$868,4,FALSE))</f>
        <v>1390</v>
      </c>
      <c r="E288" s="95">
        <f>IF(VLOOKUP($A288,'Table 11 Raw Data'!$A$1:$O$868,5,FALSE)=0,"-",VLOOKUP($A288,'Table 11 Raw Data'!$A$1:$O$868,5,FALSE))</f>
        <v>260</v>
      </c>
      <c r="F288" s="95">
        <f>IF(VLOOKUP($A288,'Table 11 Raw Data'!$A$1:$O$868,6,FALSE)=0,"-",VLOOKUP($A288,'Table 11 Raw Data'!$A$1:$O$868,6,FALSE))</f>
        <v>1660</v>
      </c>
      <c r="G288" s="95">
        <f>IF(VLOOKUP($A288,'Table 11 Raw Data'!$A$1:$O$868,7,FALSE)=0,"-",VLOOKUP($A288,'Table 11 Raw Data'!$A$1:$O$868,7,FALSE))</f>
        <v>90</v>
      </c>
      <c r="H288" s="95">
        <f>IF(VLOOKUP($A288,'Table 11 Raw Data'!$A$1:$O$868,8,FALSE)=0,"-",VLOOKUP($A288,'Table 11 Raw Data'!$A$1:$O$868,8,FALSE))</f>
        <v>70</v>
      </c>
      <c r="I288" s="95">
        <f>IF(VLOOKUP($A288,'Table 11 Raw Data'!$A$1:$O$868,9,FALSE)=0,"-",VLOOKUP($A288,'Table 11 Raw Data'!$A$1:$O$868,9,FALSE))</f>
        <v>150</v>
      </c>
      <c r="J288" s="95">
        <f>IF(VLOOKUP($A288,'Table 11 Raw Data'!$A$1:$O$868,10,FALSE)=0,"-",VLOOKUP($A288,'Table 11 Raw Data'!$A$1:$O$868,10,FALSE))</f>
        <v>1810</v>
      </c>
      <c r="K288" s="96">
        <f>IF(VLOOKUP($A288,'Table 11 Raw Data'!$A$1:$O$868,11,FALSE)=0,"-",VLOOKUP($A288,'Table 11 Raw Data'!$A$1:$O$868,11,FALSE))</f>
        <v>35</v>
      </c>
      <c r="L288" s="96">
        <f>IF(VLOOKUP($A288,'Table 11 Raw Data'!$A$1:$O$868,12,FALSE)=0,"-",VLOOKUP($A288,'Table 11 Raw Data'!$A$1:$O$868,12,FALSE))</f>
        <v>49</v>
      </c>
      <c r="M288" s="96">
        <f>IF(VLOOKUP($A288,'Table 11 Raw Data'!$A$1:$O$868,13,FALSE)=0,"-",VLOOKUP($A288,'Table 11 Raw Data'!$A$1:$O$868,13,FALSE))</f>
        <v>84</v>
      </c>
      <c r="N288" s="96">
        <f>IF(VLOOKUP($A288,'Table 11 Raw Data'!$A$1:$O$868,14,FALSE)=0,"-",VLOOKUP($A288,'Table 11 Raw Data'!$A$1:$O$868,14,FALSE))</f>
        <v>16</v>
      </c>
      <c r="O288" s="97">
        <f>IF(VLOOKUP($A288,'Table 11 Raw Data'!$A$1:$O$868,15,FALSE)=0,"-",VLOOKUP($A288,'Table 11 Raw Data'!$A$1:$O$868,15,FALSE))</f>
        <v>100</v>
      </c>
    </row>
    <row r="289" spans="1:15" x14ac:dyDescent="0.2">
      <c r="A289" s="94" t="s">
        <v>616</v>
      </c>
      <c r="B289" s="95">
        <f>IF(VLOOKUP($A289,'Table 11 Raw Data'!$A$1:$O$868,2,FALSE)=0,"-",VLOOKUP($A289,'Table 11 Raw Data'!$A$1:$O$868,2,FALSE))</f>
        <v>830</v>
      </c>
      <c r="C289" s="95">
        <f>IF(VLOOKUP($A289,'Table 11 Raw Data'!$A$1:$O$868,3,FALSE)=0,"-",VLOOKUP($A289,'Table 11 Raw Data'!$A$1:$O$868,3,FALSE))</f>
        <v>1250</v>
      </c>
      <c r="D289" s="95">
        <f>IF(VLOOKUP($A289,'Table 11 Raw Data'!$A$1:$O$868,4,FALSE)=0,"-",VLOOKUP($A289,'Table 11 Raw Data'!$A$1:$O$868,4,FALSE))</f>
        <v>2080</v>
      </c>
      <c r="E289" s="95">
        <f>IF(VLOOKUP($A289,'Table 11 Raw Data'!$A$1:$O$868,5,FALSE)=0,"-",VLOOKUP($A289,'Table 11 Raw Data'!$A$1:$O$868,5,FALSE))</f>
        <v>400</v>
      </c>
      <c r="F289" s="95">
        <f>IF(VLOOKUP($A289,'Table 11 Raw Data'!$A$1:$O$868,6,FALSE)=0,"-",VLOOKUP($A289,'Table 11 Raw Data'!$A$1:$O$868,6,FALSE))</f>
        <v>2490</v>
      </c>
      <c r="G289" s="95">
        <f>IF(VLOOKUP($A289,'Table 11 Raw Data'!$A$1:$O$868,7,FALSE)=0,"-",VLOOKUP($A289,'Table 11 Raw Data'!$A$1:$O$868,7,FALSE))</f>
        <v>100</v>
      </c>
      <c r="H289" s="95">
        <f>IF(VLOOKUP($A289,'Table 11 Raw Data'!$A$1:$O$868,8,FALSE)=0,"-",VLOOKUP($A289,'Table 11 Raw Data'!$A$1:$O$868,8,FALSE))</f>
        <v>70</v>
      </c>
      <c r="I289" s="95">
        <f>IF(VLOOKUP($A289,'Table 11 Raw Data'!$A$1:$O$868,9,FALSE)=0,"-",VLOOKUP($A289,'Table 11 Raw Data'!$A$1:$O$868,9,FALSE))</f>
        <v>170</v>
      </c>
      <c r="J289" s="95">
        <f>IF(VLOOKUP($A289,'Table 11 Raw Data'!$A$1:$O$868,10,FALSE)=0,"-",VLOOKUP($A289,'Table 11 Raw Data'!$A$1:$O$868,10,FALSE))</f>
        <v>2660</v>
      </c>
      <c r="K289" s="96">
        <f>IF(VLOOKUP($A289,'Table 11 Raw Data'!$A$1:$O$868,11,FALSE)=0,"-",VLOOKUP($A289,'Table 11 Raw Data'!$A$1:$O$868,11,FALSE))</f>
        <v>33</v>
      </c>
      <c r="L289" s="96">
        <f>IF(VLOOKUP($A289,'Table 11 Raw Data'!$A$1:$O$868,12,FALSE)=0,"-",VLOOKUP($A289,'Table 11 Raw Data'!$A$1:$O$868,12,FALSE))</f>
        <v>50</v>
      </c>
      <c r="M289" s="96">
        <f>IF(VLOOKUP($A289,'Table 11 Raw Data'!$A$1:$O$868,13,FALSE)=0,"-",VLOOKUP($A289,'Table 11 Raw Data'!$A$1:$O$868,13,FALSE))</f>
        <v>84</v>
      </c>
      <c r="N289" s="96">
        <f>IF(VLOOKUP($A289,'Table 11 Raw Data'!$A$1:$O$868,14,FALSE)=0,"-",VLOOKUP($A289,'Table 11 Raw Data'!$A$1:$O$868,14,FALSE))</f>
        <v>16</v>
      </c>
      <c r="O289" s="97">
        <f>IF(VLOOKUP($A289,'Table 11 Raw Data'!$A$1:$O$868,15,FALSE)=0,"-",VLOOKUP($A289,'Table 11 Raw Data'!$A$1:$O$868,15,FALSE))</f>
        <v>100</v>
      </c>
    </row>
    <row r="290" spans="1:15" x14ac:dyDescent="0.2">
      <c r="A290" s="94" t="s">
        <v>617</v>
      </c>
      <c r="B290" s="95">
        <f>IF(VLOOKUP($A290,'Table 11 Raw Data'!$A$1:$O$868,2,FALSE)=0,"-",VLOOKUP($A290,'Table 11 Raw Data'!$A$1:$O$868,2,FALSE))</f>
        <v>420</v>
      </c>
      <c r="C290" s="95">
        <f>IF(VLOOKUP($A290,'Table 11 Raw Data'!$A$1:$O$868,3,FALSE)=0,"-",VLOOKUP($A290,'Table 11 Raw Data'!$A$1:$O$868,3,FALSE))</f>
        <v>650</v>
      </c>
      <c r="D290" s="95">
        <f>IF(VLOOKUP($A290,'Table 11 Raw Data'!$A$1:$O$868,4,FALSE)=0,"-",VLOOKUP($A290,'Table 11 Raw Data'!$A$1:$O$868,4,FALSE))</f>
        <v>1070</v>
      </c>
      <c r="E290" s="95">
        <f>IF(VLOOKUP($A290,'Table 11 Raw Data'!$A$1:$O$868,5,FALSE)=0,"-",VLOOKUP($A290,'Table 11 Raw Data'!$A$1:$O$868,5,FALSE))</f>
        <v>290</v>
      </c>
      <c r="F290" s="95">
        <f>IF(VLOOKUP($A290,'Table 11 Raw Data'!$A$1:$O$868,6,FALSE)=0,"-",VLOOKUP($A290,'Table 11 Raw Data'!$A$1:$O$868,6,FALSE))</f>
        <v>1360</v>
      </c>
      <c r="G290" s="95">
        <f>IF(VLOOKUP($A290,'Table 11 Raw Data'!$A$1:$O$868,7,FALSE)=0,"-",VLOOKUP($A290,'Table 11 Raw Data'!$A$1:$O$868,7,FALSE))</f>
        <v>70</v>
      </c>
      <c r="H290" s="95">
        <f>IF(VLOOKUP($A290,'Table 11 Raw Data'!$A$1:$O$868,8,FALSE)=0,"-",VLOOKUP($A290,'Table 11 Raw Data'!$A$1:$O$868,8,FALSE))</f>
        <v>20</v>
      </c>
      <c r="I290" s="95">
        <f>IF(VLOOKUP($A290,'Table 11 Raw Data'!$A$1:$O$868,9,FALSE)=0,"-",VLOOKUP($A290,'Table 11 Raw Data'!$A$1:$O$868,9,FALSE))</f>
        <v>90</v>
      </c>
      <c r="J290" s="95">
        <f>IF(VLOOKUP($A290,'Table 11 Raw Data'!$A$1:$O$868,10,FALSE)=0,"-",VLOOKUP($A290,'Table 11 Raw Data'!$A$1:$O$868,10,FALSE))</f>
        <v>1450</v>
      </c>
      <c r="K290" s="96">
        <f>IF(VLOOKUP($A290,'Table 11 Raw Data'!$A$1:$O$868,11,FALSE)=0,"-",VLOOKUP($A290,'Table 11 Raw Data'!$A$1:$O$868,11,FALSE))</f>
        <v>31</v>
      </c>
      <c r="L290" s="96">
        <f>IF(VLOOKUP($A290,'Table 11 Raw Data'!$A$1:$O$868,12,FALSE)=0,"-",VLOOKUP($A290,'Table 11 Raw Data'!$A$1:$O$868,12,FALSE))</f>
        <v>48</v>
      </c>
      <c r="M290" s="96">
        <f>IF(VLOOKUP($A290,'Table 11 Raw Data'!$A$1:$O$868,13,FALSE)=0,"-",VLOOKUP($A290,'Table 11 Raw Data'!$A$1:$O$868,13,FALSE))</f>
        <v>79</v>
      </c>
      <c r="N290" s="96">
        <f>IF(VLOOKUP($A290,'Table 11 Raw Data'!$A$1:$O$868,14,FALSE)=0,"-",VLOOKUP($A290,'Table 11 Raw Data'!$A$1:$O$868,14,FALSE))</f>
        <v>21</v>
      </c>
      <c r="O290" s="97">
        <f>IF(VLOOKUP($A290,'Table 11 Raw Data'!$A$1:$O$868,15,FALSE)=0,"-",VLOOKUP($A290,'Table 11 Raw Data'!$A$1:$O$868,15,FALSE))</f>
        <v>100</v>
      </c>
    </row>
    <row r="291" spans="1:15" x14ac:dyDescent="0.2">
      <c r="A291" s="94" t="s">
        <v>618</v>
      </c>
      <c r="B291" s="95">
        <f>IF(VLOOKUP($A291,'Table 11 Raw Data'!$A$1:$O$868,2,FALSE)=0,"-",VLOOKUP($A291,'Table 11 Raw Data'!$A$1:$O$868,2,FALSE))</f>
        <v>680</v>
      </c>
      <c r="C291" s="95">
        <f>IF(VLOOKUP($A291,'Table 11 Raw Data'!$A$1:$O$868,3,FALSE)=0,"-",VLOOKUP($A291,'Table 11 Raw Data'!$A$1:$O$868,3,FALSE))</f>
        <v>1070</v>
      </c>
      <c r="D291" s="95">
        <f>IF(VLOOKUP($A291,'Table 11 Raw Data'!$A$1:$O$868,4,FALSE)=0,"-",VLOOKUP($A291,'Table 11 Raw Data'!$A$1:$O$868,4,FALSE))</f>
        <v>1740</v>
      </c>
      <c r="E291" s="95">
        <f>IF(VLOOKUP($A291,'Table 11 Raw Data'!$A$1:$O$868,5,FALSE)=0,"-",VLOOKUP($A291,'Table 11 Raw Data'!$A$1:$O$868,5,FALSE))</f>
        <v>420</v>
      </c>
      <c r="F291" s="95">
        <f>IF(VLOOKUP($A291,'Table 11 Raw Data'!$A$1:$O$868,6,FALSE)=0,"-",VLOOKUP($A291,'Table 11 Raw Data'!$A$1:$O$868,6,FALSE))</f>
        <v>2160</v>
      </c>
      <c r="G291" s="95">
        <f>IF(VLOOKUP($A291,'Table 11 Raw Data'!$A$1:$O$868,7,FALSE)=0,"-",VLOOKUP($A291,'Table 11 Raw Data'!$A$1:$O$868,7,FALSE))</f>
        <v>100</v>
      </c>
      <c r="H291" s="95">
        <f>IF(VLOOKUP($A291,'Table 11 Raw Data'!$A$1:$O$868,8,FALSE)=0,"-",VLOOKUP($A291,'Table 11 Raw Data'!$A$1:$O$868,8,FALSE))</f>
        <v>80</v>
      </c>
      <c r="I291" s="95">
        <f>IF(VLOOKUP($A291,'Table 11 Raw Data'!$A$1:$O$868,9,FALSE)=0,"-",VLOOKUP($A291,'Table 11 Raw Data'!$A$1:$O$868,9,FALSE))</f>
        <v>180</v>
      </c>
      <c r="J291" s="95">
        <f>IF(VLOOKUP($A291,'Table 11 Raw Data'!$A$1:$O$868,10,FALSE)=0,"-",VLOOKUP($A291,'Table 11 Raw Data'!$A$1:$O$868,10,FALSE))</f>
        <v>2340</v>
      </c>
      <c r="K291" s="96">
        <f>IF(VLOOKUP($A291,'Table 11 Raw Data'!$A$1:$O$868,11,FALSE)=0,"-",VLOOKUP($A291,'Table 11 Raw Data'!$A$1:$O$868,11,FALSE))</f>
        <v>31</v>
      </c>
      <c r="L291" s="96">
        <f>IF(VLOOKUP($A291,'Table 11 Raw Data'!$A$1:$O$868,12,FALSE)=0,"-",VLOOKUP($A291,'Table 11 Raw Data'!$A$1:$O$868,12,FALSE))</f>
        <v>49</v>
      </c>
      <c r="M291" s="96">
        <f>IF(VLOOKUP($A291,'Table 11 Raw Data'!$A$1:$O$868,13,FALSE)=0,"-",VLOOKUP($A291,'Table 11 Raw Data'!$A$1:$O$868,13,FALSE))</f>
        <v>81</v>
      </c>
      <c r="N291" s="96">
        <f>IF(VLOOKUP($A291,'Table 11 Raw Data'!$A$1:$O$868,14,FALSE)=0,"-",VLOOKUP($A291,'Table 11 Raw Data'!$A$1:$O$868,14,FALSE))</f>
        <v>19</v>
      </c>
      <c r="O291" s="97">
        <f>IF(VLOOKUP($A291,'Table 11 Raw Data'!$A$1:$O$868,15,FALSE)=0,"-",VLOOKUP($A291,'Table 11 Raw Data'!$A$1:$O$868,15,FALSE))</f>
        <v>100</v>
      </c>
    </row>
    <row r="292" spans="1:15" x14ac:dyDescent="0.2">
      <c r="A292" s="94" t="s">
        <v>619</v>
      </c>
      <c r="B292" s="95">
        <f>IF(VLOOKUP($A292,'Table 11 Raw Data'!$A$1:$O$868,2,FALSE)=0,"-",VLOOKUP($A292,'Table 11 Raw Data'!$A$1:$O$868,2,FALSE))</f>
        <v>640</v>
      </c>
      <c r="C292" s="95">
        <f>IF(VLOOKUP($A292,'Table 11 Raw Data'!$A$1:$O$868,3,FALSE)=0,"-",VLOOKUP($A292,'Table 11 Raw Data'!$A$1:$O$868,3,FALSE))</f>
        <v>730</v>
      </c>
      <c r="D292" s="95">
        <f>IF(VLOOKUP($A292,'Table 11 Raw Data'!$A$1:$O$868,4,FALSE)=0,"-",VLOOKUP($A292,'Table 11 Raw Data'!$A$1:$O$868,4,FALSE))</f>
        <v>1370</v>
      </c>
      <c r="E292" s="95">
        <f>IF(VLOOKUP($A292,'Table 11 Raw Data'!$A$1:$O$868,5,FALSE)=0,"-",VLOOKUP($A292,'Table 11 Raw Data'!$A$1:$O$868,5,FALSE))</f>
        <v>440</v>
      </c>
      <c r="F292" s="95">
        <f>IF(VLOOKUP($A292,'Table 11 Raw Data'!$A$1:$O$868,6,FALSE)=0,"-",VLOOKUP($A292,'Table 11 Raw Data'!$A$1:$O$868,6,FALSE))</f>
        <v>1810</v>
      </c>
      <c r="G292" s="95">
        <f>IF(VLOOKUP($A292,'Table 11 Raw Data'!$A$1:$O$868,7,FALSE)=0,"-",VLOOKUP($A292,'Table 11 Raw Data'!$A$1:$O$868,7,FALSE))</f>
        <v>70</v>
      </c>
      <c r="H292" s="95">
        <f>IF(VLOOKUP($A292,'Table 11 Raw Data'!$A$1:$O$868,8,FALSE)=0,"-",VLOOKUP($A292,'Table 11 Raw Data'!$A$1:$O$868,8,FALSE))</f>
        <v>30</v>
      </c>
      <c r="I292" s="95">
        <f>IF(VLOOKUP($A292,'Table 11 Raw Data'!$A$1:$O$868,9,FALSE)=0,"-",VLOOKUP($A292,'Table 11 Raw Data'!$A$1:$O$868,9,FALSE))</f>
        <v>100</v>
      </c>
      <c r="J292" s="95">
        <f>IF(VLOOKUP($A292,'Table 11 Raw Data'!$A$1:$O$868,10,FALSE)=0,"-",VLOOKUP($A292,'Table 11 Raw Data'!$A$1:$O$868,10,FALSE))</f>
        <v>1910</v>
      </c>
      <c r="K292" s="96">
        <f>IF(VLOOKUP($A292,'Table 11 Raw Data'!$A$1:$O$868,11,FALSE)=0,"-",VLOOKUP($A292,'Table 11 Raw Data'!$A$1:$O$868,11,FALSE))</f>
        <v>35</v>
      </c>
      <c r="L292" s="96">
        <f>IF(VLOOKUP($A292,'Table 11 Raw Data'!$A$1:$O$868,12,FALSE)=0,"-",VLOOKUP($A292,'Table 11 Raw Data'!$A$1:$O$868,12,FALSE))</f>
        <v>40</v>
      </c>
      <c r="M292" s="96">
        <f>IF(VLOOKUP($A292,'Table 11 Raw Data'!$A$1:$O$868,13,FALSE)=0,"-",VLOOKUP($A292,'Table 11 Raw Data'!$A$1:$O$868,13,FALSE))</f>
        <v>76</v>
      </c>
      <c r="N292" s="96">
        <f>IF(VLOOKUP($A292,'Table 11 Raw Data'!$A$1:$O$868,14,FALSE)=0,"-",VLOOKUP($A292,'Table 11 Raw Data'!$A$1:$O$868,14,FALSE))</f>
        <v>24</v>
      </c>
      <c r="O292" s="97">
        <f>IF(VLOOKUP($A292,'Table 11 Raw Data'!$A$1:$O$868,15,FALSE)=0,"-",VLOOKUP($A292,'Table 11 Raw Data'!$A$1:$O$868,15,FALSE))</f>
        <v>100</v>
      </c>
    </row>
    <row r="293" spans="1:15" x14ac:dyDescent="0.2">
      <c r="A293" s="94" t="s">
        <v>620</v>
      </c>
      <c r="B293" s="95">
        <f>IF(VLOOKUP($A293,'Table 11 Raw Data'!$A$1:$O$868,2,FALSE)=0,"-",VLOOKUP($A293,'Table 11 Raw Data'!$A$1:$O$868,2,FALSE))</f>
        <v>690</v>
      </c>
      <c r="C293" s="95">
        <f>IF(VLOOKUP($A293,'Table 11 Raw Data'!$A$1:$O$868,3,FALSE)=0,"-",VLOOKUP($A293,'Table 11 Raw Data'!$A$1:$O$868,3,FALSE))</f>
        <v>1030</v>
      </c>
      <c r="D293" s="95">
        <f>IF(VLOOKUP($A293,'Table 11 Raw Data'!$A$1:$O$868,4,FALSE)=0,"-",VLOOKUP($A293,'Table 11 Raw Data'!$A$1:$O$868,4,FALSE))</f>
        <v>1720</v>
      </c>
      <c r="E293" s="95">
        <f>IF(VLOOKUP($A293,'Table 11 Raw Data'!$A$1:$O$868,5,FALSE)=0,"-",VLOOKUP($A293,'Table 11 Raw Data'!$A$1:$O$868,5,FALSE))</f>
        <v>380</v>
      </c>
      <c r="F293" s="95">
        <f>IF(VLOOKUP($A293,'Table 11 Raw Data'!$A$1:$O$868,6,FALSE)=0,"-",VLOOKUP($A293,'Table 11 Raw Data'!$A$1:$O$868,6,FALSE))</f>
        <v>2100</v>
      </c>
      <c r="G293" s="95">
        <f>IF(VLOOKUP($A293,'Table 11 Raw Data'!$A$1:$O$868,7,FALSE)=0,"-",VLOOKUP($A293,'Table 11 Raw Data'!$A$1:$O$868,7,FALSE))</f>
        <v>120</v>
      </c>
      <c r="H293" s="95">
        <f>IF(VLOOKUP($A293,'Table 11 Raw Data'!$A$1:$O$868,8,FALSE)=0,"-",VLOOKUP($A293,'Table 11 Raw Data'!$A$1:$O$868,8,FALSE))</f>
        <v>30</v>
      </c>
      <c r="I293" s="95">
        <f>IF(VLOOKUP($A293,'Table 11 Raw Data'!$A$1:$O$868,9,FALSE)=0,"-",VLOOKUP($A293,'Table 11 Raw Data'!$A$1:$O$868,9,FALSE))</f>
        <v>150</v>
      </c>
      <c r="J293" s="95">
        <f>IF(VLOOKUP($A293,'Table 11 Raw Data'!$A$1:$O$868,10,FALSE)=0,"-",VLOOKUP($A293,'Table 11 Raw Data'!$A$1:$O$868,10,FALSE))</f>
        <v>2240</v>
      </c>
      <c r="K293" s="96">
        <f>IF(VLOOKUP($A293,'Table 11 Raw Data'!$A$1:$O$868,11,FALSE)=0,"-",VLOOKUP($A293,'Table 11 Raw Data'!$A$1:$O$868,11,FALSE))</f>
        <v>33</v>
      </c>
      <c r="L293" s="96">
        <f>IF(VLOOKUP($A293,'Table 11 Raw Data'!$A$1:$O$868,12,FALSE)=0,"-",VLOOKUP($A293,'Table 11 Raw Data'!$A$1:$O$868,12,FALSE))</f>
        <v>49</v>
      </c>
      <c r="M293" s="96">
        <f>IF(VLOOKUP($A293,'Table 11 Raw Data'!$A$1:$O$868,13,FALSE)=0,"-",VLOOKUP($A293,'Table 11 Raw Data'!$A$1:$O$868,13,FALSE))</f>
        <v>82</v>
      </c>
      <c r="N293" s="96">
        <f>IF(VLOOKUP($A293,'Table 11 Raw Data'!$A$1:$O$868,14,FALSE)=0,"-",VLOOKUP($A293,'Table 11 Raw Data'!$A$1:$O$868,14,FALSE))</f>
        <v>18</v>
      </c>
      <c r="O293" s="97">
        <f>IF(VLOOKUP($A293,'Table 11 Raw Data'!$A$1:$O$868,15,FALSE)=0,"-",VLOOKUP($A293,'Table 11 Raw Data'!$A$1:$O$868,15,FALSE))</f>
        <v>100</v>
      </c>
    </row>
    <row r="294" spans="1:15" x14ac:dyDescent="0.2">
      <c r="A294" s="94" t="s">
        <v>621</v>
      </c>
      <c r="B294" s="95">
        <f>IF(VLOOKUP($A294,'Table 11 Raw Data'!$A$1:$O$868,2,FALSE)=0,"-",VLOOKUP($A294,'Table 11 Raw Data'!$A$1:$O$868,2,FALSE))</f>
        <v>330</v>
      </c>
      <c r="C294" s="95">
        <f>IF(VLOOKUP($A294,'Table 11 Raw Data'!$A$1:$O$868,3,FALSE)=0,"-",VLOOKUP($A294,'Table 11 Raw Data'!$A$1:$O$868,3,FALSE))</f>
        <v>600</v>
      </c>
      <c r="D294" s="95">
        <f>IF(VLOOKUP($A294,'Table 11 Raw Data'!$A$1:$O$868,4,FALSE)=0,"-",VLOOKUP($A294,'Table 11 Raw Data'!$A$1:$O$868,4,FALSE))</f>
        <v>920</v>
      </c>
      <c r="E294" s="95">
        <f>IF(VLOOKUP($A294,'Table 11 Raw Data'!$A$1:$O$868,5,FALSE)=0,"-",VLOOKUP($A294,'Table 11 Raw Data'!$A$1:$O$868,5,FALSE))</f>
        <v>240</v>
      </c>
      <c r="F294" s="95">
        <f>IF(VLOOKUP($A294,'Table 11 Raw Data'!$A$1:$O$868,6,FALSE)=0,"-",VLOOKUP($A294,'Table 11 Raw Data'!$A$1:$O$868,6,FALSE))</f>
        <v>1160</v>
      </c>
      <c r="G294" s="95">
        <f>IF(VLOOKUP($A294,'Table 11 Raw Data'!$A$1:$O$868,7,FALSE)=0,"-",VLOOKUP($A294,'Table 11 Raw Data'!$A$1:$O$868,7,FALSE))</f>
        <v>40</v>
      </c>
      <c r="H294" s="95">
        <f>IF(VLOOKUP($A294,'Table 11 Raw Data'!$A$1:$O$868,8,FALSE)=0,"-",VLOOKUP($A294,'Table 11 Raw Data'!$A$1:$O$868,8,FALSE))</f>
        <v>10</v>
      </c>
      <c r="I294" s="95">
        <f>IF(VLOOKUP($A294,'Table 11 Raw Data'!$A$1:$O$868,9,FALSE)=0,"-",VLOOKUP($A294,'Table 11 Raw Data'!$A$1:$O$868,9,FALSE))</f>
        <v>50</v>
      </c>
      <c r="J294" s="95">
        <f>IF(VLOOKUP($A294,'Table 11 Raw Data'!$A$1:$O$868,10,FALSE)=0,"-",VLOOKUP($A294,'Table 11 Raw Data'!$A$1:$O$868,10,FALSE))</f>
        <v>1210</v>
      </c>
      <c r="K294" s="96">
        <f>IF(VLOOKUP($A294,'Table 11 Raw Data'!$A$1:$O$868,11,FALSE)=0,"-",VLOOKUP($A294,'Table 11 Raw Data'!$A$1:$O$868,11,FALSE))</f>
        <v>28</v>
      </c>
      <c r="L294" s="96">
        <f>IF(VLOOKUP($A294,'Table 11 Raw Data'!$A$1:$O$868,12,FALSE)=0,"-",VLOOKUP($A294,'Table 11 Raw Data'!$A$1:$O$868,12,FALSE))</f>
        <v>51</v>
      </c>
      <c r="M294" s="96">
        <f>IF(VLOOKUP($A294,'Table 11 Raw Data'!$A$1:$O$868,13,FALSE)=0,"-",VLOOKUP($A294,'Table 11 Raw Data'!$A$1:$O$868,13,FALSE))</f>
        <v>80</v>
      </c>
      <c r="N294" s="96">
        <f>IF(VLOOKUP($A294,'Table 11 Raw Data'!$A$1:$O$868,14,FALSE)=0,"-",VLOOKUP($A294,'Table 11 Raw Data'!$A$1:$O$868,14,FALSE))</f>
        <v>20</v>
      </c>
      <c r="O294" s="97">
        <f>IF(VLOOKUP($A294,'Table 11 Raw Data'!$A$1:$O$868,15,FALSE)=0,"-",VLOOKUP($A294,'Table 11 Raw Data'!$A$1:$O$868,15,FALSE))</f>
        <v>100</v>
      </c>
    </row>
    <row r="295" spans="1:15" x14ac:dyDescent="0.2">
      <c r="A295" s="94" t="s">
        <v>622</v>
      </c>
      <c r="B295" s="95">
        <f>IF(VLOOKUP($A295,'Table 11 Raw Data'!$A$1:$O$868,2,FALSE)=0,"-",VLOOKUP($A295,'Table 11 Raw Data'!$A$1:$O$868,2,FALSE))</f>
        <v>710</v>
      </c>
      <c r="C295" s="95">
        <f>IF(VLOOKUP($A295,'Table 11 Raw Data'!$A$1:$O$868,3,FALSE)=0,"-",VLOOKUP($A295,'Table 11 Raw Data'!$A$1:$O$868,3,FALSE))</f>
        <v>1080</v>
      </c>
      <c r="D295" s="95">
        <f>IF(VLOOKUP($A295,'Table 11 Raw Data'!$A$1:$O$868,4,FALSE)=0,"-",VLOOKUP($A295,'Table 11 Raw Data'!$A$1:$O$868,4,FALSE))</f>
        <v>1790</v>
      </c>
      <c r="E295" s="95">
        <f>IF(VLOOKUP($A295,'Table 11 Raw Data'!$A$1:$O$868,5,FALSE)=0,"-",VLOOKUP($A295,'Table 11 Raw Data'!$A$1:$O$868,5,FALSE))</f>
        <v>370</v>
      </c>
      <c r="F295" s="95">
        <f>IF(VLOOKUP($A295,'Table 11 Raw Data'!$A$1:$O$868,6,FALSE)=0,"-",VLOOKUP($A295,'Table 11 Raw Data'!$A$1:$O$868,6,FALSE))</f>
        <v>2160</v>
      </c>
      <c r="G295" s="95">
        <f>IF(VLOOKUP($A295,'Table 11 Raw Data'!$A$1:$O$868,7,FALSE)=0,"-",VLOOKUP($A295,'Table 11 Raw Data'!$A$1:$O$868,7,FALSE))</f>
        <v>100</v>
      </c>
      <c r="H295" s="95">
        <f>IF(VLOOKUP($A295,'Table 11 Raw Data'!$A$1:$O$868,8,FALSE)=0,"-",VLOOKUP($A295,'Table 11 Raw Data'!$A$1:$O$868,8,FALSE))</f>
        <v>70</v>
      </c>
      <c r="I295" s="95">
        <f>IF(VLOOKUP($A295,'Table 11 Raw Data'!$A$1:$O$868,9,FALSE)=0,"-",VLOOKUP($A295,'Table 11 Raw Data'!$A$1:$O$868,9,FALSE))</f>
        <v>170</v>
      </c>
      <c r="J295" s="95">
        <f>IF(VLOOKUP($A295,'Table 11 Raw Data'!$A$1:$O$868,10,FALSE)=0,"-",VLOOKUP($A295,'Table 11 Raw Data'!$A$1:$O$868,10,FALSE))</f>
        <v>2330</v>
      </c>
      <c r="K295" s="96">
        <f>IF(VLOOKUP($A295,'Table 11 Raw Data'!$A$1:$O$868,11,FALSE)=0,"-",VLOOKUP($A295,'Table 11 Raw Data'!$A$1:$O$868,11,FALSE))</f>
        <v>33</v>
      </c>
      <c r="L295" s="96">
        <f>IF(VLOOKUP($A295,'Table 11 Raw Data'!$A$1:$O$868,12,FALSE)=0,"-",VLOOKUP($A295,'Table 11 Raw Data'!$A$1:$O$868,12,FALSE))</f>
        <v>50</v>
      </c>
      <c r="M295" s="96">
        <f>IF(VLOOKUP($A295,'Table 11 Raw Data'!$A$1:$O$868,13,FALSE)=0,"-",VLOOKUP($A295,'Table 11 Raw Data'!$A$1:$O$868,13,FALSE))</f>
        <v>83</v>
      </c>
      <c r="N295" s="96">
        <f>IF(VLOOKUP($A295,'Table 11 Raw Data'!$A$1:$O$868,14,FALSE)=0,"-",VLOOKUP($A295,'Table 11 Raw Data'!$A$1:$O$868,14,FALSE))</f>
        <v>17</v>
      </c>
      <c r="O295" s="97">
        <f>IF(VLOOKUP($A295,'Table 11 Raw Data'!$A$1:$O$868,15,FALSE)=0,"-",VLOOKUP($A295,'Table 11 Raw Data'!$A$1:$O$868,15,FALSE))</f>
        <v>100</v>
      </c>
    </row>
    <row r="296" spans="1:15" x14ac:dyDescent="0.2">
      <c r="A296" s="94" t="s">
        <v>623</v>
      </c>
      <c r="B296" s="95">
        <f>IF(VLOOKUP($A296,'Table 11 Raw Data'!$A$1:$O$868,2,FALSE)=0,"-",VLOOKUP($A296,'Table 11 Raw Data'!$A$1:$O$868,2,FALSE))</f>
        <v>1040</v>
      </c>
      <c r="C296" s="95">
        <f>IF(VLOOKUP($A296,'Table 11 Raw Data'!$A$1:$O$868,3,FALSE)=0,"-",VLOOKUP($A296,'Table 11 Raw Data'!$A$1:$O$868,3,FALSE))</f>
        <v>1210</v>
      </c>
      <c r="D296" s="95">
        <f>IF(VLOOKUP($A296,'Table 11 Raw Data'!$A$1:$O$868,4,FALSE)=0,"-",VLOOKUP($A296,'Table 11 Raw Data'!$A$1:$O$868,4,FALSE))</f>
        <v>2250</v>
      </c>
      <c r="E296" s="95">
        <f>IF(VLOOKUP($A296,'Table 11 Raw Data'!$A$1:$O$868,5,FALSE)=0,"-",VLOOKUP($A296,'Table 11 Raw Data'!$A$1:$O$868,5,FALSE))</f>
        <v>550</v>
      </c>
      <c r="F296" s="95">
        <f>IF(VLOOKUP($A296,'Table 11 Raw Data'!$A$1:$O$868,6,FALSE)=0,"-",VLOOKUP($A296,'Table 11 Raw Data'!$A$1:$O$868,6,FALSE))</f>
        <v>2800</v>
      </c>
      <c r="G296" s="95">
        <f>IF(VLOOKUP($A296,'Table 11 Raw Data'!$A$1:$O$868,7,FALSE)=0,"-",VLOOKUP($A296,'Table 11 Raw Data'!$A$1:$O$868,7,FALSE))</f>
        <v>140</v>
      </c>
      <c r="H296" s="95">
        <f>IF(VLOOKUP($A296,'Table 11 Raw Data'!$A$1:$O$868,8,FALSE)=0,"-",VLOOKUP($A296,'Table 11 Raw Data'!$A$1:$O$868,8,FALSE))</f>
        <v>100</v>
      </c>
      <c r="I296" s="95">
        <f>IF(VLOOKUP($A296,'Table 11 Raw Data'!$A$1:$O$868,9,FALSE)=0,"-",VLOOKUP($A296,'Table 11 Raw Data'!$A$1:$O$868,9,FALSE))</f>
        <v>240</v>
      </c>
      <c r="J296" s="95">
        <f>IF(VLOOKUP($A296,'Table 11 Raw Data'!$A$1:$O$868,10,FALSE)=0,"-",VLOOKUP($A296,'Table 11 Raw Data'!$A$1:$O$868,10,FALSE))</f>
        <v>3040</v>
      </c>
      <c r="K296" s="96">
        <f>IF(VLOOKUP($A296,'Table 11 Raw Data'!$A$1:$O$868,11,FALSE)=0,"-",VLOOKUP($A296,'Table 11 Raw Data'!$A$1:$O$868,11,FALSE))</f>
        <v>37</v>
      </c>
      <c r="L296" s="96">
        <f>IF(VLOOKUP($A296,'Table 11 Raw Data'!$A$1:$O$868,12,FALSE)=0,"-",VLOOKUP($A296,'Table 11 Raw Data'!$A$1:$O$868,12,FALSE))</f>
        <v>43</v>
      </c>
      <c r="M296" s="96">
        <f>IF(VLOOKUP($A296,'Table 11 Raw Data'!$A$1:$O$868,13,FALSE)=0,"-",VLOOKUP($A296,'Table 11 Raw Data'!$A$1:$O$868,13,FALSE))</f>
        <v>80</v>
      </c>
      <c r="N296" s="96">
        <f>IF(VLOOKUP($A296,'Table 11 Raw Data'!$A$1:$O$868,14,FALSE)=0,"-",VLOOKUP($A296,'Table 11 Raw Data'!$A$1:$O$868,14,FALSE))</f>
        <v>20</v>
      </c>
      <c r="O296" s="97">
        <f>IF(VLOOKUP($A296,'Table 11 Raw Data'!$A$1:$O$868,15,FALSE)=0,"-",VLOOKUP($A296,'Table 11 Raw Data'!$A$1:$O$868,15,FALSE))</f>
        <v>100</v>
      </c>
    </row>
    <row r="297" spans="1:15" x14ac:dyDescent="0.2">
      <c r="A297" s="94" t="s">
        <v>624</v>
      </c>
      <c r="B297" s="95">
        <f>IF(VLOOKUP($A297,'Table 11 Raw Data'!$A$1:$O$868,2,FALSE)=0,"-",VLOOKUP($A297,'Table 11 Raw Data'!$A$1:$O$868,2,FALSE))</f>
        <v>1280</v>
      </c>
      <c r="C297" s="95">
        <f>IF(VLOOKUP($A297,'Table 11 Raw Data'!$A$1:$O$868,3,FALSE)=0,"-",VLOOKUP($A297,'Table 11 Raw Data'!$A$1:$O$868,3,FALSE))</f>
        <v>1720</v>
      </c>
      <c r="D297" s="95">
        <f>IF(VLOOKUP($A297,'Table 11 Raw Data'!$A$1:$O$868,4,FALSE)=0,"-",VLOOKUP($A297,'Table 11 Raw Data'!$A$1:$O$868,4,FALSE))</f>
        <v>3000</v>
      </c>
      <c r="E297" s="95">
        <f>IF(VLOOKUP($A297,'Table 11 Raw Data'!$A$1:$O$868,5,FALSE)=0,"-",VLOOKUP($A297,'Table 11 Raw Data'!$A$1:$O$868,5,FALSE))</f>
        <v>630</v>
      </c>
      <c r="F297" s="95">
        <f>IF(VLOOKUP($A297,'Table 11 Raw Data'!$A$1:$O$868,6,FALSE)=0,"-",VLOOKUP($A297,'Table 11 Raw Data'!$A$1:$O$868,6,FALSE))</f>
        <v>3620</v>
      </c>
      <c r="G297" s="95">
        <f>IF(VLOOKUP($A297,'Table 11 Raw Data'!$A$1:$O$868,7,FALSE)=0,"-",VLOOKUP($A297,'Table 11 Raw Data'!$A$1:$O$868,7,FALSE))</f>
        <v>160</v>
      </c>
      <c r="H297" s="95">
        <f>IF(VLOOKUP($A297,'Table 11 Raw Data'!$A$1:$O$868,8,FALSE)=0,"-",VLOOKUP($A297,'Table 11 Raw Data'!$A$1:$O$868,8,FALSE))</f>
        <v>130</v>
      </c>
      <c r="I297" s="95">
        <f>IF(VLOOKUP($A297,'Table 11 Raw Data'!$A$1:$O$868,9,FALSE)=0,"-",VLOOKUP($A297,'Table 11 Raw Data'!$A$1:$O$868,9,FALSE))</f>
        <v>280</v>
      </c>
      <c r="J297" s="95">
        <f>IF(VLOOKUP($A297,'Table 11 Raw Data'!$A$1:$O$868,10,FALSE)=0,"-",VLOOKUP($A297,'Table 11 Raw Data'!$A$1:$O$868,10,FALSE))</f>
        <v>3900</v>
      </c>
      <c r="K297" s="96">
        <f>IF(VLOOKUP($A297,'Table 11 Raw Data'!$A$1:$O$868,11,FALSE)=0,"-",VLOOKUP($A297,'Table 11 Raw Data'!$A$1:$O$868,11,FALSE))</f>
        <v>35</v>
      </c>
      <c r="L297" s="96">
        <f>IF(VLOOKUP($A297,'Table 11 Raw Data'!$A$1:$O$868,12,FALSE)=0,"-",VLOOKUP($A297,'Table 11 Raw Data'!$A$1:$O$868,12,FALSE))</f>
        <v>47</v>
      </c>
      <c r="M297" s="96">
        <f>IF(VLOOKUP($A297,'Table 11 Raw Data'!$A$1:$O$868,13,FALSE)=0,"-",VLOOKUP($A297,'Table 11 Raw Data'!$A$1:$O$868,13,FALSE))</f>
        <v>83</v>
      </c>
      <c r="N297" s="96">
        <f>IF(VLOOKUP($A297,'Table 11 Raw Data'!$A$1:$O$868,14,FALSE)=0,"-",VLOOKUP($A297,'Table 11 Raw Data'!$A$1:$O$868,14,FALSE))</f>
        <v>17</v>
      </c>
      <c r="O297" s="97">
        <f>IF(VLOOKUP($A297,'Table 11 Raw Data'!$A$1:$O$868,15,FALSE)=0,"-",VLOOKUP($A297,'Table 11 Raw Data'!$A$1:$O$868,15,FALSE))</f>
        <v>100</v>
      </c>
    </row>
    <row r="298" spans="1:15" x14ac:dyDescent="0.2">
      <c r="A298" s="94" t="s">
        <v>625</v>
      </c>
      <c r="B298" s="95">
        <f>IF(VLOOKUP($A298,'Table 11 Raw Data'!$A$1:$O$868,2,FALSE)=0,"-",VLOOKUP($A298,'Table 11 Raw Data'!$A$1:$O$868,2,FALSE))</f>
        <v>430</v>
      </c>
      <c r="C298" s="95">
        <f>IF(VLOOKUP($A298,'Table 11 Raw Data'!$A$1:$O$868,3,FALSE)=0,"-",VLOOKUP($A298,'Table 11 Raw Data'!$A$1:$O$868,3,FALSE))</f>
        <v>730</v>
      </c>
      <c r="D298" s="95">
        <f>IF(VLOOKUP($A298,'Table 11 Raw Data'!$A$1:$O$868,4,FALSE)=0,"-",VLOOKUP($A298,'Table 11 Raw Data'!$A$1:$O$868,4,FALSE))</f>
        <v>1150</v>
      </c>
      <c r="E298" s="95">
        <f>IF(VLOOKUP($A298,'Table 11 Raw Data'!$A$1:$O$868,5,FALSE)=0,"-",VLOOKUP($A298,'Table 11 Raw Data'!$A$1:$O$868,5,FALSE))</f>
        <v>210</v>
      </c>
      <c r="F298" s="95">
        <f>IF(VLOOKUP($A298,'Table 11 Raw Data'!$A$1:$O$868,6,FALSE)=0,"-",VLOOKUP($A298,'Table 11 Raw Data'!$A$1:$O$868,6,FALSE))</f>
        <v>1370</v>
      </c>
      <c r="G298" s="95">
        <f>IF(VLOOKUP($A298,'Table 11 Raw Data'!$A$1:$O$868,7,FALSE)=0,"-",VLOOKUP($A298,'Table 11 Raw Data'!$A$1:$O$868,7,FALSE))</f>
        <v>80</v>
      </c>
      <c r="H298" s="95">
        <f>IF(VLOOKUP($A298,'Table 11 Raw Data'!$A$1:$O$868,8,FALSE)=0,"-",VLOOKUP($A298,'Table 11 Raw Data'!$A$1:$O$868,8,FALSE))</f>
        <v>20</v>
      </c>
      <c r="I298" s="95">
        <f>IF(VLOOKUP($A298,'Table 11 Raw Data'!$A$1:$O$868,9,FALSE)=0,"-",VLOOKUP($A298,'Table 11 Raw Data'!$A$1:$O$868,9,FALSE))</f>
        <v>90</v>
      </c>
      <c r="J298" s="95">
        <f>IF(VLOOKUP($A298,'Table 11 Raw Data'!$A$1:$O$868,10,FALSE)=0,"-",VLOOKUP($A298,'Table 11 Raw Data'!$A$1:$O$868,10,FALSE))</f>
        <v>1460</v>
      </c>
      <c r="K298" s="96">
        <f>IF(VLOOKUP($A298,'Table 11 Raw Data'!$A$1:$O$868,11,FALSE)=0,"-",VLOOKUP($A298,'Table 11 Raw Data'!$A$1:$O$868,11,FALSE))</f>
        <v>31</v>
      </c>
      <c r="L298" s="96">
        <f>IF(VLOOKUP($A298,'Table 11 Raw Data'!$A$1:$O$868,12,FALSE)=0,"-",VLOOKUP($A298,'Table 11 Raw Data'!$A$1:$O$868,12,FALSE))</f>
        <v>53</v>
      </c>
      <c r="M298" s="96">
        <f>IF(VLOOKUP($A298,'Table 11 Raw Data'!$A$1:$O$868,13,FALSE)=0,"-",VLOOKUP($A298,'Table 11 Raw Data'!$A$1:$O$868,13,FALSE))</f>
        <v>84</v>
      </c>
      <c r="N298" s="96">
        <f>IF(VLOOKUP($A298,'Table 11 Raw Data'!$A$1:$O$868,14,FALSE)=0,"-",VLOOKUP($A298,'Table 11 Raw Data'!$A$1:$O$868,14,FALSE))</f>
        <v>16</v>
      </c>
      <c r="O298" s="97">
        <f>IF(VLOOKUP($A298,'Table 11 Raw Data'!$A$1:$O$868,15,FALSE)=0,"-",VLOOKUP($A298,'Table 11 Raw Data'!$A$1:$O$868,15,FALSE))</f>
        <v>100</v>
      </c>
    </row>
    <row r="299" spans="1:15" x14ac:dyDescent="0.2">
      <c r="A299" s="94" t="s">
        <v>626</v>
      </c>
      <c r="B299" s="95">
        <f>IF(VLOOKUP($A299,'Table 11 Raw Data'!$A$1:$O$868,2,FALSE)=0,"-",VLOOKUP($A299,'Table 11 Raw Data'!$A$1:$O$868,2,FALSE))</f>
        <v>450</v>
      </c>
      <c r="C299" s="95">
        <f>IF(VLOOKUP($A299,'Table 11 Raw Data'!$A$1:$O$868,3,FALSE)=0,"-",VLOOKUP($A299,'Table 11 Raw Data'!$A$1:$O$868,3,FALSE))</f>
        <v>860</v>
      </c>
      <c r="D299" s="95">
        <f>IF(VLOOKUP($A299,'Table 11 Raw Data'!$A$1:$O$868,4,FALSE)=0,"-",VLOOKUP($A299,'Table 11 Raw Data'!$A$1:$O$868,4,FALSE))</f>
        <v>1300</v>
      </c>
      <c r="E299" s="95">
        <f>IF(VLOOKUP($A299,'Table 11 Raw Data'!$A$1:$O$868,5,FALSE)=0,"-",VLOOKUP($A299,'Table 11 Raw Data'!$A$1:$O$868,5,FALSE))</f>
        <v>180</v>
      </c>
      <c r="F299" s="95">
        <f>IF(VLOOKUP($A299,'Table 11 Raw Data'!$A$1:$O$868,6,FALSE)=0,"-",VLOOKUP($A299,'Table 11 Raw Data'!$A$1:$O$868,6,FALSE))</f>
        <v>1480</v>
      </c>
      <c r="G299" s="95">
        <f>IF(VLOOKUP($A299,'Table 11 Raw Data'!$A$1:$O$868,7,FALSE)=0,"-",VLOOKUP($A299,'Table 11 Raw Data'!$A$1:$O$868,7,FALSE))</f>
        <v>50</v>
      </c>
      <c r="H299" s="95">
        <f>IF(VLOOKUP($A299,'Table 11 Raw Data'!$A$1:$O$868,8,FALSE)=0,"-",VLOOKUP($A299,'Table 11 Raw Data'!$A$1:$O$868,8,FALSE))</f>
        <v>20</v>
      </c>
      <c r="I299" s="95">
        <f>IF(VLOOKUP($A299,'Table 11 Raw Data'!$A$1:$O$868,9,FALSE)=0,"-",VLOOKUP($A299,'Table 11 Raw Data'!$A$1:$O$868,9,FALSE))</f>
        <v>60</v>
      </c>
      <c r="J299" s="95">
        <f>IF(VLOOKUP($A299,'Table 11 Raw Data'!$A$1:$O$868,10,FALSE)=0,"-",VLOOKUP($A299,'Table 11 Raw Data'!$A$1:$O$868,10,FALSE))</f>
        <v>1550</v>
      </c>
      <c r="K299" s="96">
        <f>IF(VLOOKUP($A299,'Table 11 Raw Data'!$A$1:$O$868,11,FALSE)=0,"-",VLOOKUP($A299,'Table 11 Raw Data'!$A$1:$O$868,11,FALSE))</f>
        <v>30</v>
      </c>
      <c r="L299" s="96">
        <f>IF(VLOOKUP($A299,'Table 11 Raw Data'!$A$1:$O$868,12,FALSE)=0,"-",VLOOKUP($A299,'Table 11 Raw Data'!$A$1:$O$868,12,FALSE))</f>
        <v>58</v>
      </c>
      <c r="M299" s="96">
        <f>IF(VLOOKUP($A299,'Table 11 Raw Data'!$A$1:$O$868,13,FALSE)=0,"-",VLOOKUP($A299,'Table 11 Raw Data'!$A$1:$O$868,13,FALSE))</f>
        <v>88</v>
      </c>
      <c r="N299" s="96">
        <f>IF(VLOOKUP($A299,'Table 11 Raw Data'!$A$1:$O$868,14,FALSE)=0,"-",VLOOKUP($A299,'Table 11 Raw Data'!$A$1:$O$868,14,FALSE))</f>
        <v>12</v>
      </c>
      <c r="O299" s="97">
        <f>IF(VLOOKUP($A299,'Table 11 Raw Data'!$A$1:$O$868,15,FALSE)=0,"-",VLOOKUP($A299,'Table 11 Raw Data'!$A$1:$O$868,15,FALSE))</f>
        <v>100</v>
      </c>
    </row>
    <row r="300" spans="1:15" x14ac:dyDescent="0.2">
      <c r="A300" s="94" t="s">
        <v>627</v>
      </c>
      <c r="B300" s="95">
        <f>IF(VLOOKUP($A300,'Table 11 Raw Data'!$A$1:$O$868,2,FALSE)=0,"-",VLOOKUP($A300,'Table 11 Raw Data'!$A$1:$O$868,2,FALSE))</f>
        <v>630</v>
      </c>
      <c r="C300" s="95">
        <f>IF(VLOOKUP($A300,'Table 11 Raw Data'!$A$1:$O$868,3,FALSE)=0,"-",VLOOKUP($A300,'Table 11 Raw Data'!$A$1:$O$868,3,FALSE))</f>
        <v>890</v>
      </c>
      <c r="D300" s="95">
        <f>IF(VLOOKUP($A300,'Table 11 Raw Data'!$A$1:$O$868,4,FALSE)=0,"-",VLOOKUP($A300,'Table 11 Raw Data'!$A$1:$O$868,4,FALSE))</f>
        <v>1530</v>
      </c>
      <c r="E300" s="95">
        <f>IF(VLOOKUP($A300,'Table 11 Raw Data'!$A$1:$O$868,5,FALSE)=0,"-",VLOOKUP($A300,'Table 11 Raw Data'!$A$1:$O$868,5,FALSE))</f>
        <v>270</v>
      </c>
      <c r="F300" s="95">
        <f>IF(VLOOKUP($A300,'Table 11 Raw Data'!$A$1:$O$868,6,FALSE)=0,"-",VLOOKUP($A300,'Table 11 Raw Data'!$A$1:$O$868,6,FALSE))</f>
        <v>1800</v>
      </c>
      <c r="G300" s="95">
        <f>IF(VLOOKUP($A300,'Table 11 Raw Data'!$A$1:$O$868,7,FALSE)=0,"-",VLOOKUP($A300,'Table 11 Raw Data'!$A$1:$O$868,7,FALSE))</f>
        <v>110</v>
      </c>
      <c r="H300" s="95">
        <f>IF(VLOOKUP($A300,'Table 11 Raw Data'!$A$1:$O$868,8,FALSE)=0,"-",VLOOKUP($A300,'Table 11 Raw Data'!$A$1:$O$868,8,FALSE))</f>
        <v>10</v>
      </c>
      <c r="I300" s="95">
        <f>IF(VLOOKUP($A300,'Table 11 Raw Data'!$A$1:$O$868,9,FALSE)=0,"-",VLOOKUP($A300,'Table 11 Raw Data'!$A$1:$O$868,9,FALSE))</f>
        <v>120</v>
      </c>
      <c r="J300" s="95">
        <f>IF(VLOOKUP($A300,'Table 11 Raw Data'!$A$1:$O$868,10,FALSE)=0,"-",VLOOKUP($A300,'Table 11 Raw Data'!$A$1:$O$868,10,FALSE))</f>
        <v>1920</v>
      </c>
      <c r="K300" s="96">
        <f>IF(VLOOKUP($A300,'Table 11 Raw Data'!$A$1:$O$868,11,FALSE)=0,"-",VLOOKUP($A300,'Table 11 Raw Data'!$A$1:$O$868,11,FALSE))</f>
        <v>35</v>
      </c>
      <c r="L300" s="96">
        <f>IF(VLOOKUP($A300,'Table 11 Raw Data'!$A$1:$O$868,12,FALSE)=0,"-",VLOOKUP($A300,'Table 11 Raw Data'!$A$1:$O$868,12,FALSE))</f>
        <v>50</v>
      </c>
      <c r="M300" s="96">
        <f>IF(VLOOKUP($A300,'Table 11 Raw Data'!$A$1:$O$868,13,FALSE)=0,"-",VLOOKUP($A300,'Table 11 Raw Data'!$A$1:$O$868,13,FALSE))</f>
        <v>85</v>
      </c>
      <c r="N300" s="96">
        <f>IF(VLOOKUP($A300,'Table 11 Raw Data'!$A$1:$O$868,14,FALSE)=0,"-",VLOOKUP($A300,'Table 11 Raw Data'!$A$1:$O$868,14,FALSE))</f>
        <v>15</v>
      </c>
      <c r="O300" s="97">
        <f>IF(VLOOKUP($A300,'Table 11 Raw Data'!$A$1:$O$868,15,FALSE)=0,"-",VLOOKUP($A300,'Table 11 Raw Data'!$A$1:$O$868,15,FALSE))</f>
        <v>100</v>
      </c>
    </row>
    <row r="301" spans="1:15" x14ac:dyDescent="0.2">
      <c r="A301" s="94" t="s">
        <v>628</v>
      </c>
      <c r="B301" s="95">
        <f>IF(VLOOKUP($A301,'Table 11 Raw Data'!$A$1:$O$868,2,FALSE)=0,"-",VLOOKUP($A301,'Table 11 Raw Data'!$A$1:$O$868,2,FALSE))</f>
        <v>820</v>
      </c>
      <c r="C301" s="95">
        <f>IF(VLOOKUP($A301,'Table 11 Raw Data'!$A$1:$O$868,3,FALSE)=0,"-",VLOOKUP($A301,'Table 11 Raw Data'!$A$1:$O$868,3,FALSE))</f>
        <v>1280</v>
      </c>
      <c r="D301" s="95">
        <f>IF(VLOOKUP($A301,'Table 11 Raw Data'!$A$1:$O$868,4,FALSE)=0,"-",VLOOKUP($A301,'Table 11 Raw Data'!$A$1:$O$868,4,FALSE))</f>
        <v>2100</v>
      </c>
      <c r="E301" s="95">
        <f>IF(VLOOKUP($A301,'Table 11 Raw Data'!$A$1:$O$868,5,FALSE)=0,"-",VLOOKUP($A301,'Table 11 Raw Data'!$A$1:$O$868,5,FALSE))</f>
        <v>370</v>
      </c>
      <c r="F301" s="95">
        <f>IF(VLOOKUP($A301,'Table 11 Raw Data'!$A$1:$O$868,6,FALSE)=0,"-",VLOOKUP($A301,'Table 11 Raw Data'!$A$1:$O$868,6,FALSE))</f>
        <v>2470</v>
      </c>
      <c r="G301" s="95">
        <f>IF(VLOOKUP($A301,'Table 11 Raw Data'!$A$1:$O$868,7,FALSE)=0,"-",VLOOKUP($A301,'Table 11 Raw Data'!$A$1:$O$868,7,FALSE))</f>
        <v>140</v>
      </c>
      <c r="H301" s="95">
        <f>IF(VLOOKUP($A301,'Table 11 Raw Data'!$A$1:$O$868,8,FALSE)=0,"-",VLOOKUP($A301,'Table 11 Raw Data'!$A$1:$O$868,8,FALSE))</f>
        <v>10</v>
      </c>
      <c r="I301" s="95">
        <f>IF(VLOOKUP($A301,'Table 11 Raw Data'!$A$1:$O$868,9,FALSE)=0,"-",VLOOKUP($A301,'Table 11 Raw Data'!$A$1:$O$868,9,FALSE))</f>
        <v>160</v>
      </c>
      <c r="J301" s="95">
        <f>IF(VLOOKUP($A301,'Table 11 Raw Data'!$A$1:$O$868,10,FALSE)=0,"-",VLOOKUP($A301,'Table 11 Raw Data'!$A$1:$O$868,10,FALSE))</f>
        <v>2620</v>
      </c>
      <c r="K301" s="96">
        <f>IF(VLOOKUP($A301,'Table 11 Raw Data'!$A$1:$O$868,11,FALSE)=0,"-",VLOOKUP($A301,'Table 11 Raw Data'!$A$1:$O$868,11,FALSE))</f>
        <v>33</v>
      </c>
      <c r="L301" s="96">
        <f>IF(VLOOKUP($A301,'Table 11 Raw Data'!$A$1:$O$868,12,FALSE)=0,"-",VLOOKUP($A301,'Table 11 Raw Data'!$A$1:$O$868,12,FALSE))</f>
        <v>52</v>
      </c>
      <c r="M301" s="96">
        <f>IF(VLOOKUP($A301,'Table 11 Raw Data'!$A$1:$O$868,13,FALSE)=0,"-",VLOOKUP($A301,'Table 11 Raw Data'!$A$1:$O$868,13,FALSE))</f>
        <v>85</v>
      </c>
      <c r="N301" s="96">
        <f>IF(VLOOKUP($A301,'Table 11 Raw Data'!$A$1:$O$868,14,FALSE)=0,"-",VLOOKUP($A301,'Table 11 Raw Data'!$A$1:$O$868,14,FALSE))</f>
        <v>15</v>
      </c>
      <c r="O301" s="97">
        <f>IF(VLOOKUP($A301,'Table 11 Raw Data'!$A$1:$O$868,15,FALSE)=0,"-",VLOOKUP($A301,'Table 11 Raw Data'!$A$1:$O$868,15,FALSE))</f>
        <v>100</v>
      </c>
    </row>
    <row r="302" spans="1:15" x14ac:dyDescent="0.2">
      <c r="A302" s="94" t="s">
        <v>629</v>
      </c>
      <c r="B302" s="95">
        <f>IF(VLOOKUP($A302,'Table 11 Raw Data'!$A$1:$O$868,2,FALSE)=0,"-",VLOOKUP($A302,'Table 11 Raw Data'!$A$1:$O$868,2,FALSE))</f>
        <v>360</v>
      </c>
      <c r="C302" s="95">
        <f>IF(VLOOKUP($A302,'Table 11 Raw Data'!$A$1:$O$868,3,FALSE)=0,"-",VLOOKUP($A302,'Table 11 Raw Data'!$A$1:$O$868,3,FALSE))</f>
        <v>640</v>
      </c>
      <c r="D302" s="95">
        <f>IF(VLOOKUP($A302,'Table 11 Raw Data'!$A$1:$O$868,4,FALSE)=0,"-",VLOOKUP($A302,'Table 11 Raw Data'!$A$1:$O$868,4,FALSE))</f>
        <v>1000</v>
      </c>
      <c r="E302" s="95">
        <f>IF(VLOOKUP($A302,'Table 11 Raw Data'!$A$1:$O$868,5,FALSE)=0,"-",VLOOKUP($A302,'Table 11 Raw Data'!$A$1:$O$868,5,FALSE))</f>
        <v>170</v>
      </c>
      <c r="F302" s="95">
        <f>IF(VLOOKUP($A302,'Table 11 Raw Data'!$A$1:$O$868,6,FALSE)=0,"-",VLOOKUP($A302,'Table 11 Raw Data'!$A$1:$O$868,6,FALSE))</f>
        <v>1170</v>
      </c>
      <c r="G302" s="95">
        <f>IF(VLOOKUP($A302,'Table 11 Raw Data'!$A$1:$O$868,7,FALSE)=0,"-",VLOOKUP($A302,'Table 11 Raw Data'!$A$1:$O$868,7,FALSE))</f>
        <v>50</v>
      </c>
      <c r="H302" s="95">
        <f>IF(VLOOKUP($A302,'Table 11 Raw Data'!$A$1:$O$868,8,FALSE)=0,"-",VLOOKUP($A302,'Table 11 Raw Data'!$A$1:$O$868,8,FALSE))</f>
        <v>10</v>
      </c>
      <c r="I302" s="95">
        <f>IF(VLOOKUP($A302,'Table 11 Raw Data'!$A$1:$O$868,9,FALSE)=0,"-",VLOOKUP($A302,'Table 11 Raw Data'!$A$1:$O$868,9,FALSE))</f>
        <v>50</v>
      </c>
      <c r="J302" s="95">
        <f>IF(VLOOKUP($A302,'Table 11 Raw Data'!$A$1:$O$868,10,FALSE)=0,"-",VLOOKUP($A302,'Table 11 Raw Data'!$A$1:$O$868,10,FALSE))</f>
        <v>1220</v>
      </c>
      <c r="K302" s="96">
        <f>IF(VLOOKUP($A302,'Table 11 Raw Data'!$A$1:$O$868,11,FALSE)=0,"-",VLOOKUP($A302,'Table 11 Raw Data'!$A$1:$O$868,11,FALSE))</f>
        <v>31</v>
      </c>
      <c r="L302" s="96">
        <f>IF(VLOOKUP($A302,'Table 11 Raw Data'!$A$1:$O$868,12,FALSE)=0,"-",VLOOKUP($A302,'Table 11 Raw Data'!$A$1:$O$868,12,FALSE))</f>
        <v>55</v>
      </c>
      <c r="M302" s="96">
        <f>IF(VLOOKUP($A302,'Table 11 Raw Data'!$A$1:$O$868,13,FALSE)=0,"-",VLOOKUP($A302,'Table 11 Raw Data'!$A$1:$O$868,13,FALSE))</f>
        <v>86</v>
      </c>
      <c r="N302" s="96">
        <f>IF(VLOOKUP($A302,'Table 11 Raw Data'!$A$1:$O$868,14,FALSE)=0,"-",VLOOKUP($A302,'Table 11 Raw Data'!$A$1:$O$868,14,FALSE))</f>
        <v>14</v>
      </c>
      <c r="O302" s="97">
        <f>IF(VLOOKUP($A302,'Table 11 Raw Data'!$A$1:$O$868,15,FALSE)=0,"-",VLOOKUP($A302,'Table 11 Raw Data'!$A$1:$O$868,15,FALSE))</f>
        <v>100</v>
      </c>
    </row>
    <row r="303" spans="1:15" x14ac:dyDescent="0.2">
      <c r="A303" s="94" t="s">
        <v>630</v>
      </c>
      <c r="B303" s="95">
        <f>IF(VLOOKUP($A303,'Table 11 Raw Data'!$A$1:$O$868,2,FALSE)=0,"-",VLOOKUP($A303,'Table 11 Raw Data'!$A$1:$O$868,2,FALSE))</f>
        <v>400</v>
      </c>
      <c r="C303" s="95">
        <f>IF(VLOOKUP($A303,'Table 11 Raw Data'!$A$1:$O$868,3,FALSE)=0,"-",VLOOKUP($A303,'Table 11 Raw Data'!$A$1:$O$868,3,FALSE))</f>
        <v>620</v>
      </c>
      <c r="D303" s="95">
        <f>IF(VLOOKUP($A303,'Table 11 Raw Data'!$A$1:$O$868,4,FALSE)=0,"-",VLOOKUP($A303,'Table 11 Raw Data'!$A$1:$O$868,4,FALSE))</f>
        <v>1020</v>
      </c>
      <c r="E303" s="95">
        <f>IF(VLOOKUP($A303,'Table 11 Raw Data'!$A$1:$O$868,5,FALSE)=0,"-",VLOOKUP($A303,'Table 11 Raw Data'!$A$1:$O$868,5,FALSE))</f>
        <v>200</v>
      </c>
      <c r="F303" s="95">
        <f>IF(VLOOKUP($A303,'Table 11 Raw Data'!$A$1:$O$868,6,FALSE)=0,"-",VLOOKUP($A303,'Table 11 Raw Data'!$A$1:$O$868,6,FALSE))</f>
        <v>1210</v>
      </c>
      <c r="G303" s="95">
        <f>IF(VLOOKUP($A303,'Table 11 Raw Data'!$A$1:$O$868,7,FALSE)=0,"-",VLOOKUP($A303,'Table 11 Raw Data'!$A$1:$O$868,7,FALSE))</f>
        <v>50</v>
      </c>
      <c r="H303" s="95">
        <f>IF(VLOOKUP($A303,'Table 11 Raw Data'!$A$1:$O$868,8,FALSE)=0,"-",VLOOKUP($A303,'Table 11 Raw Data'!$A$1:$O$868,8,FALSE))</f>
        <v>10</v>
      </c>
      <c r="I303" s="95">
        <f>IF(VLOOKUP($A303,'Table 11 Raw Data'!$A$1:$O$868,9,FALSE)=0,"-",VLOOKUP($A303,'Table 11 Raw Data'!$A$1:$O$868,9,FALSE))</f>
        <v>50</v>
      </c>
      <c r="J303" s="95">
        <f>IF(VLOOKUP($A303,'Table 11 Raw Data'!$A$1:$O$868,10,FALSE)=0,"-",VLOOKUP($A303,'Table 11 Raw Data'!$A$1:$O$868,10,FALSE))</f>
        <v>1270</v>
      </c>
      <c r="K303" s="96">
        <f>IF(VLOOKUP($A303,'Table 11 Raw Data'!$A$1:$O$868,11,FALSE)=0,"-",VLOOKUP($A303,'Table 11 Raw Data'!$A$1:$O$868,11,FALSE))</f>
        <v>33</v>
      </c>
      <c r="L303" s="96">
        <f>IF(VLOOKUP($A303,'Table 11 Raw Data'!$A$1:$O$868,12,FALSE)=0,"-",VLOOKUP($A303,'Table 11 Raw Data'!$A$1:$O$868,12,FALSE))</f>
        <v>51</v>
      </c>
      <c r="M303" s="96">
        <f>IF(VLOOKUP($A303,'Table 11 Raw Data'!$A$1:$O$868,13,FALSE)=0,"-",VLOOKUP($A303,'Table 11 Raw Data'!$A$1:$O$868,13,FALSE))</f>
        <v>84</v>
      </c>
      <c r="N303" s="96">
        <f>IF(VLOOKUP($A303,'Table 11 Raw Data'!$A$1:$O$868,14,FALSE)=0,"-",VLOOKUP($A303,'Table 11 Raw Data'!$A$1:$O$868,14,FALSE))</f>
        <v>16</v>
      </c>
      <c r="O303" s="97">
        <f>IF(VLOOKUP($A303,'Table 11 Raw Data'!$A$1:$O$868,15,FALSE)=0,"-",VLOOKUP($A303,'Table 11 Raw Data'!$A$1:$O$868,15,FALSE))</f>
        <v>100</v>
      </c>
    </row>
    <row r="304" spans="1:15" x14ac:dyDescent="0.2">
      <c r="A304" s="94" t="s">
        <v>631</v>
      </c>
      <c r="B304" s="95">
        <f>IF(VLOOKUP($A304,'Table 11 Raw Data'!$A$1:$O$868,2,FALSE)=0,"-",VLOOKUP($A304,'Table 11 Raw Data'!$A$1:$O$868,2,FALSE))</f>
        <v>330</v>
      </c>
      <c r="C304" s="95">
        <f>IF(VLOOKUP($A304,'Table 11 Raw Data'!$A$1:$O$868,3,FALSE)=0,"-",VLOOKUP($A304,'Table 11 Raw Data'!$A$1:$O$868,3,FALSE))</f>
        <v>540</v>
      </c>
      <c r="D304" s="95">
        <f>IF(VLOOKUP($A304,'Table 11 Raw Data'!$A$1:$O$868,4,FALSE)=0,"-",VLOOKUP($A304,'Table 11 Raw Data'!$A$1:$O$868,4,FALSE))</f>
        <v>870</v>
      </c>
      <c r="E304" s="95">
        <f>IF(VLOOKUP($A304,'Table 11 Raw Data'!$A$1:$O$868,5,FALSE)=0,"-",VLOOKUP($A304,'Table 11 Raw Data'!$A$1:$O$868,5,FALSE))</f>
        <v>130</v>
      </c>
      <c r="F304" s="95">
        <f>IF(VLOOKUP($A304,'Table 11 Raw Data'!$A$1:$O$868,6,FALSE)=0,"-",VLOOKUP($A304,'Table 11 Raw Data'!$A$1:$O$868,6,FALSE))</f>
        <v>1000</v>
      </c>
      <c r="G304" s="95">
        <f>IF(VLOOKUP($A304,'Table 11 Raw Data'!$A$1:$O$868,7,FALSE)=0,"-",VLOOKUP($A304,'Table 11 Raw Data'!$A$1:$O$868,7,FALSE))</f>
        <v>40</v>
      </c>
      <c r="H304" s="95">
        <f>IF(VLOOKUP($A304,'Table 11 Raw Data'!$A$1:$O$868,8,FALSE)=0,"-",VLOOKUP($A304,'Table 11 Raw Data'!$A$1:$O$868,8,FALSE))</f>
        <v>10</v>
      </c>
      <c r="I304" s="95">
        <f>IF(VLOOKUP($A304,'Table 11 Raw Data'!$A$1:$O$868,9,FALSE)=0,"-",VLOOKUP($A304,'Table 11 Raw Data'!$A$1:$O$868,9,FALSE))</f>
        <v>50</v>
      </c>
      <c r="J304" s="95">
        <f>IF(VLOOKUP($A304,'Table 11 Raw Data'!$A$1:$O$868,10,FALSE)=0,"-",VLOOKUP($A304,'Table 11 Raw Data'!$A$1:$O$868,10,FALSE))</f>
        <v>1050</v>
      </c>
      <c r="K304" s="96">
        <f>IF(VLOOKUP($A304,'Table 11 Raw Data'!$A$1:$O$868,11,FALSE)=0,"-",VLOOKUP($A304,'Table 11 Raw Data'!$A$1:$O$868,11,FALSE))</f>
        <v>33</v>
      </c>
      <c r="L304" s="96">
        <f>IF(VLOOKUP($A304,'Table 11 Raw Data'!$A$1:$O$868,12,FALSE)=0,"-",VLOOKUP($A304,'Table 11 Raw Data'!$A$1:$O$868,12,FALSE))</f>
        <v>54</v>
      </c>
      <c r="M304" s="96">
        <f>IF(VLOOKUP($A304,'Table 11 Raw Data'!$A$1:$O$868,13,FALSE)=0,"-",VLOOKUP($A304,'Table 11 Raw Data'!$A$1:$O$868,13,FALSE))</f>
        <v>87</v>
      </c>
      <c r="N304" s="96">
        <f>IF(VLOOKUP($A304,'Table 11 Raw Data'!$A$1:$O$868,14,FALSE)=0,"-",VLOOKUP($A304,'Table 11 Raw Data'!$A$1:$O$868,14,FALSE))</f>
        <v>13</v>
      </c>
      <c r="O304" s="97">
        <f>IF(VLOOKUP($A304,'Table 11 Raw Data'!$A$1:$O$868,15,FALSE)=0,"-",VLOOKUP($A304,'Table 11 Raw Data'!$A$1:$O$868,15,FALSE))</f>
        <v>100</v>
      </c>
    </row>
    <row r="305" spans="1:15" x14ac:dyDescent="0.2">
      <c r="A305" s="94" t="s">
        <v>632</v>
      </c>
      <c r="B305" s="95">
        <f>IF(VLOOKUP($A305,'Table 11 Raw Data'!$A$1:$O$868,2,FALSE)=0,"-",VLOOKUP($A305,'Table 11 Raw Data'!$A$1:$O$868,2,FALSE))</f>
        <v>430</v>
      </c>
      <c r="C305" s="95">
        <f>IF(VLOOKUP($A305,'Table 11 Raw Data'!$A$1:$O$868,3,FALSE)=0,"-",VLOOKUP($A305,'Table 11 Raw Data'!$A$1:$O$868,3,FALSE))</f>
        <v>580</v>
      </c>
      <c r="D305" s="95">
        <f>IF(VLOOKUP($A305,'Table 11 Raw Data'!$A$1:$O$868,4,FALSE)=0,"-",VLOOKUP($A305,'Table 11 Raw Data'!$A$1:$O$868,4,FALSE))</f>
        <v>1010</v>
      </c>
      <c r="E305" s="95">
        <f>IF(VLOOKUP($A305,'Table 11 Raw Data'!$A$1:$O$868,5,FALSE)=0,"-",VLOOKUP($A305,'Table 11 Raw Data'!$A$1:$O$868,5,FALSE))</f>
        <v>170</v>
      </c>
      <c r="F305" s="95">
        <f>IF(VLOOKUP($A305,'Table 11 Raw Data'!$A$1:$O$868,6,FALSE)=0,"-",VLOOKUP($A305,'Table 11 Raw Data'!$A$1:$O$868,6,FALSE))</f>
        <v>1180</v>
      </c>
      <c r="G305" s="95">
        <f>IF(VLOOKUP($A305,'Table 11 Raw Data'!$A$1:$O$868,7,FALSE)=0,"-",VLOOKUP($A305,'Table 11 Raw Data'!$A$1:$O$868,7,FALSE))</f>
        <v>60</v>
      </c>
      <c r="H305" s="95">
        <f>IF(VLOOKUP($A305,'Table 11 Raw Data'!$A$1:$O$868,8,FALSE)=0,"-",VLOOKUP($A305,'Table 11 Raw Data'!$A$1:$O$868,8,FALSE))</f>
        <v>10</v>
      </c>
      <c r="I305" s="95">
        <f>IF(VLOOKUP($A305,'Table 11 Raw Data'!$A$1:$O$868,9,FALSE)=0,"-",VLOOKUP($A305,'Table 11 Raw Data'!$A$1:$O$868,9,FALSE))</f>
        <v>70</v>
      </c>
      <c r="J305" s="95">
        <f>IF(VLOOKUP($A305,'Table 11 Raw Data'!$A$1:$O$868,10,FALSE)=0,"-",VLOOKUP($A305,'Table 11 Raw Data'!$A$1:$O$868,10,FALSE))</f>
        <v>1250</v>
      </c>
      <c r="K305" s="96">
        <f>IF(VLOOKUP($A305,'Table 11 Raw Data'!$A$1:$O$868,11,FALSE)=0,"-",VLOOKUP($A305,'Table 11 Raw Data'!$A$1:$O$868,11,FALSE))</f>
        <v>37</v>
      </c>
      <c r="L305" s="96">
        <f>IF(VLOOKUP($A305,'Table 11 Raw Data'!$A$1:$O$868,12,FALSE)=0,"-",VLOOKUP($A305,'Table 11 Raw Data'!$A$1:$O$868,12,FALSE))</f>
        <v>49</v>
      </c>
      <c r="M305" s="96">
        <f>IF(VLOOKUP($A305,'Table 11 Raw Data'!$A$1:$O$868,13,FALSE)=0,"-",VLOOKUP($A305,'Table 11 Raw Data'!$A$1:$O$868,13,FALSE))</f>
        <v>86</v>
      </c>
      <c r="N305" s="96">
        <f>IF(VLOOKUP($A305,'Table 11 Raw Data'!$A$1:$O$868,14,FALSE)=0,"-",VLOOKUP($A305,'Table 11 Raw Data'!$A$1:$O$868,14,FALSE))</f>
        <v>14</v>
      </c>
      <c r="O305" s="97">
        <f>IF(VLOOKUP($A305,'Table 11 Raw Data'!$A$1:$O$868,15,FALSE)=0,"-",VLOOKUP($A305,'Table 11 Raw Data'!$A$1:$O$868,15,FALSE))</f>
        <v>100</v>
      </c>
    </row>
    <row r="306" spans="1:15" x14ac:dyDescent="0.2">
      <c r="A306" s="94" t="s">
        <v>633</v>
      </c>
      <c r="B306" s="95">
        <f>IF(VLOOKUP($A306,'Table 11 Raw Data'!$A$1:$O$868,2,FALSE)=0,"-",VLOOKUP($A306,'Table 11 Raw Data'!$A$1:$O$868,2,FALSE))</f>
        <v>230</v>
      </c>
      <c r="C306" s="95">
        <f>IF(VLOOKUP($A306,'Table 11 Raw Data'!$A$1:$O$868,3,FALSE)=0,"-",VLOOKUP($A306,'Table 11 Raw Data'!$A$1:$O$868,3,FALSE))</f>
        <v>370</v>
      </c>
      <c r="D306" s="95">
        <f>IF(VLOOKUP($A306,'Table 11 Raw Data'!$A$1:$O$868,4,FALSE)=0,"-",VLOOKUP($A306,'Table 11 Raw Data'!$A$1:$O$868,4,FALSE))</f>
        <v>600</v>
      </c>
      <c r="E306" s="95">
        <f>IF(VLOOKUP($A306,'Table 11 Raw Data'!$A$1:$O$868,5,FALSE)=0,"-",VLOOKUP($A306,'Table 11 Raw Data'!$A$1:$O$868,5,FALSE))</f>
        <v>100</v>
      </c>
      <c r="F306" s="95">
        <f>IF(VLOOKUP($A306,'Table 11 Raw Data'!$A$1:$O$868,6,FALSE)=0,"-",VLOOKUP($A306,'Table 11 Raw Data'!$A$1:$O$868,6,FALSE))</f>
        <v>700</v>
      </c>
      <c r="G306" s="95">
        <f>IF(VLOOKUP($A306,'Table 11 Raw Data'!$A$1:$O$868,7,FALSE)=0,"-",VLOOKUP($A306,'Table 11 Raw Data'!$A$1:$O$868,7,FALSE))</f>
        <v>40</v>
      </c>
      <c r="H306" s="95">
        <f>IF(VLOOKUP($A306,'Table 11 Raw Data'!$A$1:$O$868,8,FALSE)=0,"-",VLOOKUP($A306,'Table 11 Raw Data'!$A$1:$O$868,8,FALSE))</f>
        <v>10</v>
      </c>
      <c r="I306" s="95">
        <f>IF(VLOOKUP($A306,'Table 11 Raw Data'!$A$1:$O$868,9,FALSE)=0,"-",VLOOKUP($A306,'Table 11 Raw Data'!$A$1:$O$868,9,FALSE))</f>
        <v>50</v>
      </c>
      <c r="J306" s="95">
        <f>IF(VLOOKUP($A306,'Table 11 Raw Data'!$A$1:$O$868,10,FALSE)=0,"-",VLOOKUP($A306,'Table 11 Raw Data'!$A$1:$O$868,10,FALSE))</f>
        <v>750</v>
      </c>
      <c r="K306" s="96">
        <f>IF(VLOOKUP($A306,'Table 11 Raw Data'!$A$1:$O$868,11,FALSE)=0,"-",VLOOKUP($A306,'Table 11 Raw Data'!$A$1:$O$868,11,FALSE))</f>
        <v>32</v>
      </c>
      <c r="L306" s="96">
        <f>IF(VLOOKUP($A306,'Table 11 Raw Data'!$A$1:$O$868,12,FALSE)=0,"-",VLOOKUP($A306,'Table 11 Raw Data'!$A$1:$O$868,12,FALSE))</f>
        <v>53</v>
      </c>
      <c r="M306" s="96">
        <f>IF(VLOOKUP($A306,'Table 11 Raw Data'!$A$1:$O$868,13,FALSE)=0,"-",VLOOKUP($A306,'Table 11 Raw Data'!$A$1:$O$868,13,FALSE))</f>
        <v>85</v>
      </c>
      <c r="N306" s="96">
        <f>IF(VLOOKUP($A306,'Table 11 Raw Data'!$A$1:$O$868,14,FALSE)=0,"-",VLOOKUP($A306,'Table 11 Raw Data'!$A$1:$O$868,14,FALSE))</f>
        <v>15</v>
      </c>
      <c r="O306" s="97">
        <f>IF(VLOOKUP($A306,'Table 11 Raw Data'!$A$1:$O$868,15,FALSE)=0,"-",VLOOKUP($A306,'Table 11 Raw Data'!$A$1:$O$868,15,FALSE))</f>
        <v>100</v>
      </c>
    </row>
    <row r="307" spans="1:15" x14ac:dyDescent="0.2">
      <c r="A307" s="94" t="s">
        <v>634</v>
      </c>
      <c r="B307" s="95">
        <f>IF(VLOOKUP($A307,'Table 11 Raw Data'!$A$1:$O$868,2,FALSE)=0,"-",VLOOKUP($A307,'Table 11 Raw Data'!$A$1:$O$868,2,FALSE))</f>
        <v>530</v>
      </c>
      <c r="C307" s="95">
        <f>IF(VLOOKUP($A307,'Table 11 Raw Data'!$A$1:$O$868,3,FALSE)=0,"-",VLOOKUP($A307,'Table 11 Raw Data'!$A$1:$O$868,3,FALSE))</f>
        <v>680</v>
      </c>
      <c r="D307" s="95">
        <f>IF(VLOOKUP($A307,'Table 11 Raw Data'!$A$1:$O$868,4,FALSE)=0,"-",VLOOKUP($A307,'Table 11 Raw Data'!$A$1:$O$868,4,FALSE))</f>
        <v>1210</v>
      </c>
      <c r="E307" s="95">
        <f>IF(VLOOKUP($A307,'Table 11 Raw Data'!$A$1:$O$868,5,FALSE)=0,"-",VLOOKUP($A307,'Table 11 Raw Data'!$A$1:$O$868,5,FALSE))</f>
        <v>220</v>
      </c>
      <c r="F307" s="95">
        <f>IF(VLOOKUP($A307,'Table 11 Raw Data'!$A$1:$O$868,6,FALSE)=0,"-",VLOOKUP($A307,'Table 11 Raw Data'!$A$1:$O$868,6,FALSE))</f>
        <v>1430</v>
      </c>
      <c r="G307" s="95">
        <f>IF(VLOOKUP($A307,'Table 11 Raw Data'!$A$1:$O$868,7,FALSE)=0,"-",VLOOKUP($A307,'Table 11 Raw Data'!$A$1:$O$868,7,FALSE))</f>
        <v>70</v>
      </c>
      <c r="H307" s="95">
        <f>IF(VLOOKUP($A307,'Table 11 Raw Data'!$A$1:$O$868,8,FALSE)=0,"-",VLOOKUP($A307,'Table 11 Raw Data'!$A$1:$O$868,8,FALSE))</f>
        <v>10</v>
      </c>
      <c r="I307" s="95">
        <f>IF(VLOOKUP($A307,'Table 11 Raw Data'!$A$1:$O$868,9,FALSE)=0,"-",VLOOKUP($A307,'Table 11 Raw Data'!$A$1:$O$868,9,FALSE))</f>
        <v>90</v>
      </c>
      <c r="J307" s="95">
        <f>IF(VLOOKUP($A307,'Table 11 Raw Data'!$A$1:$O$868,10,FALSE)=0,"-",VLOOKUP($A307,'Table 11 Raw Data'!$A$1:$O$868,10,FALSE))</f>
        <v>1520</v>
      </c>
      <c r="K307" s="96">
        <f>IF(VLOOKUP($A307,'Table 11 Raw Data'!$A$1:$O$868,11,FALSE)=0,"-",VLOOKUP($A307,'Table 11 Raw Data'!$A$1:$O$868,11,FALSE))</f>
        <v>37</v>
      </c>
      <c r="L307" s="96">
        <f>IF(VLOOKUP($A307,'Table 11 Raw Data'!$A$1:$O$868,12,FALSE)=0,"-",VLOOKUP($A307,'Table 11 Raw Data'!$A$1:$O$868,12,FALSE))</f>
        <v>48</v>
      </c>
      <c r="M307" s="96">
        <f>IF(VLOOKUP($A307,'Table 11 Raw Data'!$A$1:$O$868,13,FALSE)=0,"-",VLOOKUP($A307,'Table 11 Raw Data'!$A$1:$O$868,13,FALSE))</f>
        <v>85</v>
      </c>
      <c r="N307" s="96">
        <f>IF(VLOOKUP($A307,'Table 11 Raw Data'!$A$1:$O$868,14,FALSE)=0,"-",VLOOKUP($A307,'Table 11 Raw Data'!$A$1:$O$868,14,FALSE))</f>
        <v>15</v>
      </c>
      <c r="O307" s="97">
        <f>IF(VLOOKUP($A307,'Table 11 Raw Data'!$A$1:$O$868,15,FALSE)=0,"-",VLOOKUP($A307,'Table 11 Raw Data'!$A$1:$O$868,15,FALSE))</f>
        <v>100</v>
      </c>
    </row>
    <row r="308" spans="1:15" x14ac:dyDescent="0.2">
      <c r="A308" s="94" t="s">
        <v>635</v>
      </c>
      <c r="B308" s="95">
        <f>IF(VLOOKUP($A308,'Table 11 Raw Data'!$A$1:$O$868,2,FALSE)=0,"-",VLOOKUP($A308,'Table 11 Raw Data'!$A$1:$O$868,2,FALSE))</f>
        <v>290</v>
      </c>
      <c r="C308" s="95">
        <f>IF(VLOOKUP($A308,'Table 11 Raw Data'!$A$1:$O$868,3,FALSE)=0,"-",VLOOKUP($A308,'Table 11 Raw Data'!$A$1:$O$868,3,FALSE))</f>
        <v>490</v>
      </c>
      <c r="D308" s="95">
        <f>IF(VLOOKUP($A308,'Table 11 Raw Data'!$A$1:$O$868,4,FALSE)=0,"-",VLOOKUP($A308,'Table 11 Raw Data'!$A$1:$O$868,4,FALSE))</f>
        <v>780</v>
      </c>
      <c r="E308" s="95">
        <f>IF(VLOOKUP($A308,'Table 11 Raw Data'!$A$1:$O$868,5,FALSE)=0,"-",VLOOKUP($A308,'Table 11 Raw Data'!$A$1:$O$868,5,FALSE))</f>
        <v>90</v>
      </c>
      <c r="F308" s="95">
        <f>IF(VLOOKUP($A308,'Table 11 Raw Data'!$A$1:$O$868,6,FALSE)=0,"-",VLOOKUP($A308,'Table 11 Raw Data'!$A$1:$O$868,6,FALSE))</f>
        <v>870</v>
      </c>
      <c r="G308" s="95">
        <f>IF(VLOOKUP($A308,'Table 11 Raw Data'!$A$1:$O$868,7,FALSE)=0,"-",VLOOKUP($A308,'Table 11 Raw Data'!$A$1:$O$868,7,FALSE))</f>
        <v>30</v>
      </c>
      <c r="H308" s="95">
        <f>IF(VLOOKUP($A308,'Table 11 Raw Data'!$A$1:$O$868,8,FALSE)=0,"-",VLOOKUP($A308,'Table 11 Raw Data'!$A$1:$O$868,8,FALSE))</f>
        <v>10</v>
      </c>
      <c r="I308" s="95">
        <f>IF(VLOOKUP($A308,'Table 11 Raw Data'!$A$1:$O$868,9,FALSE)=0,"-",VLOOKUP($A308,'Table 11 Raw Data'!$A$1:$O$868,9,FALSE))</f>
        <v>40</v>
      </c>
      <c r="J308" s="95">
        <f>IF(VLOOKUP($A308,'Table 11 Raw Data'!$A$1:$O$868,10,FALSE)=0,"-",VLOOKUP($A308,'Table 11 Raw Data'!$A$1:$O$868,10,FALSE))</f>
        <v>910</v>
      </c>
      <c r="K308" s="96">
        <f>IF(VLOOKUP($A308,'Table 11 Raw Data'!$A$1:$O$868,11,FALSE)=0,"-",VLOOKUP($A308,'Table 11 Raw Data'!$A$1:$O$868,11,FALSE))</f>
        <v>33</v>
      </c>
      <c r="L308" s="96">
        <f>IF(VLOOKUP($A308,'Table 11 Raw Data'!$A$1:$O$868,12,FALSE)=0,"-",VLOOKUP($A308,'Table 11 Raw Data'!$A$1:$O$868,12,FALSE))</f>
        <v>56</v>
      </c>
      <c r="M308" s="96">
        <f>IF(VLOOKUP($A308,'Table 11 Raw Data'!$A$1:$O$868,13,FALSE)=0,"-",VLOOKUP($A308,'Table 11 Raw Data'!$A$1:$O$868,13,FALSE))</f>
        <v>89</v>
      </c>
      <c r="N308" s="96">
        <f>IF(VLOOKUP($A308,'Table 11 Raw Data'!$A$1:$O$868,14,FALSE)=0,"-",VLOOKUP($A308,'Table 11 Raw Data'!$A$1:$O$868,14,FALSE))</f>
        <v>11</v>
      </c>
      <c r="O308" s="97">
        <f>IF(VLOOKUP($A308,'Table 11 Raw Data'!$A$1:$O$868,15,FALSE)=0,"-",VLOOKUP($A308,'Table 11 Raw Data'!$A$1:$O$868,15,FALSE))</f>
        <v>100</v>
      </c>
    </row>
    <row r="309" spans="1:15" x14ac:dyDescent="0.2">
      <c r="A309" s="94" t="s">
        <v>636</v>
      </c>
      <c r="B309" s="95">
        <f>IF(VLOOKUP($A309,'Table 11 Raw Data'!$A$1:$O$868,2,FALSE)=0,"-",VLOOKUP($A309,'Table 11 Raw Data'!$A$1:$O$868,2,FALSE))</f>
        <v>500</v>
      </c>
      <c r="C309" s="95">
        <f>IF(VLOOKUP($A309,'Table 11 Raw Data'!$A$1:$O$868,3,FALSE)=0,"-",VLOOKUP($A309,'Table 11 Raw Data'!$A$1:$O$868,3,FALSE))</f>
        <v>810</v>
      </c>
      <c r="D309" s="95">
        <f>IF(VLOOKUP($A309,'Table 11 Raw Data'!$A$1:$O$868,4,FALSE)=0,"-",VLOOKUP($A309,'Table 11 Raw Data'!$A$1:$O$868,4,FALSE))</f>
        <v>1310</v>
      </c>
      <c r="E309" s="95">
        <f>IF(VLOOKUP($A309,'Table 11 Raw Data'!$A$1:$O$868,5,FALSE)=0,"-",VLOOKUP($A309,'Table 11 Raw Data'!$A$1:$O$868,5,FALSE))</f>
        <v>220</v>
      </c>
      <c r="F309" s="95">
        <f>IF(VLOOKUP($A309,'Table 11 Raw Data'!$A$1:$O$868,6,FALSE)=0,"-",VLOOKUP($A309,'Table 11 Raw Data'!$A$1:$O$868,6,FALSE))</f>
        <v>1520</v>
      </c>
      <c r="G309" s="95">
        <f>IF(VLOOKUP($A309,'Table 11 Raw Data'!$A$1:$O$868,7,FALSE)=0,"-",VLOOKUP($A309,'Table 11 Raw Data'!$A$1:$O$868,7,FALSE))</f>
        <v>100</v>
      </c>
      <c r="H309" s="95">
        <f>IF(VLOOKUP($A309,'Table 11 Raw Data'!$A$1:$O$868,8,FALSE)=0,"-",VLOOKUP($A309,'Table 11 Raw Data'!$A$1:$O$868,8,FALSE))</f>
        <v>30</v>
      </c>
      <c r="I309" s="95">
        <f>IF(VLOOKUP($A309,'Table 11 Raw Data'!$A$1:$O$868,9,FALSE)=0,"-",VLOOKUP($A309,'Table 11 Raw Data'!$A$1:$O$868,9,FALSE))</f>
        <v>130</v>
      </c>
      <c r="J309" s="95">
        <f>IF(VLOOKUP($A309,'Table 11 Raw Data'!$A$1:$O$868,10,FALSE)=0,"-",VLOOKUP($A309,'Table 11 Raw Data'!$A$1:$O$868,10,FALSE))</f>
        <v>1650</v>
      </c>
      <c r="K309" s="96">
        <f>IF(VLOOKUP($A309,'Table 11 Raw Data'!$A$1:$O$868,11,FALSE)=0,"-",VLOOKUP($A309,'Table 11 Raw Data'!$A$1:$O$868,11,FALSE))</f>
        <v>33</v>
      </c>
      <c r="L309" s="96">
        <f>IF(VLOOKUP($A309,'Table 11 Raw Data'!$A$1:$O$868,12,FALSE)=0,"-",VLOOKUP($A309,'Table 11 Raw Data'!$A$1:$O$868,12,FALSE))</f>
        <v>53</v>
      </c>
      <c r="M309" s="96">
        <f>IF(VLOOKUP($A309,'Table 11 Raw Data'!$A$1:$O$868,13,FALSE)=0,"-",VLOOKUP($A309,'Table 11 Raw Data'!$A$1:$O$868,13,FALSE))</f>
        <v>86</v>
      </c>
      <c r="N309" s="96">
        <f>IF(VLOOKUP($A309,'Table 11 Raw Data'!$A$1:$O$868,14,FALSE)=0,"-",VLOOKUP($A309,'Table 11 Raw Data'!$A$1:$O$868,14,FALSE))</f>
        <v>14</v>
      </c>
      <c r="O309" s="97">
        <f>IF(VLOOKUP($A309,'Table 11 Raw Data'!$A$1:$O$868,15,FALSE)=0,"-",VLOOKUP($A309,'Table 11 Raw Data'!$A$1:$O$868,15,FALSE))</f>
        <v>100</v>
      </c>
    </row>
    <row r="310" spans="1:15" x14ac:dyDescent="0.2">
      <c r="A310" s="94" t="s">
        <v>637</v>
      </c>
      <c r="B310" s="95">
        <f>IF(VLOOKUP($A310,'Table 11 Raw Data'!$A$1:$O$868,2,FALSE)=0,"-",VLOOKUP($A310,'Table 11 Raw Data'!$A$1:$O$868,2,FALSE))</f>
        <v>330</v>
      </c>
      <c r="C310" s="95">
        <f>IF(VLOOKUP($A310,'Table 11 Raw Data'!$A$1:$O$868,3,FALSE)=0,"-",VLOOKUP($A310,'Table 11 Raw Data'!$A$1:$O$868,3,FALSE))</f>
        <v>350</v>
      </c>
      <c r="D310" s="95">
        <f>IF(VLOOKUP($A310,'Table 11 Raw Data'!$A$1:$O$868,4,FALSE)=0,"-",VLOOKUP($A310,'Table 11 Raw Data'!$A$1:$O$868,4,FALSE))</f>
        <v>680</v>
      </c>
      <c r="E310" s="95">
        <f>IF(VLOOKUP($A310,'Table 11 Raw Data'!$A$1:$O$868,5,FALSE)=0,"-",VLOOKUP($A310,'Table 11 Raw Data'!$A$1:$O$868,5,FALSE))</f>
        <v>100</v>
      </c>
      <c r="F310" s="95">
        <f>IF(VLOOKUP($A310,'Table 11 Raw Data'!$A$1:$O$868,6,FALSE)=0,"-",VLOOKUP($A310,'Table 11 Raw Data'!$A$1:$O$868,6,FALSE))</f>
        <v>780</v>
      </c>
      <c r="G310" s="95">
        <f>IF(VLOOKUP($A310,'Table 11 Raw Data'!$A$1:$O$868,7,FALSE)=0,"-",VLOOKUP($A310,'Table 11 Raw Data'!$A$1:$O$868,7,FALSE))</f>
        <v>30</v>
      </c>
      <c r="H310" s="95">
        <f>IF(VLOOKUP($A310,'Table 11 Raw Data'!$A$1:$O$868,8,FALSE)=0,"-",VLOOKUP($A310,'Table 11 Raw Data'!$A$1:$O$868,8,FALSE))</f>
        <v>10</v>
      </c>
      <c r="I310" s="95">
        <f>IF(VLOOKUP($A310,'Table 11 Raw Data'!$A$1:$O$868,9,FALSE)=0,"-",VLOOKUP($A310,'Table 11 Raw Data'!$A$1:$O$868,9,FALSE))</f>
        <v>40</v>
      </c>
      <c r="J310" s="95">
        <f>IF(VLOOKUP($A310,'Table 11 Raw Data'!$A$1:$O$868,10,FALSE)=0,"-",VLOOKUP($A310,'Table 11 Raw Data'!$A$1:$O$868,10,FALSE))</f>
        <v>820</v>
      </c>
      <c r="K310" s="96">
        <f>IF(VLOOKUP($A310,'Table 11 Raw Data'!$A$1:$O$868,11,FALSE)=0,"-",VLOOKUP($A310,'Table 11 Raw Data'!$A$1:$O$868,11,FALSE))</f>
        <v>42</v>
      </c>
      <c r="L310" s="96">
        <f>IF(VLOOKUP($A310,'Table 11 Raw Data'!$A$1:$O$868,12,FALSE)=0,"-",VLOOKUP($A310,'Table 11 Raw Data'!$A$1:$O$868,12,FALSE))</f>
        <v>45</v>
      </c>
      <c r="M310" s="96">
        <f>IF(VLOOKUP($A310,'Table 11 Raw Data'!$A$1:$O$868,13,FALSE)=0,"-",VLOOKUP($A310,'Table 11 Raw Data'!$A$1:$O$868,13,FALSE))</f>
        <v>87</v>
      </c>
      <c r="N310" s="96">
        <f>IF(VLOOKUP($A310,'Table 11 Raw Data'!$A$1:$O$868,14,FALSE)=0,"-",VLOOKUP($A310,'Table 11 Raw Data'!$A$1:$O$868,14,FALSE))</f>
        <v>13</v>
      </c>
      <c r="O310" s="97">
        <f>IF(VLOOKUP($A310,'Table 11 Raw Data'!$A$1:$O$868,15,FALSE)=0,"-",VLOOKUP($A310,'Table 11 Raw Data'!$A$1:$O$868,15,FALSE))</f>
        <v>100</v>
      </c>
    </row>
    <row r="311" spans="1:15" x14ac:dyDescent="0.2">
      <c r="A311" s="94" t="s">
        <v>638</v>
      </c>
      <c r="B311" s="95">
        <f>IF(VLOOKUP($A311,'Table 11 Raw Data'!$A$1:$O$868,2,FALSE)=0,"-",VLOOKUP($A311,'Table 11 Raw Data'!$A$1:$O$868,2,FALSE))</f>
        <v>380</v>
      </c>
      <c r="C311" s="95">
        <f>IF(VLOOKUP($A311,'Table 11 Raw Data'!$A$1:$O$868,3,FALSE)=0,"-",VLOOKUP($A311,'Table 11 Raw Data'!$A$1:$O$868,3,FALSE))</f>
        <v>500</v>
      </c>
      <c r="D311" s="95">
        <f>IF(VLOOKUP($A311,'Table 11 Raw Data'!$A$1:$O$868,4,FALSE)=0,"-",VLOOKUP($A311,'Table 11 Raw Data'!$A$1:$O$868,4,FALSE))</f>
        <v>880</v>
      </c>
      <c r="E311" s="95">
        <f>IF(VLOOKUP($A311,'Table 11 Raw Data'!$A$1:$O$868,5,FALSE)=0,"-",VLOOKUP($A311,'Table 11 Raw Data'!$A$1:$O$868,5,FALSE))</f>
        <v>180</v>
      </c>
      <c r="F311" s="95">
        <f>IF(VLOOKUP($A311,'Table 11 Raw Data'!$A$1:$O$868,6,FALSE)=0,"-",VLOOKUP($A311,'Table 11 Raw Data'!$A$1:$O$868,6,FALSE))</f>
        <v>1060</v>
      </c>
      <c r="G311" s="95">
        <f>IF(VLOOKUP($A311,'Table 11 Raw Data'!$A$1:$O$868,7,FALSE)=0,"-",VLOOKUP($A311,'Table 11 Raw Data'!$A$1:$O$868,7,FALSE))</f>
        <v>80</v>
      </c>
      <c r="H311" s="95">
        <f>IF(VLOOKUP($A311,'Table 11 Raw Data'!$A$1:$O$868,8,FALSE)=0,"-",VLOOKUP($A311,'Table 11 Raw Data'!$A$1:$O$868,8,FALSE))</f>
        <v>20</v>
      </c>
      <c r="I311" s="95">
        <f>IF(VLOOKUP($A311,'Table 11 Raw Data'!$A$1:$O$868,9,FALSE)=0,"-",VLOOKUP($A311,'Table 11 Raw Data'!$A$1:$O$868,9,FALSE))</f>
        <v>100</v>
      </c>
      <c r="J311" s="95">
        <f>IF(VLOOKUP($A311,'Table 11 Raw Data'!$A$1:$O$868,10,FALSE)=0,"-",VLOOKUP($A311,'Table 11 Raw Data'!$A$1:$O$868,10,FALSE))</f>
        <v>1160</v>
      </c>
      <c r="K311" s="96">
        <f>IF(VLOOKUP($A311,'Table 11 Raw Data'!$A$1:$O$868,11,FALSE)=0,"-",VLOOKUP($A311,'Table 11 Raw Data'!$A$1:$O$868,11,FALSE))</f>
        <v>36</v>
      </c>
      <c r="L311" s="96">
        <f>IF(VLOOKUP($A311,'Table 11 Raw Data'!$A$1:$O$868,12,FALSE)=0,"-",VLOOKUP($A311,'Table 11 Raw Data'!$A$1:$O$868,12,FALSE))</f>
        <v>47</v>
      </c>
      <c r="M311" s="96">
        <f>IF(VLOOKUP($A311,'Table 11 Raw Data'!$A$1:$O$868,13,FALSE)=0,"-",VLOOKUP($A311,'Table 11 Raw Data'!$A$1:$O$868,13,FALSE))</f>
        <v>83</v>
      </c>
      <c r="N311" s="96">
        <f>IF(VLOOKUP($A311,'Table 11 Raw Data'!$A$1:$O$868,14,FALSE)=0,"-",VLOOKUP($A311,'Table 11 Raw Data'!$A$1:$O$868,14,FALSE))</f>
        <v>17</v>
      </c>
      <c r="O311" s="97">
        <f>IF(VLOOKUP($A311,'Table 11 Raw Data'!$A$1:$O$868,15,FALSE)=0,"-",VLOOKUP($A311,'Table 11 Raw Data'!$A$1:$O$868,15,FALSE))</f>
        <v>100</v>
      </c>
    </row>
    <row r="312" spans="1:15" x14ac:dyDescent="0.2">
      <c r="A312" s="94" t="s">
        <v>639</v>
      </c>
      <c r="B312" s="95">
        <f>IF(VLOOKUP($A312,'Table 11 Raw Data'!$A$1:$O$868,2,FALSE)=0,"-",VLOOKUP($A312,'Table 11 Raw Data'!$A$1:$O$868,2,FALSE))</f>
        <v>240</v>
      </c>
      <c r="C312" s="95">
        <f>IF(VLOOKUP($A312,'Table 11 Raw Data'!$A$1:$O$868,3,FALSE)=0,"-",VLOOKUP($A312,'Table 11 Raw Data'!$A$1:$O$868,3,FALSE))</f>
        <v>360</v>
      </c>
      <c r="D312" s="95">
        <f>IF(VLOOKUP($A312,'Table 11 Raw Data'!$A$1:$O$868,4,FALSE)=0,"-",VLOOKUP($A312,'Table 11 Raw Data'!$A$1:$O$868,4,FALSE))</f>
        <v>600</v>
      </c>
      <c r="E312" s="95">
        <f>IF(VLOOKUP($A312,'Table 11 Raw Data'!$A$1:$O$868,5,FALSE)=0,"-",VLOOKUP($A312,'Table 11 Raw Data'!$A$1:$O$868,5,FALSE))</f>
        <v>100</v>
      </c>
      <c r="F312" s="95">
        <f>IF(VLOOKUP($A312,'Table 11 Raw Data'!$A$1:$O$868,6,FALSE)=0,"-",VLOOKUP($A312,'Table 11 Raw Data'!$A$1:$O$868,6,FALSE))</f>
        <v>690</v>
      </c>
      <c r="G312" s="95">
        <f>IF(VLOOKUP($A312,'Table 11 Raw Data'!$A$1:$O$868,7,FALSE)=0,"-",VLOOKUP($A312,'Table 11 Raw Data'!$A$1:$O$868,7,FALSE))</f>
        <v>40</v>
      </c>
      <c r="H312" s="95">
        <f>IF(VLOOKUP($A312,'Table 11 Raw Data'!$A$1:$O$868,8,FALSE)=0,"-",VLOOKUP($A312,'Table 11 Raw Data'!$A$1:$O$868,8,FALSE))</f>
        <v>10</v>
      </c>
      <c r="I312" s="95">
        <f>IF(VLOOKUP($A312,'Table 11 Raw Data'!$A$1:$O$868,9,FALSE)=0,"-",VLOOKUP($A312,'Table 11 Raw Data'!$A$1:$O$868,9,FALSE))</f>
        <v>40</v>
      </c>
      <c r="J312" s="95">
        <f>IF(VLOOKUP($A312,'Table 11 Raw Data'!$A$1:$O$868,10,FALSE)=0,"-",VLOOKUP($A312,'Table 11 Raw Data'!$A$1:$O$868,10,FALSE))</f>
        <v>740</v>
      </c>
      <c r="K312" s="96">
        <f>IF(VLOOKUP($A312,'Table 11 Raw Data'!$A$1:$O$868,11,FALSE)=0,"-",VLOOKUP($A312,'Table 11 Raw Data'!$A$1:$O$868,11,FALSE))</f>
        <v>34</v>
      </c>
      <c r="L312" s="96">
        <f>IF(VLOOKUP($A312,'Table 11 Raw Data'!$A$1:$O$868,12,FALSE)=0,"-",VLOOKUP($A312,'Table 11 Raw Data'!$A$1:$O$868,12,FALSE))</f>
        <v>52</v>
      </c>
      <c r="M312" s="96">
        <f>IF(VLOOKUP($A312,'Table 11 Raw Data'!$A$1:$O$868,13,FALSE)=0,"-",VLOOKUP($A312,'Table 11 Raw Data'!$A$1:$O$868,13,FALSE))</f>
        <v>86</v>
      </c>
      <c r="N312" s="96">
        <f>IF(VLOOKUP($A312,'Table 11 Raw Data'!$A$1:$O$868,14,FALSE)=0,"-",VLOOKUP($A312,'Table 11 Raw Data'!$A$1:$O$868,14,FALSE))</f>
        <v>14</v>
      </c>
      <c r="O312" s="97">
        <f>IF(VLOOKUP($A312,'Table 11 Raw Data'!$A$1:$O$868,15,FALSE)=0,"-",VLOOKUP($A312,'Table 11 Raw Data'!$A$1:$O$868,15,FALSE))</f>
        <v>100</v>
      </c>
    </row>
    <row r="313" spans="1:15" x14ac:dyDescent="0.2">
      <c r="A313" s="94" t="s">
        <v>640</v>
      </c>
      <c r="B313" s="95">
        <f>IF(VLOOKUP($A313,'Table 11 Raw Data'!$A$1:$O$868,2,FALSE)=0,"-",VLOOKUP($A313,'Table 11 Raw Data'!$A$1:$O$868,2,FALSE))</f>
        <v>210</v>
      </c>
      <c r="C313" s="95">
        <f>IF(VLOOKUP($A313,'Table 11 Raw Data'!$A$1:$O$868,3,FALSE)=0,"-",VLOOKUP($A313,'Table 11 Raw Data'!$A$1:$O$868,3,FALSE))</f>
        <v>480</v>
      </c>
      <c r="D313" s="95">
        <f>IF(VLOOKUP($A313,'Table 11 Raw Data'!$A$1:$O$868,4,FALSE)=0,"-",VLOOKUP($A313,'Table 11 Raw Data'!$A$1:$O$868,4,FALSE))</f>
        <v>700</v>
      </c>
      <c r="E313" s="95">
        <f>IF(VLOOKUP($A313,'Table 11 Raw Data'!$A$1:$O$868,5,FALSE)=0,"-",VLOOKUP($A313,'Table 11 Raw Data'!$A$1:$O$868,5,FALSE))</f>
        <v>110</v>
      </c>
      <c r="F313" s="95">
        <f>IF(VLOOKUP($A313,'Table 11 Raw Data'!$A$1:$O$868,6,FALSE)=0,"-",VLOOKUP($A313,'Table 11 Raw Data'!$A$1:$O$868,6,FALSE))</f>
        <v>810</v>
      </c>
      <c r="G313" s="95">
        <f>IF(VLOOKUP($A313,'Table 11 Raw Data'!$A$1:$O$868,7,FALSE)=0,"-",VLOOKUP($A313,'Table 11 Raw Data'!$A$1:$O$868,7,FALSE))</f>
        <v>40</v>
      </c>
      <c r="H313" s="95">
        <f>IF(VLOOKUP($A313,'Table 11 Raw Data'!$A$1:$O$868,8,FALSE)=0,"-",VLOOKUP($A313,'Table 11 Raw Data'!$A$1:$O$868,8,FALSE))</f>
        <v>10</v>
      </c>
      <c r="I313" s="95">
        <f>IF(VLOOKUP($A313,'Table 11 Raw Data'!$A$1:$O$868,9,FALSE)=0,"-",VLOOKUP($A313,'Table 11 Raw Data'!$A$1:$O$868,9,FALSE))</f>
        <v>50</v>
      </c>
      <c r="J313" s="95">
        <f>IF(VLOOKUP($A313,'Table 11 Raw Data'!$A$1:$O$868,10,FALSE)=0,"-",VLOOKUP($A313,'Table 11 Raw Data'!$A$1:$O$868,10,FALSE))</f>
        <v>860</v>
      </c>
      <c r="K313" s="96">
        <f>IF(VLOOKUP($A313,'Table 11 Raw Data'!$A$1:$O$868,11,FALSE)=0,"-",VLOOKUP($A313,'Table 11 Raw Data'!$A$1:$O$868,11,FALSE))</f>
        <v>26</v>
      </c>
      <c r="L313" s="96">
        <f>IF(VLOOKUP($A313,'Table 11 Raw Data'!$A$1:$O$868,12,FALSE)=0,"-",VLOOKUP($A313,'Table 11 Raw Data'!$A$1:$O$868,12,FALSE))</f>
        <v>60</v>
      </c>
      <c r="M313" s="96">
        <f>IF(VLOOKUP($A313,'Table 11 Raw Data'!$A$1:$O$868,13,FALSE)=0,"-",VLOOKUP($A313,'Table 11 Raw Data'!$A$1:$O$868,13,FALSE))</f>
        <v>86</v>
      </c>
      <c r="N313" s="96">
        <f>IF(VLOOKUP($A313,'Table 11 Raw Data'!$A$1:$O$868,14,FALSE)=0,"-",VLOOKUP($A313,'Table 11 Raw Data'!$A$1:$O$868,14,FALSE))</f>
        <v>14</v>
      </c>
      <c r="O313" s="97">
        <f>IF(VLOOKUP($A313,'Table 11 Raw Data'!$A$1:$O$868,15,FALSE)=0,"-",VLOOKUP($A313,'Table 11 Raw Data'!$A$1:$O$868,15,FALSE))</f>
        <v>100</v>
      </c>
    </row>
    <row r="314" spans="1:15" x14ac:dyDescent="0.2">
      <c r="A314" s="94" t="s">
        <v>641</v>
      </c>
      <c r="B314" s="95">
        <f>IF(VLOOKUP($A314,'Table 11 Raw Data'!$A$1:$O$868,2,FALSE)=0,"-",VLOOKUP($A314,'Table 11 Raw Data'!$A$1:$O$868,2,FALSE))</f>
        <v>430</v>
      </c>
      <c r="C314" s="95">
        <f>IF(VLOOKUP($A314,'Table 11 Raw Data'!$A$1:$O$868,3,FALSE)=0,"-",VLOOKUP($A314,'Table 11 Raw Data'!$A$1:$O$868,3,FALSE))</f>
        <v>640</v>
      </c>
      <c r="D314" s="95">
        <f>IF(VLOOKUP($A314,'Table 11 Raw Data'!$A$1:$O$868,4,FALSE)=0,"-",VLOOKUP($A314,'Table 11 Raw Data'!$A$1:$O$868,4,FALSE))</f>
        <v>1070</v>
      </c>
      <c r="E314" s="95">
        <f>IF(VLOOKUP($A314,'Table 11 Raw Data'!$A$1:$O$868,5,FALSE)=0,"-",VLOOKUP($A314,'Table 11 Raw Data'!$A$1:$O$868,5,FALSE))</f>
        <v>150</v>
      </c>
      <c r="F314" s="95">
        <f>IF(VLOOKUP($A314,'Table 11 Raw Data'!$A$1:$O$868,6,FALSE)=0,"-",VLOOKUP($A314,'Table 11 Raw Data'!$A$1:$O$868,6,FALSE))</f>
        <v>1210</v>
      </c>
      <c r="G314" s="95">
        <f>IF(VLOOKUP($A314,'Table 11 Raw Data'!$A$1:$O$868,7,FALSE)=0,"-",VLOOKUP($A314,'Table 11 Raw Data'!$A$1:$O$868,7,FALSE))</f>
        <v>50</v>
      </c>
      <c r="H314" s="95">
        <f>IF(VLOOKUP($A314,'Table 11 Raw Data'!$A$1:$O$868,8,FALSE)=0,"-",VLOOKUP($A314,'Table 11 Raw Data'!$A$1:$O$868,8,FALSE))</f>
        <v>20</v>
      </c>
      <c r="I314" s="95">
        <f>IF(VLOOKUP($A314,'Table 11 Raw Data'!$A$1:$O$868,9,FALSE)=0,"-",VLOOKUP($A314,'Table 11 Raw Data'!$A$1:$O$868,9,FALSE))</f>
        <v>70</v>
      </c>
      <c r="J314" s="95">
        <f>IF(VLOOKUP($A314,'Table 11 Raw Data'!$A$1:$O$868,10,FALSE)=0,"-",VLOOKUP($A314,'Table 11 Raw Data'!$A$1:$O$868,10,FALSE))</f>
        <v>1280</v>
      </c>
      <c r="K314" s="96">
        <f>IF(VLOOKUP($A314,'Table 11 Raw Data'!$A$1:$O$868,11,FALSE)=0,"-",VLOOKUP($A314,'Table 11 Raw Data'!$A$1:$O$868,11,FALSE))</f>
        <v>35</v>
      </c>
      <c r="L314" s="96">
        <f>IF(VLOOKUP($A314,'Table 11 Raw Data'!$A$1:$O$868,12,FALSE)=0,"-",VLOOKUP($A314,'Table 11 Raw Data'!$A$1:$O$868,12,FALSE))</f>
        <v>53</v>
      </c>
      <c r="M314" s="96">
        <f>IF(VLOOKUP($A314,'Table 11 Raw Data'!$A$1:$O$868,13,FALSE)=0,"-",VLOOKUP($A314,'Table 11 Raw Data'!$A$1:$O$868,13,FALSE))</f>
        <v>88</v>
      </c>
      <c r="N314" s="96">
        <f>IF(VLOOKUP($A314,'Table 11 Raw Data'!$A$1:$O$868,14,FALSE)=0,"-",VLOOKUP($A314,'Table 11 Raw Data'!$A$1:$O$868,14,FALSE))</f>
        <v>12</v>
      </c>
      <c r="O314" s="97">
        <f>IF(VLOOKUP($A314,'Table 11 Raw Data'!$A$1:$O$868,15,FALSE)=0,"-",VLOOKUP($A314,'Table 11 Raw Data'!$A$1:$O$868,15,FALSE))</f>
        <v>100</v>
      </c>
    </row>
    <row r="315" spans="1:15" x14ac:dyDescent="0.2">
      <c r="A315" s="94" t="s">
        <v>642</v>
      </c>
      <c r="B315" s="95">
        <f>IF(VLOOKUP($A315,'Table 11 Raw Data'!$A$1:$O$868,2,FALSE)=0,"-",VLOOKUP($A315,'Table 11 Raw Data'!$A$1:$O$868,2,FALSE))</f>
        <v>390</v>
      </c>
      <c r="C315" s="95">
        <f>IF(VLOOKUP($A315,'Table 11 Raw Data'!$A$1:$O$868,3,FALSE)=0,"-",VLOOKUP($A315,'Table 11 Raw Data'!$A$1:$O$868,3,FALSE))</f>
        <v>590</v>
      </c>
      <c r="D315" s="95">
        <f>IF(VLOOKUP($A315,'Table 11 Raw Data'!$A$1:$O$868,4,FALSE)=0,"-",VLOOKUP($A315,'Table 11 Raw Data'!$A$1:$O$868,4,FALSE))</f>
        <v>980</v>
      </c>
      <c r="E315" s="95">
        <f>IF(VLOOKUP($A315,'Table 11 Raw Data'!$A$1:$O$868,5,FALSE)=0,"-",VLOOKUP($A315,'Table 11 Raw Data'!$A$1:$O$868,5,FALSE))</f>
        <v>160</v>
      </c>
      <c r="F315" s="95">
        <f>IF(VLOOKUP($A315,'Table 11 Raw Data'!$A$1:$O$868,6,FALSE)=0,"-",VLOOKUP($A315,'Table 11 Raw Data'!$A$1:$O$868,6,FALSE))</f>
        <v>1140</v>
      </c>
      <c r="G315" s="95">
        <f>IF(VLOOKUP($A315,'Table 11 Raw Data'!$A$1:$O$868,7,FALSE)=0,"-",VLOOKUP($A315,'Table 11 Raw Data'!$A$1:$O$868,7,FALSE))</f>
        <v>50</v>
      </c>
      <c r="H315" s="95">
        <f>IF(VLOOKUP($A315,'Table 11 Raw Data'!$A$1:$O$868,8,FALSE)=0,"-",VLOOKUP($A315,'Table 11 Raw Data'!$A$1:$O$868,8,FALSE))</f>
        <v>10</v>
      </c>
      <c r="I315" s="95">
        <f>IF(VLOOKUP($A315,'Table 11 Raw Data'!$A$1:$O$868,9,FALSE)=0,"-",VLOOKUP($A315,'Table 11 Raw Data'!$A$1:$O$868,9,FALSE))</f>
        <v>60</v>
      </c>
      <c r="J315" s="95">
        <f>IF(VLOOKUP($A315,'Table 11 Raw Data'!$A$1:$O$868,10,FALSE)=0,"-",VLOOKUP($A315,'Table 11 Raw Data'!$A$1:$O$868,10,FALSE))</f>
        <v>1200</v>
      </c>
      <c r="K315" s="96">
        <f>IF(VLOOKUP($A315,'Table 11 Raw Data'!$A$1:$O$868,11,FALSE)=0,"-",VLOOKUP($A315,'Table 11 Raw Data'!$A$1:$O$868,11,FALSE))</f>
        <v>34</v>
      </c>
      <c r="L315" s="96">
        <f>IF(VLOOKUP($A315,'Table 11 Raw Data'!$A$1:$O$868,12,FALSE)=0,"-",VLOOKUP($A315,'Table 11 Raw Data'!$A$1:$O$868,12,FALSE))</f>
        <v>52</v>
      </c>
      <c r="M315" s="96">
        <f>IF(VLOOKUP($A315,'Table 11 Raw Data'!$A$1:$O$868,13,FALSE)=0,"-",VLOOKUP($A315,'Table 11 Raw Data'!$A$1:$O$868,13,FALSE))</f>
        <v>86</v>
      </c>
      <c r="N315" s="96">
        <f>IF(VLOOKUP($A315,'Table 11 Raw Data'!$A$1:$O$868,14,FALSE)=0,"-",VLOOKUP($A315,'Table 11 Raw Data'!$A$1:$O$868,14,FALSE))</f>
        <v>14</v>
      </c>
      <c r="O315" s="97">
        <f>IF(VLOOKUP($A315,'Table 11 Raw Data'!$A$1:$O$868,15,FALSE)=0,"-",VLOOKUP($A315,'Table 11 Raw Data'!$A$1:$O$868,15,FALSE))</f>
        <v>100</v>
      </c>
    </row>
    <row r="316" spans="1:15" x14ac:dyDescent="0.2">
      <c r="A316" s="94" t="s">
        <v>643</v>
      </c>
      <c r="B316" s="95">
        <f>IF(VLOOKUP($A316,'Table 11 Raw Data'!$A$1:$O$868,2,FALSE)=0,"-",VLOOKUP($A316,'Table 11 Raw Data'!$A$1:$O$868,2,FALSE))</f>
        <v>340</v>
      </c>
      <c r="C316" s="95">
        <f>IF(VLOOKUP($A316,'Table 11 Raw Data'!$A$1:$O$868,3,FALSE)=0,"-",VLOOKUP($A316,'Table 11 Raw Data'!$A$1:$O$868,3,FALSE))</f>
        <v>550</v>
      </c>
      <c r="D316" s="95">
        <f>IF(VLOOKUP($A316,'Table 11 Raw Data'!$A$1:$O$868,4,FALSE)=0,"-",VLOOKUP($A316,'Table 11 Raw Data'!$A$1:$O$868,4,FALSE))</f>
        <v>890</v>
      </c>
      <c r="E316" s="95">
        <f>IF(VLOOKUP($A316,'Table 11 Raw Data'!$A$1:$O$868,5,FALSE)=0,"-",VLOOKUP($A316,'Table 11 Raw Data'!$A$1:$O$868,5,FALSE))</f>
        <v>190</v>
      </c>
      <c r="F316" s="95">
        <f>IF(VLOOKUP($A316,'Table 11 Raw Data'!$A$1:$O$868,6,FALSE)=0,"-",VLOOKUP($A316,'Table 11 Raw Data'!$A$1:$O$868,6,FALSE))</f>
        <v>1090</v>
      </c>
      <c r="G316" s="95">
        <f>IF(VLOOKUP($A316,'Table 11 Raw Data'!$A$1:$O$868,7,FALSE)=0,"-",VLOOKUP($A316,'Table 11 Raw Data'!$A$1:$O$868,7,FALSE))</f>
        <v>50</v>
      </c>
      <c r="H316" s="95">
        <f>IF(VLOOKUP($A316,'Table 11 Raw Data'!$A$1:$O$868,8,FALSE)=0,"-",VLOOKUP($A316,'Table 11 Raw Data'!$A$1:$O$868,8,FALSE))</f>
        <v>10</v>
      </c>
      <c r="I316" s="95">
        <f>IF(VLOOKUP($A316,'Table 11 Raw Data'!$A$1:$O$868,9,FALSE)=0,"-",VLOOKUP($A316,'Table 11 Raw Data'!$A$1:$O$868,9,FALSE))</f>
        <v>60</v>
      </c>
      <c r="J316" s="95">
        <f>IF(VLOOKUP($A316,'Table 11 Raw Data'!$A$1:$O$868,10,FALSE)=0,"-",VLOOKUP($A316,'Table 11 Raw Data'!$A$1:$O$868,10,FALSE))</f>
        <v>1140</v>
      </c>
      <c r="K316" s="96">
        <f>IF(VLOOKUP($A316,'Table 11 Raw Data'!$A$1:$O$868,11,FALSE)=0,"-",VLOOKUP($A316,'Table 11 Raw Data'!$A$1:$O$868,11,FALSE))</f>
        <v>31</v>
      </c>
      <c r="L316" s="96">
        <f>IF(VLOOKUP($A316,'Table 11 Raw Data'!$A$1:$O$868,12,FALSE)=0,"-",VLOOKUP($A316,'Table 11 Raw Data'!$A$1:$O$868,12,FALSE))</f>
        <v>51</v>
      </c>
      <c r="M316" s="96">
        <f>IF(VLOOKUP($A316,'Table 11 Raw Data'!$A$1:$O$868,13,FALSE)=0,"-",VLOOKUP($A316,'Table 11 Raw Data'!$A$1:$O$868,13,FALSE))</f>
        <v>82</v>
      </c>
      <c r="N316" s="96">
        <f>IF(VLOOKUP($A316,'Table 11 Raw Data'!$A$1:$O$868,14,FALSE)=0,"-",VLOOKUP($A316,'Table 11 Raw Data'!$A$1:$O$868,14,FALSE))</f>
        <v>18</v>
      </c>
      <c r="O316" s="97">
        <f>IF(VLOOKUP($A316,'Table 11 Raw Data'!$A$1:$O$868,15,FALSE)=0,"-",VLOOKUP($A316,'Table 11 Raw Data'!$A$1:$O$868,15,FALSE))</f>
        <v>100</v>
      </c>
    </row>
    <row r="317" spans="1:15" x14ac:dyDescent="0.2">
      <c r="A317" s="94" t="s">
        <v>644</v>
      </c>
      <c r="B317" s="95">
        <f>IF(VLOOKUP($A317,'Table 11 Raw Data'!$A$1:$O$868,2,FALSE)=0,"-",VLOOKUP($A317,'Table 11 Raw Data'!$A$1:$O$868,2,FALSE))</f>
        <v>800</v>
      </c>
      <c r="C317" s="95">
        <f>IF(VLOOKUP($A317,'Table 11 Raw Data'!$A$1:$O$868,3,FALSE)=0,"-",VLOOKUP($A317,'Table 11 Raw Data'!$A$1:$O$868,3,FALSE))</f>
        <v>1240</v>
      </c>
      <c r="D317" s="95">
        <f>IF(VLOOKUP($A317,'Table 11 Raw Data'!$A$1:$O$868,4,FALSE)=0,"-",VLOOKUP($A317,'Table 11 Raw Data'!$A$1:$O$868,4,FALSE))</f>
        <v>2040</v>
      </c>
      <c r="E317" s="95">
        <f>IF(VLOOKUP($A317,'Table 11 Raw Data'!$A$1:$O$868,5,FALSE)=0,"-",VLOOKUP($A317,'Table 11 Raw Data'!$A$1:$O$868,5,FALSE))</f>
        <v>420</v>
      </c>
      <c r="F317" s="95">
        <f>IF(VLOOKUP($A317,'Table 11 Raw Data'!$A$1:$O$868,6,FALSE)=0,"-",VLOOKUP($A317,'Table 11 Raw Data'!$A$1:$O$868,6,FALSE))</f>
        <v>2460</v>
      </c>
      <c r="G317" s="95">
        <f>IF(VLOOKUP($A317,'Table 11 Raw Data'!$A$1:$O$868,7,FALSE)=0,"-",VLOOKUP($A317,'Table 11 Raw Data'!$A$1:$O$868,7,FALSE))</f>
        <v>110</v>
      </c>
      <c r="H317" s="95">
        <f>IF(VLOOKUP($A317,'Table 11 Raw Data'!$A$1:$O$868,8,FALSE)=0,"-",VLOOKUP($A317,'Table 11 Raw Data'!$A$1:$O$868,8,FALSE))</f>
        <v>20</v>
      </c>
      <c r="I317" s="95">
        <f>IF(VLOOKUP($A317,'Table 11 Raw Data'!$A$1:$O$868,9,FALSE)=0,"-",VLOOKUP($A317,'Table 11 Raw Data'!$A$1:$O$868,9,FALSE))</f>
        <v>130</v>
      </c>
      <c r="J317" s="95">
        <f>IF(VLOOKUP($A317,'Table 11 Raw Data'!$A$1:$O$868,10,FALSE)=0,"-",VLOOKUP($A317,'Table 11 Raw Data'!$A$1:$O$868,10,FALSE))</f>
        <v>2590</v>
      </c>
      <c r="K317" s="96">
        <f>IF(VLOOKUP($A317,'Table 11 Raw Data'!$A$1:$O$868,11,FALSE)=0,"-",VLOOKUP($A317,'Table 11 Raw Data'!$A$1:$O$868,11,FALSE))</f>
        <v>33</v>
      </c>
      <c r="L317" s="96">
        <f>IF(VLOOKUP($A317,'Table 11 Raw Data'!$A$1:$O$868,12,FALSE)=0,"-",VLOOKUP($A317,'Table 11 Raw Data'!$A$1:$O$868,12,FALSE))</f>
        <v>50</v>
      </c>
      <c r="M317" s="96">
        <f>IF(VLOOKUP($A317,'Table 11 Raw Data'!$A$1:$O$868,13,FALSE)=0,"-",VLOOKUP($A317,'Table 11 Raw Data'!$A$1:$O$868,13,FALSE))</f>
        <v>83</v>
      </c>
      <c r="N317" s="96">
        <f>IF(VLOOKUP($A317,'Table 11 Raw Data'!$A$1:$O$868,14,FALSE)=0,"-",VLOOKUP($A317,'Table 11 Raw Data'!$A$1:$O$868,14,FALSE))</f>
        <v>17</v>
      </c>
      <c r="O317" s="97">
        <f>IF(VLOOKUP($A317,'Table 11 Raw Data'!$A$1:$O$868,15,FALSE)=0,"-",VLOOKUP($A317,'Table 11 Raw Data'!$A$1:$O$868,15,FALSE))</f>
        <v>100</v>
      </c>
    </row>
    <row r="318" spans="1:15" x14ac:dyDescent="0.2">
      <c r="A318" s="94" t="s">
        <v>645</v>
      </c>
      <c r="B318" s="95">
        <f>IF(VLOOKUP($A318,'Table 11 Raw Data'!$A$1:$O$868,2,FALSE)=0,"-",VLOOKUP($A318,'Table 11 Raw Data'!$A$1:$O$868,2,FALSE))</f>
        <v>440</v>
      </c>
      <c r="C318" s="95">
        <f>IF(VLOOKUP($A318,'Table 11 Raw Data'!$A$1:$O$868,3,FALSE)=0,"-",VLOOKUP($A318,'Table 11 Raw Data'!$A$1:$O$868,3,FALSE))</f>
        <v>710</v>
      </c>
      <c r="D318" s="95">
        <f>IF(VLOOKUP($A318,'Table 11 Raw Data'!$A$1:$O$868,4,FALSE)=0,"-",VLOOKUP($A318,'Table 11 Raw Data'!$A$1:$O$868,4,FALSE))</f>
        <v>1150</v>
      </c>
      <c r="E318" s="95">
        <f>IF(VLOOKUP($A318,'Table 11 Raw Data'!$A$1:$O$868,5,FALSE)=0,"-",VLOOKUP($A318,'Table 11 Raw Data'!$A$1:$O$868,5,FALSE))</f>
        <v>210</v>
      </c>
      <c r="F318" s="95">
        <f>IF(VLOOKUP($A318,'Table 11 Raw Data'!$A$1:$O$868,6,FALSE)=0,"-",VLOOKUP($A318,'Table 11 Raw Data'!$A$1:$O$868,6,FALSE))</f>
        <v>1360</v>
      </c>
      <c r="G318" s="95">
        <f>IF(VLOOKUP($A318,'Table 11 Raw Data'!$A$1:$O$868,7,FALSE)=0,"-",VLOOKUP($A318,'Table 11 Raw Data'!$A$1:$O$868,7,FALSE))</f>
        <v>70</v>
      </c>
      <c r="H318" s="95">
        <f>IF(VLOOKUP($A318,'Table 11 Raw Data'!$A$1:$O$868,8,FALSE)=0,"-",VLOOKUP($A318,'Table 11 Raw Data'!$A$1:$O$868,8,FALSE))</f>
        <v>10</v>
      </c>
      <c r="I318" s="95">
        <f>IF(VLOOKUP($A318,'Table 11 Raw Data'!$A$1:$O$868,9,FALSE)=0,"-",VLOOKUP($A318,'Table 11 Raw Data'!$A$1:$O$868,9,FALSE))</f>
        <v>80</v>
      </c>
      <c r="J318" s="95">
        <f>IF(VLOOKUP($A318,'Table 11 Raw Data'!$A$1:$O$868,10,FALSE)=0,"-",VLOOKUP($A318,'Table 11 Raw Data'!$A$1:$O$868,10,FALSE))</f>
        <v>1440</v>
      </c>
      <c r="K318" s="96">
        <f>IF(VLOOKUP($A318,'Table 11 Raw Data'!$A$1:$O$868,11,FALSE)=0,"-",VLOOKUP($A318,'Table 11 Raw Data'!$A$1:$O$868,11,FALSE))</f>
        <v>33</v>
      </c>
      <c r="L318" s="96">
        <f>IF(VLOOKUP($A318,'Table 11 Raw Data'!$A$1:$O$868,12,FALSE)=0,"-",VLOOKUP($A318,'Table 11 Raw Data'!$A$1:$O$868,12,FALSE))</f>
        <v>52</v>
      </c>
      <c r="M318" s="96">
        <f>IF(VLOOKUP($A318,'Table 11 Raw Data'!$A$1:$O$868,13,FALSE)=0,"-",VLOOKUP($A318,'Table 11 Raw Data'!$A$1:$O$868,13,FALSE))</f>
        <v>85</v>
      </c>
      <c r="N318" s="96">
        <f>IF(VLOOKUP($A318,'Table 11 Raw Data'!$A$1:$O$868,14,FALSE)=0,"-",VLOOKUP($A318,'Table 11 Raw Data'!$A$1:$O$868,14,FALSE))</f>
        <v>15</v>
      </c>
      <c r="O318" s="97">
        <f>IF(VLOOKUP($A318,'Table 11 Raw Data'!$A$1:$O$868,15,FALSE)=0,"-",VLOOKUP($A318,'Table 11 Raw Data'!$A$1:$O$868,15,FALSE))</f>
        <v>100</v>
      </c>
    </row>
    <row r="319" spans="1:15" x14ac:dyDescent="0.2">
      <c r="A319" s="94" t="s">
        <v>646</v>
      </c>
      <c r="B319" s="95">
        <f>IF(VLOOKUP($A319,'Table 11 Raw Data'!$A$1:$O$868,2,FALSE)=0,"-",VLOOKUP($A319,'Table 11 Raw Data'!$A$1:$O$868,2,FALSE))</f>
        <v>580</v>
      </c>
      <c r="C319" s="95">
        <f>IF(VLOOKUP($A319,'Table 11 Raw Data'!$A$1:$O$868,3,FALSE)=0,"-",VLOOKUP($A319,'Table 11 Raw Data'!$A$1:$O$868,3,FALSE))</f>
        <v>800</v>
      </c>
      <c r="D319" s="95">
        <f>IF(VLOOKUP($A319,'Table 11 Raw Data'!$A$1:$O$868,4,FALSE)=0,"-",VLOOKUP($A319,'Table 11 Raw Data'!$A$1:$O$868,4,FALSE))</f>
        <v>1370</v>
      </c>
      <c r="E319" s="95">
        <f>IF(VLOOKUP($A319,'Table 11 Raw Data'!$A$1:$O$868,5,FALSE)=0,"-",VLOOKUP($A319,'Table 11 Raw Data'!$A$1:$O$868,5,FALSE))</f>
        <v>300</v>
      </c>
      <c r="F319" s="95">
        <f>IF(VLOOKUP($A319,'Table 11 Raw Data'!$A$1:$O$868,6,FALSE)=0,"-",VLOOKUP($A319,'Table 11 Raw Data'!$A$1:$O$868,6,FALSE))</f>
        <v>1670</v>
      </c>
      <c r="G319" s="95">
        <f>IF(VLOOKUP($A319,'Table 11 Raw Data'!$A$1:$O$868,7,FALSE)=0,"-",VLOOKUP($A319,'Table 11 Raw Data'!$A$1:$O$868,7,FALSE))</f>
        <v>90</v>
      </c>
      <c r="H319" s="95">
        <f>IF(VLOOKUP($A319,'Table 11 Raw Data'!$A$1:$O$868,8,FALSE)=0,"-",VLOOKUP($A319,'Table 11 Raw Data'!$A$1:$O$868,8,FALSE))</f>
        <v>10</v>
      </c>
      <c r="I319" s="95">
        <f>IF(VLOOKUP($A319,'Table 11 Raw Data'!$A$1:$O$868,9,FALSE)=0,"-",VLOOKUP($A319,'Table 11 Raw Data'!$A$1:$O$868,9,FALSE))</f>
        <v>100</v>
      </c>
      <c r="J319" s="95">
        <f>IF(VLOOKUP($A319,'Table 11 Raw Data'!$A$1:$O$868,10,FALSE)=0,"-",VLOOKUP($A319,'Table 11 Raw Data'!$A$1:$O$868,10,FALSE))</f>
        <v>1780</v>
      </c>
      <c r="K319" s="96">
        <f>IF(VLOOKUP($A319,'Table 11 Raw Data'!$A$1:$O$868,11,FALSE)=0,"-",VLOOKUP($A319,'Table 11 Raw Data'!$A$1:$O$868,11,FALSE))</f>
        <v>34</v>
      </c>
      <c r="L319" s="96">
        <f>IF(VLOOKUP($A319,'Table 11 Raw Data'!$A$1:$O$868,12,FALSE)=0,"-",VLOOKUP($A319,'Table 11 Raw Data'!$A$1:$O$868,12,FALSE))</f>
        <v>48</v>
      </c>
      <c r="M319" s="96">
        <f>IF(VLOOKUP($A319,'Table 11 Raw Data'!$A$1:$O$868,13,FALSE)=0,"-",VLOOKUP($A319,'Table 11 Raw Data'!$A$1:$O$868,13,FALSE))</f>
        <v>82</v>
      </c>
      <c r="N319" s="96">
        <f>IF(VLOOKUP($A319,'Table 11 Raw Data'!$A$1:$O$868,14,FALSE)=0,"-",VLOOKUP($A319,'Table 11 Raw Data'!$A$1:$O$868,14,FALSE))</f>
        <v>18</v>
      </c>
      <c r="O319" s="97">
        <f>IF(VLOOKUP($A319,'Table 11 Raw Data'!$A$1:$O$868,15,FALSE)=0,"-",VLOOKUP($A319,'Table 11 Raw Data'!$A$1:$O$868,15,FALSE))</f>
        <v>100</v>
      </c>
    </row>
    <row r="320" spans="1:15" x14ac:dyDescent="0.2">
      <c r="A320" s="94" t="s">
        <v>647</v>
      </c>
      <c r="B320" s="95">
        <f>IF(VLOOKUP($A320,'Table 11 Raw Data'!$A$1:$O$868,2,FALSE)=0,"-",VLOOKUP($A320,'Table 11 Raw Data'!$A$1:$O$868,2,FALSE))</f>
        <v>410</v>
      </c>
      <c r="C320" s="95">
        <f>IF(VLOOKUP($A320,'Table 11 Raw Data'!$A$1:$O$868,3,FALSE)=0,"-",VLOOKUP($A320,'Table 11 Raw Data'!$A$1:$O$868,3,FALSE))</f>
        <v>720</v>
      </c>
      <c r="D320" s="95">
        <f>IF(VLOOKUP($A320,'Table 11 Raw Data'!$A$1:$O$868,4,FALSE)=0,"-",VLOOKUP($A320,'Table 11 Raw Data'!$A$1:$O$868,4,FALSE))</f>
        <v>1130</v>
      </c>
      <c r="E320" s="95">
        <f>IF(VLOOKUP($A320,'Table 11 Raw Data'!$A$1:$O$868,5,FALSE)=0,"-",VLOOKUP($A320,'Table 11 Raw Data'!$A$1:$O$868,5,FALSE))</f>
        <v>160</v>
      </c>
      <c r="F320" s="95">
        <f>IF(VLOOKUP($A320,'Table 11 Raw Data'!$A$1:$O$868,6,FALSE)=0,"-",VLOOKUP($A320,'Table 11 Raw Data'!$A$1:$O$868,6,FALSE))</f>
        <v>1290</v>
      </c>
      <c r="G320" s="95">
        <f>IF(VLOOKUP($A320,'Table 11 Raw Data'!$A$1:$O$868,7,FALSE)=0,"-",VLOOKUP($A320,'Table 11 Raw Data'!$A$1:$O$868,7,FALSE))</f>
        <v>60</v>
      </c>
      <c r="H320" s="95">
        <f>IF(VLOOKUP($A320,'Table 11 Raw Data'!$A$1:$O$868,8,FALSE)=0,"-",VLOOKUP($A320,'Table 11 Raw Data'!$A$1:$O$868,8,FALSE))</f>
        <v>10</v>
      </c>
      <c r="I320" s="95">
        <f>IF(VLOOKUP($A320,'Table 11 Raw Data'!$A$1:$O$868,9,FALSE)=0,"-",VLOOKUP($A320,'Table 11 Raw Data'!$A$1:$O$868,9,FALSE))</f>
        <v>70</v>
      </c>
      <c r="J320" s="95">
        <f>IF(VLOOKUP($A320,'Table 11 Raw Data'!$A$1:$O$868,10,FALSE)=0,"-",VLOOKUP($A320,'Table 11 Raw Data'!$A$1:$O$868,10,FALSE))</f>
        <v>1360</v>
      </c>
      <c r="K320" s="96">
        <f>IF(VLOOKUP($A320,'Table 11 Raw Data'!$A$1:$O$868,11,FALSE)=0,"-",VLOOKUP($A320,'Table 11 Raw Data'!$A$1:$O$868,11,FALSE))</f>
        <v>32</v>
      </c>
      <c r="L320" s="96">
        <f>IF(VLOOKUP($A320,'Table 11 Raw Data'!$A$1:$O$868,12,FALSE)=0,"-",VLOOKUP($A320,'Table 11 Raw Data'!$A$1:$O$868,12,FALSE))</f>
        <v>55</v>
      </c>
      <c r="M320" s="96">
        <f>IF(VLOOKUP($A320,'Table 11 Raw Data'!$A$1:$O$868,13,FALSE)=0,"-",VLOOKUP($A320,'Table 11 Raw Data'!$A$1:$O$868,13,FALSE))</f>
        <v>87</v>
      </c>
      <c r="N320" s="96">
        <f>IF(VLOOKUP($A320,'Table 11 Raw Data'!$A$1:$O$868,14,FALSE)=0,"-",VLOOKUP($A320,'Table 11 Raw Data'!$A$1:$O$868,14,FALSE))</f>
        <v>13</v>
      </c>
      <c r="O320" s="97">
        <f>IF(VLOOKUP($A320,'Table 11 Raw Data'!$A$1:$O$868,15,FALSE)=0,"-",VLOOKUP($A320,'Table 11 Raw Data'!$A$1:$O$868,15,FALSE))</f>
        <v>100</v>
      </c>
    </row>
    <row r="321" spans="1:15" x14ac:dyDescent="0.2">
      <c r="A321" s="94" t="s">
        <v>648</v>
      </c>
      <c r="B321" s="95">
        <f>IF(VLOOKUP($A321,'Table 11 Raw Data'!$A$1:$O$868,2,FALSE)=0,"-",VLOOKUP($A321,'Table 11 Raw Data'!$A$1:$O$868,2,FALSE))</f>
        <v>420</v>
      </c>
      <c r="C321" s="95">
        <f>IF(VLOOKUP($A321,'Table 11 Raw Data'!$A$1:$O$868,3,FALSE)=0,"-",VLOOKUP($A321,'Table 11 Raw Data'!$A$1:$O$868,3,FALSE))</f>
        <v>740</v>
      </c>
      <c r="D321" s="95">
        <f>IF(VLOOKUP($A321,'Table 11 Raw Data'!$A$1:$O$868,4,FALSE)=0,"-",VLOOKUP($A321,'Table 11 Raw Data'!$A$1:$O$868,4,FALSE))</f>
        <v>1160</v>
      </c>
      <c r="E321" s="95">
        <f>IF(VLOOKUP($A321,'Table 11 Raw Data'!$A$1:$O$868,5,FALSE)=0,"-",VLOOKUP($A321,'Table 11 Raw Data'!$A$1:$O$868,5,FALSE))</f>
        <v>230</v>
      </c>
      <c r="F321" s="95">
        <f>IF(VLOOKUP($A321,'Table 11 Raw Data'!$A$1:$O$868,6,FALSE)=0,"-",VLOOKUP($A321,'Table 11 Raw Data'!$A$1:$O$868,6,FALSE))</f>
        <v>1390</v>
      </c>
      <c r="G321" s="95">
        <f>IF(VLOOKUP($A321,'Table 11 Raw Data'!$A$1:$O$868,7,FALSE)=0,"-",VLOOKUP($A321,'Table 11 Raw Data'!$A$1:$O$868,7,FALSE))</f>
        <v>60</v>
      </c>
      <c r="H321" s="95">
        <f>IF(VLOOKUP($A321,'Table 11 Raw Data'!$A$1:$O$868,8,FALSE)=0,"-",VLOOKUP($A321,'Table 11 Raw Data'!$A$1:$O$868,8,FALSE))</f>
        <v>20</v>
      </c>
      <c r="I321" s="95">
        <f>IF(VLOOKUP($A321,'Table 11 Raw Data'!$A$1:$O$868,9,FALSE)=0,"-",VLOOKUP($A321,'Table 11 Raw Data'!$A$1:$O$868,9,FALSE))</f>
        <v>80</v>
      </c>
      <c r="J321" s="95">
        <f>IF(VLOOKUP($A321,'Table 11 Raw Data'!$A$1:$O$868,10,FALSE)=0,"-",VLOOKUP($A321,'Table 11 Raw Data'!$A$1:$O$868,10,FALSE))</f>
        <v>1470</v>
      </c>
      <c r="K321" s="96">
        <f>IF(VLOOKUP($A321,'Table 11 Raw Data'!$A$1:$O$868,11,FALSE)=0,"-",VLOOKUP($A321,'Table 11 Raw Data'!$A$1:$O$868,11,FALSE))</f>
        <v>30</v>
      </c>
      <c r="L321" s="96">
        <f>IF(VLOOKUP($A321,'Table 11 Raw Data'!$A$1:$O$868,12,FALSE)=0,"-",VLOOKUP($A321,'Table 11 Raw Data'!$A$1:$O$868,12,FALSE))</f>
        <v>53</v>
      </c>
      <c r="M321" s="96">
        <f>IF(VLOOKUP($A321,'Table 11 Raw Data'!$A$1:$O$868,13,FALSE)=0,"-",VLOOKUP($A321,'Table 11 Raw Data'!$A$1:$O$868,13,FALSE))</f>
        <v>83</v>
      </c>
      <c r="N321" s="96">
        <f>IF(VLOOKUP($A321,'Table 11 Raw Data'!$A$1:$O$868,14,FALSE)=0,"-",VLOOKUP($A321,'Table 11 Raw Data'!$A$1:$O$868,14,FALSE))</f>
        <v>17</v>
      </c>
      <c r="O321" s="97">
        <f>IF(VLOOKUP($A321,'Table 11 Raw Data'!$A$1:$O$868,15,FALSE)=0,"-",VLOOKUP($A321,'Table 11 Raw Data'!$A$1:$O$868,15,FALSE))</f>
        <v>100</v>
      </c>
    </row>
    <row r="322" spans="1:15" x14ac:dyDescent="0.2">
      <c r="A322" s="94" t="s">
        <v>649</v>
      </c>
      <c r="B322" s="95">
        <f>IF(VLOOKUP($A322,'Table 11 Raw Data'!$A$1:$O$868,2,FALSE)=0,"-",VLOOKUP($A322,'Table 11 Raw Data'!$A$1:$O$868,2,FALSE))</f>
        <v>700</v>
      </c>
      <c r="C322" s="95">
        <f>IF(VLOOKUP($A322,'Table 11 Raw Data'!$A$1:$O$868,3,FALSE)=0,"-",VLOOKUP($A322,'Table 11 Raw Data'!$A$1:$O$868,3,FALSE))</f>
        <v>1050</v>
      </c>
      <c r="D322" s="95">
        <f>IF(VLOOKUP($A322,'Table 11 Raw Data'!$A$1:$O$868,4,FALSE)=0,"-",VLOOKUP($A322,'Table 11 Raw Data'!$A$1:$O$868,4,FALSE))</f>
        <v>1760</v>
      </c>
      <c r="E322" s="95">
        <f>IF(VLOOKUP($A322,'Table 11 Raw Data'!$A$1:$O$868,5,FALSE)=0,"-",VLOOKUP($A322,'Table 11 Raw Data'!$A$1:$O$868,5,FALSE))</f>
        <v>310</v>
      </c>
      <c r="F322" s="95">
        <f>IF(VLOOKUP($A322,'Table 11 Raw Data'!$A$1:$O$868,6,FALSE)=0,"-",VLOOKUP($A322,'Table 11 Raw Data'!$A$1:$O$868,6,FALSE))</f>
        <v>2070</v>
      </c>
      <c r="G322" s="95">
        <f>IF(VLOOKUP($A322,'Table 11 Raw Data'!$A$1:$O$868,7,FALSE)=0,"-",VLOOKUP($A322,'Table 11 Raw Data'!$A$1:$O$868,7,FALSE))</f>
        <v>80</v>
      </c>
      <c r="H322" s="95">
        <f>IF(VLOOKUP($A322,'Table 11 Raw Data'!$A$1:$O$868,8,FALSE)=0,"-",VLOOKUP($A322,'Table 11 Raw Data'!$A$1:$O$868,8,FALSE))</f>
        <v>10</v>
      </c>
      <c r="I322" s="95">
        <f>IF(VLOOKUP($A322,'Table 11 Raw Data'!$A$1:$O$868,9,FALSE)=0,"-",VLOOKUP($A322,'Table 11 Raw Data'!$A$1:$O$868,9,FALSE))</f>
        <v>90</v>
      </c>
      <c r="J322" s="95">
        <f>IF(VLOOKUP($A322,'Table 11 Raw Data'!$A$1:$O$868,10,FALSE)=0,"-",VLOOKUP($A322,'Table 11 Raw Data'!$A$1:$O$868,10,FALSE))</f>
        <v>2160</v>
      </c>
      <c r="K322" s="96">
        <f>IF(VLOOKUP($A322,'Table 11 Raw Data'!$A$1:$O$868,11,FALSE)=0,"-",VLOOKUP($A322,'Table 11 Raw Data'!$A$1:$O$868,11,FALSE))</f>
        <v>34</v>
      </c>
      <c r="L322" s="96">
        <f>IF(VLOOKUP($A322,'Table 11 Raw Data'!$A$1:$O$868,12,FALSE)=0,"-",VLOOKUP($A322,'Table 11 Raw Data'!$A$1:$O$868,12,FALSE))</f>
        <v>51</v>
      </c>
      <c r="M322" s="96">
        <f>IF(VLOOKUP($A322,'Table 11 Raw Data'!$A$1:$O$868,13,FALSE)=0,"-",VLOOKUP($A322,'Table 11 Raw Data'!$A$1:$O$868,13,FALSE))</f>
        <v>85</v>
      </c>
      <c r="N322" s="96">
        <f>IF(VLOOKUP($A322,'Table 11 Raw Data'!$A$1:$O$868,14,FALSE)=0,"-",VLOOKUP($A322,'Table 11 Raw Data'!$A$1:$O$868,14,FALSE))</f>
        <v>15</v>
      </c>
      <c r="O322" s="97">
        <f>IF(VLOOKUP($A322,'Table 11 Raw Data'!$A$1:$O$868,15,FALSE)=0,"-",VLOOKUP($A322,'Table 11 Raw Data'!$A$1:$O$868,15,FALSE))</f>
        <v>100</v>
      </c>
    </row>
    <row r="323" spans="1:15" x14ac:dyDescent="0.2">
      <c r="A323" s="94"/>
      <c r="B323" s="90"/>
      <c r="C323" s="90"/>
      <c r="D323" s="90"/>
      <c r="E323" s="90"/>
      <c r="F323" s="90"/>
      <c r="G323" s="90"/>
      <c r="H323" s="90"/>
      <c r="I323" s="90"/>
      <c r="J323" s="90"/>
      <c r="K323" s="91"/>
      <c r="L323" s="91"/>
      <c r="M323" s="91"/>
      <c r="N323" s="91"/>
      <c r="O323" s="92"/>
    </row>
    <row r="324" spans="1:15" x14ac:dyDescent="0.2">
      <c r="A324" s="93" t="s">
        <v>64</v>
      </c>
      <c r="B324" s="90">
        <f>IF(VLOOKUP($A324,'Table 11 Raw Data'!$A$1:$O$868,2,FALSE)=0,"-",VLOOKUP($A324,'Table 11 Raw Data'!$A$1:$O$868,2,FALSE))</f>
        <v>37310</v>
      </c>
      <c r="C324" s="90">
        <f>IF(VLOOKUP($A324,'Table 11 Raw Data'!$A$1:$O$868,3,FALSE)=0,"-",VLOOKUP($A324,'Table 11 Raw Data'!$A$1:$O$868,3,FALSE))</f>
        <v>43200</v>
      </c>
      <c r="D324" s="90">
        <f>IF(VLOOKUP($A324,'Table 11 Raw Data'!$A$1:$O$868,4,FALSE)=0,"-",VLOOKUP($A324,'Table 11 Raw Data'!$A$1:$O$868,4,FALSE))</f>
        <v>80500</v>
      </c>
      <c r="E324" s="90">
        <f>IF(VLOOKUP($A324,'Table 11 Raw Data'!$A$1:$O$868,5,FALSE)=0,"-",VLOOKUP($A324,'Table 11 Raw Data'!$A$1:$O$868,5,FALSE))</f>
        <v>16720</v>
      </c>
      <c r="F324" s="90">
        <f>IF(VLOOKUP($A324,'Table 11 Raw Data'!$A$1:$O$868,6,FALSE)=0,"-",VLOOKUP($A324,'Table 11 Raw Data'!$A$1:$O$868,6,FALSE))</f>
        <v>97220</v>
      </c>
      <c r="G324" s="90">
        <f>IF(VLOOKUP($A324,'Table 11 Raw Data'!$A$1:$O$868,7,FALSE)=0,"-",VLOOKUP($A324,'Table 11 Raw Data'!$A$1:$O$868,7,FALSE))</f>
        <v>5040</v>
      </c>
      <c r="H324" s="90">
        <f>IF(VLOOKUP($A324,'Table 11 Raw Data'!$A$1:$O$868,8,FALSE)=0,"-",VLOOKUP($A324,'Table 11 Raw Data'!$A$1:$O$868,8,FALSE))</f>
        <v>5230</v>
      </c>
      <c r="I324" s="90">
        <f>IF(VLOOKUP($A324,'Table 11 Raw Data'!$A$1:$O$868,9,FALSE)=0,"-",VLOOKUP($A324,'Table 11 Raw Data'!$A$1:$O$868,9,FALSE))</f>
        <v>10270</v>
      </c>
      <c r="J324" s="90">
        <f>IF(VLOOKUP($A324,'Table 11 Raw Data'!$A$1:$O$868,10,FALSE)=0,"-",VLOOKUP($A324,'Table 11 Raw Data'!$A$1:$O$868,10,FALSE))</f>
        <v>107490</v>
      </c>
      <c r="K324" s="91">
        <f>IF(VLOOKUP($A324,'Table 11 Raw Data'!$A$1:$O$868,11,FALSE)=0,"-",VLOOKUP($A324,'Table 11 Raw Data'!$A$1:$O$868,11,FALSE))</f>
        <v>38</v>
      </c>
      <c r="L324" s="91">
        <f>IF(VLOOKUP($A324,'Table 11 Raw Data'!$A$1:$O$868,7,FALSE)=0,"-",VLOOKUP($A324,'Table 11 Raw Data'!$A$1:$O$868,12,FALSE))</f>
        <v>44</v>
      </c>
      <c r="M324" s="91">
        <f>IF(VLOOKUP($A324,'Table 11 Raw Data'!$A$1:$O$868,7,FALSE)=0,"-",VLOOKUP($A324,'Table 11 Raw Data'!$A$1:$O$868,13,FALSE))</f>
        <v>83</v>
      </c>
      <c r="N324" s="91">
        <f>IF(VLOOKUP($A324,'Table 11 Raw Data'!$A$1:$O$868,14,FALSE)=0,"-",VLOOKUP($A324,'Table 11 Raw Data'!$A$1:$O$868,14,FALSE))</f>
        <v>17</v>
      </c>
      <c r="O324" s="92">
        <f>IF(VLOOKUP($A324,'Table 11 Raw Data'!$A$1:$O$868,15,FALSE)=0,"-",VLOOKUP($A324,'Table 11 Raw Data'!$A$1:$O$868,15,FALSE))</f>
        <v>100</v>
      </c>
    </row>
    <row r="325" spans="1:15" ht="13.5" customHeight="1" x14ac:dyDescent="0.2">
      <c r="A325" s="94" t="s">
        <v>650</v>
      </c>
      <c r="B325" s="95">
        <f>IF(VLOOKUP($A325,'Table 11 Raw Data'!$A$1:$O$868,2,FALSE)=0,"-",VLOOKUP($A325,'Table 11 Raw Data'!$A$1:$O$868,2,FALSE))</f>
        <v>990</v>
      </c>
      <c r="C325" s="95">
        <f>IF(VLOOKUP($A325,'Table 11 Raw Data'!$A$1:$O$868,3,FALSE)=0,"-",VLOOKUP($A325,'Table 11 Raw Data'!$A$1:$O$868,3,FALSE))</f>
        <v>1090</v>
      </c>
      <c r="D325" s="95">
        <f>IF(VLOOKUP($A325,'Table 11 Raw Data'!$A$1:$O$868,4,FALSE)=0,"-",VLOOKUP($A325,'Table 11 Raw Data'!$A$1:$O$868,4,FALSE))</f>
        <v>2080</v>
      </c>
      <c r="E325" s="95">
        <f>IF(VLOOKUP($A325,'Table 11 Raw Data'!$A$1:$O$868,5,FALSE)=0,"-",VLOOKUP($A325,'Table 11 Raw Data'!$A$1:$O$868,5,FALSE))</f>
        <v>410</v>
      </c>
      <c r="F325" s="95">
        <f>IF(VLOOKUP($A325,'Table 11 Raw Data'!$A$1:$O$868,6,FALSE)=0,"-",VLOOKUP($A325,'Table 11 Raw Data'!$A$1:$O$868,6,FALSE))</f>
        <v>2490</v>
      </c>
      <c r="G325" s="95">
        <f>IF(VLOOKUP($A325,'Table 11 Raw Data'!$A$1:$O$868,7,FALSE)=0,"-",VLOOKUP($A325,'Table 11 Raw Data'!$A$1:$O$868,7,FALSE))</f>
        <v>170</v>
      </c>
      <c r="H325" s="95">
        <f>IF(VLOOKUP($A325,'Table 11 Raw Data'!$A$1:$O$868,8,FALSE)=0,"-",VLOOKUP($A325,'Table 11 Raw Data'!$A$1:$O$868,8,FALSE))</f>
        <v>190</v>
      </c>
      <c r="I325" s="95">
        <f>IF(VLOOKUP($A325,'Table 11 Raw Data'!$A$1:$O$868,9,FALSE)=0,"-",VLOOKUP($A325,'Table 11 Raw Data'!$A$1:$O$868,9,FALSE))</f>
        <v>360</v>
      </c>
      <c r="J325" s="95">
        <f>IF(VLOOKUP($A325,'Table 11 Raw Data'!$A$1:$O$868,10,FALSE)=0,"-",VLOOKUP($A325,'Table 11 Raw Data'!$A$1:$O$868,10,FALSE))</f>
        <v>2850</v>
      </c>
      <c r="K325" s="96">
        <f>IF(VLOOKUP($A325,'Table 11 Raw Data'!$A$1:$O$868,11,FALSE)=0,"-",VLOOKUP($A325,'Table 11 Raw Data'!$A$1:$O$868,11,FALSE))</f>
        <v>40</v>
      </c>
      <c r="L325" s="96">
        <f>IF(VLOOKUP($A325,'Table 11 Raw Data'!$A$1:$O$868,7,FALSE)=0,"-",VLOOKUP($A325,'Table 11 Raw Data'!$A$1:$O$868,12,FALSE))</f>
        <v>44</v>
      </c>
      <c r="M325" s="96">
        <f>IF(VLOOKUP($A325,'Table 11 Raw Data'!$A$1:$O$868,7,FALSE)=0,"-",VLOOKUP($A325,'Table 11 Raw Data'!$A$1:$O$868,13,FALSE))</f>
        <v>83</v>
      </c>
      <c r="N325" s="96">
        <f>IF(VLOOKUP($A325,'Table 11 Raw Data'!$A$1:$O$868,14,FALSE)=0,"-",VLOOKUP($A325,'Table 11 Raw Data'!$A$1:$O$868,14,FALSE))</f>
        <v>17</v>
      </c>
      <c r="O325" s="97">
        <f>IF(VLOOKUP($A325,'Table 11 Raw Data'!$A$1:$O$868,15,FALSE)=0,"-",VLOOKUP($A325,'Table 11 Raw Data'!$A$1:$O$868,15,FALSE))</f>
        <v>100</v>
      </c>
    </row>
    <row r="326" spans="1:15" x14ac:dyDescent="0.2">
      <c r="A326" s="94" t="s">
        <v>651</v>
      </c>
      <c r="B326" s="95">
        <f>IF(VLOOKUP($A326,'Table 11 Raw Data'!$A$1:$O$868,2,FALSE)=0,"-",VLOOKUP($A326,'Table 11 Raw Data'!$A$1:$O$868,2,FALSE))</f>
        <v>4010</v>
      </c>
      <c r="C326" s="95">
        <f>IF(VLOOKUP($A326,'Table 11 Raw Data'!$A$1:$O$868,3,FALSE)=0,"-",VLOOKUP($A326,'Table 11 Raw Data'!$A$1:$O$868,3,FALSE))</f>
        <v>4410</v>
      </c>
      <c r="D326" s="95">
        <f>IF(VLOOKUP($A326,'Table 11 Raw Data'!$A$1:$O$868,4,FALSE)=0,"-",VLOOKUP($A326,'Table 11 Raw Data'!$A$1:$O$868,4,FALSE))</f>
        <v>8420</v>
      </c>
      <c r="E326" s="95">
        <f>IF(VLOOKUP($A326,'Table 11 Raw Data'!$A$1:$O$868,5,FALSE)=0,"-",VLOOKUP($A326,'Table 11 Raw Data'!$A$1:$O$868,5,FALSE))</f>
        <v>2090</v>
      </c>
      <c r="F326" s="95">
        <f>IF(VLOOKUP($A326,'Table 11 Raw Data'!$A$1:$O$868,6,FALSE)=0,"-",VLOOKUP($A326,'Table 11 Raw Data'!$A$1:$O$868,6,FALSE))</f>
        <v>10510</v>
      </c>
      <c r="G326" s="95">
        <f>IF(VLOOKUP($A326,'Table 11 Raw Data'!$A$1:$O$868,7,FALSE)=0,"-",VLOOKUP($A326,'Table 11 Raw Data'!$A$1:$O$868,7,FALSE))</f>
        <v>750</v>
      </c>
      <c r="H326" s="95">
        <f>IF(VLOOKUP($A326,'Table 11 Raw Data'!$A$1:$O$868,8,FALSE)=0,"-",VLOOKUP($A326,'Table 11 Raw Data'!$A$1:$O$868,8,FALSE))</f>
        <v>740</v>
      </c>
      <c r="I326" s="95">
        <f>IF(VLOOKUP($A326,'Table 11 Raw Data'!$A$1:$O$868,9,FALSE)=0,"-",VLOOKUP($A326,'Table 11 Raw Data'!$A$1:$O$868,9,FALSE))</f>
        <v>1480</v>
      </c>
      <c r="J326" s="95">
        <f>IF(VLOOKUP($A326,'Table 11 Raw Data'!$A$1:$O$868,10,FALSE)=0,"-",VLOOKUP($A326,'Table 11 Raw Data'!$A$1:$O$868,10,FALSE))</f>
        <v>11990</v>
      </c>
      <c r="K326" s="96">
        <f>IF(VLOOKUP($A326,'Table 11 Raw Data'!$A$1:$O$868,11,FALSE)=0,"-",VLOOKUP($A326,'Table 11 Raw Data'!$A$1:$O$868,11,FALSE))</f>
        <v>38</v>
      </c>
      <c r="L326" s="96">
        <f>IF(VLOOKUP($A326,'Table 11 Raw Data'!$A$1:$O$868,7,FALSE)=0,"-",VLOOKUP($A326,'Table 11 Raw Data'!$A$1:$O$868,12,FALSE))</f>
        <v>42</v>
      </c>
      <c r="M326" s="96">
        <f>IF(VLOOKUP($A326,'Table 11 Raw Data'!$A$1:$O$868,7,FALSE)=0,"-",VLOOKUP($A326,'Table 11 Raw Data'!$A$1:$O$868,13,FALSE))</f>
        <v>80</v>
      </c>
      <c r="N326" s="96">
        <f>IF(VLOOKUP($A326,'Table 11 Raw Data'!$A$1:$O$868,14,FALSE)=0,"-",VLOOKUP($A326,'Table 11 Raw Data'!$A$1:$O$868,14,FALSE))</f>
        <v>20</v>
      </c>
      <c r="O326" s="97">
        <f>IF(VLOOKUP($A326,'Table 11 Raw Data'!$A$1:$O$868,15,FALSE)=0,"-",VLOOKUP($A326,'Table 11 Raw Data'!$A$1:$O$868,15,FALSE))</f>
        <v>100</v>
      </c>
    </row>
    <row r="327" spans="1:15" x14ac:dyDescent="0.2">
      <c r="A327" s="94" t="s">
        <v>652</v>
      </c>
      <c r="B327" s="95">
        <f>IF(VLOOKUP($A327,'Table 11 Raw Data'!$A$1:$O$868,2,FALSE)=0,"-",VLOOKUP($A327,'Table 11 Raw Data'!$A$1:$O$868,2,FALSE))</f>
        <v>1650</v>
      </c>
      <c r="C327" s="95">
        <f>IF(VLOOKUP($A327,'Table 11 Raw Data'!$A$1:$O$868,3,FALSE)=0,"-",VLOOKUP($A327,'Table 11 Raw Data'!$A$1:$O$868,3,FALSE))</f>
        <v>1690</v>
      </c>
      <c r="D327" s="95">
        <f>IF(VLOOKUP($A327,'Table 11 Raw Data'!$A$1:$O$868,4,FALSE)=0,"-",VLOOKUP($A327,'Table 11 Raw Data'!$A$1:$O$868,4,FALSE))</f>
        <v>3340</v>
      </c>
      <c r="E327" s="95">
        <f>IF(VLOOKUP($A327,'Table 11 Raw Data'!$A$1:$O$868,5,FALSE)=0,"-",VLOOKUP($A327,'Table 11 Raw Data'!$A$1:$O$868,5,FALSE))</f>
        <v>760</v>
      </c>
      <c r="F327" s="95">
        <f>IF(VLOOKUP($A327,'Table 11 Raw Data'!$A$1:$O$868,6,FALSE)=0,"-",VLOOKUP($A327,'Table 11 Raw Data'!$A$1:$O$868,6,FALSE))</f>
        <v>4100</v>
      </c>
      <c r="G327" s="95">
        <f>IF(VLOOKUP($A327,'Table 11 Raw Data'!$A$1:$O$868,7,FALSE)=0,"-",VLOOKUP($A327,'Table 11 Raw Data'!$A$1:$O$868,7,FALSE))</f>
        <v>230</v>
      </c>
      <c r="H327" s="95">
        <f>IF(VLOOKUP($A327,'Table 11 Raw Data'!$A$1:$O$868,8,FALSE)=0,"-",VLOOKUP($A327,'Table 11 Raw Data'!$A$1:$O$868,8,FALSE))</f>
        <v>150</v>
      </c>
      <c r="I327" s="95">
        <f>IF(VLOOKUP($A327,'Table 11 Raw Data'!$A$1:$O$868,9,FALSE)=0,"-",VLOOKUP($A327,'Table 11 Raw Data'!$A$1:$O$868,9,FALSE))</f>
        <v>380</v>
      </c>
      <c r="J327" s="95">
        <f>IF(VLOOKUP($A327,'Table 11 Raw Data'!$A$1:$O$868,10,FALSE)=0,"-",VLOOKUP($A327,'Table 11 Raw Data'!$A$1:$O$868,10,FALSE))</f>
        <v>4480</v>
      </c>
      <c r="K327" s="96">
        <f>IF(VLOOKUP($A327,'Table 11 Raw Data'!$A$1:$O$868,11,FALSE)=0,"-",VLOOKUP($A327,'Table 11 Raw Data'!$A$1:$O$868,11,FALSE))</f>
        <v>40</v>
      </c>
      <c r="L327" s="96">
        <f>IF(VLOOKUP($A327,'Table 11 Raw Data'!$A$1:$O$868,7,FALSE)=0,"-",VLOOKUP($A327,'Table 11 Raw Data'!$A$1:$O$868,12,FALSE))</f>
        <v>41</v>
      </c>
      <c r="M327" s="96">
        <f>IF(VLOOKUP($A327,'Table 11 Raw Data'!$A$1:$O$868,7,FALSE)=0,"-",VLOOKUP($A327,'Table 11 Raw Data'!$A$1:$O$868,13,FALSE))</f>
        <v>81</v>
      </c>
      <c r="N327" s="96">
        <f>IF(VLOOKUP($A327,'Table 11 Raw Data'!$A$1:$O$868,14,FALSE)=0,"-",VLOOKUP($A327,'Table 11 Raw Data'!$A$1:$O$868,14,FALSE))</f>
        <v>19</v>
      </c>
      <c r="O327" s="97">
        <f>IF(VLOOKUP($A327,'Table 11 Raw Data'!$A$1:$O$868,15,FALSE)=0,"-",VLOOKUP($A327,'Table 11 Raw Data'!$A$1:$O$868,15,FALSE))</f>
        <v>100</v>
      </c>
    </row>
    <row r="328" spans="1:15" x14ac:dyDescent="0.2">
      <c r="A328" s="94" t="s">
        <v>653</v>
      </c>
      <c r="B328" s="95">
        <f>IF(VLOOKUP($A328,'Table 11 Raw Data'!$A$1:$O$868,2,FALSE)=0,"-",VLOOKUP($A328,'Table 11 Raw Data'!$A$1:$O$868,2,FALSE))</f>
        <v>1190</v>
      </c>
      <c r="C328" s="95">
        <f>IF(VLOOKUP($A328,'Table 11 Raw Data'!$A$1:$O$868,3,FALSE)=0,"-",VLOOKUP($A328,'Table 11 Raw Data'!$A$1:$O$868,3,FALSE))</f>
        <v>1410</v>
      </c>
      <c r="D328" s="95">
        <f>IF(VLOOKUP($A328,'Table 11 Raw Data'!$A$1:$O$868,4,FALSE)=0,"-",VLOOKUP($A328,'Table 11 Raw Data'!$A$1:$O$868,4,FALSE))</f>
        <v>2600</v>
      </c>
      <c r="E328" s="95">
        <f>IF(VLOOKUP($A328,'Table 11 Raw Data'!$A$1:$O$868,5,FALSE)=0,"-",VLOOKUP($A328,'Table 11 Raw Data'!$A$1:$O$868,5,FALSE))</f>
        <v>550</v>
      </c>
      <c r="F328" s="95">
        <f>IF(VLOOKUP($A328,'Table 11 Raw Data'!$A$1:$O$868,6,FALSE)=0,"-",VLOOKUP($A328,'Table 11 Raw Data'!$A$1:$O$868,6,FALSE))</f>
        <v>3140</v>
      </c>
      <c r="G328" s="95">
        <f>IF(VLOOKUP($A328,'Table 11 Raw Data'!$A$1:$O$868,7,FALSE)=0,"-",VLOOKUP($A328,'Table 11 Raw Data'!$A$1:$O$868,7,FALSE))</f>
        <v>180</v>
      </c>
      <c r="H328" s="95">
        <f>IF(VLOOKUP($A328,'Table 11 Raw Data'!$A$1:$O$868,8,FALSE)=0,"-",VLOOKUP($A328,'Table 11 Raw Data'!$A$1:$O$868,8,FALSE))</f>
        <v>210</v>
      </c>
      <c r="I328" s="95">
        <f>IF(VLOOKUP($A328,'Table 11 Raw Data'!$A$1:$O$868,9,FALSE)=0,"-",VLOOKUP($A328,'Table 11 Raw Data'!$A$1:$O$868,9,FALSE))</f>
        <v>390</v>
      </c>
      <c r="J328" s="95">
        <f>IF(VLOOKUP($A328,'Table 11 Raw Data'!$A$1:$O$868,10,FALSE)=0,"-",VLOOKUP($A328,'Table 11 Raw Data'!$A$1:$O$868,10,FALSE))</f>
        <v>3540</v>
      </c>
      <c r="K328" s="96">
        <f>IF(VLOOKUP($A328,'Table 11 Raw Data'!$A$1:$O$868,11,FALSE)=0,"-",VLOOKUP($A328,'Table 11 Raw Data'!$A$1:$O$868,11,FALSE))</f>
        <v>38</v>
      </c>
      <c r="L328" s="96">
        <f>IF(VLOOKUP($A328,'Table 11 Raw Data'!$A$1:$O$868,7,FALSE)=0,"-",VLOOKUP($A328,'Table 11 Raw Data'!$A$1:$O$868,12,FALSE))</f>
        <v>45</v>
      </c>
      <c r="M328" s="96">
        <f>IF(VLOOKUP($A328,'Table 11 Raw Data'!$A$1:$O$868,7,FALSE)=0,"-",VLOOKUP($A328,'Table 11 Raw Data'!$A$1:$O$868,13,FALSE))</f>
        <v>83</v>
      </c>
      <c r="N328" s="96">
        <f>IF(VLOOKUP($A328,'Table 11 Raw Data'!$A$1:$O$868,14,FALSE)=0,"-",VLOOKUP($A328,'Table 11 Raw Data'!$A$1:$O$868,14,FALSE))</f>
        <v>17</v>
      </c>
      <c r="O328" s="97">
        <f>IF(VLOOKUP($A328,'Table 11 Raw Data'!$A$1:$O$868,15,FALSE)=0,"-",VLOOKUP($A328,'Table 11 Raw Data'!$A$1:$O$868,15,FALSE))</f>
        <v>100</v>
      </c>
    </row>
    <row r="329" spans="1:15" x14ac:dyDescent="0.2">
      <c r="A329" s="94" t="s">
        <v>654</v>
      </c>
      <c r="B329" s="95">
        <f>IF(VLOOKUP($A329,'Table 11 Raw Data'!$A$1:$O$868,2,FALSE)=0,"-",VLOOKUP($A329,'Table 11 Raw Data'!$A$1:$O$868,2,FALSE))</f>
        <v>4180</v>
      </c>
      <c r="C329" s="95">
        <f>IF(VLOOKUP($A329,'Table 11 Raw Data'!$A$1:$O$868,3,FALSE)=0,"-",VLOOKUP($A329,'Table 11 Raw Data'!$A$1:$O$868,3,FALSE))</f>
        <v>5250</v>
      </c>
      <c r="D329" s="95">
        <f>IF(VLOOKUP($A329,'Table 11 Raw Data'!$A$1:$O$868,4,FALSE)=0,"-",VLOOKUP($A329,'Table 11 Raw Data'!$A$1:$O$868,4,FALSE))</f>
        <v>9430</v>
      </c>
      <c r="E329" s="95">
        <f>IF(VLOOKUP($A329,'Table 11 Raw Data'!$A$1:$O$868,5,FALSE)=0,"-",VLOOKUP($A329,'Table 11 Raw Data'!$A$1:$O$868,5,FALSE))</f>
        <v>1740</v>
      </c>
      <c r="F329" s="95">
        <f>IF(VLOOKUP($A329,'Table 11 Raw Data'!$A$1:$O$868,6,FALSE)=0,"-",VLOOKUP($A329,'Table 11 Raw Data'!$A$1:$O$868,6,FALSE))</f>
        <v>11160</v>
      </c>
      <c r="G329" s="95">
        <f>IF(VLOOKUP($A329,'Table 11 Raw Data'!$A$1:$O$868,7,FALSE)=0,"-",VLOOKUP($A329,'Table 11 Raw Data'!$A$1:$O$868,7,FALSE))</f>
        <v>600</v>
      </c>
      <c r="H329" s="95">
        <f>IF(VLOOKUP($A329,'Table 11 Raw Data'!$A$1:$O$868,8,FALSE)=0,"-",VLOOKUP($A329,'Table 11 Raw Data'!$A$1:$O$868,8,FALSE))</f>
        <v>990</v>
      </c>
      <c r="I329" s="95">
        <f>IF(VLOOKUP($A329,'Table 11 Raw Data'!$A$1:$O$868,9,FALSE)=0,"-",VLOOKUP($A329,'Table 11 Raw Data'!$A$1:$O$868,9,FALSE))</f>
        <v>1590</v>
      </c>
      <c r="J329" s="95">
        <f>IF(VLOOKUP($A329,'Table 11 Raw Data'!$A$1:$O$868,10,FALSE)=0,"-",VLOOKUP($A329,'Table 11 Raw Data'!$A$1:$O$868,10,FALSE))</f>
        <v>12760</v>
      </c>
      <c r="K329" s="96">
        <f>IF(VLOOKUP($A329,'Table 11 Raw Data'!$A$1:$O$868,11,FALSE)=0,"-",VLOOKUP($A329,'Table 11 Raw Data'!$A$1:$O$868,11,FALSE))</f>
        <v>37</v>
      </c>
      <c r="L329" s="96">
        <f>IF(VLOOKUP($A329,'Table 11 Raw Data'!$A$1:$O$868,7,FALSE)=0,"-",VLOOKUP($A329,'Table 11 Raw Data'!$A$1:$O$868,12,FALSE))</f>
        <v>47</v>
      </c>
      <c r="M329" s="96">
        <f>IF(VLOOKUP($A329,'Table 11 Raw Data'!$A$1:$O$868,7,FALSE)=0,"-",VLOOKUP($A329,'Table 11 Raw Data'!$A$1:$O$868,13,FALSE))</f>
        <v>84</v>
      </c>
      <c r="N329" s="96">
        <f>IF(VLOOKUP($A329,'Table 11 Raw Data'!$A$1:$O$868,14,FALSE)=0,"-",VLOOKUP($A329,'Table 11 Raw Data'!$A$1:$O$868,14,FALSE))</f>
        <v>16</v>
      </c>
      <c r="O329" s="97">
        <f>IF(VLOOKUP($A329,'Table 11 Raw Data'!$A$1:$O$868,15,FALSE)=0,"-",VLOOKUP($A329,'Table 11 Raw Data'!$A$1:$O$868,15,FALSE))</f>
        <v>100</v>
      </c>
    </row>
    <row r="330" spans="1:15" x14ac:dyDescent="0.2">
      <c r="A330" s="94" t="s">
        <v>655</v>
      </c>
      <c r="B330" s="95" t="str">
        <f>IF(VLOOKUP($A330,'Table 11 Raw Data'!$A$1:$O$868,2,FALSE)=0,"-",VLOOKUP($A330,'Table 11 Raw Data'!$A$1:$O$868,2,FALSE))</f>
        <v>-</v>
      </c>
      <c r="C330" s="95" t="str">
        <f>IF(VLOOKUP($A330,'Table 11 Raw Data'!$A$1:$O$868,3,FALSE)=0,"-",VLOOKUP($A330,'Table 11 Raw Data'!$A$1:$O$868,3,FALSE))</f>
        <v>-</v>
      </c>
      <c r="D330" s="95">
        <f>IF(VLOOKUP($A330,'Table 11 Raw Data'!$A$1:$O$868,4,FALSE)=0,"-",VLOOKUP($A330,'Table 11 Raw Data'!$A$1:$O$868,4,FALSE))</f>
        <v>10</v>
      </c>
      <c r="E330" s="95" t="str">
        <f>IF(VLOOKUP($A330,'Table 11 Raw Data'!$A$1:$O$868,5,FALSE)=0,"-",VLOOKUP($A330,'Table 11 Raw Data'!$A$1:$O$868,5,FALSE))</f>
        <v>-</v>
      </c>
      <c r="F330" s="95">
        <f>IF(VLOOKUP($A330,'Table 11 Raw Data'!$A$1:$O$868,6,FALSE)=0,"-",VLOOKUP($A330,'Table 11 Raw Data'!$A$1:$O$868,6,FALSE))</f>
        <v>10</v>
      </c>
      <c r="G330" s="95" t="str">
        <f>IF(VLOOKUP($A330,'Table 11 Raw Data'!$A$1:$O$868,7,FALSE)=0,"-",VLOOKUP($A330,'Table 11 Raw Data'!$A$1:$O$868,7,FALSE))</f>
        <v>-</v>
      </c>
      <c r="H330" s="95" t="str">
        <f>IF(VLOOKUP($A330,'Table 11 Raw Data'!$A$1:$O$868,8,FALSE)=0,"-",VLOOKUP($A330,'Table 11 Raw Data'!$A$1:$O$868,8,FALSE))</f>
        <v>-</v>
      </c>
      <c r="I330" s="95" t="str">
        <f>IF(VLOOKUP($A330,'Table 11 Raw Data'!$A$1:$O$868,9,FALSE)=0,"-",VLOOKUP($A330,'Table 11 Raw Data'!$A$1:$O$868,9,FALSE))</f>
        <v>-</v>
      </c>
      <c r="J330" s="95">
        <f>IF(VLOOKUP($A330,'Table 11 Raw Data'!$A$1:$O$868,10,FALSE)=0,"-",VLOOKUP($A330,'Table 11 Raw Data'!$A$1:$O$868,10,FALSE))</f>
        <v>10</v>
      </c>
      <c r="K330" s="96" t="s">
        <v>225</v>
      </c>
      <c r="L330" s="96" t="str">
        <f>IF(VLOOKUP($A330,'Table 11 Raw Data'!$A$1:$O$868,7,FALSE)=0,"-",VLOOKUP($A330,'Table 11 Raw Data'!$A$1:$O$868,12,FALSE))</f>
        <v>-</v>
      </c>
      <c r="M330" s="96" t="str">
        <f>IF(VLOOKUP($A330,'Table 11 Raw Data'!$A$1:$O$868,7,FALSE)=0,"-",VLOOKUP($A330,'Table 11 Raw Data'!$A$1:$O$868,13,FALSE))</f>
        <v>-</v>
      </c>
      <c r="N330" s="96" t="s">
        <v>225</v>
      </c>
      <c r="O330" s="97">
        <f>IF(VLOOKUP($A330,'Table 11 Raw Data'!$A$1:$O$868,15,FALSE)=0,"-",VLOOKUP($A330,'Table 11 Raw Data'!$A$1:$O$868,15,FALSE))</f>
        <v>100</v>
      </c>
    </row>
    <row r="331" spans="1:15" x14ac:dyDescent="0.2">
      <c r="A331" s="94" t="s">
        <v>656</v>
      </c>
      <c r="B331" s="95">
        <f>IF(VLOOKUP($A331,'Table 11 Raw Data'!$A$1:$O$868,2,FALSE)=0,"-",VLOOKUP($A331,'Table 11 Raw Data'!$A$1:$O$868,2,FALSE))</f>
        <v>3000</v>
      </c>
      <c r="C331" s="95">
        <f>IF(VLOOKUP($A331,'Table 11 Raw Data'!$A$1:$O$868,3,FALSE)=0,"-",VLOOKUP($A331,'Table 11 Raw Data'!$A$1:$O$868,3,FALSE))</f>
        <v>2750</v>
      </c>
      <c r="D331" s="95">
        <f>IF(VLOOKUP($A331,'Table 11 Raw Data'!$A$1:$O$868,4,FALSE)=0,"-",VLOOKUP($A331,'Table 11 Raw Data'!$A$1:$O$868,4,FALSE))</f>
        <v>5750</v>
      </c>
      <c r="E331" s="95">
        <f>IF(VLOOKUP($A331,'Table 11 Raw Data'!$A$1:$O$868,5,FALSE)=0,"-",VLOOKUP($A331,'Table 11 Raw Data'!$A$1:$O$868,5,FALSE))</f>
        <v>1320</v>
      </c>
      <c r="F331" s="95">
        <f>IF(VLOOKUP($A331,'Table 11 Raw Data'!$A$1:$O$868,6,FALSE)=0,"-",VLOOKUP($A331,'Table 11 Raw Data'!$A$1:$O$868,6,FALSE))</f>
        <v>7070</v>
      </c>
      <c r="G331" s="95">
        <f>IF(VLOOKUP($A331,'Table 11 Raw Data'!$A$1:$O$868,7,FALSE)=0,"-",VLOOKUP($A331,'Table 11 Raw Data'!$A$1:$O$868,7,FALSE))</f>
        <v>330</v>
      </c>
      <c r="H331" s="95">
        <f>IF(VLOOKUP($A331,'Table 11 Raw Data'!$A$1:$O$868,8,FALSE)=0,"-",VLOOKUP($A331,'Table 11 Raw Data'!$A$1:$O$868,8,FALSE))</f>
        <v>440</v>
      </c>
      <c r="I331" s="95">
        <f>IF(VLOOKUP($A331,'Table 11 Raw Data'!$A$1:$O$868,9,FALSE)=0,"-",VLOOKUP($A331,'Table 11 Raw Data'!$A$1:$O$868,9,FALSE))</f>
        <v>770</v>
      </c>
      <c r="J331" s="95">
        <f>IF(VLOOKUP($A331,'Table 11 Raw Data'!$A$1:$O$868,10,FALSE)=0,"-",VLOOKUP($A331,'Table 11 Raw Data'!$A$1:$O$868,10,FALSE))</f>
        <v>7840</v>
      </c>
      <c r="K331" s="96">
        <f>IF(VLOOKUP($A331,'Table 11 Raw Data'!$A$1:$O$868,11,FALSE)=0,"-",VLOOKUP($A331,'Table 11 Raw Data'!$A$1:$O$868,11,FALSE))</f>
        <v>42</v>
      </c>
      <c r="L331" s="96">
        <f>IF(VLOOKUP($A331,'Table 11 Raw Data'!$A$1:$O$868,7,FALSE)=0,"-",VLOOKUP($A331,'Table 11 Raw Data'!$A$1:$O$868,12,FALSE))</f>
        <v>39</v>
      </c>
      <c r="M331" s="96">
        <f>IF(VLOOKUP($A331,'Table 11 Raw Data'!$A$1:$O$868,7,FALSE)=0,"-",VLOOKUP($A331,'Table 11 Raw Data'!$A$1:$O$868,13,FALSE))</f>
        <v>81</v>
      </c>
      <c r="N331" s="96">
        <f>IF(VLOOKUP($A331,'Table 11 Raw Data'!$A$1:$O$868,14,FALSE)=0,"-",VLOOKUP($A331,'Table 11 Raw Data'!$A$1:$O$868,14,FALSE))</f>
        <v>19</v>
      </c>
      <c r="O331" s="97">
        <f>IF(VLOOKUP($A331,'Table 11 Raw Data'!$A$1:$O$868,15,FALSE)=0,"-",VLOOKUP($A331,'Table 11 Raw Data'!$A$1:$O$868,15,FALSE))</f>
        <v>100</v>
      </c>
    </row>
    <row r="332" spans="1:15" x14ac:dyDescent="0.2">
      <c r="A332" s="94" t="s">
        <v>657</v>
      </c>
      <c r="B332" s="95">
        <f>IF(VLOOKUP($A332,'Table 11 Raw Data'!$A$1:$O$868,2,FALSE)=0,"-",VLOOKUP($A332,'Table 11 Raw Data'!$A$1:$O$868,2,FALSE))</f>
        <v>1570</v>
      </c>
      <c r="C332" s="95">
        <f>IF(VLOOKUP($A332,'Table 11 Raw Data'!$A$1:$O$868,3,FALSE)=0,"-",VLOOKUP($A332,'Table 11 Raw Data'!$A$1:$O$868,3,FALSE))</f>
        <v>1740</v>
      </c>
      <c r="D332" s="95">
        <f>IF(VLOOKUP($A332,'Table 11 Raw Data'!$A$1:$O$868,4,FALSE)=0,"-",VLOOKUP($A332,'Table 11 Raw Data'!$A$1:$O$868,4,FALSE))</f>
        <v>3310</v>
      </c>
      <c r="E332" s="95">
        <f>IF(VLOOKUP($A332,'Table 11 Raw Data'!$A$1:$O$868,5,FALSE)=0,"-",VLOOKUP($A332,'Table 11 Raw Data'!$A$1:$O$868,5,FALSE))</f>
        <v>670</v>
      </c>
      <c r="F332" s="95">
        <f>IF(VLOOKUP($A332,'Table 11 Raw Data'!$A$1:$O$868,6,FALSE)=0,"-",VLOOKUP($A332,'Table 11 Raw Data'!$A$1:$O$868,6,FALSE))</f>
        <v>3990</v>
      </c>
      <c r="G332" s="95">
        <f>IF(VLOOKUP($A332,'Table 11 Raw Data'!$A$1:$O$868,7,FALSE)=0,"-",VLOOKUP($A332,'Table 11 Raw Data'!$A$1:$O$868,7,FALSE))</f>
        <v>200</v>
      </c>
      <c r="H332" s="95">
        <f>IF(VLOOKUP($A332,'Table 11 Raw Data'!$A$1:$O$868,8,FALSE)=0,"-",VLOOKUP($A332,'Table 11 Raw Data'!$A$1:$O$868,8,FALSE))</f>
        <v>200</v>
      </c>
      <c r="I332" s="95">
        <f>IF(VLOOKUP($A332,'Table 11 Raw Data'!$A$1:$O$868,9,FALSE)=0,"-",VLOOKUP($A332,'Table 11 Raw Data'!$A$1:$O$868,9,FALSE))</f>
        <v>400</v>
      </c>
      <c r="J332" s="95">
        <f>IF(VLOOKUP($A332,'Table 11 Raw Data'!$A$1:$O$868,10,FALSE)=0,"-",VLOOKUP($A332,'Table 11 Raw Data'!$A$1:$O$868,10,FALSE))</f>
        <v>4390</v>
      </c>
      <c r="K332" s="96">
        <f>IF(VLOOKUP($A332,'Table 11 Raw Data'!$A$1:$O$868,11,FALSE)=0,"-",VLOOKUP($A332,'Table 11 Raw Data'!$A$1:$O$868,11,FALSE))</f>
        <v>39</v>
      </c>
      <c r="L332" s="96">
        <f>IF(VLOOKUP($A332,'Table 11 Raw Data'!$A$1:$O$868,7,FALSE)=0,"-",VLOOKUP($A332,'Table 11 Raw Data'!$A$1:$O$868,12,FALSE))</f>
        <v>44</v>
      </c>
      <c r="M332" s="96">
        <f>IF(VLOOKUP($A332,'Table 11 Raw Data'!$A$1:$O$868,7,FALSE)=0,"-",VLOOKUP($A332,'Table 11 Raw Data'!$A$1:$O$868,13,FALSE))</f>
        <v>83</v>
      </c>
      <c r="N332" s="96">
        <f>IF(VLOOKUP($A332,'Table 11 Raw Data'!$A$1:$O$868,14,FALSE)=0,"-",VLOOKUP($A332,'Table 11 Raw Data'!$A$1:$O$868,14,FALSE))</f>
        <v>17</v>
      </c>
      <c r="O332" s="97">
        <f>IF(VLOOKUP($A332,'Table 11 Raw Data'!$A$1:$O$868,15,FALSE)=0,"-",VLOOKUP($A332,'Table 11 Raw Data'!$A$1:$O$868,15,FALSE))</f>
        <v>100</v>
      </c>
    </row>
    <row r="333" spans="1:15" x14ac:dyDescent="0.2">
      <c r="A333" s="94" t="s">
        <v>658</v>
      </c>
      <c r="B333" s="95">
        <f>IF(VLOOKUP($A333,'Table 11 Raw Data'!$A$1:$O$868,2,FALSE)=0,"-",VLOOKUP($A333,'Table 11 Raw Data'!$A$1:$O$868,2,FALSE))</f>
        <v>1720</v>
      </c>
      <c r="C333" s="95">
        <f>IF(VLOOKUP($A333,'Table 11 Raw Data'!$A$1:$O$868,3,FALSE)=0,"-",VLOOKUP($A333,'Table 11 Raw Data'!$A$1:$O$868,3,FALSE))</f>
        <v>1850</v>
      </c>
      <c r="D333" s="95">
        <f>IF(VLOOKUP($A333,'Table 11 Raw Data'!$A$1:$O$868,4,FALSE)=0,"-",VLOOKUP($A333,'Table 11 Raw Data'!$A$1:$O$868,4,FALSE))</f>
        <v>3570</v>
      </c>
      <c r="E333" s="95">
        <f>IF(VLOOKUP($A333,'Table 11 Raw Data'!$A$1:$O$868,5,FALSE)=0,"-",VLOOKUP($A333,'Table 11 Raw Data'!$A$1:$O$868,5,FALSE))</f>
        <v>750</v>
      </c>
      <c r="F333" s="95">
        <f>IF(VLOOKUP($A333,'Table 11 Raw Data'!$A$1:$O$868,6,FALSE)=0,"-",VLOOKUP($A333,'Table 11 Raw Data'!$A$1:$O$868,6,FALSE))</f>
        <v>4320</v>
      </c>
      <c r="G333" s="95">
        <f>IF(VLOOKUP($A333,'Table 11 Raw Data'!$A$1:$O$868,7,FALSE)=0,"-",VLOOKUP($A333,'Table 11 Raw Data'!$A$1:$O$868,7,FALSE))</f>
        <v>250</v>
      </c>
      <c r="H333" s="95">
        <f>IF(VLOOKUP($A333,'Table 11 Raw Data'!$A$1:$O$868,8,FALSE)=0,"-",VLOOKUP($A333,'Table 11 Raw Data'!$A$1:$O$868,8,FALSE))</f>
        <v>210</v>
      </c>
      <c r="I333" s="95">
        <f>IF(VLOOKUP($A333,'Table 11 Raw Data'!$A$1:$O$868,9,FALSE)=0,"-",VLOOKUP($A333,'Table 11 Raw Data'!$A$1:$O$868,9,FALSE))</f>
        <v>450</v>
      </c>
      <c r="J333" s="95">
        <f>IF(VLOOKUP($A333,'Table 11 Raw Data'!$A$1:$O$868,10,FALSE)=0,"-",VLOOKUP($A333,'Table 11 Raw Data'!$A$1:$O$868,10,FALSE))</f>
        <v>4770</v>
      </c>
      <c r="K333" s="96">
        <f>IF(VLOOKUP($A333,'Table 11 Raw Data'!$A$1:$O$868,11,FALSE)=0,"-",VLOOKUP($A333,'Table 11 Raw Data'!$A$1:$O$868,11,FALSE))</f>
        <v>40</v>
      </c>
      <c r="L333" s="96">
        <f>IF(VLOOKUP($A333,'Table 11 Raw Data'!$A$1:$O$868,7,FALSE)=0,"-",VLOOKUP($A333,'Table 11 Raw Data'!$A$1:$O$868,12,FALSE))</f>
        <v>43</v>
      </c>
      <c r="M333" s="96">
        <f>IF(VLOOKUP($A333,'Table 11 Raw Data'!$A$1:$O$868,7,FALSE)=0,"-",VLOOKUP($A333,'Table 11 Raw Data'!$A$1:$O$868,13,FALSE))</f>
        <v>83</v>
      </c>
      <c r="N333" s="96">
        <f>IF(VLOOKUP($A333,'Table 11 Raw Data'!$A$1:$O$868,14,FALSE)=0,"-",VLOOKUP($A333,'Table 11 Raw Data'!$A$1:$O$868,14,FALSE))</f>
        <v>17</v>
      </c>
      <c r="O333" s="97">
        <f>IF(VLOOKUP($A333,'Table 11 Raw Data'!$A$1:$O$868,15,FALSE)=0,"-",VLOOKUP($A333,'Table 11 Raw Data'!$A$1:$O$868,15,FALSE))</f>
        <v>100</v>
      </c>
    </row>
    <row r="334" spans="1:15" x14ac:dyDescent="0.2">
      <c r="A334" s="94" t="s">
        <v>659</v>
      </c>
      <c r="B334" s="95">
        <f>IF(VLOOKUP($A334,'Table 11 Raw Data'!$A$1:$O$868,2,FALSE)=0,"-",VLOOKUP($A334,'Table 11 Raw Data'!$A$1:$O$868,2,FALSE))</f>
        <v>920</v>
      </c>
      <c r="C334" s="95">
        <f>IF(VLOOKUP($A334,'Table 11 Raw Data'!$A$1:$O$868,3,FALSE)=0,"-",VLOOKUP($A334,'Table 11 Raw Data'!$A$1:$O$868,3,FALSE))</f>
        <v>1080</v>
      </c>
      <c r="D334" s="95">
        <f>IF(VLOOKUP($A334,'Table 11 Raw Data'!$A$1:$O$868,4,FALSE)=0,"-",VLOOKUP($A334,'Table 11 Raw Data'!$A$1:$O$868,4,FALSE))</f>
        <v>2000</v>
      </c>
      <c r="E334" s="95">
        <f>IF(VLOOKUP($A334,'Table 11 Raw Data'!$A$1:$O$868,5,FALSE)=0,"-",VLOOKUP($A334,'Table 11 Raw Data'!$A$1:$O$868,5,FALSE))</f>
        <v>380</v>
      </c>
      <c r="F334" s="95">
        <f>IF(VLOOKUP($A334,'Table 11 Raw Data'!$A$1:$O$868,6,FALSE)=0,"-",VLOOKUP($A334,'Table 11 Raw Data'!$A$1:$O$868,6,FALSE))</f>
        <v>2380</v>
      </c>
      <c r="G334" s="95">
        <f>IF(VLOOKUP($A334,'Table 11 Raw Data'!$A$1:$O$868,7,FALSE)=0,"-",VLOOKUP($A334,'Table 11 Raw Data'!$A$1:$O$868,7,FALSE))</f>
        <v>100</v>
      </c>
      <c r="H334" s="95">
        <f>IF(VLOOKUP($A334,'Table 11 Raw Data'!$A$1:$O$868,8,FALSE)=0,"-",VLOOKUP($A334,'Table 11 Raw Data'!$A$1:$O$868,8,FALSE))</f>
        <v>120</v>
      </c>
      <c r="I334" s="95">
        <f>IF(VLOOKUP($A334,'Table 11 Raw Data'!$A$1:$O$868,9,FALSE)=0,"-",VLOOKUP($A334,'Table 11 Raw Data'!$A$1:$O$868,9,FALSE))</f>
        <v>220</v>
      </c>
      <c r="J334" s="95">
        <f>IF(VLOOKUP($A334,'Table 11 Raw Data'!$A$1:$O$868,10,FALSE)=0,"-",VLOOKUP($A334,'Table 11 Raw Data'!$A$1:$O$868,10,FALSE))</f>
        <v>2590</v>
      </c>
      <c r="K334" s="96">
        <f>IF(VLOOKUP($A334,'Table 11 Raw Data'!$A$1:$O$868,11,FALSE)=0,"-",VLOOKUP($A334,'Table 11 Raw Data'!$A$1:$O$868,11,FALSE))</f>
        <v>39</v>
      </c>
      <c r="L334" s="96">
        <f>IF(VLOOKUP($A334,'Table 11 Raw Data'!$A$1:$O$868,7,FALSE)=0,"-",VLOOKUP($A334,'Table 11 Raw Data'!$A$1:$O$868,12,FALSE))</f>
        <v>45</v>
      </c>
      <c r="M334" s="96">
        <f>IF(VLOOKUP($A334,'Table 11 Raw Data'!$A$1:$O$868,7,FALSE)=0,"-",VLOOKUP($A334,'Table 11 Raw Data'!$A$1:$O$868,13,FALSE))</f>
        <v>84</v>
      </c>
      <c r="N334" s="96">
        <f>IF(VLOOKUP($A334,'Table 11 Raw Data'!$A$1:$O$868,14,FALSE)=0,"-",VLOOKUP($A334,'Table 11 Raw Data'!$A$1:$O$868,14,FALSE))</f>
        <v>16</v>
      </c>
      <c r="O334" s="97">
        <f>IF(VLOOKUP($A334,'Table 11 Raw Data'!$A$1:$O$868,15,FALSE)=0,"-",VLOOKUP($A334,'Table 11 Raw Data'!$A$1:$O$868,15,FALSE))</f>
        <v>100</v>
      </c>
    </row>
    <row r="335" spans="1:15" x14ac:dyDescent="0.2">
      <c r="A335" s="94" t="s">
        <v>660</v>
      </c>
      <c r="B335" s="95">
        <f>IF(VLOOKUP($A335,'Table 11 Raw Data'!$A$1:$O$868,2,FALSE)=0,"-",VLOOKUP($A335,'Table 11 Raw Data'!$A$1:$O$868,2,FALSE))</f>
        <v>1470</v>
      </c>
      <c r="C335" s="95">
        <f>IF(VLOOKUP($A335,'Table 11 Raw Data'!$A$1:$O$868,3,FALSE)=0,"-",VLOOKUP($A335,'Table 11 Raw Data'!$A$1:$O$868,3,FALSE))</f>
        <v>1570</v>
      </c>
      <c r="D335" s="95">
        <f>IF(VLOOKUP($A335,'Table 11 Raw Data'!$A$1:$O$868,4,FALSE)=0,"-",VLOOKUP($A335,'Table 11 Raw Data'!$A$1:$O$868,4,FALSE))</f>
        <v>3040</v>
      </c>
      <c r="E335" s="95">
        <f>IF(VLOOKUP($A335,'Table 11 Raw Data'!$A$1:$O$868,5,FALSE)=0,"-",VLOOKUP($A335,'Table 11 Raw Data'!$A$1:$O$868,5,FALSE))</f>
        <v>700</v>
      </c>
      <c r="F335" s="95">
        <f>IF(VLOOKUP($A335,'Table 11 Raw Data'!$A$1:$O$868,6,FALSE)=0,"-",VLOOKUP($A335,'Table 11 Raw Data'!$A$1:$O$868,6,FALSE))</f>
        <v>3730</v>
      </c>
      <c r="G335" s="95">
        <f>IF(VLOOKUP($A335,'Table 11 Raw Data'!$A$1:$O$868,7,FALSE)=0,"-",VLOOKUP($A335,'Table 11 Raw Data'!$A$1:$O$868,7,FALSE))</f>
        <v>120</v>
      </c>
      <c r="H335" s="95">
        <f>IF(VLOOKUP($A335,'Table 11 Raw Data'!$A$1:$O$868,8,FALSE)=0,"-",VLOOKUP($A335,'Table 11 Raw Data'!$A$1:$O$868,8,FALSE))</f>
        <v>60</v>
      </c>
      <c r="I335" s="95">
        <f>IF(VLOOKUP($A335,'Table 11 Raw Data'!$A$1:$O$868,9,FALSE)=0,"-",VLOOKUP($A335,'Table 11 Raw Data'!$A$1:$O$868,9,FALSE))</f>
        <v>190</v>
      </c>
      <c r="J335" s="95">
        <f>IF(VLOOKUP($A335,'Table 11 Raw Data'!$A$1:$O$868,10,FALSE)=0,"-",VLOOKUP($A335,'Table 11 Raw Data'!$A$1:$O$868,10,FALSE))</f>
        <v>3920</v>
      </c>
      <c r="K335" s="96">
        <f>IF(VLOOKUP($A335,'Table 11 Raw Data'!$A$1:$O$868,11,FALSE)=0,"-",VLOOKUP($A335,'Table 11 Raw Data'!$A$1:$O$868,11,FALSE))</f>
        <v>39</v>
      </c>
      <c r="L335" s="96">
        <f>IF(VLOOKUP($A335,'Table 11 Raw Data'!$A$1:$O$868,7,FALSE)=0,"-",VLOOKUP($A335,'Table 11 Raw Data'!$A$1:$O$868,12,FALSE))</f>
        <v>42</v>
      </c>
      <c r="M335" s="96">
        <f>IF(VLOOKUP($A335,'Table 11 Raw Data'!$A$1:$O$868,7,FALSE)=0,"-",VLOOKUP($A335,'Table 11 Raw Data'!$A$1:$O$868,13,FALSE))</f>
        <v>81</v>
      </c>
      <c r="N335" s="96">
        <f>IF(VLOOKUP($A335,'Table 11 Raw Data'!$A$1:$O$868,14,FALSE)=0,"-",VLOOKUP($A335,'Table 11 Raw Data'!$A$1:$O$868,14,FALSE))</f>
        <v>19</v>
      </c>
      <c r="O335" s="97">
        <f>IF(VLOOKUP($A335,'Table 11 Raw Data'!$A$1:$O$868,15,FALSE)=0,"-",VLOOKUP($A335,'Table 11 Raw Data'!$A$1:$O$868,15,FALSE))</f>
        <v>100</v>
      </c>
    </row>
    <row r="336" spans="1:15" x14ac:dyDescent="0.2">
      <c r="A336" s="94" t="s">
        <v>661</v>
      </c>
      <c r="B336" s="95">
        <f>IF(VLOOKUP($A336,'Table 11 Raw Data'!$A$1:$O$868,2,FALSE)=0,"-",VLOOKUP($A336,'Table 11 Raw Data'!$A$1:$O$868,2,FALSE))</f>
        <v>2360</v>
      </c>
      <c r="C336" s="95">
        <f>IF(VLOOKUP($A336,'Table 11 Raw Data'!$A$1:$O$868,3,FALSE)=0,"-",VLOOKUP($A336,'Table 11 Raw Data'!$A$1:$O$868,3,FALSE))</f>
        <v>2910</v>
      </c>
      <c r="D336" s="95">
        <f>IF(VLOOKUP($A336,'Table 11 Raw Data'!$A$1:$O$868,4,FALSE)=0,"-",VLOOKUP($A336,'Table 11 Raw Data'!$A$1:$O$868,4,FALSE))</f>
        <v>5270</v>
      </c>
      <c r="E336" s="95">
        <f>IF(VLOOKUP($A336,'Table 11 Raw Data'!$A$1:$O$868,5,FALSE)=0,"-",VLOOKUP($A336,'Table 11 Raw Data'!$A$1:$O$868,5,FALSE))</f>
        <v>1000</v>
      </c>
      <c r="F336" s="95">
        <f>IF(VLOOKUP($A336,'Table 11 Raw Data'!$A$1:$O$868,6,FALSE)=0,"-",VLOOKUP($A336,'Table 11 Raw Data'!$A$1:$O$868,6,FALSE))</f>
        <v>6270</v>
      </c>
      <c r="G336" s="95">
        <f>IF(VLOOKUP($A336,'Table 11 Raw Data'!$A$1:$O$868,7,FALSE)=0,"-",VLOOKUP($A336,'Table 11 Raw Data'!$A$1:$O$868,7,FALSE))</f>
        <v>280</v>
      </c>
      <c r="H336" s="95">
        <f>IF(VLOOKUP($A336,'Table 11 Raw Data'!$A$1:$O$868,8,FALSE)=0,"-",VLOOKUP($A336,'Table 11 Raw Data'!$A$1:$O$868,8,FALSE))</f>
        <v>180</v>
      </c>
      <c r="I336" s="95">
        <f>IF(VLOOKUP($A336,'Table 11 Raw Data'!$A$1:$O$868,9,FALSE)=0,"-",VLOOKUP($A336,'Table 11 Raw Data'!$A$1:$O$868,9,FALSE))</f>
        <v>460</v>
      </c>
      <c r="J336" s="95">
        <f>IF(VLOOKUP($A336,'Table 11 Raw Data'!$A$1:$O$868,10,FALSE)=0,"-",VLOOKUP($A336,'Table 11 Raw Data'!$A$1:$O$868,10,FALSE))</f>
        <v>6730</v>
      </c>
      <c r="K336" s="96">
        <f>IF(VLOOKUP($A336,'Table 11 Raw Data'!$A$1:$O$868,11,FALSE)=0,"-",VLOOKUP($A336,'Table 11 Raw Data'!$A$1:$O$868,11,FALSE))</f>
        <v>38</v>
      </c>
      <c r="L336" s="96">
        <f>IF(VLOOKUP($A336,'Table 11 Raw Data'!$A$1:$O$868,7,FALSE)=0,"-",VLOOKUP($A336,'Table 11 Raw Data'!$A$1:$O$868,12,FALSE))</f>
        <v>46</v>
      </c>
      <c r="M336" s="96">
        <f>IF(VLOOKUP($A336,'Table 11 Raw Data'!$A$1:$O$868,7,FALSE)=0,"-",VLOOKUP($A336,'Table 11 Raw Data'!$A$1:$O$868,13,FALSE))</f>
        <v>84</v>
      </c>
      <c r="N336" s="96">
        <f>IF(VLOOKUP($A336,'Table 11 Raw Data'!$A$1:$O$868,14,FALSE)=0,"-",VLOOKUP($A336,'Table 11 Raw Data'!$A$1:$O$868,14,FALSE))</f>
        <v>16</v>
      </c>
      <c r="O336" s="97">
        <f>IF(VLOOKUP($A336,'Table 11 Raw Data'!$A$1:$O$868,15,FALSE)=0,"-",VLOOKUP($A336,'Table 11 Raw Data'!$A$1:$O$868,15,FALSE))</f>
        <v>100</v>
      </c>
    </row>
    <row r="337" spans="1:15" x14ac:dyDescent="0.2">
      <c r="A337" s="94" t="s">
        <v>662</v>
      </c>
      <c r="B337" s="95">
        <f>IF(VLOOKUP($A337,'Table 11 Raw Data'!$A$1:$O$868,2,FALSE)=0,"-",VLOOKUP($A337,'Table 11 Raw Data'!$A$1:$O$868,2,FALSE))</f>
        <v>720</v>
      </c>
      <c r="C337" s="95">
        <f>IF(VLOOKUP($A337,'Table 11 Raw Data'!$A$1:$O$868,3,FALSE)=0,"-",VLOOKUP($A337,'Table 11 Raw Data'!$A$1:$O$868,3,FALSE))</f>
        <v>850</v>
      </c>
      <c r="D337" s="95">
        <f>IF(VLOOKUP($A337,'Table 11 Raw Data'!$A$1:$O$868,4,FALSE)=0,"-",VLOOKUP($A337,'Table 11 Raw Data'!$A$1:$O$868,4,FALSE))</f>
        <v>1560</v>
      </c>
      <c r="E337" s="95">
        <f>IF(VLOOKUP($A337,'Table 11 Raw Data'!$A$1:$O$868,5,FALSE)=0,"-",VLOOKUP($A337,'Table 11 Raw Data'!$A$1:$O$868,5,FALSE))</f>
        <v>310</v>
      </c>
      <c r="F337" s="95">
        <f>IF(VLOOKUP($A337,'Table 11 Raw Data'!$A$1:$O$868,6,FALSE)=0,"-",VLOOKUP($A337,'Table 11 Raw Data'!$A$1:$O$868,6,FALSE))</f>
        <v>1880</v>
      </c>
      <c r="G337" s="95">
        <f>IF(VLOOKUP($A337,'Table 11 Raw Data'!$A$1:$O$868,7,FALSE)=0,"-",VLOOKUP($A337,'Table 11 Raw Data'!$A$1:$O$868,7,FALSE))</f>
        <v>70</v>
      </c>
      <c r="H337" s="95">
        <f>IF(VLOOKUP($A337,'Table 11 Raw Data'!$A$1:$O$868,8,FALSE)=0,"-",VLOOKUP($A337,'Table 11 Raw Data'!$A$1:$O$868,8,FALSE))</f>
        <v>70</v>
      </c>
      <c r="I337" s="95">
        <f>IF(VLOOKUP($A337,'Table 11 Raw Data'!$A$1:$O$868,9,FALSE)=0,"-",VLOOKUP($A337,'Table 11 Raw Data'!$A$1:$O$868,9,FALSE))</f>
        <v>140</v>
      </c>
      <c r="J337" s="95">
        <f>IF(VLOOKUP($A337,'Table 11 Raw Data'!$A$1:$O$868,10,FALSE)=0,"-",VLOOKUP($A337,'Table 11 Raw Data'!$A$1:$O$868,10,FALSE))</f>
        <v>2020</v>
      </c>
      <c r="K337" s="96">
        <f>IF(VLOOKUP($A337,'Table 11 Raw Data'!$A$1:$O$868,11,FALSE)=0,"-",VLOOKUP($A337,'Table 11 Raw Data'!$A$1:$O$868,11,FALSE))</f>
        <v>38</v>
      </c>
      <c r="L337" s="96">
        <f>IF(VLOOKUP($A337,'Table 11 Raw Data'!$A$1:$O$868,7,FALSE)=0,"-",VLOOKUP($A337,'Table 11 Raw Data'!$A$1:$O$868,12,FALSE))</f>
        <v>45</v>
      </c>
      <c r="M337" s="96">
        <f>IF(VLOOKUP($A337,'Table 11 Raw Data'!$A$1:$O$868,7,FALSE)=0,"-",VLOOKUP($A337,'Table 11 Raw Data'!$A$1:$O$868,13,FALSE))</f>
        <v>83</v>
      </c>
      <c r="N337" s="96">
        <f>IF(VLOOKUP($A337,'Table 11 Raw Data'!$A$1:$O$868,14,FALSE)=0,"-",VLOOKUP($A337,'Table 11 Raw Data'!$A$1:$O$868,14,FALSE))</f>
        <v>17</v>
      </c>
      <c r="O337" s="97">
        <f>IF(VLOOKUP($A337,'Table 11 Raw Data'!$A$1:$O$868,15,FALSE)=0,"-",VLOOKUP($A337,'Table 11 Raw Data'!$A$1:$O$868,15,FALSE))</f>
        <v>100</v>
      </c>
    </row>
    <row r="338" spans="1:15" x14ac:dyDescent="0.2">
      <c r="A338" s="94" t="s">
        <v>663</v>
      </c>
      <c r="B338" s="95">
        <f>IF(VLOOKUP($A338,'Table 11 Raw Data'!$A$1:$O$868,2,FALSE)=0,"-",VLOOKUP($A338,'Table 11 Raw Data'!$A$1:$O$868,2,FALSE))</f>
        <v>970</v>
      </c>
      <c r="C338" s="95">
        <f>IF(VLOOKUP($A338,'Table 11 Raw Data'!$A$1:$O$868,3,FALSE)=0,"-",VLOOKUP($A338,'Table 11 Raw Data'!$A$1:$O$868,3,FALSE))</f>
        <v>1110</v>
      </c>
      <c r="D338" s="95">
        <f>IF(VLOOKUP($A338,'Table 11 Raw Data'!$A$1:$O$868,4,FALSE)=0,"-",VLOOKUP($A338,'Table 11 Raw Data'!$A$1:$O$868,4,FALSE))</f>
        <v>2080</v>
      </c>
      <c r="E338" s="95">
        <f>IF(VLOOKUP($A338,'Table 11 Raw Data'!$A$1:$O$868,5,FALSE)=0,"-",VLOOKUP($A338,'Table 11 Raw Data'!$A$1:$O$868,5,FALSE))</f>
        <v>390</v>
      </c>
      <c r="F338" s="95">
        <f>IF(VLOOKUP($A338,'Table 11 Raw Data'!$A$1:$O$868,6,FALSE)=0,"-",VLOOKUP($A338,'Table 11 Raw Data'!$A$1:$O$868,6,FALSE))</f>
        <v>2470</v>
      </c>
      <c r="G338" s="95">
        <f>IF(VLOOKUP($A338,'Table 11 Raw Data'!$A$1:$O$868,7,FALSE)=0,"-",VLOOKUP($A338,'Table 11 Raw Data'!$A$1:$O$868,7,FALSE))</f>
        <v>130</v>
      </c>
      <c r="H338" s="95">
        <f>IF(VLOOKUP($A338,'Table 11 Raw Data'!$A$1:$O$868,8,FALSE)=0,"-",VLOOKUP($A338,'Table 11 Raw Data'!$A$1:$O$868,8,FALSE))</f>
        <v>80</v>
      </c>
      <c r="I338" s="95">
        <f>IF(VLOOKUP($A338,'Table 11 Raw Data'!$A$1:$O$868,9,FALSE)=0,"-",VLOOKUP($A338,'Table 11 Raw Data'!$A$1:$O$868,9,FALSE))</f>
        <v>200</v>
      </c>
      <c r="J338" s="95">
        <f>IF(VLOOKUP($A338,'Table 11 Raw Data'!$A$1:$O$868,10,FALSE)=0,"-",VLOOKUP($A338,'Table 11 Raw Data'!$A$1:$O$868,10,FALSE))</f>
        <v>2670</v>
      </c>
      <c r="K338" s="96">
        <f>IF(VLOOKUP($A338,'Table 11 Raw Data'!$A$1:$O$868,11,FALSE)=0,"-",VLOOKUP($A338,'Table 11 Raw Data'!$A$1:$O$868,11,FALSE))</f>
        <v>39</v>
      </c>
      <c r="L338" s="96">
        <f>IF(VLOOKUP($A338,'Table 11 Raw Data'!$A$1:$O$868,7,FALSE)=0,"-",VLOOKUP($A338,'Table 11 Raw Data'!$A$1:$O$868,12,FALSE))</f>
        <v>45</v>
      </c>
      <c r="M338" s="96">
        <f>IF(VLOOKUP($A338,'Table 11 Raw Data'!$A$1:$O$868,7,FALSE)=0,"-",VLOOKUP($A338,'Table 11 Raw Data'!$A$1:$O$868,13,FALSE))</f>
        <v>84</v>
      </c>
      <c r="N338" s="96">
        <f>IF(VLOOKUP($A338,'Table 11 Raw Data'!$A$1:$O$868,14,FALSE)=0,"-",VLOOKUP($A338,'Table 11 Raw Data'!$A$1:$O$868,14,FALSE))</f>
        <v>16</v>
      </c>
      <c r="O338" s="97">
        <f>IF(VLOOKUP($A338,'Table 11 Raw Data'!$A$1:$O$868,15,FALSE)=0,"-",VLOOKUP($A338,'Table 11 Raw Data'!$A$1:$O$868,15,FALSE))</f>
        <v>100</v>
      </c>
    </row>
    <row r="339" spans="1:15" x14ac:dyDescent="0.2">
      <c r="A339" s="94" t="s">
        <v>664</v>
      </c>
      <c r="B339" s="95">
        <f>IF(VLOOKUP($A339,'Table 11 Raw Data'!$A$1:$O$868,2,FALSE)=0,"-",VLOOKUP($A339,'Table 11 Raw Data'!$A$1:$O$868,2,FALSE))</f>
        <v>440</v>
      </c>
      <c r="C339" s="95">
        <f>IF(VLOOKUP($A339,'Table 11 Raw Data'!$A$1:$O$868,3,FALSE)=0,"-",VLOOKUP($A339,'Table 11 Raw Data'!$A$1:$O$868,3,FALSE))</f>
        <v>510</v>
      </c>
      <c r="D339" s="95">
        <f>IF(VLOOKUP($A339,'Table 11 Raw Data'!$A$1:$O$868,4,FALSE)=0,"-",VLOOKUP($A339,'Table 11 Raw Data'!$A$1:$O$868,4,FALSE))</f>
        <v>940</v>
      </c>
      <c r="E339" s="95">
        <f>IF(VLOOKUP($A339,'Table 11 Raw Data'!$A$1:$O$868,5,FALSE)=0,"-",VLOOKUP($A339,'Table 11 Raw Data'!$A$1:$O$868,5,FALSE))</f>
        <v>220</v>
      </c>
      <c r="F339" s="95">
        <f>IF(VLOOKUP($A339,'Table 11 Raw Data'!$A$1:$O$868,6,FALSE)=0,"-",VLOOKUP($A339,'Table 11 Raw Data'!$A$1:$O$868,6,FALSE))</f>
        <v>1160</v>
      </c>
      <c r="G339" s="95">
        <f>IF(VLOOKUP($A339,'Table 11 Raw Data'!$A$1:$O$868,7,FALSE)=0,"-",VLOOKUP($A339,'Table 11 Raw Data'!$A$1:$O$868,7,FALSE))</f>
        <v>60</v>
      </c>
      <c r="H339" s="95">
        <f>IF(VLOOKUP($A339,'Table 11 Raw Data'!$A$1:$O$868,8,FALSE)=0,"-",VLOOKUP($A339,'Table 11 Raw Data'!$A$1:$O$868,8,FALSE))</f>
        <v>60</v>
      </c>
      <c r="I339" s="95">
        <f>IF(VLOOKUP($A339,'Table 11 Raw Data'!$A$1:$O$868,9,FALSE)=0,"-",VLOOKUP($A339,'Table 11 Raw Data'!$A$1:$O$868,9,FALSE))</f>
        <v>120</v>
      </c>
      <c r="J339" s="95">
        <f>IF(VLOOKUP($A339,'Table 11 Raw Data'!$A$1:$O$868,10,FALSE)=0,"-",VLOOKUP($A339,'Table 11 Raw Data'!$A$1:$O$868,10,FALSE))</f>
        <v>1280</v>
      </c>
      <c r="K339" s="96">
        <f>IF(VLOOKUP($A339,'Table 11 Raw Data'!$A$1:$O$868,11,FALSE)=0,"-",VLOOKUP($A339,'Table 11 Raw Data'!$A$1:$O$868,11,FALSE))</f>
        <v>37</v>
      </c>
      <c r="L339" s="96">
        <f>IF(VLOOKUP($A339,'Table 11 Raw Data'!$A$1:$O$868,7,FALSE)=0,"-",VLOOKUP($A339,'Table 11 Raw Data'!$A$1:$O$868,12,FALSE))</f>
        <v>44</v>
      </c>
      <c r="M339" s="96">
        <f>IF(VLOOKUP($A339,'Table 11 Raw Data'!$A$1:$O$868,7,FALSE)=0,"-",VLOOKUP($A339,'Table 11 Raw Data'!$A$1:$O$868,13,FALSE))</f>
        <v>81</v>
      </c>
      <c r="N339" s="96">
        <f>IF(VLOOKUP($A339,'Table 11 Raw Data'!$A$1:$O$868,14,FALSE)=0,"-",VLOOKUP($A339,'Table 11 Raw Data'!$A$1:$O$868,14,FALSE))</f>
        <v>19</v>
      </c>
      <c r="O339" s="97">
        <f>IF(VLOOKUP($A339,'Table 11 Raw Data'!$A$1:$O$868,15,FALSE)=0,"-",VLOOKUP($A339,'Table 11 Raw Data'!$A$1:$O$868,15,FALSE))</f>
        <v>100</v>
      </c>
    </row>
    <row r="340" spans="1:15" x14ac:dyDescent="0.2">
      <c r="A340" s="94" t="s">
        <v>665</v>
      </c>
      <c r="B340" s="95">
        <f>IF(VLOOKUP($A340,'Table 11 Raw Data'!$A$1:$O$868,2,FALSE)=0,"-",VLOOKUP($A340,'Table 11 Raw Data'!$A$1:$O$868,2,FALSE))</f>
        <v>690</v>
      </c>
      <c r="C340" s="95">
        <f>IF(VLOOKUP($A340,'Table 11 Raw Data'!$A$1:$O$868,3,FALSE)=0,"-",VLOOKUP($A340,'Table 11 Raw Data'!$A$1:$O$868,3,FALSE))</f>
        <v>830</v>
      </c>
      <c r="D340" s="95">
        <f>IF(VLOOKUP($A340,'Table 11 Raw Data'!$A$1:$O$868,4,FALSE)=0,"-",VLOOKUP($A340,'Table 11 Raw Data'!$A$1:$O$868,4,FALSE))</f>
        <v>1520</v>
      </c>
      <c r="E340" s="95">
        <f>IF(VLOOKUP($A340,'Table 11 Raw Data'!$A$1:$O$868,5,FALSE)=0,"-",VLOOKUP($A340,'Table 11 Raw Data'!$A$1:$O$868,5,FALSE))</f>
        <v>340</v>
      </c>
      <c r="F340" s="95">
        <f>IF(VLOOKUP($A340,'Table 11 Raw Data'!$A$1:$O$868,6,FALSE)=0,"-",VLOOKUP($A340,'Table 11 Raw Data'!$A$1:$O$868,6,FALSE))</f>
        <v>1860</v>
      </c>
      <c r="G340" s="95">
        <f>IF(VLOOKUP($A340,'Table 11 Raw Data'!$A$1:$O$868,7,FALSE)=0,"-",VLOOKUP($A340,'Table 11 Raw Data'!$A$1:$O$868,7,FALSE))</f>
        <v>80</v>
      </c>
      <c r="H340" s="95">
        <f>IF(VLOOKUP($A340,'Table 11 Raw Data'!$A$1:$O$868,8,FALSE)=0,"-",VLOOKUP($A340,'Table 11 Raw Data'!$A$1:$O$868,8,FALSE))</f>
        <v>40</v>
      </c>
      <c r="I340" s="95">
        <f>IF(VLOOKUP($A340,'Table 11 Raw Data'!$A$1:$O$868,9,FALSE)=0,"-",VLOOKUP($A340,'Table 11 Raw Data'!$A$1:$O$868,9,FALSE))</f>
        <v>120</v>
      </c>
      <c r="J340" s="95">
        <f>IF(VLOOKUP($A340,'Table 11 Raw Data'!$A$1:$O$868,10,FALSE)=0,"-",VLOOKUP($A340,'Table 11 Raw Data'!$A$1:$O$868,10,FALSE))</f>
        <v>1970</v>
      </c>
      <c r="K340" s="96">
        <f>IF(VLOOKUP($A340,'Table 11 Raw Data'!$A$1:$O$868,11,FALSE)=0,"-",VLOOKUP($A340,'Table 11 Raw Data'!$A$1:$O$868,11,FALSE))</f>
        <v>37</v>
      </c>
      <c r="L340" s="96">
        <f>IF(VLOOKUP($A340,'Table 11 Raw Data'!$A$1:$O$868,7,FALSE)=0,"-",VLOOKUP($A340,'Table 11 Raw Data'!$A$1:$O$868,12,FALSE))</f>
        <v>44</v>
      </c>
      <c r="M340" s="96">
        <f>IF(VLOOKUP($A340,'Table 11 Raw Data'!$A$1:$O$868,7,FALSE)=0,"-",VLOOKUP($A340,'Table 11 Raw Data'!$A$1:$O$868,13,FALSE))</f>
        <v>82</v>
      </c>
      <c r="N340" s="96">
        <f>IF(VLOOKUP($A340,'Table 11 Raw Data'!$A$1:$O$868,14,FALSE)=0,"-",VLOOKUP($A340,'Table 11 Raw Data'!$A$1:$O$868,14,FALSE))</f>
        <v>18</v>
      </c>
      <c r="O340" s="97">
        <f>IF(VLOOKUP($A340,'Table 11 Raw Data'!$A$1:$O$868,15,FALSE)=0,"-",VLOOKUP($A340,'Table 11 Raw Data'!$A$1:$O$868,15,FALSE))</f>
        <v>100</v>
      </c>
    </row>
    <row r="341" spans="1:15" x14ac:dyDescent="0.2">
      <c r="A341" s="94" t="s">
        <v>666</v>
      </c>
      <c r="B341" s="95">
        <f>IF(VLOOKUP($A341,'Table 11 Raw Data'!$A$1:$O$868,2,FALSE)=0,"-",VLOOKUP($A341,'Table 11 Raw Data'!$A$1:$O$868,2,FALSE))</f>
        <v>520</v>
      </c>
      <c r="C341" s="95">
        <f>IF(VLOOKUP($A341,'Table 11 Raw Data'!$A$1:$O$868,3,FALSE)=0,"-",VLOOKUP($A341,'Table 11 Raw Data'!$A$1:$O$868,3,FALSE))</f>
        <v>610</v>
      </c>
      <c r="D341" s="95">
        <f>IF(VLOOKUP($A341,'Table 11 Raw Data'!$A$1:$O$868,4,FALSE)=0,"-",VLOOKUP($A341,'Table 11 Raw Data'!$A$1:$O$868,4,FALSE))</f>
        <v>1130</v>
      </c>
      <c r="E341" s="95">
        <f>IF(VLOOKUP($A341,'Table 11 Raw Data'!$A$1:$O$868,5,FALSE)=0,"-",VLOOKUP($A341,'Table 11 Raw Data'!$A$1:$O$868,5,FALSE))</f>
        <v>170</v>
      </c>
      <c r="F341" s="95">
        <f>IF(VLOOKUP($A341,'Table 11 Raw Data'!$A$1:$O$868,6,FALSE)=0,"-",VLOOKUP($A341,'Table 11 Raw Data'!$A$1:$O$868,6,FALSE))</f>
        <v>1300</v>
      </c>
      <c r="G341" s="95">
        <f>IF(VLOOKUP($A341,'Table 11 Raw Data'!$A$1:$O$868,7,FALSE)=0,"-",VLOOKUP($A341,'Table 11 Raw Data'!$A$1:$O$868,7,FALSE))</f>
        <v>80</v>
      </c>
      <c r="H341" s="95">
        <f>IF(VLOOKUP($A341,'Table 11 Raw Data'!$A$1:$O$868,8,FALSE)=0,"-",VLOOKUP($A341,'Table 11 Raw Data'!$A$1:$O$868,8,FALSE))</f>
        <v>90</v>
      </c>
      <c r="I341" s="95">
        <f>IF(VLOOKUP($A341,'Table 11 Raw Data'!$A$1:$O$868,9,FALSE)=0,"-",VLOOKUP($A341,'Table 11 Raw Data'!$A$1:$O$868,9,FALSE))</f>
        <v>160</v>
      </c>
      <c r="J341" s="95">
        <f>IF(VLOOKUP($A341,'Table 11 Raw Data'!$A$1:$O$868,10,FALSE)=0,"-",VLOOKUP($A341,'Table 11 Raw Data'!$A$1:$O$868,10,FALSE))</f>
        <v>1460</v>
      </c>
      <c r="K341" s="96">
        <f>IF(VLOOKUP($A341,'Table 11 Raw Data'!$A$1:$O$868,11,FALSE)=0,"-",VLOOKUP($A341,'Table 11 Raw Data'!$A$1:$O$868,11,FALSE))</f>
        <v>40</v>
      </c>
      <c r="L341" s="96">
        <f>IF(VLOOKUP($A341,'Table 11 Raw Data'!$A$1:$O$868,7,FALSE)=0,"-",VLOOKUP($A341,'Table 11 Raw Data'!$A$1:$O$868,12,FALSE))</f>
        <v>47</v>
      </c>
      <c r="M341" s="96">
        <f>IF(VLOOKUP($A341,'Table 11 Raw Data'!$A$1:$O$868,7,FALSE)=0,"-",VLOOKUP($A341,'Table 11 Raw Data'!$A$1:$O$868,13,FALSE))</f>
        <v>87</v>
      </c>
      <c r="N341" s="96">
        <f>IF(VLOOKUP($A341,'Table 11 Raw Data'!$A$1:$O$868,14,FALSE)=0,"-",VLOOKUP($A341,'Table 11 Raw Data'!$A$1:$O$868,14,FALSE))</f>
        <v>13</v>
      </c>
      <c r="O341" s="97">
        <f>IF(VLOOKUP($A341,'Table 11 Raw Data'!$A$1:$O$868,15,FALSE)=0,"-",VLOOKUP($A341,'Table 11 Raw Data'!$A$1:$O$868,15,FALSE))</f>
        <v>100</v>
      </c>
    </row>
    <row r="342" spans="1:15" x14ac:dyDescent="0.2">
      <c r="A342" s="94" t="s">
        <v>667</v>
      </c>
      <c r="B342" s="95">
        <f>IF(VLOOKUP($A342,'Table 11 Raw Data'!$A$1:$O$868,2,FALSE)=0,"-",VLOOKUP($A342,'Table 11 Raw Data'!$A$1:$O$868,2,FALSE))</f>
        <v>800</v>
      </c>
      <c r="C342" s="95">
        <f>IF(VLOOKUP($A342,'Table 11 Raw Data'!$A$1:$O$868,3,FALSE)=0,"-",VLOOKUP($A342,'Table 11 Raw Data'!$A$1:$O$868,3,FALSE))</f>
        <v>980</v>
      </c>
      <c r="D342" s="95">
        <f>IF(VLOOKUP($A342,'Table 11 Raw Data'!$A$1:$O$868,4,FALSE)=0,"-",VLOOKUP($A342,'Table 11 Raw Data'!$A$1:$O$868,4,FALSE))</f>
        <v>1770</v>
      </c>
      <c r="E342" s="95">
        <f>IF(VLOOKUP($A342,'Table 11 Raw Data'!$A$1:$O$868,5,FALSE)=0,"-",VLOOKUP($A342,'Table 11 Raw Data'!$A$1:$O$868,5,FALSE))</f>
        <v>370</v>
      </c>
      <c r="F342" s="95">
        <f>IF(VLOOKUP($A342,'Table 11 Raw Data'!$A$1:$O$868,6,FALSE)=0,"-",VLOOKUP($A342,'Table 11 Raw Data'!$A$1:$O$868,6,FALSE))</f>
        <v>2140</v>
      </c>
      <c r="G342" s="95">
        <f>IF(VLOOKUP($A342,'Table 11 Raw Data'!$A$1:$O$868,7,FALSE)=0,"-",VLOOKUP($A342,'Table 11 Raw Data'!$A$1:$O$868,7,FALSE))</f>
        <v>100</v>
      </c>
      <c r="H342" s="95">
        <f>IF(VLOOKUP($A342,'Table 11 Raw Data'!$A$1:$O$868,8,FALSE)=0,"-",VLOOKUP($A342,'Table 11 Raw Data'!$A$1:$O$868,8,FALSE))</f>
        <v>70</v>
      </c>
      <c r="I342" s="95">
        <f>IF(VLOOKUP($A342,'Table 11 Raw Data'!$A$1:$O$868,9,FALSE)=0,"-",VLOOKUP($A342,'Table 11 Raw Data'!$A$1:$O$868,9,FALSE))</f>
        <v>170</v>
      </c>
      <c r="J342" s="95">
        <f>IF(VLOOKUP($A342,'Table 11 Raw Data'!$A$1:$O$868,10,FALSE)=0,"-",VLOOKUP($A342,'Table 11 Raw Data'!$A$1:$O$868,10,FALSE))</f>
        <v>2310</v>
      </c>
      <c r="K342" s="96">
        <f>IF(VLOOKUP($A342,'Table 11 Raw Data'!$A$1:$O$868,11,FALSE)=0,"-",VLOOKUP($A342,'Table 11 Raw Data'!$A$1:$O$868,11,FALSE))</f>
        <v>37</v>
      </c>
      <c r="L342" s="96">
        <f>IF(VLOOKUP($A342,'Table 11 Raw Data'!$A$1:$O$868,7,FALSE)=0,"-",VLOOKUP($A342,'Table 11 Raw Data'!$A$1:$O$868,12,FALSE))</f>
        <v>46</v>
      </c>
      <c r="M342" s="96">
        <f>IF(VLOOKUP($A342,'Table 11 Raw Data'!$A$1:$O$868,7,FALSE)=0,"-",VLOOKUP($A342,'Table 11 Raw Data'!$A$1:$O$868,13,FALSE))</f>
        <v>83</v>
      </c>
      <c r="N342" s="96">
        <f>IF(VLOOKUP($A342,'Table 11 Raw Data'!$A$1:$O$868,14,FALSE)=0,"-",VLOOKUP($A342,'Table 11 Raw Data'!$A$1:$O$868,14,FALSE))</f>
        <v>17</v>
      </c>
      <c r="O342" s="97">
        <f>IF(VLOOKUP($A342,'Table 11 Raw Data'!$A$1:$O$868,15,FALSE)=0,"-",VLOOKUP($A342,'Table 11 Raw Data'!$A$1:$O$868,15,FALSE))</f>
        <v>100</v>
      </c>
    </row>
    <row r="343" spans="1:15" x14ac:dyDescent="0.2">
      <c r="A343" s="94" t="s">
        <v>668</v>
      </c>
      <c r="B343" s="95">
        <f>IF(VLOOKUP($A343,'Table 11 Raw Data'!$A$1:$O$868,2,FALSE)=0,"-",VLOOKUP($A343,'Table 11 Raw Data'!$A$1:$O$868,2,FALSE))</f>
        <v>480</v>
      </c>
      <c r="C343" s="95">
        <f>IF(VLOOKUP($A343,'Table 11 Raw Data'!$A$1:$O$868,3,FALSE)=0,"-",VLOOKUP($A343,'Table 11 Raw Data'!$A$1:$O$868,3,FALSE))</f>
        <v>700</v>
      </c>
      <c r="D343" s="95">
        <f>IF(VLOOKUP($A343,'Table 11 Raw Data'!$A$1:$O$868,4,FALSE)=0,"-",VLOOKUP($A343,'Table 11 Raw Data'!$A$1:$O$868,4,FALSE))</f>
        <v>1170</v>
      </c>
      <c r="E343" s="95">
        <f>IF(VLOOKUP($A343,'Table 11 Raw Data'!$A$1:$O$868,5,FALSE)=0,"-",VLOOKUP($A343,'Table 11 Raw Data'!$A$1:$O$868,5,FALSE))</f>
        <v>220</v>
      </c>
      <c r="F343" s="95">
        <f>IF(VLOOKUP($A343,'Table 11 Raw Data'!$A$1:$O$868,6,FALSE)=0,"-",VLOOKUP($A343,'Table 11 Raw Data'!$A$1:$O$868,6,FALSE))</f>
        <v>1390</v>
      </c>
      <c r="G343" s="95">
        <f>IF(VLOOKUP($A343,'Table 11 Raw Data'!$A$1:$O$868,7,FALSE)=0,"-",VLOOKUP($A343,'Table 11 Raw Data'!$A$1:$O$868,7,FALSE))</f>
        <v>50</v>
      </c>
      <c r="H343" s="95">
        <f>IF(VLOOKUP($A343,'Table 11 Raw Data'!$A$1:$O$868,8,FALSE)=0,"-",VLOOKUP($A343,'Table 11 Raw Data'!$A$1:$O$868,8,FALSE))</f>
        <v>70</v>
      </c>
      <c r="I343" s="95">
        <f>IF(VLOOKUP($A343,'Table 11 Raw Data'!$A$1:$O$868,9,FALSE)=0,"-",VLOOKUP($A343,'Table 11 Raw Data'!$A$1:$O$868,9,FALSE))</f>
        <v>120</v>
      </c>
      <c r="J343" s="95">
        <f>IF(VLOOKUP($A343,'Table 11 Raw Data'!$A$1:$O$868,10,FALSE)=0,"-",VLOOKUP($A343,'Table 11 Raw Data'!$A$1:$O$868,10,FALSE))</f>
        <v>1510</v>
      </c>
      <c r="K343" s="96">
        <f>IF(VLOOKUP($A343,'Table 11 Raw Data'!$A$1:$O$868,11,FALSE)=0,"-",VLOOKUP($A343,'Table 11 Raw Data'!$A$1:$O$868,11,FALSE))</f>
        <v>34</v>
      </c>
      <c r="L343" s="96">
        <f>IF(VLOOKUP($A343,'Table 11 Raw Data'!$A$1:$O$868,7,FALSE)=0,"-",VLOOKUP($A343,'Table 11 Raw Data'!$A$1:$O$868,12,FALSE))</f>
        <v>50</v>
      </c>
      <c r="M343" s="96">
        <f>IF(VLOOKUP($A343,'Table 11 Raw Data'!$A$1:$O$868,7,FALSE)=0,"-",VLOOKUP($A343,'Table 11 Raw Data'!$A$1:$O$868,13,FALSE))</f>
        <v>85</v>
      </c>
      <c r="N343" s="96">
        <f>IF(VLOOKUP($A343,'Table 11 Raw Data'!$A$1:$O$868,14,FALSE)=0,"-",VLOOKUP($A343,'Table 11 Raw Data'!$A$1:$O$868,14,FALSE))</f>
        <v>15</v>
      </c>
      <c r="O343" s="97">
        <f>IF(VLOOKUP($A343,'Table 11 Raw Data'!$A$1:$O$868,15,FALSE)=0,"-",VLOOKUP($A343,'Table 11 Raw Data'!$A$1:$O$868,15,FALSE))</f>
        <v>100</v>
      </c>
    </row>
    <row r="344" spans="1:15" x14ac:dyDescent="0.2">
      <c r="A344" s="94" t="s">
        <v>669</v>
      </c>
      <c r="B344" s="95">
        <f>IF(VLOOKUP($A344,'Table 11 Raw Data'!$A$1:$O$868,2,FALSE)=0,"-",VLOOKUP($A344,'Table 11 Raw Data'!$A$1:$O$868,2,FALSE))</f>
        <v>300</v>
      </c>
      <c r="C344" s="95">
        <f>IF(VLOOKUP($A344,'Table 11 Raw Data'!$A$1:$O$868,3,FALSE)=0,"-",VLOOKUP($A344,'Table 11 Raw Data'!$A$1:$O$868,3,FALSE))</f>
        <v>440</v>
      </c>
      <c r="D344" s="95">
        <f>IF(VLOOKUP($A344,'Table 11 Raw Data'!$A$1:$O$868,4,FALSE)=0,"-",VLOOKUP($A344,'Table 11 Raw Data'!$A$1:$O$868,4,FALSE))</f>
        <v>740</v>
      </c>
      <c r="E344" s="95">
        <f>IF(VLOOKUP($A344,'Table 11 Raw Data'!$A$1:$O$868,5,FALSE)=0,"-",VLOOKUP($A344,'Table 11 Raw Data'!$A$1:$O$868,5,FALSE))</f>
        <v>150</v>
      </c>
      <c r="F344" s="95">
        <f>IF(VLOOKUP($A344,'Table 11 Raw Data'!$A$1:$O$868,6,FALSE)=0,"-",VLOOKUP($A344,'Table 11 Raw Data'!$A$1:$O$868,6,FALSE))</f>
        <v>880</v>
      </c>
      <c r="G344" s="95">
        <f>IF(VLOOKUP($A344,'Table 11 Raw Data'!$A$1:$O$868,7,FALSE)=0,"-",VLOOKUP($A344,'Table 11 Raw Data'!$A$1:$O$868,7,FALSE))</f>
        <v>40</v>
      </c>
      <c r="H344" s="95">
        <f>IF(VLOOKUP($A344,'Table 11 Raw Data'!$A$1:$O$868,8,FALSE)=0,"-",VLOOKUP($A344,'Table 11 Raw Data'!$A$1:$O$868,8,FALSE))</f>
        <v>50</v>
      </c>
      <c r="I344" s="95">
        <f>IF(VLOOKUP($A344,'Table 11 Raw Data'!$A$1:$O$868,9,FALSE)=0,"-",VLOOKUP($A344,'Table 11 Raw Data'!$A$1:$O$868,9,FALSE))</f>
        <v>90</v>
      </c>
      <c r="J344" s="95">
        <f>IF(VLOOKUP($A344,'Table 11 Raw Data'!$A$1:$O$868,10,FALSE)=0,"-",VLOOKUP($A344,'Table 11 Raw Data'!$A$1:$O$868,10,FALSE))</f>
        <v>970</v>
      </c>
      <c r="K344" s="96">
        <f>IF(VLOOKUP($A344,'Table 11 Raw Data'!$A$1:$O$868,11,FALSE)=0,"-",VLOOKUP($A344,'Table 11 Raw Data'!$A$1:$O$868,11,FALSE))</f>
        <v>34</v>
      </c>
      <c r="L344" s="96">
        <f>IF(VLOOKUP($A344,'Table 11 Raw Data'!$A$1:$O$868,7,FALSE)=0,"-",VLOOKUP($A344,'Table 11 Raw Data'!$A$1:$O$868,12,FALSE))</f>
        <v>49</v>
      </c>
      <c r="M344" s="96">
        <f>IF(VLOOKUP($A344,'Table 11 Raw Data'!$A$1:$O$868,7,FALSE)=0,"-",VLOOKUP($A344,'Table 11 Raw Data'!$A$1:$O$868,13,FALSE))</f>
        <v>83</v>
      </c>
      <c r="N344" s="96">
        <f>IF(VLOOKUP($A344,'Table 11 Raw Data'!$A$1:$O$868,14,FALSE)=0,"-",VLOOKUP($A344,'Table 11 Raw Data'!$A$1:$O$868,14,FALSE))</f>
        <v>17</v>
      </c>
      <c r="O344" s="97">
        <f>IF(VLOOKUP($A344,'Table 11 Raw Data'!$A$1:$O$868,15,FALSE)=0,"-",VLOOKUP($A344,'Table 11 Raw Data'!$A$1:$O$868,15,FALSE))</f>
        <v>100</v>
      </c>
    </row>
    <row r="345" spans="1:15" x14ac:dyDescent="0.2">
      <c r="A345" s="94" t="s">
        <v>670</v>
      </c>
      <c r="B345" s="95">
        <f>IF(VLOOKUP($A345,'Table 11 Raw Data'!$A$1:$O$868,2,FALSE)=0,"-",VLOOKUP($A345,'Table 11 Raw Data'!$A$1:$O$868,2,FALSE))</f>
        <v>300</v>
      </c>
      <c r="C345" s="95">
        <f>IF(VLOOKUP($A345,'Table 11 Raw Data'!$A$1:$O$868,3,FALSE)=0,"-",VLOOKUP($A345,'Table 11 Raw Data'!$A$1:$O$868,3,FALSE))</f>
        <v>330</v>
      </c>
      <c r="D345" s="95">
        <f>IF(VLOOKUP($A345,'Table 11 Raw Data'!$A$1:$O$868,4,FALSE)=0,"-",VLOOKUP($A345,'Table 11 Raw Data'!$A$1:$O$868,4,FALSE))</f>
        <v>630</v>
      </c>
      <c r="E345" s="95">
        <f>IF(VLOOKUP($A345,'Table 11 Raw Data'!$A$1:$O$868,5,FALSE)=0,"-",VLOOKUP($A345,'Table 11 Raw Data'!$A$1:$O$868,5,FALSE))</f>
        <v>100</v>
      </c>
      <c r="F345" s="95">
        <f>IF(VLOOKUP($A345,'Table 11 Raw Data'!$A$1:$O$868,6,FALSE)=0,"-",VLOOKUP($A345,'Table 11 Raw Data'!$A$1:$O$868,6,FALSE))</f>
        <v>730</v>
      </c>
      <c r="G345" s="95">
        <f>IF(VLOOKUP($A345,'Table 11 Raw Data'!$A$1:$O$868,7,FALSE)=0,"-",VLOOKUP($A345,'Table 11 Raw Data'!$A$1:$O$868,7,FALSE))</f>
        <v>40</v>
      </c>
      <c r="H345" s="95">
        <f>IF(VLOOKUP($A345,'Table 11 Raw Data'!$A$1:$O$868,8,FALSE)=0,"-",VLOOKUP($A345,'Table 11 Raw Data'!$A$1:$O$868,8,FALSE))</f>
        <v>20</v>
      </c>
      <c r="I345" s="95">
        <f>IF(VLOOKUP($A345,'Table 11 Raw Data'!$A$1:$O$868,9,FALSE)=0,"-",VLOOKUP($A345,'Table 11 Raw Data'!$A$1:$O$868,9,FALSE))</f>
        <v>60</v>
      </c>
      <c r="J345" s="95">
        <f>IF(VLOOKUP($A345,'Table 11 Raw Data'!$A$1:$O$868,10,FALSE)=0,"-",VLOOKUP($A345,'Table 11 Raw Data'!$A$1:$O$868,10,FALSE))</f>
        <v>790</v>
      </c>
      <c r="K345" s="96">
        <f>IF(VLOOKUP($A345,'Table 11 Raw Data'!$A$1:$O$868,11,FALSE)=0,"-",VLOOKUP($A345,'Table 11 Raw Data'!$A$1:$O$868,11,FALSE))</f>
        <v>41</v>
      </c>
      <c r="L345" s="96">
        <f>IF(VLOOKUP($A345,'Table 11 Raw Data'!$A$1:$O$868,7,FALSE)=0,"-",VLOOKUP($A345,'Table 11 Raw Data'!$A$1:$O$868,12,FALSE))</f>
        <v>46</v>
      </c>
      <c r="M345" s="96">
        <f>IF(VLOOKUP($A345,'Table 11 Raw Data'!$A$1:$O$868,7,FALSE)=0,"-",VLOOKUP($A345,'Table 11 Raw Data'!$A$1:$O$868,13,FALSE))</f>
        <v>86</v>
      </c>
      <c r="N345" s="96">
        <f>IF(VLOOKUP($A345,'Table 11 Raw Data'!$A$1:$O$868,14,FALSE)=0,"-",VLOOKUP($A345,'Table 11 Raw Data'!$A$1:$O$868,14,FALSE))</f>
        <v>14</v>
      </c>
      <c r="O345" s="97">
        <f>IF(VLOOKUP($A345,'Table 11 Raw Data'!$A$1:$O$868,15,FALSE)=0,"-",VLOOKUP($A345,'Table 11 Raw Data'!$A$1:$O$868,15,FALSE))</f>
        <v>100</v>
      </c>
    </row>
    <row r="346" spans="1:15" x14ac:dyDescent="0.2">
      <c r="A346" s="94" t="s">
        <v>671</v>
      </c>
      <c r="B346" s="95">
        <f>IF(VLOOKUP($A346,'Table 11 Raw Data'!$A$1:$O$868,2,FALSE)=0,"-",VLOOKUP($A346,'Table 11 Raw Data'!$A$1:$O$868,2,FALSE))</f>
        <v>340</v>
      </c>
      <c r="C346" s="95">
        <f>IF(VLOOKUP($A346,'Table 11 Raw Data'!$A$1:$O$868,3,FALSE)=0,"-",VLOOKUP($A346,'Table 11 Raw Data'!$A$1:$O$868,3,FALSE))</f>
        <v>440</v>
      </c>
      <c r="D346" s="95">
        <f>IF(VLOOKUP($A346,'Table 11 Raw Data'!$A$1:$O$868,4,FALSE)=0,"-",VLOOKUP($A346,'Table 11 Raw Data'!$A$1:$O$868,4,FALSE))</f>
        <v>780</v>
      </c>
      <c r="E346" s="95">
        <f>IF(VLOOKUP($A346,'Table 11 Raw Data'!$A$1:$O$868,5,FALSE)=0,"-",VLOOKUP($A346,'Table 11 Raw Data'!$A$1:$O$868,5,FALSE))</f>
        <v>120</v>
      </c>
      <c r="F346" s="95">
        <f>IF(VLOOKUP($A346,'Table 11 Raw Data'!$A$1:$O$868,6,FALSE)=0,"-",VLOOKUP($A346,'Table 11 Raw Data'!$A$1:$O$868,6,FALSE))</f>
        <v>900</v>
      </c>
      <c r="G346" s="95">
        <f>IF(VLOOKUP($A346,'Table 11 Raw Data'!$A$1:$O$868,7,FALSE)=0,"-",VLOOKUP($A346,'Table 11 Raw Data'!$A$1:$O$868,7,FALSE))</f>
        <v>40</v>
      </c>
      <c r="H346" s="95">
        <f>IF(VLOOKUP($A346,'Table 11 Raw Data'!$A$1:$O$868,8,FALSE)=0,"-",VLOOKUP($A346,'Table 11 Raw Data'!$A$1:$O$868,8,FALSE))</f>
        <v>40</v>
      </c>
      <c r="I346" s="95">
        <f>IF(VLOOKUP($A346,'Table 11 Raw Data'!$A$1:$O$868,9,FALSE)=0,"-",VLOOKUP($A346,'Table 11 Raw Data'!$A$1:$O$868,9,FALSE))</f>
        <v>80</v>
      </c>
      <c r="J346" s="95">
        <f>IF(VLOOKUP($A346,'Table 11 Raw Data'!$A$1:$O$868,10,FALSE)=0,"-",VLOOKUP($A346,'Table 11 Raw Data'!$A$1:$O$868,10,FALSE))</f>
        <v>980</v>
      </c>
      <c r="K346" s="96">
        <f>IF(VLOOKUP($A346,'Table 11 Raw Data'!$A$1:$O$868,11,FALSE)=0,"-",VLOOKUP($A346,'Table 11 Raw Data'!$A$1:$O$868,11,FALSE))</f>
        <v>38</v>
      </c>
      <c r="L346" s="96">
        <f>IF(VLOOKUP($A346,'Table 11 Raw Data'!$A$1:$O$868,7,FALSE)=0,"-",VLOOKUP($A346,'Table 11 Raw Data'!$A$1:$O$868,12,FALSE))</f>
        <v>49</v>
      </c>
      <c r="M346" s="96">
        <f>IF(VLOOKUP($A346,'Table 11 Raw Data'!$A$1:$O$868,7,FALSE)=0,"-",VLOOKUP($A346,'Table 11 Raw Data'!$A$1:$O$868,13,FALSE))</f>
        <v>86</v>
      </c>
      <c r="N346" s="96">
        <f>IF(VLOOKUP($A346,'Table 11 Raw Data'!$A$1:$O$868,14,FALSE)=0,"-",VLOOKUP($A346,'Table 11 Raw Data'!$A$1:$O$868,14,FALSE))</f>
        <v>14</v>
      </c>
      <c r="O346" s="97">
        <f>IF(VLOOKUP($A346,'Table 11 Raw Data'!$A$1:$O$868,15,FALSE)=0,"-",VLOOKUP($A346,'Table 11 Raw Data'!$A$1:$O$868,15,FALSE))</f>
        <v>100</v>
      </c>
    </row>
    <row r="347" spans="1:15" x14ac:dyDescent="0.2">
      <c r="A347" s="94" t="s">
        <v>672</v>
      </c>
      <c r="B347" s="95">
        <f>IF(VLOOKUP($A347,'Table 11 Raw Data'!$A$1:$O$868,2,FALSE)=0,"-",VLOOKUP($A347,'Table 11 Raw Data'!$A$1:$O$868,2,FALSE))</f>
        <v>380</v>
      </c>
      <c r="C347" s="95">
        <f>IF(VLOOKUP($A347,'Table 11 Raw Data'!$A$1:$O$868,3,FALSE)=0,"-",VLOOKUP($A347,'Table 11 Raw Data'!$A$1:$O$868,3,FALSE))</f>
        <v>450</v>
      </c>
      <c r="D347" s="95">
        <f>IF(VLOOKUP($A347,'Table 11 Raw Data'!$A$1:$O$868,4,FALSE)=0,"-",VLOOKUP($A347,'Table 11 Raw Data'!$A$1:$O$868,4,FALSE))</f>
        <v>830</v>
      </c>
      <c r="E347" s="95">
        <f>IF(VLOOKUP($A347,'Table 11 Raw Data'!$A$1:$O$868,5,FALSE)=0,"-",VLOOKUP($A347,'Table 11 Raw Data'!$A$1:$O$868,5,FALSE))</f>
        <v>130</v>
      </c>
      <c r="F347" s="95">
        <f>IF(VLOOKUP($A347,'Table 11 Raw Data'!$A$1:$O$868,6,FALSE)=0,"-",VLOOKUP($A347,'Table 11 Raw Data'!$A$1:$O$868,6,FALSE))</f>
        <v>960</v>
      </c>
      <c r="G347" s="95">
        <f>IF(VLOOKUP($A347,'Table 11 Raw Data'!$A$1:$O$868,7,FALSE)=0,"-",VLOOKUP($A347,'Table 11 Raw Data'!$A$1:$O$868,7,FALSE))</f>
        <v>50</v>
      </c>
      <c r="H347" s="95">
        <f>IF(VLOOKUP($A347,'Table 11 Raw Data'!$A$1:$O$868,8,FALSE)=0,"-",VLOOKUP($A347,'Table 11 Raw Data'!$A$1:$O$868,8,FALSE))</f>
        <v>10</v>
      </c>
      <c r="I347" s="95">
        <f>IF(VLOOKUP($A347,'Table 11 Raw Data'!$A$1:$O$868,9,FALSE)=0,"-",VLOOKUP($A347,'Table 11 Raw Data'!$A$1:$O$868,9,FALSE))</f>
        <v>60</v>
      </c>
      <c r="J347" s="95">
        <f>IF(VLOOKUP($A347,'Table 11 Raw Data'!$A$1:$O$868,10,FALSE)=0,"-",VLOOKUP($A347,'Table 11 Raw Data'!$A$1:$O$868,10,FALSE))</f>
        <v>1020</v>
      </c>
      <c r="K347" s="96">
        <f>IF(VLOOKUP($A347,'Table 11 Raw Data'!$A$1:$O$868,11,FALSE)=0,"-",VLOOKUP($A347,'Table 11 Raw Data'!$A$1:$O$868,11,FALSE))</f>
        <v>40</v>
      </c>
      <c r="L347" s="96">
        <f>IF(VLOOKUP($A347,'Table 11 Raw Data'!$A$1:$O$868,7,FALSE)=0,"-",VLOOKUP($A347,'Table 11 Raw Data'!$A$1:$O$868,12,FALSE))</f>
        <v>47</v>
      </c>
      <c r="M347" s="96">
        <f>IF(VLOOKUP($A347,'Table 11 Raw Data'!$A$1:$O$868,7,FALSE)=0,"-",VLOOKUP($A347,'Table 11 Raw Data'!$A$1:$O$868,13,FALSE))</f>
        <v>87</v>
      </c>
      <c r="N347" s="96">
        <f>IF(VLOOKUP($A347,'Table 11 Raw Data'!$A$1:$O$868,14,FALSE)=0,"-",VLOOKUP($A347,'Table 11 Raw Data'!$A$1:$O$868,14,FALSE))</f>
        <v>13</v>
      </c>
      <c r="O347" s="97">
        <f>IF(VLOOKUP($A347,'Table 11 Raw Data'!$A$1:$O$868,15,FALSE)=0,"-",VLOOKUP($A347,'Table 11 Raw Data'!$A$1:$O$868,15,FALSE))</f>
        <v>100</v>
      </c>
    </row>
    <row r="348" spans="1:15" x14ac:dyDescent="0.2">
      <c r="A348" s="94" t="s">
        <v>673</v>
      </c>
      <c r="B348" s="95">
        <f>IF(VLOOKUP($A348,'Table 11 Raw Data'!$A$1:$O$868,2,FALSE)=0,"-",VLOOKUP($A348,'Table 11 Raw Data'!$A$1:$O$868,2,FALSE))</f>
        <v>240</v>
      </c>
      <c r="C348" s="95">
        <f>IF(VLOOKUP($A348,'Table 11 Raw Data'!$A$1:$O$868,3,FALSE)=0,"-",VLOOKUP($A348,'Table 11 Raw Data'!$A$1:$O$868,3,FALSE))</f>
        <v>260</v>
      </c>
      <c r="D348" s="95">
        <f>IF(VLOOKUP($A348,'Table 11 Raw Data'!$A$1:$O$868,4,FALSE)=0,"-",VLOOKUP($A348,'Table 11 Raw Data'!$A$1:$O$868,4,FALSE))</f>
        <v>500</v>
      </c>
      <c r="E348" s="95">
        <f>IF(VLOOKUP($A348,'Table 11 Raw Data'!$A$1:$O$868,5,FALSE)=0,"-",VLOOKUP($A348,'Table 11 Raw Data'!$A$1:$O$868,5,FALSE))</f>
        <v>100</v>
      </c>
      <c r="F348" s="95">
        <f>IF(VLOOKUP($A348,'Table 11 Raw Data'!$A$1:$O$868,6,FALSE)=0,"-",VLOOKUP($A348,'Table 11 Raw Data'!$A$1:$O$868,6,FALSE))</f>
        <v>590</v>
      </c>
      <c r="G348" s="95">
        <f>IF(VLOOKUP($A348,'Table 11 Raw Data'!$A$1:$O$868,7,FALSE)=0,"-",VLOOKUP($A348,'Table 11 Raw Data'!$A$1:$O$868,7,FALSE))</f>
        <v>20</v>
      </c>
      <c r="H348" s="95">
        <f>IF(VLOOKUP($A348,'Table 11 Raw Data'!$A$1:$O$868,8,FALSE)=0,"-",VLOOKUP($A348,'Table 11 Raw Data'!$A$1:$O$868,8,FALSE))</f>
        <v>20</v>
      </c>
      <c r="I348" s="95">
        <f>IF(VLOOKUP($A348,'Table 11 Raw Data'!$A$1:$O$868,9,FALSE)=0,"-",VLOOKUP($A348,'Table 11 Raw Data'!$A$1:$O$868,9,FALSE))</f>
        <v>40</v>
      </c>
      <c r="J348" s="95">
        <f>IF(VLOOKUP($A348,'Table 11 Raw Data'!$A$1:$O$868,10,FALSE)=0,"-",VLOOKUP($A348,'Table 11 Raw Data'!$A$1:$O$868,10,FALSE))</f>
        <v>640</v>
      </c>
      <c r="K348" s="96">
        <f>IF(VLOOKUP($A348,'Table 11 Raw Data'!$A$1:$O$868,11,FALSE)=0,"-",VLOOKUP($A348,'Table 11 Raw Data'!$A$1:$O$868,11,FALSE))</f>
        <v>41</v>
      </c>
      <c r="L348" s="96">
        <f>IF(VLOOKUP($A348,'Table 11 Raw Data'!$A$1:$O$868,7,FALSE)=0,"-",VLOOKUP($A348,'Table 11 Raw Data'!$A$1:$O$868,12,FALSE))</f>
        <v>43</v>
      </c>
      <c r="M348" s="96">
        <f>IF(VLOOKUP($A348,'Table 11 Raw Data'!$A$1:$O$868,7,FALSE)=0,"-",VLOOKUP($A348,'Table 11 Raw Data'!$A$1:$O$868,13,FALSE))</f>
        <v>84</v>
      </c>
      <c r="N348" s="96">
        <f>IF(VLOOKUP($A348,'Table 11 Raw Data'!$A$1:$O$868,14,FALSE)=0,"-",VLOOKUP($A348,'Table 11 Raw Data'!$A$1:$O$868,14,FALSE))</f>
        <v>16</v>
      </c>
      <c r="O348" s="97">
        <f>IF(VLOOKUP($A348,'Table 11 Raw Data'!$A$1:$O$868,15,FALSE)=0,"-",VLOOKUP($A348,'Table 11 Raw Data'!$A$1:$O$868,15,FALSE))</f>
        <v>100</v>
      </c>
    </row>
    <row r="349" spans="1:15" x14ac:dyDescent="0.2">
      <c r="A349" s="94" t="s">
        <v>674</v>
      </c>
      <c r="B349" s="95">
        <f>IF(VLOOKUP($A349,'Table 11 Raw Data'!$A$1:$O$868,2,FALSE)=0,"-",VLOOKUP($A349,'Table 11 Raw Data'!$A$1:$O$868,2,FALSE))</f>
        <v>650</v>
      </c>
      <c r="C349" s="95">
        <f>IF(VLOOKUP($A349,'Table 11 Raw Data'!$A$1:$O$868,3,FALSE)=0,"-",VLOOKUP($A349,'Table 11 Raw Data'!$A$1:$O$868,3,FALSE))</f>
        <v>690</v>
      </c>
      <c r="D349" s="95">
        <f>IF(VLOOKUP($A349,'Table 11 Raw Data'!$A$1:$O$868,4,FALSE)=0,"-",VLOOKUP($A349,'Table 11 Raw Data'!$A$1:$O$868,4,FALSE))</f>
        <v>1340</v>
      </c>
      <c r="E349" s="95">
        <f>IF(VLOOKUP($A349,'Table 11 Raw Data'!$A$1:$O$868,5,FALSE)=0,"-",VLOOKUP($A349,'Table 11 Raw Data'!$A$1:$O$868,5,FALSE))</f>
        <v>260</v>
      </c>
      <c r="F349" s="95">
        <f>IF(VLOOKUP($A349,'Table 11 Raw Data'!$A$1:$O$868,6,FALSE)=0,"-",VLOOKUP($A349,'Table 11 Raw Data'!$A$1:$O$868,6,FALSE))</f>
        <v>1600</v>
      </c>
      <c r="G349" s="95">
        <f>IF(VLOOKUP($A349,'Table 11 Raw Data'!$A$1:$O$868,7,FALSE)=0,"-",VLOOKUP($A349,'Table 11 Raw Data'!$A$1:$O$868,7,FALSE))</f>
        <v>80</v>
      </c>
      <c r="H349" s="95">
        <f>IF(VLOOKUP($A349,'Table 11 Raw Data'!$A$1:$O$868,8,FALSE)=0,"-",VLOOKUP($A349,'Table 11 Raw Data'!$A$1:$O$868,8,FALSE))</f>
        <v>40</v>
      </c>
      <c r="I349" s="95">
        <f>IF(VLOOKUP($A349,'Table 11 Raw Data'!$A$1:$O$868,9,FALSE)=0,"-",VLOOKUP($A349,'Table 11 Raw Data'!$A$1:$O$868,9,FALSE))</f>
        <v>120</v>
      </c>
      <c r="J349" s="95">
        <f>IF(VLOOKUP($A349,'Table 11 Raw Data'!$A$1:$O$868,10,FALSE)=0,"-",VLOOKUP($A349,'Table 11 Raw Data'!$A$1:$O$868,10,FALSE))</f>
        <v>1720</v>
      </c>
      <c r="K349" s="96">
        <f>IF(VLOOKUP($A349,'Table 11 Raw Data'!$A$1:$O$868,11,FALSE)=0,"-",VLOOKUP($A349,'Table 11 Raw Data'!$A$1:$O$868,11,FALSE))</f>
        <v>41</v>
      </c>
      <c r="L349" s="96">
        <f>IF(VLOOKUP($A349,'Table 11 Raw Data'!$A$1:$O$868,7,FALSE)=0,"-",VLOOKUP($A349,'Table 11 Raw Data'!$A$1:$O$868,12,FALSE))</f>
        <v>43</v>
      </c>
      <c r="M349" s="96">
        <f>IF(VLOOKUP($A349,'Table 11 Raw Data'!$A$1:$O$868,7,FALSE)=0,"-",VLOOKUP($A349,'Table 11 Raw Data'!$A$1:$O$868,13,FALSE))</f>
        <v>84</v>
      </c>
      <c r="N349" s="96">
        <f>IF(VLOOKUP($A349,'Table 11 Raw Data'!$A$1:$O$868,14,FALSE)=0,"-",VLOOKUP($A349,'Table 11 Raw Data'!$A$1:$O$868,14,FALSE))</f>
        <v>16</v>
      </c>
      <c r="O349" s="97">
        <f>IF(VLOOKUP($A349,'Table 11 Raw Data'!$A$1:$O$868,15,FALSE)=0,"-",VLOOKUP($A349,'Table 11 Raw Data'!$A$1:$O$868,15,FALSE))</f>
        <v>100</v>
      </c>
    </row>
    <row r="350" spans="1:15" x14ac:dyDescent="0.2">
      <c r="A350" s="94" t="s">
        <v>675</v>
      </c>
      <c r="B350" s="95">
        <f>IF(VLOOKUP($A350,'Table 11 Raw Data'!$A$1:$O$868,2,FALSE)=0,"-",VLOOKUP($A350,'Table 11 Raw Data'!$A$1:$O$868,2,FALSE))</f>
        <v>720</v>
      </c>
      <c r="C350" s="95">
        <f>IF(VLOOKUP($A350,'Table 11 Raw Data'!$A$1:$O$868,3,FALSE)=0,"-",VLOOKUP($A350,'Table 11 Raw Data'!$A$1:$O$868,3,FALSE))</f>
        <v>740</v>
      </c>
      <c r="D350" s="95">
        <f>IF(VLOOKUP($A350,'Table 11 Raw Data'!$A$1:$O$868,4,FALSE)=0,"-",VLOOKUP($A350,'Table 11 Raw Data'!$A$1:$O$868,4,FALSE))</f>
        <v>1450</v>
      </c>
      <c r="E350" s="95">
        <f>IF(VLOOKUP($A350,'Table 11 Raw Data'!$A$1:$O$868,5,FALSE)=0,"-",VLOOKUP($A350,'Table 11 Raw Data'!$A$1:$O$868,5,FALSE))</f>
        <v>320</v>
      </c>
      <c r="F350" s="95">
        <f>IF(VLOOKUP($A350,'Table 11 Raw Data'!$A$1:$O$868,6,FALSE)=0,"-",VLOOKUP($A350,'Table 11 Raw Data'!$A$1:$O$868,6,FALSE))</f>
        <v>1770</v>
      </c>
      <c r="G350" s="95">
        <f>IF(VLOOKUP($A350,'Table 11 Raw Data'!$A$1:$O$868,7,FALSE)=0,"-",VLOOKUP($A350,'Table 11 Raw Data'!$A$1:$O$868,7,FALSE))</f>
        <v>70</v>
      </c>
      <c r="H350" s="95">
        <f>IF(VLOOKUP($A350,'Table 11 Raw Data'!$A$1:$O$868,8,FALSE)=0,"-",VLOOKUP($A350,'Table 11 Raw Data'!$A$1:$O$868,8,FALSE))</f>
        <v>30</v>
      </c>
      <c r="I350" s="95">
        <f>IF(VLOOKUP($A350,'Table 11 Raw Data'!$A$1:$O$868,9,FALSE)=0,"-",VLOOKUP($A350,'Table 11 Raw Data'!$A$1:$O$868,9,FALSE))</f>
        <v>100</v>
      </c>
      <c r="J350" s="95">
        <f>IF(VLOOKUP($A350,'Table 11 Raw Data'!$A$1:$O$868,10,FALSE)=0,"-",VLOOKUP($A350,'Table 11 Raw Data'!$A$1:$O$868,10,FALSE))</f>
        <v>1870</v>
      </c>
      <c r="K350" s="96">
        <f>IF(VLOOKUP($A350,'Table 11 Raw Data'!$A$1:$O$868,11,FALSE)=0,"-",VLOOKUP($A350,'Table 11 Raw Data'!$A$1:$O$868,11,FALSE))</f>
        <v>40</v>
      </c>
      <c r="L350" s="96">
        <f>IF(VLOOKUP($A350,'Table 11 Raw Data'!$A$1:$O$868,7,FALSE)=0,"-",VLOOKUP($A350,'Table 11 Raw Data'!$A$1:$O$868,12,FALSE))</f>
        <v>42</v>
      </c>
      <c r="M350" s="96">
        <f>IF(VLOOKUP($A350,'Table 11 Raw Data'!$A$1:$O$868,7,FALSE)=0,"-",VLOOKUP($A350,'Table 11 Raw Data'!$A$1:$O$868,13,FALSE))</f>
        <v>82</v>
      </c>
      <c r="N350" s="96">
        <f>IF(VLOOKUP($A350,'Table 11 Raw Data'!$A$1:$O$868,14,FALSE)=0,"-",VLOOKUP($A350,'Table 11 Raw Data'!$A$1:$O$868,14,FALSE))</f>
        <v>18</v>
      </c>
      <c r="O350" s="97">
        <f>IF(VLOOKUP($A350,'Table 11 Raw Data'!$A$1:$O$868,15,FALSE)=0,"-",VLOOKUP($A350,'Table 11 Raw Data'!$A$1:$O$868,15,FALSE))</f>
        <v>100</v>
      </c>
    </row>
    <row r="351" spans="1:15" x14ac:dyDescent="0.2">
      <c r="A351" s="94" t="s">
        <v>676</v>
      </c>
      <c r="B351" s="95">
        <f>IF(VLOOKUP($A351,'Table 11 Raw Data'!$A$1:$O$868,2,FALSE)=0,"-",VLOOKUP($A351,'Table 11 Raw Data'!$A$1:$O$868,2,FALSE))</f>
        <v>700</v>
      </c>
      <c r="C351" s="95">
        <f>IF(VLOOKUP($A351,'Table 11 Raw Data'!$A$1:$O$868,3,FALSE)=0,"-",VLOOKUP($A351,'Table 11 Raw Data'!$A$1:$O$868,3,FALSE))</f>
        <v>820</v>
      </c>
      <c r="D351" s="95">
        <f>IF(VLOOKUP($A351,'Table 11 Raw Data'!$A$1:$O$868,4,FALSE)=0,"-",VLOOKUP($A351,'Table 11 Raw Data'!$A$1:$O$868,4,FALSE))</f>
        <v>1520</v>
      </c>
      <c r="E351" s="95">
        <f>IF(VLOOKUP($A351,'Table 11 Raw Data'!$A$1:$O$868,5,FALSE)=0,"-",VLOOKUP($A351,'Table 11 Raw Data'!$A$1:$O$868,5,FALSE))</f>
        <v>330</v>
      </c>
      <c r="F351" s="95">
        <f>IF(VLOOKUP($A351,'Table 11 Raw Data'!$A$1:$O$868,6,FALSE)=0,"-",VLOOKUP($A351,'Table 11 Raw Data'!$A$1:$O$868,6,FALSE))</f>
        <v>1840</v>
      </c>
      <c r="G351" s="95">
        <f>IF(VLOOKUP($A351,'Table 11 Raw Data'!$A$1:$O$868,7,FALSE)=0,"-",VLOOKUP($A351,'Table 11 Raw Data'!$A$1:$O$868,7,FALSE))</f>
        <v>90</v>
      </c>
      <c r="H351" s="95">
        <f>IF(VLOOKUP($A351,'Table 11 Raw Data'!$A$1:$O$868,8,FALSE)=0,"-",VLOOKUP($A351,'Table 11 Raw Data'!$A$1:$O$868,8,FALSE))</f>
        <v>80</v>
      </c>
      <c r="I351" s="95">
        <f>IF(VLOOKUP($A351,'Table 11 Raw Data'!$A$1:$O$868,9,FALSE)=0,"-",VLOOKUP($A351,'Table 11 Raw Data'!$A$1:$O$868,9,FALSE))</f>
        <v>160</v>
      </c>
      <c r="J351" s="95">
        <f>IF(VLOOKUP($A351,'Table 11 Raw Data'!$A$1:$O$868,10,FALSE)=0,"-",VLOOKUP($A351,'Table 11 Raw Data'!$A$1:$O$868,10,FALSE))</f>
        <v>2010</v>
      </c>
      <c r="K351" s="96">
        <f>IF(VLOOKUP($A351,'Table 11 Raw Data'!$A$1:$O$868,11,FALSE)=0,"-",VLOOKUP($A351,'Table 11 Raw Data'!$A$1:$O$868,11,FALSE))</f>
        <v>38</v>
      </c>
      <c r="L351" s="96">
        <f>IF(VLOOKUP($A351,'Table 11 Raw Data'!$A$1:$O$868,7,FALSE)=0,"-",VLOOKUP($A351,'Table 11 Raw Data'!$A$1:$O$868,12,FALSE))</f>
        <v>45</v>
      </c>
      <c r="M351" s="96">
        <f>IF(VLOOKUP($A351,'Table 11 Raw Data'!$A$1:$O$868,7,FALSE)=0,"-",VLOOKUP($A351,'Table 11 Raw Data'!$A$1:$O$868,13,FALSE))</f>
        <v>82</v>
      </c>
      <c r="N351" s="96">
        <f>IF(VLOOKUP($A351,'Table 11 Raw Data'!$A$1:$O$868,14,FALSE)=0,"-",VLOOKUP($A351,'Table 11 Raw Data'!$A$1:$O$868,14,FALSE))</f>
        <v>18</v>
      </c>
      <c r="O351" s="97">
        <f>IF(VLOOKUP($A351,'Table 11 Raw Data'!$A$1:$O$868,15,FALSE)=0,"-",VLOOKUP($A351,'Table 11 Raw Data'!$A$1:$O$868,15,FALSE))</f>
        <v>100</v>
      </c>
    </row>
    <row r="352" spans="1:15" x14ac:dyDescent="0.2">
      <c r="A352" s="94" t="s">
        <v>677</v>
      </c>
      <c r="B352" s="95">
        <f>IF(VLOOKUP($A352,'Table 11 Raw Data'!$A$1:$O$868,2,FALSE)=0,"-",VLOOKUP($A352,'Table 11 Raw Data'!$A$1:$O$868,2,FALSE))</f>
        <v>300</v>
      </c>
      <c r="C352" s="95">
        <f>IF(VLOOKUP($A352,'Table 11 Raw Data'!$A$1:$O$868,3,FALSE)=0,"-",VLOOKUP($A352,'Table 11 Raw Data'!$A$1:$O$868,3,FALSE))</f>
        <v>360</v>
      </c>
      <c r="D352" s="95">
        <f>IF(VLOOKUP($A352,'Table 11 Raw Data'!$A$1:$O$868,4,FALSE)=0,"-",VLOOKUP($A352,'Table 11 Raw Data'!$A$1:$O$868,4,FALSE))</f>
        <v>660</v>
      </c>
      <c r="E352" s="95">
        <f>IF(VLOOKUP($A352,'Table 11 Raw Data'!$A$1:$O$868,5,FALSE)=0,"-",VLOOKUP($A352,'Table 11 Raw Data'!$A$1:$O$868,5,FALSE))</f>
        <v>120</v>
      </c>
      <c r="F352" s="95">
        <f>IF(VLOOKUP($A352,'Table 11 Raw Data'!$A$1:$O$868,6,FALSE)=0,"-",VLOOKUP($A352,'Table 11 Raw Data'!$A$1:$O$868,6,FALSE))</f>
        <v>780</v>
      </c>
      <c r="G352" s="95">
        <f>IF(VLOOKUP($A352,'Table 11 Raw Data'!$A$1:$O$868,7,FALSE)=0,"-",VLOOKUP($A352,'Table 11 Raw Data'!$A$1:$O$868,7,FALSE))</f>
        <v>30</v>
      </c>
      <c r="H352" s="95">
        <f>IF(VLOOKUP($A352,'Table 11 Raw Data'!$A$1:$O$868,8,FALSE)=0,"-",VLOOKUP($A352,'Table 11 Raw Data'!$A$1:$O$868,8,FALSE))</f>
        <v>30</v>
      </c>
      <c r="I352" s="95">
        <f>IF(VLOOKUP($A352,'Table 11 Raw Data'!$A$1:$O$868,9,FALSE)=0,"-",VLOOKUP($A352,'Table 11 Raw Data'!$A$1:$O$868,9,FALSE))</f>
        <v>50</v>
      </c>
      <c r="J352" s="95">
        <f>IF(VLOOKUP($A352,'Table 11 Raw Data'!$A$1:$O$868,10,FALSE)=0,"-",VLOOKUP($A352,'Table 11 Raw Data'!$A$1:$O$868,10,FALSE))</f>
        <v>830</v>
      </c>
      <c r="K352" s="96">
        <f>IF(VLOOKUP($A352,'Table 11 Raw Data'!$A$1:$O$868,11,FALSE)=0,"-",VLOOKUP($A352,'Table 11 Raw Data'!$A$1:$O$868,11,FALSE))</f>
        <v>38</v>
      </c>
      <c r="L352" s="96">
        <f>IF(VLOOKUP($A352,'Table 11 Raw Data'!$A$1:$O$868,7,FALSE)=0,"-",VLOOKUP($A352,'Table 11 Raw Data'!$A$1:$O$868,12,FALSE))</f>
        <v>46</v>
      </c>
      <c r="M352" s="96">
        <f>IF(VLOOKUP($A352,'Table 11 Raw Data'!$A$1:$O$868,7,FALSE)=0,"-",VLOOKUP($A352,'Table 11 Raw Data'!$A$1:$O$868,13,FALSE))</f>
        <v>85</v>
      </c>
      <c r="N352" s="96">
        <f>IF(VLOOKUP($A352,'Table 11 Raw Data'!$A$1:$O$868,14,FALSE)=0,"-",VLOOKUP($A352,'Table 11 Raw Data'!$A$1:$O$868,14,FALSE))</f>
        <v>15</v>
      </c>
      <c r="O352" s="97">
        <f>IF(VLOOKUP($A352,'Table 11 Raw Data'!$A$1:$O$868,15,FALSE)=0,"-",VLOOKUP($A352,'Table 11 Raw Data'!$A$1:$O$868,15,FALSE))</f>
        <v>100</v>
      </c>
    </row>
    <row r="353" spans="1:15" x14ac:dyDescent="0.2">
      <c r="A353" s="94" t="s">
        <v>678</v>
      </c>
      <c r="B353" s="95">
        <f>IF(VLOOKUP($A353,'Table 11 Raw Data'!$A$1:$O$868,2,FALSE)=0,"-",VLOOKUP($A353,'Table 11 Raw Data'!$A$1:$O$868,2,FALSE))</f>
        <v>530</v>
      </c>
      <c r="C353" s="95">
        <f>IF(VLOOKUP($A353,'Table 11 Raw Data'!$A$1:$O$868,3,FALSE)=0,"-",VLOOKUP($A353,'Table 11 Raw Data'!$A$1:$O$868,3,FALSE))</f>
        <v>660</v>
      </c>
      <c r="D353" s="95">
        <f>IF(VLOOKUP($A353,'Table 11 Raw Data'!$A$1:$O$868,4,FALSE)=0,"-",VLOOKUP($A353,'Table 11 Raw Data'!$A$1:$O$868,4,FALSE))</f>
        <v>1190</v>
      </c>
      <c r="E353" s="95">
        <f>IF(VLOOKUP($A353,'Table 11 Raw Data'!$A$1:$O$868,5,FALSE)=0,"-",VLOOKUP($A353,'Table 11 Raw Data'!$A$1:$O$868,5,FALSE))</f>
        <v>270</v>
      </c>
      <c r="F353" s="95">
        <f>IF(VLOOKUP($A353,'Table 11 Raw Data'!$A$1:$O$868,6,FALSE)=0,"-",VLOOKUP($A353,'Table 11 Raw Data'!$A$1:$O$868,6,FALSE))</f>
        <v>1460</v>
      </c>
      <c r="G353" s="95">
        <f>IF(VLOOKUP($A353,'Table 11 Raw Data'!$A$1:$O$868,7,FALSE)=0,"-",VLOOKUP($A353,'Table 11 Raw Data'!$A$1:$O$868,7,FALSE))</f>
        <v>60</v>
      </c>
      <c r="H353" s="95">
        <f>IF(VLOOKUP($A353,'Table 11 Raw Data'!$A$1:$O$868,8,FALSE)=0,"-",VLOOKUP($A353,'Table 11 Raw Data'!$A$1:$O$868,8,FALSE))</f>
        <v>70</v>
      </c>
      <c r="I353" s="95">
        <f>IF(VLOOKUP($A353,'Table 11 Raw Data'!$A$1:$O$868,9,FALSE)=0,"-",VLOOKUP($A353,'Table 11 Raw Data'!$A$1:$O$868,9,FALSE))</f>
        <v>130</v>
      </c>
      <c r="J353" s="95">
        <f>IF(VLOOKUP($A353,'Table 11 Raw Data'!$A$1:$O$868,10,FALSE)=0,"-",VLOOKUP($A353,'Table 11 Raw Data'!$A$1:$O$868,10,FALSE))</f>
        <v>1590</v>
      </c>
      <c r="K353" s="96">
        <f>IF(VLOOKUP($A353,'Table 11 Raw Data'!$A$1:$O$868,11,FALSE)=0,"-",VLOOKUP($A353,'Table 11 Raw Data'!$A$1:$O$868,11,FALSE))</f>
        <v>37</v>
      </c>
      <c r="L353" s="96">
        <f>IF(VLOOKUP($A353,'Table 11 Raw Data'!$A$1:$O$868,7,FALSE)=0,"-",VLOOKUP($A353,'Table 11 Raw Data'!$A$1:$O$868,12,FALSE))</f>
        <v>45</v>
      </c>
      <c r="M353" s="96">
        <f>IF(VLOOKUP($A353,'Table 11 Raw Data'!$A$1:$O$868,7,FALSE)=0,"-",VLOOKUP($A353,'Table 11 Raw Data'!$A$1:$O$868,13,FALSE))</f>
        <v>82</v>
      </c>
      <c r="N353" s="96">
        <f>IF(VLOOKUP($A353,'Table 11 Raw Data'!$A$1:$O$868,14,FALSE)=0,"-",VLOOKUP($A353,'Table 11 Raw Data'!$A$1:$O$868,14,FALSE))</f>
        <v>18</v>
      </c>
      <c r="O353" s="97">
        <f>IF(VLOOKUP($A353,'Table 11 Raw Data'!$A$1:$O$868,15,FALSE)=0,"-",VLOOKUP($A353,'Table 11 Raw Data'!$A$1:$O$868,15,FALSE))</f>
        <v>100</v>
      </c>
    </row>
    <row r="354" spans="1:15" x14ac:dyDescent="0.2">
      <c r="A354" s="94" t="s">
        <v>679</v>
      </c>
      <c r="B354" s="95">
        <f>IF(VLOOKUP($A354,'Table 11 Raw Data'!$A$1:$O$868,2,FALSE)=0,"-",VLOOKUP($A354,'Table 11 Raw Data'!$A$1:$O$868,2,FALSE))</f>
        <v>830</v>
      </c>
      <c r="C354" s="95">
        <f>IF(VLOOKUP($A354,'Table 11 Raw Data'!$A$1:$O$868,3,FALSE)=0,"-",VLOOKUP($A354,'Table 11 Raw Data'!$A$1:$O$868,3,FALSE))</f>
        <v>1170</v>
      </c>
      <c r="D354" s="95">
        <f>IF(VLOOKUP($A354,'Table 11 Raw Data'!$A$1:$O$868,4,FALSE)=0,"-",VLOOKUP($A354,'Table 11 Raw Data'!$A$1:$O$868,4,FALSE))</f>
        <v>2010</v>
      </c>
      <c r="E354" s="95">
        <f>IF(VLOOKUP($A354,'Table 11 Raw Data'!$A$1:$O$868,5,FALSE)=0,"-",VLOOKUP($A354,'Table 11 Raw Data'!$A$1:$O$868,5,FALSE))</f>
        <v>450</v>
      </c>
      <c r="F354" s="95">
        <f>IF(VLOOKUP($A354,'Table 11 Raw Data'!$A$1:$O$868,6,FALSE)=0,"-",VLOOKUP($A354,'Table 11 Raw Data'!$A$1:$O$868,6,FALSE))</f>
        <v>2460</v>
      </c>
      <c r="G354" s="95">
        <f>IF(VLOOKUP($A354,'Table 11 Raw Data'!$A$1:$O$868,7,FALSE)=0,"-",VLOOKUP($A354,'Table 11 Raw Data'!$A$1:$O$868,7,FALSE))</f>
        <v>130</v>
      </c>
      <c r="H354" s="95">
        <f>IF(VLOOKUP($A354,'Table 11 Raw Data'!$A$1:$O$868,8,FALSE)=0,"-",VLOOKUP($A354,'Table 11 Raw Data'!$A$1:$O$868,8,FALSE))</f>
        <v>140</v>
      </c>
      <c r="I354" s="95">
        <f>IF(VLOOKUP($A354,'Table 11 Raw Data'!$A$1:$O$868,9,FALSE)=0,"-",VLOOKUP($A354,'Table 11 Raw Data'!$A$1:$O$868,9,FALSE))</f>
        <v>270</v>
      </c>
      <c r="J354" s="95">
        <f>IF(VLOOKUP($A354,'Table 11 Raw Data'!$A$1:$O$868,10,FALSE)=0,"-",VLOOKUP($A354,'Table 11 Raw Data'!$A$1:$O$868,10,FALSE))</f>
        <v>2730</v>
      </c>
      <c r="K354" s="96">
        <f>IF(VLOOKUP($A354,'Table 11 Raw Data'!$A$1:$O$868,11,FALSE)=0,"-",VLOOKUP($A354,'Table 11 Raw Data'!$A$1:$O$868,11,FALSE))</f>
        <v>34</v>
      </c>
      <c r="L354" s="96">
        <f>IF(VLOOKUP($A354,'Table 11 Raw Data'!$A$1:$O$868,7,FALSE)=0,"-",VLOOKUP($A354,'Table 11 Raw Data'!$A$1:$O$868,12,FALSE))</f>
        <v>48</v>
      </c>
      <c r="M354" s="96">
        <f>IF(VLOOKUP($A354,'Table 11 Raw Data'!$A$1:$O$868,7,FALSE)=0,"-",VLOOKUP($A354,'Table 11 Raw Data'!$A$1:$O$868,13,FALSE))</f>
        <v>82</v>
      </c>
      <c r="N354" s="96">
        <f>IF(VLOOKUP($A354,'Table 11 Raw Data'!$A$1:$O$868,14,FALSE)=0,"-",VLOOKUP($A354,'Table 11 Raw Data'!$A$1:$O$868,14,FALSE))</f>
        <v>18</v>
      </c>
      <c r="O354" s="97">
        <f>IF(VLOOKUP($A354,'Table 11 Raw Data'!$A$1:$O$868,15,FALSE)=0,"-",VLOOKUP($A354,'Table 11 Raw Data'!$A$1:$O$868,15,FALSE))</f>
        <v>100</v>
      </c>
    </row>
    <row r="355" spans="1:15" x14ac:dyDescent="0.2">
      <c r="A355" s="94" t="s">
        <v>680</v>
      </c>
      <c r="B355" s="95">
        <f>IF(VLOOKUP($A355,'Table 11 Raw Data'!$A$1:$O$868,2,FALSE)=0,"-",VLOOKUP($A355,'Table 11 Raw Data'!$A$1:$O$868,2,FALSE))</f>
        <v>550</v>
      </c>
      <c r="C355" s="95">
        <f>IF(VLOOKUP($A355,'Table 11 Raw Data'!$A$1:$O$868,3,FALSE)=0,"-",VLOOKUP($A355,'Table 11 Raw Data'!$A$1:$O$868,3,FALSE))</f>
        <v>730</v>
      </c>
      <c r="D355" s="95">
        <f>IF(VLOOKUP($A355,'Table 11 Raw Data'!$A$1:$O$868,4,FALSE)=0,"-",VLOOKUP($A355,'Table 11 Raw Data'!$A$1:$O$868,4,FALSE))</f>
        <v>1280</v>
      </c>
      <c r="E355" s="95">
        <f>IF(VLOOKUP($A355,'Table 11 Raw Data'!$A$1:$O$868,5,FALSE)=0,"-",VLOOKUP($A355,'Table 11 Raw Data'!$A$1:$O$868,5,FALSE))</f>
        <v>250</v>
      </c>
      <c r="F355" s="95">
        <f>IF(VLOOKUP($A355,'Table 11 Raw Data'!$A$1:$O$868,6,FALSE)=0,"-",VLOOKUP($A355,'Table 11 Raw Data'!$A$1:$O$868,6,FALSE))</f>
        <v>1530</v>
      </c>
      <c r="G355" s="95">
        <f>IF(VLOOKUP($A355,'Table 11 Raw Data'!$A$1:$O$868,7,FALSE)=0,"-",VLOOKUP($A355,'Table 11 Raw Data'!$A$1:$O$868,7,FALSE))</f>
        <v>80</v>
      </c>
      <c r="H355" s="95">
        <f>IF(VLOOKUP($A355,'Table 11 Raw Data'!$A$1:$O$868,8,FALSE)=0,"-",VLOOKUP($A355,'Table 11 Raw Data'!$A$1:$O$868,8,FALSE))</f>
        <v>90</v>
      </c>
      <c r="I355" s="95">
        <f>IF(VLOOKUP($A355,'Table 11 Raw Data'!$A$1:$O$868,9,FALSE)=0,"-",VLOOKUP($A355,'Table 11 Raw Data'!$A$1:$O$868,9,FALSE))</f>
        <v>170</v>
      </c>
      <c r="J355" s="95">
        <f>IF(VLOOKUP($A355,'Table 11 Raw Data'!$A$1:$O$868,10,FALSE)=0,"-",VLOOKUP($A355,'Table 11 Raw Data'!$A$1:$O$868,10,FALSE))</f>
        <v>1690</v>
      </c>
      <c r="K355" s="96">
        <f>IF(VLOOKUP($A355,'Table 11 Raw Data'!$A$1:$O$868,11,FALSE)=0,"-",VLOOKUP($A355,'Table 11 Raw Data'!$A$1:$O$868,11,FALSE))</f>
        <v>36</v>
      </c>
      <c r="L355" s="96">
        <f>IF(VLOOKUP($A355,'Table 11 Raw Data'!$A$1:$O$868,7,FALSE)=0,"-",VLOOKUP($A355,'Table 11 Raw Data'!$A$1:$O$868,12,FALSE))</f>
        <v>48</v>
      </c>
      <c r="M355" s="96">
        <f>IF(VLOOKUP($A355,'Table 11 Raw Data'!$A$1:$O$868,7,FALSE)=0,"-",VLOOKUP($A355,'Table 11 Raw Data'!$A$1:$O$868,13,FALSE))</f>
        <v>84</v>
      </c>
      <c r="N355" s="96">
        <f>IF(VLOOKUP($A355,'Table 11 Raw Data'!$A$1:$O$868,14,FALSE)=0,"-",VLOOKUP($A355,'Table 11 Raw Data'!$A$1:$O$868,14,FALSE))</f>
        <v>16</v>
      </c>
      <c r="O355" s="97">
        <f>IF(VLOOKUP($A355,'Table 11 Raw Data'!$A$1:$O$868,15,FALSE)=0,"-",VLOOKUP($A355,'Table 11 Raw Data'!$A$1:$O$868,15,FALSE))</f>
        <v>100</v>
      </c>
    </row>
    <row r="356" spans="1:15" x14ac:dyDescent="0.2">
      <c r="A356" s="94" t="s">
        <v>681</v>
      </c>
      <c r="B356" s="95">
        <f>IF(VLOOKUP($A356,'Table 11 Raw Data'!$A$1:$O$868,2,FALSE)=0,"-",VLOOKUP($A356,'Table 11 Raw Data'!$A$1:$O$868,2,FALSE))</f>
        <v>350</v>
      </c>
      <c r="C356" s="95">
        <f>IF(VLOOKUP($A356,'Table 11 Raw Data'!$A$1:$O$868,3,FALSE)=0,"-",VLOOKUP($A356,'Table 11 Raw Data'!$A$1:$O$868,3,FALSE))</f>
        <v>470</v>
      </c>
      <c r="D356" s="95">
        <f>IF(VLOOKUP($A356,'Table 11 Raw Data'!$A$1:$O$868,4,FALSE)=0,"-",VLOOKUP($A356,'Table 11 Raw Data'!$A$1:$O$868,4,FALSE))</f>
        <v>810</v>
      </c>
      <c r="E356" s="95">
        <f>IF(VLOOKUP($A356,'Table 11 Raw Data'!$A$1:$O$868,5,FALSE)=0,"-",VLOOKUP($A356,'Table 11 Raw Data'!$A$1:$O$868,5,FALSE))</f>
        <v>150</v>
      </c>
      <c r="F356" s="95">
        <f>IF(VLOOKUP($A356,'Table 11 Raw Data'!$A$1:$O$868,6,FALSE)=0,"-",VLOOKUP($A356,'Table 11 Raw Data'!$A$1:$O$868,6,FALSE))</f>
        <v>960</v>
      </c>
      <c r="G356" s="95">
        <f>IF(VLOOKUP($A356,'Table 11 Raw Data'!$A$1:$O$868,7,FALSE)=0,"-",VLOOKUP($A356,'Table 11 Raw Data'!$A$1:$O$868,7,FALSE))</f>
        <v>50</v>
      </c>
      <c r="H356" s="95">
        <f>IF(VLOOKUP($A356,'Table 11 Raw Data'!$A$1:$O$868,8,FALSE)=0,"-",VLOOKUP($A356,'Table 11 Raw Data'!$A$1:$O$868,8,FALSE))</f>
        <v>40</v>
      </c>
      <c r="I356" s="95">
        <f>IF(VLOOKUP($A356,'Table 11 Raw Data'!$A$1:$O$868,9,FALSE)=0,"-",VLOOKUP($A356,'Table 11 Raw Data'!$A$1:$O$868,9,FALSE))</f>
        <v>90</v>
      </c>
      <c r="J356" s="95">
        <f>IF(VLOOKUP($A356,'Table 11 Raw Data'!$A$1:$O$868,10,FALSE)=0,"-",VLOOKUP($A356,'Table 11 Raw Data'!$A$1:$O$868,10,FALSE))</f>
        <v>1050</v>
      </c>
      <c r="K356" s="96">
        <f>IF(VLOOKUP($A356,'Table 11 Raw Data'!$A$1:$O$868,11,FALSE)=0,"-",VLOOKUP($A356,'Table 11 Raw Data'!$A$1:$O$868,11,FALSE))</f>
        <v>36</v>
      </c>
      <c r="L356" s="96">
        <f>IF(VLOOKUP($A356,'Table 11 Raw Data'!$A$1:$O$868,7,FALSE)=0,"-",VLOOKUP($A356,'Table 11 Raw Data'!$A$1:$O$868,12,FALSE))</f>
        <v>49</v>
      </c>
      <c r="M356" s="96">
        <f>IF(VLOOKUP($A356,'Table 11 Raw Data'!$A$1:$O$868,7,FALSE)=0,"-",VLOOKUP($A356,'Table 11 Raw Data'!$A$1:$O$868,13,FALSE))</f>
        <v>84</v>
      </c>
      <c r="N356" s="96">
        <f>IF(VLOOKUP($A356,'Table 11 Raw Data'!$A$1:$O$868,14,FALSE)=0,"-",VLOOKUP($A356,'Table 11 Raw Data'!$A$1:$O$868,14,FALSE))</f>
        <v>16</v>
      </c>
      <c r="O356" s="97">
        <f>IF(VLOOKUP($A356,'Table 11 Raw Data'!$A$1:$O$868,15,FALSE)=0,"-",VLOOKUP($A356,'Table 11 Raw Data'!$A$1:$O$868,15,FALSE))</f>
        <v>100</v>
      </c>
    </row>
    <row r="357" spans="1:15" x14ac:dyDescent="0.2">
      <c r="A357" s="94" t="s">
        <v>682</v>
      </c>
      <c r="B357" s="95">
        <f>IF(VLOOKUP($A357,'Table 11 Raw Data'!$A$1:$O$868,2,FALSE)=0,"-",VLOOKUP($A357,'Table 11 Raw Data'!$A$1:$O$868,2,FALSE))</f>
        <v>690</v>
      </c>
      <c r="C357" s="95">
        <f>IF(VLOOKUP($A357,'Table 11 Raw Data'!$A$1:$O$868,3,FALSE)=0,"-",VLOOKUP($A357,'Table 11 Raw Data'!$A$1:$O$868,3,FALSE))</f>
        <v>850</v>
      </c>
      <c r="D357" s="95">
        <f>IF(VLOOKUP($A357,'Table 11 Raw Data'!$A$1:$O$868,4,FALSE)=0,"-",VLOOKUP($A357,'Table 11 Raw Data'!$A$1:$O$868,4,FALSE))</f>
        <v>1540</v>
      </c>
      <c r="E357" s="95">
        <f>IF(VLOOKUP($A357,'Table 11 Raw Data'!$A$1:$O$868,5,FALSE)=0,"-",VLOOKUP($A357,'Table 11 Raw Data'!$A$1:$O$868,5,FALSE))</f>
        <v>310</v>
      </c>
      <c r="F357" s="95">
        <f>IF(VLOOKUP($A357,'Table 11 Raw Data'!$A$1:$O$868,6,FALSE)=0,"-",VLOOKUP($A357,'Table 11 Raw Data'!$A$1:$O$868,6,FALSE))</f>
        <v>1850</v>
      </c>
      <c r="G357" s="95">
        <f>IF(VLOOKUP($A357,'Table 11 Raw Data'!$A$1:$O$868,7,FALSE)=0,"-",VLOOKUP($A357,'Table 11 Raw Data'!$A$1:$O$868,7,FALSE))</f>
        <v>120</v>
      </c>
      <c r="H357" s="95">
        <f>IF(VLOOKUP($A357,'Table 11 Raw Data'!$A$1:$O$868,8,FALSE)=0,"-",VLOOKUP($A357,'Table 11 Raw Data'!$A$1:$O$868,8,FALSE))</f>
        <v>130</v>
      </c>
      <c r="I357" s="95">
        <f>IF(VLOOKUP($A357,'Table 11 Raw Data'!$A$1:$O$868,9,FALSE)=0,"-",VLOOKUP($A357,'Table 11 Raw Data'!$A$1:$O$868,9,FALSE))</f>
        <v>250</v>
      </c>
      <c r="J357" s="95">
        <f>IF(VLOOKUP($A357,'Table 11 Raw Data'!$A$1:$O$868,10,FALSE)=0,"-",VLOOKUP($A357,'Table 11 Raw Data'!$A$1:$O$868,10,FALSE))</f>
        <v>2100</v>
      </c>
      <c r="K357" s="96">
        <f>IF(VLOOKUP($A357,'Table 11 Raw Data'!$A$1:$O$868,11,FALSE)=0,"-",VLOOKUP($A357,'Table 11 Raw Data'!$A$1:$O$868,11,FALSE))</f>
        <v>37</v>
      </c>
      <c r="L357" s="96">
        <f>IF(VLOOKUP($A357,'Table 11 Raw Data'!$A$1:$O$868,7,FALSE)=0,"-",VLOOKUP($A357,'Table 11 Raw Data'!$A$1:$O$868,12,FALSE))</f>
        <v>46</v>
      </c>
      <c r="M357" s="96">
        <f>IF(VLOOKUP($A357,'Table 11 Raw Data'!$A$1:$O$868,7,FALSE)=0,"-",VLOOKUP($A357,'Table 11 Raw Data'!$A$1:$O$868,13,FALSE))</f>
        <v>83</v>
      </c>
      <c r="N357" s="96">
        <f>IF(VLOOKUP($A357,'Table 11 Raw Data'!$A$1:$O$868,14,FALSE)=0,"-",VLOOKUP($A357,'Table 11 Raw Data'!$A$1:$O$868,14,FALSE))</f>
        <v>17</v>
      </c>
      <c r="O357" s="97">
        <f>IF(VLOOKUP($A357,'Table 11 Raw Data'!$A$1:$O$868,15,FALSE)=0,"-",VLOOKUP($A357,'Table 11 Raw Data'!$A$1:$O$868,15,FALSE))</f>
        <v>100</v>
      </c>
    </row>
    <row r="358" spans="1:15" x14ac:dyDescent="0.2">
      <c r="A358" s="94" t="s">
        <v>683</v>
      </c>
      <c r="B358" s="95">
        <f>IF(VLOOKUP($A358,'Table 11 Raw Data'!$A$1:$O$868,2,FALSE)=0,"-",VLOOKUP($A358,'Table 11 Raw Data'!$A$1:$O$868,2,FALSE))</f>
        <v>830</v>
      </c>
      <c r="C358" s="95">
        <f>IF(VLOOKUP($A358,'Table 11 Raw Data'!$A$1:$O$868,3,FALSE)=0,"-",VLOOKUP($A358,'Table 11 Raw Data'!$A$1:$O$868,3,FALSE))</f>
        <v>1030</v>
      </c>
      <c r="D358" s="95">
        <f>IF(VLOOKUP($A358,'Table 11 Raw Data'!$A$1:$O$868,4,FALSE)=0,"-",VLOOKUP($A358,'Table 11 Raw Data'!$A$1:$O$868,4,FALSE))</f>
        <v>1860</v>
      </c>
      <c r="E358" s="95">
        <f>IF(VLOOKUP($A358,'Table 11 Raw Data'!$A$1:$O$868,5,FALSE)=0,"-",VLOOKUP($A358,'Table 11 Raw Data'!$A$1:$O$868,5,FALSE))</f>
        <v>420</v>
      </c>
      <c r="F358" s="95">
        <f>IF(VLOOKUP($A358,'Table 11 Raw Data'!$A$1:$O$868,6,FALSE)=0,"-",VLOOKUP($A358,'Table 11 Raw Data'!$A$1:$O$868,6,FALSE))</f>
        <v>2290</v>
      </c>
      <c r="G358" s="95">
        <f>IF(VLOOKUP($A358,'Table 11 Raw Data'!$A$1:$O$868,7,FALSE)=0,"-",VLOOKUP($A358,'Table 11 Raw Data'!$A$1:$O$868,7,FALSE))</f>
        <v>120</v>
      </c>
      <c r="H358" s="95">
        <f>IF(VLOOKUP($A358,'Table 11 Raw Data'!$A$1:$O$868,8,FALSE)=0,"-",VLOOKUP($A358,'Table 11 Raw Data'!$A$1:$O$868,8,FALSE))</f>
        <v>160</v>
      </c>
      <c r="I358" s="95">
        <f>IF(VLOOKUP($A358,'Table 11 Raw Data'!$A$1:$O$868,9,FALSE)=0,"-",VLOOKUP($A358,'Table 11 Raw Data'!$A$1:$O$868,9,FALSE))</f>
        <v>280</v>
      </c>
      <c r="J358" s="95">
        <f>IF(VLOOKUP($A358,'Table 11 Raw Data'!$A$1:$O$868,10,FALSE)=0,"-",VLOOKUP($A358,'Table 11 Raw Data'!$A$1:$O$868,10,FALSE))</f>
        <v>2570</v>
      </c>
      <c r="K358" s="96">
        <f>IF(VLOOKUP($A358,'Table 11 Raw Data'!$A$1:$O$868,11,FALSE)=0,"-",VLOOKUP($A358,'Table 11 Raw Data'!$A$1:$O$868,11,FALSE))</f>
        <v>36</v>
      </c>
      <c r="L358" s="96">
        <f>IF(VLOOKUP($A358,'Table 11 Raw Data'!$A$1:$O$868,7,FALSE)=0,"-",VLOOKUP($A358,'Table 11 Raw Data'!$A$1:$O$868,12,FALSE))</f>
        <v>45</v>
      </c>
      <c r="M358" s="96">
        <f>IF(VLOOKUP($A358,'Table 11 Raw Data'!$A$1:$O$868,7,FALSE)=0,"-",VLOOKUP($A358,'Table 11 Raw Data'!$A$1:$O$868,13,FALSE))</f>
        <v>82</v>
      </c>
      <c r="N358" s="96">
        <f>IF(VLOOKUP($A358,'Table 11 Raw Data'!$A$1:$O$868,14,FALSE)=0,"-",VLOOKUP($A358,'Table 11 Raw Data'!$A$1:$O$868,14,FALSE))</f>
        <v>18</v>
      </c>
      <c r="O358" s="97">
        <f>IF(VLOOKUP($A358,'Table 11 Raw Data'!$A$1:$O$868,15,FALSE)=0,"-",VLOOKUP($A358,'Table 11 Raw Data'!$A$1:$O$868,15,FALSE))</f>
        <v>100</v>
      </c>
    </row>
    <row r="359" spans="1:15" x14ac:dyDescent="0.2">
      <c r="A359" s="94" t="s">
        <v>684</v>
      </c>
      <c r="B359" s="95">
        <f>IF(VLOOKUP($A359,'Table 11 Raw Data'!$A$1:$O$868,2,FALSE)=0,"-",VLOOKUP($A359,'Table 11 Raw Data'!$A$1:$O$868,2,FALSE))</f>
        <v>960</v>
      </c>
      <c r="C359" s="95">
        <f>IF(VLOOKUP($A359,'Table 11 Raw Data'!$A$1:$O$868,3,FALSE)=0,"-",VLOOKUP($A359,'Table 11 Raw Data'!$A$1:$O$868,3,FALSE))</f>
        <v>1140</v>
      </c>
      <c r="D359" s="95">
        <f>IF(VLOOKUP($A359,'Table 11 Raw Data'!$A$1:$O$868,4,FALSE)=0,"-",VLOOKUP($A359,'Table 11 Raw Data'!$A$1:$O$868,4,FALSE))</f>
        <v>2100</v>
      </c>
      <c r="E359" s="95">
        <f>IF(VLOOKUP($A359,'Table 11 Raw Data'!$A$1:$O$868,5,FALSE)=0,"-",VLOOKUP($A359,'Table 11 Raw Data'!$A$1:$O$868,5,FALSE))</f>
        <v>420</v>
      </c>
      <c r="F359" s="95">
        <f>IF(VLOOKUP($A359,'Table 11 Raw Data'!$A$1:$O$868,6,FALSE)=0,"-",VLOOKUP($A359,'Table 11 Raw Data'!$A$1:$O$868,6,FALSE))</f>
        <v>2520</v>
      </c>
      <c r="G359" s="95">
        <f>IF(VLOOKUP($A359,'Table 11 Raw Data'!$A$1:$O$868,7,FALSE)=0,"-",VLOOKUP($A359,'Table 11 Raw Data'!$A$1:$O$868,7,FALSE))</f>
        <v>130</v>
      </c>
      <c r="H359" s="95">
        <f>IF(VLOOKUP($A359,'Table 11 Raw Data'!$A$1:$O$868,8,FALSE)=0,"-",VLOOKUP($A359,'Table 11 Raw Data'!$A$1:$O$868,8,FALSE))</f>
        <v>150</v>
      </c>
      <c r="I359" s="95">
        <f>IF(VLOOKUP($A359,'Table 11 Raw Data'!$A$1:$O$868,9,FALSE)=0,"-",VLOOKUP($A359,'Table 11 Raw Data'!$A$1:$O$868,9,FALSE))</f>
        <v>290</v>
      </c>
      <c r="J359" s="95">
        <f>IF(VLOOKUP($A359,'Table 11 Raw Data'!$A$1:$O$868,10,FALSE)=0,"-",VLOOKUP($A359,'Table 11 Raw Data'!$A$1:$O$868,10,FALSE))</f>
        <v>2810</v>
      </c>
      <c r="K359" s="96">
        <f>IF(VLOOKUP($A359,'Table 11 Raw Data'!$A$1:$O$868,11,FALSE)=0,"-",VLOOKUP($A359,'Table 11 Raw Data'!$A$1:$O$868,11,FALSE))</f>
        <v>38</v>
      </c>
      <c r="L359" s="96">
        <f>IF(VLOOKUP($A359,'Table 11 Raw Data'!$A$1:$O$868,7,FALSE)=0,"-",VLOOKUP($A359,'Table 11 Raw Data'!$A$1:$O$868,12,FALSE))</f>
        <v>45</v>
      </c>
      <c r="M359" s="96">
        <f>IF(VLOOKUP($A359,'Table 11 Raw Data'!$A$1:$O$868,7,FALSE)=0,"-",VLOOKUP($A359,'Table 11 Raw Data'!$A$1:$O$868,13,FALSE))</f>
        <v>83</v>
      </c>
      <c r="N359" s="96">
        <f>IF(VLOOKUP($A359,'Table 11 Raw Data'!$A$1:$O$868,14,FALSE)=0,"-",VLOOKUP($A359,'Table 11 Raw Data'!$A$1:$O$868,14,FALSE))</f>
        <v>17</v>
      </c>
      <c r="O359" s="97">
        <f>IF(VLOOKUP($A359,'Table 11 Raw Data'!$A$1:$O$868,15,FALSE)=0,"-",VLOOKUP($A359,'Table 11 Raw Data'!$A$1:$O$868,15,FALSE))</f>
        <v>100</v>
      </c>
    </row>
    <row r="360" spans="1:15" x14ac:dyDescent="0.2">
      <c r="A360" s="94" t="s">
        <v>685</v>
      </c>
      <c r="B360" s="95">
        <f>IF(VLOOKUP($A360,'Table 11 Raw Data'!$A$1:$O$868,2,FALSE)=0,"-",VLOOKUP($A360,'Table 11 Raw Data'!$A$1:$O$868,2,FALSE))</f>
        <v>690</v>
      </c>
      <c r="C360" s="95">
        <f>IF(VLOOKUP($A360,'Table 11 Raw Data'!$A$1:$O$868,3,FALSE)=0,"-",VLOOKUP($A360,'Table 11 Raw Data'!$A$1:$O$868,3,FALSE))</f>
        <v>1000</v>
      </c>
      <c r="D360" s="95">
        <f>IF(VLOOKUP($A360,'Table 11 Raw Data'!$A$1:$O$868,4,FALSE)=0,"-",VLOOKUP($A360,'Table 11 Raw Data'!$A$1:$O$868,4,FALSE))</f>
        <v>1700</v>
      </c>
      <c r="E360" s="95">
        <f>IF(VLOOKUP($A360,'Table 11 Raw Data'!$A$1:$O$868,5,FALSE)=0,"-",VLOOKUP($A360,'Table 11 Raw Data'!$A$1:$O$868,5,FALSE))</f>
        <v>330</v>
      </c>
      <c r="F360" s="95">
        <f>IF(VLOOKUP($A360,'Table 11 Raw Data'!$A$1:$O$868,6,FALSE)=0,"-",VLOOKUP($A360,'Table 11 Raw Data'!$A$1:$O$868,6,FALSE))</f>
        <v>2020</v>
      </c>
      <c r="G360" s="95">
        <f>IF(VLOOKUP($A360,'Table 11 Raw Data'!$A$1:$O$868,7,FALSE)=0,"-",VLOOKUP($A360,'Table 11 Raw Data'!$A$1:$O$868,7,FALSE))</f>
        <v>100</v>
      </c>
      <c r="H360" s="95">
        <f>IF(VLOOKUP($A360,'Table 11 Raw Data'!$A$1:$O$868,8,FALSE)=0,"-",VLOOKUP($A360,'Table 11 Raw Data'!$A$1:$O$868,8,FALSE))</f>
        <v>120</v>
      </c>
      <c r="I360" s="95">
        <f>IF(VLOOKUP($A360,'Table 11 Raw Data'!$A$1:$O$868,9,FALSE)=0,"-",VLOOKUP($A360,'Table 11 Raw Data'!$A$1:$O$868,9,FALSE))</f>
        <v>230</v>
      </c>
      <c r="J360" s="95">
        <f>IF(VLOOKUP($A360,'Table 11 Raw Data'!$A$1:$O$868,10,FALSE)=0,"-",VLOOKUP($A360,'Table 11 Raw Data'!$A$1:$O$868,10,FALSE))</f>
        <v>2250</v>
      </c>
      <c r="K360" s="96">
        <f>IF(VLOOKUP($A360,'Table 11 Raw Data'!$A$1:$O$868,11,FALSE)=0,"-",VLOOKUP($A360,'Table 11 Raw Data'!$A$1:$O$868,11,FALSE))</f>
        <v>34</v>
      </c>
      <c r="L360" s="96">
        <f>IF(VLOOKUP($A360,'Table 11 Raw Data'!$A$1:$O$868,7,FALSE)=0,"-",VLOOKUP($A360,'Table 11 Raw Data'!$A$1:$O$868,12,FALSE))</f>
        <v>50</v>
      </c>
      <c r="M360" s="96">
        <f>IF(VLOOKUP($A360,'Table 11 Raw Data'!$A$1:$O$868,7,FALSE)=0,"-",VLOOKUP($A360,'Table 11 Raw Data'!$A$1:$O$868,13,FALSE))</f>
        <v>84</v>
      </c>
      <c r="N360" s="96">
        <f>IF(VLOOKUP($A360,'Table 11 Raw Data'!$A$1:$O$868,14,FALSE)=0,"-",VLOOKUP($A360,'Table 11 Raw Data'!$A$1:$O$868,14,FALSE))</f>
        <v>16</v>
      </c>
      <c r="O360" s="97">
        <f>IF(VLOOKUP($A360,'Table 11 Raw Data'!$A$1:$O$868,15,FALSE)=0,"-",VLOOKUP($A360,'Table 11 Raw Data'!$A$1:$O$868,15,FALSE))</f>
        <v>100</v>
      </c>
    </row>
    <row r="361" spans="1:15" x14ac:dyDescent="0.2">
      <c r="A361" s="94" t="s">
        <v>686</v>
      </c>
      <c r="B361" s="95">
        <f>IF(VLOOKUP($A361,'Table 11 Raw Data'!$A$1:$O$868,2,FALSE)=0,"-",VLOOKUP($A361,'Table 11 Raw Data'!$A$1:$O$868,2,FALSE))</f>
        <v>290</v>
      </c>
      <c r="C361" s="95">
        <f>IF(VLOOKUP($A361,'Table 11 Raw Data'!$A$1:$O$868,3,FALSE)=0,"-",VLOOKUP($A361,'Table 11 Raw Data'!$A$1:$O$868,3,FALSE))</f>
        <v>310</v>
      </c>
      <c r="D361" s="95">
        <f>IF(VLOOKUP($A361,'Table 11 Raw Data'!$A$1:$O$868,4,FALSE)=0,"-",VLOOKUP($A361,'Table 11 Raw Data'!$A$1:$O$868,4,FALSE))</f>
        <v>600</v>
      </c>
      <c r="E361" s="95">
        <f>IF(VLOOKUP($A361,'Table 11 Raw Data'!$A$1:$O$868,5,FALSE)=0,"-",VLOOKUP($A361,'Table 11 Raw Data'!$A$1:$O$868,5,FALSE))</f>
        <v>120</v>
      </c>
      <c r="F361" s="95">
        <f>IF(VLOOKUP($A361,'Table 11 Raw Data'!$A$1:$O$868,6,FALSE)=0,"-",VLOOKUP($A361,'Table 11 Raw Data'!$A$1:$O$868,6,FALSE))</f>
        <v>720</v>
      </c>
      <c r="G361" s="95">
        <f>IF(VLOOKUP($A361,'Table 11 Raw Data'!$A$1:$O$868,7,FALSE)=0,"-",VLOOKUP($A361,'Table 11 Raw Data'!$A$1:$O$868,7,FALSE))</f>
        <v>30</v>
      </c>
      <c r="H361" s="95">
        <f>IF(VLOOKUP($A361,'Table 11 Raw Data'!$A$1:$O$868,8,FALSE)=0,"-",VLOOKUP($A361,'Table 11 Raw Data'!$A$1:$O$868,8,FALSE))</f>
        <v>50</v>
      </c>
      <c r="I361" s="95">
        <f>IF(VLOOKUP($A361,'Table 11 Raw Data'!$A$1:$O$868,9,FALSE)=0,"-",VLOOKUP($A361,'Table 11 Raw Data'!$A$1:$O$868,9,FALSE))</f>
        <v>80</v>
      </c>
      <c r="J361" s="95">
        <f>IF(VLOOKUP($A361,'Table 11 Raw Data'!$A$1:$O$868,10,FALSE)=0,"-",VLOOKUP($A361,'Table 11 Raw Data'!$A$1:$O$868,10,FALSE))</f>
        <v>810</v>
      </c>
      <c r="K361" s="96">
        <f>IF(VLOOKUP($A361,'Table 11 Raw Data'!$A$1:$O$868,11,FALSE)=0,"-",VLOOKUP($A361,'Table 11 Raw Data'!$A$1:$O$868,11,FALSE))</f>
        <v>41</v>
      </c>
      <c r="L361" s="96">
        <f>IF(VLOOKUP($A361,'Table 11 Raw Data'!$A$1:$O$868,7,FALSE)=0,"-",VLOOKUP($A361,'Table 11 Raw Data'!$A$1:$O$868,12,FALSE))</f>
        <v>43</v>
      </c>
      <c r="M361" s="96">
        <f>IF(VLOOKUP($A361,'Table 11 Raw Data'!$A$1:$O$868,7,FALSE)=0,"-",VLOOKUP($A361,'Table 11 Raw Data'!$A$1:$O$868,13,FALSE))</f>
        <v>83</v>
      </c>
      <c r="N361" s="96">
        <f>IF(VLOOKUP($A361,'Table 11 Raw Data'!$A$1:$O$868,14,FALSE)=0,"-",VLOOKUP($A361,'Table 11 Raw Data'!$A$1:$O$868,14,FALSE))</f>
        <v>17</v>
      </c>
      <c r="O361" s="97">
        <f>IF(VLOOKUP($A361,'Table 11 Raw Data'!$A$1:$O$868,15,FALSE)=0,"-",VLOOKUP($A361,'Table 11 Raw Data'!$A$1:$O$868,15,FALSE))</f>
        <v>100</v>
      </c>
    </row>
    <row r="362" spans="1:15" x14ac:dyDescent="0.2">
      <c r="A362" s="94"/>
      <c r="B362" s="90"/>
      <c r="C362" s="90"/>
      <c r="D362" s="90"/>
      <c r="E362" s="90"/>
      <c r="F362" s="90"/>
      <c r="G362" s="90"/>
      <c r="H362" s="90"/>
      <c r="I362" s="90"/>
      <c r="J362" s="90"/>
      <c r="K362" s="91"/>
      <c r="L362" s="91"/>
      <c r="M362" s="91"/>
      <c r="N362" s="91"/>
      <c r="O362" s="92"/>
    </row>
    <row r="363" spans="1:15" x14ac:dyDescent="0.2">
      <c r="A363" s="93" t="s">
        <v>65</v>
      </c>
      <c r="B363" s="90">
        <f>IF(VLOOKUP($A363,'Table 11 Raw Data'!$A$1:$O$868,2,FALSE)=0,"-",VLOOKUP($A363,'Table 11 Raw Data'!$A$1:$O$868,2,FALSE))</f>
        <v>36380</v>
      </c>
      <c r="C363" s="90">
        <f>IF(VLOOKUP($A363,'Table 11 Raw Data'!$A$1:$O$868,3,FALSE)=0,"-",VLOOKUP($A363,'Table 11 Raw Data'!$A$1:$O$868,3,FALSE))</f>
        <v>39200</v>
      </c>
      <c r="D363" s="90">
        <f>IF(VLOOKUP($A363,'Table 11 Raw Data'!$A$1:$O$868,4,FALSE)=0,"-",VLOOKUP($A363,'Table 11 Raw Data'!$A$1:$O$868,4,FALSE))</f>
        <v>75580</v>
      </c>
      <c r="E363" s="90">
        <f>IF(VLOOKUP($A363,'Table 11 Raw Data'!$A$1:$O$868,5,FALSE)=0,"-",VLOOKUP($A363,'Table 11 Raw Data'!$A$1:$O$868,5,FALSE))</f>
        <v>20310</v>
      </c>
      <c r="F363" s="90">
        <f>IF(VLOOKUP($A363,'Table 11 Raw Data'!$A$1:$O$868,6,FALSE)=0,"-",VLOOKUP($A363,'Table 11 Raw Data'!$A$1:$O$868,6,FALSE))</f>
        <v>95880</v>
      </c>
      <c r="G363" s="90">
        <f>IF(VLOOKUP($A363,'Table 11 Raw Data'!$A$1:$O$868,7,FALSE)=0,"-",VLOOKUP($A363,'Table 11 Raw Data'!$A$1:$O$868,7,FALSE))</f>
        <v>3650</v>
      </c>
      <c r="H363" s="90">
        <f>IF(VLOOKUP($A363,'Table 11 Raw Data'!$A$1:$O$868,8,FALSE)=0,"-",VLOOKUP($A363,'Table 11 Raw Data'!$A$1:$O$868,8,FALSE))</f>
        <v>2100</v>
      </c>
      <c r="I363" s="90">
        <f>IF(VLOOKUP($A363,'Table 11 Raw Data'!$A$1:$O$868,9,FALSE)=0,"-",VLOOKUP($A363,'Table 11 Raw Data'!$A$1:$O$868,9,FALSE))</f>
        <v>5750</v>
      </c>
      <c r="J363" s="90">
        <f>IF(VLOOKUP($A363,'Table 11 Raw Data'!$A$1:$O$868,10,FALSE)=0,"-",VLOOKUP($A363,'Table 11 Raw Data'!$A$1:$O$868,10,FALSE))</f>
        <v>101640</v>
      </c>
      <c r="K363" s="91">
        <f>IF(VLOOKUP($A363,'Table 11 Raw Data'!$A$1:$O$868,11,FALSE)=0,"-",VLOOKUP($A363,'Table 11 Raw Data'!$A$1:$O$868,11,FALSE))</f>
        <v>38</v>
      </c>
      <c r="L363" s="91">
        <f>IF(VLOOKUP($A363,'Table 11 Raw Data'!$A$1:$O$868,12,FALSE)=0,"-",VLOOKUP($A363,'Table 11 Raw Data'!$A$1:$O$868,12,FALSE))</f>
        <v>41</v>
      </c>
      <c r="M363" s="91">
        <f>IF(VLOOKUP($A363,'Table 11 Raw Data'!$A$1:$O$868,13,FALSE)=0,"-",VLOOKUP($A363,'Table 11 Raw Data'!$A$1:$O$868,13,FALSE))</f>
        <v>79</v>
      </c>
      <c r="N363" s="91">
        <f>IF(VLOOKUP($A363,'Table 11 Raw Data'!$A$1:$O$868,14,FALSE)=0,"-",VLOOKUP($A363,'Table 11 Raw Data'!$A$1:$O$868,14,FALSE))</f>
        <v>21</v>
      </c>
      <c r="O363" s="92">
        <f>IF(VLOOKUP($A363,'Table 11 Raw Data'!$A$1:$O$868,15,FALSE)=0,"-",VLOOKUP($A363,'Table 11 Raw Data'!$A$1:$O$868,15,FALSE))</f>
        <v>100</v>
      </c>
    </row>
    <row r="364" spans="1:15" x14ac:dyDescent="0.2">
      <c r="A364" s="94" t="s">
        <v>687</v>
      </c>
      <c r="B364" s="95">
        <f>IF(VLOOKUP($A364,'Table 11 Raw Data'!$A$1:$O$868,2,FALSE)=0,"-",VLOOKUP($A364,'Table 11 Raw Data'!$A$1:$O$868,2,FALSE))</f>
        <v>760</v>
      </c>
      <c r="C364" s="95">
        <f>IF(VLOOKUP($A364,'Table 11 Raw Data'!$A$1:$O$868,3,FALSE)=0,"-",VLOOKUP($A364,'Table 11 Raw Data'!$A$1:$O$868,3,FALSE))</f>
        <v>680</v>
      </c>
      <c r="D364" s="95">
        <f>IF(VLOOKUP($A364,'Table 11 Raw Data'!$A$1:$O$868,4,FALSE)=0,"-",VLOOKUP($A364,'Table 11 Raw Data'!$A$1:$O$868,4,FALSE))</f>
        <v>1450</v>
      </c>
      <c r="E364" s="95">
        <f>IF(VLOOKUP($A364,'Table 11 Raw Data'!$A$1:$O$868,5,FALSE)=0,"-",VLOOKUP($A364,'Table 11 Raw Data'!$A$1:$O$868,5,FALSE))</f>
        <v>450</v>
      </c>
      <c r="F364" s="95">
        <f>IF(VLOOKUP($A364,'Table 11 Raw Data'!$A$1:$O$868,6,FALSE)=0,"-",VLOOKUP($A364,'Table 11 Raw Data'!$A$1:$O$868,6,FALSE))</f>
        <v>1900</v>
      </c>
      <c r="G364" s="95">
        <f>IF(VLOOKUP($A364,'Table 11 Raw Data'!$A$1:$O$868,7,FALSE)=0,"-",VLOOKUP($A364,'Table 11 Raw Data'!$A$1:$O$868,7,FALSE))</f>
        <v>90</v>
      </c>
      <c r="H364" s="95">
        <f>IF(VLOOKUP($A364,'Table 11 Raw Data'!$A$1:$O$868,8,FALSE)=0,"-",VLOOKUP($A364,'Table 11 Raw Data'!$A$1:$O$868,8,FALSE))</f>
        <v>20</v>
      </c>
      <c r="I364" s="95">
        <f>IF(VLOOKUP($A364,'Table 11 Raw Data'!$A$1:$O$868,9,FALSE)=0,"-",VLOOKUP($A364,'Table 11 Raw Data'!$A$1:$O$868,9,FALSE))</f>
        <v>100</v>
      </c>
      <c r="J364" s="95">
        <f>IF(VLOOKUP($A364,'Table 11 Raw Data'!$A$1:$O$868,10,FALSE)=0,"-",VLOOKUP($A364,'Table 11 Raw Data'!$A$1:$O$868,10,FALSE))</f>
        <v>2000</v>
      </c>
      <c r="K364" s="96">
        <f>IF(VLOOKUP($A364,'Table 11 Raw Data'!$A$1:$O$868,11,FALSE)=0,"-",VLOOKUP($A364,'Table 11 Raw Data'!$A$1:$O$868,11,FALSE))</f>
        <v>40</v>
      </c>
      <c r="L364" s="96">
        <f>IF(VLOOKUP($A364,'Table 11 Raw Data'!$A$1:$O$868,12,FALSE)=0,"-",VLOOKUP($A364,'Table 11 Raw Data'!$A$1:$O$868,12,FALSE))</f>
        <v>36</v>
      </c>
      <c r="M364" s="96">
        <f>IF(VLOOKUP($A364,'Table 11 Raw Data'!$A$1:$O$868,13,FALSE)=0,"-",VLOOKUP($A364,'Table 11 Raw Data'!$A$1:$O$868,13,FALSE))</f>
        <v>76</v>
      </c>
      <c r="N364" s="96">
        <f>IF(VLOOKUP($A364,'Table 11 Raw Data'!$A$1:$O$868,14,FALSE)=0,"-",VLOOKUP($A364,'Table 11 Raw Data'!$A$1:$O$868,14,FALSE))</f>
        <v>24</v>
      </c>
      <c r="O364" s="97">
        <f>IF(VLOOKUP($A364,'Table 11 Raw Data'!$A$1:$O$868,15,FALSE)=0,"-",VLOOKUP($A364,'Table 11 Raw Data'!$A$1:$O$868,15,FALSE))</f>
        <v>100</v>
      </c>
    </row>
    <row r="365" spans="1:15" x14ac:dyDescent="0.2">
      <c r="A365" s="94" t="s">
        <v>688</v>
      </c>
      <c r="B365" s="95">
        <f>IF(VLOOKUP($A365,'Table 11 Raw Data'!$A$1:$O$868,2,FALSE)=0,"-",VLOOKUP($A365,'Table 11 Raw Data'!$A$1:$O$868,2,FALSE))</f>
        <v>1060</v>
      </c>
      <c r="C365" s="95">
        <f>IF(VLOOKUP($A365,'Table 11 Raw Data'!$A$1:$O$868,3,FALSE)=0,"-",VLOOKUP($A365,'Table 11 Raw Data'!$A$1:$O$868,3,FALSE))</f>
        <v>1130</v>
      </c>
      <c r="D365" s="95">
        <f>IF(VLOOKUP($A365,'Table 11 Raw Data'!$A$1:$O$868,4,FALSE)=0,"-",VLOOKUP($A365,'Table 11 Raw Data'!$A$1:$O$868,4,FALSE))</f>
        <v>2180</v>
      </c>
      <c r="E365" s="95">
        <f>IF(VLOOKUP($A365,'Table 11 Raw Data'!$A$1:$O$868,5,FALSE)=0,"-",VLOOKUP($A365,'Table 11 Raw Data'!$A$1:$O$868,5,FALSE))</f>
        <v>470</v>
      </c>
      <c r="F365" s="95">
        <f>IF(VLOOKUP($A365,'Table 11 Raw Data'!$A$1:$O$868,6,FALSE)=0,"-",VLOOKUP($A365,'Table 11 Raw Data'!$A$1:$O$868,6,FALSE))</f>
        <v>2650</v>
      </c>
      <c r="G365" s="95">
        <f>IF(VLOOKUP($A365,'Table 11 Raw Data'!$A$1:$O$868,7,FALSE)=0,"-",VLOOKUP($A365,'Table 11 Raw Data'!$A$1:$O$868,7,FALSE))</f>
        <v>120</v>
      </c>
      <c r="H365" s="95">
        <f>IF(VLOOKUP($A365,'Table 11 Raw Data'!$A$1:$O$868,8,FALSE)=0,"-",VLOOKUP($A365,'Table 11 Raw Data'!$A$1:$O$868,8,FALSE))</f>
        <v>30</v>
      </c>
      <c r="I365" s="95">
        <f>IF(VLOOKUP($A365,'Table 11 Raw Data'!$A$1:$O$868,9,FALSE)=0,"-",VLOOKUP($A365,'Table 11 Raw Data'!$A$1:$O$868,9,FALSE))</f>
        <v>150</v>
      </c>
      <c r="J365" s="95">
        <f>IF(VLOOKUP($A365,'Table 11 Raw Data'!$A$1:$O$868,10,FALSE)=0,"-",VLOOKUP($A365,'Table 11 Raw Data'!$A$1:$O$868,10,FALSE))</f>
        <v>2810</v>
      </c>
      <c r="K365" s="96">
        <f>IF(VLOOKUP($A365,'Table 11 Raw Data'!$A$1:$O$868,11,FALSE)=0,"-",VLOOKUP($A365,'Table 11 Raw Data'!$A$1:$O$868,11,FALSE))</f>
        <v>40</v>
      </c>
      <c r="L365" s="96">
        <f>IF(VLOOKUP($A365,'Table 11 Raw Data'!$A$1:$O$868,12,FALSE)=0,"-",VLOOKUP($A365,'Table 11 Raw Data'!$A$1:$O$868,12,FALSE))</f>
        <v>43</v>
      </c>
      <c r="M365" s="96">
        <f>IF(VLOOKUP($A365,'Table 11 Raw Data'!$A$1:$O$868,13,FALSE)=0,"-",VLOOKUP($A365,'Table 11 Raw Data'!$A$1:$O$868,13,FALSE))</f>
        <v>82</v>
      </c>
      <c r="N365" s="96">
        <f>IF(VLOOKUP($A365,'Table 11 Raw Data'!$A$1:$O$868,14,FALSE)=0,"-",VLOOKUP($A365,'Table 11 Raw Data'!$A$1:$O$868,14,FALSE))</f>
        <v>18</v>
      </c>
      <c r="O365" s="97">
        <f>IF(VLOOKUP($A365,'Table 11 Raw Data'!$A$1:$O$868,15,FALSE)=0,"-",VLOOKUP($A365,'Table 11 Raw Data'!$A$1:$O$868,15,FALSE))</f>
        <v>100</v>
      </c>
    </row>
    <row r="366" spans="1:15" x14ac:dyDescent="0.2">
      <c r="A366" s="94" t="s">
        <v>689</v>
      </c>
      <c r="B366" s="95">
        <f>IF(VLOOKUP($A366,'Table 11 Raw Data'!$A$1:$O$868,2,FALSE)=0,"-",VLOOKUP($A366,'Table 11 Raw Data'!$A$1:$O$868,2,FALSE))</f>
        <v>1150</v>
      </c>
      <c r="C366" s="95">
        <f>IF(VLOOKUP($A366,'Table 11 Raw Data'!$A$1:$O$868,3,FALSE)=0,"-",VLOOKUP($A366,'Table 11 Raw Data'!$A$1:$O$868,3,FALSE))</f>
        <v>1420</v>
      </c>
      <c r="D366" s="95">
        <f>IF(VLOOKUP($A366,'Table 11 Raw Data'!$A$1:$O$868,4,FALSE)=0,"-",VLOOKUP($A366,'Table 11 Raw Data'!$A$1:$O$868,4,FALSE))</f>
        <v>2570</v>
      </c>
      <c r="E366" s="95">
        <f>IF(VLOOKUP($A366,'Table 11 Raw Data'!$A$1:$O$868,5,FALSE)=0,"-",VLOOKUP($A366,'Table 11 Raw Data'!$A$1:$O$868,5,FALSE))</f>
        <v>650</v>
      </c>
      <c r="F366" s="95">
        <f>IF(VLOOKUP($A366,'Table 11 Raw Data'!$A$1:$O$868,6,FALSE)=0,"-",VLOOKUP($A366,'Table 11 Raw Data'!$A$1:$O$868,6,FALSE))</f>
        <v>3220</v>
      </c>
      <c r="G366" s="95">
        <f>IF(VLOOKUP($A366,'Table 11 Raw Data'!$A$1:$O$868,7,FALSE)=0,"-",VLOOKUP($A366,'Table 11 Raw Data'!$A$1:$O$868,7,FALSE))</f>
        <v>110</v>
      </c>
      <c r="H366" s="95">
        <f>IF(VLOOKUP($A366,'Table 11 Raw Data'!$A$1:$O$868,8,FALSE)=0,"-",VLOOKUP($A366,'Table 11 Raw Data'!$A$1:$O$868,8,FALSE))</f>
        <v>30</v>
      </c>
      <c r="I366" s="95">
        <f>IF(VLOOKUP($A366,'Table 11 Raw Data'!$A$1:$O$868,9,FALSE)=0,"-",VLOOKUP($A366,'Table 11 Raw Data'!$A$1:$O$868,9,FALSE))</f>
        <v>140</v>
      </c>
      <c r="J366" s="95">
        <f>IF(VLOOKUP($A366,'Table 11 Raw Data'!$A$1:$O$868,10,FALSE)=0,"-",VLOOKUP($A366,'Table 11 Raw Data'!$A$1:$O$868,10,FALSE))</f>
        <v>3360</v>
      </c>
      <c r="K366" s="96">
        <f>IF(VLOOKUP($A366,'Table 11 Raw Data'!$A$1:$O$868,11,FALSE)=0,"-",VLOOKUP($A366,'Table 11 Raw Data'!$A$1:$O$868,11,FALSE))</f>
        <v>36</v>
      </c>
      <c r="L366" s="96">
        <f>IF(VLOOKUP($A366,'Table 11 Raw Data'!$A$1:$O$868,12,FALSE)=0,"-",VLOOKUP($A366,'Table 11 Raw Data'!$A$1:$O$868,12,FALSE))</f>
        <v>44</v>
      </c>
      <c r="M366" s="96">
        <f>IF(VLOOKUP($A366,'Table 11 Raw Data'!$A$1:$O$868,13,FALSE)=0,"-",VLOOKUP($A366,'Table 11 Raw Data'!$A$1:$O$868,13,FALSE))</f>
        <v>80</v>
      </c>
      <c r="N366" s="96">
        <f>IF(VLOOKUP($A366,'Table 11 Raw Data'!$A$1:$O$868,14,FALSE)=0,"-",VLOOKUP($A366,'Table 11 Raw Data'!$A$1:$O$868,14,FALSE))</f>
        <v>20</v>
      </c>
      <c r="O366" s="97">
        <f>IF(VLOOKUP($A366,'Table 11 Raw Data'!$A$1:$O$868,15,FALSE)=0,"-",VLOOKUP($A366,'Table 11 Raw Data'!$A$1:$O$868,15,FALSE))</f>
        <v>100</v>
      </c>
    </row>
    <row r="367" spans="1:15" x14ac:dyDescent="0.2">
      <c r="A367" s="94" t="s">
        <v>690</v>
      </c>
      <c r="B367" s="95">
        <f>IF(VLOOKUP($A367,'Table 11 Raw Data'!$A$1:$O$868,2,FALSE)=0,"-",VLOOKUP($A367,'Table 11 Raw Data'!$A$1:$O$868,2,FALSE))</f>
        <v>1110</v>
      </c>
      <c r="C367" s="95">
        <f>IF(VLOOKUP($A367,'Table 11 Raw Data'!$A$1:$O$868,3,FALSE)=0,"-",VLOOKUP($A367,'Table 11 Raw Data'!$A$1:$O$868,3,FALSE))</f>
        <v>1290</v>
      </c>
      <c r="D367" s="95">
        <f>IF(VLOOKUP($A367,'Table 11 Raw Data'!$A$1:$O$868,4,FALSE)=0,"-",VLOOKUP($A367,'Table 11 Raw Data'!$A$1:$O$868,4,FALSE))</f>
        <v>2400</v>
      </c>
      <c r="E367" s="95">
        <f>IF(VLOOKUP($A367,'Table 11 Raw Data'!$A$1:$O$868,5,FALSE)=0,"-",VLOOKUP($A367,'Table 11 Raw Data'!$A$1:$O$868,5,FALSE))</f>
        <v>570</v>
      </c>
      <c r="F367" s="95">
        <f>IF(VLOOKUP($A367,'Table 11 Raw Data'!$A$1:$O$868,6,FALSE)=0,"-",VLOOKUP($A367,'Table 11 Raw Data'!$A$1:$O$868,6,FALSE))</f>
        <v>2960</v>
      </c>
      <c r="G367" s="95">
        <f>IF(VLOOKUP($A367,'Table 11 Raw Data'!$A$1:$O$868,7,FALSE)=0,"-",VLOOKUP($A367,'Table 11 Raw Data'!$A$1:$O$868,7,FALSE))</f>
        <v>120</v>
      </c>
      <c r="H367" s="95">
        <f>IF(VLOOKUP($A367,'Table 11 Raw Data'!$A$1:$O$868,8,FALSE)=0,"-",VLOOKUP($A367,'Table 11 Raw Data'!$A$1:$O$868,8,FALSE))</f>
        <v>30</v>
      </c>
      <c r="I367" s="95">
        <f>IF(VLOOKUP($A367,'Table 11 Raw Data'!$A$1:$O$868,9,FALSE)=0,"-",VLOOKUP($A367,'Table 11 Raw Data'!$A$1:$O$868,9,FALSE))</f>
        <v>150</v>
      </c>
      <c r="J367" s="95">
        <f>IF(VLOOKUP($A367,'Table 11 Raw Data'!$A$1:$O$868,10,FALSE)=0,"-",VLOOKUP($A367,'Table 11 Raw Data'!$A$1:$O$868,10,FALSE))</f>
        <v>3110</v>
      </c>
      <c r="K367" s="96">
        <f>IF(VLOOKUP($A367,'Table 11 Raw Data'!$A$1:$O$868,11,FALSE)=0,"-",VLOOKUP($A367,'Table 11 Raw Data'!$A$1:$O$868,11,FALSE))</f>
        <v>37</v>
      </c>
      <c r="L367" s="96">
        <f>IF(VLOOKUP($A367,'Table 11 Raw Data'!$A$1:$O$868,12,FALSE)=0,"-",VLOOKUP($A367,'Table 11 Raw Data'!$A$1:$O$868,12,FALSE))</f>
        <v>43</v>
      </c>
      <c r="M367" s="96">
        <f>IF(VLOOKUP($A367,'Table 11 Raw Data'!$A$1:$O$868,13,FALSE)=0,"-",VLOOKUP($A367,'Table 11 Raw Data'!$A$1:$O$868,13,FALSE))</f>
        <v>81</v>
      </c>
      <c r="N367" s="96">
        <f>IF(VLOOKUP($A367,'Table 11 Raw Data'!$A$1:$O$868,14,FALSE)=0,"-",VLOOKUP($A367,'Table 11 Raw Data'!$A$1:$O$868,14,FALSE))</f>
        <v>19</v>
      </c>
      <c r="O367" s="97">
        <f>IF(VLOOKUP($A367,'Table 11 Raw Data'!$A$1:$O$868,15,FALSE)=0,"-",VLOOKUP($A367,'Table 11 Raw Data'!$A$1:$O$868,15,FALSE))</f>
        <v>100</v>
      </c>
    </row>
    <row r="368" spans="1:15" x14ac:dyDescent="0.2">
      <c r="A368" s="94" t="s">
        <v>691</v>
      </c>
      <c r="B368" s="95">
        <f>IF(VLOOKUP($A368,'Table 11 Raw Data'!$A$1:$O$868,2,FALSE)=0,"-",VLOOKUP($A368,'Table 11 Raw Data'!$A$1:$O$868,2,FALSE))</f>
        <v>1170</v>
      </c>
      <c r="C368" s="95">
        <f>IF(VLOOKUP($A368,'Table 11 Raw Data'!$A$1:$O$868,3,FALSE)=0,"-",VLOOKUP($A368,'Table 11 Raw Data'!$A$1:$O$868,3,FALSE))</f>
        <v>1330</v>
      </c>
      <c r="D368" s="95">
        <f>IF(VLOOKUP($A368,'Table 11 Raw Data'!$A$1:$O$868,4,FALSE)=0,"-",VLOOKUP($A368,'Table 11 Raw Data'!$A$1:$O$868,4,FALSE))</f>
        <v>2510</v>
      </c>
      <c r="E368" s="95">
        <f>IF(VLOOKUP($A368,'Table 11 Raw Data'!$A$1:$O$868,5,FALSE)=0,"-",VLOOKUP($A368,'Table 11 Raw Data'!$A$1:$O$868,5,FALSE))</f>
        <v>780</v>
      </c>
      <c r="F368" s="95">
        <f>IF(VLOOKUP($A368,'Table 11 Raw Data'!$A$1:$O$868,6,FALSE)=0,"-",VLOOKUP($A368,'Table 11 Raw Data'!$A$1:$O$868,6,FALSE))</f>
        <v>3280</v>
      </c>
      <c r="G368" s="95">
        <f>IF(VLOOKUP($A368,'Table 11 Raw Data'!$A$1:$O$868,7,FALSE)=0,"-",VLOOKUP($A368,'Table 11 Raw Data'!$A$1:$O$868,7,FALSE))</f>
        <v>120</v>
      </c>
      <c r="H368" s="95">
        <f>IF(VLOOKUP($A368,'Table 11 Raw Data'!$A$1:$O$868,8,FALSE)=0,"-",VLOOKUP($A368,'Table 11 Raw Data'!$A$1:$O$868,8,FALSE))</f>
        <v>30</v>
      </c>
      <c r="I368" s="95">
        <f>IF(VLOOKUP($A368,'Table 11 Raw Data'!$A$1:$O$868,9,FALSE)=0,"-",VLOOKUP($A368,'Table 11 Raw Data'!$A$1:$O$868,9,FALSE))</f>
        <v>150</v>
      </c>
      <c r="J368" s="95">
        <f>IF(VLOOKUP($A368,'Table 11 Raw Data'!$A$1:$O$868,10,FALSE)=0,"-",VLOOKUP($A368,'Table 11 Raw Data'!$A$1:$O$868,10,FALSE))</f>
        <v>3440</v>
      </c>
      <c r="K368" s="96">
        <f>IF(VLOOKUP($A368,'Table 11 Raw Data'!$A$1:$O$868,11,FALSE)=0,"-",VLOOKUP($A368,'Table 11 Raw Data'!$A$1:$O$868,11,FALSE))</f>
        <v>36</v>
      </c>
      <c r="L368" s="96">
        <f>IF(VLOOKUP($A368,'Table 11 Raw Data'!$A$1:$O$868,12,FALSE)=0,"-",VLOOKUP($A368,'Table 11 Raw Data'!$A$1:$O$868,12,FALSE))</f>
        <v>41</v>
      </c>
      <c r="M368" s="96">
        <f>IF(VLOOKUP($A368,'Table 11 Raw Data'!$A$1:$O$868,13,FALSE)=0,"-",VLOOKUP($A368,'Table 11 Raw Data'!$A$1:$O$868,13,FALSE))</f>
        <v>76</v>
      </c>
      <c r="N368" s="96">
        <f>IF(VLOOKUP($A368,'Table 11 Raw Data'!$A$1:$O$868,14,FALSE)=0,"-",VLOOKUP($A368,'Table 11 Raw Data'!$A$1:$O$868,14,FALSE))</f>
        <v>24</v>
      </c>
      <c r="O368" s="97">
        <f>IF(VLOOKUP($A368,'Table 11 Raw Data'!$A$1:$O$868,15,FALSE)=0,"-",VLOOKUP($A368,'Table 11 Raw Data'!$A$1:$O$868,15,FALSE))</f>
        <v>100</v>
      </c>
    </row>
    <row r="369" spans="1:15" x14ac:dyDescent="0.2">
      <c r="A369" s="94" t="s">
        <v>692</v>
      </c>
      <c r="B369" s="95">
        <f>IF(VLOOKUP($A369,'Table 11 Raw Data'!$A$1:$O$868,2,FALSE)=0,"-",VLOOKUP($A369,'Table 11 Raw Data'!$A$1:$O$868,2,FALSE))</f>
        <v>1320</v>
      </c>
      <c r="C369" s="95">
        <f>IF(VLOOKUP($A369,'Table 11 Raw Data'!$A$1:$O$868,3,FALSE)=0,"-",VLOOKUP($A369,'Table 11 Raw Data'!$A$1:$O$868,3,FALSE))</f>
        <v>1400</v>
      </c>
      <c r="D369" s="95">
        <f>IF(VLOOKUP($A369,'Table 11 Raw Data'!$A$1:$O$868,4,FALSE)=0,"-",VLOOKUP($A369,'Table 11 Raw Data'!$A$1:$O$868,4,FALSE))</f>
        <v>2720</v>
      </c>
      <c r="E369" s="95">
        <f>IF(VLOOKUP($A369,'Table 11 Raw Data'!$A$1:$O$868,5,FALSE)=0,"-",VLOOKUP($A369,'Table 11 Raw Data'!$A$1:$O$868,5,FALSE))</f>
        <v>970</v>
      </c>
      <c r="F369" s="95">
        <f>IF(VLOOKUP($A369,'Table 11 Raw Data'!$A$1:$O$868,6,FALSE)=0,"-",VLOOKUP($A369,'Table 11 Raw Data'!$A$1:$O$868,6,FALSE))</f>
        <v>3690</v>
      </c>
      <c r="G369" s="95">
        <f>IF(VLOOKUP($A369,'Table 11 Raw Data'!$A$1:$O$868,7,FALSE)=0,"-",VLOOKUP($A369,'Table 11 Raw Data'!$A$1:$O$868,7,FALSE))</f>
        <v>140</v>
      </c>
      <c r="H369" s="95">
        <f>IF(VLOOKUP($A369,'Table 11 Raw Data'!$A$1:$O$868,8,FALSE)=0,"-",VLOOKUP($A369,'Table 11 Raw Data'!$A$1:$O$868,8,FALSE))</f>
        <v>30</v>
      </c>
      <c r="I369" s="95">
        <f>IF(VLOOKUP($A369,'Table 11 Raw Data'!$A$1:$O$868,9,FALSE)=0,"-",VLOOKUP($A369,'Table 11 Raw Data'!$A$1:$O$868,9,FALSE))</f>
        <v>170</v>
      </c>
      <c r="J369" s="95">
        <f>IF(VLOOKUP($A369,'Table 11 Raw Data'!$A$1:$O$868,10,FALSE)=0,"-",VLOOKUP($A369,'Table 11 Raw Data'!$A$1:$O$868,10,FALSE))</f>
        <v>3860</v>
      </c>
      <c r="K369" s="96">
        <f>IF(VLOOKUP($A369,'Table 11 Raw Data'!$A$1:$O$868,11,FALSE)=0,"-",VLOOKUP($A369,'Table 11 Raw Data'!$A$1:$O$868,11,FALSE))</f>
        <v>36</v>
      </c>
      <c r="L369" s="96">
        <f>IF(VLOOKUP($A369,'Table 11 Raw Data'!$A$1:$O$868,12,FALSE)=0,"-",VLOOKUP($A369,'Table 11 Raw Data'!$A$1:$O$868,12,FALSE))</f>
        <v>38</v>
      </c>
      <c r="M369" s="96">
        <f>IF(VLOOKUP($A369,'Table 11 Raw Data'!$A$1:$O$868,13,FALSE)=0,"-",VLOOKUP($A369,'Table 11 Raw Data'!$A$1:$O$868,13,FALSE))</f>
        <v>74</v>
      </c>
      <c r="N369" s="96">
        <f>IF(VLOOKUP($A369,'Table 11 Raw Data'!$A$1:$O$868,14,FALSE)=0,"-",VLOOKUP($A369,'Table 11 Raw Data'!$A$1:$O$868,14,FALSE))</f>
        <v>26</v>
      </c>
      <c r="O369" s="97">
        <f>IF(VLOOKUP($A369,'Table 11 Raw Data'!$A$1:$O$868,15,FALSE)=0,"-",VLOOKUP($A369,'Table 11 Raw Data'!$A$1:$O$868,15,FALSE))</f>
        <v>100</v>
      </c>
    </row>
    <row r="370" spans="1:15" x14ac:dyDescent="0.2">
      <c r="A370" s="94" t="s">
        <v>693</v>
      </c>
      <c r="B370" s="95">
        <f>IF(VLOOKUP($A370,'Table 11 Raw Data'!$A$1:$O$868,2,FALSE)=0,"-",VLOOKUP($A370,'Table 11 Raw Data'!$A$1:$O$868,2,FALSE))</f>
        <v>1080</v>
      </c>
      <c r="C370" s="95">
        <f>IF(VLOOKUP($A370,'Table 11 Raw Data'!$A$1:$O$868,3,FALSE)=0,"-",VLOOKUP($A370,'Table 11 Raw Data'!$A$1:$O$868,3,FALSE))</f>
        <v>1300</v>
      </c>
      <c r="D370" s="95">
        <f>IF(VLOOKUP($A370,'Table 11 Raw Data'!$A$1:$O$868,4,FALSE)=0,"-",VLOOKUP($A370,'Table 11 Raw Data'!$A$1:$O$868,4,FALSE))</f>
        <v>2380</v>
      </c>
      <c r="E370" s="95">
        <f>IF(VLOOKUP($A370,'Table 11 Raw Data'!$A$1:$O$868,5,FALSE)=0,"-",VLOOKUP($A370,'Table 11 Raw Data'!$A$1:$O$868,5,FALSE))</f>
        <v>230</v>
      </c>
      <c r="F370" s="95">
        <f>IF(VLOOKUP($A370,'Table 11 Raw Data'!$A$1:$O$868,6,FALSE)=0,"-",VLOOKUP($A370,'Table 11 Raw Data'!$A$1:$O$868,6,FALSE))</f>
        <v>2610</v>
      </c>
      <c r="G370" s="95">
        <f>IF(VLOOKUP($A370,'Table 11 Raw Data'!$A$1:$O$868,7,FALSE)=0,"-",VLOOKUP($A370,'Table 11 Raw Data'!$A$1:$O$868,7,FALSE))</f>
        <v>120</v>
      </c>
      <c r="H370" s="95">
        <f>IF(VLOOKUP($A370,'Table 11 Raw Data'!$A$1:$O$868,8,FALSE)=0,"-",VLOOKUP($A370,'Table 11 Raw Data'!$A$1:$O$868,8,FALSE))</f>
        <v>70</v>
      </c>
      <c r="I370" s="95">
        <f>IF(VLOOKUP($A370,'Table 11 Raw Data'!$A$1:$O$868,9,FALSE)=0,"-",VLOOKUP($A370,'Table 11 Raw Data'!$A$1:$O$868,9,FALSE))</f>
        <v>200</v>
      </c>
      <c r="J370" s="95">
        <f>IF(VLOOKUP($A370,'Table 11 Raw Data'!$A$1:$O$868,10,FALSE)=0,"-",VLOOKUP($A370,'Table 11 Raw Data'!$A$1:$O$868,10,FALSE))</f>
        <v>2800</v>
      </c>
      <c r="K370" s="96">
        <f>IF(VLOOKUP($A370,'Table 11 Raw Data'!$A$1:$O$868,11,FALSE)=0,"-",VLOOKUP($A370,'Table 11 Raw Data'!$A$1:$O$868,11,FALSE))</f>
        <v>41</v>
      </c>
      <c r="L370" s="96">
        <f>IF(VLOOKUP($A370,'Table 11 Raw Data'!$A$1:$O$868,12,FALSE)=0,"-",VLOOKUP($A370,'Table 11 Raw Data'!$A$1:$O$868,12,FALSE))</f>
        <v>50</v>
      </c>
      <c r="M370" s="96">
        <f>IF(VLOOKUP($A370,'Table 11 Raw Data'!$A$1:$O$868,13,FALSE)=0,"-",VLOOKUP($A370,'Table 11 Raw Data'!$A$1:$O$868,13,FALSE))</f>
        <v>91</v>
      </c>
      <c r="N370" s="96">
        <f>IF(VLOOKUP($A370,'Table 11 Raw Data'!$A$1:$O$868,14,FALSE)=0,"-",VLOOKUP($A370,'Table 11 Raw Data'!$A$1:$O$868,14,FALSE))</f>
        <v>9</v>
      </c>
      <c r="O370" s="97">
        <f>IF(VLOOKUP($A370,'Table 11 Raw Data'!$A$1:$O$868,15,FALSE)=0,"-",VLOOKUP($A370,'Table 11 Raw Data'!$A$1:$O$868,15,FALSE))</f>
        <v>100</v>
      </c>
    </row>
    <row r="371" spans="1:15" x14ac:dyDescent="0.2">
      <c r="A371" s="94" t="s">
        <v>694</v>
      </c>
      <c r="B371" s="95">
        <f>IF(VLOOKUP($A371,'Table 11 Raw Data'!$A$1:$O$868,2,FALSE)=0,"-",VLOOKUP($A371,'Table 11 Raw Data'!$A$1:$O$868,2,FALSE))</f>
        <v>660</v>
      </c>
      <c r="C371" s="95">
        <f>IF(VLOOKUP($A371,'Table 11 Raw Data'!$A$1:$O$868,3,FALSE)=0,"-",VLOOKUP($A371,'Table 11 Raw Data'!$A$1:$O$868,3,FALSE))</f>
        <v>830</v>
      </c>
      <c r="D371" s="95">
        <f>IF(VLOOKUP($A371,'Table 11 Raw Data'!$A$1:$O$868,4,FALSE)=0,"-",VLOOKUP($A371,'Table 11 Raw Data'!$A$1:$O$868,4,FALSE))</f>
        <v>1480</v>
      </c>
      <c r="E371" s="95">
        <f>IF(VLOOKUP($A371,'Table 11 Raw Data'!$A$1:$O$868,5,FALSE)=0,"-",VLOOKUP($A371,'Table 11 Raw Data'!$A$1:$O$868,5,FALSE))</f>
        <v>290</v>
      </c>
      <c r="F371" s="95">
        <f>IF(VLOOKUP($A371,'Table 11 Raw Data'!$A$1:$O$868,6,FALSE)=0,"-",VLOOKUP($A371,'Table 11 Raw Data'!$A$1:$O$868,6,FALSE))</f>
        <v>1780</v>
      </c>
      <c r="G371" s="95">
        <f>IF(VLOOKUP($A371,'Table 11 Raw Data'!$A$1:$O$868,7,FALSE)=0,"-",VLOOKUP($A371,'Table 11 Raw Data'!$A$1:$O$868,7,FALSE))</f>
        <v>90</v>
      </c>
      <c r="H371" s="95">
        <f>IF(VLOOKUP($A371,'Table 11 Raw Data'!$A$1:$O$868,8,FALSE)=0,"-",VLOOKUP($A371,'Table 11 Raw Data'!$A$1:$O$868,8,FALSE))</f>
        <v>80</v>
      </c>
      <c r="I371" s="95">
        <f>IF(VLOOKUP($A371,'Table 11 Raw Data'!$A$1:$O$868,9,FALSE)=0,"-",VLOOKUP($A371,'Table 11 Raw Data'!$A$1:$O$868,9,FALSE))</f>
        <v>170</v>
      </c>
      <c r="J371" s="95">
        <f>IF(VLOOKUP($A371,'Table 11 Raw Data'!$A$1:$O$868,10,FALSE)=0,"-",VLOOKUP($A371,'Table 11 Raw Data'!$A$1:$O$868,10,FALSE))</f>
        <v>1940</v>
      </c>
      <c r="K371" s="96">
        <f>IF(VLOOKUP($A371,'Table 11 Raw Data'!$A$1:$O$868,11,FALSE)=0,"-",VLOOKUP($A371,'Table 11 Raw Data'!$A$1:$O$868,11,FALSE))</f>
        <v>37</v>
      </c>
      <c r="L371" s="96">
        <f>IF(VLOOKUP($A371,'Table 11 Raw Data'!$A$1:$O$868,12,FALSE)=0,"-",VLOOKUP($A371,'Table 11 Raw Data'!$A$1:$O$868,12,FALSE))</f>
        <v>47</v>
      </c>
      <c r="M371" s="96">
        <f>IF(VLOOKUP($A371,'Table 11 Raw Data'!$A$1:$O$868,13,FALSE)=0,"-",VLOOKUP($A371,'Table 11 Raw Data'!$A$1:$O$868,13,FALSE))</f>
        <v>84</v>
      </c>
      <c r="N371" s="96">
        <f>IF(VLOOKUP($A371,'Table 11 Raw Data'!$A$1:$O$868,14,FALSE)=0,"-",VLOOKUP($A371,'Table 11 Raw Data'!$A$1:$O$868,14,FALSE))</f>
        <v>16</v>
      </c>
      <c r="O371" s="97">
        <f>IF(VLOOKUP($A371,'Table 11 Raw Data'!$A$1:$O$868,15,FALSE)=0,"-",VLOOKUP($A371,'Table 11 Raw Data'!$A$1:$O$868,15,FALSE))</f>
        <v>100</v>
      </c>
    </row>
    <row r="372" spans="1:15" x14ac:dyDescent="0.2">
      <c r="A372" s="94" t="s">
        <v>695</v>
      </c>
      <c r="B372" s="95">
        <f>IF(VLOOKUP($A372,'Table 11 Raw Data'!$A$1:$O$868,2,FALSE)=0,"-",VLOOKUP($A372,'Table 11 Raw Data'!$A$1:$O$868,2,FALSE))</f>
        <v>1110</v>
      </c>
      <c r="C372" s="95">
        <f>IF(VLOOKUP($A372,'Table 11 Raw Data'!$A$1:$O$868,3,FALSE)=0,"-",VLOOKUP($A372,'Table 11 Raw Data'!$A$1:$O$868,3,FALSE))</f>
        <v>1470</v>
      </c>
      <c r="D372" s="95">
        <f>IF(VLOOKUP($A372,'Table 11 Raw Data'!$A$1:$O$868,4,FALSE)=0,"-",VLOOKUP($A372,'Table 11 Raw Data'!$A$1:$O$868,4,FALSE))</f>
        <v>2570</v>
      </c>
      <c r="E372" s="95">
        <f>IF(VLOOKUP($A372,'Table 11 Raw Data'!$A$1:$O$868,5,FALSE)=0,"-",VLOOKUP($A372,'Table 11 Raw Data'!$A$1:$O$868,5,FALSE))</f>
        <v>720</v>
      </c>
      <c r="F372" s="95">
        <f>IF(VLOOKUP($A372,'Table 11 Raw Data'!$A$1:$O$868,6,FALSE)=0,"-",VLOOKUP($A372,'Table 11 Raw Data'!$A$1:$O$868,6,FALSE))</f>
        <v>3290</v>
      </c>
      <c r="G372" s="95">
        <f>IF(VLOOKUP($A372,'Table 11 Raw Data'!$A$1:$O$868,7,FALSE)=0,"-",VLOOKUP($A372,'Table 11 Raw Data'!$A$1:$O$868,7,FALSE))</f>
        <v>130</v>
      </c>
      <c r="H372" s="95">
        <f>IF(VLOOKUP($A372,'Table 11 Raw Data'!$A$1:$O$868,8,FALSE)=0,"-",VLOOKUP($A372,'Table 11 Raw Data'!$A$1:$O$868,8,FALSE))</f>
        <v>70</v>
      </c>
      <c r="I372" s="95">
        <f>IF(VLOOKUP($A372,'Table 11 Raw Data'!$A$1:$O$868,9,FALSE)=0,"-",VLOOKUP($A372,'Table 11 Raw Data'!$A$1:$O$868,9,FALSE))</f>
        <v>200</v>
      </c>
      <c r="J372" s="95">
        <f>IF(VLOOKUP($A372,'Table 11 Raw Data'!$A$1:$O$868,10,FALSE)=0,"-",VLOOKUP($A372,'Table 11 Raw Data'!$A$1:$O$868,10,FALSE))</f>
        <v>3490</v>
      </c>
      <c r="K372" s="96">
        <f>IF(VLOOKUP($A372,'Table 11 Raw Data'!$A$1:$O$868,11,FALSE)=0,"-",VLOOKUP($A372,'Table 11 Raw Data'!$A$1:$O$868,11,FALSE))</f>
        <v>34</v>
      </c>
      <c r="L372" s="96">
        <f>IF(VLOOKUP($A372,'Table 11 Raw Data'!$A$1:$O$868,12,FALSE)=0,"-",VLOOKUP($A372,'Table 11 Raw Data'!$A$1:$O$868,12,FALSE))</f>
        <v>45</v>
      </c>
      <c r="M372" s="96">
        <f>IF(VLOOKUP($A372,'Table 11 Raw Data'!$A$1:$O$868,13,FALSE)=0,"-",VLOOKUP($A372,'Table 11 Raw Data'!$A$1:$O$868,13,FALSE))</f>
        <v>78</v>
      </c>
      <c r="N372" s="96">
        <f>IF(VLOOKUP($A372,'Table 11 Raw Data'!$A$1:$O$868,14,FALSE)=0,"-",VLOOKUP($A372,'Table 11 Raw Data'!$A$1:$O$868,14,FALSE))</f>
        <v>22</v>
      </c>
      <c r="O372" s="97">
        <f>IF(VLOOKUP($A372,'Table 11 Raw Data'!$A$1:$O$868,15,FALSE)=0,"-",VLOOKUP($A372,'Table 11 Raw Data'!$A$1:$O$868,15,FALSE))</f>
        <v>100</v>
      </c>
    </row>
    <row r="373" spans="1:15" x14ac:dyDescent="0.2">
      <c r="A373" s="94" t="s">
        <v>696</v>
      </c>
      <c r="B373" s="95">
        <f>IF(VLOOKUP($A373,'Table 11 Raw Data'!$A$1:$O$868,2,FALSE)=0,"-",VLOOKUP($A373,'Table 11 Raw Data'!$A$1:$O$868,2,FALSE))</f>
        <v>2200</v>
      </c>
      <c r="C373" s="95">
        <f>IF(VLOOKUP($A373,'Table 11 Raw Data'!$A$1:$O$868,3,FALSE)=0,"-",VLOOKUP($A373,'Table 11 Raw Data'!$A$1:$O$868,3,FALSE))</f>
        <v>2770</v>
      </c>
      <c r="D373" s="95">
        <f>IF(VLOOKUP($A373,'Table 11 Raw Data'!$A$1:$O$868,4,FALSE)=0,"-",VLOOKUP($A373,'Table 11 Raw Data'!$A$1:$O$868,4,FALSE))</f>
        <v>4970</v>
      </c>
      <c r="E373" s="95">
        <f>IF(VLOOKUP($A373,'Table 11 Raw Data'!$A$1:$O$868,5,FALSE)=0,"-",VLOOKUP($A373,'Table 11 Raw Data'!$A$1:$O$868,5,FALSE))</f>
        <v>1380</v>
      </c>
      <c r="F373" s="95">
        <f>IF(VLOOKUP($A373,'Table 11 Raw Data'!$A$1:$O$868,6,FALSE)=0,"-",VLOOKUP($A373,'Table 11 Raw Data'!$A$1:$O$868,6,FALSE))</f>
        <v>6350</v>
      </c>
      <c r="G373" s="95">
        <f>IF(VLOOKUP($A373,'Table 11 Raw Data'!$A$1:$O$868,7,FALSE)=0,"-",VLOOKUP($A373,'Table 11 Raw Data'!$A$1:$O$868,7,FALSE))</f>
        <v>250</v>
      </c>
      <c r="H373" s="95">
        <f>IF(VLOOKUP($A373,'Table 11 Raw Data'!$A$1:$O$868,8,FALSE)=0,"-",VLOOKUP($A373,'Table 11 Raw Data'!$A$1:$O$868,8,FALSE))</f>
        <v>180</v>
      </c>
      <c r="I373" s="95">
        <f>IF(VLOOKUP($A373,'Table 11 Raw Data'!$A$1:$O$868,9,FALSE)=0,"-",VLOOKUP($A373,'Table 11 Raw Data'!$A$1:$O$868,9,FALSE))</f>
        <v>430</v>
      </c>
      <c r="J373" s="95">
        <f>IF(VLOOKUP($A373,'Table 11 Raw Data'!$A$1:$O$868,10,FALSE)=0,"-",VLOOKUP($A373,'Table 11 Raw Data'!$A$1:$O$868,10,FALSE))</f>
        <v>6770</v>
      </c>
      <c r="K373" s="96">
        <f>IF(VLOOKUP($A373,'Table 11 Raw Data'!$A$1:$O$868,11,FALSE)=0,"-",VLOOKUP($A373,'Table 11 Raw Data'!$A$1:$O$868,11,FALSE))</f>
        <v>35</v>
      </c>
      <c r="L373" s="96">
        <f>IF(VLOOKUP($A373,'Table 11 Raw Data'!$A$1:$O$868,12,FALSE)=0,"-",VLOOKUP($A373,'Table 11 Raw Data'!$A$1:$O$868,12,FALSE))</f>
        <v>44</v>
      </c>
      <c r="M373" s="96">
        <f>IF(VLOOKUP($A373,'Table 11 Raw Data'!$A$1:$O$868,13,FALSE)=0,"-",VLOOKUP($A373,'Table 11 Raw Data'!$A$1:$O$868,13,FALSE))</f>
        <v>78</v>
      </c>
      <c r="N373" s="96">
        <f>IF(VLOOKUP($A373,'Table 11 Raw Data'!$A$1:$O$868,14,FALSE)=0,"-",VLOOKUP($A373,'Table 11 Raw Data'!$A$1:$O$868,14,FALSE))</f>
        <v>22</v>
      </c>
      <c r="O373" s="97">
        <f>IF(VLOOKUP($A373,'Table 11 Raw Data'!$A$1:$O$868,15,FALSE)=0,"-",VLOOKUP($A373,'Table 11 Raw Data'!$A$1:$O$868,15,FALSE))</f>
        <v>100</v>
      </c>
    </row>
    <row r="374" spans="1:15" x14ac:dyDescent="0.2">
      <c r="A374" s="94" t="s">
        <v>697</v>
      </c>
      <c r="B374" s="95">
        <f>IF(VLOOKUP($A374,'Table 11 Raw Data'!$A$1:$O$868,2,FALSE)=0,"-",VLOOKUP($A374,'Table 11 Raw Data'!$A$1:$O$868,2,FALSE))</f>
        <v>3220</v>
      </c>
      <c r="C374" s="95">
        <f>IF(VLOOKUP($A374,'Table 11 Raw Data'!$A$1:$O$868,3,FALSE)=0,"-",VLOOKUP($A374,'Table 11 Raw Data'!$A$1:$O$868,3,FALSE))</f>
        <v>3210</v>
      </c>
      <c r="D374" s="95">
        <f>IF(VLOOKUP($A374,'Table 11 Raw Data'!$A$1:$O$868,4,FALSE)=0,"-",VLOOKUP($A374,'Table 11 Raw Data'!$A$1:$O$868,4,FALSE))</f>
        <v>6430</v>
      </c>
      <c r="E374" s="95">
        <f>IF(VLOOKUP($A374,'Table 11 Raw Data'!$A$1:$O$868,5,FALSE)=0,"-",VLOOKUP($A374,'Table 11 Raw Data'!$A$1:$O$868,5,FALSE))</f>
        <v>1530</v>
      </c>
      <c r="F374" s="95">
        <f>IF(VLOOKUP($A374,'Table 11 Raw Data'!$A$1:$O$868,6,FALSE)=0,"-",VLOOKUP($A374,'Table 11 Raw Data'!$A$1:$O$868,6,FALSE))</f>
        <v>7960</v>
      </c>
      <c r="G374" s="95">
        <f>IF(VLOOKUP($A374,'Table 11 Raw Data'!$A$1:$O$868,7,FALSE)=0,"-",VLOOKUP($A374,'Table 11 Raw Data'!$A$1:$O$868,7,FALSE))</f>
        <v>350</v>
      </c>
      <c r="H374" s="95">
        <f>IF(VLOOKUP($A374,'Table 11 Raw Data'!$A$1:$O$868,8,FALSE)=0,"-",VLOOKUP($A374,'Table 11 Raw Data'!$A$1:$O$868,8,FALSE))</f>
        <v>180</v>
      </c>
      <c r="I374" s="95">
        <f>IF(VLOOKUP($A374,'Table 11 Raw Data'!$A$1:$O$868,9,FALSE)=0,"-",VLOOKUP($A374,'Table 11 Raw Data'!$A$1:$O$868,9,FALSE))</f>
        <v>530</v>
      </c>
      <c r="J374" s="95">
        <f>IF(VLOOKUP($A374,'Table 11 Raw Data'!$A$1:$O$868,10,FALSE)=0,"-",VLOOKUP($A374,'Table 11 Raw Data'!$A$1:$O$868,10,FALSE))</f>
        <v>8490</v>
      </c>
      <c r="K374" s="96">
        <f>IF(VLOOKUP($A374,'Table 11 Raw Data'!$A$1:$O$868,11,FALSE)=0,"-",VLOOKUP($A374,'Table 11 Raw Data'!$A$1:$O$868,11,FALSE))</f>
        <v>40</v>
      </c>
      <c r="L374" s="96">
        <f>IF(VLOOKUP($A374,'Table 11 Raw Data'!$A$1:$O$868,12,FALSE)=0,"-",VLOOKUP($A374,'Table 11 Raw Data'!$A$1:$O$868,12,FALSE))</f>
        <v>40</v>
      </c>
      <c r="M374" s="96">
        <f>IF(VLOOKUP($A374,'Table 11 Raw Data'!$A$1:$O$868,13,FALSE)=0,"-",VLOOKUP($A374,'Table 11 Raw Data'!$A$1:$O$868,13,FALSE))</f>
        <v>81</v>
      </c>
      <c r="N374" s="96">
        <f>IF(VLOOKUP($A374,'Table 11 Raw Data'!$A$1:$O$868,14,FALSE)=0,"-",VLOOKUP($A374,'Table 11 Raw Data'!$A$1:$O$868,14,FALSE))</f>
        <v>19</v>
      </c>
      <c r="O374" s="97">
        <f>IF(VLOOKUP($A374,'Table 11 Raw Data'!$A$1:$O$868,15,FALSE)=0,"-",VLOOKUP($A374,'Table 11 Raw Data'!$A$1:$O$868,15,FALSE))</f>
        <v>100</v>
      </c>
    </row>
    <row r="375" spans="1:15" x14ac:dyDescent="0.2">
      <c r="A375" s="94" t="s">
        <v>698</v>
      </c>
      <c r="B375" s="95">
        <f>IF(VLOOKUP($A375,'Table 11 Raw Data'!$A$1:$O$868,2,FALSE)=0,"-",VLOOKUP($A375,'Table 11 Raw Data'!$A$1:$O$868,2,FALSE))</f>
        <v>2450</v>
      </c>
      <c r="C375" s="95">
        <f>IF(VLOOKUP($A375,'Table 11 Raw Data'!$A$1:$O$868,3,FALSE)=0,"-",VLOOKUP($A375,'Table 11 Raw Data'!$A$1:$O$868,3,FALSE))</f>
        <v>2770</v>
      </c>
      <c r="D375" s="95">
        <f>IF(VLOOKUP($A375,'Table 11 Raw Data'!$A$1:$O$868,4,FALSE)=0,"-",VLOOKUP($A375,'Table 11 Raw Data'!$A$1:$O$868,4,FALSE))</f>
        <v>5220</v>
      </c>
      <c r="E375" s="95">
        <f>IF(VLOOKUP($A375,'Table 11 Raw Data'!$A$1:$O$868,5,FALSE)=0,"-",VLOOKUP($A375,'Table 11 Raw Data'!$A$1:$O$868,5,FALSE))</f>
        <v>1280</v>
      </c>
      <c r="F375" s="95">
        <f>IF(VLOOKUP($A375,'Table 11 Raw Data'!$A$1:$O$868,6,FALSE)=0,"-",VLOOKUP($A375,'Table 11 Raw Data'!$A$1:$O$868,6,FALSE))</f>
        <v>6500</v>
      </c>
      <c r="G375" s="95">
        <f>IF(VLOOKUP($A375,'Table 11 Raw Data'!$A$1:$O$868,7,FALSE)=0,"-",VLOOKUP($A375,'Table 11 Raw Data'!$A$1:$O$868,7,FALSE))</f>
        <v>270</v>
      </c>
      <c r="H375" s="95">
        <f>IF(VLOOKUP($A375,'Table 11 Raw Data'!$A$1:$O$868,8,FALSE)=0,"-",VLOOKUP($A375,'Table 11 Raw Data'!$A$1:$O$868,8,FALSE))</f>
        <v>130</v>
      </c>
      <c r="I375" s="95">
        <f>IF(VLOOKUP($A375,'Table 11 Raw Data'!$A$1:$O$868,9,FALSE)=0,"-",VLOOKUP($A375,'Table 11 Raw Data'!$A$1:$O$868,9,FALSE))</f>
        <v>400</v>
      </c>
      <c r="J375" s="95">
        <f>IF(VLOOKUP($A375,'Table 11 Raw Data'!$A$1:$O$868,10,FALSE)=0,"-",VLOOKUP($A375,'Table 11 Raw Data'!$A$1:$O$868,10,FALSE))</f>
        <v>6900</v>
      </c>
      <c r="K375" s="96">
        <f>IF(VLOOKUP($A375,'Table 11 Raw Data'!$A$1:$O$868,11,FALSE)=0,"-",VLOOKUP($A375,'Table 11 Raw Data'!$A$1:$O$868,11,FALSE))</f>
        <v>38</v>
      </c>
      <c r="L375" s="96">
        <f>IF(VLOOKUP($A375,'Table 11 Raw Data'!$A$1:$O$868,12,FALSE)=0,"-",VLOOKUP($A375,'Table 11 Raw Data'!$A$1:$O$868,12,FALSE))</f>
        <v>43</v>
      </c>
      <c r="M375" s="96">
        <f>IF(VLOOKUP($A375,'Table 11 Raw Data'!$A$1:$O$868,13,FALSE)=0,"-",VLOOKUP($A375,'Table 11 Raw Data'!$A$1:$O$868,13,FALSE))</f>
        <v>80</v>
      </c>
      <c r="N375" s="96">
        <f>IF(VLOOKUP($A375,'Table 11 Raw Data'!$A$1:$O$868,14,FALSE)=0,"-",VLOOKUP($A375,'Table 11 Raw Data'!$A$1:$O$868,14,FALSE))</f>
        <v>20</v>
      </c>
      <c r="O375" s="97">
        <f>IF(VLOOKUP($A375,'Table 11 Raw Data'!$A$1:$O$868,15,FALSE)=0,"-",VLOOKUP($A375,'Table 11 Raw Data'!$A$1:$O$868,15,FALSE))</f>
        <v>100</v>
      </c>
    </row>
    <row r="376" spans="1:15" x14ac:dyDescent="0.2">
      <c r="A376" s="94" t="s">
        <v>699</v>
      </c>
      <c r="B376" s="95">
        <f>IF(VLOOKUP($A376,'Table 11 Raw Data'!$A$1:$O$868,2,FALSE)=0,"-",VLOOKUP($A376,'Table 11 Raw Data'!$A$1:$O$868,2,FALSE))</f>
        <v>1960</v>
      </c>
      <c r="C376" s="95">
        <f>IF(VLOOKUP($A376,'Table 11 Raw Data'!$A$1:$O$868,3,FALSE)=0,"-",VLOOKUP($A376,'Table 11 Raw Data'!$A$1:$O$868,3,FALSE))</f>
        <v>2150</v>
      </c>
      <c r="D376" s="95">
        <f>IF(VLOOKUP($A376,'Table 11 Raw Data'!$A$1:$O$868,4,FALSE)=0,"-",VLOOKUP($A376,'Table 11 Raw Data'!$A$1:$O$868,4,FALSE))</f>
        <v>4110</v>
      </c>
      <c r="E376" s="95">
        <f>IF(VLOOKUP($A376,'Table 11 Raw Data'!$A$1:$O$868,5,FALSE)=0,"-",VLOOKUP($A376,'Table 11 Raw Data'!$A$1:$O$868,5,FALSE))</f>
        <v>1080</v>
      </c>
      <c r="F376" s="95">
        <f>IF(VLOOKUP($A376,'Table 11 Raw Data'!$A$1:$O$868,6,FALSE)=0,"-",VLOOKUP($A376,'Table 11 Raw Data'!$A$1:$O$868,6,FALSE))</f>
        <v>5180</v>
      </c>
      <c r="G376" s="95">
        <f>IF(VLOOKUP($A376,'Table 11 Raw Data'!$A$1:$O$868,7,FALSE)=0,"-",VLOOKUP($A376,'Table 11 Raw Data'!$A$1:$O$868,7,FALSE))</f>
        <v>160</v>
      </c>
      <c r="H376" s="95">
        <f>IF(VLOOKUP($A376,'Table 11 Raw Data'!$A$1:$O$868,8,FALSE)=0,"-",VLOOKUP($A376,'Table 11 Raw Data'!$A$1:$O$868,8,FALSE))</f>
        <v>80</v>
      </c>
      <c r="I376" s="95">
        <f>IF(VLOOKUP($A376,'Table 11 Raw Data'!$A$1:$O$868,9,FALSE)=0,"-",VLOOKUP($A376,'Table 11 Raw Data'!$A$1:$O$868,9,FALSE))</f>
        <v>250</v>
      </c>
      <c r="J376" s="95">
        <f>IF(VLOOKUP($A376,'Table 11 Raw Data'!$A$1:$O$868,10,FALSE)=0,"-",VLOOKUP($A376,'Table 11 Raw Data'!$A$1:$O$868,10,FALSE))</f>
        <v>5430</v>
      </c>
      <c r="K376" s="96">
        <f>IF(VLOOKUP($A376,'Table 11 Raw Data'!$A$1:$O$868,11,FALSE)=0,"-",VLOOKUP($A376,'Table 11 Raw Data'!$A$1:$O$868,11,FALSE))</f>
        <v>38</v>
      </c>
      <c r="L376" s="96">
        <f>IF(VLOOKUP($A376,'Table 11 Raw Data'!$A$1:$O$868,12,FALSE)=0,"-",VLOOKUP($A376,'Table 11 Raw Data'!$A$1:$O$868,12,FALSE))</f>
        <v>41</v>
      </c>
      <c r="M376" s="96">
        <f>IF(VLOOKUP($A376,'Table 11 Raw Data'!$A$1:$O$868,13,FALSE)=0,"-",VLOOKUP($A376,'Table 11 Raw Data'!$A$1:$O$868,13,FALSE))</f>
        <v>79</v>
      </c>
      <c r="N376" s="96">
        <f>IF(VLOOKUP($A376,'Table 11 Raw Data'!$A$1:$O$868,14,FALSE)=0,"-",VLOOKUP($A376,'Table 11 Raw Data'!$A$1:$O$868,14,FALSE))</f>
        <v>21</v>
      </c>
      <c r="O376" s="97">
        <f>IF(VLOOKUP($A376,'Table 11 Raw Data'!$A$1:$O$868,15,FALSE)=0,"-",VLOOKUP($A376,'Table 11 Raw Data'!$A$1:$O$868,15,FALSE))</f>
        <v>100</v>
      </c>
    </row>
    <row r="377" spans="1:15" x14ac:dyDescent="0.2">
      <c r="A377" s="94" t="s">
        <v>700</v>
      </c>
      <c r="B377" s="95">
        <f>IF(VLOOKUP($A377,'Table 11 Raw Data'!$A$1:$O$868,2,FALSE)=0,"-",VLOOKUP($A377,'Table 11 Raw Data'!$A$1:$O$868,2,FALSE))</f>
        <v>1110</v>
      </c>
      <c r="C377" s="95">
        <f>IF(VLOOKUP($A377,'Table 11 Raw Data'!$A$1:$O$868,3,FALSE)=0,"-",VLOOKUP($A377,'Table 11 Raw Data'!$A$1:$O$868,3,FALSE))</f>
        <v>1120</v>
      </c>
      <c r="D377" s="95">
        <f>IF(VLOOKUP($A377,'Table 11 Raw Data'!$A$1:$O$868,4,FALSE)=0,"-",VLOOKUP($A377,'Table 11 Raw Data'!$A$1:$O$868,4,FALSE))</f>
        <v>2230</v>
      </c>
      <c r="E377" s="95">
        <f>IF(VLOOKUP($A377,'Table 11 Raw Data'!$A$1:$O$868,5,FALSE)=0,"-",VLOOKUP($A377,'Table 11 Raw Data'!$A$1:$O$868,5,FALSE))</f>
        <v>620</v>
      </c>
      <c r="F377" s="95">
        <f>IF(VLOOKUP($A377,'Table 11 Raw Data'!$A$1:$O$868,6,FALSE)=0,"-",VLOOKUP($A377,'Table 11 Raw Data'!$A$1:$O$868,6,FALSE))</f>
        <v>2840</v>
      </c>
      <c r="G377" s="95">
        <f>IF(VLOOKUP($A377,'Table 11 Raw Data'!$A$1:$O$868,7,FALSE)=0,"-",VLOOKUP($A377,'Table 11 Raw Data'!$A$1:$O$868,7,FALSE))</f>
        <v>110</v>
      </c>
      <c r="H377" s="95">
        <f>IF(VLOOKUP($A377,'Table 11 Raw Data'!$A$1:$O$868,8,FALSE)=0,"-",VLOOKUP($A377,'Table 11 Raw Data'!$A$1:$O$868,8,FALSE))</f>
        <v>30</v>
      </c>
      <c r="I377" s="95">
        <f>IF(VLOOKUP($A377,'Table 11 Raw Data'!$A$1:$O$868,9,FALSE)=0,"-",VLOOKUP($A377,'Table 11 Raw Data'!$A$1:$O$868,9,FALSE))</f>
        <v>130</v>
      </c>
      <c r="J377" s="95">
        <f>IF(VLOOKUP($A377,'Table 11 Raw Data'!$A$1:$O$868,10,FALSE)=0,"-",VLOOKUP($A377,'Table 11 Raw Data'!$A$1:$O$868,10,FALSE))</f>
        <v>2980</v>
      </c>
      <c r="K377" s="96">
        <f>IF(VLOOKUP($A377,'Table 11 Raw Data'!$A$1:$O$868,11,FALSE)=0,"-",VLOOKUP($A377,'Table 11 Raw Data'!$A$1:$O$868,11,FALSE))</f>
        <v>39</v>
      </c>
      <c r="L377" s="96">
        <f>IF(VLOOKUP($A377,'Table 11 Raw Data'!$A$1:$O$868,12,FALSE)=0,"-",VLOOKUP($A377,'Table 11 Raw Data'!$A$1:$O$868,12,FALSE))</f>
        <v>39</v>
      </c>
      <c r="M377" s="96">
        <f>IF(VLOOKUP($A377,'Table 11 Raw Data'!$A$1:$O$868,13,FALSE)=0,"-",VLOOKUP($A377,'Table 11 Raw Data'!$A$1:$O$868,13,FALSE))</f>
        <v>78</v>
      </c>
      <c r="N377" s="96">
        <f>IF(VLOOKUP($A377,'Table 11 Raw Data'!$A$1:$O$868,14,FALSE)=0,"-",VLOOKUP($A377,'Table 11 Raw Data'!$A$1:$O$868,14,FALSE))</f>
        <v>22</v>
      </c>
      <c r="O377" s="97">
        <f>IF(VLOOKUP($A377,'Table 11 Raw Data'!$A$1:$O$868,15,FALSE)=0,"-",VLOOKUP($A377,'Table 11 Raw Data'!$A$1:$O$868,15,FALSE))</f>
        <v>100</v>
      </c>
    </row>
    <row r="378" spans="1:15" x14ac:dyDescent="0.2">
      <c r="A378" s="94" t="s">
        <v>701</v>
      </c>
      <c r="B378" s="95">
        <f>IF(VLOOKUP($A378,'Table 11 Raw Data'!$A$1:$O$868,2,FALSE)=0,"-",VLOOKUP($A378,'Table 11 Raw Data'!$A$1:$O$868,2,FALSE))</f>
        <v>3770</v>
      </c>
      <c r="C378" s="95">
        <f>IF(VLOOKUP($A378,'Table 11 Raw Data'!$A$1:$O$868,3,FALSE)=0,"-",VLOOKUP($A378,'Table 11 Raw Data'!$A$1:$O$868,3,FALSE))</f>
        <v>4000</v>
      </c>
      <c r="D378" s="95">
        <f>IF(VLOOKUP($A378,'Table 11 Raw Data'!$A$1:$O$868,4,FALSE)=0,"-",VLOOKUP($A378,'Table 11 Raw Data'!$A$1:$O$868,4,FALSE))</f>
        <v>7780</v>
      </c>
      <c r="E378" s="95">
        <f>IF(VLOOKUP($A378,'Table 11 Raw Data'!$A$1:$O$868,5,FALSE)=0,"-",VLOOKUP($A378,'Table 11 Raw Data'!$A$1:$O$868,5,FALSE))</f>
        <v>2180</v>
      </c>
      <c r="F378" s="95">
        <f>IF(VLOOKUP($A378,'Table 11 Raw Data'!$A$1:$O$868,6,FALSE)=0,"-",VLOOKUP($A378,'Table 11 Raw Data'!$A$1:$O$868,6,FALSE))</f>
        <v>9960</v>
      </c>
      <c r="G378" s="95">
        <f>IF(VLOOKUP($A378,'Table 11 Raw Data'!$A$1:$O$868,7,FALSE)=0,"-",VLOOKUP($A378,'Table 11 Raw Data'!$A$1:$O$868,7,FALSE))</f>
        <v>430</v>
      </c>
      <c r="H378" s="95">
        <f>IF(VLOOKUP($A378,'Table 11 Raw Data'!$A$1:$O$868,8,FALSE)=0,"-",VLOOKUP($A378,'Table 11 Raw Data'!$A$1:$O$868,8,FALSE))</f>
        <v>510</v>
      </c>
      <c r="I378" s="95">
        <f>IF(VLOOKUP($A378,'Table 11 Raw Data'!$A$1:$O$868,9,FALSE)=0,"-",VLOOKUP($A378,'Table 11 Raw Data'!$A$1:$O$868,9,FALSE))</f>
        <v>940</v>
      </c>
      <c r="J378" s="95">
        <f>IF(VLOOKUP($A378,'Table 11 Raw Data'!$A$1:$O$868,10,FALSE)=0,"-",VLOOKUP($A378,'Table 11 Raw Data'!$A$1:$O$868,10,FALSE))</f>
        <v>10900</v>
      </c>
      <c r="K378" s="96">
        <f>IF(VLOOKUP($A378,'Table 11 Raw Data'!$A$1:$O$868,11,FALSE)=0,"-",VLOOKUP($A378,'Table 11 Raw Data'!$A$1:$O$868,11,FALSE))</f>
        <v>38</v>
      </c>
      <c r="L378" s="96">
        <f>IF(VLOOKUP($A378,'Table 11 Raw Data'!$A$1:$O$868,12,FALSE)=0,"-",VLOOKUP($A378,'Table 11 Raw Data'!$A$1:$O$868,12,FALSE))</f>
        <v>40</v>
      </c>
      <c r="M378" s="96">
        <f>IF(VLOOKUP($A378,'Table 11 Raw Data'!$A$1:$O$868,13,FALSE)=0,"-",VLOOKUP($A378,'Table 11 Raw Data'!$A$1:$O$868,13,FALSE))</f>
        <v>78</v>
      </c>
      <c r="N378" s="96">
        <f>IF(VLOOKUP($A378,'Table 11 Raw Data'!$A$1:$O$868,14,FALSE)=0,"-",VLOOKUP($A378,'Table 11 Raw Data'!$A$1:$O$868,14,FALSE))</f>
        <v>22</v>
      </c>
      <c r="O378" s="97">
        <f>IF(VLOOKUP($A378,'Table 11 Raw Data'!$A$1:$O$868,15,FALSE)=0,"-",VLOOKUP($A378,'Table 11 Raw Data'!$A$1:$O$868,15,FALSE))</f>
        <v>100</v>
      </c>
    </row>
    <row r="379" spans="1:15" x14ac:dyDescent="0.2">
      <c r="A379" s="94" t="s">
        <v>702</v>
      </c>
      <c r="B379" s="95">
        <f>IF(VLOOKUP($A379,'Table 11 Raw Data'!$A$1:$O$868,2,FALSE)=0,"-",VLOOKUP($A379,'Table 11 Raw Data'!$A$1:$O$868,2,FALSE))</f>
        <v>1180</v>
      </c>
      <c r="C379" s="95">
        <f>IF(VLOOKUP($A379,'Table 11 Raw Data'!$A$1:$O$868,3,FALSE)=0,"-",VLOOKUP($A379,'Table 11 Raw Data'!$A$1:$O$868,3,FALSE))</f>
        <v>1060</v>
      </c>
      <c r="D379" s="95">
        <f>IF(VLOOKUP($A379,'Table 11 Raw Data'!$A$1:$O$868,4,FALSE)=0,"-",VLOOKUP($A379,'Table 11 Raw Data'!$A$1:$O$868,4,FALSE))</f>
        <v>2240</v>
      </c>
      <c r="E379" s="95">
        <f>IF(VLOOKUP($A379,'Table 11 Raw Data'!$A$1:$O$868,5,FALSE)=0,"-",VLOOKUP($A379,'Table 11 Raw Data'!$A$1:$O$868,5,FALSE))</f>
        <v>560</v>
      </c>
      <c r="F379" s="95">
        <f>IF(VLOOKUP($A379,'Table 11 Raw Data'!$A$1:$O$868,6,FALSE)=0,"-",VLOOKUP($A379,'Table 11 Raw Data'!$A$1:$O$868,6,FALSE))</f>
        <v>2790</v>
      </c>
      <c r="G379" s="95">
        <f>IF(VLOOKUP($A379,'Table 11 Raw Data'!$A$1:$O$868,7,FALSE)=0,"-",VLOOKUP($A379,'Table 11 Raw Data'!$A$1:$O$868,7,FALSE))</f>
        <v>110</v>
      </c>
      <c r="H379" s="95">
        <f>IF(VLOOKUP($A379,'Table 11 Raw Data'!$A$1:$O$868,8,FALSE)=0,"-",VLOOKUP($A379,'Table 11 Raw Data'!$A$1:$O$868,8,FALSE))</f>
        <v>130</v>
      </c>
      <c r="I379" s="95">
        <f>IF(VLOOKUP($A379,'Table 11 Raw Data'!$A$1:$O$868,9,FALSE)=0,"-",VLOOKUP($A379,'Table 11 Raw Data'!$A$1:$O$868,9,FALSE))</f>
        <v>240</v>
      </c>
      <c r="J379" s="95">
        <f>IF(VLOOKUP($A379,'Table 11 Raw Data'!$A$1:$O$868,10,FALSE)=0,"-",VLOOKUP($A379,'Table 11 Raw Data'!$A$1:$O$868,10,FALSE))</f>
        <v>3030</v>
      </c>
      <c r="K379" s="96">
        <f>IF(VLOOKUP($A379,'Table 11 Raw Data'!$A$1:$O$868,11,FALSE)=0,"-",VLOOKUP($A379,'Table 11 Raw Data'!$A$1:$O$868,11,FALSE))</f>
        <v>42</v>
      </c>
      <c r="L379" s="96">
        <f>IF(VLOOKUP($A379,'Table 11 Raw Data'!$A$1:$O$868,12,FALSE)=0,"-",VLOOKUP($A379,'Table 11 Raw Data'!$A$1:$O$868,12,FALSE))</f>
        <v>38</v>
      </c>
      <c r="M379" s="96">
        <f>IF(VLOOKUP($A379,'Table 11 Raw Data'!$A$1:$O$868,13,FALSE)=0,"-",VLOOKUP($A379,'Table 11 Raw Data'!$A$1:$O$868,13,FALSE))</f>
        <v>80</v>
      </c>
      <c r="N379" s="96">
        <f>IF(VLOOKUP($A379,'Table 11 Raw Data'!$A$1:$O$868,14,FALSE)=0,"-",VLOOKUP($A379,'Table 11 Raw Data'!$A$1:$O$868,14,FALSE))</f>
        <v>20</v>
      </c>
      <c r="O379" s="97">
        <f>IF(VLOOKUP($A379,'Table 11 Raw Data'!$A$1:$O$868,15,FALSE)=0,"-",VLOOKUP($A379,'Table 11 Raw Data'!$A$1:$O$868,15,FALSE))</f>
        <v>100</v>
      </c>
    </row>
    <row r="380" spans="1:15" x14ac:dyDescent="0.2">
      <c r="A380" s="94" t="s">
        <v>703</v>
      </c>
      <c r="B380" s="95">
        <f>IF(VLOOKUP($A380,'Table 11 Raw Data'!$A$1:$O$868,2,FALSE)=0,"-",VLOOKUP($A380,'Table 11 Raw Data'!$A$1:$O$868,2,FALSE))</f>
        <v>2840</v>
      </c>
      <c r="C380" s="95">
        <f>IF(VLOOKUP($A380,'Table 11 Raw Data'!$A$1:$O$868,3,FALSE)=0,"-",VLOOKUP($A380,'Table 11 Raw Data'!$A$1:$O$868,3,FALSE))</f>
        <v>2710</v>
      </c>
      <c r="D380" s="95">
        <f>IF(VLOOKUP($A380,'Table 11 Raw Data'!$A$1:$O$868,4,FALSE)=0,"-",VLOOKUP($A380,'Table 11 Raw Data'!$A$1:$O$868,4,FALSE))</f>
        <v>5550</v>
      </c>
      <c r="E380" s="95">
        <f>IF(VLOOKUP($A380,'Table 11 Raw Data'!$A$1:$O$868,5,FALSE)=0,"-",VLOOKUP($A380,'Table 11 Raw Data'!$A$1:$O$868,5,FALSE))</f>
        <v>1840</v>
      </c>
      <c r="F380" s="95">
        <f>IF(VLOOKUP($A380,'Table 11 Raw Data'!$A$1:$O$868,6,FALSE)=0,"-",VLOOKUP($A380,'Table 11 Raw Data'!$A$1:$O$868,6,FALSE))</f>
        <v>7390</v>
      </c>
      <c r="G380" s="95">
        <f>IF(VLOOKUP($A380,'Table 11 Raw Data'!$A$1:$O$868,7,FALSE)=0,"-",VLOOKUP($A380,'Table 11 Raw Data'!$A$1:$O$868,7,FALSE))</f>
        <v>210</v>
      </c>
      <c r="H380" s="95">
        <f>IF(VLOOKUP($A380,'Table 11 Raw Data'!$A$1:$O$868,8,FALSE)=0,"-",VLOOKUP($A380,'Table 11 Raw Data'!$A$1:$O$868,8,FALSE))</f>
        <v>120</v>
      </c>
      <c r="I380" s="95">
        <f>IF(VLOOKUP($A380,'Table 11 Raw Data'!$A$1:$O$868,9,FALSE)=0,"-",VLOOKUP($A380,'Table 11 Raw Data'!$A$1:$O$868,9,FALSE))</f>
        <v>330</v>
      </c>
      <c r="J380" s="95">
        <f>IF(VLOOKUP($A380,'Table 11 Raw Data'!$A$1:$O$868,10,FALSE)=0,"-",VLOOKUP($A380,'Table 11 Raw Data'!$A$1:$O$868,10,FALSE))</f>
        <v>7720</v>
      </c>
      <c r="K380" s="96">
        <f>IF(VLOOKUP($A380,'Table 11 Raw Data'!$A$1:$O$868,11,FALSE)=0,"-",VLOOKUP($A380,'Table 11 Raw Data'!$A$1:$O$868,11,FALSE))</f>
        <v>38</v>
      </c>
      <c r="L380" s="96">
        <f>IF(VLOOKUP($A380,'Table 11 Raw Data'!$A$1:$O$868,12,FALSE)=0,"-",VLOOKUP($A380,'Table 11 Raw Data'!$A$1:$O$868,12,FALSE))</f>
        <v>37</v>
      </c>
      <c r="M380" s="96">
        <f>IF(VLOOKUP($A380,'Table 11 Raw Data'!$A$1:$O$868,13,FALSE)=0,"-",VLOOKUP($A380,'Table 11 Raw Data'!$A$1:$O$868,13,FALSE))</f>
        <v>75</v>
      </c>
      <c r="N380" s="96">
        <f>IF(VLOOKUP($A380,'Table 11 Raw Data'!$A$1:$O$868,14,FALSE)=0,"-",VLOOKUP($A380,'Table 11 Raw Data'!$A$1:$O$868,14,FALSE))</f>
        <v>25</v>
      </c>
      <c r="O380" s="97">
        <f>IF(VLOOKUP($A380,'Table 11 Raw Data'!$A$1:$O$868,15,FALSE)=0,"-",VLOOKUP($A380,'Table 11 Raw Data'!$A$1:$O$868,15,FALSE))</f>
        <v>100</v>
      </c>
    </row>
    <row r="381" spans="1:15" x14ac:dyDescent="0.2">
      <c r="A381" s="94" t="s">
        <v>704</v>
      </c>
      <c r="B381" s="95">
        <f>IF(VLOOKUP($A381,'Table 11 Raw Data'!$A$1:$O$868,2,FALSE)=0,"-",VLOOKUP($A381,'Table 11 Raw Data'!$A$1:$O$868,2,FALSE))</f>
        <v>1480</v>
      </c>
      <c r="C381" s="95">
        <f>IF(VLOOKUP($A381,'Table 11 Raw Data'!$A$1:$O$868,3,FALSE)=0,"-",VLOOKUP($A381,'Table 11 Raw Data'!$A$1:$O$868,3,FALSE))</f>
        <v>1120</v>
      </c>
      <c r="D381" s="95">
        <f>IF(VLOOKUP($A381,'Table 11 Raw Data'!$A$1:$O$868,4,FALSE)=0,"-",VLOOKUP($A381,'Table 11 Raw Data'!$A$1:$O$868,4,FALSE))</f>
        <v>2600</v>
      </c>
      <c r="E381" s="95">
        <f>IF(VLOOKUP($A381,'Table 11 Raw Data'!$A$1:$O$868,5,FALSE)=0,"-",VLOOKUP($A381,'Table 11 Raw Data'!$A$1:$O$868,5,FALSE))</f>
        <v>760</v>
      </c>
      <c r="F381" s="95">
        <f>IF(VLOOKUP($A381,'Table 11 Raw Data'!$A$1:$O$868,6,FALSE)=0,"-",VLOOKUP($A381,'Table 11 Raw Data'!$A$1:$O$868,6,FALSE))</f>
        <v>3360</v>
      </c>
      <c r="G381" s="95">
        <f>IF(VLOOKUP($A381,'Table 11 Raw Data'!$A$1:$O$868,7,FALSE)=0,"-",VLOOKUP($A381,'Table 11 Raw Data'!$A$1:$O$868,7,FALSE))</f>
        <v>80</v>
      </c>
      <c r="H381" s="95">
        <f>IF(VLOOKUP($A381,'Table 11 Raw Data'!$A$1:$O$868,8,FALSE)=0,"-",VLOOKUP($A381,'Table 11 Raw Data'!$A$1:$O$868,8,FALSE))</f>
        <v>60</v>
      </c>
      <c r="I381" s="95">
        <f>IF(VLOOKUP($A381,'Table 11 Raw Data'!$A$1:$O$868,9,FALSE)=0,"-",VLOOKUP($A381,'Table 11 Raw Data'!$A$1:$O$868,9,FALSE))</f>
        <v>140</v>
      </c>
      <c r="J381" s="95">
        <f>IF(VLOOKUP($A381,'Table 11 Raw Data'!$A$1:$O$868,10,FALSE)=0,"-",VLOOKUP($A381,'Table 11 Raw Data'!$A$1:$O$868,10,FALSE))</f>
        <v>3500</v>
      </c>
      <c r="K381" s="96">
        <f>IF(VLOOKUP($A381,'Table 11 Raw Data'!$A$1:$O$868,11,FALSE)=0,"-",VLOOKUP($A381,'Table 11 Raw Data'!$A$1:$O$868,11,FALSE))</f>
        <v>44</v>
      </c>
      <c r="L381" s="96">
        <f>IF(VLOOKUP($A381,'Table 11 Raw Data'!$A$1:$O$868,12,FALSE)=0,"-",VLOOKUP($A381,'Table 11 Raw Data'!$A$1:$O$868,12,FALSE))</f>
        <v>33</v>
      </c>
      <c r="M381" s="96">
        <f>IF(VLOOKUP($A381,'Table 11 Raw Data'!$A$1:$O$868,13,FALSE)=0,"-",VLOOKUP($A381,'Table 11 Raw Data'!$A$1:$O$868,13,FALSE))</f>
        <v>77</v>
      </c>
      <c r="N381" s="96">
        <f>IF(VLOOKUP($A381,'Table 11 Raw Data'!$A$1:$O$868,14,FALSE)=0,"-",VLOOKUP($A381,'Table 11 Raw Data'!$A$1:$O$868,14,FALSE))</f>
        <v>23</v>
      </c>
      <c r="O381" s="97">
        <f>IF(VLOOKUP($A381,'Table 11 Raw Data'!$A$1:$O$868,15,FALSE)=0,"-",VLOOKUP($A381,'Table 11 Raw Data'!$A$1:$O$868,15,FALSE))</f>
        <v>100</v>
      </c>
    </row>
    <row r="382" spans="1:15" x14ac:dyDescent="0.2">
      <c r="A382" s="94" t="s">
        <v>705</v>
      </c>
      <c r="B382" s="95">
        <f>IF(VLOOKUP($A382,'Table 11 Raw Data'!$A$1:$O$868,2,FALSE)=0,"-",VLOOKUP($A382,'Table 11 Raw Data'!$A$1:$O$868,2,FALSE))</f>
        <v>1250</v>
      </c>
      <c r="C382" s="95">
        <f>IF(VLOOKUP($A382,'Table 11 Raw Data'!$A$1:$O$868,3,FALSE)=0,"-",VLOOKUP($A382,'Table 11 Raw Data'!$A$1:$O$868,3,FALSE))</f>
        <v>1260</v>
      </c>
      <c r="D382" s="95">
        <f>IF(VLOOKUP($A382,'Table 11 Raw Data'!$A$1:$O$868,4,FALSE)=0,"-",VLOOKUP($A382,'Table 11 Raw Data'!$A$1:$O$868,4,FALSE))</f>
        <v>2500</v>
      </c>
      <c r="E382" s="95">
        <f>IF(VLOOKUP($A382,'Table 11 Raw Data'!$A$1:$O$868,5,FALSE)=0,"-",VLOOKUP($A382,'Table 11 Raw Data'!$A$1:$O$868,5,FALSE))</f>
        <v>630</v>
      </c>
      <c r="F382" s="95">
        <f>IF(VLOOKUP($A382,'Table 11 Raw Data'!$A$1:$O$868,6,FALSE)=0,"-",VLOOKUP($A382,'Table 11 Raw Data'!$A$1:$O$868,6,FALSE))</f>
        <v>3130</v>
      </c>
      <c r="G382" s="95">
        <f>IF(VLOOKUP($A382,'Table 11 Raw Data'!$A$1:$O$868,7,FALSE)=0,"-",VLOOKUP($A382,'Table 11 Raw Data'!$A$1:$O$868,7,FALSE))</f>
        <v>90</v>
      </c>
      <c r="H382" s="95">
        <f>IF(VLOOKUP($A382,'Table 11 Raw Data'!$A$1:$O$868,8,FALSE)=0,"-",VLOOKUP($A382,'Table 11 Raw Data'!$A$1:$O$868,8,FALSE))</f>
        <v>90</v>
      </c>
      <c r="I382" s="95">
        <f>IF(VLOOKUP($A382,'Table 11 Raw Data'!$A$1:$O$868,9,FALSE)=0,"-",VLOOKUP($A382,'Table 11 Raw Data'!$A$1:$O$868,9,FALSE))</f>
        <v>180</v>
      </c>
      <c r="J382" s="95">
        <f>IF(VLOOKUP($A382,'Table 11 Raw Data'!$A$1:$O$868,10,FALSE)=0,"-",VLOOKUP($A382,'Table 11 Raw Data'!$A$1:$O$868,10,FALSE))</f>
        <v>3310</v>
      </c>
      <c r="K382" s="96">
        <f>IF(VLOOKUP($A382,'Table 11 Raw Data'!$A$1:$O$868,11,FALSE)=0,"-",VLOOKUP($A382,'Table 11 Raw Data'!$A$1:$O$868,11,FALSE))</f>
        <v>40</v>
      </c>
      <c r="L382" s="96">
        <f>IF(VLOOKUP($A382,'Table 11 Raw Data'!$A$1:$O$868,12,FALSE)=0,"-",VLOOKUP($A382,'Table 11 Raw Data'!$A$1:$O$868,12,FALSE))</f>
        <v>40</v>
      </c>
      <c r="M382" s="96">
        <f>IF(VLOOKUP($A382,'Table 11 Raw Data'!$A$1:$O$868,13,FALSE)=0,"-",VLOOKUP($A382,'Table 11 Raw Data'!$A$1:$O$868,13,FALSE))</f>
        <v>80</v>
      </c>
      <c r="N382" s="96">
        <f>IF(VLOOKUP($A382,'Table 11 Raw Data'!$A$1:$O$868,14,FALSE)=0,"-",VLOOKUP($A382,'Table 11 Raw Data'!$A$1:$O$868,14,FALSE))</f>
        <v>20</v>
      </c>
      <c r="O382" s="97">
        <f>IF(VLOOKUP($A382,'Table 11 Raw Data'!$A$1:$O$868,15,FALSE)=0,"-",VLOOKUP($A382,'Table 11 Raw Data'!$A$1:$O$868,15,FALSE))</f>
        <v>100</v>
      </c>
    </row>
    <row r="383" spans="1:15" x14ac:dyDescent="0.2">
      <c r="A383" s="94" t="s">
        <v>706</v>
      </c>
      <c r="B383" s="95">
        <f>IF(VLOOKUP($A383,'Table 11 Raw Data'!$A$1:$O$868,2,FALSE)=0,"-",VLOOKUP($A383,'Table 11 Raw Data'!$A$1:$O$868,2,FALSE))</f>
        <v>650</v>
      </c>
      <c r="C383" s="95">
        <f>IF(VLOOKUP($A383,'Table 11 Raw Data'!$A$1:$O$868,3,FALSE)=0,"-",VLOOKUP($A383,'Table 11 Raw Data'!$A$1:$O$868,3,FALSE))</f>
        <v>760</v>
      </c>
      <c r="D383" s="95">
        <f>IF(VLOOKUP($A383,'Table 11 Raw Data'!$A$1:$O$868,4,FALSE)=0,"-",VLOOKUP($A383,'Table 11 Raw Data'!$A$1:$O$868,4,FALSE))</f>
        <v>1410</v>
      </c>
      <c r="E383" s="95">
        <f>IF(VLOOKUP($A383,'Table 11 Raw Data'!$A$1:$O$868,5,FALSE)=0,"-",VLOOKUP($A383,'Table 11 Raw Data'!$A$1:$O$868,5,FALSE))</f>
        <v>320</v>
      </c>
      <c r="F383" s="95">
        <f>IF(VLOOKUP($A383,'Table 11 Raw Data'!$A$1:$O$868,6,FALSE)=0,"-",VLOOKUP($A383,'Table 11 Raw Data'!$A$1:$O$868,6,FALSE))</f>
        <v>1730</v>
      </c>
      <c r="G383" s="95">
        <f>IF(VLOOKUP($A383,'Table 11 Raw Data'!$A$1:$O$868,7,FALSE)=0,"-",VLOOKUP($A383,'Table 11 Raw Data'!$A$1:$O$868,7,FALSE))</f>
        <v>70</v>
      </c>
      <c r="H383" s="95">
        <f>IF(VLOOKUP($A383,'Table 11 Raw Data'!$A$1:$O$868,8,FALSE)=0,"-",VLOOKUP($A383,'Table 11 Raw Data'!$A$1:$O$868,8,FALSE))</f>
        <v>20</v>
      </c>
      <c r="I383" s="95">
        <f>IF(VLOOKUP($A383,'Table 11 Raw Data'!$A$1:$O$868,9,FALSE)=0,"-",VLOOKUP($A383,'Table 11 Raw Data'!$A$1:$O$868,9,FALSE))</f>
        <v>90</v>
      </c>
      <c r="J383" s="95">
        <f>IF(VLOOKUP($A383,'Table 11 Raw Data'!$A$1:$O$868,10,FALSE)=0,"-",VLOOKUP($A383,'Table 11 Raw Data'!$A$1:$O$868,10,FALSE))</f>
        <v>1820</v>
      </c>
      <c r="K383" s="96">
        <f>IF(VLOOKUP($A383,'Table 11 Raw Data'!$A$1:$O$868,11,FALSE)=0,"-",VLOOKUP($A383,'Table 11 Raw Data'!$A$1:$O$868,11,FALSE))</f>
        <v>38</v>
      </c>
      <c r="L383" s="96">
        <f>IF(VLOOKUP($A383,'Table 11 Raw Data'!$A$1:$O$868,12,FALSE)=0,"-",VLOOKUP($A383,'Table 11 Raw Data'!$A$1:$O$868,12,FALSE))</f>
        <v>44</v>
      </c>
      <c r="M383" s="96">
        <f>IF(VLOOKUP($A383,'Table 11 Raw Data'!$A$1:$O$868,13,FALSE)=0,"-",VLOOKUP($A383,'Table 11 Raw Data'!$A$1:$O$868,13,FALSE))</f>
        <v>82</v>
      </c>
      <c r="N383" s="96">
        <f>IF(VLOOKUP($A383,'Table 11 Raw Data'!$A$1:$O$868,14,FALSE)=0,"-",VLOOKUP($A383,'Table 11 Raw Data'!$A$1:$O$868,14,FALSE))</f>
        <v>18</v>
      </c>
      <c r="O383" s="97">
        <f>IF(VLOOKUP($A383,'Table 11 Raw Data'!$A$1:$O$868,15,FALSE)=0,"-",VLOOKUP($A383,'Table 11 Raw Data'!$A$1:$O$868,15,FALSE))</f>
        <v>100</v>
      </c>
    </row>
    <row r="384" spans="1:15" x14ac:dyDescent="0.2">
      <c r="A384" s="94" t="s">
        <v>718</v>
      </c>
      <c r="B384" s="95">
        <f>IF(VLOOKUP($A384,'Table 11 Raw Data'!$A$1:$O$868,2,FALSE)=0,"-",VLOOKUP($A384,'Table 11 Raw Data'!$A$1:$O$868,2,FALSE))</f>
        <v>1430</v>
      </c>
      <c r="C384" s="95">
        <f>IF(VLOOKUP($A384,'Table 11 Raw Data'!$A$1:$O$868,3,FALSE)=0,"-",VLOOKUP($A384,'Table 11 Raw Data'!$A$1:$O$868,3,FALSE))</f>
        <v>1840</v>
      </c>
      <c r="D384" s="95">
        <f>IF(VLOOKUP($A384,'Table 11 Raw Data'!$A$1:$O$868,4,FALSE)=0,"-",VLOOKUP($A384,'Table 11 Raw Data'!$A$1:$O$868,4,FALSE))</f>
        <v>3270</v>
      </c>
      <c r="E384" s="95">
        <f>IF(VLOOKUP($A384,'Table 11 Raw Data'!$A$1:$O$868,5,FALSE)=0,"-",VLOOKUP($A384,'Table 11 Raw Data'!$A$1:$O$868,5,FALSE))</f>
        <v>890</v>
      </c>
      <c r="F384" s="95">
        <f>IF(VLOOKUP($A384,'Table 11 Raw Data'!$A$1:$O$868,6,FALSE)=0,"-",VLOOKUP($A384,'Table 11 Raw Data'!$A$1:$O$868,6,FALSE))</f>
        <v>4160</v>
      </c>
      <c r="G384" s="95">
        <f>IF(VLOOKUP($A384,'Table 11 Raw Data'!$A$1:$O$868,7,FALSE)=0,"-",VLOOKUP($A384,'Table 11 Raw Data'!$A$1:$O$868,7,FALSE))</f>
        <v>140</v>
      </c>
      <c r="H384" s="95">
        <f>IF(VLOOKUP($A384,'Table 11 Raw Data'!$A$1:$O$868,8,FALSE)=0,"-",VLOOKUP($A384,'Table 11 Raw Data'!$A$1:$O$868,8,FALSE))</f>
        <v>100</v>
      </c>
      <c r="I384" s="95">
        <f>IF(VLOOKUP($A384,'Table 11 Raw Data'!$A$1:$O$868,9,FALSE)=0,"-",VLOOKUP($A384,'Table 11 Raw Data'!$A$1:$O$868,9,FALSE))</f>
        <v>240</v>
      </c>
      <c r="J384" s="95">
        <f>IF(VLOOKUP($A384,'Table 11 Raw Data'!$A$1:$O$868,10,FALSE)=0,"-",VLOOKUP($A384,'Table 11 Raw Data'!$A$1:$O$868,10,FALSE))</f>
        <v>4400</v>
      </c>
      <c r="K384" s="96">
        <f>IF(VLOOKUP($A384,'Table 11 Raw Data'!$A$1:$O$868,11,FALSE)=0,"-",VLOOKUP($A384,'Table 11 Raw Data'!$A$1:$O$868,11,FALSE))</f>
        <v>34</v>
      </c>
      <c r="L384" s="96">
        <f>IF(VLOOKUP($A384,'Table 11 Raw Data'!$A$1:$O$868,12,FALSE)=0,"-",VLOOKUP($A384,'Table 11 Raw Data'!$A$1:$O$868,12,FALSE))</f>
        <v>44</v>
      </c>
      <c r="M384" s="96">
        <f>IF(VLOOKUP($A384,'Table 11 Raw Data'!$A$1:$O$868,13,FALSE)=0,"-",VLOOKUP($A384,'Table 11 Raw Data'!$A$1:$O$868,13,FALSE))</f>
        <v>79</v>
      </c>
      <c r="N384" s="96">
        <f>IF(VLOOKUP($A384,'Table 11 Raw Data'!$A$1:$O$868,14,FALSE)=0,"-",VLOOKUP($A384,'Table 11 Raw Data'!$A$1:$O$868,14,FALSE))</f>
        <v>21</v>
      </c>
      <c r="O384" s="97">
        <f>IF(VLOOKUP($A384,'Table 11 Raw Data'!$A$1:$O$868,15,FALSE)=0,"-",VLOOKUP($A384,'Table 11 Raw Data'!$A$1:$O$868,15,FALSE))</f>
        <v>100</v>
      </c>
    </row>
    <row r="385" spans="1:15" x14ac:dyDescent="0.2">
      <c r="A385" s="94" t="s">
        <v>719</v>
      </c>
      <c r="B385" s="95">
        <f>IF(VLOOKUP($A385,'Table 11 Raw Data'!$A$1:$O$868,2,FALSE)=0,"-",VLOOKUP($A385,'Table 11 Raw Data'!$A$1:$O$868,2,FALSE))</f>
        <v>3450</v>
      </c>
      <c r="C385" s="95">
        <f>IF(VLOOKUP($A385,'Table 11 Raw Data'!$A$1:$O$868,3,FALSE)=0,"-",VLOOKUP($A385,'Table 11 Raw Data'!$A$1:$O$868,3,FALSE))</f>
        <v>3570</v>
      </c>
      <c r="D385" s="95">
        <f>IF(VLOOKUP($A385,'Table 11 Raw Data'!$A$1:$O$868,4,FALSE)=0,"-",VLOOKUP($A385,'Table 11 Raw Data'!$A$1:$O$868,4,FALSE))</f>
        <v>7030</v>
      </c>
      <c r="E385" s="95">
        <f>IF(VLOOKUP($A385,'Table 11 Raw Data'!$A$1:$O$868,5,FALSE)=0,"-",VLOOKUP($A385,'Table 11 Raw Data'!$A$1:$O$868,5,FALSE))</f>
        <v>2130</v>
      </c>
      <c r="F385" s="95">
        <f>IF(VLOOKUP($A385,'Table 11 Raw Data'!$A$1:$O$868,6,FALSE)=0,"-",VLOOKUP($A385,'Table 11 Raw Data'!$A$1:$O$868,6,FALSE))</f>
        <v>9150</v>
      </c>
      <c r="G385" s="95">
        <f>IF(VLOOKUP($A385,'Table 11 Raw Data'!$A$1:$O$868,7,FALSE)=0,"-",VLOOKUP($A385,'Table 11 Raw Data'!$A$1:$O$868,7,FALSE))</f>
        <v>340</v>
      </c>
      <c r="H385" s="95">
        <f>IF(VLOOKUP($A385,'Table 11 Raw Data'!$A$1:$O$868,8,FALSE)=0,"-",VLOOKUP($A385,'Table 11 Raw Data'!$A$1:$O$868,8,FALSE))</f>
        <v>90</v>
      </c>
      <c r="I385" s="95">
        <f>IF(VLOOKUP($A385,'Table 11 Raw Data'!$A$1:$O$868,9,FALSE)=0,"-",VLOOKUP($A385,'Table 11 Raw Data'!$A$1:$O$868,9,FALSE))</f>
        <v>430</v>
      </c>
      <c r="J385" s="95">
        <f>IF(VLOOKUP($A385,'Table 11 Raw Data'!$A$1:$O$868,10,FALSE)=0,"-",VLOOKUP($A385,'Table 11 Raw Data'!$A$1:$O$868,10,FALSE))</f>
        <v>9580</v>
      </c>
      <c r="K385" s="96">
        <f>IF(VLOOKUP($A385,'Table 11 Raw Data'!$A$1:$O$868,11,FALSE)=0,"-",VLOOKUP($A385,'Table 11 Raw Data'!$A$1:$O$868,11,FALSE))</f>
        <v>38</v>
      </c>
      <c r="L385" s="96">
        <f>IF(VLOOKUP($A385,'Table 11 Raw Data'!$A$1:$O$868,12,FALSE)=0,"-",VLOOKUP($A385,'Table 11 Raw Data'!$A$1:$O$868,12,FALSE))</f>
        <v>39</v>
      </c>
      <c r="M385" s="96">
        <f>IF(VLOOKUP($A385,'Table 11 Raw Data'!$A$1:$O$868,13,FALSE)=0,"-",VLOOKUP($A385,'Table 11 Raw Data'!$A$1:$O$868,13,FALSE))</f>
        <v>77</v>
      </c>
      <c r="N385" s="96">
        <f>IF(VLOOKUP($A385,'Table 11 Raw Data'!$A$1:$O$868,14,FALSE)=0,"-",VLOOKUP($A385,'Table 11 Raw Data'!$A$1:$O$868,14,FALSE))</f>
        <v>23</v>
      </c>
      <c r="O385" s="97">
        <f>IF(VLOOKUP($A385,'Table 11 Raw Data'!$A$1:$O$868,15,FALSE)=0,"-",VLOOKUP($A385,'Table 11 Raw Data'!$A$1:$O$868,15,FALSE))</f>
        <v>100</v>
      </c>
    </row>
    <row r="386" spans="1:15" x14ac:dyDescent="0.2">
      <c r="A386" s="94"/>
      <c r="B386" s="90"/>
      <c r="C386" s="90"/>
      <c r="D386" s="90"/>
      <c r="E386" s="90"/>
      <c r="F386" s="90"/>
      <c r="G386" s="90"/>
      <c r="H386" s="90"/>
      <c r="I386" s="90"/>
      <c r="J386" s="90"/>
      <c r="K386" s="91"/>
      <c r="L386" s="91"/>
      <c r="M386" s="91"/>
      <c r="N386" s="91"/>
      <c r="O386" s="92"/>
    </row>
    <row r="387" spans="1:15" x14ac:dyDescent="0.2">
      <c r="A387" s="93" t="s">
        <v>62</v>
      </c>
      <c r="B387" s="90">
        <f>IF(VLOOKUP($A387,'Table 11 Raw Data'!$A$1:$O$868,2,FALSE)=0,"-",VLOOKUP($A387,'Table 11 Raw Data'!$A$1:$O$868,2,FALSE))</f>
        <v>62190</v>
      </c>
      <c r="C387" s="90">
        <f>IF(VLOOKUP($A387,'Table 11 Raw Data'!$A$1:$O$868,3,FALSE)=0,"-",VLOOKUP($A387,'Table 11 Raw Data'!$A$1:$O$868,3,FALSE))</f>
        <v>65830</v>
      </c>
      <c r="D387" s="90">
        <f>IF(VLOOKUP($A387,'Table 11 Raw Data'!$A$1:$O$868,4,FALSE)=0,"-",VLOOKUP($A387,'Table 11 Raw Data'!$A$1:$O$868,4,FALSE))</f>
        <v>128030</v>
      </c>
      <c r="E387" s="90">
        <f>IF(VLOOKUP($A387,'Table 11 Raw Data'!$A$1:$O$868,5,FALSE)=0,"-",VLOOKUP($A387,'Table 11 Raw Data'!$A$1:$O$868,5,FALSE))</f>
        <v>23670</v>
      </c>
      <c r="F387" s="90">
        <f>IF(VLOOKUP($A387,'Table 11 Raw Data'!$A$1:$O$868,6,FALSE)=0,"-",VLOOKUP($A387,'Table 11 Raw Data'!$A$1:$O$868,6,FALSE))</f>
        <v>151700</v>
      </c>
      <c r="G387" s="90">
        <f>IF(VLOOKUP($A387,'Table 11 Raw Data'!$A$1:$O$868,7,FALSE)=0,"-",VLOOKUP($A387,'Table 11 Raw Data'!$A$1:$O$868,7,FALSE))</f>
        <v>4510</v>
      </c>
      <c r="H387" s="90">
        <f>IF(VLOOKUP($A387,'Table 11 Raw Data'!$A$1:$O$868,8,FALSE)=0,"-",VLOOKUP($A387,'Table 11 Raw Data'!$A$1:$O$868,8,FALSE))</f>
        <v>1120</v>
      </c>
      <c r="I387" s="90">
        <f>IF(VLOOKUP($A387,'Table 11 Raw Data'!$A$1:$O$868,9,FALSE)=0,"-",VLOOKUP($A387,'Table 11 Raw Data'!$A$1:$O$868,9,FALSE))</f>
        <v>5630</v>
      </c>
      <c r="J387" s="90">
        <f>IF(VLOOKUP($A387,'Table 11 Raw Data'!$A$1:$O$868,10,FALSE)=0,"-",VLOOKUP($A387,'Table 11 Raw Data'!$A$1:$O$868,10,FALSE))</f>
        <v>157330</v>
      </c>
      <c r="K387" s="91">
        <f>IF(VLOOKUP($A387,'Table 11 Raw Data'!$A$1:$O$868,11,FALSE)=0,"-",VLOOKUP($A387,'Table 11 Raw Data'!$A$1:$O$868,11,FALSE))</f>
        <v>41</v>
      </c>
      <c r="L387" s="91">
        <f>IF(VLOOKUP($A387,'Table 11 Raw Data'!$A$1:$O$868,12,FALSE)=0,"-",VLOOKUP($A387,'Table 11 Raw Data'!$A$1:$O$868,12,FALSE))</f>
        <v>43</v>
      </c>
      <c r="M387" s="91">
        <f>IF(VLOOKUP($A387,'Table 11 Raw Data'!$A$1:$O$868,13,FALSE)=0,"-",VLOOKUP($A387,'Table 11 Raw Data'!$A$1:$O$868,13,FALSE))</f>
        <v>84</v>
      </c>
      <c r="N387" s="91">
        <f>IF(VLOOKUP($A387,'Table 11 Raw Data'!$A$1:$O$868,14,FALSE)=0,"-",VLOOKUP($A387,'Table 11 Raw Data'!$A$1:$O$868,14,FALSE))</f>
        <v>16</v>
      </c>
      <c r="O387" s="92">
        <f>IF(VLOOKUP($A387,'Table 11 Raw Data'!$A$1:$O$868,15,FALSE)=0,"-",VLOOKUP($A387,'Table 11 Raw Data'!$A$1:$O$868,15,FALSE))</f>
        <v>100</v>
      </c>
    </row>
    <row r="388" spans="1:15" x14ac:dyDescent="0.2">
      <c r="A388" s="94" t="s">
        <v>720</v>
      </c>
      <c r="B388" s="95">
        <f>IF(VLOOKUP($A388,'Table 11 Raw Data'!$A$1:$O$868,2,FALSE)=0,"-",VLOOKUP($A388,'Table 11 Raw Data'!$A$1:$O$868,2,FALSE))</f>
        <v>2070</v>
      </c>
      <c r="C388" s="95">
        <f>IF(VLOOKUP($A388,'Table 11 Raw Data'!$A$1:$O$868,3,FALSE)=0,"-",VLOOKUP($A388,'Table 11 Raw Data'!$A$1:$O$868,3,FALSE))</f>
        <v>2370</v>
      </c>
      <c r="D388" s="95">
        <f>IF(VLOOKUP($A388,'Table 11 Raw Data'!$A$1:$O$868,4,FALSE)=0,"-",VLOOKUP($A388,'Table 11 Raw Data'!$A$1:$O$868,4,FALSE))</f>
        <v>4440</v>
      </c>
      <c r="E388" s="95">
        <f>IF(VLOOKUP($A388,'Table 11 Raw Data'!$A$1:$O$868,5,FALSE)=0,"-",VLOOKUP($A388,'Table 11 Raw Data'!$A$1:$O$868,5,FALSE))</f>
        <v>950</v>
      </c>
      <c r="F388" s="95">
        <f>IF(VLOOKUP($A388,'Table 11 Raw Data'!$A$1:$O$868,6,FALSE)=0,"-",VLOOKUP($A388,'Table 11 Raw Data'!$A$1:$O$868,6,FALSE))</f>
        <v>5380</v>
      </c>
      <c r="G388" s="95">
        <f>IF(VLOOKUP($A388,'Table 11 Raw Data'!$A$1:$O$868,7,FALSE)=0,"-",VLOOKUP($A388,'Table 11 Raw Data'!$A$1:$O$868,7,FALSE))</f>
        <v>200</v>
      </c>
      <c r="H388" s="95">
        <f>IF(VLOOKUP($A388,'Table 11 Raw Data'!$A$1:$O$868,8,FALSE)=0,"-",VLOOKUP($A388,'Table 11 Raw Data'!$A$1:$O$868,8,FALSE))</f>
        <v>50</v>
      </c>
      <c r="I388" s="95">
        <f>IF(VLOOKUP($A388,'Table 11 Raw Data'!$A$1:$O$868,9,FALSE)=0,"-",VLOOKUP($A388,'Table 11 Raw Data'!$A$1:$O$868,9,FALSE))</f>
        <v>250</v>
      </c>
      <c r="J388" s="95">
        <f>IF(VLOOKUP($A388,'Table 11 Raw Data'!$A$1:$O$868,10,FALSE)=0,"-",VLOOKUP($A388,'Table 11 Raw Data'!$A$1:$O$868,10,FALSE))</f>
        <v>5630</v>
      </c>
      <c r="K388" s="96">
        <f>IF(VLOOKUP($A388,'Table 11 Raw Data'!$A$1:$O$868,11,FALSE)=0,"-",VLOOKUP($A388,'Table 11 Raw Data'!$A$1:$O$868,11,FALSE))</f>
        <v>38</v>
      </c>
      <c r="L388" s="96">
        <f>IF(VLOOKUP($A388,'Table 11 Raw Data'!$A$1:$O$868,12,FALSE)=0,"-",VLOOKUP($A388,'Table 11 Raw Data'!$A$1:$O$868,12,FALSE))</f>
        <v>44</v>
      </c>
      <c r="M388" s="96">
        <f>IF(VLOOKUP($A388,'Table 11 Raw Data'!$A$1:$O$868,13,FALSE)=0,"-",VLOOKUP($A388,'Table 11 Raw Data'!$A$1:$O$868,13,FALSE))</f>
        <v>82</v>
      </c>
      <c r="N388" s="96">
        <f>IF(VLOOKUP($A388,'Table 11 Raw Data'!$A$1:$O$868,14,FALSE)=0,"-",VLOOKUP($A388,'Table 11 Raw Data'!$A$1:$O$868,14,FALSE))</f>
        <v>18</v>
      </c>
      <c r="O388" s="97">
        <f>IF(VLOOKUP($A388,'Table 11 Raw Data'!$A$1:$O$868,15,FALSE)=0,"-",VLOOKUP($A388,'Table 11 Raw Data'!$A$1:$O$868,15,FALSE))</f>
        <v>100</v>
      </c>
    </row>
    <row r="389" spans="1:15" x14ac:dyDescent="0.2">
      <c r="A389" s="94" t="s">
        <v>721</v>
      </c>
      <c r="B389" s="95">
        <f>IF(VLOOKUP($A389,'Table 11 Raw Data'!$A$1:$O$868,2,FALSE)=0,"-",VLOOKUP($A389,'Table 11 Raw Data'!$A$1:$O$868,2,FALSE))</f>
        <v>1460</v>
      </c>
      <c r="C389" s="95">
        <f>IF(VLOOKUP($A389,'Table 11 Raw Data'!$A$1:$O$868,3,FALSE)=0,"-",VLOOKUP($A389,'Table 11 Raw Data'!$A$1:$O$868,3,FALSE))</f>
        <v>1960</v>
      </c>
      <c r="D389" s="95">
        <f>IF(VLOOKUP($A389,'Table 11 Raw Data'!$A$1:$O$868,4,FALSE)=0,"-",VLOOKUP($A389,'Table 11 Raw Data'!$A$1:$O$868,4,FALSE))</f>
        <v>3420</v>
      </c>
      <c r="E389" s="95">
        <f>IF(VLOOKUP($A389,'Table 11 Raw Data'!$A$1:$O$868,5,FALSE)=0,"-",VLOOKUP($A389,'Table 11 Raw Data'!$A$1:$O$868,5,FALSE))</f>
        <v>570</v>
      </c>
      <c r="F389" s="95">
        <f>IF(VLOOKUP($A389,'Table 11 Raw Data'!$A$1:$O$868,6,FALSE)=0,"-",VLOOKUP($A389,'Table 11 Raw Data'!$A$1:$O$868,6,FALSE))</f>
        <v>3990</v>
      </c>
      <c r="G389" s="95">
        <f>IF(VLOOKUP($A389,'Table 11 Raw Data'!$A$1:$O$868,7,FALSE)=0,"-",VLOOKUP($A389,'Table 11 Raw Data'!$A$1:$O$868,7,FALSE))</f>
        <v>160</v>
      </c>
      <c r="H389" s="95">
        <f>IF(VLOOKUP($A389,'Table 11 Raw Data'!$A$1:$O$868,8,FALSE)=0,"-",VLOOKUP($A389,'Table 11 Raw Data'!$A$1:$O$868,8,FALSE))</f>
        <v>40</v>
      </c>
      <c r="I389" s="95">
        <f>IF(VLOOKUP($A389,'Table 11 Raw Data'!$A$1:$O$868,9,FALSE)=0,"-",VLOOKUP($A389,'Table 11 Raw Data'!$A$1:$O$868,9,FALSE))</f>
        <v>200</v>
      </c>
      <c r="J389" s="95">
        <f>IF(VLOOKUP($A389,'Table 11 Raw Data'!$A$1:$O$868,10,FALSE)=0,"-",VLOOKUP($A389,'Table 11 Raw Data'!$A$1:$O$868,10,FALSE))</f>
        <v>4190</v>
      </c>
      <c r="K389" s="96">
        <f>IF(VLOOKUP($A389,'Table 11 Raw Data'!$A$1:$O$868,11,FALSE)=0,"-",VLOOKUP($A389,'Table 11 Raw Data'!$A$1:$O$868,11,FALSE))</f>
        <v>37</v>
      </c>
      <c r="L389" s="96">
        <f>IF(VLOOKUP($A389,'Table 11 Raw Data'!$A$1:$O$868,12,FALSE)=0,"-",VLOOKUP($A389,'Table 11 Raw Data'!$A$1:$O$868,12,FALSE))</f>
        <v>49</v>
      </c>
      <c r="M389" s="96">
        <f>IF(VLOOKUP($A389,'Table 11 Raw Data'!$A$1:$O$868,13,FALSE)=0,"-",VLOOKUP($A389,'Table 11 Raw Data'!$A$1:$O$868,13,FALSE))</f>
        <v>86</v>
      </c>
      <c r="N389" s="96">
        <f>IF(VLOOKUP($A389,'Table 11 Raw Data'!$A$1:$O$868,14,FALSE)=0,"-",VLOOKUP($A389,'Table 11 Raw Data'!$A$1:$O$868,14,FALSE))</f>
        <v>14</v>
      </c>
      <c r="O389" s="97">
        <f>IF(VLOOKUP($A389,'Table 11 Raw Data'!$A$1:$O$868,15,FALSE)=0,"-",VLOOKUP($A389,'Table 11 Raw Data'!$A$1:$O$868,15,FALSE))</f>
        <v>100</v>
      </c>
    </row>
    <row r="390" spans="1:15" x14ac:dyDescent="0.2">
      <c r="A390" s="94" t="s">
        <v>722</v>
      </c>
      <c r="B390" s="95">
        <f>IF(VLOOKUP($A390,'Table 11 Raw Data'!$A$1:$O$868,2,FALSE)=0,"-",VLOOKUP($A390,'Table 11 Raw Data'!$A$1:$O$868,2,FALSE))</f>
        <v>1060</v>
      </c>
      <c r="C390" s="95">
        <f>IF(VLOOKUP($A390,'Table 11 Raw Data'!$A$1:$O$868,3,FALSE)=0,"-",VLOOKUP($A390,'Table 11 Raw Data'!$A$1:$O$868,3,FALSE))</f>
        <v>1020</v>
      </c>
      <c r="D390" s="95">
        <f>IF(VLOOKUP($A390,'Table 11 Raw Data'!$A$1:$O$868,4,FALSE)=0,"-",VLOOKUP($A390,'Table 11 Raw Data'!$A$1:$O$868,4,FALSE))</f>
        <v>2080</v>
      </c>
      <c r="E390" s="95">
        <f>IF(VLOOKUP($A390,'Table 11 Raw Data'!$A$1:$O$868,5,FALSE)=0,"-",VLOOKUP($A390,'Table 11 Raw Data'!$A$1:$O$868,5,FALSE))</f>
        <v>350</v>
      </c>
      <c r="F390" s="95">
        <f>IF(VLOOKUP($A390,'Table 11 Raw Data'!$A$1:$O$868,6,FALSE)=0,"-",VLOOKUP($A390,'Table 11 Raw Data'!$A$1:$O$868,6,FALSE))</f>
        <v>2430</v>
      </c>
      <c r="G390" s="95">
        <f>IF(VLOOKUP($A390,'Table 11 Raw Data'!$A$1:$O$868,7,FALSE)=0,"-",VLOOKUP($A390,'Table 11 Raw Data'!$A$1:$O$868,7,FALSE))</f>
        <v>70</v>
      </c>
      <c r="H390" s="95">
        <f>IF(VLOOKUP($A390,'Table 11 Raw Data'!$A$1:$O$868,8,FALSE)=0,"-",VLOOKUP($A390,'Table 11 Raw Data'!$A$1:$O$868,8,FALSE))</f>
        <v>10</v>
      </c>
      <c r="I390" s="95">
        <f>IF(VLOOKUP($A390,'Table 11 Raw Data'!$A$1:$O$868,9,FALSE)=0,"-",VLOOKUP($A390,'Table 11 Raw Data'!$A$1:$O$868,9,FALSE))</f>
        <v>90</v>
      </c>
      <c r="J390" s="95">
        <f>IF(VLOOKUP($A390,'Table 11 Raw Data'!$A$1:$O$868,10,FALSE)=0,"-",VLOOKUP($A390,'Table 11 Raw Data'!$A$1:$O$868,10,FALSE))</f>
        <v>2520</v>
      </c>
      <c r="K390" s="96">
        <f>IF(VLOOKUP($A390,'Table 11 Raw Data'!$A$1:$O$868,11,FALSE)=0,"-",VLOOKUP($A390,'Table 11 Raw Data'!$A$1:$O$868,11,FALSE))</f>
        <v>44</v>
      </c>
      <c r="L390" s="96">
        <f>IF(VLOOKUP($A390,'Table 11 Raw Data'!$A$1:$O$868,12,FALSE)=0,"-",VLOOKUP($A390,'Table 11 Raw Data'!$A$1:$O$868,12,FALSE))</f>
        <v>42</v>
      </c>
      <c r="M390" s="96">
        <f>IF(VLOOKUP($A390,'Table 11 Raw Data'!$A$1:$O$868,13,FALSE)=0,"-",VLOOKUP($A390,'Table 11 Raw Data'!$A$1:$O$868,13,FALSE))</f>
        <v>86</v>
      </c>
      <c r="N390" s="96">
        <f>IF(VLOOKUP($A390,'Table 11 Raw Data'!$A$1:$O$868,14,FALSE)=0,"-",VLOOKUP($A390,'Table 11 Raw Data'!$A$1:$O$868,14,FALSE))</f>
        <v>14</v>
      </c>
      <c r="O390" s="97">
        <f>IF(VLOOKUP($A390,'Table 11 Raw Data'!$A$1:$O$868,15,FALSE)=0,"-",VLOOKUP($A390,'Table 11 Raw Data'!$A$1:$O$868,15,FALSE))</f>
        <v>100</v>
      </c>
    </row>
    <row r="391" spans="1:15" x14ac:dyDescent="0.2">
      <c r="A391" s="94" t="s">
        <v>723</v>
      </c>
      <c r="B391" s="95">
        <f>IF(VLOOKUP($A391,'Table 11 Raw Data'!$A$1:$O$868,2,FALSE)=0,"-",VLOOKUP($A391,'Table 11 Raw Data'!$A$1:$O$868,2,FALSE))</f>
        <v>800</v>
      </c>
      <c r="C391" s="95">
        <f>IF(VLOOKUP($A391,'Table 11 Raw Data'!$A$1:$O$868,3,FALSE)=0,"-",VLOOKUP($A391,'Table 11 Raw Data'!$A$1:$O$868,3,FALSE))</f>
        <v>970</v>
      </c>
      <c r="D391" s="95">
        <f>IF(VLOOKUP($A391,'Table 11 Raw Data'!$A$1:$O$868,4,FALSE)=0,"-",VLOOKUP($A391,'Table 11 Raw Data'!$A$1:$O$868,4,FALSE))</f>
        <v>1780</v>
      </c>
      <c r="E391" s="95">
        <f>IF(VLOOKUP($A391,'Table 11 Raw Data'!$A$1:$O$868,5,FALSE)=0,"-",VLOOKUP($A391,'Table 11 Raw Data'!$A$1:$O$868,5,FALSE))</f>
        <v>200</v>
      </c>
      <c r="F391" s="95">
        <f>IF(VLOOKUP($A391,'Table 11 Raw Data'!$A$1:$O$868,6,FALSE)=0,"-",VLOOKUP($A391,'Table 11 Raw Data'!$A$1:$O$868,6,FALSE))</f>
        <v>1980</v>
      </c>
      <c r="G391" s="95">
        <f>IF(VLOOKUP($A391,'Table 11 Raw Data'!$A$1:$O$868,7,FALSE)=0,"-",VLOOKUP($A391,'Table 11 Raw Data'!$A$1:$O$868,7,FALSE))</f>
        <v>60</v>
      </c>
      <c r="H391" s="95">
        <f>IF(VLOOKUP($A391,'Table 11 Raw Data'!$A$1:$O$868,8,FALSE)=0,"-",VLOOKUP($A391,'Table 11 Raw Data'!$A$1:$O$868,8,FALSE))</f>
        <v>10</v>
      </c>
      <c r="I391" s="95">
        <f>IF(VLOOKUP($A391,'Table 11 Raw Data'!$A$1:$O$868,9,FALSE)=0,"-",VLOOKUP($A391,'Table 11 Raw Data'!$A$1:$O$868,9,FALSE))</f>
        <v>70</v>
      </c>
      <c r="J391" s="95">
        <f>IF(VLOOKUP($A391,'Table 11 Raw Data'!$A$1:$O$868,10,FALSE)=0,"-",VLOOKUP($A391,'Table 11 Raw Data'!$A$1:$O$868,10,FALSE))</f>
        <v>2050</v>
      </c>
      <c r="K391" s="96">
        <f>IF(VLOOKUP($A391,'Table 11 Raw Data'!$A$1:$O$868,11,FALSE)=0,"-",VLOOKUP($A391,'Table 11 Raw Data'!$A$1:$O$868,11,FALSE))</f>
        <v>41</v>
      </c>
      <c r="L391" s="96">
        <f>IF(VLOOKUP($A391,'Table 11 Raw Data'!$A$1:$O$868,12,FALSE)=0,"-",VLOOKUP($A391,'Table 11 Raw Data'!$A$1:$O$868,12,FALSE))</f>
        <v>49</v>
      </c>
      <c r="M391" s="96">
        <f>IF(VLOOKUP($A391,'Table 11 Raw Data'!$A$1:$O$868,13,FALSE)=0,"-",VLOOKUP($A391,'Table 11 Raw Data'!$A$1:$O$868,13,FALSE))</f>
        <v>90</v>
      </c>
      <c r="N391" s="96">
        <f>IF(VLOOKUP($A391,'Table 11 Raw Data'!$A$1:$O$868,14,FALSE)=0,"-",VLOOKUP($A391,'Table 11 Raw Data'!$A$1:$O$868,14,FALSE))</f>
        <v>10</v>
      </c>
      <c r="O391" s="97">
        <f>IF(VLOOKUP($A391,'Table 11 Raw Data'!$A$1:$O$868,15,FALSE)=0,"-",VLOOKUP($A391,'Table 11 Raw Data'!$A$1:$O$868,15,FALSE))</f>
        <v>100</v>
      </c>
    </row>
    <row r="392" spans="1:15" x14ac:dyDescent="0.2">
      <c r="A392" s="94" t="s">
        <v>724</v>
      </c>
      <c r="B392" s="95">
        <f>IF(VLOOKUP($A392,'Table 11 Raw Data'!$A$1:$O$868,2,FALSE)=0,"-",VLOOKUP($A392,'Table 11 Raw Data'!$A$1:$O$868,2,FALSE))</f>
        <v>1000</v>
      </c>
      <c r="C392" s="95">
        <f>IF(VLOOKUP($A392,'Table 11 Raw Data'!$A$1:$O$868,3,FALSE)=0,"-",VLOOKUP($A392,'Table 11 Raw Data'!$A$1:$O$868,3,FALSE))</f>
        <v>1080</v>
      </c>
      <c r="D392" s="95">
        <f>IF(VLOOKUP($A392,'Table 11 Raw Data'!$A$1:$O$868,4,FALSE)=0,"-",VLOOKUP($A392,'Table 11 Raw Data'!$A$1:$O$868,4,FALSE))</f>
        <v>2070</v>
      </c>
      <c r="E392" s="95">
        <f>IF(VLOOKUP($A392,'Table 11 Raw Data'!$A$1:$O$868,5,FALSE)=0,"-",VLOOKUP($A392,'Table 11 Raw Data'!$A$1:$O$868,5,FALSE))</f>
        <v>170</v>
      </c>
      <c r="F392" s="95">
        <f>IF(VLOOKUP($A392,'Table 11 Raw Data'!$A$1:$O$868,6,FALSE)=0,"-",VLOOKUP($A392,'Table 11 Raw Data'!$A$1:$O$868,6,FALSE))</f>
        <v>2250</v>
      </c>
      <c r="G392" s="95">
        <f>IF(VLOOKUP($A392,'Table 11 Raw Data'!$A$1:$O$868,7,FALSE)=0,"-",VLOOKUP($A392,'Table 11 Raw Data'!$A$1:$O$868,7,FALSE))</f>
        <v>70</v>
      </c>
      <c r="H392" s="95">
        <f>IF(VLOOKUP($A392,'Table 11 Raw Data'!$A$1:$O$868,8,FALSE)=0,"-",VLOOKUP($A392,'Table 11 Raw Data'!$A$1:$O$868,8,FALSE))</f>
        <v>60</v>
      </c>
      <c r="I392" s="95">
        <f>IF(VLOOKUP($A392,'Table 11 Raw Data'!$A$1:$O$868,9,FALSE)=0,"-",VLOOKUP($A392,'Table 11 Raw Data'!$A$1:$O$868,9,FALSE))</f>
        <v>130</v>
      </c>
      <c r="J392" s="95">
        <f>IF(VLOOKUP($A392,'Table 11 Raw Data'!$A$1:$O$868,10,FALSE)=0,"-",VLOOKUP($A392,'Table 11 Raw Data'!$A$1:$O$868,10,FALSE))</f>
        <v>2370</v>
      </c>
      <c r="K392" s="96">
        <f>IF(VLOOKUP($A392,'Table 11 Raw Data'!$A$1:$O$868,11,FALSE)=0,"-",VLOOKUP($A392,'Table 11 Raw Data'!$A$1:$O$868,11,FALSE))</f>
        <v>44</v>
      </c>
      <c r="L392" s="96">
        <f>IF(VLOOKUP($A392,'Table 11 Raw Data'!$A$1:$O$868,12,FALSE)=0,"-",VLOOKUP($A392,'Table 11 Raw Data'!$A$1:$O$868,12,FALSE))</f>
        <v>48</v>
      </c>
      <c r="M392" s="96">
        <f>IF(VLOOKUP($A392,'Table 11 Raw Data'!$A$1:$O$868,13,FALSE)=0,"-",VLOOKUP($A392,'Table 11 Raw Data'!$A$1:$O$868,13,FALSE))</f>
        <v>92</v>
      </c>
      <c r="N392" s="96">
        <f>IF(VLOOKUP($A392,'Table 11 Raw Data'!$A$1:$O$868,14,FALSE)=0,"-",VLOOKUP($A392,'Table 11 Raw Data'!$A$1:$O$868,14,FALSE))</f>
        <v>8</v>
      </c>
      <c r="O392" s="97">
        <f>IF(VLOOKUP($A392,'Table 11 Raw Data'!$A$1:$O$868,15,FALSE)=0,"-",VLOOKUP($A392,'Table 11 Raw Data'!$A$1:$O$868,15,FALSE))</f>
        <v>100</v>
      </c>
    </row>
    <row r="393" spans="1:15" x14ac:dyDescent="0.2">
      <c r="A393" s="94" t="s">
        <v>725</v>
      </c>
      <c r="B393" s="95">
        <f>IF(VLOOKUP($A393,'Table 11 Raw Data'!$A$1:$O$868,2,FALSE)=0,"-",VLOOKUP($A393,'Table 11 Raw Data'!$A$1:$O$868,2,FALSE))</f>
        <v>700</v>
      </c>
      <c r="C393" s="95">
        <f>IF(VLOOKUP($A393,'Table 11 Raw Data'!$A$1:$O$868,3,FALSE)=0,"-",VLOOKUP($A393,'Table 11 Raw Data'!$A$1:$O$868,3,FALSE))</f>
        <v>700</v>
      </c>
      <c r="D393" s="95">
        <f>IF(VLOOKUP($A393,'Table 11 Raw Data'!$A$1:$O$868,4,FALSE)=0,"-",VLOOKUP($A393,'Table 11 Raw Data'!$A$1:$O$868,4,FALSE))</f>
        <v>1400</v>
      </c>
      <c r="E393" s="95">
        <f>IF(VLOOKUP($A393,'Table 11 Raw Data'!$A$1:$O$868,5,FALSE)=0,"-",VLOOKUP($A393,'Table 11 Raw Data'!$A$1:$O$868,5,FALSE))</f>
        <v>410</v>
      </c>
      <c r="F393" s="95">
        <f>IF(VLOOKUP($A393,'Table 11 Raw Data'!$A$1:$O$868,6,FALSE)=0,"-",VLOOKUP($A393,'Table 11 Raw Data'!$A$1:$O$868,6,FALSE))</f>
        <v>1810</v>
      </c>
      <c r="G393" s="95">
        <f>IF(VLOOKUP($A393,'Table 11 Raw Data'!$A$1:$O$868,7,FALSE)=0,"-",VLOOKUP($A393,'Table 11 Raw Data'!$A$1:$O$868,7,FALSE))</f>
        <v>50</v>
      </c>
      <c r="H393" s="95">
        <f>IF(VLOOKUP($A393,'Table 11 Raw Data'!$A$1:$O$868,8,FALSE)=0,"-",VLOOKUP($A393,'Table 11 Raw Data'!$A$1:$O$868,8,FALSE))</f>
        <v>10</v>
      </c>
      <c r="I393" s="95">
        <f>IF(VLOOKUP($A393,'Table 11 Raw Data'!$A$1:$O$868,9,FALSE)=0,"-",VLOOKUP($A393,'Table 11 Raw Data'!$A$1:$O$868,9,FALSE))</f>
        <v>60</v>
      </c>
      <c r="J393" s="95">
        <f>IF(VLOOKUP($A393,'Table 11 Raw Data'!$A$1:$O$868,10,FALSE)=0,"-",VLOOKUP($A393,'Table 11 Raw Data'!$A$1:$O$868,10,FALSE))</f>
        <v>1870</v>
      </c>
      <c r="K393" s="96">
        <f>IF(VLOOKUP($A393,'Table 11 Raw Data'!$A$1:$O$868,11,FALSE)=0,"-",VLOOKUP($A393,'Table 11 Raw Data'!$A$1:$O$868,11,FALSE))</f>
        <v>39</v>
      </c>
      <c r="L393" s="96">
        <f>IF(VLOOKUP($A393,'Table 11 Raw Data'!$A$1:$O$868,12,FALSE)=0,"-",VLOOKUP($A393,'Table 11 Raw Data'!$A$1:$O$868,12,FALSE))</f>
        <v>39</v>
      </c>
      <c r="M393" s="96">
        <f>IF(VLOOKUP($A393,'Table 11 Raw Data'!$A$1:$O$868,13,FALSE)=0,"-",VLOOKUP($A393,'Table 11 Raw Data'!$A$1:$O$868,13,FALSE))</f>
        <v>77</v>
      </c>
      <c r="N393" s="96">
        <f>IF(VLOOKUP($A393,'Table 11 Raw Data'!$A$1:$O$868,14,FALSE)=0,"-",VLOOKUP($A393,'Table 11 Raw Data'!$A$1:$O$868,14,FALSE))</f>
        <v>23</v>
      </c>
      <c r="O393" s="97">
        <f>IF(VLOOKUP($A393,'Table 11 Raw Data'!$A$1:$O$868,15,FALSE)=0,"-",VLOOKUP($A393,'Table 11 Raw Data'!$A$1:$O$868,15,FALSE))</f>
        <v>100</v>
      </c>
    </row>
    <row r="394" spans="1:15" x14ac:dyDescent="0.2">
      <c r="A394" s="94" t="s">
        <v>726</v>
      </c>
      <c r="B394" s="95">
        <f>IF(VLOOKUP($A394,'Table 11 Raw Data'!$A$1:$O$868,2,FALSE)=0,"-",VLOOKUP($A394,'Table 11 Raw Data'!$A$1:$O$868,2,FALSE))</f>
        <v>1340</v>
      </c>
      <c r="C394" s="95">
        <f>IF(VLOOKUP($A394,'Table 11 Raw Data'!$A$1:$O$868,3,FALSE)=0,"-",VLOOKUP($A394,'Table 11 Raw Data'!$A$1:$O$868,3,FALSE))</f>
        <v>1540</v>
      </c>
      <c r="D394" s="95">
        <f>IF(VLOOKUP($A394,'Table 11 Raw Data'!$A$1:$O$868,4,FALSE)=0,"-",VLOOKUP($A394,'Table 11 Raw Data'!$A$1:$O$868,4,FALSE))</f>
        <v>2880</v>
      </c>
      <c r="E394" s="95">
        <f>IF(VLOOKUP($A394,'Table 11 Raw Data'!$A$1:$O$868,5,FALSE)=0,"-",VLOOKUP($A394,'Table 11 Raw Data'!$A$1:$O$868,5,FALSE))</f>
        <v>560</v>
      </c>
      <c r="F394" s="95">
        <f>IF(VLOOKUP($A394,'Table 11 Raw Data'!$A$1:$O$868,6,FALSE)=0,"-",VLOOKUP($A394,'Table 11 Raw Data'!$A$1:$O$868,6,FALSE))</f>
        <v>3440</v>
      </c>
      <c r="G394" s="95">
        <f>IF(VLOOKUP($A394,'Table 11 Raw Data'!$A$1:$O$868,7,FALSE)=0,"-",VLOOKUP($A394,'Table 11 Raw Data'!$A$1:$O$868,7,FALSE))</f>
        <v>90</v>
      </c>
      <c r="H394" s="95">
        <f>IF(VLOOKUP($A394,'Table 11 Raw Data'!$A$1:$O$868,8,FALSE)=0,"-",VLOOKUP($A394,'Table 11 Raw Data'!$A$1:$O$868,8,FALSE))</f>
        <v>20</v>
      </c>
      <c r="I394" s="95">
        <f>IF(VLOOKUP($A394,'Table 11 Raw Data'!$A$1:$O$868,9,FALSE)=0,"-",VLOOKUP($A394,'Table 11 Raw Data'!$A$1:$O$868,9,FALSE))</f>
        <v>120</v>
      </c>
      <c r="J394" s="95">
        <f>IF(VLOOKUP($A394,'Table 11 Raw Data'!$A$1:$O$868,10,FALSE)=0,"-",VLOOKUP($A394,'Table 11 Raw Data'!$A$1:$O$868,10,FALSE))</f>
        <v>3560</v>
      </c>
      <c r="K394" s="96">
        <f>IF(VLOOKUP($A394,'Table 11 Raw Data'!$A$1:$O$868,11,FALSE)=0,"-",VLOOKUP($A394,'Table 11 Raw Data'!$A$1:$O$868,11,FALSE))</f>
        <v>39</v>
      </c>
      <c r="L394" s="96">
        <f>IF(VLOOKUP($A394,'Table 11 Raw Data'!$A$1:$O$868,12,FALSE)=0,"-",VLOOKUP($A394,'Table 11 Raw Data'!$A$1:$O$868,12,FALSE))</f>
        <v>45</v>
      </c>
      <c r="M394" s="96">
        <f>IF(VLOOKUP($A394,'Table 11 Raw Data'!$A$1:$O$868,13,FALSE)=0,"-",VLOOKUP($A394,'Table 11 Raw Data'!$A$1:$O$868,13,FALSE))</f>
        <v>84</v>
      </c>
      <c r="N394" s="96">
        <f>IF(VLOOKUP($A394,'Table 11 Raw Data'!$A$1:$O$868,14,FALSE)=0,"-",VLOOKUP($A394,'Table 11 Raw Data'!$A$1:$O$868,14,FALSE))</f>
        <v>16</v>
      </c>
      <c r="O394" s="97">
        <f>IF(VLOOKUP($A394,'Table 11 Raw Data'!$A$1:$O$868,15,FALSE)=0,"-",VLOOKUP($A394,'Table 11 Raw Data'!$A$1:$O$868,15,FALSE))</f>
        <v>100</v>
      </c>
    </row>
    <row r="395" spans="1:15" x14ac:dyDescent="0.2">
      <c r="A395" s="94" t="s">
        <v>727</v>
      </c>
      <c r="B395" s="95">
        <f>IF(VLOOKUP($A395,'Table 11 Raw Data'!$A$1:$O$868,2,FALSE)=0,"-",VLOOKUP($A395,'Table 11 Raw Data'!$A$1:$O$868,2,FALSE))</f>
        <v>1400</v>
      </c>
      <c r="C395" s="95">
        <f>IF(VLOOKUP($A395,'Table 11 Raw Data'!$A$1:$O$868,3,FALSE)=0,"-",VLOOKUP($A395,'Table 11 Raw Data'!$A$1:$O$868,3,FALSE))</f>
        <v>2050</v>
      </c>
      <c r="D395" s="95">
        <f>IF(VLOOKUP($A395,'Table 11 Raw Data'!$A$1:$O$868,4,FALSE)=0,"-",VLOOKUP($A395,'Table 11 Raw Data'!$A$1:$O$868,4,FALSE))</f>
        <v>3450</v>
      </c>
      <c r="E395" s="95">
        <f>IF(VLOOKUP($A395,'Table 11 Raw Data'!$A$1:$O$868,5,FALSE)=0,"-",VLOOKUP($A395,'Table 11 Raw Data'!$A$1:$O$868,5,FALSE))</f>
        <v>600</v>
      </c>
      <c r="F395" s="95">
        <f>IF(VLOOKUP($A395,'Table 11 Raw Data'!$A$1:$O$868,6,FALSE)=0,"-",VLOOKUP($A395,'Table 11 Raw Data'!$A$1:$O$868,6,FALSE))</f>
        <v>4050</v>
      </c>
      <c r="G395" s="95">
        <f>IF(VLOOKUP($A395,'Table 11 Raw Data'!$A$1:$O$868,7,FALSE)=0,"-",VLOOKUP($A395,'Table 11 Raw Data'!$A$1:$O$868,7,FALSE))</f>
        <v>110</v>
      </c>
      <c r="H395" s="95">
        <f>IF(VLOOKUP($A395,'Table 11 Raw Data'!$A$1:$O$868,8,FALSE)=0,"-",VLOOKUP($A395,'Table 11 Raw Data'!$A$1:$O$868,8,FALSE))</f>
        <v>30</v>
      </c>
      <c r="I395" s="95">
        <f>IF(VLOOKUP($A395,'Table 11 Raw Data'!$A$1:$O$868,9,FALSE)=0,"-",VLOOKUP($A395,'Table 11 Raw Data'!$A$1:$O$868,9,FALSE))</f>
        <v>140</v>
      </c>
      <c r="J395" s="95">
        <f>IF(VLOOKUP($A395,'Table 11 Raw Data'!$A$1:$O$868,10,FALSE)=0,"-",VLOOKUP($A395,'Table 11 Raw Data'!$A$1:$O$868,10,FALSE))</f>
        <v>4190</v>
      </c>
      <c r="K395" s="96">
        <f>IF(VLOOKUP($A395,'Table 11 Raw Data'!$A$1:$O$868,11,FALSE)=0,"-",VLOOKUP($A395,'Table 11 Raw Data'!$A$1:$O$868,11,FALSE))</f>
        <v>35</v>
      </c>
      <c r="L395" s="96">
        <f>IF(VLOOKUP($A395,'Table 11 Raw Data'!$A$1:$O$868,12,FALSE)=0,"-",VLOOKUP($A395,'Table 11 Raw Data'!$A$1:$O$868,12,FALSE))</f>
        <v>51</v>
      </c>
      <c r="M395" s="96">
        <f>IF(VLOOKUP($A395,'Table 11 Raw Data'!$A$1:$O$868,13,FALSE)=0,"-",VLOOKUP($A395,'Table 11 Raw Data'!$A$1:$O$868,13,FALSE))</f>
        <v>85</v>
      </c>
      <c r="N395" s="96">
        <f>IF(VLOOKUP($A395,'Table 11 Raw Data'!$A$1:$O$868,14,FALSE)=0,"-",VLOOKUP($A395,'Table 11 Raw Data'!$A$1:$O$868,14,FALSE))</f>
        <v>15</v>
      </c>
      <c r="O395" s="97">
        <f>IF(VLOOKUP($A395,'Table 11 Raw Data'!$A$1:$O$868,15,FALSE)=0,"-",VLOOKUP($A395,'Table 11 Raw Data'!$A$1:$O$868,15,FALSE))</f>
        <v>100</v>
      </c>
    </row>
    <row r="396" spans="1:15" x14ac:dyDescent="0.2">
      <c r="A396" s="94" t="s">
        <v>728</v>
      </c>
      <c r="B396" s="95">
        <f>IF(VLOOKUP($A396,'Table 11 Raw Data'!$A$1:$O$868,2,FALSE)=0,"-",VLOOKUP($A396,'Table 11 Raw Data'!$A$1:$O$868,2,FALSE))</f>
        <v>2540</v>
      </c>
      <c r="C396" s="95">
        <f>IF(VLOOKUP($A396,'Table 11 Raw Data'!$A$1:$O$868,3,FALSE)=0,"-",VLOOKUP($A396,'Table 11 Raw Data'!$A$1:$O$868,3,FALSE))</f>
        <v>2070</v>
      </c>
      <c r="D396" s="95">
        <f>IF(VLOOKUP($A396,'Table 11 Raw Data'!$A$1:$O$868,4,FALSE)=0,"-",VLOOKUP($A396,'Table 11 Raw Data'!$A$1:$O$868,4,FALSE))</f>
        <v>4610</v>
      </c>
      <c r="E396" s="95">
        <f>IF(VLOOKUP($A396,'Table 11 Raw Data'!$A$1:$O$868,5,FALSE)=0,"-",VLOOKUP($A396,'Table 11 Raw Data'!$A$1:$O$868,5,FALSE))</f>
        <v>830</v>
      </c>
      <c r="F396" s="95">
        <f>IF(VLOOKUP($A396,'Table 11 Raw Data'!$A$1:$O$868,6,FALSE)=0,"-",VLOOKUP($A396,'Table 11 Raw Data'!$A$1:$O$868,6,FALSE))</f>
        <v>5440</v>
      </c>
      <c r="G396" s="95">
        <f>IF(VLOOKUP($A396,'Table 11 Raw Data'!$A$1:$O$868,7,FALSE)=0,"-",VLOOKUP($A396,'Table 11 Raw Data'!$A$1:$O$868,7,FALSE))</f>
        <v>170</v>
      </c>
      <c r="H396" s="95">
        <f>IF(VLOOKUP($A396,'Table 11 Raw Data'!$A$1:$O$868,8,FALSE)=0,"-",VLOOKUP($A396,'Table 11 Raw Data'!$A$1:$O$868,8,FALSE))</f>
        <v>30</v>
      </c>
      <c r="I396" s="95">
        <f>IF(VLOOKUP($A396,'Table 11 Raw Data'!$A$1:$O$868,9,FALSE)=0,"-",VLOOKUP($A396,'Table 11 Raw Data'!$A$1:$O$868,9,FALSE))</f>
        <v>200</v>
      </c>
      <c r="J396" s="95">
        <f>IF(VLOOKUP($A396,'Table 11 Raw Data'!$A$1:$O$868,10,FALSE)=0,"-",VLOOKUP($A396,'Table 11 Raw Data'!$A$1:$O$868,10,FALSE))</f>
        <v>5640</v>
      </c>
      <c r="K396" s="96">
        <f>IF(VLOOKUP($A396,'Table 11 Raw Data'!$A$1:$O$868,11,FALSE)=0,"-",VLOOKUP($A396,'Table 11 Raw Data'!$A$1:$O$868,11,FALSE))</f>
        <v>47</v>
      </c>
      <c r="L396" s="96">
        <f>IF(VLOOKUP($A396,'Table 11 Raw Data'!$A$1:$O$868,12,FALSE)=0,"-",VLOOKUP($A396,'Table 11 Raw Data'!$A$1:$O$868,12,FALSE))</f>
        <v>38</v>
      </c>
      <c r="M396" s="96">
        <f>IF(VLOOKUP($A396,'Table 11 Raw Data'!$A$1:$O$868,13,FALSE)=0,"-",VLOOKUP($A396,'Table 11 Raw Data'!$A$1:$O$868,13,FALSE))</f>
        <v>85</v>
      </c>
      <c r="N396" s="96">
        <f>IF(VLOOKUP($A396,'Table 11 Raw Data'!$A$1:$O$868,14,FALSE)=0,"-",VLOOKUP($A396,'Table 11 Raw Data'!$A$1:$O$868,14,FALSE))</f>
        <v>15</v>
      </c>
      <c r="O396" s="97">
        <f>IF(VLOOKUP($A396,'Table 11 Raw Data'!$A$1:$O$868,15,FALSE)=0,"-",VLOOKUP($A396,'Table 11 Raw Data'!$A$1:$O$868,15,FALSE))</f>
        <v>100</v>
      </c>
    </row>
    <row r="397" spans="1:15" x14ac:dyDescent="0.2">
      <c r="A397" s="94" t="s">
        <v>729</v>
      </c>
      <c r="B397" s="95">
        <f>IF(VLOOKUP($A397,'Table 11 Raw Data'!$A$1:$O$868,2,FALSE)=0,"-",VLOOKUP($A397,'Table 11 Raw Data'!$A$1:$O$868,2,FALSE))</f>
        <v>1630</v>
      </c>
      <c r="C397" s="95">
        <f>IF(VLOOKUP($A397,'Table 11 Raw Data'!$A$1:$O$868,3,FALSE)=0,"-",VLOOKUP($A397,'Table 11 Raw Data'!$A$1:$O$868,3,FALSE))</f>
        <v>1590</v>
      </c>
      <c r="D397" s="95">
        <f>IF(VLOOKUP($A397,'Table 11 Raw Data'!$A$1:$O$868,4,FALSE)=0,"-",VLOOKUP($A397,'Table 11 Raw Data'!$A$1:$O$868,4,FALSE))</f>
        <v>3220</v>
      </c>
      <c r="E397" s="95">
        <f>IF(VLOOKUP($A397,'Table 11 Raw Data'!$A$1:$O$868,5,FALSE)=0,"-",VLOOKUP($A397,'Table 11 Raw Data'!$A$1:$O$868,5,FALSE))</f>
        <v>720</v>
      </c>
      <c r="F397" s="95">
        <f>IF(VLOOKUP($A397,'Table 11 Raw Data'!$A$1:$O$868,6,FALSE)=0,"-",VLOOKUP($A397,'Table 11 Raw Data'!$A$1:$O$868,6,FALSE))</f>
        <v>3940</v>
      </c>
      <c r="G397" s="95">
        <f>IF(VLOOKUP($A397,'Table 11 Raw Data'!$A$1:$O$868,7,FALSE)=0,"-",VLOOKUP($A397,'Table 11 Raw Data'!$A$1:$O$868,7,FALSE))</f>
        <v>90</v>
      </c>
      <c r="H397" s="95">
        <f>IF(VLOOKUP($A397,'Table 11 Raw Data'!$A$1:$O$868,8,FALSE)=0,"-",VLOOKUP($A397,'Table 11 Raw Data'!$A$1:$O$868,8,FALSE))</f>
        <v>10</v>
      </c>
      <c r="I397" s="95">
        <f>IF(VLOOKUP($A397,'Table 11 Raw Data'!$A$1:$O$868,9,FALSE)=0,"-",VLOOKUP($A397,'Table 11 Raw Data'!$A$1:$O$868,9,FALSE))</f>
        <v>100</v>
      </c>
      <c r="J397" s="95">
        <f>IF(VLOOKUP($A397,'Table 11 Raw Data'!$A$1:$O$868,10,FALSE)=0,"-",VLOOKUP($A397,'Table 11 Raw Data'!$A$1:$O$868,10,FALSE))</f>
        <v>4050</v>
      </c>
      <c r="K397" s="96">
        <f>IF(VLOOKUP($A397,'Table 11 Raw Data'!$A$1:$O$868,11,FALSE)=0,"-",VLOOKUP($A397,'Table 11 Raw Data'!$A$1:$O$868,11,FALSE))</f>
        <v>41</v>
      </c>
      <c r="L397" s="96">
        <f>IF(VLOOKUP($A397,'Table 11 Raw Data'!$A$1:$O$868,12,FALSE)=0,"-",VLOOKUP($A397,'Table 11 Raw Data'!$A$1:$O$868,12,FALSE))</f>
        <v>40</v>
      </c>
      <c r="M397" s="96">
        <f>IF(VLOOKUP($A397,'Table 11 Raw Data'!$A$1:$O$868,13,FALSE)=0,"-",VLOOKUP($A397,'Table 11 Raw Data'!$A$1:$O$868,13,FALSE))</f>
        <v>82</v>
      </c>
      <c r="N397" s="96">
        <f>IF(VLOOKUP($A397,'Table 11 Raw Data'!$A$1:$O$868,14,FALSE)=0,"-",VLOOKUP($A397,'Table 11 Raw Data'!$A$1:$O$868,14,FALSE))</f>
        <v>18</v>
      </c>
      <c r="O397" s="97">
        <f>IF(VLOOKUP($A397,'Table 11 Raw Data'!$A$1:$O$868,15,FALSE)=0,"-",VLOOKUP($A397,'Table 11 Raw Data'!$A$1:$O$868,15,FALSE))</f>
        <v>100</v>
      </c>
    </row>
    <row r="398" spans="1:15" x14ac:dyDescent="0.2">
      <c r="A398" s="94" t="s">
        <v>730</v>
      </c>
      <c r="B398" s="95">
        <f>IF(VLOOKUP($A398,'Table 11 Raw Data'!$A$1:$O$868,2,FALSE)=0,"-",VLOOKUP($A398,'Table 11 Raw Data'!$A$1:$O$868,2,FALSE))</f>
        <v>710</v>
      </c>
      <c r="C398" s="95">
        <f>IF(VLOOKUP($A398,'Table 11 Raw Data'!$A$1:$O$868,3,FALSE)=0,"-",VLOOKUP($A398,'Table 11 Raw Data'!$A$1:$O$868,3,FALSE))</f>
        <v>850</v>
      </c>
      <c r="D398" s="95">
        <f>IF(VLOOKUP($A398,'Table 11 Raw Data'!$A$1:$O$868,4,FALSE)=0,"-",VLOOKUP($A398,'Table 11 Raw Data'!$A$1:$O$868,4,FALSE))</f>
        <v>1560</v>
      </c>
      <c r="E398" s="95">
        <f>IF(VLOOKUP($A398,'Table 11 Raw Data'!$A$1:$O$868,5,FALSE)=0,"-",VLOOKUP($A398,'Table 11 Raw Data'!$A$1:$O$868,5,FALSE))</f>
        <v>260</v>
      </c>
      <c r="F398" s="95">
        <f>IF(VLOOKUP($A398,'Table 11 Raw Data'!$A$1:$O$868,6,FALSE)=0,"-",VLOOKUP($A398,'Table 11 Raw Data'!$A$1:$O$868,6,FALSE))</f>
        <v>1820</v>
      </c>
      <c r="G398" s="95">
        <f>IF(VLOOKUP($A398,'Table 11 Raw Data'!$A$1:$O$868,7,FALSE)=0,"-",VLOOKUP($A398,'Table 11 Raw Data'!$A$1:$O$868,7,FALSE))</f>
        <v>50</v>
      </c>
      <c r="H398" s="95">
        <f>IF(VLOOKUP($A398,'Table 11 Raw Data'!$A$1:$O$868,8,FALSE)=0,"-",VLOOKUP($A398,'Table 11 Raw Data'!$A$1:$O$868,8,FALSE))</f>
        <v>10</v>
      </c>
      <c r="I398" s="95">
        <f>IF(VLOOKUP($A398,'Table 11 Raw Data'!$A$1:$O$868,9,FALSE)=0,"-",VLOOKUP($A398,'Table 11 Raw Data'!$A$1:$O$868,9,FALSE))</f>
        <v>60</v>
      </c>
      <c r="J398" s="95">
        <f>IF(VLOOKUP($A398,'Table 11 Raw Data'!$A$1:$O$868,10,FALSE)=0,"-",VLOOKUP($A398,'Table 11 Raw Data'!$A$1:$O$868,10,FALSE))</f>
        <v>1880</v>
      </c>
      <c r="K398" s="96">
        <f>IF(VLOOKUP($A398,'Table 11 Raw Data'!$A$1:$O$868,11,FALSE)=0,"-",VLOOKUP($A398,'Table 11 Raw Data'!$A$1:$O$868,11,FALSE))</f>
        <v>39</v>
      </c>
      <c r="L398" s="96">
        <f>IF(VLOOKUP($A398,'Table 11 Raw Data'!$A$1:$O$868,12,FALSE)=0,"-",VLOOKUP($A398,'Table 11 Raw Data'!$A$1:$O$868,12,FALSE))</f>
        <v>47</v>
      </c>
      <c r="M398" s="96">
        <f>IF(VLOOKUP($A398,'Table 11 Raw Data'!$A$1:$O$868,13,FALSE)=0,"-",VLOOKUP($A398,'Table 11 Raw Data'!$A$1:$O$868,13,FALSE))</f>
        <v>86</v>
      </c>
      <c r="N398" s="96">
        <f>IF(VLOOKUP($A398,'Table 11 Raw Data'!$A$1:$O$868,14,FALSE)=0,"-",VLOOKUP($A398,'Table 11 Raw Data'!$A$1:$O$868,14,FALSE))</f>
        <v>14</v>
      </c>
      <c r="O398" s="97">
        <f>IF(VLOOKUP($A398,'Table 11 Raw Data'!$A$1:$O$868,15,FALSE)=0,"-",VLOOKUP($A398,'Table 11 Raw Data'!$A$1:$O$868,15,FALSE))</f>
        <v>100</v>
      </c>
    </row>
    <row r="399" spans="1:15" x14ac:dyDescent="0.2">
      <c r="A399" s="94" t="s">
        <v>731</v>
      </c>
      <c r="B399" s="95">
        <f>IF(VLOOKUP($A399,'Table 11 Raw Data'!$A$1:$O$868,2,FALSE)=0,"-",VLOOKUP($A399,'Table 11 Raw Data'!$A$1:$O$868,2,FALSE))</f>
        <v>940</v>
      </c>
      <c r="C399" s="95">
        <f>IF(VLOOKUP($A399,'Table 11 Raw Data'!$A$1:$O$868,3,FALSE)=0,"-",VLOOKUP($A399,'Table 11 Raw Data'!$A$1:$O$868,3,FALSE))</f>
        <v>870</v>
      </c>
      <c r="D399" s="95">
        <f>IF(VLOOKUP($A399,'Table 11 Raw Data'!$A$1:$O$868,4,FALSE)=0,"-",VLOOKUP($A399,'Table 11 Raw Data'!$A$1:$O$868,4,FALSE))</f>
        <v>1810</v>
      </c>
      <c r="E399" s="95">
        <f>IF(VLOOKUP($A399,'Table 11 Raw Data'!$A$1:$O$868,5,FALSE)=0,"-",VLOOKUP($A399,'Table 11 Raw Data'!$A$1:$O$868,5,FALSE))</f>
        <v>330</v>
      </c>
      <c r="F399" s="95">
        <f>IF(VLOOKUP($A399,'Table 11 Raw Data'!$A$1:$O$868,6,FALSE)=0,"-",VLOOKUP($A399,'Table 11 Raw Data'!$A$1:$O$868,6,FALSE))</f>
        <v>2140</v>
      </c>
      <c r="G399" s="95">
        <f>IF(VLOOKUP($A399,'Table 11 Raw Data'!$A$1:$O$868,7,FALSE)=0,"-",VLOOKUP($A399,'Table 11 Raw Data'!$A$1:$O$868,7,FALSE))</f>
        <v>70</v>
      </c>
      <c r="H399" s="95">
        <f>IF(VLOOKUP($A399,'Table 11 Raw Data'!$A$1:$O$868,8,FALSE)=0,"-",VLOOKUP($A399,'Table 11 Raw Data'!$A$1:$O$868,8,FALSE))</f>
        <v>10</v>
      </c>
      <c r="I399" s="95">
        <f>IF(VLOOKUP($A399,'Table 11 Raw Data'!$A$1:$O$868,9,FALSE)=0,"-",VLOOKUP($A399,'Table 11 Raw Data'!$A$1:$O$868,9,FALSE))</f>
        <v>80</v>
      </c>
      <c r="J399" s="95">
        <f>IF(VLOOKUP($A399,'Table 11 Raw Data'!$A$1:$O$868,10,FALSE)=0,"-",VLOOKUP($A399,'Table 11 Raw Data'!$A$1:$O$868,10,FALSE))</f>
        <v>2220</v>
      </c>
      <c r="K399" s="96">
        <f>IF(VLOOKUP($A399,'Table 11 Raw Data'!$A$1:$O$868,11,FALSE)=0,"-",VLOOKUP($A399,'Table 11 Raw Data'!$A$1:$O$868,11,FALSE))</f>
        <v>44</v>
      </c>
      <c r="L399" s="96">
        <f>IF(VLOOKUP($A399,'Table 11 Raw Data'!$A$1:$O$868,12,FALSE)=0,"-",VLOOKUP($A399,'Table 11 Raw Data'!$A$1:$O$868,12,FALSE))</f>
        <v>41</v>
      </c>
      <c r="M399" s="96">
        <f>IF(VLOOKUP($A399,'Table 11 Raw Data'!$A$1:$O$868,13,FALSE)=0,"-",VLOOKUP($A399,'Table 11 Raw Data'!$A$1:$O$868,13,FALSE))</f>
        <v>85</v>
      </c>
      <c r="N399" s="96">
        <f>IF(VLOOKUP($A399,'Table 11 Raw Data'!$A$1:$O$868,14,FALSE)=0,"-",VLOOKUP($A399,'Table 11 Raw Data'!$A$1:$O$868,14,FALSE))</f>
        <v>15</v>
      </c>
      <c r="O399" s="97">
        <f>IF(VLOOKUP($A399,'Table 11 Raw Data'!$A$1:$O$868,15,FALSE)=0,"-",VLOOKUP($A399,'Table 11 Raw Data'!$A$1:$O$868,15,FALSE))</f>
        <v>100</v>
      </c>
    </row>
    <row r="400" spans="1:15" x14ac:dyDescent="0.2">
      <c r="A400" s="94" t="s">
        <v>732</v>
      </c>
      <c r="B400" s="95">
        <f>IF(VLOOKUP($A400,'Table 11 Raw Data'!$A$1:$O$868,2,FALSE)=0,"-",VLOOKUP($A400,'Table 11 Raw Data'!$A$1:$O$868,2,FALSE))</f>
        <v>540</v>
      </c>
      <c r="C400" s="95">
        <f>IF(VLOOKUP($A400,'Table 11 Raw Data'!$A$1:$O$868,3,FALSE)=0,"-",VLOOKUP($A400,'Table 11 Raw Data'!$A$1:$O$868,3,FALSE))</f>
        <v>760</v>
      </c>
      <c r="D400" s="95">
        <f>IF(VLOOKUP($A400,'Table 11 Raw Data'!$A$1:$O$868,4,FALSE)=0,"-",VLOOKUP($A400,'Table 11 Raw Data'!$A$1:$O$868,4,FALSE))</f>
        <v>1300</v>
      </c>
      <c r="E400" s="95">
        <f>IF(VLOOKUP($A400,'Table 11 Raw Data'!$A$1:$O$868,5,FALSE)=0,"-",VLOOKUP($A400,'Table 11 Raw Data'!$A$1:$O$868,5,FALSE))</f>
        <v>230</v>
      </c>
      <c r="F400" s="95">
        <f>IF(VLOOKUP($A400,'Table 11 Raw Data'!$A$1:$O$868,6,FALSE)=0,"-",VLOOKUP($A400,'Table 11 Raw Data'!$A$1:$O$868,6,FALSE))</f>
        <v>1530</v>
      </c>
      <c r="G400" s="95">
        <f>IF(VLOOKUP($A400,'Table 11 Raw Data'!$A$1:$O$868,7,FALSE)=0,"-",VLOOKUP($A400,'Table 11 Raw Data'!$A$1:$O$868,7,FALSE))</f>
        <v>50</v>
      </c>
      <c r="H400" s="95">
        <f>IF(VLOOKUP($A400,'Table 11 Raw Data'!$A$1:$O$868,8,FALSE)=0,"-",VLOOKUP($A400,'Table 11 Raw Data'!$A$1:$O$868,8,FALSE))</f>
        <v>10</v>
      </c>
      <c r="I400" s="95">
        <f>IF(VLOOKUP($A400,'Table 11 Raw Data'!$A$1:$O$868,9,FALSE)=0,"-",VLOOKUP($A400,'Table 11 Raw Data'!$A$1:$O$868,9,FALSE))</f>
        <v>50</v>
      </c>
      <c r="J400" s="95">
        <f>IF(VLOOKUP($A400,'Table 11 Raw Data'!$A$1:$O$868,10,FALSE)=0,"-",VLOOKUP($A400,'Table 11 Raw Data'!$A$1:$O$868,10,FALSE))</f>
        <v>1580</v>
      </c>
      <c r="K400" s="96">
        <f>IF(VLOOKUP($A400,'Table 11 Raw Data'!$A$1:$O$868,11,FALSE)=0,"-",VLOOKUP($A400,'Table 11 Raw Data'!$A$1:$O$868,11,FALSE))</f>
        <v>35</v>
      </c>
      <c r="L400" s="96">
        <f>IF(VLOOKUP($A400,'Table 11 Raw Data'!$A$1:$O$868,12,FALSE)=0,"-",VLOOKUP($A400,'Table 11 Raw Data'!$A$1:$O$868,12,FALSE))</f>
        <v>50</v>
      </c>
      <c r="M400" s="96">
        <f>IF(VLOOKUP($A400,'Table 11 Raw Data'!$A$1:$O$868,13,FALSE)=0,"-",VLOOKUP($A400,'Table 11 Raw Data'!$A$1:$O$868,13,FALSE))</f>
        <v>85</v>
      </c>
      <c r="N400" s="96">
        <f>IF(VLOOKUP($A400,'Table 11 Raw Data'!$A$1:$O$868,14,FALSE)=0,"-",VLOOKUP($A400,'Table 11 Raw Data'!$A$1:$O$868,14,FALSE))</f>
        <v>15</v>
      </c>
      <c r="O400" s="97">
        <f>IF(VLOOKUP($A400,'Table 11 Raw Data'!$A$1:$O$868,15,FALSE)=0,"-",VLOOKUP($A400,'Table 11 Raw Data'!$A$1:$O$868,15,FALSE))</f>
        <v>100</v>
      </c>
    </row>
    <row r="401" spans="1:15" x14ac:dyDescent="0.2">
      <c r="A401" s="94" t="s">
        <v>733</v>
      </c>
      <c r="B401" s="95">
        <f>IF(VLOOKUP($A401,'Table 11 Raw Data'!$A$1:$O$868,2,FALSE)=0,"-",VLOOKUP($A401,'Table 11 Raw Data'!$A$1:$O$868,2,FALSE))</f>
        <v>5010</v>
      </c>
      <c r="C401" s="95">
        <f>IF(VLOOKUP($A401,'Table 11 Raw Data'!$A$1:$O$868,3,FALSE)=0,"-",VLOOKUP($A401,'Table 11 Raw Data'!$A$1:$O$868,3,FALSE))</f>
        <v>4550</v>
      </c>
      <c r="D401" s="95">
        <f>IF(VLOOKUP($A401,'Table 11 Raw Data'!$A$1:$O$868,4,FALSE)=0,"-",VLOOKUP($A401,'Table 11 Raw Data'!$A$1:$O$868,4,FALSE))</f>
        <v>9560</v>
      </c>
      <c r="E401" s="95">
        <f>IF(VLOOKUP($A401,'Table 11 Raw Data'!$A$1:$O$868,5,FALSE)=0,"-",VLOOKUP($A401,'Table 11 Raw Data'!$A$1:$O$868,5,FALSE))</f>
        <v>1740</v>
      </c>
      <c r="F401" s="95">
        <f>IF(VLOOKUP($A401,'Table 11 Raw Data'!$A$1:$O$868,6,FALSE)=0,"-",VLOOKUP($A401,'Table 11 Raw Data'!$A$1:$O$868,6,FALSE))</f>
        <v>11300</v>
      </c>
      <c r="G401" s="95">
        <f>IF(VLOOKUP($A401,'Table 11 Raw Data'!$A$1:$O$868,7,FALSE)=0,"-",VLOOKUP($A401,'Table 11 Raw Data'!$A$1:$O$868,7,FALSE))</f>
        <v>340</v>
      </c>
      <c r="H401" s="95">
        <f>IF(VLOOKUP($A401,'Table 11 Raw Data'!$A$1:$O$868,8,FALSE)=0,"-",VLOOKUP($A401,'Table 11 Raw Data'!$A$1:$O$868,8,FALSE))</f>
        <v>80</v>
      </c>
      <c r="I401" s="95">
        <f>IF(VLOOKUP($A401,'Table 11 Raw Data'!$A$1:$O$868,9,FALSE)=0,"-",VLOOKUP($A401,'Table 11 Raw Data'!$A$1:$O$868,9,FALSE))</f>
        <v>420</v>
      </c>
      <c r="J401" s="95">
        <f>IF(VLOOKUP($A401,'Table 11 Raw Data'!$A$1:$O$868,10,FALSE)=0,"-",VLOOKUP($A401,'Table 11 Raw Data'!$A$1:$O$868,10,FALSE))</f>
        <v>11720</v>
      </c>
      <c r="K401" s="96">
        <f>IF(VLOOKUP($A401,'Table 11 Raw Data'!$A$1:$O$868,11,FALSE)=0,"-",VLOOKUP($A401,'Table 11 Raw Data'!$A$1:$O$868,11,FALSE))</f>
        <v>44</v>
      </c>
      <c r="L401" s="96">
        <f>IF(VLOOKUP($A401,'Table 11 Raw Data'!$A$1:$O$868,12,FALSE)=0,"-",VLOOKUP($A401,'Table 11 Raw Data'!$A$1:$O$868,12,FALSE))</f>
        <v>40</v>
      </c>
      <c r="M401" s="96">
        <f>IF(VLOOKUP($A401,'Table 11 Raw Data'!$A$1:$O$868,13,FALSE)=0,"-",VLOOKUP($A401,'Table 11 Raw Data'!$A$1:$O$868,13,FALSE))</f>
        <v>85</v>
      </c>
      <c r="N401" s="96">
        <f>IF(VLOOKUP($A401,'Table 11 Raw Data'!$A$1:$O$868,14,FALSE)=0,"-",VLOOKUP($A401,'Table 11 Raw Data'!$A$1:$O$868,14,FALSE))</f>
        <v>15</v>
      </c>
      <c r="O401" s="97">
        <f>IF(VLOOKUP($A401,'Table 11 Raw Data'!$A$1:$O$868,15,FALSE)=0,"-",VLOOKUP($A401,'Table 11 Raw Data'!$A$1:$O$868,15,FALSE))</f>
        <v>100</v>
      </c>
    </row>
    <row r="402" spans="1:15" x14ac:dyDescent="0.2">
      <c r="A402" s="94" t="s">
        <v>734</v>
      </c>
      <c r="B402" s="95">
        <f>IF(VLOOKUP($A402,'Table 11 Raw Data'!$A$1:$O$868,2,FALSE)=0,"-",VLOOKUP($A402,'Table 11 Raw Data'!$A$1:$O$868,2,FALSE))</f>
        <v>1690</v>
      </c>
      <c r="C402" s="95">
        <f>IF(VLOOKUP($A402,'Table 11 Raw Data'!$A$1:$O$868,3,FALSE)=0,"-",VLOOKUP($A402,'Table 11 Raw Data'!$A$1:$O$868,3,FALSE))</f>
        <v>2050</v>
      </c>
      <c r="D402" s="95">
        <f>IF(VLOOKUP($A402,'Table 11 Raw Data'!$A$1:$O$868,4,FALSE)=0,"-",VLOOKUP($A402,'Table 11 Raw Data'!$A$1:$O$868,4,FALSE))</f>
        <v>3730</v>
      </c>
      <c r="E402" s="95">
        <f>IF(VLOOKUP($A402,'Table 11 Raw Data'!$A$1:$O$868,5,FALSE)=0,"-",VLOOKUP($A402,'Table 11 Raw Data'!$A$1:$O$868,5,FALSE))</f>
        <v>850</v>
      </c>
      <c r="F402" s="95">
        <f>IF(VLOOKUP($A402,'Table 11 Raw Data'!$A$1:$O$868,6,FALSE)=0,"-",VLOOKUP($A402,'Table 11 Raw Data'!$A$1:$O$868,6,FALSE))</f>
        <v>4590</v>
      </c>
      <c r="G402" s="95">
        <f>IF(VLOOKUP($A402,'Table 11 Raw Data'!$A$1:$O$868,7,FALSE)=0,"-",VLOOKUP($A402,'Table 11 Raw Data'!$A$1:$O$868,7,FALSE))</f>
        <v>140</v>
      </c>
      <c r="H402" s="95">
        <f>IF(VLOOKUP($A402,'Table 11 Raw Data'!$A$1:$O$868,8,FALSE)=0,"-",VLOOKUP($A402,'Table 11 Raw Data'!$A$1:$O$868,8,FALSE))</f>
        <v>20</v>
      </c>
      <c r="I402" s="95">
        <f>IF(VLOOKUP($A402,'Table 11 Raw Data'!$A$1:$O$868,9,FALSE)=0,"-",VLOOKUP($A402,'Table 11 Raw Data'!$A$1:$O$868,9,FALSE))</f>
        <v>160</v>
      </c>
      <c r="J402" s="95">
        <f>IF(VLOOKUP($A402,'Table 11 Raw Data'!$A$1:$O$868,10,FALSE)=0,"-",VLOOKUP($A402,'Table 11 Raw Data'!$A$1:$O$868,10,FALSE))</f>
        <v>4740</v>
      </c>
      <c r="K402" s="96">
        <f>IF(VLOOKUP($A402,'Table 11 Raw Data'!$A$1:$O$868,11,FALSE)=0,"-",VLOOKUP($A402,'Table 11 Raw Data'!$A$1:$O$868,11,FALSE))</f>
        <v>37</v>
      </c>
      <c r="L402" s="96">
        <f>IF(VLOOKUP($A402,'Table 11 Raw Data'!$A$1:$O$868,12,FALSE)=0,"-",VLOOKUP($A402,'Table 11 Raw Data'!$A$1:$O$868,12,FALSE))</f>
        <v>45</v>
      </c>
      <c r="M402" s="96">
        <f>IF(VLOOKUP($A402,'Table 11 Raw Data'!$A$1:$O$868,13,FALSE)=0,"-",VLOOKUP($A402,'Table 11 Raw Data'!$A$1:$O$868,13,FALSE))</f>
        <v>81</v>
      </c>
      <c r="N402" s="96">
        <f>IF(VLOOKUP($A402,'Table 11 Raw Data'!$A$1:$O$868,14,FALSE)=0,"-",VLOOKUP($A402,'Table 11 Raw Data'!$A$1:$O$868,14,FALSE))</f>
        <v>19</v>
      </c>
      <c r="O402" s="97">
        <f>IF(VLOOKUP($A402,'Table 11 Raw Data'!$A$1:$O$868,15,FALSE)=0,"-",VLOOKUP($A402,'Table 11 Raw Data'!$A$1:$O$868,15,FALSE))</f>
        <v>100</v>
      </c>
    </row>
    <row r="403" spans="1:15" x14ac:dyDescent="0.2">
      <c r="A403" s="94" t="s">
        <v>735</v>
      </c>
      <c r="B403" s="95">
        <f>IF(VLOOKUP($A403,'Table 11 Raw Data'!$A$1:$O$868,2,FALSE)=0,"-",VLOOKUP($A403,'Table 11 Raw Data'!$A$1:$O$868,2,FALSE))</f>
        <v>4280</v>
      </c>
      <c r="C403" s="95">
        <f>IF(VLOOKUP($A403,'Table 11 Raw Data'!$A$1:$O$868,3,FALSE)=0,"-",VLOOKUP($A403,'Table 11 Raw Data'!$A$1:$O$868,3,FALSE))</f>
        <v>3720</v>
      </c>
      <c r="D403" s="95">
        <f>IF(VLOOKUP($A403,'Table 11 Raw Data'!$A$1:$O$868,4,FALSE)=0,"-",VLOOKUP($A403,'Table 11 Raw Data'!$A$1:$O$868,4,FALSE))</f>
        <v>8000</v>
      </c>
      <c r="E403" s="95">
        <f>IF(VLOOKUP($A403,'Table 11 Raw Data'!$A$1:$O$868,5,FALSE)=0,"-",VLOOKUP($A403,'Table 11 Raw Data'!$A$1:$O$868,5,FALSE))</f>
        <v>1690</v>
      </c>
      <c r="F403" s="95">
        <f>IF(VLOOKUP($A403,'Table 11 Raw Data'!$A$1:$O$868,6,FALSE)=0,"-",VLOOKUP($A403,'Table 11 Raw Data'!$A$1:$O$868,6,FALSE))</f>
        <v>9690</v>
      </c>
      <c r="G403" s="95">
        <f>IF(VLOOKUP($A403,'Table 11 Raw Data'!$A$1:$O$868,7,FALSE)=0,"-",VLOOKUP($A403,'Table 11 Raw Data'!$A$1:$O$868,7,FALSE))</f>
        <v>320</v>
      </c>
      <c r="H403" s="95">
        <f>IF(VLOOKUP($A403,'Table 11 Raw Data'!$A$1:$O$868,8,FALSE)=0,"-",VLOOKUP($A403,'Table 11 Raw Data'!$A$1:$O$868,8,FALSE))</f>
        <v>140</v>
      </c>
      <c r="I403" s="95">
        <f>IF(VLOOKUP($A403,'Table 11 Raw Data'!$A$1:$O$868,9,FALSE)=0,"-",VLOOKUP($A403,'Table 11 Raw Data'!$A$1:$O$868,9,FALSE))</f>
        <v>460</v>
      </c>
      <c r="J403" s="95">
        <f>IF(VLOOKUP($A403,'Table 11 Raw Data'!$A$1:$O$868,10,FALSE)=0,"-",VLOOKUP($A403,'Table 11 Raw Data'!$A$1:$O$868,10,FALSE))</f>
        <v>10150</v>
      </c>
      <c r="K403" s="96">
        <f>IF(VLOOKUP($A403,'Table 11 Raw Data'!$A$1:$O$868,11,FALSE)=0,"-",VLOOKUP($A403,'Table 11 Raw Data'!$A$1:$O$868,11,FALSE))</f>
        <v>44</v>
      </c>
      <c r="L403" s="96">
        <f>IF(VLOOKUP($A403,'Table 11 Raw Data'!$A$1:$O$868,12,FALSE)=0,"-",VLOOKUP($A403,'Table 11 Raw Data'!$A$1:$O$868,12,FALSE))</f>
        <v>38</v>
      </c>
      <c r="M403" s="96">
        <f>IF(VLOOKUP($A403,'Table 11 Raw Data'!$A$1:$O$868,13,FALSE)=0,"-",VLOOKUP($A403,'Table 11 Raw Data'!$A$1:$O$868,13,FALSE))</f>
        <v>83</v>
      </c>
      <c r="N403" s="96">
        <f>IF(VLOOKUP($A403,'Table 11 Raw Data'!$A$1:$O$868,14,FALSE)=0,"-",VLOOKUP($A403,'Table 11 Raw Data'!$A$1:$O$868,14,FALSE))</f>
        <v>17</v>
      </c>
      <c r="O403" s="97">
        <f>IF(VLOOKUP($A403,'Table 11 Raw Data'!$A$1:$O$868,15,FALSE)=0,"-",VLOOKUP($A403,'Table 11 Raw Data'!$A$1:$O$868,15,FALSE))</f>
        <v>100</v>
      </c>
    </row>
    <row r="404" spans="1:15" x14ac:dyDescent="0.2">
      <c r="A404" s="94" t="s">
        <v>736</v>
      </c>
      <c r="B404" s="95">
        <f>IF(VLOOKUP($A404,'Table 11 Raw Data'!$A$1:$O$868,2,FALSE)=0,"-",VLOOKUP($A404,'Table 11 Raw Data'!$A$1:$O$868,2,FALSE))</f>
        <v>11670</v>
      </c>
      <c r="C404" s="95">
        <f>IF(VLOOKUP($A404,'Table 11 Raw Data'!$A$1:$O$868,3,FALSE)=0,"-",VLOOKUP($A404,'Table 11 Raw Data'!$A$1:$O$868,3,FALSE))</f>
        <v>11980</v>
      </c>
      <c r="D404" s="95">
        <f>IF(VLOOKUP($A404,'Table 11 Raw Data'!$A$1:$O$868,4,FALSE)=0,"-",VLOOKUP($A404,'Table 11 Raw Data'!$A$1:$O$868,4,FALSE))</f>
        <v>23640</v>
      </c>
      <c r="E404" s="95">
        <f>IF(VLOOKUP($A404,'Table 11 Raw Data'!$A$1:$O$868,5,FALSE)=0,"-",VLOOKUP($A404,'Table 11 Raw Data'!$A$1:$O$868,5,FALSE))</f>
        <v>4670</v>
      </c>
      <c r="F404" s="95">
        <f>IF(VLOOKUP($A404,'Table 11 Raw Data'!$A$1:$O$868,6,FALSE)=0,"-",VLOOKUP($A404,'Table 11 Raw Data'!$A$1:$O$868,6,FALSE))</f>
        <v>28310</v>
      </c>
      <c r="G404" s="95">
        <f>IF(VLOOKUP($A404,'Table 11 Raw Data'!$A$1:$O$868,7,FALSE)=0,"-",VLOOKUP($A404,'Table 11 Raw Data'!$A$1:$O$868,7,FALSE))</f>
        <v>780</v>
      </c>
      <c r="H404" s="95">
        <f>IF(VLOOKUP($A404,'Table 11 Raw Data'!$A$1:$O$868,8,FALSE)=0,"-",VLOOKUP($A404,'Table 11 Raw Data'!$A$1:$O$868,8,FALSE))</f>
        <v>170</v>
      </c>
      <c r="I404" s="95">
        <f>IF(VLOOKUP($A404,'Table 11 Raw Data'!$A$1:$O$868,9,FALSE)=0,"-",VLOOKUP($A404,'Table 11 Raw Data'!$A$1:$O$868,9,FALSE))</f>
        <v>940</v>
      </c>
      <c r="J404" s="95">
        <f>IF(VLOOKUP($A404,'Table 11 Raw Data'!$A$1:$O$868,10,FALSE)=0,"-",VLOOKUP($A404,'Table 11 Raw Data'!$A$1:$O$868,10,FALSE))</f>
        <v>29250</v>
      </c>
      <c r="K404" s="96">
        <f>IF(VLOOKUP($A404,'Table 11 Raw Data'!$A$1:$O$868,11,FALSE)=0,"-",VLOOKUP($A404,'Table 11 Raw Data'!$A$1:$O$868,11,FALSE))</f>
        <v>41</v>
      </c>
      <c r="L404" s="96">
        <f>IF(VLOOKUP($A404,'Table 11 Raw Data'!$A$1:$O$868,12,FALSE)=0,"-",VLOOKUP($A404,'Table 11 Raw Data'!$A$1:$O$868,12,FALSE))</f>
        <v>42</v>
      </c>
      <c r="M404" s="96">
        <f>IF(VLOOKUP($A404,'Table 11 Raw Data'!$A$1:$O$868,13,FALSE)=0,"-",VLOOKUP($A404,'Table 11 Raw Data'!$A$1:$O$868,13,FALSE))</f>
        <v>84</v>
      </c>
      <c r="N404" s="96">
        <f>IF(VLOOKUP($A404,'Table 11 Raw Data'!$A$1:$O$868,14,FALSE)=0,"-",VLOOKUP($A404,'Table 11 Raw Data'!$A$1:$O$868,14,FALSE))</f>
        <v>16</v>
      </c>
      <c r="O404" s="97">
        <f>IF(VLOOKUP($A404,'Table 11 Raw Data'!$A$1:$O$868,15,FALSE)=0,"-",VLOOKUP($A404,'Table 11 Raw Data'!$A$1:$O$868,15,FALSE))</f>
        <v>100</v>
      </c>
    </row>
    <row r="405" spans="1:15" x14ac:dyDescent="0.2">
      <c r="A405" s="94" t="s">
        <v>737</v>
      </c>
      <c r="B405" s="95">
        <f>IF(VLOOKUP($A405,'Table 11 Raw Data'!$A$1:$O$868,2,FALSE)=0,"-",VLOOKUP($A405,'Table 11 Raw Data'!$A$1:$O$868,2,FALSE))</f>
        <v>2240</v>
      </c>
      <c r="C405" s="95">
        <f>IF(VLOOKUP($A405,'Table 11 Raw Data'!$A$1:$O$868,3,FALSE)=0,"-",VLOOKUP($A405,'Table 11 Raw Data'!$A$1:$O$868,3,FALSE))</f>
        <v>2350</v>
      </c>
      <c r="D405" s="95">
        <f>IF(VLOOKUP($A405,'Table 11 Raw Data'!$A$1:$O$868,4,FALSE)=0,"-",VLOOKUP($A405,'Table 11 Raw Data'!$A$1:$O$868,4,FALSE))</f>
        <v>4600</v>
      </c>
      <c r="E405" s="95">
        <f>IF(VLOOKUP($A405,'Table 11 Raw Data'!$A$1:$O$868,5,FALSE)=0,"-",VLOOKUP($A405,'Table 11 Raw Data'!$A$1:$O$868,5,FALSE))</f>
        <v>610</v>
      </c>
      <c r="F405" s="95">
        <f>IF(VLOOKUP($A405,'Table 11 Raw Data'!$A$1:$O$868,6,FALSE)=0,"-",VLOOKUP($A405,'Table 11 Raw Data'!$A$1:$O$868,6,FALSE))</f>
        <v>5210</v>
      </c>
      <c r="G405" s="95">
        <f>IF(VLOOKUP($A405,'Table 11 Raw Data'!$A$1:$O$868,7,FALSE)=0,"-",VLOOKUP($A405,'Table 11 Raw Data'!$A$1:$O$868,7,FALSE))</f>
        <v>170</v>
      </c>
      <c r="H405" s="95">
        <f>IF(VLOOKUP($A405,'Table 11 Raw Data'!$A$1:$O$868,8,FALSE)=0,"-",VLOOKUP($A405,'Table 11 Raw Data'!$A$1:$O$868,8,FALSE))</f>
        <v>80</v>
      </c>
      <c r="I405" s="95">
        <f>IF(VLOOKUP($A405,'Table 11 Raw Data'!$A$1:$O$868,9,FALSE)=0,"-",VLOOKUP($A405,'Table 11 Raw Data'!$A$1:$O$868,9,FALSE))</f>
        <v>250</v>
      </c>
      <c r="J405" s="95">
        <f>IF(VLOOKUP($A405,'Table 11 Raw Data'!$A$1:$O$868,10,FALSE)=0,"-",VLOOKUP($A405,'Table 11 Raw Data'!$A$1:$O$868,10,FALSE))</f>
        <v>5460</v>
      </c>
      <c r="K405" s="96">
        <f>IF(VLOOKUP($A405,'Table 11 Raw Data'!$A$1:$O$868,11,FALSE)=0,"-",VLOOKUP($A405,'Table 11 Raw Data'!$A$1:$O$868,11,FALSE))</f>
        <v>43</v>
      </c>
      <c r="L405" s="96">
        <f>IF(VLOOKUP($A405,'Table 11 Raw Data'!$A$1:$O$868,12,FALSE)=0,"-",VLOOKUP($A405,'Table 11 Raw Data'!$A$1:$O$868,12,FALSE))</f>
        <v>45</v>
      </c>
      <c r="M405" s="96">
        <f>IF(VLOOKUP($A405,'Table 11 Raw Data'!$A$1:$O$868,13,FALSE)=0,"-",VLOOKUP($A405,'Table 11 Raw Data'!$A$1:$O$868,13,FALSE))</f>
        <v>88</v>
      </c>
      <c r="N405" s="96">
        <f>IF(VLOOKUP($A405,'Table 11 Raw Data'!$A$1:$O$868,14,FALSE)=0,"-",VLOOKUP($A405,'Table 11 Raw Data'!$A$1:$O$868,14,FALSE))</f>
        <v>12</v>
      </c>
      <c r="O405" s="97">
        <f>IF(VLOOKUP($A405,'Table 11 Raw Data'!$A$1:$O$868,15,FALSE)=0,"-",VLOOKUP($A405,'Table 11 Raw Data'!$A$1:$O$868,15,FALSE))</f>
        <v>100</v>
      </c>
    </row>
    <row r="406" spans="1:15" x14ac:dyDescent="0.2">
      <c r="A406" s="94" t="s">
        <v>738</v>
      </c>
      <c r="B406" s="95">
        <f>IF(VLOOKUP($A406,'Table 11 Raw Data'!$A$1:$O$868,2,FALSE)=0,"-",VLOOKUP($A406,'Table 11 Raw Data'!$A$1:$O$868,2,FALSE))</f>
        <v>1420</v>
      </c>
      <c r="C406" s="95">
        <f>IF(VLOOKUP($A406,'Table 11 Raw Data'!$A$1:$O$868,3,FALSE)=0,"-",VLOOKUP($A406,'Table 11 Raw Data'!$A$1:$O$868,3,FALSE))</f>
        <v>1450</v>
      </c>
      <c r="D406" s="95">
        <f>IF(VLOOKUP($A406,'Table 11 Raw Data'!$A$1:$O$868,4,FALSE)=0,"-",VLOOKUP($A406,'Table 11 Raw Data'!$A$1:$O$868,4,FALSE))</f>
        <v>2870</v>
      </c>
      <c r="E406" s="95">
        <f>IF(VLOOKUP($A406,'Table 11 Raw Data'!$A$1:$O$868,5,FALSE)=0,"-",VLOOKUP($A406,'Table 11 Raw Data'!$A$1:$O$868,5,FALSE))</f>
        <v>520</v>
      </c>
      <c r="F406" s="95">
        <f>IF(VLOOKUP($A406,'Table 11 Raw Data'!$A$1:$O$868,6,FALSE)=0,"-",VLOOKUP($A406,'Table 11 Raw Data'!$A$1:$O$868,6,FALSE))</f>
        <v>3400</v>
      </c>
      <c r="G406" s="95">
        <f>IF(VLOOKUP($A406,'Table 11 Raw Data'!$A$1:$O$868,7,FALSE)=0,"-",VLOOKUP($A406,'Table 11 Raw Data'!$A$1:$O$868,7,FALSE))</f>
        <v>100</v>
      </c>
      <c r="H406" s="95">
        <f>IF(VLOOKUP($A406,'Table 11 Raw Data'!$A$1:$O$868,8,FALSE)=0,"-",VLOOKUP($A406,'Table 11 Raw Data'!$A$1:$O$868,8,FALSE))</f>
        <v>30</v>
      </c>
      <c r="I406" s="95">
        <f>IF(VLOOKUP($A406,'Table 11 Raw Data'!$A$1:$O$868,9,FALSE)=0,"-",VLOOKUP($A406,'Table 11 Raw Data'!$A$1:$O$868,9,FALSE))</f>
        <v>130</v>
      </c>
      <c r="J406" s="95">
        <f>IF(VLOOKUP($A406,'Table 11 Raw Data'!$A$1:$O$868,10,FALSE)=0,"-",VLOOKUP($A406,'Table 11 Raw Data'!$A$1:$O$868,10,FALSE))</f>
        <v>3520</v>
      </c>
      <c r="K406" s="96">
        <f>IF(VLOOKUP($A406,'Table 11 Raw Data'!$A$1:$O$868,11,FALSE)=0,"-",VLOOKUP($A406,'Table 11 Raw Data'!$A$1:$O$868,11,FALSE))</f>
        <v>42</v>
      </c>
      <c r="L406" s="96">
        <f>IF(VLOOKUP($A406,'Table 11 Raw Data'!$A$1:$O$868,12,FALSE)=0,"-",VLOOKUP($A406,'Table 11 Raw Data'!$A$1:$O$868,12,FALSE))</f>
        <v>43</v>
      </c>
      <c r="M406" s="96">
        <f>IF(VLOOKUP($A406,'Table 11 Raw Data'!$A$1:$O$868,13,FALSE)=0,"-",VLOOKUP($A406,'Table 11 Raw Data'!$A$1:$O$868,13,FALSE))</f>
        <v>85</v>
      </c>
      <c r="N406" s="96">
        <f>IF(VLOOKUP($A406,'Table 11 Raw Data'!$A$1:$O$868,14,FALSE)=0,"-",VLOOKUP($A406,'Table 11 Raw Data'!$A$1:$O$868,14,FALSE))</f>
        <v>15</v>
      </c>
      <c r="O406" s="97">
        <f>IF(VLOOKUP($A406,'Table 11 Raw Data'!$A$1:$O$868,15,FALSE)=0,"-",VLOOKUP($A406,'Table 11 Raw Data'!$A$1:$O$868,15,FALSE))</f>
        <v>100</v>
      </c>
    </row>
    <row r="407" spans="1:15" x14ac:dyDescent="0.2">
      <c r="A407" s="94" t="s">
        <v>739</v>
      </c>
      <c r="B407" s="95">
        <f>IF(VLOOKUP($A407,'Table 11 Raw Data'!$A$1:$O$868,2,FALSE)=0,"-",VLOOKUP($A407,'Table 11 Raw Data'!$A$1:$O$868,2,FALSE))</f>
        <v>940</v>
      </c>
      <c r="C407" s="95">
        <f>IF(VLOOKUP($A407,'Table 11 Raw Data'!$A$1:$O$868,3,FALSE)=0,"-",VLOOKUP($A407,'Table 11 Raw Data'!$A$1:$O$868,3,FALSE))</f>
        <v>820</v>
      </c>
      <c r="D407" s="95">
        <f>IF(VLOOKUP($A407,'Table 11 Raw Data'!$A$1:$O$868,4,FALSE)=0,"-",VLOOKUP($A407,'Table 11 Raw Data'!$A$1:$O$868,4,FALSE))</f>
        <v>1770</v>
      </c>
      <c r="E407" s="95">
        <f>IF(VLOOKUP($A407,'Table 11 Raw Data'!$A$1:$O$868,5,FALSE)=0,"-",VLOOKUP($A407,'Table 11 Raw Data'!$A$1:$O$868,5,FALSE))</f>
        <v>320</v>
      </c>
      <c r="F407" s="95">
        <f>IF(VLOOKUP($A407,'Table 11 Raw Data'!$A$1:$O$868,6,FALSE)=0,"-",VLOOKUP($A407,'Table 11 Raw Data'!$A$1:$O$868,6,FALSE))</f>
        <v>2090</v>
      </c>
      <c r="G407" s="95">
        <f>IF(VLOOKUP($A407,'Table 11 Raw Data'!$A$1:$O$868,7,FALSE)=0,"-",VLOOKUP($A407,'Table 11 Raw Data'!$A$1:$O$868,7,FALSE))</f>
        <v>70</v>
      </c>
      <c r="H407" s="95">
        <f>IF(VLOOKUP($A407,'Table 11 Raw Data'!$A$1:$O$868,8,FALSE)=0,"-",VLOOKUP($A407,'Table 11 Raw Data'!$A$1:$O$868,8,FALSE))</f>
        <v>10</v>
      </c>
      <c r="I407" s="95">
        <f>IF(VLOOKUP($A407,'Table 11 Raw Data'!$A$1:$O$868,9,FALSE)=0,"-",VLOOKUP($A407,'Table 11 Raw Data'!$A$1:$O$868,9,FALSE))</f>
        <v>80</v>
      </c>
      <c r="J407" s="95">
        <f>IF(VLOOKUP($A407,'Table 11 Raw Data'!$A$1:$O$868,10,FALSE)=0,"-",VLOOKUP($A407,'Table 11 Raw Data'!$A$1:$O$868,10,FALSE))</f>
        <v>2170</v>
      </c>
      <c r="K407" s="96">
        <f>IF(VLOOKUP($A407,'Table 11 Raw Data'!$A$1:$O$868,11,FALSE)=0,"-",VLOOKUP($A407,'Table 11 Raw Data'!$A$1:$O$868,11,FALSE))</f>
        <v>45</v>
      </c>
      <c r="L407" s="96">
        <f>IF(VLOOKUP($A407,'Table 11 Raw Data'!$A$1:$O$868,12,FALSE)=0,"-",VLOOKUP($A407,'Table 11 Raw Data'!$A$1:$O$868,12,FALSE))</f>
        <v>39</v>
      </c>
      <c r="M407" s="96">
        <f>IF(VLOOKUP($A407,'Table 11 Raw Data'!$A$1:$O$868,13,FALSE)=0,"-",VLOOKUP($A407,'Table 11 Raw Data'!$A$1:$O$868,13,FALSE))</f>
        <v>85</v>
      </c>
      <c r="N407" s="96">
        <f>IF(VLOOKUP($A407,'Table 11 Raw Data'!$A$1:$O$868,14,FALSE)=0,"-",VLOOKUP($A407,'Table 11 Raw Data'!$A$1:$O$868,14,FALSE))</f>
        <v>15</v>
      </c>
      <c r="O407" s="97">
        <f>IF(VLOOKUP($A407,'Table 11 Raw Data'!$A$1:$O$868,15,FALSE)=0,"-",VLOOKUP($A407,'Table 11 Raw Data'!$A$1:$O$868,15,FALSE))</f>
        <v>100</v>
      </c>
    </row>
    <row r="408" spans="1:15" x14ac:dyDescent="0.2">
      <c r="A408" s="94" t="s">
        <v>740</v>
      </c>
      <c r="B408" s="95">
        <f>IF(VLOOKUP($A408,'Table 11 Raw Data'!$A$1:$O$868,2,FALSE)=0,"-",VLOOKUP($A408,'Table 11 Raw Data'!$A$1:$O$868,2,FALSE))</f>
        <v>600</v>
      </c>
      <c r="C408" s="95">
        <f>IF(VLOOKUP($A408,'Table 11 Raw Data'!$A$1:$O$868,3,FALSE)=0,"-",VLOOKUP($A408,'Table 11 Raw Data'!$A$1:$O$868,3,FALSE))</f>
        <v>880</v>
      </c>
      <c r="D408" s="95">
        <f>IF(VLOOKUP($A408,'Table 11 Raw Data'!$A$1:$O$868,4,FALSE)=0,"-",VLOOKUP($A408,'Table 11 Raw Data'!$A$1:$O$868,4,FALSE))</f>
        <v>1480</v>
      </c>
      <c r="E408" s="95">
        <f>IF(VLOOKUP($A408,'Table 11 Raw Data'!$A$1:$O$868,5,FALSE)=0,"-",VLOOKUP($A408,'Table 11 Raw Data'!$A$1:$O$868,5,FALSE))</f>
        <v>220</v>
      </c>
      <c r="F408" s="95">
        <f>IF(VLOOKUP($A408,'Table 11 Raw Data'!$A$1:$O$868,6,FALSE)=0,"-",VLOOKUP($A408,'Table 11 Raw Data'!$A$1:$O$868,6,FALSE))</f>
        <v>1700</v>
      </c>
      <c r="G408" s="95">
        <f>IF(VLOOKUP($A408,'Table 11 Raw Data'!$A$1:$O$868,7,FALSE)=0,"-",VLOOKUP($A408,'Table 11 Raw Data'!$A$1:$O$868,7,FALSE))</f>
        <v>60</v>
      </c>
      <c r="H408" s="95">
        <f>IF(VLOOKUP($A408,'Table 11 Raw Data'!$A$1:$O$868,8,FALSE)=0,"-",VLOOKUP($A408,'Table 11 Raw Data'!$A$1:$O$868,8,FALSE))</f>
        <v>30</v>
      </c>
      <c r="I408" s="95">
        <f>IF(VLOOKUP($A408,'Table 11 Raw Data'!$A$1:$O$868,9,FALSE)=0,"-",VLOOKUP($A408,'Table 11 Raw Data'!$A$1:$O$868,9,FALSE))</f>
        <v>90</v>
      </c>
      <c r="J408" s="95">
        <f>IF(VLOOKUP($A408,'Table 11 Raw Data'!$A$1:$O$868,10,FALSE)=0,"-",VLOOKUP($A408,'Table 11 Raw Data'!$A$1:$O$868,10,FALSE))</f>
        <v>1790</v>
      </c>
      <c r="K408" s="96">
        <f>IF(VLOOKUP($A408,'Table 11 Raw Data'!$A$1:$O$868,11,FALSE)=0,"-",VLOOKUP($A408,'Table 11 Raw Data'!$A$1:$O$868,11,FALSE))</f>
        <v>35</v>
      </c>
      <c r="L408" s="96">
        <f>IF(VLOOKUP($A408,'Table 11 Raw Data'!$A$1:$O$868,12,FALSE)=0,"-",VLOOKUP($A408,'Table 11 Raw Data'!$A$1:$O$868,12,FALSE))</f>
        <v>52</v>
      </c>
      <c r="M408" s="96">
        <f>IF(VLOOKUP($A408,'Table 11 Raw Data'!$A$1:$O$868,13,FALSE)=0,"-",VLOOKUP($A408,'Table 11 Raw Data'!$A$1:$O$868,13,FALSE))</f>
        <v>87</v>
      </c>
      <c r="N408" s="96">
        <f>IF(VLOOKUP($A408,'Table 11 Raw Data'!$A$1:$O$868,14,FALSE)=0,"-",VLOOKUP($A408,'Table 11 Raw Data'!$A$1:$O$868,14,FALSE))</f>
        <v>13</v>
      </c>
      <c r="O408" s="97">
        <f>IF(VLOOKUP($A408,'Table 11 Raw Data'!$A$1:$O$868,15,FALSE)=0,"-",VLOOKUP($A408,'Table 11 Raw Data'!$A$1:$O$868,15,FALSE))</f>
        <v>100</v>
      </c>
    </row>
    <row r="409" spans="1:15" x14ac:dyDescent="0.2">
      <c r="A409" s="94" t="s">
        <v>741</v>
      </c>
      <c r="B409" s="95">
        <f>IF(VLOOKUP($A409,'Table 11 Raw Data'!$A$1:$O$868,2,FALSE)=0,"-",VLOOKUP($A409,'Table 11 Raw Data'!$A$1:$O$868,2,FALSE))</f>
        <v>1920</v>
      </c>
      <c r="C409" s="95">
        <f>IF(VLOOKUP($A409,'Table 11 Raw Data'!$A$1:$O$868,3,FALSE)=0,"-",VLOOKUP($A409,'Table 11 Raw Data'!$A$1:$O$868,3,FALSE))</f>
        <v>1870</v>
      </c>
      <c r="D409" s="95">
        <f>IF(VLOOKUP($A409,'Table 11 Raw Data'!$A$1:$O$868,4,FALSE)=0,"-",VLOOKUP($A409,'Table 11 Raw Data'!$A$1:$O$868,4,FALSE))</f>
        <v>3790</v>
      </c>
      <c r="E409" s="95">
        <f>IF(VLOOKUP($A409,'Table 11 Raw Data'!$A$1:$O$868,5,FALSE)=0,"-",VLOOKUP($A409,'Table 11 Raw Data'!$A$1:$O$868,5,FALSE))</f>
        <v>800</v>
      </c>
      <c r="F409" s="95">
        <f>IF(VLOOKUP($A409,'Table 11 Raw Data'!$A$1:$O$868,6,FALSE)=0,"-",VLOOKUP($A409,'Table 11 Raw Data'!$A$1:$O$868,6,FALSE))</f>
        <v>4590</v>
      </c>
      <c r="G409" s="95">
        <f>IF(VLOOKUP($A409,'Table 11 Raw Data'!$A$1:$O$868,7,FALSE)=0,"-",VLOOKUP($A409,'Table 11 Raw Data'!$A$1:$O$868,7,FALSE))</f>
        <v>120</v>
      </c>
      <c r="H409" s="95">
        <f>IF(VLOOKUP($A409,'Table 11 Raw Data'!$A$1:$O$868,8,FALSE)=0,"-",VLOOKUP($A409,'Table 11 Raw Data'!$A$1:$O$868,8,FALSE))</f>
        <v>20</v>
      </c>
      <c r="I409" s="95">
        <f>IF(VLOOKUP($A409,'Table 11 Raw Data'!$A$1:$O$868,9,FALSE)=0,"-",VLOOKUP($A409,'Table 11 Raw Data'!$A$1:$O$868,9,FALSE))</f>
        <v>150</v>
      </c>
      <c r="J409" s="95">
        <f>IF(VLOOKUP($A409,'Table 11 Raw Data'!$A$1:$O$868,10,FALSE)=0,"-",VLOOKUP($A409,'Table 11 Raw Data'!$A$1:$O$868,10,FALSE))</f>
        <v>4740</v>
      </c>
      <c r="K409" s="96">
        <f>IF(VLOOKUP($A409,'Table 11 Raw Data'!$A$1:$O$868,11,FALSE)=0,"-",VLOOKUP($A409,'Table 11 Raw Data'!$A$1:$O$868,11,FALSE))</f>
        <v>42</v>
      </c>
      <c r="L409" s="96">
        <f>IF(VLOOKUP($A409,'Table 11 Raw Data'!$A$1:$O$868,12,FALSE)=0,"-",VLOOKUP($A409,'Table 11 Raw Data'!$A$1:$O$868,12,FALSE))</f>
        <v>41</v>
      </c>
      <c r="M409" s="96">
        <f>IF(VLOOKUP($A409,'Table 11 Raw Data'!$A$1:$O$868,13,FALSE)=0,"-",VLOOKUP($A409,'Table 11 Raw Data'!$A$1:$O$868,13,FALSE))</f>
        <v>83</v>
      </c>
      <c r="N409" s="96">
        <f>IF(VLOOKUP($A409,'Table 11 Raw Data'!$A$1:$O$868,14,FALSE)=0,"-",VLOOKUP($A409,'Table 11 Raw Data'!$A$1:$O$868,14,FALSE))</f>
        <v>17</v>
      </c>
      <c r="O409" s="97">
        <f>IF(VLOOKUP($A409,'Table 11 Raw Data'!$A$1:$O$868,15,FALSE)=0,"-",VLOOKUP($A409,'Table 11 Raw Data'!$A$1:$O$868,15,FALSE))</f>
        <v>100</v>
      </c>
    </row>
    <row r="410" spans="1:15" x14ac:dyDescent="0.2">
      <c r="A410" s="94" t="s">
        <v>742</v>
      </c>
      <c r="B410" s="95">
        <f>IF(VLOOKUP($A410,'Table 11 Raw Data'!$A$1:$O$868,2,FALSE)=0,"-",VLOOKUP($A410,'Table 11 Raw Data'!$A$1:$O$868,2,FALSE))</f>
        <v>4540</v>
      </c>
      <c r="C410" s="95">
        <f>IF(VLOOKUP($A410,'Table 11 Raw Data'!$A$1:$O$868,3,FALSE)=0,"-",VLOOKUP($A410,'Table 11 Raw Data'!$A$1:$O$868,3,FALSE))</f>
        <v>5060</v>
      </c>
      <c r="D410" s="95">
        <f>IF(VLOOKUP($A410,'Table 11 Raw Data'!$A$1:$O$868,4,FALSE)=0,"-",VLOOKUP($A410,'Table 11 Raw Data'!$A$1:$O$868,4,FALSE))</f>
        <v>9600</v>
      </c>
      <c r="E410" s="95">
        <f>IF(VLOOKUP($A410,'Table 11 Raw Data'!$A$1:$O$868,5,FALSE)=0,"-",VLOOKUP($A410,'Table 11 Raw Data'!$A$1:$O$868,5,FALSE))</f>
        <v>1820</v>
      </c>
      <c r="F410" s="95">
        <f>IF(VLOOKUP($A410,'Table 11 Raw Data'!$A$1:$O$868,6,FALSE)=0,"-",VLOOKUP($A410,'Table 11 Raw Data'!$A$1:$O$868,6,FALSE))</f>
        <v>11420</v>
      </c>
      <c r="G410" s="95">
        <f>IF(VLOOKUP($A410,'Table 11 Raw Data'!$A$1:$O$868,7,FALSE)=0,"-",VLOOKUP($A410,'Table 11 Raw Data'!$A$1:$O$868,7,FALSE))</f>
        <v>320</v>
      </c>
      <c r="H410" s="95">
        <f>IF(VLOOKUP($A410,'Table 11 Raw Data'!$A$1:$O$868,8,FALSE)=0,"-",VLOOKUP($A410,'Table 11 Raw Data'!$A$1:$O$868,8,FALSE))</f>
        <v>70</v>
      </c>
      <c r="I410" s="95">
        <f>IF(VLOOKUP($A410,'Table 11 Raw Data'!$A$1:$O$868,9,FALSE)=0,"-",VLOOKUP($A410,'Table 11 Raw Data'!$A$1:$O$868,9,FALSE))</f>
        <v>380</v>
      </c>
      <c r="J410" s="95">
        <f>IF(VLOOKUP($A410,'Table 11 Raw Data'!$A$1:$O$868,10,FALSE)=0,"-",VLOOKUP($A410,'Table 11 Raw Data'!$A$1:$O$868,10,FALSE))</f>
        <v>11800</v>
      </c>
      <c r="K410" s="96">
        <f>IF(VLOOKUP($A410,'Table 11 Raw Data'!$A$1:$O$868,11,FALSE)=0,"-",VLOOKUP($A410,'Table 11 Raw Data'!$A$1:$O$868,11,FALSE))</f>
        <v>40</v>
      </c>
      <c r="L410" s="96">
        <f>IF(VLOOKUP($A410,'Table 11 Raw Data'!$A$1:$O$868,12,FALSE)=0,"-",VLOOKUP($A410,'Table 11 Raw Data'!$A$1:$O$868,12,FALSE))</f>
        <v>44</v>
      </c>
      <c r="M410" s="96">
        <f>IF(VLOOKUP($A410,'Table 11 Raw Data'!$A$1:$O$868,13,FALSE)=0,"-",VLOOKUP($A410,'Table 11 Raw Data'!$A$1:$O$868,13,FALSE))</f>
        <v>84</v>
      </c>
      <c r="N410" s="96">
        <f>IF(VLOOKUP($A410,'Table 11 Raw Data'!$A$1:$O$868,14,FALSE)=0,"-",VLOOKUP($A410,'Table 11 Raw Data'!$A$1:$O$868,14,FALSE))</f>
        <v>16</v>
      </c>
      <c r="O410" s="97">
        <f>IF(VLOOKUP($A410,'Table 11 Raw Data'!$A$1:$O$868,15,FALSE)=0,"-",VLOOKUP($A410,'Table 11 Raw Data'!$A$1:$O$868,15,FALSE))</f>
        <v>100</v>
      </c>
    </row>
    <row r="411" spans="1:15" x14ac:dyDescent="0.2">
      <c r="A411" s="94" t="s">
        <v>743</v>
      </c>
      <c r="B411" s="95">
        <f>IF(VLOOKUP($A411,'Table 11 Raw Data'!$A$1:$O$868,2,FALSE)=0,"-",VLOOKUP($A411,'Table 11 Raw Data'!$A$1:$O$868,2,FALSE))</f>
        <v>150</v>
      </c>
      <c r="C411" s="95">
        <f>IF(VLOOKUP($A411,'Table 11 Raw Data'!$A$1:$O$868,3,FALSE)=0,"-",VLOOKUP($A411,'Table 11 Raw Data'!$A$1:$O$868,3,FALSE))</f>
        <v>210</v>
      </c>
      <c r="D411" s="95">
        <f>IF(VLOOKUP($A411,'Table 11 Raw Data'!$A$1:$O$868,4,FALSE)=0,"-",VLOOKUP($A411,'Table 11 Raw Data'!$A$1:$O$868,4,FALSE))</f>
        <v>360</v>
      </c>
      <c r="E411" s="95">
        <f>IF(VLOOKUP($A411,'Table 11 Raw Data'!$A$1:$O$868,5,FALSE)=0,"-",VLOOKUP($A411,'Table 11 Raw Data'!$A$1:$O$868,5,FALSE))</f>
        <v>10</v>
      </c>
      <c r="F411" s="95">
        <f>IF(VLOOKUP($A411,'Table 11 Raw Data'!$A$1:$O$868,6,FALSE)=0,"-",VLOOKUP($A411,'Table 11 Raw Data'!$A$1:$O$868,6,FALSE))</f>
        <v>370</v>
      </c>
      <c r="G411" s="95">
        <f>IF(VLOOKUP($A411,'Table 11 Raw Data'!$A$1:$O$868,7,FALSE)=0,"-",VLOOKUP($A411,'Table 11 Raw Data'!$A$1:$O$868,7,FALSE))</f>
        <v>20</v>
      </c>
      <c r="H411" s="95">
        <f>IF(VLOOKUP($A411,'Table 11 Raw Data'!$A$1:$O$868,8,FALSE)=0,"-",VLOOKUP($A411,'Table 11 Raw Data'!$A$1:$O$868,8,FALSE))</f>
        <v>10</v>
      </c>
      <c r="I411" s="95">
        <f>IF(VLOOKUP($A411,'Table 11 Raw Data'!$A$1:$O$868,9,FALSE)=0,"-",VLOOKUP($A411,'Table 11 Raw Data'!$A$1:$O$868,9,FALSE))</f>
        <v>20</v>
      </c>
      <c r="J411" s="95">
        <f>IF(VLOOKUP($A411,'Table 11 Raw Data'!$A$1:$O$868,10,FALSE)=0,"-",VLOOKUP($A411,'Table 11 Raw Data'!$A$1:$O$868,10,FALSE))</f>
        <v>390</v>
      </c>
      <c r="K411" s="96">
        <f>IF(VLOOKUP($A411,'Table 11 Raw Data'!$A$1:$O$868,11,FALSE)=0,"-",VLOOKUP($A411,'Table 11 Raw Data'!$A$1:$O$868,11,FALSE))</f>
        <v>40</v>
      </c>
      <c r="L411" s="96">
        <f>IF(VLOOKUP($A411,'Table 11 Raw Data'!$A$1:$O$868,12,FALSE)=0,"-",VLOOKUP($A411,'Table 11 Raw Data'!$A$1:$O$868,12,FALSE))</f>
        <v>58</v>
      </c>
      <c r="M411" s="96">
        <f>IF(VLOOKUP($A411,'Table 11 Raw Data'!$A$1:$O$868,13,FALSE)=0,"-",VLOOKUP($A411,'Table 11 Raw Data'!$A$1:$O$868,13,FALSE))</f>
        <v>97</v>
      </c>
      <c r="N411" s="96">
        <f>IF(VLOOKUP($A411,'Table 11 Raw Data'!$A$1:$O$868,14,FALSE)=0,"-",VLOOKUP($A411,'Table 11 Raw Data'!$A$1:$O$868,14,FALSE))</f>
        <v>3</v>
      </c>
      <c r="O411" s="97">
        <f>IF(VLOOKUP($A411,'Table 11 Raw Data'!$A$1:$O$868,15,FALSE)=0,"-",VLOOKUP($A411,'Table 11 Raw Data'!$A$1:$O$868,15,FALSE))</f>
        <v>100</v>
      </c>
    </row>
    <row r="412" spans="1:15" x14ac:dyDescent="0.2">
      <c r="A412" s="94" t="s">
        <v>744</v>
      </c>
      <c r="B412" s="95">
        <f>IF(VLOOKUP($A412,'Table 11 Raw Data'!$A$1:$O$868,2,FALSE)=0,"-",VLOOKUP($A412,'Table 11 Raw Data'!$A$1:$O$868,2,FALSE))</f>
        <v>1030</v>
      </c>
      <c r="C412" s="95">
        <f>IF(VLOOKUP($A412,'Table 11 Raw Data'!$A$1:$O$868,3,FALSE)=0,"-",VLOOKUP($A412,'Table 11 Raw Data'!$A$1:$O$868,3,FALSE))</f>
        <v>1430</v>
      </c>
      <c r="D412" s="95">
        <f>IF(VLOOKUP($A412,'Table 11 Raw Data'!$A$1:$O$868,4,FALSE)=0,"-",VLOOKUP($A412,'Table 11 Raw Data'!$A$1:$O$868,4,FALSE))</f>
        <v>2460</v>
      </c>
      <c r="E412" s="95">
        <f>IF(VLOOKUP($A412,'Table 11 Raw Data'!$A$1:$O$868,5,FALSE)=0,"-",VLOOKUP($A412,'Table 11 Raw Data'!$A$1:$O$868,5,FALSE))</f>
        <v>280</v>
      </c>
      <c r="F412" s="95">
        <f>IF(VLOOKUP($A412,'Table 11 Raw Data'!$A$1:$O$868,6,FALSE)=0,"-",VLOOKUP($A412,'Table 11 Raw Data'!$A$1:$O$868,6,FALSE))</f>
        <v>2740</v>
      </c>
      <c r="G412" s="95">
        <f>IF(VLOOKUP($A412,'Table 11 Raw Data'!$A$1:$O$868,7,FALSE)=0,"-",VLOOKUP($A412,'Table 11 Raw Data'!$A$1:$O$868,7,FALSE))</f>
        <v>100</v>
      </c>
      <c r="H412" s="95">
        <f>IF(VLOOKUP($A412,'Table 11 Raw Data'!$A$1:$O$868,8,FALSE)=0,"-",VLOOKUP($A412,'Table 11 Raw Data'!$A$1:$O$868,8,FALSE))</f>
        <v>20</v>
      </c>
      <c r="I412" s="95">
        <f>IF(VLOOKUP($A412,'Table 11 Raw Data'!$A$1:$O$868,9,FALSE)=0,"-",VLOOKUP($A412,'Table 11 Raw Data'!$A$1:$O$868,9,FALSE))</f>
        <v>110</v>
      </c>
      <c r="J412" s="95">
        <f>IF(VLOOKUP($A412,'Table 11 Raw Data'!$A$1:$O$868,10,FALSE)=0,"-",VLOOKUP($A412,'Table 11 Raw Data'!$A$1:$O$868,10,FALSE))</f>
        <v>2850</v>
      </c>
      <c r="K412" s="96">
        <f>IF(VLOOKUP($A412,'Table 11 Raw Data'!$A$1:$O$868,11,FALSE)=0,"-",VLOOKUP($A412,'Table 11 Raw Data'!$A$1:$O$868,11,FALSE))</f>
        <v>38</v>
      </c>
      <c r="L412" s="96">
        <f>IF(VLOOKUP($A412,'Table 11 Raw Data'!$A$1:$O$868,12,FALSE)=0,"-",VLOOKUP($A412,'Table 11 Raw Data'!$A$1:$O$868,12,FALSE))</f>
        <v>52</v>
      </c>
      <c r="M412" s="96">
        <f>IF(VLOOKUP($A412,'Table 11 Raw Data'!$A$1:$O$868,13,FALSE)=0,"-",VLOOKUP($A412,'Table 11 Raw Data'!$A$1:$O$868,13,FALSE))</f>
        <v>90</v>
      </c>
      <c r="N412" s="96">
        <f>IF(VLOOKUP($A412,'Table 11 Raw Data'!$A$1:$O$868,14,FALSE)=0,"-",VLOOKUP($A412,'Table 11 Raw Data'!$A$1:$O$868,14,FALSE))</f>
        <v>10</v>
      </c>
      <c r="O412" s="97">
        <f>IF(VLOOKUP($A412,'Table 11 Raw Data'!$A$1:$O$868,15,FALSE)=0,"-",VLOOKUP($A412,'Table 11 Raw Data'!$A$1:$O$868,15,FALSE))</f>
        <v>100</v>
      </c>
    </row>
    <row r="413" spans="1:15" x14ac:dyDescent="0.2">
      <c r="A413" s="94" t="s">
        <v>745</v>
      </c>
      <c r="B413" s="95">
        <f>IF(VLOOKUP($A413,'Table 11 Raw Data'!$A$1:$O$868,2,FALSE)=0,"-",VLOOKUP($A413,'Table 11 Raw Data'!$A$1:$O$868,2,FALSE))</f>
        <v>2080</v>
      </c>
      <c r="C413" s="95">
        <f>IF(VLOOKUP($A413,'Table 11 Raw Data'!$A$1:$O$868,3,FALSE)=0,"-",VLOOKUP($A413,'Table 11 Raw Data'!$A$1:$O$868,3,FALSE))</f>
        <v>2460</v>
      </c>
      <c r="D413" s="95">
        <f>IF(VLOOKUP($A413,'Table 11 Raw Data'!$A$1:$O$868,4,FALSE)=0,"-",VLOOKUP($A413,'Table 11 Raw Data'!$A$1:$O$868,4,FALSE))</f>
        <v>4530</v>
      </c>
      <c r="E413" s="95">
        <f>IF(VLOOKUP($A413,'Table 11 Raw Data'!$A$1:$O$868,5,FALSE)=0,"-",VLOOKUP($A413,'Table 11 Raw Data'!$A$1:$O$868,5,FALSE))</f>
        <v>960</v>
      </c>
      <c r="F413" s="95">
        <f>IF(VLOOKUP($A413,'Table 11 Raw Data'!$A$1:$O$868,6,FALSE)=0,"-",VLOOKUP($A413,'Table 11 Raw Data'!$A$1:$O$868,6,FALSE))</f>
        <v>5490</v>
      </c>
      <c r="G413" s="95">
        <f>IF(VLOOKUP($A413,'Table 11 Raw Data'!$A$1:$O$868,7,FALSE)=0,"-",VLOOKUP($A413,'Table 11 Raw Data'!$A$1:$O$868,7,FALSE))</f>
        <v>170</v>
      </c>
      <c r="H413" s="95">
        <f>IF(VLOOKUP($A413,'Table 11 Raw Data'!$A$1:$O$868,8,FALSE)=0,"-",VLOOKUP($A413,'Table 11 Raw Data'!$A$1:$O$868,8,FALSE))</f>
        <v>40</v>
      </c>
      <c r="I413" s="95">
        <f>IF(VLOOKUP($A413,'Table 11 Raw Data'!$A$1:$O$868,9,FALSE)=0,"-",VLOOKUP($A413,'Table 11 Raw Data'!$A$1:$O$868,9,FALSE))</f>
        <v>210</v>
      </c>
      <c r="J413" s="95">
        <f>IF(VLOOKUP($A413,'Table 11 Raw Data'!$A$1:$O$868,10,FALSE)=0,"-",VLOOKUP($A413,'Table 11 Raw Data'!$A$1:$O$868,10,FALSE))</f>
        <v>5700</v>
      </c>
      <c r="K413" s="96">
        <f>IF(VLOOKUP($A413,'Table 11 Raw Data'!$A$1:$O$868,11,FALSE)=0,"-",VLOOKUP($A413,'Table 11 Raw Data'!$A$1:$O$868,11,FALSE))</f>
        <v>38</v>
      </c>
      <c r="L413" s="96">
        <f>IF(VLOOKUP($A413,'Table 11 Raw Data'!$A$1:$O$868,12,FALSE)=0,"-",VLOOKUP($A413,'Table 11 Raw Data'!$A$1:$O$868,12,FALSE))</f>
        <v>45</v>
      </c>
      <c r="M413" s="96">
        <f>IF(VLOOKUP($A413,'Table 11 Raw Data'!$A$1:$O$868,13,FALSE)=0,"-",VLOOKUP($A413,'Table 11 Raw Data'!$A$1:$O$868,13,FALSE))</f>
        <v>83</v>
      </c>
      <c r="N413" s="96">
        <f>IF(VLOOKUP($A413,'Table 11 Raw Data'!$A$1:$O$868,14,FALSE)=0,"-",VLOOKUP($A413,'Table 11 Raw Data'!$A$1:$O$868,14,FALSE))</f>
        <v>17</v>
      </c>
      <c r="O413" s="97">
        <f>IF(VLOOKUP($A413,'Table 11 Raw Data'!$A$1:$O$868,15,FALSE)=0,"-",VLOOKUP($A413,'Table 11 Raw Data'!$A$1:$O$868,15,FALSE))</f>
        <v>100</v>
      </c>
    </row>
    <row r="414" spans="1:15" x14ac:dyDescent="0.2">
      <c r="A414" s="94" t="s">
        <v>746</v>
      </c>
      <c r="B414" s="95">
        <f>IF(VLOOKUP($A414,'Table 11 Raw Data'!$A$1:$O$868,2,FALSE)=0,"-",VLOOKUP($A414,'Table 11 Raw Data'!$A$1:$O$868,2,FALSE))</f>
        <v>120</v>
      </c>
      <c r="C414" s="95">
        <f>IF(VLOOKUP($A414,'Table 11 Raw Data'!$A$1:$O$868,3,FALSE)=0,"-",VLOOKUP($A414,'Table 11 Raw Data'!$A$1:$O$868,3,FALSE))</f>
        <v>220</v>
      </c>
      <c r="D414" s="95">
        <f>IF(VLOOKUP($A414,'Table 11 Raw Data'!$A$1:$O$868,4,FALSE)=0,"-",VLOOKUP($A414,'Table 11 Raw Data'!$A$1:$O$868,4,FALSE))</f>
        <v>340</v>
      </c>
      <c r="E414" s="95">
        <f>IF(VLOOKUP($A414,'Table 11 Raw Data'!$A$1:$O$868,5,FALSE)=0,"-",VLOOKUP($A414,'Table 11 Raw Data'!$A$1:$O$868,5,FALSE))</f>
        <v>10</v>
      </c>
      <c r="F414" s="95">
        <f>IF(VLOOKUP($A414,'Table 11 Raw Data'!$A$1:$O$868,6,FALSE)=0,"-",VLOOKUP($A414,'Table 11 Raw Data'!$A$1:$O$868,6,FALSE))</f>
        <v>360</v>
      </c>
      <c r="G414" s="95">
        <f>IF(VLOOKUP($A414,'Table 11 Raw Data'!$A$1:$O$868,7,FALSE)=0,"-",VLOOKUP($A414,'Table 11 Raw Data'!$A$1:$O$868,7,FALSE))</f>
        <v>20</v>
      </c>
      <c r="H414" s="95" t="str">
        <f>IF(VLOOKUP($A414,'Table 11 Raw Data'!$A$1:$O$868,8,FALSE)=0,"-",VLOOKUP($A414,'Table 11 Raw Data'!$A$1:$O$868,8,FALSE))</f>
        <v>-</v>
      </c>
      <c r="I414" s="95">
        <f>IF(VLOOKUP($A414,'Table 11 Raw Data'!$A$1:$O$868,9,FALSE)=0,"-",VLOOKUP($A414,'Table 11 Raw Data'!$A$1:$O$868,9,FALSE))</f>
        <v>20</v>
      </c>
      <c r="J414" s="95">
        <f>IF(VLOOKUP($A414,'Table 11 Raw Data'!$A$1:$O$868,10,FALSE)=0,"-",VLOOKUP($A414,'Table 11 Raw Data'!$A$1:$O$868,10,FALSE))</f>
        <v>370</v>
      </c>
      <c r="K414" s="96">
        <f>IF(VLOOKUP($A414,'Table 11 Raw Data'!$A$1:$O$868,11,FALSE)=0,"-",VLOOKUP($A414,'Table 11 Raw Data'!$A$1:$O$868,11,FALSE))</f>
        <v>34</v>
      </c>
      <c r="L414" s="96">
        <f>IF(VLOOKUP($A414,'Table 11 Raw Data'!$A$1:$O$868,12,FALSE)=0,"-",VLOOKUP($A414,'Table 11 Raw Data'!$A$1:$O$868,12,FALSE))</f>
        <v>63</v>
      </c>
      <c r="M414" s="96">
        <f>IF(VLOOKUP($A414,'Table 11 Raw Data'!$A$1:$O$868,13,FALSE)=0,"-",VLOOKUP($A414,'Table 11 Raw Data'!$A$1:$O$868,13,FALSE))</f>
        <v>97</v>
      </c>
      <c r="N414" s="96">
        <f>IF(VLOOKUP($A414,'Table 11 Raw Data'!$A$1:$O$868,14,FALSE)=0,"-",VLOOKUP($A414,'Table 11 Raw Data'!$A$1:$O$868,14,FALSE))</f>
        <v>3</v>
      </c>
      <c r="O414" s="97">
        <f>IF(VLOOKUP($A414,'Table 11 Raw Data'!$A$1:$O$868,15,FALSE)=0,"-",VLOOKUP($A414,'Table 11 Raw Data'!$A$1:$O$868,15,FALSE))</f>
        <v>100</v>
      </c>
    </row>
    <row r="415" spans="1:15" x14ac:dyDescent="0.2">
      <c r="A415" s="94" t="s">
        <v>747</v>
      </c>
      <c r="B415" s="95">
        <f>IF(VLOOKUP($A415,'Table 11 Raw Data'!$A$1:$O$868,2,FALSE)=0,"-",VLOOKUP($A415,'Table 11 Raw Data'!$A$1:$O$868,2,FALSE))</f>
        <v>1230</v>
      </c>
      <c r="C415" s="95">
        <f>IF(VLOOKUP($A415,'Table 11 Raw Data'!$A$1:$O$868,3,FALSE)=0,"-",VLOOKUP($A415,'Table 11 Raw Data'!$A$1:$O$868,3,FALSE))</f>
        <v>1440</v>
      </c>
      <c r="D415" s="95">
        <f>IF(VLOOKUP($A415,'Table 11 Raw Data'!$A$1:$O$868,4,FALSE)=0,"-",VLOOKUP($A415,'Table 11 Raw Data'!$A$1:$O$868,4,FALSE))</f>
        <v>2670</v>
      </c>
      <c r="E415" s="95">
        <f>IF(VLOOKUP($A415,'Table 11 Raw Data'!$A$1:$O$868,5,FALSE)=0,"-",VLOOKUP($A415,'Table 11 Raw Data'!$A$1:$O$868,5,FALSE))</f>
        <v>530</v>
      </c>
      <c r="F415" s="95">
        <f>IF(VLOOKUP($A415,'Table 11 Raw Data'!$A$1:$O$868,6,FALSE)=0,"-",VLOOKUP($A415,'Table 11 Raw Data'!$A$1:$O$868,6,FALSE))</f>
        <v>3200</v>
      </c>
      <c r="G415" s="95">
        <f>IF(VLOOKUP($A415,'Table 11 Raw Data'!$A$1:$O$868,7,FALSE)=0,"-",VLOOKUP($A415,'Table 11 Raw Data'!$A$1:$O$868,7,FALSE))</f>
        <v>70</v>
      </c>
      <c r="H415" s="95">
        <f>IF(VLOOKUP($A415,'Table 11 Raw Data'!$A$1:$O$868,8,FALSE)=0,"-",VLOOKUP($A415,'Table 11 Raw Data'!$A$1:$O$868,8,FALSE))</f>
        <v>10</v>
      </c>
      <c r="I415" s="95">
        <f>IF(VLOOKUP($A415,'Table 11 Raw Data'!$A$1:$O$868,9,FALSE)=0,"-",VLOOKUP($A415,'Table 11 Raw Data'!$A$1:$O$868,9,FALSE))</f>
        <v>80</v>
      </c>
      <c r="J415" s="95">
        <f>IF(VLOOKUP($A415,'Table 11 Raw Data'!$A$1:$O$868,10,FALSE)=0,"-",VLOOKUP($A415,'Table 11 Raw Data'!$A$1:$O$868,10,FALSE))</f>
        <v>3280</v>
      </c>
      <c r="K415" s="96">
        <f>IF(VLOOKUP($A415,'Table 11 Raw Data'!$A$1:$O$868,11,FALSE)=0,"-",VLOOKUP($A415,'Table 11 Raw Data'!$A$1:$O$868,11,FALSE))</f>
        <v>38</v>
      </c>
      <c r="L415" s="96">
        <f>IF(VLOOKUP($A415,'Table 11 Raw Data'!$A$1:$O$868,12,FALSE)=0,"-",VLOOKUP($A415,'Table 11 Raw Data'!$A$1:$O$868,12,FALSE))</f>
        <v>45</v>
      </c>
      <c r="M415" s="96">
        <f>IF(VLOOKUP($A415,'Table 11 Raw Data'!$A$1:$O$868,13,FALSE)=0,"-",VLOOKUP($A415,'Table 11 Raw Data'!$A$1:$O$868,13,FALSE))</f>
        <v>83</v>
      </c>
      <c r="N415" s="96">
        <f>IF(VLOOKUP($A415,'Table 11 Raw Data'!$A$1:$O$868,14,FALSE)=0,"-",VLOOKUP($A415,'Table 11 Raw Data'!$A$1:$O$868,14,FALSE))</f>
        <v>17</v>
      </c>
      <c r="O415" s="97">
        <f>IF(VLOOKUP($A415,'Table 11 Raw Data'!$A$1:$O$868,15,FALSE)=0,"-",VLOOKUP($A415,'Table 11 Raw Data'!$A$1:$O$868,15,FALSE))</f>
        <v>100</v>
      </c>
    </row>
    <row r="416" spans="1:15" x14ac:dyDescent="0.2">
      <c r="A416" s="94" t="s">
        <v>748</v>
      </c>
      <c r="B416" s="95">
        <f>IF(VLOOKUP($A416,'Table 11 Raw Data'!$A$1:$O$868,2,FALSE)=0,"-",VLOOKUP($A416,'Table 11 Raw Data'!$A$1:$O$868,2,FALSE))</f>
        <v>3750</v>
      </c>
      <c r="C416" s="95">
        <f>IF(VLOOKUP($A416,'Table 11 Raw Data'!$A$1:$O$868,3,FALSE)=0,"-",VLOOKUP($A416,'Table 11 Raw Data'!$A$1:$O$868,3,FALSE))</f>
        <v>4290</v>
      </c>
      <c r="D416" s="95">
        <f>IF(VLOOKUP($A416,'Table 11 Raw Data'!$A$1:$O$868,4,FALSE)=0,"-",VLOOKUP($A416,'Table 11 Raw Data'!$A$1:$O$868,4,FALSE))</f>
        <v>8030</v>
      </c>
      <c r="E416" s="95">
        <f>IF(VLOOKUP($A416,'Table 11 Raw Data'!$A$1:$O$868,5,FALSE)=0,"-",VLOOKUP($A416,'Table 11 Raw Data'!$A$1:$O$868,5,FALSE))</f>
        <v>1390</v>
      </c>
      <c r="F416" s="95">
        <f>IF(VLOOKUP($A416,'Table 11 Raw Data'!$A$1:$O$868,6,FALSE)=0,"-",VLOOKUP($A416,'Table 11 Raw Data'!$A$1:$O$868,6,FALSE))</f>
        <v>9430</v>
      </c>
      <c r="G416" s="95">
        <f>IF(VLOOKUP($A416,'Table 11 Raw Data'!$A$1:$O$868,7,FALSE)=0,"-",VLOOKUP($A416,'Table 11 Raw Data'!$A$1:$O$868,7,FALSE))</f>
        <v>280</v>
      </c>
      <c r="H416" s="95">
        <f>IF(VLOOKUP($A416,'Table 11 Raw Data'!$A$1:$O$868,8,FALSE)=0,"-",VLOOKUP($A416,'Table 11 Raw Data'!$A$1:$O$868,8,FALSE))</f>
        <v>50</v>
      </c>
      <c r="I416" s="95">
        <f>IF(VLOOKUP($A416,'Table 11 Raw Data'!$A$1:$O$868,9,FALSE)=0,"-",VLOOKUP($A416,'Table 11 Raw Data'!$A$1:$O$868,9,FALSE))</f>
        <v>330</v>
      </c>
      <c r="J416" s="95">
        <f>IF(VLOOKUP($A416,'Table 11 Raw Data'!$A$1:$O$868,10,FALSE)=0,"-",VLOOKUP($A416,'Table 11 Raw Data'!$A$1:$O$868,10,FALSE))</f>
        <v>9750</v>
      </c>
      <c r="K416" s="96">
        <f>IF(VLOOKUP($A416,'Table 11 Raw Data'!$A$1:$O$868,11,FALSE)=0,"-",VLOOKUP($A416,'Table 11 Raw Data'!$A$1:$O$868,11,FALSE))</f>
        <v>40</v>
      </c>
      <c r="L416" s="96">
        <f>IF(VLOOKUP($A416,'Table 11 Raw Data'!$A$1:$O$868,12,FALSE)=0,"-",VLOOKUP($A416,'Table 11 Raw Data'!$A$1:$O$868,12,FALSE))</f>
        <v>45</v>
      </c>
      <c r="M416" s="96">
        <f>IF(VLOOKUP($A416,'Table 11 Raw Data'!$A$1:$O$868,13,FALSE)=0,"-",VLOOKUP($A416,'Table 11 Raw Data'!$A$1:$O$868,13,FALSE))</f>
        <v>85</v>
      </c>
      <c r="N416" s="96">
        <f>IF(VLOOKUP($A416,'Table 11 Raw Data'!$A$1:$O$868,14,FALSE)=0,"-",VLOOKUP($A416,'Table 11 Raw Data'!$A$1:$O$868,14,FALSE))</f>
        <v>15</v>
      </c>
      <c r="O416" s="97">
        <f>IF(VLOOKUP($A416,'Table 11 Raw Data'!$A$1:$O$868,15,FALSE)=0,"-",VLOOKUP($A416,'Table 11 Raw Data'!$A$1:$O$868,15,FALSE))</f>
        <v>100</v>
      </c>
    </row>
    <row r="417" spans="1:15" x14ac:dyDescent="0.2">
      <c r="A417" s="94" t="s">
        <v>749</v>
      </c>
      <c r="B417" s="95">
        <f>IF(VLOOKUP($A417,'Table 11 Raw Data'!$A$1:$O$868,2,FALSE)=0,"-",VLOOKUP($A417,'Table 11 Raw Data'!$A$1:$O$868,2,FALSE))</f>
        <v>790</v>
      </c>
      <c r="C417" s="95">
        <f>IF(VLOOKUP($A417,'Table 11 Raw Data'!$A$1:$O$868,3,FALSE)=0,"-",VLOOKUP($A417,'Table 11 Raw Data'!$A$1:$O$868,3,FALSE))</f>
        <v>940</v>
      </c>
      <c r="D417" s="95">
        <f>IF(VLOOKUP($A417,'Table 11 Raw Data'!$A$1:$O$868,4,FALSE)=0,"-",VLOOKUP($A417,'Table 11 Raw Data'!$A$1:$O$868,4,FALSE))</f>
        <v>1730</v>
      </c>
      <c r="E417" s="95">
        <f>IF(VLOOKUP($A417,'Table 11 Raw Data'!$A$1:$O$868,5,FALSE)=0,"-",VLOOKUP($A417,'Table 11 Raw Data'!$A$1:$O$868,5,FALSE))</f>
        <v>360</v>
      </c>
      <c r="F417" s="95">
        <f>IF(VLOOKUP($A417,'Table 11 Raw Data'!$A$1:$O$868,6,FALSE)=0,"-",VLOOKUP($A417,'Table 11 Raw Data'!$A$1:$O$868,6,FALSE))</f>
        <v>2090</v>
      </c>
      <c r="G417" s="95">
        <f>IF(VLOOKUP($A417,'Table 11 Raw Data'!$A$1:$O$868,7,FALSE)=0,"-",VLOOKUP($A417,'Table 11 Raw Data'!$A$1:$O$868,7,FALSE))</f>
        <v>50</v>
      </c>
      <c r="H417" s="95">
        <f>IF(VLOOKUP($A417,'Table 11 Raw Data'!$A$1:$O$868,8,FALSE)=0,"-",VLOOKUP($A417,'Table 11 Raw Data'!$A$1:$O$868,8,FALSE))</f>
        <v>10</v>
      </c>
      <c r="I417" s="95">
        <f>IF(VLOOKUP($A417,'Table 11 Raw Data'!$A$1:$O$868,9,FALSE)=0,"-",VLOOKUP($A417,'Table 11 Raw Data'!$A$1:$O$868,9,FALSE))</f>
        <v>60</v>
      </c>
      <c r="J417" s="95">
        <f>IF(VLOOKUP($A417,'Table 11 Raw Data'!$A$1:$O$868,10,FALSE)=0,"-",VLOOKUP($A417,'Table 11 Raw Data'!$A$1:$O$868,10,FALSE))</f>
        <v>2160</v>
      </c>
      <c r="K417" s="96">
        <f>IF(VLOOKUP($A417,'Table 11 Raw Data'!$A$1:$O$868,11,FALSE)=0,"-",VLOOKUP($A417,'Table 11 Raw Data'!$A$1:$O$868,11,FALSE))</f>
        <v>38</v>
      </c>
      <c r="L417" s="96">
        <f>IF(VLOOKUP($A417,'Table 11 Raw Data'!$A$1:$O$868,12,FALSE)=0,"-",VLOOKUP($A417,'Table 11 Raw Data'!$A$1:$O$868,12,FALSE))</f>
        <v>45</v>
      </c>
      <c r="M417" s="96">
        <f>IF(VLOOKUP($A417,'Table 11 Raw Data'!$A$1:$O$868,13,FALSE)=0,"-",VLOOKUP($A417,'Table 11 Raw Data'!$A$1:$O$868,13,FALSE))</f>
        <v>83</v>
      </c>
      <c r="N417" s="96">
        <f>IF(VLOOKUP($A417,'Table 11 Raw Data'!$A$1:$O$868,14,FALSE)=0,"-",VLOOKUP($A417,'Table 11 Raw Data'!$A$1:$O$868,14,FALSE))</f>
        <v>17</v>
      </c>
      <c r="O417" s="97">
        <f>IF(VLOOKUP($A417,'Table 11 Raw Data'!$A$1:$O$868,15,FALSE)=0,"-",VLOOKUP($A417,'Table 11 Raw Data'!$A$1:$O$868,15,FALSE))</f>
        <v>100</v>
      </c>
    </row>
    <row r="418" spans="1:15" x14ac:dyDescent="0.2">
      <c r="A418" s="94" t="s">
        <v>750</v>
      </c>
      <c r="B418" s="95">
        <f>IF(VLOOKUP($A418,'Table 11 Raw Data'!$A$1:$O$868,2,FALSE)=0,"-",VLOOKUP($A418,'Table 11 Raw Data'!$A$1:$O$868,2,FALSE))</f>
        <v>2350</v>
      </c>
      <c r="C418" s="95">
        <f>IF(VLOOKUP($A418,'Table 11 Raw Data'!$A$1:$O$868,3,FALSE)=0,"-",VLOOKUP($A418,'Table 11 Raw Data'!$A$1:$O$868,3,FALSE))</f>
        <v>1950</v>
      </c>
      <c r="D418" s="95">
        <f>IF(VLOOKUP($A418,'Table 11 Raw Data'!$A$1:$O$868,4,FALSE)=0,"-",VLOOKUP($A418,'Table 11 Raw Data'!$A$1:$O$868,4,FALSE))</f>
        <v>4290</v>
      </c>
      <c r="E418" s="95">
        <f>IF(VLOOKUP($A418,'Table 11 Raw Data'!$A$1:$O$868,5,FALSE)=0,"-",VLOOKUP($A418,'Table 11 Raw Data'!$A$1:$O$868,5,FALSE))</f>
        <v>670</v>
      </c>
      <c r="F418" s="95">
        <f>IF(VLOOKUP($A418,'Table 11 Raw Data'!$A$1:$O$868,6,FALSE)=0,"-",VLOOKUP($A418,'Table 11 Raw Data'!$A$1:$O$868,6,FALSE))</f>
        <v>4960</v>
      </c>
      <c r="G418" s="95">
        <f>IF(VLOOKUP($A418,'Table 11 Raw Data'!$A$1:$O$868,7,FALSE)=0,"-",VLOOKUP($A418,'Table 11 Raw Data'!$A$1:$O$868,7,FALSE))</f>
        <v>140</v>
      </c>
      <c r="H418" s="95">
        <f>IF(VLOOKUP($A418,'Table 11 Raw Data'!$A$1:$O$868,8,FALSE)=0,"-",VLOOKUP($A418,'Table 11 Raw Data'!$A$1:$O$868,8,FALSE))</f>
        <v>20</v>
      </c>
      <c r="I418" s="95">
        <f>IF(VLOOKUP($A418,'Table 11 Raw Data'!$A$1:$O$868,9,FALSE)=0,"-",VLOOKUP($A418,'Table 11 Raw Data'!$A$1:$O$868,9,FALSE))</f>
        <v>160</v>
      </c>
      <c r="J418" s="95">
        <f>IF(VLOOKUP($A418,'Table 11 Raw Data'!$A$1:$O$868,10,FALSE)=0,"-",VLOOKUP($A418,'Table 11 Raw Data'!$A$1:$O$868,10,FALSE))</f>
        <v>5120</v>
      </c>
      <c r="K418" s="96">
        <f>IF(VLOOKUP($A418,'Table 11 Raw Data'!$A$1:$O$868,11,FALSE)=0,"-",VLOOKUP($A418,'Table 11 Raw Data'!$A$1:$O$868,11,FALSE))</f>
        <v>47</v>
      </c>
      <c r="L418" s="96">
        <f>IF(VLOOKUP($A418,'Table 11 Raw Data'!$A$1:$O$868,12,FALSE)=0,"-",VLOOKUP($A418,'Table 11 Raw Data'!$A$1:$O$868,12,FALSE))</f>
        <v>39</v>
      </c>
      <c r="M418" s="96">
        <f>IF(VLOOKUP($A418,'Table 11 Raw Data'!$A$1:$O$868,13,FALSE)=0,"-",VLOOKUP($A418,'Table 11 Raw Data'!$A$1:$O$868,13,FALSE))</f>
        <v>87</v>
      </c>
      <c r="N418" s="96">
        <f>IF(VLOOKUP($A418,'Table 11 Raw Data'!$A$1:$O$868,14,FALSE)=0,"-",VLOOKUP($A418,'Table 11 Raw Data'!$A$1:$O$868,14,FALSE))</f>
        <v>13</v>
      </c>
      <c r="O418" s="97">
        <f>IF(VLOOKUP($A418,'Table 11 Raw Data'!$A$1:$O$868,15,FALSE)=0,"-",VLOOKUP($A418,'Table 11 Raw Data'!$A$1:$O$868,15,FALSE))</f>
        <v>100</v>
      </c>
    </row>
    <row r="419" spans="1:15" x14ac:dyDescent="0.2">
      <c r="A419" s="94" t="s">
        <v>751</v>
      </c>
      <c r="B419" s="95">
        <f>IF(VLOOKUP($A419,'Table 11 Raw Data'!$A$1:$O$868,2,FALSE)=0,"-",VLOOKUP($A419,'Table 11 Raw Data'!$A$1:$O$868,2,FALSE))</f>
        <v>210</v>
      </c>
      <c r="C419" s="95">
        <f>IF(VLOOKUP($A419,'Table 11 Raw Data'!$A$1:$O$868,3,FALSE)=0,"-",VLOOKUP($A419,'Table 11 Raw Data'!$A$1:$O$868,3,FALSE))</f>
        <v>320</v>
      </c>
      <c r="D419" s="95">
        <f>IF(VLOOKUP($A419,'Table 11 Raw Data'!$A$1:$O$868,4,FALSE)=0,"-",VLOOKUP($A419,'Table 11 Raw Data'!$A$1:$O$868,4,FALSE))</f>
        <v>530</v>
      </c>
      <c r="E419" s="95">
        <f>IF(VLOOKUP($A419,'Table 11 Raw Data'!$A$1:$O$868,5,FALSE)=0,"-",VLOOKUP($A419,'Table 11 Raw Data'!$A$1:$O$868,5,FALSE))</f>
        <v>40</v>
      </c>
      <c r="F419" s="95">
        <f>IF(VLOOKUP($A419,'Table 11 Raw Data'!$A$1:$O$868,6,FALSE)=0,"-",VLOOKUP($A419,'Table 11 Raw Data'!$A$1:$O$868,6,FALSE))</f>
        <v>570</v>
      </c>
      <c r="G419" s="95">
        <f>IF(VLOOKUP($A419,'Table 11 Raw Data'!$A$1:$O$868,7,FALSE)=0,"-",VLOOKUP($A419,'Table 11 Raw Data'!$A$1:$O$868,7,FALSE))</f>
        <v>30</v>
      </c>
      <c r="H419" s="95" t="str">
        <f>IF(VLOOKUP($A419,'Table 11 Raw Data'!$A$1:$O$868,8,FALSE)=0,"-",VLOOKUP($A419,'Table 11 Raw Data'!$A$1:$O$868,8,FALSE))</f>
        <v>-</v>
      </c>
      <c r="I419" s="95">
        <f>IF(VLOOKUP($A419,'Table 11 Raw Data'!$A$1:$O$868,9,FALSE)=0,"-",VLOOKUP($A419,'Table 11 Raw Data'!$A$1:$O$868,9,FALSE))</f>
        <v>30</v>
      </c>
      <c r="J419" s="95">
        <f>IF(VLOOKUP($A419,'Table 11 Raw Data'!$A$1:$O$868,10,FALSE)=0,"-",VLOOKUP($A419,'Table 11 Raw Data'!$A$1:$O$868,10,FALSE))</f>
        <v>610</v>
      </c>
      <c r="K419" s="96">
        <f>IF(VLOOKUP($A419,'Table 11 Raw Data'!$A$1:$O$868,11,FALSE)=0,"-",VLOOKUP($A419,'Table 11 Raw Data'!$A$1:$O$868,11,FALSE))</f>
        <v>37</v>
      </c>
      <c r="L419" s="96">
        <f>IF(VLOOKUP($A419,'Table 11 Raw Data'!$A$1:$O$868,12,FALSE)=0,"-",VLOOKUP($A419,'Table 11 Raw Data'!$A$1:$O$868,12,FALSE))</f>
        <v>56</v>
      </c>
      <c r="M419" s="96">
        <f>IF(VLOOKUP($A419,'Table 11 Raw Data'!$A$1:$O$868,13,FALSE)=0,"-",VLOOKUP($A419,'Table 11 Raw Data'!$A$1:$O$868,13,FALSE))</f>
        <v>93</v>
      </c>
      <c r="N419" s="96">
        <f>IF(VLOOKUP($A419,'Table 11 Raw Data'!$A$1:$O$868,14,FALSE)=0,"-",VLOOKUP($A419,'Table 11 Raw Data'!$A$1:$O$868,14,FALSE))</f>
        <v>7</v>
      </c>
      <c r="O419" s="97">
        <f>IF(VLOOKUP($A419,'Table 11 Raw Data'!$A$1:$O$868,15,FALSE)=0,"-",VLOOKUP($A419,'Table 11 Raw Data'!$A$1:$O$868,15,FALSE))</f>
        <v>100</v>
      </c>
    </row>
    <row r="420" spans="1:15" x14ac:dyDescent="0.2">
      <c r="A420" s="94"/>
      <c r="B420" s="90"/>
      <c r="C420" s="90"/>
      <c r="D420" s="90"/>
      <c r="E420" s="90"/>
      <c r="F420" s="90"/>
      <c r="G420" s="90"/>
      <c r="H420" s="90"/>
      <c r="I420" s="95"/>
      <c r="J420" s="95"/>
      <c r="K420" s="96"/>
      <c r="L420" s="96"/>
      <c r="M420" s="96"/>
      <c r="N420" s="96"/>
      <c r="O420" s="97"/>
    </row>
    <row r="421" spans="1:15" x14ac:dyDescent="0.2">
      <c r="A421" s="335" t="s">
        <v>68</v>
      </c>
      <c r="B421" s="334" t="str">
        <f>IF(VLOOKUP($A421,'Table 11 Raw Data'!$A$1:$O$868,2,FALSE)=0,"-",VLOOKUP($A421,'Table 11 Raw Data'!$A$1:$O$868,2,FALSE))</f>
        <v>-</v>
      </c>
      <c r="C421" s="90" t="str">
        <f>IF(VLOOKUP($A421,'Table 11 Raw Data'!$A$1:$O$868,3,FALSE)=0,"-",VLOOKUP($A421,'Table 11 Raw Data'!$A$1:$O$868,3,FALSE))</f>
        <v>-</v>
      </c>
      <c r="D421" s="90" t="str">
        <f>IF(VLOOKUP($A421,'Table 11 Raw Data'!$A$1:$O$868,4,FALSE)=0,"-",VLOOKUP($A421,'Table 11 Raw Data'!$A$1:$O$868,4,FALSE))</f>
        <v>-</v>
      </c>
      <c r="E421" s="90" t="str">
        <f>IF(VLOOKUP($A421,'Table 11 Raw Data'!$A$1:$O$868,5,FALSE)=0,"-",VLOOKUP($A421,'Table 11 Raw Data'!$A$1:$O$868,5,FALSE))</f>
        <v>-</v>
      </c>
      <c r="F421" s="90" t="str">
        <f>IF(VLOOKUP($A421,'Table 11 Raw Data'!$A$1:$O$868,6,FALSE)=0,"-",VLOOKUP($A421,'Table 11 Raw Data'!$A$1:$O$868,6,FALSE))</f>
        <v>-</v>
      </c>
      <c r="G421" s="95">
        <f>IF(VLOOKUP($A421,'Table 11 Raw Data'!$A$1:$O$868,7,FALSE)=0,"-",VLOOKUP($A421,'Table 11 Raw Data'!$A$1:$O$868,7,FALSE))</f>
        <v>10</v>
      </c>
      <c r="H421" s="90" t="str">
        <f>IF(VLOOKUP($A421,'Table 11 Raw Data'!$A$1:$O$868,8,FALSE)=0,"-",VLOOKUP($A421,'Table 11 Raw Data'!$A$1:$O$868,8,FALSE))</f>
        <v>-</v>
      </c>
      <c r="I421" s="95">
        <f>IF(VLOOKUP($A421,'Table 11 Raw Data'!$A$1:$O$868,9,FALSE)=0,"-",VLOOKUP($A421,'Table 11 Raw Data'!$A$1:$O$868,9,FALSE))</f>
        <v>10</v>
      </c>
      <c r="J421" s="95">
        <f>IF(VLOOKUP($A421,'Table 11 Raw Data'!$A$1:$O$868,10,FALSE)=0,"-",VLOOKUP($A421,'Table 11 Raw Data'!$A$1:$O$868,10,FALSE))</f>
        <v>10</v>
      </c>
      <c r="K421" s="96" t="str">
        <f>IF(VLOOKUP($A421,'Table 11 Raw Data'!$A$1:$O$868,11,FALSE)=0,"-",VLOOKUP($A421,'Table 11 Raw Data'!$A$1:$O$868,11,FALSE))</f>
        <v>-</v>
      </c>
      <c r="L421" s="96" t="str">
        <f>IF(VLOOKUP($A421,'Table 11 Raw Data'!$A$1:$O$868,12,FALSE)=0,"-",VLOOKUP($A421,'Table 11 Raw Data'!$A$1:$O$868,12,FALSE))</f>
        <v>-</v>
      </c>
      <c r="M421" s="96" t="str">
        <f>IF(VLOOKUP($A421,'Table 11 Raw Data'!$A$1:$O$868,13,FALSE)=0,"-",VLOOKUP($A421,'Table 11 Raw Data'!$A$1:$O$868,13,FALSE))</f>
        <v>-</v>
      </c>
      <c r="N421" s="96" t="s">
        <v>225</v>
      </c>
      <c r="O421" s="97">
        <f>IF(VLOOKUP($A421,'Table 11 Raw Data'!$A$1:$O$868,15,FALSE)=0,"-",VLOOKUP($A421,'Table 11 Raw Data'!$A$1:$O$868,15,FALSE))</f>
        <v>100</v>
      </c>
    </row>
    <row r="422" spans="1:15" x14ac:dyDescent="0.2">
      <c r="A422" s="63"/>
      <c r="B422" s="61"/>
      <c r="C422" s="61"/>
      <c r="D422" s="61"/>
      <c r="E422" s="61"/>
      <c r="F422" s="61"/>
      <c r="G422" s="61"/>
      <c r="H422" s="61"/>
      <c r="I422" s="61"/>
      <c r="J422" s="98"/>
      <c r="K422" s="98"/>
      <c r="L422" s="98"/>
      <c r="M422" s="98"/>
      <c r="N422" s="98"/>
      <c r="O422" s="99"/>
    </row>
    <row r="423" spans="1:15" ht="12.75" customHeight="1" x14ac:dyDescent="0.2">
      <c r="A423" s="478" t="s">
        <v>717</v>
      </c>
      <c r="B423" s="478"/>
      <c r="C423" s="478"/>
      <c r="D423" s="478"/>
      <c r="E423" s="478"/>
      <c r="F423" s="478"/>
      <c r="G423" s="478"/>
      <c r="H423" s="478"/>
      <c r="I423" s="478"/>
      <c r="J423" s="478"/>
      <c r="K423" s="478"/>
      <c r="L423" s="478"/>
      <c r="M423" s="478"/>
      <c r="N423" s="478"/>
      <c r="O423" s="478"/>
    </row>
    <row r="424" spans="1:15" x14ac:dyDescent="0.2">
      <c r="A424" s="478"/>
      <c r="B424" s="478"/>
      <c r="C424" s="478"/>
      <c r="D424" s="478"/>
      <c r="E424" s="478"/>
      <c r="F424" s="478"/>
      <c r="G424" s="478"/>
      <c r="H424" s="478"/>
      <c r="I424" s="478"/>
      <c r="J424" s="478"/>
      <c r="K424" s="478"/>
      <c r="L424" s="478"/>
      <c r="M424" s="478"/>
      <c r="N424" s="478"/>
      <c r="O424" s="478"/>
    </row>
    <row r="425" spans="1:15" x14ac:dyDescent="0.2">
      <c r="A425" s="100" t="s">
        <v>794</v>
      </c>
      <c r="B425" s="61"/>
      <c r="C425" s="61"/>
      <c r="D425" s="61"/>
      <c r="E425" s="61"/>
      <c r="F425" s="61"/>
      <c r="G425" s="61"/>
      <c r="H425" s="61"/>
      <c r="I425" s="61"/>
      <c r="J425" s="98"/>
      <c r="K425" s="98"/>
      <c r="L425" s="98"/>
      <c r="M425" s="98"/>
      <c r="N425" s="98"/>
      <c r="O425" s="99"/>
    </row>
    <row r="426" spans="1:15" x14ac:dyDescent="0.2">
      <c r="A426" s="63"/>
      <c r="B426" s="61"/>
      <c r="C426" s="61"/>
      <c r="D426" s="61"/>
      <c r="E426" s="61"/>
      <c r="F426" s="61"/>
      <c r="G426" s="61"/>
      <c r="H426" s="61"/>
      <c r="I426" s="61"/>
      <c r="J426" s="98"/>
      <c r="K426" s="98"/>
      <c r="L426" s="98"/>
      <c r="M426" s="98"/>
      <c r="N426" s="98"/>
      <c r="O426" s="99"/>
    </row>
    <row r="427" spans="1:15" x14ac:dyDescent="0.2">
      <c r="A427" s="101" t="s">
        <v>355</v>
      </c>
      <c r="B427" s="61"/>
      <c r="C427" s="61"/>
      <c r="D427" s="61"/>
      <c r="E427" s="61"/>
      <c r="F427" s="61"/>
      <c r="G427" s="61"/>
      <c r="H427" s="61"/>
      <c r="I427" s="61"/>
      <c r="J427" s="61"/>
      <c r="K427" s="98"/>
      <c r="L427" s="98"/>
      <c r="M427" s="98"/>
      <c r="N427" s="98"/>
      <c r="O427" s="99"/>
    </row>
    <row r="428" spans="1:15" x14ac:dyDescent="0.2">
      <c r="A428" s="101" t="s">
        <v>116</v>
      </c>
      <c r="B428" s="61"/>
      <c r="C428" s="61"/>
      <c r="D428" s="61"/>
      <c r="E428" s="61"/>
      <c r="F428" s="61"/>
      <c r="G428" s="61"/>
      <c r="H428" s="61"/>
      <c r="I428" s="61"/>
      <c r="J428" s="61"/>
      <c r="K428" s="98"/>
      <c r="L428" s="98"/>
      <c r="M428" s="98"/>
      <c r="N428" s="98"/>
      <c r="O428" s="99"/>
    </row>
    <row r="429" spans="1:15" x14ac:dyDescent="0.2">
      <c r="A429" s="101" t="s">
        <v>752</v>
      </c>
      <c r="B429" s="61"/>
      <c r="C429" s="61"/>
      <c r="D429" s="61"/>
      <c r="E429" s="61"/>
      <c r="F429" s="61"/>
      <c r="G429" s="61"/>
      <c r="H429" s="61"/>
      <c r="I429" s="61"/>
      <c r="J429" s="61"/>
      <c r="K429" s="98"/>
      <c r="L429" s="98"/>
      <c r="M429" s="98"/>
      <c r="N429" s="98"/>
      <c r="O429" s="99"/>
    </row>
    <row r="430" spans="1:15" x14ac:dyDescent="0.2">
      <c r="A430" s="101" t="s">
        <v>753</v>
      </c>
      <c r="B430" s="61"/>
      <c r="C430" s="61"/>
      <c r="D430" s="61"/>
      <c r="E430" s="61"/>
      <c r="F430" s="61"/>
      <c r="G430" s="61"/>
      <c r="H430" s="61"/>
      <c r="I430" s="61"/>
      <c r="J430" s="61"/>
      <c r="K430" s="98"/>
      <c r="L430" s="99"/>
      <c r="M430" s="99"/>
      <c r="N430" s="99"/>
      <c r="O430" s="99"/>
    </row>
    <row r="431" spans="1:15" x14ac:dyDescent="0.2"/>
  </sheetData>
  <mergeCells count="18">
    <mergeCell ref="G9:I9"/>
    <mergeCell ref="J9:J11"/>
    <mergeCell ref="K9:O9"/>
    <mergeCell ref="B10:D10"/>
    <mergeCell ref="E10:E11"/>
    <mergeCell ref="K10:M10"/>
    <mergeCell ref="N10:N11"/>
    <mergeCell ref="O10:O11"/>
    <mergeCell ref="A423:O424"/>
    <mergeCell ref="A1:O1"/>
    <mergeCell ref="A3:I3"/>
    <mergeCell ref="B8:J8"/>
    <mergeCell ref="K8:O8"/>
    <mergeCell ref="F10:F11"/>
    <mergeCell ref="G10:G11"/>
    <mergeCell ref="H10:H11"/>
    <mergeCell ref="I10:I11"/>
    <mergeCell ref="B9:F9"/>
  </mergeCells>
  <phoneticPr fontId="3" type="noConversion"/>
  <hyperlinks>
    <hyperlink ref="P1" location="Index!Print_Area" display="Return to Index"/>
    <hyperlink ref="Q1" location="'Technical notes'!Print_Area" display="Go to technical notes"/>
  </hyperlinks>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O395"/>
  <sheetViews>
    <sheetView workbookViewId="0">
      <selection sqref="A1:O395"/>
    </sheetView>
  </sheetViews>
  <sheetFormatPr defaultRowHeight="12.75" x14ac:dyDescent="0.2"/>
  <cols>
    <col min="1" max="1" width="19.28515625" customWidth="1"/>
  </cols>
  <sheetData>
    <row r="1" spans="1:15" x14ac:dyDescent="0.2">
      <c r="A1" t="s">
        <v>69</v>
      </c>
      <c r="B1">
        <v>486040</v>
      </c>
      <c r="C1">
        <v>598510</v>
      </c>
      <c r="D1">
        <v>1084550</v>
      </c>
      <c r="E1">
        <v>257700</v>
      </c>
      <c r="F1">
        <v>1342250</v>
      </c>
      <c r="G1">
        <v>53040</v>
      </c>
      <c r="H1">
        <v>25760</v>
      </c>
      <c r="I1">
        <v>78800</v>
      </c>
      <c r="J1">
        <v>1421050</v>
      </c>
      <c r="K1">
        <v>36</v>
      </c>
      <c r="L1">
        <v>45</v>
      </c>
      <c r="M1">
        <v>81</v>
      </c>
      <c r="N1">
        <v>19</v>
      </c>
      <c r="O1">
        <v>100</v>
      </c>
    </row>
    <row r="2" spans="1:15" x14ac:dyDescent="0.2">
      <c r="A2" t="s">
        <v>248</v>
      </c>
      <c r="B2">
        <v>387470</v>
      </c>
      <c r="C2">
        <v>493480</v>
      </c>
      <c r="D2">
        <v>880950</v>
      </c>
      <c r="E2">
        <v>213730</v>
      </c>
      <c r="F2">
        <v>1094670</v>
      </c>
      <c r="G2">
        <v>44880</v>
      </c>
      <c r="H2">
        <v>22540</v>
      </c>
      <c r="I2">
        <v>67420</v>
      </c>
      <c r="J2">
        <v>1162090</v>
      </c>
      <c r="K2">
        <v>35</v>
      </c>
      <c r="L2">
        <v>45</v>
      </c>
      <c r="M2">
        <v>80</v>
      </c>
      <c r="N2">
        <v>20</v>
      </c>
      <c r="O2">
        <v>100</v>
      </c>
    </row>
    <row r="3" spans="1:15" x14ac:dyDescent="0.2">
      <c r="A3" t="s">
        <v>68</v>
      </c>
      <c r="B3">
        <v>0</v>
      </c>
      <c r="C3">
        <v>0</v>
      </c>
      <c r="D3">
        <v>0</v>
      </c>
      <c r="E3">
        <v>0</v>
      </c>
      <c r="F3">
        <v>0</v>
      </c>
      <c r="G3">
        <v>10</v>
      </c>
      <c r="H3">
        <v>0</v>
      </c>
      <c r="I3">
        <v>10</v>
      </c>
      <c r="J3">
        <v>10</v>
      </c>
      <c r="K3">
        <v>0</v>
      </c>
      <c r="L3">
        <v>0</v>
      </c>
      <c r="M3">
        <v>0</v>
      </c>
      <c r="N3">
        <v>100</v>
      </c>
      <c r="O3">
        <v>100</v>
      </c>
    </row>
    <row r="4" spans="1:15" x14ac:dyDescent="0.2">
      <c r="A4" t="s">
        <v>720</v>
      </c>
      <c r="B4">
        <v>2070</v>
      </c>
      <c r="C4">
        <v>2370</v>
      </c>
      <c r="D4">
        <v>4440</v>
      </c>
      <c r="E4">
        <v>950</v>
      </c>
      <c r="F4">
        <v>5380</v>
      </c>
      <c r="G4">
        <v>200</v>
      </c>
      <c r="H4">
        <v>50</v>
      </c>
      <c r="I4">
        <v>250</v>
      </c>
      <c r="J4">
        <v>5630</v>
      </c>
      <c r="K4">
        <v>38</v>
      </c>
      <c r="L4">
        <v>44</v>
      </c>
      <c r="M4">
        <v>82</v>
      </c>
      <c r="N4">
        <v>18</v>
      </c>
      <c r="O4">
        <v>100</v>
      </c>
    </row>
    <row r="5" spans="1:15" x14ac:dyDescent="0.2">
      <c r="A5" t="s">
        <v>721</v>
      </c>
      <c r="B5">
        <v>1460</v>
      </c>
      <c r="C5">
        <v>1960</v>
      </c>
      <c r="D5">
        <v>3420</v>
      </c>
      <c r="E5">
        <v>570</v>
      </c>
      <c r="F5">
        <v>3990</v>
      </c>
      <c r="G5">
        <v>160</v>
      </c>
      <c r="H5">
        <v>40</v>
      </c>
      <c r="I5">
        <v>200</v>
      </c>
      <c r="J5">
        <v>4190</v>
      </c>
      <c r="K5">
        <v>37</v>
      </c>
      <c r="L5">
        <v>49</v>
      </c>
      <c r="M5">
        <v>86</v>
      </c>
      <c r="N5">
        <v>14</v>
      </c>
      <c r="O5">
        <v>100</v>
      </c>
    </row>
    <row r="6" spans="1:15" x14ac:dyDescent="0.2">
      <c r="A6" t="s">
        <v>643</v>
      </c>
      <c r="B6">
        <v>340</v>
      </c>
      <c r="C6">
        <v>550</v>
      </c>
      <c r="D6">
        <v>890</v>
      </c>
      <c r="E6">
        <v>190</v>
      </c>
      <c r="F6">
        <v>1090</v>
      </c>
      <c r="G6">
        <v>50</v>
      </c>
      <c r="H6">
        <v>10</v>
      </c>
      <c r="I6">
        <v>60</v>
      </c>
      <c r="J6">
        <v>1140</v>
      </c>
      <c r="K6">
        <v>31</v>
      </c>
      <c r="L6">
        <v>51</v>
      </c>
      <c r="M6">
        <v>82</v>
      </c>
      <c r="N6">
        <v>18</v>
      </c>
      <c r="O6">
        <v>100</v>
      </c>
    </row>
    <row r="7" spans="1:15" x14ac:dyDescent="0.2">
      <c r="A7" t="s">
        <v>393</v>
      </c>
      <c r="B7">
        <v>1000</v>
      </c>
      <c r="C7">
        <v>1000</v>
      </c>
      <c r="D7">
        <v>2000</v>
      </c>
      <c r="E7">
        <v>340</v>
      </c>
      <c r="F7">
        <v>2340</v>
      </c>
      <c r="G7">
        <v>40</v>
      </c>
      <c r="H7">
        <v>0</v>
      </c>
      <c r="I7">
        <v>50</v>
      </c>
      <c r="J7">
        <v>2380</v>
      </c>
      <c r="K7">
        <v>43</v>
      </c>
      <c r="L7">
        <v>43</v>
      </c>
      <c r="M7">
        <v>86</v>
      </c>
      <c r="N7">
        <v>14</v>
      </c>
      <c r="O7">
        <v>100</v>
      </c>
    </row>
    <row r="8" spans="1:15" x14ac:dyDescent="0.2">
      <c r="A8" t="s">
        <v>437</v>
      </c>
      <c r="B8">
        <v>940</v>
      </c>
      <c r="C8">
        <v>1000</v>
      </c>
      <c r="D8">
        <v>1940</v>
      </c>
      <c r="E8">
        <v>630</v>
      </c>
      <c r="F8">
        <v>2570</v>
      </c>
      <c r="G8">
        <v>100</v>
      </c>
      <c r="H8">
        <v>40</v>
      </c>
      <c r="I8">
        <v>150</v>
      </c>
      <c r="J8">
        <v>2710</v>
      </c>
      <c r="K8">
        <v>37</v>
      </c>
      <c r="L8">
        <v>39</v>
      </c>
      <c r="M8">
        <v>76</v>
      </c>
      <c r="N8">
        <v>24</v>
      </c>
      <c r="O8">
        <v>100</v>
      </c>
    </row>
    <row r="9" spans="1:15" x14ac:dyDescent="0.2">
      <c r="A9" t="s">
        <v>722</v>
      </c>
      <c r="B9">
        <v>1060</v>
      </c>
      <c r="C9">
        <v>1020</v>
      </c>
      <c r="D9">
        <v>2080</v>
      </c>
      <c r="E9">
        <v>350</v>
      </c>
      <c r="F9">
        <v>2430</v>
      </c>
      <c r="G9">
        <v>70</v>
      </c>
      <c r="H9">
        <v>10</v>
      </c>
      <c r="I9">
        <v>90</v>
      </c>
      <c r="J9">
        <v>2520</v>
      </c>
      <c r="K9">
        <v>44</v>
      </c>
      <c r="L9">
        <v>42</v>
      </c>
      <c r="M9">
        <v>86</v>
      </c>
      <c r="N9">
        <v>14</v>
      </c>
      <c r="O9">
        <v>100</v>
      </c>
    </row>
    <row r="10" spans="1:15" x14ac:dyDescent="0.2">
      <c r="A10" t="s">
        <v>723</v>
      </c>
      <c r="B10">
        <v>800</v>
      </c>
      <c r="C10">
        <v>970</v>
      </c>
      <c r="D10">
        <v>1780</v>
      </c>
      <c r="E10">
        <v>200</v>
      </c>
      <c r="F10">
        <v>1980</v>
      </c>
      <c r="G10">
        <v>60</v>
      </c>
      <c r="H10">
        <v>10</v>
      </c>
      <c r="I10">
        <v>70</v>
      </c>
      <c r="J10">
        <v>2050</v>
      </c>
      <c r="K10">
        <v>41</v>
      </c>
      <c r="L10">
        <v>49</v>
      </c>
      <c r="M10">
        <v>90</v>
      </c>
      <c r="N10">
        <v>10</v>
      </c>
      <c r="O10">
        <v>100</v>
      </c>
    </row>
    <row r="11" spans="1:15" x14ac:dyDescent="0.2">
      <c r="A11" t="s">
        <v>644</v>
      </c>
      <c r="B11">
        <v>800</v>
      </c>
      <c r="C11">
        <v>1240</v>
      </c>
      <c r="D11">
        <v>2040</v>
      </c>
      <c r="E11">
        <v>420</v>
      </c>
      <c r="F11">
        <v>2460</v>
      </c>
      <c r="G11">
        <v>110</v>
      </c>
      <c r="H11">
        <v>20</v>
      </c>
      <c r="I11">
        <v>130</v>
      </c>
      <c r="J11">
        <v>2590</v>
      </c>
      <c r="K11">
        <v>33</v>
      </c>
      <c r="L11">
        <v>50</v>
      </c>
      <c r="M11">
        <v>83</v>
      </c>
      <c r="N11">
        <v>17</v>
      </c>
      <c r="O11">
        <v>100</v>
      </c>
    </row>
    <row r="12" spans="1:15" x14ac:dyDescent="0.2">
      <c r="A12" t="s">
        <v>466</v>
      </c>
      <c r="B12">
        <v>1400</v>
      </c>
      <c r="C12">
        <v>1310</v>
      </c>
      <c r="D12">
        <v>2710</v>
      </c>
      <c r="E12">
        <v>860</v>
      </c>
      <c r="F12">
        <v>3570</v>
      </c>
      <c r="G12">
        <v>110</v>
      </c>
      <c r="H12">
        <v>70</v>
      </c>
      <c r="I12">
        <v>180</v>
      </c>
      <c r="J12">
        <v>3750</v>
      </c>
      <c r="K12">
        <v>39</v>
      </c>
      <c r="L12">
        <v>37</v>
      </c>
      <c r="M12">
        <v>76</v>
      </c>
      <c r="N12">
        <v>24</v>
      </c>
      <c r="O12">
        <v>100</v>
      </c>
    </row>
    <row r="13" spans="1:15" x14ac:dyDescent="0.2">
      <c r="A13" t="s">
        <v>615</v>
      </c>
      <c r="B13">
        <v>590</v>
      </c>
      <c r="C13">
        <v>810</v>
      </c>
      <c r="D13">
        <v>1390</v>
      </c>
      <c r="E13">
        <v>260</v>
      </c>
      <c r="F13">
        <v>1660</v>
      </c>
      <c r="G13">
        <v>90</v>
      </c>
      <c r="H13">
        <v>70</v>
      </c>
      <c r="I13">
        <v>150</v>
      </c>
      <c r="J13">
        <v>1810</v>
      </c>
      <c r="K13">
        <v>35</v>
      </c>
      <c r="L13">
        <v>49</v>
      </c>
      <c r="M13">
        <v>84</v>
      </c>
      <c r="N13">
        <v>16</v>
      </c>
      <c r="O13">
        <v>100</v>
      </c>
    </row>
    <row r="14" spans="1:15" x14ac:dyDescent="0.2">
      <c r="A14" t="s">
        <v>595</v>
      </c>
      <c r="B14">
        <v>640</v>
      </c>
      <c r="C14">
        <v>1130</v>
      </c>
      <c r="D14">
        <v>1770</v>
      </c>
      <c r="E14">
        <v>280</v>
      </c>
      <c r="F14">
        <v>2050</v>
      </c>
      <c r="G14">
        <v>80</v>
      </c>
      <c r="H14">
        <v>10</v>
      </c>
      <c r="I14">
        <v>100</v>
      </c>
      <c r="J14">
        <v>2140</v>
      </c>
      <c r="K14">
        <v>31</v>
      </c>
      <c r="L14">
        <v>55</v>
      </c>
      <c r="M14">
        <v>86</v>
      </c>
      <c r="N14">
        <v>14</v>
      </c>
      <c r="O14">
        <v>100</v>
      </c>
    </row>
    <row r="15" spans="1:15" x14ac:dyDescent="0.2">
      <c r="A15" t="s">
        <v>543</v>
      </c>
      <c r="B15">
        <v>420</v>
      </c>
      <c r="C15">
        <v>400</v>
      </c>
      <c r="D15">
        <v>820</v>
      </c>
      <c r="E15">
        <v>180</v>
      </c>
      <c r="F15">
        <v>1000</v>
      </c>
      <c r="G15">
        <v>40</v>
      </c>
      <c r="H15">
        <v>20</v>
      </c>
      <c r="I15">
        <v>60</v>
      </c>
      <c r="J15">
        <v>1060</v>
      </c>
      <c r="K15">
        <v>42</v>
      </c>
      <c r="L15">
        <v>40</v>
      </c>
      <c r="M15">
        <v>82</v>
      </c>
      <c r="N15">
        <v>18</v>
      </c>
      <c r="O15">
        <v>100</v>
      </c>
    </row>
    <row r="16" spans="1:15" x14ac:dyDescent="0.2">
      <c r="A16" t="s">
        <v>551</v>
      </c>
      <c r="B16">
        <v>960</v>
      </c>
      <c r="C16">
        <v>2220</v>
      </c>
      <c r="D16">
        <v>3190</v>
      </c>
      <c r="E16">
        <v>960</v>
      </c>
      <c r="F16">
        <v>4140</v>
      </c>
      <c r="G16">
        <v>180</v>
      </c>
      <c r="H16">
        <v>110</v>
      </c>
      <c r="I16">
        <v>290</v>
      </c>
      <c r="J16">
        <v>4430</v>
      </c>
      <c r="K16">
        <v>23</v>
      </c>
      <c r="L16">
        <v>54</v>
      </c>
      <c r="M16">
        <v>77</v>
      </c>
      <c r="N16">
        <v>23</v>
      </c>
      <c r="O16">
        <v>100</v>
      </c>
    </row>
    <row r="17" spans="1:15" x14ac:dyDescent="0.2">
      <c r="A17" t="s">
        <v>552</v>
      </c>
      <c r="B17">
        <v>2040</v>
      </c>
      <c r="C17">
        <v>2400</v>
      </c>
      <c r="D17">
        <v>4450</v>
      </c>
      <c r="E17">
        <v>850</v>
      </c>
      <c r="F17">
        <v>5290</v>
      </c>
      <c r="G17">
        <v>260</v>
      </c>
      <c r="H17">
        <v>120</v>
      </c>
      <c r="I17">
        <v>380</v>
      </c>
      <c r="J17">
        <v>5670</v>
      </c>
      <c r="K17">
        <v>39</v>
      </c>
      <c r="L17">
        <v>45</v>
      </c>
      <c r="M17">
        <v>84</v>
      </c>
      <c r="N17">
        <v>16</v>
      </c>
      <c r="O17">
        <v>100</v>
      </c>
    </row>
    <row r="18" spans="1:15" x14ac:dyDescent="0.2">
      <c r="A18" t="s">
        <v>412</v>
      </c>
      <c r="B18">
        <v>3180</v>
      </c>
      <c r="C18">
        <v>3730</v>
      </c>
      <c r="D18">
        <v>6910</v>
      </c>
      <c r="E18">
        <v>1830</v>
      </c>
      <c r="F18">
        <v>8740</v>
      </c>
      <c r="G18">
        <v>270</v>
      </c>
      <c r="H18">
        <v>140</v>
      </c>
      <c r="I18">
        <v>410</v>
      </c>
      <c r="J18">
        <v>9160</v>
      </c>
      <c r="K18">
        <v>36</v>
      </c>
      <c r="L18">
        <v>43</v>
      </c>
      <c r="M18">
        <v>79</v>
      </c>
      <c r="N18">
        <v>21</v>
      </c>
      <c r="O18">
        <v>100</v>
      </c>
    </row>
    <row r="19" spans="1:15" x14ac:dyDescent="0.2">
      <c r="A19" t="s">
        <v>394</v>
      </c>
      <c r="B19">
        <v>1030</v>
      </c>
      <c r="C19">
        <v>1020</v>
      </c>
      <c r="D19">
        <v>2040</v>
      </c>
      <c r="E19">
        <v>570</v>
      </c>
      <c r="F19">
        <v>2610</v>
      </c>
      <c r="G19">
        <v>70</v>
      </c>
      <c r="H19">
        <v>10</v>
      </c>
      <c r="I19">
        <v>80</v>
      </c>
      <c r="J19">
        <v>2690</v>
      </c>
      <c r="K19">
        <v>39</v>
      </c>
      <c r="L19">
        <v>39</v>
      </c>
      <c r="M19">
        <v>78</v>
      </c>
      <c r="N19">
        <v>22</v>
      </c>
      <c r="O19">
        <v>100</v>
      </c>
    </row>
    <row r="20" spans="1:15" x14ac:dyDescent="0.2">
      <c r="A20" t="s">
        <v>514</v>
      </c>
      <c r="B20">
        <v>1350</v>
      </c>
      <c r="C20">
        <v>1350</v>
      </c>
      <c r="D20">
        <v>2700</v>
      </c>
      <c r="E20">
        <v>750</v>
      </c>
      <c r="F20">
        <v>3450</v>
      </c>
      <c r="G20">
        <v>150</v>
      </c>
      <c r="H20">
        <v>50</v>
      </c>
      <c r="I20">
        <v>190</v>
      </c>
      <c r="J20">
        <v>3640</v>
      </c>
      <c r="K20">
        <v>39</v>
      </c>
      <c r="L20">
        <v>39</v>
      </c>
      <c r="M20">
        <v>78</v>
      </c>
      <c r="N20">
        <v>22</v>
      </c>
      <c r="O20">
        <v>100</v>
      </c>
    </row>
    <row r="21" spans="1:15" x14ac:dyDescent="0.2">
      <c r="A21" t="s">
        <v>604</v>
      </c>
      <c r="B21">
        <v>630</v>
      </c>
      <c r="C21">
        <v>1030</v>
      </c>
      <c r="D21">
        <v>1660</v>
      </c>
      <c r="E21">
        <v>320</v>
      </c>
      <c r="F21">
        <v>1980</v>
      </c>
      <c r="G21">
        <v>80</v>
      </c>
      <c r="H21">
        <v>30</v>
      </c>
      <c r="I21">
        <v>110</v>
      </c>
      <c r="J21">
        <v>2090</v>
      </c>
      <c r="K21">
        <v>32</v>
      </c>
      <c r="L21">
        <v>52</v>
      </c>
      <c r="M21">
        <v>84</v>
      </c>
      <c r="N21">
        <v>16</v>
      </c>
      <c r="O21">
        <v>100</v>
      </c>
    </row>
    <row r="22" spans="1:15" x14ac:dyDescent="0.2">
      <c r="A22" t="s">
        <v>467</v>
      </c>
      <c r="B22">
        <v>1230</v>
      </c>
      <c r="C22">
        <v>1240</v>
      </c>
      <c r="D22">
        <v>2470</v>
      </c>
      <c r="E22">
        <v>630</v>
      </c>
      <c r="F22">
        <v>3100</v>
      </c>
      <c r="G22">
        <v>120</v>
      </c>
      <c r="H22">
        <v>50</v>
      </c>
      <c r="I22">
        <v>170</v>
      </c>
      <c r="J22">
        <v>3270</v>
      </c>
      <c r="K22">
        <v>40</v>
      </c>
      <c r="L22">
        <v>40</v>
      </c>
      <c r="M22">
        <v>80</v>
      </c>
      <c r="N22">
        <v>20</v>
      </c>
      <c r="O22">
        <v>100</v>
      </c>
    </row>
    <row r="23" spans="1:15" x14ac:dyDescent="0.2">
      <c r="A23" t="s">
        <v>650</v>
      </c>
      <c r="B23">
        <v>990</v>
      </c>
      <c r="C23">
        <v>1090</v>
      </c>
      <c r="D23">
        <v>2080</v>
      </c>
      <c r="E23">
        <v>410</v>
      </c>
      <c r="F23">
        <v>2490</v>
      </c>
      <c r="G23">
        <v>170</v>
      </c>
      <c r="H23">
        <v>190</v>
      </c>
      <c r="I23">
        <v>360</v>
      </c>
      <c r="J23">
        <v>2850</v>
      </c>
      <c r="K23">
        <v>40</v>
      </c>
      <c r="L23">
        <v>44</v>
      </c>
      <c r="M23">
        <v>83</v>
      </c>
      <c r="N23">
        <v>17</v>
      </c>
      <c r="O23">
        <v>100</v>
      </c>
    </row>
    <row r="24" spans="1:15" x14ac:dyDescent="0.2">
      <c r="A24" t="s">
        <v>505</v>
      </c>
      <c r="B24">
        <v>1030</v>
      </c>
      <c r="C24">
        <v>1130</v>
      </c>
      <c r="D24">
        <v>2160</v>
      </c>
      <c r="E24">
        <v>530</v>
      </c>
      <c r="F24">
        <v>2690</v>
      </c>
      <c r="G24">
        <v>120</v>
      </c>
      <c r="H24">
        <v>50</v>
      </c>
      <c r="I24">
        <v>160</v>
      </c>
      <c r="J24">
        <v>2860</v>
      </c>
      <c r="K24">
        <v>38</v>
      </c>
      <c r="L24">
        <v>42</v>
      </c>
      <c r="M24">
        <v>80</v>
      </c>
      <c r="N24">
        <v>20</v>
      </c>
      <c r="O24">
        <v>100</v>
      </c>
    </row>
    <row r="25" spans="1:15" x14ac:dyDescent="0.2">
      <c r="A25" t="s">
        <v>553</v>
      </c>
      <c r="B25">
        <v>1320</v>
      </c>
      <c r="C25">
        <v>1580</v>
      </c>
      <c r="D25">
        <v>2890</v>
      </c>
      <c r="E25">
        <v>440</v>
      </c>
      <c r="F25">
        <v>3340</v>
      </c>
      <c r="G25">
        <v>160</v>
      </c>
      <c r="H25">
        <v>60</v>
      </c>
      <c r="I25">
        <v>220</v>
      </c>
      <c r="J25">
        <v>3560</v>
      </c>
      <c r="K25">
        <v>40</v>
      </c>
      <c r="L25">
        <v>47</v>
      </c>
      <c r="M25">
        <v>87</v>
      </c>
      <c r="N25">
        <v>13</v>
      </c>
      <c r="O25">
        <v>100</v>
      </c>
    </row>
    <row r="26" spans="1:15" x14ac:dyDescent="0.2">
      <c r="A26" t="s">
        <v>473</v>
      </c>
      <c r="B26">
        <v>9550</v>
      </c>
      <c r="C26">
        <v>11280</v>
      </c>
      <c r="D26">
        <v>20820</v>
      </c>
      <c r="E26">
        <v>6280</v>
      </c>
      <c r="F26">
        <v>27100</v>
      </c>
      <c r="G26">
        <v>1150</v>
      </c>
      <c r="H26">
        <v>1060</v>
      </c>
      <c r="I26">
        <v>2210</v>
      </c>
      <c r="J26">
        <v>29300</v>
      </c>
      <c r="K26">
        <v>35</v>
      </c>
      <c r="L26">
        <v>42</v>
      </c>
      <c r="M26">
        <v>77</v>
      </c>
      <c r="N26">
        <v>23</v>
      </c>
      <c r="O26">
        <v>100</v>
      </c>
    </row>
    <row r="27" spans="1:15" x14ac:dyDescent="0.2">
      <c r="A27" t="s">
        <v>445</v>
      </c>
      <c r="B27">
        <v>400</v>
      </c>
      <c r="C27">
        <v>530</v>
      </c>
      <c r="D27">
        <v>920</v>
      </c>
      <c r="E27">
        <v>180</v>
      </c>
      <c r="F27">
        <v>1100</v>
      </c>
      <c r="G27">
        <v>40</v>
      </c>
      <c r="H27">
        <v>10</v>
      </c>
      <c r="I27">
        <v>60</v>
      </c>
      <c r="J27">
        <v>1160</v>
      </c>
      <c r="K27">
        <v>36</v>
      </c>
      <c r="L27">
        <v>48</v>
      </c>
      <c r="M27">
        <v>84</v>
      </c>
      <c r="N27">
        <v>16</v>
      </c>
      <c r="O27">
        <v>100</v>
      </c>
    </row>
    <row r="28" spans="1:15" x14ac:dyDescent="0.2">
      <c r="A28" t="s">
        <v>391</v>
      </c>
      <c r="B28">
        <v>2240</v>
      </c>
      <c r="C28">
        <v>2000</v>
      </c>
      <c r="D28">
        <v>4240</v>
      </c>
      <c r="E28">
        <v>1030</v>
      </c>
      <c r="F28">
        <v>5270</v>
      </c>
      <c r="G28">
        <v>210</v>
      </c>
      <c r="H28">
        <v>10</v>
      </c>
      <c r="I28">
        <v>210</v>
      </c>
      <c r="J28">
        <v>5480</v>
      </c>
      <c r="K28">
        <v>42</v>
      </c>
      <c r="L28">
        <v>38</v>
      </c>
      <c r="M28">
        <v>81</v>
      </c>
      <c r="N28">
        <v>19</v>
      </c>
      <c r="O28">
        <v>100</v>
      </c>
    </row>
    <row r="29" spans="1:15" x14ac:dyDescent="0.2">
      <c r="A29" t="s">
        <v>392</v>
      </c>
      <c r="B29">
        <v>2180</v>
      </c>
      <c r="C29">
        <v>2360</v>
      </c>
      <c r="D29">
        <v>4530</v>
      </c>
      <c r="E29">
        <v>1260</v>
      </c>
      <c r="F29">
        <v>5790</v>
      </c>
      <c r="G29">
        <v>200</v>
      </c>
      <c r="H29">
        <v>50</v>
      </c>
      <c r="I29">
        <v>250</v>
      </c>
      <c r="J29">
        <v>6040</v>
      </c>
      <c r="K29">
        <v>38</v>
      </c>
      <c r="L29">
        <v>41</v>
      </c>
      <c r="M29">
        <v>78</v>
      </c>
      <c r="N29">
        <v>22</v>
      </c>
      <c r="O29">
        <v>100</v>
      </c>
    </row>
    <row r="30" spans="1:15" x14ac:dyDescent="0.2">
      <c r="A30" t="s">
        <v>704</v>
      </c>
      <c r="B30">
        <v>1480</v>
      </c>
      <c r="C30">
        <v>1120</v>
      </c>
      <c r="D30">
        <v>2600</v>
      </c>
      <c r="E30">
        <v>760</v>
      </c>
      <c r="F30">
        <v>3360</v>
      </c>
      <c r="G30">
        <v>80</v>
      </c>
      <c r="H30">
        <v>60</v>
      </c>
      <c r="I30">
        <v>140</v>
      </c>
      <c r="J30">
        <v>3500</v>
      </c>
      <c r="K30">
        <v>44</v>
      </c>
      <c r="L30">
        <v>33</v>
      </c>
      <c r="M30">
        <v>77</v>
      </c>
      <c r="N30">
        <v>23</v>
      </c>
      <c r="O30">
        <v>100</v>
      </c>
    </row>
    <row r="31" spans="1:15" x14ac:dyDescent="0.2">
      <c r="A31" t="s">
        <v>438</v>
      </c>
      <c r="B31">
        <v>1060</v>
      </c>
      <c r="C31">
        <v>1010</v>
      </c>
      <c r="D31">
        <v>2070</v>
      </c>
      <c r="E31">
        <v>540</v>
      </c>
      <c r="F31">
        <v>2610</v>
      </c>
      <c r="G31">
        <v>90</v>
      </c>
      <c r="H31">
        <v>50</v>
      </c>
      <c r="I31">
        <v>140</v>
      </c>
      <c r="J31">
        <v>2740</v>
      </c>
      <c r="K31">
        <v>41</v>
      </c>
      <c r="L31">
        <v>39</v>
      </c>
      <c r="M31">
        <v>79</v>
      </c>
      <c r="N31">
        <v>21</v>
      </c>
      <c r="O31">
        <v>100</v>
      </c>
    </row>
    <row r="32" spans="1:15" x14ac:dyDescent="0.2">
      <c r="A32" t="s">
        <v>370</v>
      </c>
      <c r="B32">
        <v>3160</v>
      </c>
      <c r="C32">
        <v>3440</v>
      </c>
      <c r="D32">
        <v>6600</v>
      </c>
      <c r="E32">
        <v>1890</v>
      </c>
      <c r="F32">
        <v>8490</v>
      </c>
      <c r="G32">
        <v>270</v>
      </c>
      <c r="H32">
        <v>20</v>
      </c>
      <c r="I32">
        <v>290</v>
      </c>
      <c r="J32">
        <v>8780</v>
      </c>
      <c r="K32">
        <v>37</v>
      </c>
      <c r="L32">
        <v>41</v>
      </c>
      <c r="M32">
        <v>78</v>
      </c>
      <c r="N32">
        <v>22</v>
      </c>
      <c r="O32">
        <v>100</v>
      </c>
    </row>
    <row r="33" spans="1:15" x14ac:dyDescent="0.2">
      <c r="A33" t="s">
        <v>452</v>
      </c>
      <c r="B33">
        <v>500</v>
      </c>
      <c r="C33">
        <v>650</v>
      </c>
      <c r="D33">
        <v>1140</v>
      </c>
      <c r="E33">
        <v>270</v>
      </c>
      <c r="F33">
        <v>1410</v>
      </c>
      <c r="G33">
        <v>40</v>
      </c>
      <c r="H33">
        <v>20</v>
      </c>
      <c r="I33">
        <v>60</v>
      </c>
      <c r="J33">
        <v>1470</v>
      </c>
      <c r="K33">
        <v>35</v>
      </c>
      <c r="L33">
        <v>46</v>
      </c>
      <c r="M33">
        <v>81</v>
      </c>
      <c r="N33">
        <v>19</v>
      </c>
      <c r="O33">
        <v>100</v>
      </c>
    </row>
    <row r="34" spans="1:15" x14ac:dyDescent="0.2">
      <c r="A34" t="s">
        <v>658</v>
      </c>
      <c r="B34">
        <v>1720</v>
      </c>
      <c r="C34">
        <v>1850</v>
      </c>
      <c r="D34">
        <v>3570</v>
      </c>
      <c r="E34">
        <v>750</v>
      </c>
      <c r="F34">
        <v>4320</v>
      </c>
      <c r="G34">
        <v>250</v>
      </c>
      <c r="H34">
        <v>210</v>
      </c>
      <c r="I34">
        <v>450</v>
      </c>
      <c r="J34">
        <v>4770</v>
      </c>
      <c r="K34">
        <v>40</v>
      </c>
      <c r="L34">
        <v>43</v>
      </c>
      <c r="M34">
        <v>83</v>
      </c>
      <c r="N34">
        <v>17</v>
      </c>
      <c r="O34">
        <v>100</v>
      </c>
    </row>
    <row r="35" spans="1:15" x14ac:dyDescent="0.2">
      <c r="A35" t="s">
        <v>584</v>
      </c>
      <c r="B35">
        <v>360</v>
      </c>
      <c r="C35">
        <v>660</v>
      </c>
      <c r="D35">
        <v>1020</v>
      </c>
      <c r="E35">
        <v>190</v>
      </c>
      <c r="F35">
        <v>1200</v>
      </c>
      <c r="G35">
        <v>70</v>
      </c>
      <c r="H35">
        <v>10</v>
      </c>
      <c r="I35">
        <v>70</v>
      </c>
      <c r="J35">
        <v>1270</v>
      </c>
      <c r="K35">
        <v>30</v>
      </c>
      <c r="L35">
        <v>55</v>
      </c>
      <c r="M35">
        <v>85</v>
      </c>
      <c r="N35">
        <v>15</v>
      </c>
      <c r="O35">
        <v>100</v>
      </c>
    </row>
    <row r="36" spans="1:15" x14ac:dyDescent="0.2">
      <c r="A36" t="s">
        <v>416</v>
      </c>
      <c r="B36">
        <v>3590</v>
      </c>
      <c r="C36">
        <v>5820</v>
      </c>
      <c r="D36">
        <v>9410</v>
      </c>
      <c r="E36">
        <v>3230</v>
      </c>
      <c r="F36">
        <v>12640</v>
      </c>
      <c r="G36">
        <v>530</v>
      </c>
      <c r="H36">
        <v>280</v>
      </c>
      <c r="I36">
        <v>820</v>
      </c>
      <c r="J36">
        <v>13450</v>
      </c>
      <c r="K36">
        <v>28</v>
      </c>
      <c r="L36">
        <v>46</v>
      </c>
      <c r="M36">
        <v>74</v>
      </c>
      <c r="N36">
        <v>26</v>
      </c>
      <c r="O36">
        <v>100</v>
      </c>
    </row>
    <row r="37" spans="1:15" x14ac:dyDescent="0.2">
      <c r="A37" t="s">
        <v>515</v>
      </c>
      <c r="B37">
        <v>740</v>
      </c>
      <c r="C37">
        <v>920</v>
      </c>
      <c r="D37">
        <v>1660</v>
      </c>
      <c r="E37">
        <v>460</v>
      </c>
      <c r="F37">
        <v>2120</v>
      </c>
      <c r="G37">
        <v>90</v>
      </c>
      <c r="H37">
        <v>30</v>
      </c>
      <c r="I37">
        <v>120</v>
      </c>
      <c r="J37">
        <v>2240</v>
      </c>
      <c r="K37">
        <v>35</v>
      </c>
      <c r="L37">
        <v>44</v>
      </c>
      <c r="M37">
        <v>78</v>
      </c>
      <c r="N37">
        <v>22</v>
      </c>
      <c r="O37">
        <v>100</v>
      </c>
    </row>
    <row r="38" spans="1:15" x14ac:dyDescent="0.2">
      <c r="A38" t="s">
        <v>536</v>
      </c>
      <c r="B38">
        <v>940</v>
      </c>
      <c r="C38">
        <v>880</v>
      </c>
      <c r="D38">
        <v>1810</v>
      </c>
      <c r="E38">
        <v>370</v>
      </c>
      <c r="F38">
        <v>2180</v>
      </c>
      <c r="G38">
        <v>70</v>
      </c>
      <c r="H38">
        <v>50</v>
      </c>
      <c r="I38">
        <v>120</v>
      </c>
      <c r="J38">
        <v>2300</v>
      </c>
      <c r="K38">
        <v>43</v>
      </c>
      <c r="L38">
        <v>40</v>
      </c>
      <c r="M38">
        <v>83</v>
      </c>
      <c r="N38">
        <v>17</v>
      </c>
      <c r="O38">
        <v>100</v>
      </c>
    </row>
    <row r="39" spans="1:15" x14ac:dyDescent="0.2">
      <c r="A39" t="s">
        <v>554</v>
      </c>
      <c r="B39">
        <v>2500</v>
      </c>
      <c r="C39">
        <v>2520</v>
      </c>
      <c r="D39">
        <v>5020</v>
      </c>
      <c r="E39">
        <v>1320</v>
      </c>
      <c r="F39">
        <v>6340</v>
      </c>
      <c r="G39">
        <v>270</v>
      </c>
      <c r="H39">
        <v>130</v>
      </c>
      <c r="I39">
        <v>400</v>
      </c>
      <c r="J39">
        <v>6740</v>
      </c>
      <c r="K39">
        <v>39</v>
      </c>
      <c r="L39">
        <v>40</v>
      </c>
      <c r="M39">
        <v>79</v>
      </c>
      <c r="N39">
        <v>21</v>
      </c>
      <c r="O39">
        <v>100</v>
      </c>
    </row>
    <row r="40" spans="1:15" x14ac:dyDescent="0.2">
      <c r="A40" t="s">
        <v>516</v>
      </c>
      <c r="B40">
        <v>250</v>
      </c>
      <c r="C40">
        <v>360</v>
      </c>
      <c r="D40">
        <v>610</v>
      </c>
      <c r="E40">
        <v>160</v>
      </c>
      <c r="F40">
        <v>770</v>
      </c>
      <c r="G40">
        <v>40</v>
      </c>
      <c r="H40">
        <v>10</v>
      </c>
      <c r="I40">
        <v>40</v>
      </c>
      <c r="J40">
        <v>810</v>
      </c>
      <c r="K40">
        <v>33</v>
      </c>
      <c r="L40">
        <v>46</v>
      </c>
      <c r="M40">
        <v>79</v>
      </c>
      <c r="N40">
        <v>21</v>
      </c>
      <c r="O40">
        <v>100</v>
      </c>
    </row>
    <row r="41" spans="1:15" x14ac:dyDescent="0.2">
      <c r="A41" t="s">
        <v>699</v>
      </c>
      <c r="B41">
        <v>1960</v>
      </c>
      <c r="C41">
        <v>2150</v>
      </c>
      <c r="D41">
        <v>4110</v>
      </c>
      <c r="E41">
        <v>1080</v>
      </c>
      <c r="F41">
        <v>5180</v>
      </c>
      <c r="G41">
        <v>160</v>
      </c>
      <c r="H41">
        <v>80</v>
      </c>
      <c r="I41">
        <v>250</v>
      </c>
      <c r="J41">
        <v>5430</v>
      </c>
      <c r="K41">
        <v>38</v>
      </c>
      <c r="L41">
        <v>41</v>
      </c>
      <c r="M41">
        <v>79</v>
      </c>
      <c r="N41">
        <v>21</v>
      </c>
      <c r="O41">
        <v>100</v>
      </c>
    </row>
    <row r="42" spans="1:15" x14ac:dyDescent="0.2">
      <c r="A42" t="s">
        <v>591</v>
      </c>
      <c r="B42">
        <v>2430</v>
      </c>
      <c r="C42">
        <v>3510</v>
      </c>
      <c r="D42">
        <v>5950</v>
      </c>
      <c r="E42">
        <v>1160</v>
      </c>
      <c r="F42">
        <v>7100</v>
      </c>
      <c r="G42">
        <v>340</v>
      </c>
      <c r="H42">
        <v>40</v>
      </c>
      <c r="I42">
        <v>380</v>
      </c>
      <c r="J42">
        <v>7480</v>
      </c>
      <c r="K42">
        <v>34</v>
      </c>
      <c r="L42">
        <v>49</v>
      </c>
      <c r="M42">
        <v>84</v>
      </c>
      <c r="N42">
        <v>16</v>
      </c>
      <c r="O42">
        <v>100</v>
      </c>
    </row>
    <row r="43" spans="1:15" x14ac:dyDescent="0.2">
      <c r="A43" t="s">
        <v>651</v>
      </c>
      <c r="B43">
        <v>4010</v>
      </c>
      <c r="C43">
        <v>4410</v>
      </c>
      <c r="D43">
        <v>8420</v>
      </c>
      <c r="E43">
        <v>2090</v>
      </c>
      <c r="F43">
        <v>10510</v>
      </c>
      <c r="G43">
        <v>750</v>
      </c>
      <c r="H43">
        <v>740</v>
      </c>
      <c r="I43">
        <v>1480</v>
      </c>
      <c r="J43">
        <v>11990</v>
      </c>
      <c r="K43">
        <v>38</v>
      </c>
      <c r="L43">
        <v>42</v>
      </c>
      <c r="M43">
        <v>80</v>
      </c>
      <c r="N43">
        <v>20</v>
      </c>
      <c r="O43">
        <v>100</v>
      </c>
    </row>
    <row r="44" spans="1:15" x14ac:dyDescent="0.2">
      <c r="A44" t="s">
        <v>537</v>
      </c>
      <c r="B44">
        <v>690</v>
      </c>
      <c r="C44">
        <v>830</v>
      </c>
      <c r="D44">
        <v>1520</v>
      </c>
      <c r="E44">
        <v>230</v>
      </c>
      <c r="F44">
        <v>1750</v>
      </c>
      <c r="G44">
        <v>50</v>
      </c>
      <c r="H44">
        <v>20</v>
      </c>
      <c r="I44">
        <v>70</v>
      </c>
      <c r="J44">
        <v>1820</v>
      </c>
      <c r="K44">
        <v>39</v>
      </c>
      <c r="L44">
        <v>48</v>
      </c>
      <c r="M44">
        <v>87</v>
      </c>
      <c r="N44">
        <v>13</v>
      </c>
      <c r="O44">
        <v>100</v>
      </c>
    </row>
    <row r="45" spans="1:15" x14ac:dyDescent="0.2">
      <c r="A45" t="s">
        <v>555</v>
      </c>
      <c r="B45">
        <v>1280</v>
      </c>
      <c r="C45">
        <v>2410</v>
      </c>
      <c r="D45">
        <v>3690</v>
      </c>
      <c r="E45">
        <v>660</v>
      </c>
      <c r="F45">
        <v>4350</v>
      </c>
      <c r="G45">
        <v>190</v>
      </c>
      <c r="H45">
        <v>70</v>
      </c>
      <c r="I45">
        <v>260</v>
      </c>
      <c r="J45">
        <v>4610</v>
      </c>
      <c r="K45">
        <v>29</v>
      </c>
      <c r="L45">
        <v>55</v>
      </c>
      <c r="M45">
        <v>85</v>
      </c>
      <c r="N45">
        <v>15</v>
      </c>
      <c r="O45">
        <v>100</v>
      </c>
    </row>
    <row r="46" spans="1:15" x14ac:dyDescent="0.2">
      <c r="A46" t="s">
        <v>497</v>
      </c>
      <c r="B46">
        <v>370</v>
      </c>
      <c r="C46">
        <v>550</v>
      </c>
      <c r="D46">
        <v>920</v>
      </c>
      <c r="E46">
        <v>230</v>
      </c>
      <c r="F46">
        <v>1150</v>
      </c>
      <c r="G46">
        <v>70</v>
      </c>
      <c r="H46">
        <v>30</v>
      </c>
      <c r="I46">
        <v>100</v>
      </c>
      <c r="J46">
        <v>1250</v>
      </c>
      <c r="K46">
        <v>32</v>
      </c>
      <c r="L46">
        <v>47</v>
      </c>
      <c r="M46">
        <v>80</v>
      </c>
      <c r="N46">
        <v>20</v>
      </c>
      <c r="O46">
        <v>100</v>
      </c>
    </row>
    <row r="47" spans="1:15" x14ac:dyDescent="0.2">
      <c r="A47" t="s">
        <v>526</v>
      </c>
      <c r="B47">
        <v>450</v>
      </c>
      <c r="C47">
        <v>530</v>
      </c>
      <c r="D47">
        <v>980</v>
      </c>
      <c r="E47">
        <v>240</v>
      </c>
      <c r="F47">
        <v>1220</v>
      </c>
      <c r="G47">
        <v>50</v>
      </c>
      <c r="H47">
        <v>40</v>
      </c>
      <c r="I47">
        <v>90</v>
      </c>
      <c r="J47">
        <v>1310</v>
      </c>
      <c r="K47">
        <v>37</v>
      </c>
      <c r="L47">
        <v>43</v>
      </c>
      <c r="M47">
        <v>80</v>
      </c>
      <c r="N47">
        <v>20</v>
      </c>
      <c r="O47">
        <v>100</v>
      </c>
    </row>
    <row r="48" spans="1:15" x14ac:dyDescent="0.2">
      <c r="A48" t="s">
        <v>468</v>
      </c>
      <c r="B48">
        <v>810</v>
      </c>
      <c r="C48">
        <v>800</v>
      </c>
      <c r="D48">
        <v>1620</v>
      </c>
      <c r="E48">
        <v>450</v>
      </c>
      <c r="F48">
        <v>2070</v>
      </c>
      <c r="G48">
        <v>80</v>
      </c>
      <c r="H48">
        <v>30</v>
      </c>
      <c r="I48">
        <v>120</v>
      </c>
      <c r="J48">
        <v>2180</v>
      </c>
      <c r="K48">
        <v>39</v>
      </c>
      <c r="L48">
        <v>39</v>
      </c>
      <c r="M48">
        <v>78</v>
      </c>
      <c r="N48">
        <v>22</v>
      </c>
      <c r="O48">
        <v>100</v>
      </c>
    </row>
    <row r="49" spans="1:15" x14ac:dyDescent="0.2">
      <c r="A49" t="s">
        <v>399</v>
      </c>
      <c r="B49">
        <v>1420</v>
      </c>
      <c r="C49">
        <v>1290</v>
      </c>
      <c r="D49">
        <v>2710</v>
      </c>
      <c r="E49">
        <v>700</v>
      </c>
      <c r="F49">
        <v>3410</v>
      </c>
      <c r="G49">
        <v>130</v>
      </c>
      <c r="H49">
        <v>10</v>
      </c>
      <c r="I49">
        <v>130</v>
      </c>
      <c r="J49">
        <v>3540</v>
      </c>
      <c r="K49">
        <v>42</v>
      </c>
      <c r="L49">
        <v>38</v>
      </c>
      <c r="M49">
        <v>80</v>
      </c>
      <c r="N49">
        <v>20</v>
      </c>
      <c r="O49">
        <v>100</v>
      </c>
    </row>
    <row r="50" spans="1:15" x14ac:dyDescent="0.2">
      <c r="A50" t="s">
        <v>371</v>
      </c>
      <c r="B50">
        <v>1830</v>
      </c>
      <c r="C50">
        <v>2220</v>
      </c>
      <c r="D50">
        <v>4050</v>
      </c>
      <c r="E50">
        <v>900</v>
      </c>
      <c r="F50">
        <v>4950</v>
      </c>
      <c r="G50">
        <v>200</v>
      </c>
      <c r="H50">
        <v>20</v>
      </c>
      <c r="I50">
        <v>220</v>
      </c>
      <c r="J50">
        <v>5160</v>
      </c>
      <c r="K50">
        <v>37</v>
      </c>
      <c r="L50">
        <v>45</v>
      </c>
      <c r="M50">
        <v>82</v>
      </c>
      <c r="N50">
        <v>18</v>
      </c>
      <c r="O50">
        <v>100</v>
      </c>
    </row>
    <row r="51" spans="1:15" x14ac:dyDescent="0.2">
      <c r="A51" t="s">
        <v>703</v>
      </c>
      <c r="B51">
        <v>2840</v>
      </c>
      <c r="C51">
        <v>2710</v>
      </c>
      <c r="D51">
        <v>5550</v>
      </c>
      <c r="E51">
        <v>1840</v>
      </c>
      <c r="F51">
        <v>7390</v>
      </c>
      <c r="G51">
        <v>210</v>
      </c>
      <c r="H51">
        <v>120</v>
      </c>
      <c r="I51">
        <v>330</v>
      </c>
      <c r="J51">
        <v>7720</v>
      </c>
      <c r="K51">
        <v>38</v>
      </c>
      <c r="L51">
        <v>37</v>
      </c>
      <c r="M51">
        <v>75</v>
      </c>
      <c r="N51">
        <v>25</v>
      </c>
      <c r="O51">
        <v>100</v>
      </c>
    </row>
    <row r="52" spans="1:15" x14ac:dyDescent="0.2">
      <c r="A52" t="s">
        <v>417</v>
      </c>
      <c r="B52">
        <v>1520</v>
      </c>
      <c r="C52">
        <v>2070</v>
      </c>
      <c r="D52">
        <v>3590</v>
      </c>
      <c r="E52">
        <v>1050</v>
      </c>
      <c r="F52">
        <v>4640</v>
      </c>
      <c r="G52">
        <v>170</v>
      </c>
      <c r="H52">
        <v>120</v>
      </c>
      <c r="I52">
        <v>290</v>
      </c>
      <c r="J52">
        <v>4930</v>
      </c>
      <c r="K52">
        <v>33</v>
      </c>
      <c r="L52">
        <v>45</v>
      </c>
      <c r="M52">
        <v>77</v>
      </c>
      <c r="N52">
        <v>23</v>
      </c>
      <c r="O52">
        <v>100</v>
      </c>
    </row>
    <row r="53" spans="1:15" x14ac:dyDescent="0.2">
      <c r="A53" t="s">
        <v>509</v>
      </c>
      <c r="B53">
        <v>800</v>
      </c>
      <c r="C53">
        <v>850</v>
      </c>
      <c r="D53">
        <v>1660</v>
      </c>
      <c r="E53">
        <v>230</v>
      </c>
      <c r="F53">
        <v>1890</v>
      </c>
      <c r="G53">
        <v>60</v>
      </c>
      <c r="H53">
        <v>70</v>
      </c>
      <c r="I53">
        <v>130</v>
      </c>
      <c r="J53">
        <v>2020</v>
      </c>
      <c r="K53">
        <v>43</v>
      </c>
      <c r="L53">
        <v>45</v>
      </c>
      <c r="M53">
        <v>88</v>
      </c>
      <c r="N53">
        <v>12</v>
      </c>
      <c r="O53">
        <v>100</v>
      </c>
    </row>
    <row r="54" spans="1:15" x14ac:dyDescent="0.2">
      <c r="A54" t="s">
        <v>556</v>
      </c>
      <c r="B54">
        <v>1850</v>
      </c>
      <c r="C54">
        <v>3210</v>
      </c>
      <c r="D54">
        <v>5060</v>
      </c>
      <c r="E54">
        <v>1010</v>
      </c>
      <c r="F54">
        <v>6070</v>
      </c>
      <c r="G54">
        <v>290</v>
      </c>
      <c r="H54">
        <v>150</v>
      </c>
      <c r="I54">
        <v>430</v>
      </c>
      <c r="J54">
        <v>6500</v>
      </c>
      <c r="K54">
        <v>30</v>
      </c>
      <c r="L54">
        <v>53</v>
      </c>
      <c r="M54">
        <v>83</v>
      </c>
      <c r="N54">
        <v>17</v>
      </c>
      <c r="O54">
        <v>100</v>
      </c>
    </row>
    <row r="55" spans="1:15" x14ac:dyDescent="0.2">
      <c r="A55" t="s">
        <v>484</v>
      </c>
      <c r="B55">
        <v>780</v>
      </c>
      <c r="C55">
        <v>960</v>
      </c>
      <c r="D55">
        <v>1730</v>
      </c>
      <c r="E55">
        <v>440</v>
      </c>
      <c r="F55">
        <v>2170</v>
      </c>
      <c r="G55">
        <v>90</v>
      </c>
      <c r="H55">
        <v>100</v>
      </c>
      <c r="I55">
        <v>190</v>
      </c>
      <c r="J55">
        <v>2360</v>
      </c>
      <c r="K55">
        <v>36</v>
      </c>
      <c r="L55">
        <v>44</v>
      </c>
      <c r="M55">
        <v>80</v>
      </c>
      <c r="N55">
        <v>20</v>
      </c>
      <c r="O55">
        <v>100</v>
      </c>
    </row>
    <row r="56" spans="1:15" x14ac:dyDescent="0.2">
      <c r="A56" t="s">
        <v>616</v>
      </c>
      <c r="B56">
        <v>830</v>
      </c>
      <c r="C56">
        <v>1250</v>
      </c>
      <c r="D56">
        <v>2080</v>
      </c>
      <c r="E56">
        <v>400</v>
      </c>
      <c r="F56">
        <v>2490</v>
      </c>
      <c r="G56">
        <v>100</v>
      </c>
      <c r="H56">
        <v>70</v>
      </c>
      <c r="I56">
        <v>170</v>
      </c>
      <c r="J56">
        <v>2660</v>
      </c>
      <c r="K56">
        <v>33</v>
      </c>
      <c r="L56">
        <v>50</v>
      </c>
      <c r="M56">
        <v>84</v>
      </c>
      <c r="N56">
        <v>16</v>
      </c>
      <c r="O56">
        <v>100</v>
      </c>
    </row>
    <row r="57" spans="1:15" x14ac:dyDescent="0.2">
      <c r="A57" t="s">
        <v>719</v>
      </c>
      <c r="B57">
        <v>3450</v>
      </c>
      <c r="C57">
        <v>3570</v>
      </c>
      <c r="D57">
        <v>7030</v>
      </c>
      <c r="E57">
        <v>2130</v>
      </c>
      <c r="F57">
        <v>9150</v>
      </c>
      <c r="G57">
        <v>340</v>
      </c>
      <c r="H57">
        <v>90</v>
      </c>
      <c r="I57">
        <v>430</v>
      </c>
      <c r="J57">
        <v>9580</v>
      </c>
      <c r="K57">
        <v>38</v>
      </c>
      <c r="L57">
        <v>39</v>
      </c>
      <c r="M57">
        <v>77</v>
      </c>
      <c r="N57">
        <v>23</v>
      </c>
      <c r="O57">
        <v>100</v>
      </c>
    </row>
    <row r="58" spans="1:15" x14ac:dyDescent="0.2">
      <c r="A58" t="s">
        <v>395</v>
      </c>
      <c r="B58">
        <v>1080</v>
      </c>
      <c r="C58">
        <v>1130</v>
      </c>
      <c r="D58">
        <v>2210</v>
      </c>
      <c r="E58">
        <v>430</v>
      </c>
      <c r="F58">
        <v>2640</v>
      </c>
      <c r="G58">
        <v>70</v>
      </c>
      <c r="H58">
        <v>10</v>
      </c>
      <c r="I58">
        <v>90</v>
      </c>
      <c r="J58">
        <v>2720</v>
      </c>
      <c r="K58">
        <v>41</v>
      </c>
      <c r="L58">
        <v>43</v>
      </c>
      <c r="M58">
        <v>84</v>
      </c>
      <c r="N58">
        <v>16</v>
      </c>
      <c r="O58">
        <v>100</v>
      </c>
    </row>
    <row r="59" spans="1:15" x14ac:dyDescent="0.2">
      <c r="A59" t="s">
        <v>696</v>
      </c>
      <c r="B59">
        <v>2200</v>
      </c>
      <c r="C59">
        <v>2770</v>
      </c>
      <c r="D59">
        <v>4970</v>
      </c>
      <c r="E59">
        <v>1380</v>
      </c>
      <c r="F59">
        <v>6350</v>
      </c>
      <c r="G59">
        <v>250</v>
      </c>
      <c r="H59">
        <v>180</v>
      </c>
      <c r="I59">
        <v>430</v>
      </c>
      <c r="J59">
        <v>6770</v>
      </c>
      <c r="K59">
        <v>35</v>
      </c>
      <c r="L59">
        <v>44</v>
      </c>
      <c r="M59">
        <v>78</v>
      </c>
      <c r="N59">
        <v>22</v>
      </c>
      <c r="O59">
        <v>100</v>
      </c>
    </row>
    <row r="60" spans="1:15" x14ac:dyDescent="0.2">
      <c r="A60" t="s">
        <v>517</v>
      </c>
      <c r="B60">
        <v>520</v>
      </c>
      <c r="C60">
        <v>570</v>
      </c>
      <c r="D60">
        <v>1090</v>
      </c>
      <c r="E60">
        <v>280</v>
      </c>
      <c r="F60">
        <v>1370</v>
      </c>
      <c r="G60">
        <v>40</v>
      </c>
      <c r="H60">
        <v>20</v>
      </c>
      <c r="I60">
        <v>60</v>
      </c>
      <c r="J60">
        <v>1430</v>
      </c>
      <c r="K60">
        <v>38</v>
      </c>
      <c r="L60">
        <v>41</v>
      </c>
      <c r="M60">
        <v>79</v>
      </c>
      <c r="N60">
        <v>21</v>
      </c>
      <c r="O60">
        <v>100</v>
      </c>
    </row>
    <row r="61" spans="1:15" x14ac:dyDescent="0.2">
      <c r="A61" t="s">
        <v>506</v>
      </c>
      <c r="B61">
        <v>1270</v>
      </c>
      <c r="C61">
        <v>1220</v>
      </c>
      <c r="D61">
        <v>2490</v>
      </c>
      <c r="E61">
        <v>540</v>
      </c>
      <c r="F61">
        <v>3030</v>
      </c>
      <c r="G61">
        <v>130</v>
      </c>
      <c r="H61">
        <v>60</v>
      </c>
      <c r="I61">
        <v>190</v>
      </c>
      <c r="J61">
        <v>3210</v>
      </c>
      <c r="K61">
        <v>42</v>
      </c>
      <c r="L61">
        <v>40</v>
      </c>
      <c r="M61">
        <v>82</v>
      </c>
      <c r="N61">
        <v>18</v>
      </c>
      <c r="O61">
        <v>100</v>
      </c>
    </row>
    <row r="62" spans="1:15" x14ac:dyDescent="0.2">
      <c r="A62" t="s">
        <v>694</v>
      </c>
      <c r="B62">
        <v>660</v>
      </c>
      <c r="C62">
        <v>830</v>
      </c>
      <c r="D62">
        <v>1480</v>
      </c>
      <c r="E62">
        <v>290</v>
      </c>
      <c r="F62">
        <v>1780</v>
      </c>
      <c r="G62">
        <v>90</v>
      </c>
      <c r="H62">
        <v>80</v>
      </c>
      <c r="I62">
        <v>170</v>
      </c>
      <c r="J62">
        <v>1940</v>
      </c>
      <c r="K62">
        <v>37</v>
      </c>
      <c r="L62">
        <v>47</v>
      </c>
      <c r="M62">
        <v>84</v>
      </c>
      <c r="N62">
        <v>16</v>
      </c>
      <c r="O62">
        <v>100</v>
      </c>
    </row>
    <row r="63" spans="1:15" x14ac:dyDescent="0.2">
      <c r="A63" t="s">
        <v>446</v>
      </c>
      <c r="B63">
        <v>870</v>
      </c>
      <c r="C63">
        <v>1060</v>
      </c>
      <c r="D63">
        <v>1930</v>
      </c>
      <c r="E63">
        <v>450</v>
      </c>
      <c r="F63">
        <v>2380</v>
      </c>
      <c r="G63">
        <v>80</v>
      </c>
      <c r="H63">
        <v>30</v>
      </c>
      <c r="I63">
        <v>110</v>
      </c>
      <c r="J63">
        <v>2490</v>
      </c>
      <c r="K63">
        <v>37</v>
      </c>
      <c r="L63">
        <v>45</v>
      </c>
      <c r="M63">
        <v>81</v>
      </c>
      <c r="N63">
        <v>19</v>
      </c>
      <c r="O63">
        <v>100</v>
      </c>
    </row>
    <row r="64" spans="1:15" x14ac:dyDescent="0.2">
      <c r="A64" t="s">
        <v>518</v>
      </c>
      <c r="B64">
        <v>630</v>
      </c>
      <c r="C64">
        <v>950</v>
      </c>
      <c r="D64">
        <v>1580</v>
      </c>
      <c r="E64">
        <v>450</v>
      </c>
      <c r="F64">
        <v>2030</v>
      </c>
      <c r="G64">
        <v>90</v>
      </c>
      <c r="H64">
        <v>40</v>
      </c>
      <c r="I64">
        <v>130</v>
      </c>
      <c r="J64">
        <v>2160</v>
      </c>
      <c r="K64">
        <v>31</v>
      </c>
      <c r="L64">
        <v>47</v>
      </c>
      <c r="M64">
        <v>78</v>
      </c>
      <c r="N64">
        <v>22</v>
      </c>
      <c r="O64">
        <v>100</v>
      </c>
    </row>
    <row r="65" spans="1:15" x14ac:dyDescent="0.2">
      <c r="A65" t="s">
        <v>676</v>
      </c>
      <c r="B65">
        <v>700</v>
      </c>
      <c r="C65">
        <v>820</v>
      </c>
      <c r="D65">
        <v>1520</v>
      </c>
      <c r="E65">
        <v>330</v>
      </c>
      <c r="F65">
        <v>1840</v>
      </c>
      <c r="G65">
        <v>90</v>
      </c>
      <c r="H65">
        <v>80</v>
      </c>
      <c r="I65">
        <v>160</v>
      </c>
      <c r="J65">
        <v>2010</v>
      </c>
      <c r="K65">
        <v>38</v>
      </c>
      <c r="L65">
        <v>45</v>
      </c>
      <c r="M65">
        <v>82</v>
      </c>
      <c r="N65">
        <v>18</v>
      </c>
      <c r="O65">
        <v>100</v>
      </c>
    </row>
    <row r="66" spans="1:15" x14ac:dyDescent="0.2">
      <c r="A66" t="s">
        <v>627</v>
      </c>
      <c r="B66">
        <v>630</v>
      </c>
      <c r="C66">
        <v>890</v>
      </c>
      <c r="D66">
        <v>1530</v>
      </c>
      <c r="E66">
        <v>270</v>
      </c>
      <c r="F66">
        <v>1800</v>
      </c>
      <c r="G66">
        <v>110</v>
      </c>
      <c r="H66">
        <v>10</v>
      </c>
      <c r="I66">
        <v>120</v>
      </c>
      <c r="J66">
        <v>1920</v>
      </c>
      <c r="K66">
        <v>35</v>
      </c>
      <c r="L66">
        <v>50</v>
      </c>
      <c r="M66">
        <v>85</v>
      </c>
      <c r="N66">
        <v>15</v>
      </c>
      <c r="O66">
        <v>100</v>
      </c>
    </row>
    <row r="67" spans="1:15" x14ac:dyDescent="0.2">
      <c r="A67" t="s">
        <v>387</v>
      </c>
      <c r="B67">
        <v>1820</v>
      </c>
      <c r="C67">
        <v>2820</v>
      </c>
      <c r="D67">
        <v>4640</v>
      </c>
      <c r="E67">
        <v>1090</v>
      </c>
      <c r="F67">
        <v>5730</v>
      </c>
      <c r="G67">
        <v>240</v>
      </c>
      <c r="H67">
        <v>50</v>
      </c>
      <c r="I67">
        <v>290</v>
      </c>
      <c r="J67">
        <v>6010</v>
      </c>
      <c r="K67">
        <v>32</v>
      </c>
      <c r="L67">
        <v>49</v>
      </c>
      <c r="M67">
        <v>81</v>
      </c>
      <c r="N67">
        <v>19</v>
      </c>
      <c r="O67">
        <v>100</v>
      </c>
    </row>
    <row r="68" spans="1:15" x14ac:dyDescent="0.2">
      <c r="A68" t="s">
        <v>390</v>
      </c>
      <c r="B68">
        <v>2300</v>
      </c>
      <c r="C68">
        <v>3310</v>
      </c>
      <c r="D68">
        <v>5610</v>
      </c>
      <c r="E68">
        <v>1290</v>
      </c>
      <c r="F68">
        <v>6910</v>
      </c>
      <c r="G68">
        <v>280</v>
      </c>
      <c r="H68">
        <v>70</v>
      </c>
      <c r="I68">
        <v>340</v>
      </c>
      <c r="J68">
        <v>7250</v>
      </c>
      <c r="K68">
        <v>33</v>
      </c>
      <c r="L68">
        <v>48</v>
      </c>
      <c r="M68">
        <v>81</v>
      </c>
      <c r="N68">
        <v>19</v>
      </c>
      <c r="O68">
        <v>100</v>
      </c>
    </row>
    <row r="69" spans="1:15" x14ac:dyDescent="0.2">
      <c r="A69" t="s">
        <v>439</v>
      </c>
      <c r="B69">
        <v>1280</v>
      </c>
      <c r="C69">
        <v>1460</v>
      </c>
      <c r="D69">
        <v>2740</v>
      </c>
      <c r="E69">
        <v>640</v>
      </c>
      <c r="F69">
        <v>3380</v>
      </c>
      <c r="G69">
        <v>120</v>
      </c>
      <c r="H69">
        <v>50</v>
      </c>
      <c r="I69">
        <v>170</v>
      </c>
      <c r="J69">
        <v>3550</v>
      </c>
      <c r="K69">
        <v>38</v>
      </c>
      <c r="L69">
        <v>43</v>
      </c>
      <c r="M69">
        <v>81</v>
      </c>
      <c r="N69">
        <v>19</v>
      </c>
      <c r="O69">
        <v>100</v>
      </c>
    </row>
    <row r="70" spans="1:15" x14ac:dyDescent="0.2">
      <c r="A70" t="s">
        <v>645</v>
      </c>
      <c r="B70">
        <v>440</v>
      </c>
      <c r="C70">
        <v>710</v>
      </c>
      <c r="D70">
        <v>1150</v>
      </c>
      <c r="E70">
        <v>210</v>
      </c>
      <c r="F70">
        <v>1360</v>
      </c>
      <c r="G70">
        <v>70</v>
      </c>
      <c r="H70">
        <v>10</v>
      </c>
      <c r="I70">
        <v>80</v>
      </c>
      <c r="J70">
        <v>1440</v>
      </c>
      <c r="K70">
        <v>33</v>
      </c>
      <c r="L70">
        <v>52</v>
      </c>
      <c r="M70">
        <v>85</v>
      </c>
      <c r="N70">
        <v>15</v>
      </c>
      <c r="O70">
        <v>100</v>
      </c>
    </row>
    <row r="71" spans="1:15" x14ac:dyDescent="0.2">
      <c r="A71" t="s">
        <v>596</v>
      </c>
      <c r="B71">
        <v>270</v>
      </c>
      <c r="C71">
        <v>470</v>
      </c>
      <c r="D71">
        <v>740</v>
      </c>
      <c r="E71">
        <v>130</v>
      </c>
      <c r="F71">
        <v>860</v>
      </c>
      <c r="G71">
        <v>40</v>
      </c>
      <c r="H71">
        <v>10</v>
      </c>
      <c r="I71">
        <v>40</v>
      </c>
      <c r="J71">
        <v>910</v>
      </c>
      <c r="K71">
        <v>31</v>
      </c>
      <c r="L71">
        <v>55</v>
      </c>
      <c r="M71">
        <v>85</v>
      </c>
      <c r="N71">
        <v>15</v>
      </c>
      <c r="O71">
        <v>100</v>
      </c>
    </row>
    <row r="72" spans="1:15" x14ac:dyDescent="0.2">
      <c r="A72" t="s">
        <v>400</v>
      </c>
      <c r="B72">
        <v>840</v>
      </c>
      <c r="C72">
        <v>1020</v>
      </c>
      <c r="D72">
        <v>1860</v>
      </c>
      <c r="E72">
        <v>350</v>
      </c>
      <c r="F72">
        <v>2210</v>
      </c>
      <c r="G72">
        <v>70</v>
      </c>
      <c r="H72">
        <v>0</v>
      </c>
      <c r="I72">
        <v>70</v>
      </c>
      <c r="J72">
        <v>2280</v>
      </c>
      <c r="K72">
        <v>38</v>
      </c>
      <c r="L72">
        <v>46</v>
      </c>
      <c r="M72">
        <v>84</v>
      </c>
      <c r="N72">
        <v>16</v>
      </c>
      <c r="O72">
        <v>100</v>
      </c>
    </row>
    <row r="73" spans="1:15" x14ac:dyDescent="0.2">
      <c r="A73" t="s">
        <v>670</v>
      </c>
      <c r="B73">
        <v>300</v>
      </c>
      <c r="C73">
        <v>330</v>
      </c>
      <c r="D73">
        <v>630</v>
      </c>
      <c r="E73">
        <v>100</v>
      </c>
      <c r="F73">
        <v>730</v>
      </c>
      <c r="G73">
        <v>40</v>
      </c>
      <c r="H73">
        <v>20</v>
      </c>
      <c r="I73">
        <v>60</v>
      </c>
      <c r="J73">
        <v>790</v>
      </c>
      <c r="K73">
        <v>41</v>
      </c>
      <c r="L73">
        <v>46</v>
      </c>
      <c r="M73">
        <v>86</v>
      </c>
      <c r="N73">
        <v>14</v>
      </c>
      <c r="O73">
        <v>100</v>
      </c>
    </row>
    <row r="74" spans="1:15" x14ac:dyDescent="0.2">
      <c r="A74" t="s">
        <v>550</v>
      </c>
      <c r="B74">
        <v>10</v>
      </c>
      <c r="C74">
        <v>40</v>
      </c>
      <c r="D74">
        <v>60</v>
      </c>
      <c r="E74">
        <v>20</v>
      </c>
      <c r="F74">
        <v>80</v>
      </c>
      <c r="G74">
        <v>0</v>
      </c>
      <c r="H74">
        <v>0</v>
      </c>
      <c r="I74">
        <v>0</v>
      </c>
      <c r="J74">
        <v>80</v>
      </c>
      <c r="K74">
        <v>15</v>
      </c>
      <c r="L74">
        <v>55</v>
      </c>
      <c r="M74">
        <v>71</v>
      </c>
      <c r="N74">
        <v>29</v>
      </c>
      <c r="O74">
        <v>100</v>
      </c>
    </row>
    <row r="75" spans="1:15" x14ac:dyDescent="0.2">
      <c r="A75" t="s">
        <v>725</v>
      </c>
      <c r="B75">
        <v>700</v>
      </c>
      <c r="C75">
        <v>700</v>
      </c>
      <c r="D75">
        <v>1400</v>
      </c>
      <c r="E75">
        <v>410</v>
      </c>
      <c r="F75">
        <v>1810</v>
      </c>
      <c r="G75">
        <v>50</v>
      </c>
      <c r="H75">
        <v>10</v>
      </c>
      <c r="I75">
        <v>60</v>
      </c>
      <c r="J75">
        <v>1870</v>
      </c>
      <c r="K75">
        <v>39</v>
      </c>
      <c r="L75">
        <v>39</v>
      </c>
      <c r="M75">
        <v>77</v>
      </c>
      <c r="N75">
        <v>23</v>
      </c>
      <c r="O75">
        <v>100</v>
      </c>
    </row>
    <row r="76" spans="1:15" x14ac:dyDescent="0.2">
      <c r="A76" t="s">
        <v>519</v>
      </c>
      <c r="B76">
        <v>990</v>
      </c>
      <c r="C76">
        <v>1430</v>
      </c>
      <c r="D76">
        <v>2420</v>
      </c>
      <c r="E76">
        <v>620</v>
      </c>
      <c r="F76">
        <v>3040</v>
      </c>
      <c r="G76">
        <v>130</v>
      </c>
      <c r="H76">
        <v>30</v>
      </c>
      <c r="I76">
        <v>150</v>
      </c>
      <c r="J76">
        <v>3200</v>
      </c>
      <c r="K76">
        <v>33</v>
      </c>
      <c r="L76">
        <v>47</v>
      </c>
      <c r="M76">
        <v>80</v>
      </c>
      <c r="N76">
        <v>20</v>
      </c>
      <c r="O76">
        <v>100</v>
      </c>
    </row>
    <row r="77" spans="1:15" x14ac:dyDescent="0.2">
      <c r="A77" t="s">
        <v>689</v>
      </c>
      <c r="B77">
        <v>1150</v>
      </c>
      <c r="C77">
        <v>1420</v>
      </c>
      <c r="D77">
        <v>2570</v>
      </c>
      <c r="E77">
        <v>650</v>
      </c>
      <c r="F77">
        <v>3220</v>
      </c>
      <c r="G77">
        <v>110</v>
      </c>
      <c r="H77">
        <v>30</v>
      </c>
      <c r="I77">
        <v>140</v>
      </c>
      <c r="J77">
        <v>3360</v>
      </c>
      <c r="K77">
        <v>36</v>
      </c>
      <c r="L77">
        <v>44</v>
      </c>
      <c r="M77">
        <v>80</v>
      </c>
      <c r="N77">
        <v>20</v>
      </c>
      <c r="O77">
        <v>100</v>
      </c>
    </row>
    <row r="78" spans="1:15" x14ac:dyDescent="0.2">
      <c r="A78" t="s">
        <v>396</v>
      </c>
      <c r="B78">
        <v>970</v>
      </c>
      <c r="C78">
        <v>870</v>
      </c>
      <c r="D78">
        <v>1840</v>
      </c>
      <c r="E78">
        <v>320</v>
      </c>
      <c r="F78">
        <v>2170</v>
      </c>
      <c r="G78">
        <v>50</v>
      </c>
      <c r="H78">
        <v>0</v>
      </c>
      <c r="I78">
        <v>50</v>
      </c>
      <c r="J78">
        <v>2220</v>
      </c>
      <c r="K78">
        <v>45</v>
      </c>
      <c r="L78">
        <v>40</v>
      </c>
      <c r="M78">
        <v>85</v>
      </c>
      <c r="N78">
        <v>15</v>
      </c>
      <c r="O78">
        <v>100</v>
      </c>
    </row>
    <row r="79" spans="1:15" x14ac:dyDescent="0.2">
      <c r="A79" t="s">
        <v>459</v>
      </c>
      <c r="B79">
        <v>590</v>
      </c>
      <c r="C79">
        <v>620</v>
      </c>
      <c r="D79">
        <v>1210</v>
      </c>
      <c r="E79">
        <v>350</v>
      </c>
      <c r="F79">
        <v>1560</v>
      </c>
      <c r="G79">
        <v>60</v>
      </c>
      <c r="H79">
        <v>40</v>
      </c>
      <c r="I79">
        <v>100</v>
      </c>
      <c r="J79">
        <v>1660</v>
      </c>
      <c r="K79">
        <v>38</v>
      </c>
      <c r="L79">
        <v>40</v>
      </c>
      <c r="M79">
        <v>78</v>
      </c>
      <c r="N79">
        <v>22</v>
      </c>
      <c r="O79">
        <v>100</v>
      </c>
    </row>
    <row r="80" spans="1:15" x14ac:dyDescent="0.2">
      <c r="A80" t="s">
        <v>654</v>
      </c>
      <c r="B80">
        <v>4180</v>
      </c>
      <c r="C80">
        <v>5250</v>
      </c>
      <c r="D80">
        <v>9430</v>
      </c>
      <c r="E80">
        <v>1740</v>
      </c>
      <c r="F80">
        <v>11160</v>
      </c>
      <c r="G80">
        <v>600</v>
      </c>
      <c r="H80">
        <v>990</v>
      </c>
      <c r="I80">
        <v>1590</v>
      </c>
      <c r="J80">
        <v>12760</v>
      </c>
      <c r="K80">
        <v>37</v>
      </c>
      <c r="L80">
        <v>47</v>
      </c>
      <c r="M80">
        <v>84</v>
      </c>
      <c r="N80">
        <v>16</v>
      </c>
      <c r="O80">
        <v>100</v>
      </c>
    </row>
    <row r="81" spans="1:15" x14ac:dyDescent="0.2">
      <c r="A81" t="s">
        <v>677</v>
      </c>
      <c r="B81">
        <v>300</v>
      </c>
      <c r="C81">
        <v>360</v>
      </c>
      <c r="D81">
        <v>660</v>
      </c>
      <c r="E81">
        <v>120</v>
      </c>
      <c r="F81">
        <v>780</v>
      </c>
      <c r="G81">
        <v>30</v>
      </c>
      <c r="H81">
        <v>30</v>
      </c>
      <c r="I81">
        <v>50</v>
      </c>
      <c r="J81">
        <v>830</v>
      </c>
      <c r="K81">
        <v>38</v>
      </c>
      <c r="L81">
        <v>46</v>
      </c>
      <c r="M81">
        <v>85</v>
      </c>
      <c r="N81">
        <v>15</v>
      </c>
      <c r="O81">
        <v>100</v>
      </c>
    </row>
    <row r="82" spans="1:15" x14ac:dyDescent="0.2">
      <c r="A82" t="s">
        <v>368</v>
      </c>
      <c r="B82">
        <v>6300</v>
      </c>
      <c r="C82">
        <v>6990</v>
      </c>
      <c r="D82">
        <v>13290</v>
      </c>
      <c r="E82">
        <v>3810</v>
      </c>
      <c r="F82">
        <v>17100</v>
      </c>
      <c r="G82">
        <v>500</v>
      </c>
      <c r="H82">
        <v>140</v>
      </c>
      <c r="I82">
        <v>640</v>
      </c>
      <c r="J82">
        <v>17740</v>
      </c>
      <c r="K82">
        <v>37</v>
      </c>
      <c r="L82">
        <v>41</v>
      </c>
      <c r="M82">
        <v>78</v>
      </c>
      <c r="N82">
        <v>22</v>
      </c>
      <c r="O82">
        <v>100</v>
      </c>
    </row>
    <row r="83" spans="1:15" x14ac:dyDescent="0.2">
      <c r="A83" t="s">
        <v>474</v>
      </c>
      <c r="B83">
        <v>2800</v>
      </c>
      <c r="C83">
        <v>3090</v>
      </c>
      <c r="D83">
        <v>5880</v>
      </c>
      <c r="E83">
        <v>1690</v>
      </c>
      <c r="F83">
        <v>7570</v>
      </c>
      <c r="G83">
        <v>360</v>
      </c>
      <c r="H83">
        <v>140</v>
      </c>
      <c r="I83">
        <v>500</v>
      </c>
      <c r="J83">
        <v>8070</v>
      </c>
      <c r="K83">
        <v>37</v>
      </c>
      <c r="L83">
        <v>41</v>
      </c>
      <c r="M83">
        <v>78</v>
      </c>
      <c r="N83">
        <v>22</v>
      </c>
      <c r="O83">
        <v>100</v>
      </c>
    </row>
    <row r="84" spans="1:15" x14ac:dyDescent="0.2">
      <c r="A84" t="s">
        <v>426</v>
      </c>
      <c r="B84">
        <v>270</v>
      </c>
      <c r="C84">
        <v>360</v>
      </c>
      <c r="D84">
        <v>630</v>
      </c>
      <c r="E84">
        <v>130</v>
      </c>
      <c r="F84">
        <v>760</v>
      </c>
      <c r="G84">
        <v>20</v>
      </c>
      <c r="H84">
        <v>10</v>
      </c>
      <c r="I84">
        <v>30</v>
      </c>
      <c r="J84">
        <v>790</v>
      </c>
      <c r="K84">
        <v>36</v>
      </c>
      <c r="L84">
        <v>47</v>
      </c>
      <c r="M84">
        <v>82</v>
      </c>
      <c r="N84">
        <v>18</v>
      </c>
      <c r="O84">
        <v>100</v>
      </c>
    </row>
    <row r="85" spans="1:15" x14ac:dyDescent="0.2">
      <c r="A85" t="s">
        <v>646</v>
      </c>
      <c r="B85">
        <v>580</v>
      </c>
      <c r="C85">
        <v>800</v>
      </c>
      <c r="D85">
        <v>1370</v>
      </c>
      <c r="E85">
        <v>300</v>
      </c>
      <c r="F85">
        <v>1670</v>
      </c>
      <c r="G85">
        <v>90</v>
      </c>
      <c r="H85">
        <v>10</v>
      </c>
      <c r="I85">
        <v>100</v>
      </c>
      <c r="J85">
        <v>1780</v>
      </c>
      <c r="K85">
        <v>34</v>
      </c>
      <c r="L85">
        <v>48</v>
      </c>
      <c r="M85">
        <v>82</v>
      </c>
      <c r="N85">
        <v>18</v>
      </c>
      <c r="O85">
        <v>100</v>
      </c>
    </row>
    <row r="86" spans="1:15" x14ac:dyDescent="0.2">
      <c r="A86" t="s">
        <v>557</v>
      </c>
      <c r="B86">
        <v>1910</v>
      </c>
      <c r="C86">
        <v>3310</v>
      </c>
      <c r="D86">
        <v>5220</v>
      </c>
      <c r="E86">
        <v>990</v>
      </c>
      <c r="F86">
        <v>6200</v>
      </c>
      <c r="G86">
        <v>300</v>
      </c>
      <c r="H86">
        <v>160</v>
      </c>
      <c r="I86">
        <v>450</v>
      </c>
      <c r="J86">
        <v>6660</v>
      </c>
      <c r="K86">
        <v>31</v>
      </c>
      <c r="L86">
        <v>53</v>
      </c>
      <c r="M86">
        <v>84</v>
      </c>
      <c r="N86">
        <v>16</v>
      </c>
      <c r="O86">
        <v>100</v>
      </c>
    </row>
    <row r="87" spans="1:15" x14ac:dyDescent="0.2">
      <c r="A87" t="s">
        <v>527</v>
      </c>
      <c r="B87">
        <v>780</v>
      </c>
      <c r="C87">
        <v>790</v>
      </c>
      <c r="D87">
        <v>1570</v>
      </c>
      <c r="E87">
        <v>300</v>
      </c>
      <c r="F87">
        <v>1870</v>
      </c>
      <c r="G87">
        <v>70</v>
      </c>
      <c r="H87">
        <v>20</v>
      </c>
      <c r="I87">
        <v>90</v>
      </c>
      <c r="J87">
        <v>1960</v>
      </c>
      <c r="K87">
        <v>42</v>
      </c>
      <c r="L87">
        <v>42</v>
      </c>
      <c r="M87">
        <v>84</v>
      </c>
      <c r="N87">
        <v>16</v>
      </c>
      <c r="O87">
        <v>100</v>
      </c>
    </row>
    <row r="88" spans="1:15" x14ac:dyDescent="0.2">
      <c r="A88" t="s">
        <v>367</v>
      </c>
      <c r="B88">
        <v>860</v>
      </c>
      <c r="C88">
        <v>1080</v>
      </c>
      <c r="D88">
        <v>1940</v>
      </c>
      <c r="E88">
        <v>620</v>
      </c>
      <c r="F88">
        <v>2560</v>
      </c>
      <c r="G88">
        <v>100</v>
      </c>
      <c r="H88">
        <v>30</v>
      </c>
      <c r="I88">
        <v>130</v>
      </c>
      <c r="J88">
        <v>2680</v>
      </c>
      <c r="K88">
        <v>34</v>
      </c>
      <c r="L88">
        <v>42</v>
      </c>
      <c r="M88">
        <v>76</v>
      </c>
      <c r="N88">
        <v>24</v>
      </c>
      <c r="O88">
        <v>100</v>
      </c>
    </row>
    <row r="89" spans="1:15" x14ac:dyDescent="0.2">
      <c r="A89" t="s">
        <v>617</v>
      </c>
      <c r="B89">
        <v>420</v>
      </c>
      <c r="C89">
        <v>650</v>
      </c>
      <c r="D89">
        <v>1070</v>
      </c>
      <c r="E89">
        <v>290</v>
      </c>
      <c r="F89">
        <v>1360</v>
      </c>
      <c r="G89">
        <v>70</v>
      </c>
      <c r="H89">
        <v>20</v>
      </c>
      <c r="I89">
        <v>90</v>
      </c>
      <c r="J89">
        <v>1450</v>
      </c>
      <c r="K89">
        <v>31</v>
      </c>
      <c r="L89">
        <v>48</v>
      </c>
      <c r="M89">
        <v>79</v>
      </c>
      <c r="N89">
        <v>21</v>
      </c>
      <c r="O89">
        <v>100</v>
      </c>
    </row>
    <row r="90" spans="1:15" x14ac:dyDescent="0.2">
      <c r="A90" t="s">
        <v>460</v>
      </c>
      <c r="B90">
        <v>390</v>
      </c>
      <c r="C90">
        <v>400</v>
      </c>
      <c r="D90">
        <v>790</v>
      </c>
      <c r="E90">
        <v>180</v>
      </c>
      <c r="F90">
        <v>970</v>
      </c>
      <c r="G90">
        <v>40</v>
      </c>
      <c r="H90">
        <v>20</v>
      </c>
      <c r="I90">
        <v>60</v>
      </c>
      <c r="J90">
        <v>1030</v>
      </c>
      <c r="K90">
        <v>40</v>
      </c>
      <c r="L90">
        <v>41</v>
      </c>
      <c r="M90">
        <v>81</v>
      </c>
      <c r="N90">
        <v>19</v>
      </c>
      <c r="O90">
        <v>100</v>
      </c>
    </row>
    <row r="91" spans="1:15" x14ac:dyDescent="0.2">
      <c r="A91" t="s">
        <v>690</v>
      </c>
      <c r="B91">
        <v>1110</v>
      </c>
      <c r="C91">
        <v>1290</v>
      </c>
      <c r="D91">
        <v>2400</v>
      </c>
      <c r="E91">
        <v>570</v>
      </c>
      <c r="F91">
        <v>2960</v>
      </c>
      <c r="G91">
        <v>120</v>
      </c>
      <c r="H91">
        <v>30</v>
      </c>
      <c r="I91">
        <v>150</v>
      </c>
      <c r="J91">
        <v>3110</v>
      </c>
      <c r="K91">
        <v>37</v>
      </c>
      <c r="L91">
        <v>43</v>
      </c>
      <c r="M91">
        <v>81</v>
      </c>
      <c r="N91">
        <v>19</v>
      </c>
      <c r="O91">
        <v>100</v>
      </c>
    </row>
    <row r="92" spans="1:15" x14ac:dyDescent="0.2">
      <c r="A92" t="s">
        <v>433</v>
      </c>
      <c r="B92">
        <v>2050</v>
      </c>
      <c r="C92">
        <v>2450</v>
      </c>
      <c r="D92">
        <v>4500</v>
      </c>
      <c r="E92">
        <v>1630</v>
      </c>
      <c r="F92">
        <v>6130</v>
      </c>
      <c r="G92">
        <v>240</v>
      </c>
      <c r="H92">
        <v>90</v>
      </c>
      <c r="I92">
        <v>330</v>
      </c>
      <c r="J92">
        <v>6460</v>
      </c>
      <c r="K92">
        <v>33</v>
      </c>
      <c r="L92">
        <v>40</v>
      </c>
      <c r="M92">
        <v>73</v>
      </c>
      <c r="N92">
        <v>27</v>
      </c>
      <c r="O92">
        <v>100</v>
      </c>
    </row>
    <row r="93" spans="1:15" x14ac:dyDescent="0.2">
      <c r="A93" t="s">
        <v>440</v>
      </c>
      <c r="B93">
        <v>370</v>
      </c>
      <c r="C93">
        <v>420</v>
      </c>
      <c r="D93">
        <v>780</v>
      </c>
      <c r="E93">
        <v>170</v>
      </c>
      <c r="F93">
        <v>950</v>
      </c>
      <c r="G93">
        <v>50</v>
      </c>
      <c r="H93">
        <v>10</v>
      </c>
      <c r="I93">
        <v>60</v>
      </c>
      <c r="J93">
        <v>1010</v>
      </c>
      <c r="K93">
        <v>38</v>
      </c>
      <c r="L93">
        <v>44</v>
      </c>
      <c r="M93">
        <v>82</v>
      </c>
      <c r="N93">
        <v>18</v>
      </c>
      <c r="O93">
        <v>100</v>
      </c>
    </row>
    <row r="94" spans="1:15" x14ac:dyDescent="0.2">
      <c r="A94" t="s">
        <v>413</v>
      </c>
      <c r="B94">
        <v>2970</v>
      </c>
      <c r="C94">
        <v>3660</v>
      </c>
      <c r="D94">
        <v>6630</v>
      </c>
      <c r="E94">
        <v>2070</v>
      </c>
      <c r="F94">
        <v>8700</v>
      </c>
      <c r="G94">
        <v>310</v>
      </c>
      <c r="H94">
        <v>90</v>
      </c>
      <c r="I94">
        <v>390</v>
      </c>
      <c r="J94">
        <v>9090</v>
      </c>
      <c r="K94">
        <v>34</v>
      </c>
      <c r="L94">
        <v>42</v>
      </c>
      <c r="M94">
        <v>76</v>
      </c>
      <c r="N94">
        <v>24</v>
      </c>
      <c r="O94">
        <v>100</v>
      </c>
    </row>
    <row r="95" spans="1:15" x14ac:dyDescent="0.2">
      <c r="A95" t="s">
        <v>618</v>
      </c>
      <c r="B95">
        <v>680</v>
      </c>
      <c r="C95">
        <v>1070</v>
      </c>
      <c r="D95">
        <v>1740</v>
      </c>
      <c r="E95">
        <v>420</v>
      </c>
      <c r="F95">
        <v>2160</v>
      </c>
      <c r="G95">
        <v>100</v>
      </c>
      <c r="H95">
        <v>80</v>
      </c>
      <c r="I95">
        <v>180</v>
      </c>
      <c r="J95">
        <v>2340</v>
      </c>
      <c r="K95">
        <v>31</v>
      </c>
      <c r="L95">
        <v>49</v>
      </c>
      <c r="M95">
        <v>81</v>
      </c>
      <c r="N95">
        <v>19</v>
      </c>
      <c r="O95">
        <v>100</v>
      </c>
    </row>
    <row r="96" spans="1:15" x14ac:dyDescent="0.2">
      <c r="A96" t="s">
        <v>475</v>
      </c>
      <c r="B96">
        <v>2370</v>
      </c>
      <c r="C96">
        <v>2660</v>
      </c>
      <c r="D96">
        <v>5030</v>
      </c>
      <c r="E96">
        <v>1600</v>
      </c>
      <c r="F96">
        <v>6630</v>
      </c>
      <c r="G96">
        <v>270</v>
      </c>
      <c r="H96">
        <v>230</v>
      </c>
      <c r="I96">
        <v>490</v>
      </c>
      <c r="J96">
        <v>7120</v>
      </c>
      <c r="K96">
        <v>36</v>
      </c>
      <c r="L96">
        <v>40</v>
      </c>
      <c r="M96">
        <v>76</v>
      </c>
      <c r="N96">
        <v>24</v>
      </c>
      <c r="O96">
        <v>100</v>
      </c>
    </row>
    <row r="97" spans="1:15" x14ac:dyDescent="0.2">
      <c r="A97" t="s">
        <v>727</v>
      </c>
      <c r="B97">
        <v>1400</v>
      </c>
      <c r="C97">
        <v>2050</v>
      </c>
      <c r="D97">
        <v>3450</v>
      </c>
      <c r="E97">
        <v>600</v>
      </c>
      <c r="F97">
        <v>4050</v>
      </c>
      <c r="G97">
        <v>110</v>
      </c>
      <c r="H97">
        <v>30</v>
      </c>
      <c r="I97">
        <v>140</v>
      </c>
      <c r="J97">
        <v>4190</v>
      </c>
      <c r="K97">
        <v>35</v>
      </c>
      <c r="L97">
        <v>51</v>
      </c>
      <c r="M97">
        <v>85</v>
      </c>
      <c r="N97">
        <v>15</v>
      </c>
      <c r="O97">
        <v>100</v>
      </c>
    </row>
    <row r="98" spans="1:15" x14ac:dyDescent="0.2">
      <c r="A98" t="s">
        <v>728</v>
      </c>
      <c r="B98">
        <v>2540</v>
      </c>
      <c r="C98">
        <v>2070</v>
      </c>
      <c r="D98">
        <v>4610</v>
      </c>
      <c r="E98">
        <v>830</v>
      </c>
      <c r="F98">
        <v>5440</v>
      </c>
      <c r="G98">
        <v>170</v>
      </c>
      <c r="H98">
        <v>30</v>
      </c>
      <c r="I98">
        <v>200</v>
      </c>
      <c r="J98">
        <v>5640</v>
      </c>
      <c r="K98">
        <v>47</v>
      </c>
      <c r="L98">
        <v>38</v>
      </c>
      <c r="M98">
        <v>85</v>
      </c>
      <c r="N98">
        <v>15</v>
      </c>
      <c r="O98">
        <v>100</v>
      </c>
    </row>
    <row r="99" spans="1:15" x14ac:dyDescent="0.2">
      <c r="A99" t="s">
        <v>558</v>
      </c>
      <c r="B99">
        <v>1750</v>
      </c>
      <c r="C99">
        <v>3290</v>
      </c>
      <c r="D99">
        <v>5040</v>
      </c>
      <c r="E99">
        <v>1310</v>
      </c>
      <c r="F99">
        <v>6340</v>
      </c>
      <c r="G99">
        <v>350</v>
      </c>
      <c r="H99">
        <v>130</v>
      </c>
      <c r="I99">
        <v>480</v>
      </c>
      <c r="J99">
        <v>6820</v>
      </c>
      <c r="K99">
        <v>28</v>
      </c>
      <c r="L99">
        <v>52</v>
      </c>
      <c r="M99">
        <v>79</v>
      </c>
      <c r="N99">
        <v>21</v>
      </c>
      <c r="O99">
        <v>100</v>
      </c>
    </row>
    <row r="100" spans="1:15" x14ac:dyDescent="0.2">
      <c r="A100" t="s">
        <v>729</v>
      </c>
      <c r="B100">
        <v>1630</v>
      </c>
      <c r="C100">
        <v>1590</v>
      </c>
      <c r="D100">
        <v>3220</v>
      </c>
      <c r="E100">
        <v>720</v>
      </c>
      <c r="F100">
        <v>3940</v>
      </c>
      <c r="G100">
        <v>90</v>
      </c>
      <c r="H100">
        <v>10</v>
      </c>
      <c r="I100">
        <v>100</v>
      </c>
      <c r="J100">
        <v>4050</v>
      </c>
      <c r="K100">
        <v>41</v>
      </c>
      <c r="L100">
        <v>40</v>
      </c>
      <c r="M100">
        <v>82</v>
      </c>
      <c r="N100">
        <v>18</v>
      </c>
      <c r="O100">
        <v>100</v>
      </c>
    </row>
    <row r="101" spans="1:15" x14ac:dyDescent="0.2">
      <c r="A101" t="s">
        <v>510</v>
      </c>
      <c r="B101">
        <v>370</v>
      </c>
      <c r="C101">
        <v>390</v>
      </c>
      <c r="D101">
        <v>760</v>
      </c>
      <c r="E101">
        <v>130</v>
      </c>
      <c r="F101">
        <v>890</v>
      </c>
      <c r="G101">
        <v>30</v>
      </c>
      <c r="H101">
        <v>30</v>
      </c>
      <c r="I101">
        <v>60</v>
      </c>
      <c r="J101">
        <v>950</v>
      </c>
      <c r="K101">
        <v>42</v>
      </c>
      <c r="L101">
        <v>44</v>
      </c>
      <c r="M101">
        <v>86</v>
      </c>
      <c r="N101">
        <v>14</v>
      </c>
      <c r="O101">
        <v>100</v>
      </c>
    </row>
    <row r="102" spans="1:15" x14ac:dyDescent="0.2">
      <c r="A102" t="s">
        <v>662</v>
      </c>
      <c r="B102">
        <v>720</v>
      </c>
      <c r="C102">
        <v>850</v>
      </c>
      <c r="D102">
        <v>1560</v>
      </c>
      <c r="E102">
        <v>310</v>
      </c>
      <c r="F102">
        <v>1880</v>
      </c>
      <c r="G102">
        <v>70</v>
      </c>
      <c r="H102">
        <v>70</v>
      </c>
      <c r="I102">
        <v>140</v>
      </c>
      <c r="J102">
        <v>2020</v>
      </c>
      <c r="K102">
        <v>38</v>
      </c>
      <c r="L102">
        <v>45</v>
      </c>
      <c r="M102">
        <v>83</v>
      </c>
      <c r="N102">
        <v>17</v>
      </c>
      <c r="O102">
        <v>100</v>
      </c>
    </row>
    <row r="103" spans="1:15" x14ac:dyDescent="0.2">
      <c r="A103" t="s">
        <v>671</v>
      </c>
      <c r="B103">
        <v>340</v>
      </c>
      <c r="C103">
        <v>440</v>
      </c>
      <c r="D103">
        <v>780</v>
      </c>
      <c r="E103">
        <v>120</v>
      </c>
      <c r="F103">
        <v>900</v>
      </c>
      <c r="G103">
        <v>40</v>
      </c>
      <c r="H103">
        <v>40</v>
      </c>
      <c r="I103">
        <v>80</v>
      </c>
      <c r="J103">
        <v>980</v>
      </c>
      <c r="K103">
        <v>38</v>
      </c>
      <c r="L103">
        <v>49</v>
      </c>
      <c r="M103">
        <v>86</v>
      </c>
      <c r="N103">
        <v>14</v>
      </c>
      <c r="O103">
        <v>100</v>
      </c>
    </row>
    <row r="104" spans="1:15" x14ac:dyDescent="0.2">
      <c r="A104" t="s">
        <v>730</v>
      </c>
      <c r="B104">
        <v>710</v>
      </c>
      <c r="C104">
        <v>850</v>
      </c>
      <c r="D104">
        <v>1560</v>
      </c>
      <c r="E104">
        <v>260</v>
      </c>
      <c r="F104">
        <v>1820</v>
      </c>
      <c r="G104">
        <v>50</v>
      </c>
      <c r="H104">
        <v>10</v>
      </c>
      <c r="I104">
        <v>60</v>
      </c>
      <c r="J104">
        <v>1880</v>
      </c>
      <c r="K104">
        <v>39</v>
      </c>
      <c r="L104">
        <v>47</v>
      </c>
      <c r="M104">
        <v>86</v>
      </c>
      <c r="N104">
        <v>14</v>
      </c>
      <c r="O104">
        <v>100</v>
      </c>
    </row>
    <row r="105" spans="1:15" x14ac:dyDescent="0.2">
      <c r="A105" t="s">
        <v>605</v>
      </c>
      <c r="B105">
        <v>350</v>
      </c>
      <c r="C105">
        <v>700</v>
      </c>
      <c r="D105">
        <v>1050</v>
      </c>
      <c r="E105">
        <v>180</v>
      </c>
      <c r="F105">
        <v>1230</v>
      </c>
      <c r="G105">
        <v>40</v>
      </c>
      <c r="H105">
        <v>10</v>
      </c>
      <c r="I105">
        <v>50</v>
      </c>
      <c r="J105">
        <v>1280</v>
      </c>
      <c r="K105">
        <v>28</v>
      </c>
      <c r="L105">
        <v>57</v>
      </c>
      <c r="M105">
        <v>85</v>
      </c>
      <c r="N105">
        <v>15</v>
      </c>
      <c r="O105">
        <v>100</v>
      </c>
    </row>
    <row r="106" spans="1:15" x14ac:dyDescent="0.2">
      <c r="A106" t="s">
        <v>528</v>
      </c>
      <c r="B106">
        <v>490</v>
      </c>
      <c r="C106">
        <v>590</v>
      </c>
      <c r="D106">
        <v>1080</v>
      </c>
      <c r="E106">
        <v>230</v>
      </c>
      <c r="F106">
        <v>1320</v>
      </c>
      <c r="G106">
        <v>60</v>
      </c>
      <c r="H106">
        <v>20</v>
      </c>
      <c r="I106">
        <v>80</v>
      </c>
      <c r="J106">
        <v>1390</v>
      </c>
      <c r="K106">
        <v>37</v>
      </c>
      <c r="L106">
        <v>45</v>
      </c>
      <c r="M106">
        <v>82</v>
      </c>
      <c r="N106">
        <v>18</v>
      </c>
      <c r="O106">
        <v>100</v>
      </c>
    </row>
    <row r="107" spans="1:15" x14ac:dyDescent="0.2">
      <c r="A107" t="s">
        <v>453</v>
      </c>
      <c r="B107">
        <v>1380</v>
      </c>
      <c r="C107">
        <v>1980</v>
      </c>
      <c r="D107">
        <v>3360</v>
      </c>
      <c r="E107">
        <v>710</v>
      </c>
      <c r="F107">
        <v>4070</v>
      </c>
      <c r="G107">
        <v>140</v>
      </c>
      <c r="H107">
        <v>80</v>
      </c>
      <c r="I107">
        <v>210</v>
      </c>
      <c r="J107">
        <v>4280</v>
      </c>
      <c r="K107">
        <v>34</v>
      </c>
      <c r="L107">
        <v>49</v>
      </c>
      <c r="M107">
        <v>83</v>
      </c>
      <c r="N107">
        <v>17</v>
      </c>
      <c r="O107">
        <v>100</v>
      </c>
    </row>
    <row r="108" spans="1:15" x14ac:dyDescent="0.2">
      <c r="A108" t="s">
        <v>731</v>
      </c>
      <c r="B108">
        <v>940</v>
      </c>
      <c r="C108">
        <v>870</v>
      </c>
      <c r="D108">
        <v>1810</v>
      </c>
      <c r="E108">
        <v>330</v>
      </c>
      <c r="F108">
        <v>2140</v>
      </c>
      <c r="G108">
        <v>70</v>
      </c>
      <c r="H108">
        <v>10</v>
      </c>
      <c r="I108">
        <v>80</v>
      </c>
      <c r="J108">
        <v>2220</v>
      </c>
      <c r="K108">
        <v>44</v>
      </c>
      <c r="L108">
        <v>41</v>
      </c>
      <c r="M108">
        <v>85</v>
      </c>
      <c r="N108">
        <v>15</v>
      </c>
      <c r="O108">
        <v>100</v>
      </c>
    </row>
    <row r="109" spans="1:15" x14ac:dyDescent="0.2">
      <c r="A109" t="s">
        <v>461</v>
      </c>
      <c r="B109">
        <v>470</v>
      </c>
      <c r="C109">
        <v>450</v>
      </c>
      <c r="D109">
        <v>920</v>
      </c>
      <c r="E109">
        <v>190</v>
      </c>
      <c r="F109">
        <v>1100</v>
      </c>
      <c r="G109">
        <v>50</v>
      </c>
      <c r="H109">
        <v>30</v>
      </c>
      <c r="I109">
        <v>80</v>
      </c>
      <c r="J109">
        <v>1180</v>
      </c>
      <c r="K109">
        <v>43</v>
      </c>
      <c r="L109">
        <v>41</v>
      </c>
      <c r="M109">
        <v>83</v>
      </c>
      <c r="N109">
        <v>17</v>
      </c>
      <c r="O109">
        <v>100</v>
      </c>
    </row>
    <row r="110" spans="1:15" x14ac:dyDescent="0.2">
      <c r="A110" t="s">
        <v>732</v>
      </c>
      <c r="B110">
        <v>540</v>
      </c>
      <c r="C110">
        <v>760</v>
      </c>
      <c r="D110">
        <v>1300</v>
      </c>
      <c r="E110">
        <v>230</v>
      </c>
      <c r="F110">
        <v>1530</v>
      </c>
      <c r="G110">
        <v>50</v>
      </c>
      <c r="H110">
        <v>10</v>
      </c>
      <c r="I110">
        <v>50</v>
      </c>
      <c r="J110">
        <v>1580</v>
      </c>
      <c r="K110">
        <v>35</v>
      </c>
      <c r="L110">
        <v>50</v>
      </c>
      <c r="M110">
        <v>85</v>
      </c>
      <c r="N110">
        <v>15</v>
      </c>
      <c r="O110">
        <v>100</v>
      </c>
    </row>
    <row r="111" spans="1:15" x14ac:dyDescent="0.2">
      <c r="A111" t="s">
        <v>422</v>
      </c>
      <c r="B111">
        <v>1750</v>
      </c>
      <c r="C111">
        <v>2710</v>
      </c>
      <c r="D111">
        <v>4460</v>
      </c>
      <c r="E111">
        <v>910</v>
      </c>
      <c r="F111">
        <v>5370</v>
      </c>
      <c r="G111">
        <v>190</v>
      </c>
      <c r="H111">
        <v>110</v>
      </c>
      <c r="I111">
        <v>300</v>
      </c>
      <c r="J111">
        <v>5660</v>
      </c>
      <c r="K111">
        <v>33</v>
      </c>
      <c r="L111">
        <v>51</v>
      </c>
      <c r="M111">
        <v>83</v>
      </c>
      <c r="N111">
        <v>17</v>
      </c>
      <c r="O111">
        <v>100</v>
      </c>
    </row>
    <row r="112" spans="1:15" x14ac:dyDescent="0.2">
      <c r="A112" t="s">
        <v>485</v>
      </c>
      <c r="B112">
        <v>680</v>
      </c>
      <c r="C112">
        <v>850</v>
      </c>
      <c r="D112">
        <v>1530</v>
      </c>
      <c r="E112">
        <v>490</v>
      </c>
      <c r="F112">
        <v>2010</v>
      </c>
      <c r="G112">
        <v>70</v>
      </c>
      <c r="H112">
        <v>60</v>
      </c>
      <c r="I112">
        <v>130</v>
      </c>
      <c r="J112">
        <v>2140</v>
      </c>
      <c r="K112">
        <v>34</v>
      </c>
      <c r="L112">
        <v>42</v>
      </c>
      <c r="M112">
        <v>76</v>
      </c>
      <c r="N112">
        <v>24</v>
      </c>
      <c r="O112">
        <v>100</v>
      </c>
    </row>
    <row r="113" spans="1:15" x14ac:dyDescent="0.2">
      <c r="A113" t="s">
        <v>599</v>
      </c>
      <c r="B113">
        <v>770</v>
      </c>
      <c r="C113">
        <v>1220</v>
      </c>
      <c r="D113">
        <v>1990</v>
      </c>
      <c r="E113">
        <v>310</v>
      </c>
      <c r="F113">
        <v>2300</v>
      </c>
      <c r="G113">
        <v>90</v>
      </c>
      <c r="H113">
        <v>30</v>
      </c>
      <c r="I113">
        <v>110</v>
      </c>
      <c r="J113">
        <v>2420</v>
      </c>
      <c r="K113">
        <v>33</v>
      </c>
      <c r="L113">
        <v>53</v>
      </c>
      <c r="M113">
        <v>86</v>
      </c>
      <c r="N113">
        <v>14</v>
      </c>
      <c r="O113">
        <v>100</v>
      </c>
    </row>
    <row r="114" spans="1:15" x14ac:dyDescent="0.2">
      <c r="A114" t="s">
        <v>606</v>
      </c>
      <c r="B114">
        <v>420</v>
      </c>
      <c r="C114">
        <v>780</v>
      </c>
      <c r="D114">
        <v>1200</v>
      </c>
      <c r="E114">
        <v>220</v>
      </c>
      <c r="F114">
        <v>1430</v>
      </c>
      <c r="G114">
        <v>50</v>
      </c>
      <c r="H114">
        <v>20</v>
      </c>
      <c r="I114">
        <v>60</v>
      </c>
      <c r="J114">
        <v>1490</v>
      </c>
      <c r="K114">
        <v>30</v>
      </c>
      <c r="L114">
        <v>55</v>
      </c>
      <c r="M114">
        <v>84</v>
      </c>
      <c r="N114">
        <v>16</v>
      </c>
      <c r="O114">
        <v>100</v>
      </c>
    </row>
    <row r="115" spans="1:15" x14ac:dyDescent="0.2">
      <c r="A115" t="s">
        <v>397</v>
      </c>
      <c r="B115">
        <v>280</v>
      </c>
      <c r="C115">
        <v>360</v>
      </c>
      <c r="D115">
        <v>640</v>
      </c>
      <c r="E115">
        <v>90</v>
      </c>
      <c r="F115">
        <v>730</v>
      </c>
      <c r="G115">
        <v>20</v>
      </c>
      <c r="H115">
        <v>0</v>
      </c>
      <c r="I115">
        <v>20</v>
      </c>
      <c r="J115">
        <v>750</v>
      </c>
      <c r="K115">
        <v>38</v>
      </c>
      <c r="L115">
        <v>50</v>
      </c>
      <c r="M115">
        <v>88</v>
      </c>
      <c r="N115">
        <v>12</v>
      </c>
      <c r="O115">
        <v>100</v>
      </c>
    </row>
    <row r="116" spans="1:15" x14ac:dyDescent="0.2">
      <c r="A116" t="s">
        <v>733</v>
      </c>
      <c r="B116">
        <v>5010</v>
      </c>
      <c r="C116">
        <v>4550</v>
      </c>
      <c r="D116">
        <v>9560</v>
      </c>
      <c r="E116">
        <v>1740</v>
      </c>
      <c r="F116">
        <v>11300</v>
      </c>
      <c r="G116">
        <v>340</v>
      </c>
      <c r="H116">
        <v>80</v>
      </c>
      <c r="I116">
        <v>420</v>
      </c>
      <c r="J116">
        <v>11720</v>
      </c>
      <c r="K116">
        <v>44</v>
      </c>
      <c r="L116">
        <v>40</v>
      </c>
      <c r="M116">
        <v>85</v>
      </c>
      <c r="N116">
        <v>15</v>
      </c>
      <c r="O116">
        <v>100</v>
      </c>
    </row>
    <row r="117" spans="1:15" x14ac:dyDescent="0.2">
      <c r="A117" t="s">
        <v>751</v>
      </c>
      <c r="B117">
        <v>210</v>
      </c>
      <c r="C117">
        <v>320</v>
      </c>
      <c r="D117">
        <v>530</v>
      </c>
      <c r="E117">
        <v>40</v>
      </c>
      <c r="F117">
        <v>570</v>
      </c>
      <c r="G117">
        <v>30</v>
      </c>
      <c r="H117">
        <v>0</v>
      </c>
      <c r="I117">
        <v>30</v>
      </c>
      <c r="J117">
        <v>610</v>
      </c>
      <c r="K117">
        <v>37</v>
      </c>
      <c r="L117">
        <v>56</v>
      </c>
      <c r="M117">
        <v>93</v>
      </c>
      <c r="N117">
        <v>7</v>
      </c>
      <c r="O117">
        <v>100</v>
      </c>
    </row>
    <row r="118" spans="1:15" x14ac:dyDescent="0.2">
      <c r="A118" t="s">
        <v>632</v>
      </c>
      <c r="B118">
        <v>430</v>
      </c>
      <c r="C118">
        <v>580</v>
      </c>
      <c r="D118">
        <v>1010</v>
      </c>
      <c r="E118">
        <v>170</v>
      </c>
      <c r="F118">
        <v>1180</v>
      </c>
      <c r="G118">
        <v>60</v>
      </c>
      <c r="H118">
        <v>10</v>
      </c>
      <c r="I118">
        <v>70</v>
      </c>
      <c r="J118">
        <v>1250</v>
      </c>
      <c r="K118">
        <v>37</v>
      </c>
      <c r="L118">
        <v>49</v>
      </c>
      <c r="M118">
        <v>86</v>
      </c>
      <c r="N118">
        <v>14</v>
      </c>
      <c r="O118">
        <v>100</v>
      </c>
    </row>
    <row r="119" spans="1:15" x14ac:dyDescent="0.2">
      <c r="A119" t="s">
        <v>559</v>
      </c>
      <c r="B119">
        <v>1660</v>
      </c>
      <c r="C119">
        <v>3300</v>
      </c>
      <c r="D119">
        <v>4960</v>
      </c>
      <c r="E119">
        <v>1180</v>
      </c>
      <c r="F119">
        <v>6140</v>
      </c>
      <c r="G119">
        <v>250</v>
      </c>
      <c r="H119">
        <v>180</v>
      </c>
      <c r="I119">
        <v>430</v>
      </c>
      <c r="J119">
        <v>6570</v>
      </c>
      <c r="K119">
        <v>27</v>
      </c>
      <c r="L119">
        <v>54</v>
      </c>
      <c r="M119">
        <v>81</v>
      </c>
      <c r="N119">
        <v>19</v>
      </c>
      <c r="O119">
        <v>100</v>
      </c>
    </row>
    <row r="120" spans="1:15" x14ac:dyDescent="0.2">
      <c r="A120" t="s">
        <v>520</v>
      </c>
      <c r="B120">
        <v>480</v>
      </c>
      <c r="C120">
        <v>600</v>
      </c>
      <c r="D120">
        <v>1080</v>
      </c>
      <c r="E120">
        <v>390</v>
      </c>
      <c r="F120">
        <v>1470</v>
      </c>
      <c r="G120">
        <v>80</v>
      </c>
      <c r="H120">
        <v>50</v>
      </c>
      <c r="I120">
        <v>130</v>
      </c>
      <c r="J120">
        <v>1600</v>
      </c>
      <c r="K120">
        <v>33</v>
      </c>
      <c r="L120">
        <v>41</v>
      </c>
      <c r="M120">
        <v>74</v>
      </c>
      <c r="N120">
        <v>26</v>
      </c>
      <c r="O120">
        <v>100</v>
      </c>
    </row>
    <row r="121" spans="1:15" x14ac:dyDescent="0.2">
      <c r="A121" t="s">
        <v>633</v>
      </c>
      <c r="B121">
        <v>230</v>
      </c>
      <c r="C121">
        <v>370</v>
      </c>
      <c r="D121">
        <v>600</v>
      </c>
      <c r="E121">
        <v>100</v>
      </c>
      <c r="F121">
        <v>700</v>
      </c>
      <c r="G121">
        <v>40</v>
      </c>
      <c r="H121">
        <v>10</v>
      </c>
      <c r="I121">
        <v>50</v>
      </c>
      <c r="J121">
        <v>750</v>
      </c>
      <c r="K121">
        <v>32</v>
      </c>
      <c r="L121">
        <v>53</v>
      </c>
      <c r="M121">
        <v>85</v>
      </c>
      <c r="N121">
        <v>15</v>
      </c>
      <c r="O121">
        <v>100</v>
      </c>
    </row>
    <row r="122" spans="1:15" x14ac:dyDescent="0.2">
      <c r="A122" t="s">
        <v>441</v>
      </c>
      <c r="B122">
        <v>840</v>
      </c>
      <c r="C122">
        <v>830</v>
      </c>
      <c r="D122">
        <v>1660</v>
      </c>
      <c r="E122">
        <v>540</v>
      </c>
      <c r="F122">
        <v>2200</v>
      </c>
      <c r="G122">
        <v>90</v>
      </c>
      <c r="H122">
        <v>40</v>
      </c>
      <c r="I122">
        <v>130</v>
      </c>
      <c r="J122">
        <v>2330</v>
      </c>
      <c r="K122">
        <v>38</v>
      </c>
      <c r="L122">
        <v>38</v>
      </c>
      <c r="M122">
        <v>76</v>
      </c>
      <c r="N122">
        <v>24</v>
      </c>
      <c r="O122">
        <v>100</v>
      </c>
    </row>
    <row r="123" spans="1:15" x14ac:dyDescent="0.2">
      <c r="A123" t="s">
        <v>663</v>
      </c>
      <c r="B123">
        <v>970</v>
      </c>
      <c r="C123">
        <v>1110</v>
      </c>
      <c r="D123">
        <v>2080</v>
      </c>
      <c r="E123">
        <v>390</v>
      </c>
      <c r="F123">
        <v>2470</v>
      </c>
      <c r="G123">
        <v>130</v>
      </c>
      <c r="H123">
        <v>80</v>
      </c>
      <c r="I123">
        <v>200</v>
      </c>
      <c r="J123">
        <v>2670</v>
      </c>
      <c r="K123">
        <v>39</v>
      </c>
      <c r="L123">
        <v>45</v>
      </c>
      <c r="M123">
        <v>84</v>
      </c>
      <c r="N123">
        <v>16</v>
      </c>
      <c r="O123">
        <v>100</v>
      </c>
    </row>
    <row r="124" spans="1:15" x14ac:dyDescent="0.2">
      <c r="A124" t="s">
        <v>734</v>
      </c>
      <c r="B124">
        <v>1690</v>
      </c>
      <c r="C124">
        <v>2050</v>
      </c>
      <c r="D124">
        <v>3730</v>
      </c>
      <c r="E124">
        <v>850</v>
      </c>
      <c r="F124">
        <v>4590</v>
      </c>
      <c r="G124">
        <v>140</v>
      </c>
      <c r="H124">
        <v>20</v>
      </c>
      <c r="I124">
        <v>160</v>
      </c>
      <c r="J124">
        <v>4740</v>
      </c>
      <c r="K124">
        <v>37</v>
      </c>
      <c r="L124">
        <v>45</v>
      </c>
      <c r="M124">
        <v>81</v>
      </c>
      <c r="N124">
        <v>19</v>
      </c>
      <c r="O124">
        <v>100</v>
      </c>
    </row>
    <row r="125" spans="1:15" x14ac:dyDescent="0.2">
      <c r="A125" t="s">
        <v>607</v>
      </c>
      <c r="B125">
        <v>340</v>
      </c>
      <c r="C125">
        <v>670</v>
      </c>
      <c r="D125">
        <v>1010</v>
      </c>
      <c r="E125">
        <v>170</v>
      </c>
      <c r="F125">
        <v>1180</v>
      </c>
      <c r="G125">
        <v>50</v>
      </c>
      <c r="H125">
        <v>10</v>
      </c>
      <c r="I125">
        <v>60</v>
      </c>
      <c r="J125">
        <v>1240</v>
      </c>
      <c r="K125">
        <v>28</v>
      </c>
      <c r="L125">
        <v>57</v>
      </c>
      <c r="M125">
        <v>85</v>
      </c>
      <c r="N125">
        <v>15</v>
      </c>
      <c r="O125">
        <v>100</v>
      </c>
    </row>
    <row r="126" spans="1:15" x14ac:dyDescent="0.2">
      <c r="A126" t="s">
        <v>511</v>
      </c>
      <c r="B126">
        <v>920</v>
      </c>
      <c r="C126">
        <v>850</v>
      </c>
      <c r="D126">
        <v>1760</v>
      </c>
      <c r="E126">
        <v>360</v>
      </c>
      <c r="F126">
        <v>2120</v>
      </c>
      <c r="G126">
        <v>70</v>
      </c>
      <c r="H126">
        <v>80</v>
      </c>
      <c r="I126">
        <v>150</v>
      </c>
      <c r="J126">
        <v>2270</v>
      </c>
      <c r="K126">
        <v>43</v>
      </c>
      <c r="L126">
        <v>40</v>
      </c>
      <c r="M126">
        <v>83</v>
      </c>
      <c r="N126">
        <v>17</v>
      </c>
      <c r="O126">
        <v>100</v>
      </c>
    </row>
    <row r="127" spans="1:15" x14ac:dyDescent="0.2">
      <c r="A127" t="s">
        <v>735</v>
      </c>
      <c r="B127">
        <v>4280</v>
      </c>
      <c r="C127">
        <v>3720</v>
      </c>
      <c r="D127">
        <v>8000</v>
      </c>
      <c r="E127">
        <v>1690</v>
      </c>
      <c r="F127">
        <v>9690</v>
      </c>
      <c r="G127">
        <v>320</v>
      </c>
      <c r="H127">
        <v>140</v>
      </c>
      <c r="I127">
        <v>460</v>
      </c>
      <c r="J127">
        <v>10150</v>
      </c>
      <c r="K127">
        <v>44</v>
      </c>
      <c r="L127">
        <v>38</v>
      </c>
      <c r="M127">
        <v>83</v>
      </c>
      <c r="N127">
        <v>17</v>
      </c>
      <c r="O127">
        <v>100</v>
      </c>
    </row>
    <row r="128" spans="1:15" x14ac:dyDescent="0.2">
      <c r="A128" t="s">
        <v>691</v>
      </c>
      <c r="B128">
        <v>1170</v>
      </c>
      <c r="C128">
        <v>1330</v>
      </c>
      <c r="D128">
        <v>2510</v>
      </c>
      <c r="E128">
        <v>780</v>
      </c>
      <c r="F128">
        <v>3280</v>
      </c>
      <c r="G128">
        <v>120</v>
      </c>
      <c r="H128">
        <v>30</v>
      </c>
      <c r="I128">
        <v>150</v>
      </c>
      <c r="J128">
        <v>3440</v>
      </c>
      <c r="K128">
        <v>36</v>
      </c>
      <c r="L128">
        <v>41</v>
      </c>
      <c r="M128">
        <v>76</v>
      </c>
      <c r="N128">
        <v>24</v>
      </c>
      <c r="O128">
        <v>100</v>
      </c>
    </row>
    <row r="129" spans="1:15" x14ac:dyDescent="0.2">
      <c r="A129" t="s">
        <v>544</v>
      </c>
      <c r="B129">
        <v>300</v>
      </c>
      <c r="C129">
        <v>320</v>
      </c>
      <c r="D129">
        <v>610</v>
      </c>
      <c r="E129">
        <v>110</v>
      </c>
      <c r="F129">
        <v>720</v>
      </c>
      <c r="G129">
        <v>20</v>
      </c>
      <c r="H129">
        <v>40</v>
      </c>
      <c r="I129">
        <v>60</v>
      </c>
      <c r="J129">
        <v>780</v>
      </c>
      <c r="K129">
        <v>41</v>
      </c>
      <c r="L129">
        <v>44</v>
      </c>
      <c r="M129">
        <v>85</v>
      </c>
      <c r="N129">
        <v>15</v>
      </c>
      <c r="O129">
        <v>100</v>
      </c>
    </row>
    <row r="130" spans="1:15" x14ac:dyDescent="0.2">
      <c r="A130" t="s">
        <v>678</v>
      </c>
      <c r="B130">
        <v>530</v>
      </c>
      <c r="C130">
        <v>660</v>
      </c>
      <c r="D130">
        <v>1190</v>
      </c>
      <c r="E130">
        <v>270</v>
      </c>
      <c r="F130">
        <v>1460</v>
      </c>
      <c r="G130">
        <v>60</v>
      </c>
      <c r="H130">
        <v>70</v>
      </c>
      <c r="I130">
        <v>130</v>
      </c>
      <c r="J130">
        <v>1590</v>
      </c>
      <c r="K130">
        <v>37</v>
      </c>
      <c r="L130">
        <v>45</v>
      </c>
      <c r="M130">
        <v>82</v>
      </c>
      <c r="N130">
        <v>18</v>
      </c>
      <c r="O130">
        <v>100</v>
      </c>
    </row>
    <row r="131" spans="1:15" x14ac:dyDescent="0.2">
      <c r="A131" t="s">
        <v>401</v>
      </c>
      <c r="B131">
        <v>570</v>
      </c>
      <c r="C131">
        <v>710</v>
      </c>
      <c r="D131">
        <v>1280</v>
      </c>
      <c r="E131">
        <v>240</v>
      </c>
      <c r="F131">
        <v>1520</v>
      </c>
      <c r="G131">
        <v>50</v>
      </c>
      <c r="H131">
        <v>10</v>
      </c>
      <c r="I131">
        <v>60</v>
      </c>
      <c r="J131">
        <v>1580</v>
      </c>
      <c r="K131">
        <v>38</v>
      </c>
      <c r="L131">
        <v>47</v>
      </c>
      <c r="M131">
        <v>84</v>
      </c>
      <c r="N131">
        <v>16</v>
      </c>
      <c r="O131">
        <v>100</v>
      </c>
    </row>
    <row r="132" spans="1:15" x14ac:dyDescent="0.2">
      <c r="A132" t="s">
        <v>358</v>
      </c>
      <c r="B132">
        <v>2410</v>
      </c>
      <c r="C132">
        <v>2530</v>
      </c>
      <c r="D132">
        <v>4940</v>
      </c>
      <c r="E132">
        <v>1240</v>
      </c>
      <c r="F132">
        <v>6180</v>
      </c>
      <c r="G132">
        <v>160</v>
      </c>
      <c r="H132">
        <v>60</v>
      </c>
      <c r="I132">
        <v>220</v>
      </c>
      <c r="J132">
        <v>6400</v>
      </c>
      <c r="K132">
        <v>39</v>
      </c>
      <c r="L132">
        <v>41</v>
      </c>
      <c r="M132">
        <v>80</v>
      </c>
      <c r="N132">
        <v>20</v>
      </c>
      <c r="O132">
        <v>100</v>
      </c>
    </row>
    <row r="133" spans="1:15" x14ac:dyDescent="0.2">
      <c r="A133" t="s">
        <v>469</v>
      </c>
      <c r="B133">
        <v>860</v>
      </c>
      <c r="C133">
        <v>830</v>
      </c>
      <c r="D133">
        <v>1700</v>
      </c>
      <c r="E133">
        <v>460</v>
      </c>
      <c r="F133">
        <v>2150</v>
      </c>
      <c r="G133">
        <v>90</v>
      </c>
      <c r="H133">
        <v>40</v>
      </c>
      <c r="I133">
        <v>120</v>
      </c>
      <c r="J133">
        <v>2280</v>
      </c>
      <c r="K133">
        <v>40</v>
      </c>
      <c r="L133">
        <v>39</v>
      </c>
      <c r="M133">
        <v>79</v>
      </c>
      <c r="N133">
        <v>21</v>
      </c>
      <c r="O133">
        <v>100</v>
      </c>
    </row>
    <row r="134" spans="1:15" x14ac:dyDescent="0.2">
      <c r="A134" t="s">
        <v>736</v>
      </c>
      <c r="B134">
        <v>11670</v>
      </c>
      <c r="C134">
        <v>11980</v>
      </c>
      <c r="D134">
        <v>23640</v>
      </c>
      <c r="E134">
        <v>4670</v>
      </c>
      <c r="F134">
        <v>28310</v>
      </c>
      <c r="G134">
        <v>780</v>
      </c>
      <c r="H134">
        <v>170</v>
      </c>
      <c r="I134">
        <v>940</v>
      </c>
      <c r="J134">
        <v>29250</v>
      </c>
      <c r="K134">
        <v>41</v>
      </c>
      <c r="L134">
        <v>42</v>
      </c>
      <c r="M134">
        <v>84</v>
      </c>
      <c r="N134">
        <v>16</v>
      </c>
      <c r="O134">
        <v>100</v>
      </c>
    </row>
    <row r="135" spans="1:15" x14ac:dyDescent="0.2">
      <c r="A135" t="s">
        <v>679</v>
      </c>
      <c r="B135">
        <v>830</v>
      </c>
      <c r="C135">
        <v>1170</v>
      </c>
      <c r="D135">
        <v>2010</v>
      </c>
      <c r="E135">
        <v>450</v>
      </c>
      <c r="F135">
        <v>2460</v>
      </c>
      <c r="G135">
        <v>130</v>
      </c>
      <c r="H135">
        <v>140</v>
      </c>
      <c r="I135">
        <v>270</v>
      </c>
      <c r="J135">
        <v>2730</v>
      </c>
      <c r="K135">
        <v>34</v>
      </c>
      <c r="L135">
        <v>48</v>
      </c>
      <c r="M135">
        <v>82</v>
      </c>
      <c r="N135">
        <v>18</v>
      </c>
      <c r="O135">
        <v>100</v>
      </c>
    </row>
    <row r="136" spans="1:15" x14ac:dyDescent="0.2">
      <c r="A136" t="s">
        <v>608</v>
      </c>
      <c r="B136">
        <v>430</v>
      </c>
      <c r="C136">
        <v>740</v>
      </c>
      <c r="D136">
        <v>1170</v>
      </c>
      <c r="E136">
        <v>260</v>
      </c>
      <c r="F136">
        <v>1430</v>
      </c>
      <c r="G136">
        <v>70</v>
      </c>
      <c r="H136">
        <v>10</v>
      </c>
      <c r="I136">
        <v>80</v>
      </c>
      <c r="J136">
        <v>1510</v>
      </c>
      <c r="K136">
        <v>30</v>
      </c>
      <c r="L136">
        <v>52</v>
      </c>
      <c r="M136">
        <v>82</v>
      </c>
      <c r="N136">
        <v>18</v>
      </c>
      <c r="O136">
        <v>100</v>
      </c>
    </row>
    <row r="137" spans="1:15" x14ac:dyDescent="0.2">
      <c r="A137" t="s">
        <v>619</v>
      </c>
      <c r="B137">
        <v>640</v>
      </c>
      <c r="C137">
        <v>730</v>
      </c>
      <c r="D137">
        <v>1370</v>
      </c>
      <c r="E137">
        <v>440</v>
      </c>
      <c r="F137">
        <v>1810</v>
      </c>
      <c r="G137">
        <v>70</v>
      </c>
      <c r="H137">
        <v>30</v>
      </c>
      <c r="I137">
        <v>100</v>
      </c>
      <c r="J137">
        <v>1910</v>
      </c>
      <c r="K137">
        <v>35</v>
      </c>
      <c r="L137">
        <v>40</v>
      </c>
      <c r="M137">
        <v>76</v>
      </c>
      <c r="N137">
        <v>24</v>
      </c>
      <c r="O137">
        <v>100</v>
      </c>
    </row>
    <row r="138" spans="1:15" x14ac:dyDescent="0.2">
      <c r="A138" t="s">
        <v>538</v>
      </c>
      <c r="B138">
        <v>1190</v>
      </c>
      <c r="C138">
        <v>1100</v>
      </c>
      <c r="D138">
        <v>2290</v>
      </c>
      <c r="E138">
        <v>450</v>
      </c>
      <c r="F138">
        <v>2740</v>
      </c>
      <c r="G138">
        <v>100</v>
      </c>
      <c r="H138">
        <v>60</v>
      </c>
      <c r="I138">
        <v>160</v>
      </c>
      <c r="J138">
        <v>2900</v>
      </c>
      <c r="K138">
        <v>43</v>
      </c>
      <c r="L138">
        <v>40</v>
      </c>
      <c r="M138">
        <v>84</v>
      </c>
      <c r="N138">
        <v>16</v>
      </c>
      <c r="O138">
        <v>100</v>
      </c>
    </row>
    <row r="139" spans="1:15" x14ac:dyDescent="0.2">
      <c r="A139" t="s">
        <v>560</v>
      </c>
      <c r="B139">
        <v>2180</v>
      </c>
      <c r="C139">
        <v>2530</v>
      </c>
      <c r="D139">
        <v>4710</v>
      </c>
      <c r="E139">
        <v>940</v>
      </c>
      <c r="F139">
        <v>5650</v>
      </c>
      <c r="G139">
        <v>290</v>
      </c>
      <c r="H139">
        <v>140</v>
      </c>
      <c r="I139">
        <v>430</v>
      </c>
      <c r="J139">
        <v>6080</v>
      </c>
      <c r="K139">
        <v>38</v>
      </c>
      <c r="L139">
        <v>45</v>
      </c>
      <c r="M139">
        <v>83</v>
      </c>
      <c r="N139">
        <v>17</v>
      </c>
      <c r="O139">
        <v>100</v>
      </c>
    </row>
    <row r="140" spans="1:15" x14ac:dyDescent="0.2">
      <c r="A140" t="s">
        <v>634</v>
      </c>
      <c r="B140">
        <v>530</v>
      </c>
      <c r="C140">
        <v>680</v>
      </c>
      <c r="D140">
        <v>1210</v>
      </c>
      <c r="E140">
        <v>220</v>
      </c>
      <c r="F140">
        <v>1430</v>
      </c>
      <c r="G140">
        <v>70</v>
      </c>
      <c r="H140">
        <v>10</v>
      </c>
      <c r="I140">
        <v>90</v>
      </c>
      <c r="J140">
        <v>1520</v>
      </c>
      <c r="K140">
        <v>37</v>
      </c>
      <c r="L140">
        <v>48</v>
      </c>
      <c r="M140">
        <v>85</v>
      </c>
      <c r="N140">
        <v>15</v>
      </c>
      <c r="O140">
        <v>100</v>
      </c>
    </row>
    <row r="141" spans="1:15" x14ac:dyDescent="0.2">
      <c r="A141" t="s">
        <v>688</v>
      </c>
      <c r="B141">
        <v>1060</v>
      </c>
      <c r="C141">
        <v>1130</v>
      </c>
      <c r="D141">
        <v>2180</v>
      </c>
      <c r="E141">
        <v>470</v>
      </c>
      <c r="F141">
        <v>2650</v>
      </c>
      <c r="G141">
        <v>120</v>
      </c>
      <c r="H141">
        <v>30</v>
      </c>
      <c r="I141">
        <v>150</v>
      </c>
      <c r="J141">
        <v>2810</v>
      </c>
      <c r="K141">
        <v>40</v>
      </c>
      <c r="L141">
        <v>43</v>
      </c>
      <c r="M141">
        <v>82</v>
      </c>
      <c r="N141">
        <v>18</v>
      </c>
      <c r="O141">
        <v>100</v>
      </c>
    </row>
    <row r="142" spans="1:15" x14ac:dyDescent="0.2">
      <c r="A142" t="s">
        <v>561</v>
      </c>
      <c r="B142">
        <v>1750</v>
      </c>
      <c r="C142">
        <v>3830</v>
      </c>
      <c r="D142">
        <v>5580</v>
      </c>
      <c r="E142">
        <v>1250</v>
      </c>
      <c r="F142">
        <v>6830</v>
      </c>
      <c r="G142">
        <v>270</v>
      </c>
      <c r="H142">
        <v>170</v>
      </c>
      <c r="I142">
        <v>450</v>
      </c>
      <c r="J142">
        <v>7270</v>
      </c>
      <c r="K142">
        <v>26</v>
      </c>
      <c r="L142">
        <v>56</v>
      </c>
      <c r="M142">
        <v>82</v>
      </c>
      <c r="N142">
        <v>18</v>
      </c>
      <c r="O142">
        <v>100</v>
      </c>
    </row>
    <row r="143" spans="1:15" x14ac:dyDescent="0.2">
      <c r="A143" t="s">
        <v>388</v>
      </c>
      <c r="B143">
        <v>1460</v>
      </c>
      <c r="C143">
        <v>1940</v>
      </c>
      <c r="D143">
        <v>3400</v>
      </c>
      <c r="E143">
        <v>910</v>
      </c>
      <c r="F143">
        <v>4310</v>
      </c>
      <c r="G143">
        <v>180</v>
      </c>
      <c r="H143">
        <v>40</v>
      </c>
      <c r="I143">
        <v>220</v>
      </c>
      <c r="J143">
        <v>4530</v>
      </c>
      <c r="K143">
        <v>34</v>
      </c>
      <c r="L143">
        <v>45</v>
      </c>
      <c r="M143">
        <v>79</v>
      </c>
      <c r="N143">
        <v>21</v>
      </c>
      <c r="O143">
        <v>100</v>
      </c>
    </row>
    <row r="144" spans="1:15" x14ac:dyDescent="0.2">
      <c r="A144" t="s">
        <v>427</v>
      </c>
      <c r="B144">
        <v>310</v>
      </c>
      <c r="C144">
        <v>520</v>
      </c>
      <c r="D144">
        <v>840</v>
      </c>
      <c r="E144">
        <v>180</v>
      </c>
      <c r="F144">
        <v>1020</v>
      </c>
      <c r="G144">
        <v>40</v>
      </c>
      <c r="H144">
        <v>10</v>
      </c>
      <c r="I144">
        <v>50</v>
      </c>
      <c r="J144">
        <v>1070</v>
      </c>
      <c r="K144">
        <v>31</v>
      </c>
      <c r="L144">
        <v>51</v>
      </c>
      <c r="M144">
        <v>82</v>
      </c>
      <c r="N144">
        <v>18</v>
      </c>
      <c r="O144">
        <v>100</v>
      </c>
    </row>
    <row r="145" spans="1:15" x14ac:dyDescent="0.2">
      <c r="A145" t="s">
        <v>562</v>
      </c>
      <c r="B145">
        <v>1270</v>
      </c>
      <c r="C145">
        <v>2230</v>
      </c>
      <c r="D145">
        <v>3510</v>
      </c>
      <c r="E145">
        <v>740</v>
      </c>
      <c r="F145">
        <v>4250</v>
      </c>
      <c r="G145">
        <v>260</v>
      </c>
      <c r="H145">
        <v>110</v>
      </c>
      <c r="I145">
        <v>370</v>
      </c>
      <c r="J145">
        <v>4620</v>
      </c>
      <c r="K145">
        <v>30</v>
      </c>
      <c r="L145">
        <v>53</v>
      </c>
      <c r="M145">
        <v>82</v>
      </c>
      <c r="N145">
        <v>18</v>
      </c>
      <c r="O145">
        <v>100</v>
      </c>
    </row>
    <row r="146" spans="1:15" x14ac:dyDescent="0.2">
      <c r="A146" t="s">
        <v>447</v>
      </c>
      <c r="B146">
        <v>310</v>
      </c>
      <c r="C146">
        <v>380</v>
      </c>
      <c r="D146">
        <v>690</v>
      </c>
      <c r="E146">
        <v>140</v>
      </c>
      <c r="F146">
        <v>830</v>
      </c>
      <c r="G146">
        <v>40</v>
      </c>
      <c r="H146">
        <v>10</v>
      </c>
      <c r="I146">
        <v>50</v>
      </c>
      <c r="J146">
        <v>880</v>
      </c>
      <c r="K146">
        <v>37</v>
      </c>
      <c r="L146">
        <v>46</v>
      </c>
      <c r="M146">
        <v>83</v>
      </c>
      <c r="N146">
        <v>17</v>
      </c>
      <c r="O146">
        <v>100</v>
      </c>
    </row>
    <row r="147" spans="1:15" x14ac:dyDescent="0.2">
      <c r="A147" t="s">
        <v>563</v>
      </c>
      <c r="B147">
        <v>1800</v>
      </c>
      <c r="C147">
        <v>3340</v>
      </c>
      <c r="D147">
        <v>5130</v>
      </c>
      <c r="E147">
        <v>1210</v>
      </c>
      <c r="F147">
        <v>6350</v>
      </c>
      <c r="G147">
        <v>270</v>
      </c>
      <c r="H147">
        <v>160</v>
      </c>
      <c r="I147">
        <v>430</v>
      </c>
      <c r="J147">
        <v>6780</v>
      </c>
      <c r="K147">
        <v>28</v>
      </c>
      <c r="L147">
        <v>53</v>
      </c>
      <c r="M147">
        <v>81</v>
      </c>
      <c r="N147">
        <v>19</v>
      </c>
      <c r="O147">
        <v>100</v>
      </c>
    </row>
    <row r="148" spans="1:15" x14ac:dyDescent="0.2">
      <c r="A148" t="s">
        <v>521</v>
      </c>
      <c r="B148">
        <v>500</v>
      </c>
      <c r="C148">
        <v>580</v>
      </c>
      <c r="D148">
        <v>1080</v>
      </c>
      <c r="E148">
        <v>340</v>
      </c>
      <c r="F148">
        <v>1420</v>
      </c>
      <c r="G148">
        <v>70</v>
      </c>
      <c r="H148">
        <v>40</v>
      </c>
      <c r="I148">
        <v>110</v>
      </c>
      <c r="J148">
        <v>1530</v>
      </c>
      <c r="K148">
        <v>35</v>
      </c>
      <c r="L148">
        <v>41</v>
      </c>
      <c r="M148">
        <v>76</v>
      </c>
      <c r="N148">
        <v>24</v>
      </c>
      <c r="O148">
        <v>100</v>
      </c>
    </row>
    <row r="149" spans="1:15" x14ac:dyDescent="0.2">
      <c r="A149" t="s">
        <v>428</v>
      </c>
      <c r="B149">
        <v>570</v>
      </c>
      <c r="C149">
        <v>1060</v>
      </c>
      <c r="D149">
        <v>1630</v>
      </c>
      <c r="E149">
        <v>260</v>
      </c>
      <c r="F149">
        <v>1890</v>
      </c>
      <c r="G149">
        <v>80</v>
      </c>
      <c r="H149">
        <v>20</v>
      </c>
      <c r="I149">
        <v>100</v>
      </c>
      <c r="J149">
        <v>1990</v>
      </c>
      <c r="K149">
        <v>30</v>
      </c>
      <c r="L149">
        <v>56</v>
      </c>
      <c r="M149">
        <v>86</v>
      </c>
      <c r="N149">
        <v>14</v>
      </c>
      <c r="O149">
        <v>100</v>
      </c>
    </row>
    <row r="150" spans="1:15" x14ac:dyDescent="0.2">
      <c r="A150" t="s">
        <v>564</v>
      </c>
      <c r="B150">
        <v>1290</v>
      </c>
      <c r="C150">
        <v>1490</v>
      </c>
      <c r="D150">
        <v>2780</v>
      </c>
      <c r="E150">
        <v>590</v>
      </c>
      <c r="F150">
        <v>3380</v>
      </c>
      <c r="G150">
        <v>150</v>
      </c>
      <c r="H150">
        <v>50</v>
      </c>
      <c r="I150">
        <v>200</v>
      </c>
      <c r="J150">
        <v>3580</v>
      </c>
      <c r="K150">
        <v>38</v>
      </c>
      <c r="L150">
        <v>44</v>
      </c>
      <c r="M150">
        <v>82</v>
      </c>
      <c r="N150">
        <v>18</v>
      </c>
      <c r="O150">
        <v>100</v>
      </c>
    </row>
    <row r="151" spans="1:15" x14ac:dyDescent="0.2">
      <c r="A151" t="s">
        <v>609</v>
      </c>
      <c r="B151">
        <v>200</v>
      </c>
      <c r="C151">
        <v>340</v>
      </c>
      <c r="D151">
        <v>540</v>
      </c>
      <c r="E151">
        <v>70</v>
      </c>
      <c r="F151">
        <v>610</v>
      </c>
      <c r="G151">
        <v>30</v>
      </c>
      <c r="H151">
        <v>0</v>
      </c>
      <c r="I151">
        <v>30</v>
      </c>
      <c r="J151">
        <v>650</v>
      </c>
      <c r="K151">
        <v>33</v>
      </c>
      <c r="L151">
        <v>55</v>
      </c>
      <c r="M151">
        <v>88</v>
      </c>
      <c r="N151">
        <v>12</v>
      </c>
      <c r="O151">
        <v>100</v>
      </c>
    </row>
    <row r="152" spans="1:15" x14ac:dyDescent="0.2">
      <c r="A152" t="s">
        <v>363</v>
      </c>
      <c r="B152">
        <v>1200</v>
      </c>
      <c r="C152">
        <v>1350</v>
      </c>
      <c r="D152">
        <v>2560</v>
      </c>
      <c r="E152">
        <v>960</v>
      </c>
      <c r="F152">
        <v>3510</v>
      </c>
      <c r="G152">
        <v>100</v>
      </c>
      <c r="H152">
        <v>20</v>
      </c>
      <c r="I152">
        <v>120</v>
      </c>
      <c r="J152">
        <v>3640</v>
      </c>
      <c r="K152">
        <v>34</v>
      </c>
      <c r="L152">
        <v>39</v>
      </c>
      <c r="M152">
        <v>73</v>
      </c>
      <c r="N152">
        <v>27</v>
      </c>
      <c r="O152">
        <v>100</v>
      </c>
    </row>
    <row r="153" spans="1:15" x14ac:dyDescent="0.2">
      <c r="A153" t="s">
        <v>600</v>
      </c>
      <c r="B153">
        <v>1170</v>
      </c>
      <c r="C153">
        <v>1450</v>
      </c>
      <c r="D153">
        <v>2620</v>
      </c>
      <c r="E153">
        <v>470</v>
      </c>
      <c r="F153">
        <v>3090</v>
      </c>
      <c r="G153">
        <v>130</v>
      </c>
      <c r="H153">
        <v>30</v>
      </c>
      <c r="I153">
        <v>160</v>
      </c>
      <c r="J153">
        <v>3250</v>
      </c>
      <c r="K153">
        <v>38</v>
      </c>
      <c r="L153">
        <v>47</v>
      </c>
      <c r="M153">
        <v>85</v>
      </c>
      <c r="N153">
        <v>15</v>
      </c>
      <c r="O153">
        <v>100</v>
      </c>
    </row>
    <row r="154" spans="1:15" x14ac:dyDescent="0.2">
      <c r="A154" t="s">
        <v>610</v>
      </c>
      <c r="B154">
        <v>800</v>
      </c>
      <c r="C154">
        <v>1120</v>
      </c>
      <c r="D154">
        <v>1910</v>
      </c>
      <c r="E154">
        <v>390</v>
      </c>
      <c r="F154">
        <v>2310</v>
      </c>
      <c r="G154">
        <v>70</v>
      </c>
      <c r="H154">
        <v>20</v>
      </c>
      <c r="I154">
        <v>90</v>
      </c>
      <c r="J154">
        <v>2400</v>
      </c>
      <c r="K154">
        <v>35</v>
      </c>
      <c r="L154">
        <v>48</v>
      </c>
      <c r="M154">
        <v>83</v>
      </c>
      <c r="N154">
        <v>17</v>
      </c>
      <c r="O154">
        <v>100</v>
      </c>
    </row>
    <row r="155" spans="1:15" x14ac:dyDescent="0.2">
      <c r="A155" t="s">
        <v>565</v>
      </c>
      <c r="B155">
        <v>790</v>
      </c>
      <c r="C155">
        <v>1940</v>
      </c>
      <c r="D155">
        <v>2730</v>
      </c>
      <c r="E155">
        <v>770</v>
      </c>
      <c r="F155">
        <v>3510</v>
      </c>
      <c r="G155">
        <v>150</v>
      </c>
      <c r="H155">
        <v>110</v>
      </c>
      <c r="I155">
        <v>260</v>
      </c>
      <c r="J155">
        <v>3770</v>
      </c>
      <c r="K155">
        <v>23</v>
      </c>
      <c r="L155">
        <v>55</v>
      </c>
      <c r="M155">
        <v>78</v>
      </c>
      <c r="N155">
        <v>22</v>
      </c>
      <c r="O155">
        <v>100</v>
      </c>
    </row>
    <row r="156" spans="1:15" x14ac:dyDescent="0.2">
      <c r="A156" t="s">
        <v>480</v>
      </c>
      <c r="B156">
        <v>1070</v>
      </c>
      <c r="C156">
        <v>1520</v>
      </c>
      <c r="D156">
        <v>2590</v>
      </c>
      <c r="E156">
        <v>630</v>
      </c>
      <c r="F156">
        <v>3220</v>
      </c>
      <c r="G156">
        <v>100</v>
      </c>
      <c r="H156">
        <v>60</v>
      </c>
      <c r="I156">
        <v>160</v>
      </c>
      <c r="J156">
        <v>3370</v>
      </c>
      <c r="K156">
        <v>33</v>
      </c>
      <c r="L156">
        <v>47</v>
      </c>
      <c r="M156">
        <v>81</v>
      </c>
      <c r="N156">
        <v>19</v>
      </c>
      <c r="O156">
        <v>100</v>
      </c>
    </row>
    <row r="157" spans="1:15" x14ac:dyDescent="0.2">
      <c r="A157" t="s">
        <v>529</v>
      </c>
      <c r="B157">
        <v>460</v>
      </c>
      <c r="C157">
        <v>590</v>
      </c>
      <c r="D157">
        <v>1050</v>
      </c>
      <c r="E157">
        <v>230</v>
      </c>
      <c r="F157">
        <v>1280</v>
      </c>
      <c r="G157">
        <v>70</v>
      </c>
      <c r="H157">
        <v>30</v>
      </c>
      <c r="I157">
        <v>90</v>
      </c>
      <c r="J157">
        <v>1370</v>
      </c>
      <c r="K157">
        <v>36</v>
      </c>
      <c r="L157">
        <v>46</v>
      </c>
      <c r="M157">
        <v>82</v>
      </c>
      <c r="N157">
        <v>18</v>
      </c>
      <c r="O157">
        <v>100</v>
      </c>
    </row>
    <row r="158" spans="1:15" x14ac:dyDescent="0.2">
      <c r="A158" t="s">
        <v>442</v>
      </c>
      <c r="B158">
        <v>590</v>
      </c>
      <c r="C158">
        <v>800</v>
      </c>
      <c r="D158">
        <v>1380</v>
      </c>
      <c r="E158">
        <v>400</v>
      </c>
      <c r="F158">
        <v>1790</v>
      </c>
      <c r="G158">
        <v>80</v>
      </c>
      <c r="H158">
        <v>10</v>
      </c>
      <c r="I158">
        <v>100</v>
      </c>
      <c r="J158">
        <v>1880</v>
      </c>
      <c r="K158">
        <v>33</v>
      </c>
      <c r="L158">
        <v>45</v>
      </c>
      <c r="M158">
        <v>77</v>
      </c>
      <c r="N158">
        <v>23</v>
      </c>
      <c r="O158">
        <v>100</v>
      </c>
    </row>
    <row r="159" spans="1:15" x14ac:dyDescent="0.2">
      <c r="A159" t="s">
        <v>737</v>
      </c>
      <c r="B159">
        <v>2240</v>
      </c>
      <c r="C159">
        <v>2350</v>
      </c>
      <c r="D159">
        <v>4600</v>
      </c>
      <c r="E159">
        <v>610</v>
      </c>
      <c r="F159">
        <v>5210</v>
      </c>
      <c r="G159">
        <v>170</v>
      </c>
      <c r="H159">
        <v>80</v>
      </c>
      <c r="I159">
        <v>250</v>
      </c>
      <c r="J159">
        <v>5460</v>
      </c>
      <c r="K159">
        <v>43</v>
      </c>
      <c r="L159">
        <v>45</v>
      </c>
      <c r="M159">
        <v>88</v>
      </c>
      <c r="N159">
        <v>12</v>
      </c>
      <c r="O159">
        <v>100</v>
      </c>
    </row>
    <row r="160" spans="1:15" x14ac:dyDescent="0.2">
      <c r="A160" t="s">
        <v>566</v>
      </c>
      <c r="B160">
        <v>1490</v>
      </c>
      <c r="C160">
        <v>1750</v>
      </c>
      <c r="D160">
        <v>3240</v>
      </c>
      <c r="E160">
        <v>710</v>
      </c>
      <c r="F160">
        <v>3950</v>
      </c>
      <c r="G160">
        <v>160</v>
      </c>
      <c r="H160">
        <v>90</v>
      </c>
      <c r="I160">
        <v>250</v>
      </c>
      <c r="J160">
        <v>4200</v>
      </c>
      <c r="K160">
        <v>38</v>
      </c>
      <c r="L160">
        <v>44</v>
      </c>
      <c r="M160">
        <v>82</v>
      </c>
      <c r="N160">
        <v>18</v>
      </c>
      <c r="O160">
        <v>100</v>
      </c>
    </row>
    <row r="161" spans="1:15" x14ac:dyDescent="0.2">
      <c r="A161" t="s">
        <v>448</v>
      </c>
      <c r="B161">
        <v>600</v>
      </c>
      <c r="C161">
        <v>640</v>
      </c>
      <c r="D161">
        <v>1230</v>
      </c>
      <c r="E161">
        <v>270</v>
      </c>
      <c r="F161">
        <v>1500</v>
      </c>
      <c r="G161">
        <v>70</v>
      </c>
      <c r="H161">
        <v>20</v>
      </c>
      <c r="I161">
        <v>90</v>
      </c>
      <c r="J161">
        <v>1590</v>
      </c>
      <c r="K161">
        <v>40</v>
      </c>
      <c r="L161">
        <v>42</v>
      </c>
      <c r="M161">
        <v>82</v>
      </c>
      <c r="N161">
        <v>18</v>
      </c>
      <c r="O161">
        <v>100</v>
      </c>
    </row>
    <row r="162" spans="1:15" x14ac:dyDescent="0.2">
      <c r="A162" t="s">
        <v>647</v>
      </c>
      <c r="B162">
        <v>410</v>
      </c>
      <c r="C162">
        <v>720</v>
      </c>
      <c r="D162">
        <v>1130</v>
      </c>
      <c r="E162">
        <v>160</v>
      </c>
      <c r="F162">
        <v>1290</v>
      </c>
      <c r="G162">
        <v>60</v>
      </c>
      <c r="H162">
        <v>10</v>
      </c>
      <c r="I162">
        <v>70</v>
      </c>
      <c r="J162">
        <v>1360</v>
      </c>
      <c r="K162">
        <v>32</v>
      </c>
      <c r="L162">
        <v>55</v>
      </c>
      <c r="M162">
        <v>87</v>
      </c>
      <c r="N162">
        <v>13</v>
      </c>
      <c r="O162">
        <v>100</v>
      </c>
    </row>
    <row r="163" spans="1:15" x14ac:dyDescent="0.2">
      <c r="A163" t="s">
        <v>567</v>
      </c>
      <c r="B163">
        <v>1340</v>
      </c>
      <c r="C163">
        <v>2300</v>
      </c>
      <c r="D163">
        <v>3640</v>
      </c>
      <c r="E163">
        <v>840</v>
      </c>
      <c r="F163">
        <v>4480</v>
      </c>
      <c r="G163">
        <v>250</v>
      </c>
      <c r="H163">
        <v>90</v>
      </c>
      <c r="I163">
        <v>340</v>
      </c>
      <c r="J163">
        <v>4820</v>
      </c>
      <c r="K163">
        <v>30</v>
      </c>
      <c r="L163">
        <v>51</v>
      </c>
      <c r="M163">
        <v>81</v>
      </c>
      <c r="N163">
        <v>19</v>
      </c>
      <c r="O163">
        <v>100</v>
      </c>
    </row>
    <row r="164" spans="1:15" x14ac:dyDescent="0.2">
      <c r="A164" t="s">
        <v>512</v>
      </c>
      <c r="B164">
        <v>830</v>
      </c>
      <c r="C164">
        <v>880</v>
      </c>
      <c r="D164">
        <v>1710</v>
      </c>
      <c r="E164">
        <v>310</v>
      </c>
      <c r="F164">
        <v>2030</v>
      </c>
      <c r="G164">
        <v>70</v>
      </c>
      <c r="H164">
        <v>80</v>
      </c>
      <c r="I164">
        <v>150</v>
      </c>
      <c r="J164">
        <v>2180</v>
      </c>
      <c r="K164">
        <v>41</v>
      </c>
      <c r="L164">
        <v>43</v>
      </c>
      <c r="M164">
        <v>85</v>
      </c>
      <c r="N164">
        <v>15</v>
      </c>
      <c r="O164">
        <v>100</v>
      </c>
    </row>
    <row r="165" spans="1:15" x14ac:dyDescent="0.2">
      <c r="A165" t="s">
        <v>402</v>
      </c>
      <c r="B165">
        <v>1200</v>
      </c>
      <c r="C165">
        <v>1130</v>
      </c>
      <c r="D165">
        <v>2330</v>
      </c>
      <c r="E165">
        <v>480</v>
      </c>
      <c r="F165">
        <v>2800</v>
      </c>
      <c r="G165">
        <v>100</v>
      </c>
      <c r="H165">
        <v>10</v>
      </c>
      <c r="I165">
        <v>110</v>
      </c>
      <c r="J165">
        <v>2910</v>
      </c>
      <c r="K165">
        <v>43</v>
      </c>
      <c r="L165">
        <v>40</v>
      </c>
      <c r="M165">
        <v>83</v>
      </c>
      <c r="N165">
        <v>17</v>
      </c>
      <c r="O165">
        <v>100</v>
      </c>
    </row>
    <row r="166" spans="1:15" x14ac:dyDescent="0.2">
      <c r="A166" t="s">
        <v>738</v>
      </c>
      <c r="B166">
        <v>1420</v>
      </c>
      <c r="C166">
        <v>1450</v>
      </c>
      <c r="D166">
        <v>2870</v>
      </c>
      <c r="E166">
        <v>520</v>
      </c>
      <c r="F166">
        <v>3400</v>
      </c>
      <c r="G166">
        <v>100</v>
      </c>
      <c r="H166">
        <v>30</v>
      </c>
      <c r="I166">
        <v>130</v>
      </c>
      <c r="J166">
        <v>3520</v>
      </c>
      <c r="K166">
        <v>42</v>
      </c>
      <c r="L166">
        <v>43</v>
      </c>
      <c r="M166">
        <v>85</v>
      </c>
      <c r="N166">
        <v>15</v>
      </c>
      <c r="O166">
        <v>100</v>
      </c>
    </row>
    <row r="167" spans="1:15" x14ac:dyDescent="0.2">
      <c r="A167" t="s">
        <v>545</v>
      </c>
      <c r="B167">
        <v>1110</v>
      </c>
      <c r="C167">
        <v>1150</v>
      </c>
      <c r="D167">
        <v>2260</v>
      </c>
      <c r="E167">
        <v>500</v>
      </c>
      <c r="F167">
        <v>2770</v>
      </c>
      <c r="G167">
        <v>70</v>
      </c>
      <c r="H167">
        <v>50</v>
      </c>
      <c r="I167">
        <v>120</v>
      </c>
      <c r="J167">
        <v>2880</v>
      </c>
      <c r="K167">
        <v>40</v>
      </c>
      <c r="L167">
        <v>42</v>
      </c>
      <c r="M167">
        <v>82</v>
      </c>
      <c r="N167">
        <v>18</v>
      </c>
      <c r="O167">
        <v>100</v>
      </c>
    </row>
    <row r="168" spans="1:15" x14ac:dyDescent="0.2">
      <c r="A168" t="s">
        <v>687</v>
      </c>
      <c r="B168">
        <v>760</v>
      </c>
      <c r="C168">
        <v>680</v>
      </c>
      <c r="D168">
        <v>1450</v>
      </c>
      <c r="E168">
        <v>450</v>
      </c>
      <c r="F168">
        <v>1900</v>
      </c>
      <c r="G168">
        <v>90</v>
      </c>
      <c r="H168">
        <v>20</v>
      </c>
      <c r="I168">
        <v>100</v>
      </c>
      <c r="J168">
        <v>2000</v>
      </c>
      <c r="K168">
        <v>40</v>
      </c>
      <c r="L168">
        <v>36</v>
      </c>
      <c r="M168">
        <v>76</v>
      </c>
      <c r="N168">
        <v>24</v>
      </c>
      <c r="O168">
        <v>100</v>
      </c>
    </row>
    <row r="169" spans="1:15" x14ac:dyDescent="0.2">
      <c r="A169" t="s">
        <v>594</v>
      </c>
      <c r="B169">
        <v>1180</v>
      </c>
      <c r="C169">
        <v>1710</v>
      </c>
      <c r="D169">
        <v>2890</v>
      </c>
      <c r="E169">
        <v>610</v>
      </c>
      <c r="F169">
        <v>3500</v>
      </c>
      <c r="G169">
        <v>150</v>
      </c>
      <c r="H169">
        <v>30</v>
      </c>
      <c r="I169">
        <v>180</v>
      </c>
      <c r="J169">
        <v>3680</v>
      </c>
      <c r="K169">
        <v>34</v>
      </c>
      <c r="L169">
        <v>49</v>
      </c>
      <c r="M169">
        <v>83</v>
      </c>
      <c r="N169">
        <v>17</v>
      </c>
      <c r="O169">
        <v>100</v>
      </c>
    </row>
    <row r="170" spans="1:15" x14ac:dyDescent="0.2">
      <c r="A170" t="s">
        <v>655</v>
      </c>
      <c r="B170">
        <v>0</v>
      </c>
      <c r="C170">
        <v>0</v>
      </c>
      <c r="D170">
        <v>10</v>
      </c>
      <c r="E170">
        <v>0</v>
      </c>
      <c r="F170">
        <v>10</v>
      </c>
      <c r="G170">
        <v>0</v>
      </c>
      <c r="H170">
        <v>0</v>
      </c>
      <c r="I170">
        <v>0</v>
      </c>
      <c r="J170">
        <v>10</v>
      </c>
      <c r="K170">
        <v>38</v>
      </c>
      <c r="L170">
        <v>50</v>
      </c>
      <c r="M170">
        <v>88</v>
      </c>
      <c r="N170">
        <v>13</v>
      </c>
      <c r="O170">
        <v>100</v>
      </c>
    </row>
    <row r="171" spans="1:15" x14ac:dyDescent="0.2">
      <c r="A171" t="s">
        <v>568</v>
      </c>
      <c r="B171">
        <v>2110</v>
      </c>
      <c r="C171">
        <v>3800</v>
      </c>
      <c r="D171">
        <v>5910</v>
      </c>
      <c r="E171">
        <v>1060</v>
      </c>
      <c r="F171">
        <v>6970</v>
      </c>
      <c r="G171">
        <v>360</v>
      </c>
      <c r="H171">
        <v>160</v>
      </c>
      <c r="I171">
        <v>530</v>
      </c>
      <c r="J171">
        <v>7490</v>
      </c>
      <c r="K171">
        <v>30</v>
      </c>
      <c r="L171">
        <v>54</v>
      </c>
      <c r="M171">
        <v>85</v>
      </c>
      <c r="N171">
        <v>15</v>
      </c>
      <c r="O171">
        <v>100</v>
      </c>
    </row>
    <row r="172" spans="1:15" x14ac:dyDescent="0.2">
      <c r="A172" t="s">
        <v>569</v>
      </c>
      <c r="B172">
        <v>1020</v>
      </c>
      <c r="C172">
        <v>1800</v>
      </c>
      <c r="D172">
        <v>2820</v>
      </c>
      <c r="E172">
        <v>540</v>
      </c>
      <c r="F172">
        <v>3350</v>
      </c>
      <c r="G172">
        <v>210</v>
      </c>
      <c r="H172">
        <v>70</v>
      </c>
      <c r="I172">
        <v>280</v>
      </c>
      <c r="J172">
        <v>3630</v>
      </c>
      <c r="K172">
        <v>30</v>
      </c>
      <c r="L172">
        <v>54</v>
      </c>
      <c r="M172">
        <v>84</v>
      </c>
      <c r="N172">
        <v>16</v>
      </c>
      <c r="O172">
        <v>100</v>
      </c>
    </row>
    <row r="173" spans="1:15" x14ac:dyDescent="0.2">
      <c r="A173" t="s">
        <v>462</v>
      </c>
      <c r="B173">
        <v>660</v>
      </c>
      <c r="C173">
        <v>670</v>
      </c>
      <c r="D173">
        <v>1330</v>
      </c>
      <c r="E173">
        <v>330</v>
      </c>
      <c r="F173">
        <v>1660</v>
      </c>
      <c r="G173">
        <v>60</v>
      </c>
      <c r="H173">
        <v>40</v>
      </c>
      <c r="I173">
        <v>100</v>
      </c>
      <c r="J173">
        <v>1760</v>
      </c>
      <c r="K173">
        <v>39</v>
      </c>
      <c r="L173">
        <v>40</v>
      </c>
      <c r="M173">
        <v>80</v>
      </c>
      <c r="N173">
        <v>20</v>
      </c>
      <c r="O173">
        <v>100</v>
      </c>
    </row>
    <row r="174" spans="1:15" x14ac:dyDescent="0.2">
      <c r="A174" t="s">
        <v>539</v>
      </c>
      <c r="B174">
        <v>1220</v>
      </c>
      <c r="C174">
        <v>1180</v>
      </c>
      <c r="D174">
        <v>2390</v>
      </c>
      <c r="E174">
        <v>640</v>
      </c>
      <c r="F174">
        <v>3030</v>
      </c>
      <c r="G174">
        <v>90</v>
      </c>
      <c r="H174">
        <v>120</v>
      </c>
      <c r="I174">
        <v>210</v>
      </c>
      <c r="J174">
        <v>3250</v>
      </c>
      <c r="K174">
        <v>40</v>
      </c>
      <c r="L174">
        <v>39</v>
      </c>
      <c r="M174">
        <v>79</v>
      </c>
      <c r="N174">
        <v>21</v>
      </c>
      <c r="O174">
        <v>100</v>
      </c>
    </row>
    <row r="175" spans="1:15" x14ac:dyDescent="0.2">
      <c r="A175" t="s">
        <v>421</v>
      </c>
      <c r="B175">
        <v>2620</v>
      </c>
      <c r="C175">
        <v>3320</v>
      </c>
      <c r="D175">
        <v>5940</v>
      </c>
      <c r="E175">
        <v>1840</v>
      </c>
      <c r="F175">
        <v>7780</v>
      </c>
      <c r="G175">
        <v>290</v>
      </c>
      <c r="H175">
        <v>180</v>
      </c>
      <c r="I175">
        <v>470</v>
      </c>
      <c r="J175">
        <v>8250</v>
      </c>
      <c r="K175">
        <v>34</v>
      </c>
      <c r="L175">
        <v>43</v>
      </c>
      <c r="M175">
        <v>76</v>
      </c>
      <c r="N175">
        <v>24</v>
      </c>
      <c r="O175">
        <v>100</v>
      </c>
    </row>
    <row r="176" spans="1:15" x14ac:dyDescent="0.2">
      <c r="A176" t="s">
        <v>570</v>
      </c>
      <c r="B176">
        <v>720</v>
      </c>
      <c r="C176">
        <v>890</v>
      </c>
      <c r="D176">
        <v>1610</v>
      </c>
      <c r="E176">
        <v>240</v>
      </c>
      <c r="F176">
        <v>1850</v>
      </c>
      <c r="G176">
        <v>90</v>
      </c>
      <c r="H176">
        <v>30</v>
      </c>
      <c r="I176">
        <v>130</v>
      </c>
      <c r="J176">
        <v>1980</v>
      </c>
      <c r="K176">
        <v>39</v>
      </c>
      <c r="L176">
        <v>48</v>
      </c>
      <c r="M176">
        <v>87</v>
      </c>
      <c r="N176">
        <v>13</v>
      </c>
      <c r="O176">
        <v>100</v>
      </c>
    </row>
    <row r="177" spans="1:15" x14ac:dyDescent="0.2">
      <c r="A177" t="s">
        <v>418</v>
      </c>
      <c r="B177">
        <v>2790</v>
      </c>
      <c r="C177">
        <v>4280</v>
      </c>
      <c r="D177">
        <v>7070</v>
      </c>
      <c r="E177">
        <v>2100</v>
      </c>
      <c r="F177">
        <v>9170</v>
      </c>
      <c r="G177">
        <v>310</v>
      </c>
      <c r="H177">
        <v>220</v>
      </c>
      <c r="I177">
        <v>530</v>
      </c>
      <c r="J177">
        <v>9700</v>
      </c>
      <c r="K177">
        <v>30</v>
      </c>
      <c r="L177">
        <v>47</v>
      </c>
      <c r="M177">
        <v>77</v>
      </c>
      <c r="N177">
        <v>23</v>
      </c>
      <c r="O177">
        <v>100</v>
      </c>
    </row>
    <row r="178" spans="1:15" x14ac:dyDescent="0.2">
      <c r="A178" t="s">
        <v>380</v>
      </c>
      <c r="B178">
        <v>2340</v>
      </c>
      <c r="C178">
        <v>3000</v>
      </c>
      <c r="D178">
        <v>5340</v>
      </c>
      <c r="E178">
        <v>1300</v>
      </c>
      <c r="F178">
        <v>6640</v>
      </c>
      <c r="G178">
        <v>240</v>
      </c>
      <c r="H178">
        <v>50</v>
      </c>
      <c r="I178">
        <v>290</v>
      </c>
      <c r="J178">
        <v>6930</v>
      </c>
      <c r="K178">
        <v>35</v>
      </c>
      <c r="L178">
        <v>45</v>
      </c>
      <c r="M178">
        <v>80</v>
      </c>
      <c r="N178">
        <v>20</v>
      </c>
      <c r="O178">
        <v>100</v>
      </c>
    </row>
    <row r="179" spans="1:15" x14ac:dyDescent="0.2">
      <c r="A179" t="s">
        <v>571</v>
      </c>
      <c r="B179">
        <v>1970</v>
      </c>
      <c r="C179">
        <v>3730</v>
      </c>
      <c r="D179">
        <v>5700</v>
      </c>
      <c r="E179">
        <v>1250</v>
      </c>
      <c r="F179">
        <v>6940</v>
      </c>
      <c r="G179">
        <v>400</v>
      </c>
      <c r="H179">
        <v>260</v>
      </c>
      <c r="I179">
        <v>660</v>
      </c>
      <c r="J179">
        <v>7600</v>
      </c>
      <c r="K179">
        <v>28</v>
      </c>
      <c r="L179">
        <v>54</v>
      </c>
      <c r="M179">
        <v>82</v>
      </c>
      <c r="N179">
        <v>18</v>
      </c>
      <c r="O179">
        <v>100</v>
      </c>
    </row>
    <row r="180" spans="1:15" x14ac:dyDescent="0.2">
      <c r="A180" t="s">
        <v>403</v>
      </c>
      <c r="B180">
        <v>1390</v>
      </c>
      <c r="C180">
        <v>1310</v>
      </c>
      <c r="D180">
        <v>2700</v>
      </c>
      <c r="E180">
        <v>600</v>
      </c>
      <c r="F180">
        <v>3300</v>
      </c>
      <c r="G180">
        <v>110</v>
      </c>
      <c r="H180">
        <v>10</v>
      </c>
      <c r="I180">
        <v>120</v>
      </c>
      <c r="J180">
        <v>3420</v>
      </c>
      <c r="K180">
        <v>42</v>
      </c>
      <c r="L180">
        <v>40</v>
      </c>
      <c r="M180">
        <v>82</v>
      </c>
      <c r="N180">
        <v>18</v>
      </c>
      <c r="O180">
        <v>100</v>
      </c>
    </row>
    <row r="181" spans="1:15" x14ac:dyDescent="0.2">
      <c r="A181" t="s">
        <v>419</v>
      </c>
      <c r="B181">
        <v>5430</v>
      </c>
      <c r="C181">
        <v>7400</v>
      </c>
      <c r="D181">
        <v>12830</v>
      </c>
      <c r="E181">
        <v>3490</v>
      </c>
      <c r="F181">
        <v>16320</v>
      </c>
      <c r="G181">
        <v>570</v>
      </c>
      <c r="H181">
        <v>180</v>
      </c>
      <c r="I181">
        <v>750</v>
      </c>
      <c r="J181">
        <v>17070</v>
      </c>
      <c r="K181">
        <v>33</v>
      </c>
      <c r="L181">
        <v>45</v>
      </c>
      <c r="M181">
        <v>79</v>
      </c>
      <c r="N181">
        <v>21</v>
      </c>
      <c r="O181">
        <v>100</v>
      </c>
    </row>
    <row r="182" spans="1:15" x14ac:dyDescent="0.2">
      <c r="A182" t="s">
        <v>434</v>
      </c>
      <c r="B182">
        <v>3130</v>
      </c>
      <c r="C182">
        <v>3590</v>
      </c>
      <c r="D182">
        <v>6720</v>
      </c>
      <c r="E182">
        <v>1890</v>
      </c>
      <c r="F182">
        <v>8610</v>
      </c>
      <c r="G182">
        <v>350</v>
      </c>
      <c r="H182">
        <v>70</v>
      </c>
      <c r="I182">
        <v>420</v>
      </c>
      <c r="J182">
        <v>9030</v>
      </c>
      <c r="K182">
        <v>36</v>
      </c>
      <c r="L182">
        <v>42</v>
      </c>
      <c r="M182">
        <v>78</v>
      </c>
      <c r="N182">
        <v>22</v>
      </c>
      <c r="O182">
        <v>100</v>
      </c>
    </row>
    <row r="183" spans="1:15" x14ac:dyDescent="0.2">
      <c r="A183" t="s">
        <v>601</v>
      </c>
      <c r="B183">
        <v>530</v>
      </c>
      <c r="C183">
        <v>820</v>
      </c>
      <c r="D183">
        <v>1350</v>
      </c>
      <c r="E183">
        <v>250</v>
      </c>
      <c r="F183">
        <v>1590</v>
      </c>
      <c r="G183">
        <v>70</v>
      </c>
      <c r="H183">
        <v>20</v>
      </c>
      <c r="I183">
        <v>90</v>
      </c>
      <c r="J183">
        <v>1680</v>
      </c>
      <c r="K183">
        <v>33</v>
      </c>
      <c r="L183">
        <v>51</v>
      </c>
      <c r="M183">
        <v>85</v>
      </c>
      <c r="N183">
        <v>15</v>
      </c>
      <c r="O183">
        <v>100</v>
      </c>
    </row>
    <row r="184" spans="1:15" x14ac:dyDescent="0.2">
      <c r="A184" t="s">
        <v>572</v>
      </c>
      <c r="B184">
        <v>2340</v>
      </c>
      <c r="C184">
        <v>2910</v>
      </c>
      <c r="D184">
        <v>5250</v>
      </c>
      <c r="E184">
        <v>1060</v>
      </c>
      <c r="F184">
        <v>6310</v>
      </c>
      <c r="G184">
        <v>290</v>
      </c>
      <c r="H184">
        <v>170</v>
      </c>
      <c r="I184">
        <v>460</v>
      </c>
      <c r="J184">
        <v>6770</v>
      </c>
      <c r="K184">
        <v>37</v>
      </c>
      <c r="L184">
        <v>46</v>
      </c>
      <c r="M184">
        <v>83</v>
      </c>
      <c r="N184">
        <v>17</v>
      </c>
      <c r="O184">
        <v>100</v>
      </c>
    </row>
    <row r="185" spans="1:15" x14ac:dyDescent="0.2">
      <c r="A185" t="s">
        <v>486</v>
      </c>
      <c r="B185">
        <v>440</v>
      </c>
      <c r="C185">
        <v>750</v>
      </c>
      <c r="D185">
        <v>1190</v>
      </c>
      <c r="E185">
        <v>240</v>
      </c>
      <c r="F185">
        <v>1430</v>
      </c>
      <c r="G185">
        <v>50</v>
      </c>
      <c r="H185">
        <v>60</v>
      </c>
      <c r="I185">
        <v>110</v>
      </c>
      <c r="J185">
        <v>1540</v>
      </c>
      <c r="K185">
        <v>31</v>
      </c>
      <c r="L185">
        <v>52</v>
      </c>
      <c r="M185">
        <v>83</v>
      </c>
      <c r="N185">
        <v>17</v>
      </c>
      <c r="O185">
        <v>100</v>
      </c>
    </row>
    <row r="186" spans="1:15" x14ac:dyDescent="0.2">
      <c r="A186" t="s">
        <v>454</v>
      </c>
      <c r="B186">
        <v>980</v>
      </c>
      <c r="C186">
        <v>1040</v>
      </c>
      <c r="D186">
        <v>2010</v>
      </c>
      <c r="E186">
        <v>450</v>
      </c>
      <c r="F186">
        <v>2460</v>
      </c>
      <c r="G186">
        <v>120</v>
      </c>
      <c r="H186">
        <v>30</v>
      </c>
      <c r="I186">
        <v>150</v>
      </c>
      <c r="J186">
        <v>2610</v>
      </c>
      <c r="K186">
        <v>40</v>
      </c>
      <c r="L186">
        <v>42</v>
      </c>
      <c r="M186">
        <v>82</v>
      </c>
      <c r="N186">
        <v>18</v>
      </c>
      <c r="O186">
        <v>100</v>
      </c>
    </row>
    <row r="187" spans="1:15" x14ac:dyDescent="0.2">
      <c r="A187" t="s">
        <v>381</v>
      </c>
      <c r="B187">
        <v>7110</v>
      </c>
      <c r="C187">
        <v>9190</v>
      </c>
      <c r="D187">
        <v>16300</v>
      </c>
      <c r="E187">
        <v>3780</v>
      </c>
      <c r="F187">
        <v>20080</v>
      </c>
      <c r="G187">
        <v>700</v>
      </c>
      <c r="H187">
        <v>90</v>
      </c>
      <c r="I187">
        <v>790</v>
      </c>
      <c r="J187">
        <v>20870</v>
      </c>
      <c r="K187">
        <v>35</v>
      </c>
      <c r="L187">
        <v>46</v>
      </c>
      <c r="M187">
        <v>81</v>
      </c>
      <c r="N187">
        <v>19</v>
      </c>
      <c r="O187">
        <v>100</v>
      </c>
    </row>
    <row r="188" spans="1:15" x14ac:dyDescent="0.2">
      <c r="A188" t="s">
        <v>504</v>
      </c>
      <c r="B188">
        <v>1470</v>
      </c>
      <c r="C188">
        <v>1390</v>
      </c>
      <c r="D188">
        <v>2860</v>
      </c>
      <c r="E188">
        <v>960</v>
      </c>
      <c r="F188">
        <v>3820</v>
      </c>
      <c r="G188">
        <v>160</v>
      </c>
      <c r="H188">
        <v>70</v>
      </c>
      <c r="I188">
        <v>240</v>
      </c>
      <c r="J188">
        <v>4060</v>
      </c>
      <c r="K188">
        <v>38</v>
      </c>
      <c r="L188">
        <v>36</v>
      </c>
      <c r="M188">
        <v>75</v>
      </c>
      <c r="N188">
        <v>25</v>
      </c>
      <c r="O188">
        <v>100</v>
      </c>
    </row>
    <row r="189" spans="1:15" x14ac:dyDescent="0.2">
      <c r="A189" t="s">
        <v>620</v>
      </c>
      <c r="B189">
        <v>690</v>
      </c>
      <c r="C189">
        <v>1030</v>
      </c>
      <c r="D189">
        <v>1720</v>
      </c>
      <c r="E189">
        <v>380</v>
      </c>
      <c r="F189">
        <v>2100</v>
      </c>
      <c r="G189">
        <v>120</v>
      </c>
      <c r="H189">
        <v>30</v>
      </c>
      <c r="I189">
        <v>150</v>
      </c>
      <c r="J189">
        <v>2240</v>
      </c>
      <c r="K189">
        <v>33</v>
      </c>
      <c r="L189">
        <v>49</v>
      </c>
      <c r="M189">
        <v>82</v>
      </c>
      <c r="N189">
        <v>18</v>
      </c>
      <c r="O189">
        <v>100</v>
      </c>
    </row>
    <row r="190" spans="1:15" x14ac:dyDescent="0.2">
      <c r="A190" t="s">
        <v>522</v>
      </c>
      <c r="B190">
        <v>300</v>
      </c>
      <c r="C190">
        <v>360</v>
      </c>
      <c r="D190">
        <v>670</v>
      </c>
      <c r="E190">
        <v>200</v>
      </c>
      <c r="F190">
        <v>870</v>
      </c>
      <c r="G190">
        <v>50</v>
      </c>
      <c r="H190">
        <v>10</v>
      </c>
      <c r="I190">
        <v>50</v>
      </c>
      <c r="J190">
        <v>920</v>
      </c>
      <c r="K190">
        <v>35</v>
      </c>
      <c r="L190">
        <v>42</v>
      </c>
      <c r="M190">
        <v>77</v>
      </c>
      <c r="N190">
        <v>23</v>
      </c>
      <c r="O190">
        <v>100</v>
      </c>
    </row>
    <row r="191" spans="1:15" x14ac:dyDescent="0.2">
      <c r="A191" t="s">
        <v>498</v>
      </c>
      <c r="B191">
        <v>450</v>
      </c>
      <c r="C191">
        <v>550</v>
      </c>
      <c r="D191">
        <v>1000</v>
      </c>
      <c r="E191">
        <v>210</v>
      </c>
      <c r="F191">
        <v>1200</v>
      </c>
      <c r="G191">
        <v>50</v>
      </c>
      <c r="H191">
        <v>40</v>
      </c>
      <c r="I191">
        <v>90</v>
      </c>
      <c r="J191">
        <v>1290</v>
      </c>
      <c r="K191">
        <v>37</v>
      </c>
      <c r="L191">
        <v>45</v>
      </c>
      <c r="M191">
        <v>83</v>
      </c>
      <c r="N191">
        <v>17</v>
      </c>
      <c r="O191">
        <v>100</v>
      </c>
    </row>
    <row r="192" spans="1:15" x14ac:dyDescent="0.2">
      <c r="A192" t="s">
        <v>372</v>
      </c>
      <c r="B192">
        <v>6680</v>
      </c>
      <c r="C192">
        <v>7490</v>
      </c>
      <c r="D192">
        <v>14170</v>
      </c>
      <c r="E192">
        <v>4030</v>
      </c>
      <c r="F192">
        <v>18200</v>
      </c>
      <c r="G192">
        <v>800</v>
      </c>
      <c r="H192">
        <v>60</v>
      </c>
      <c r="I192">
        <v>860</v>
      </c>
      <c r="J192">
        <v>19060</v>
      </c>
      <c r="K192">
        <v>37</v>
      </c>
      <c r="L192">
        <v>41</v>
      </c>
      <c r="M192">
        <v>78</v>
      </c>
      <c r="N192">
        <v>22</v>
      </c>
      <c r="O192">
        <v>100</v>
      </c>
    </row>
    <row r="193" spans="1:15" x14ac:dyDescent="0.2">
      <c r="A193" t="s">
        <v>470</v>
      </c>
      <c r="B193">
        <v>1630</v>
      </c>
      <c r="C193">
        <v>1330</v>
      </c>
      <c r="D193">
        <v>2960</v>
      </c>
      <c r="E193">
        <v>860</v>
      </c>
      <c r="F193">
        <v>3820</v>
      </c>
      <c r="G193">
        <v>140</v>
      </c>
      <c r="H193">
        <v>70</v>
      </c>
      <c r="I193">
        <v>210</v>
      </c>
      <c r="J193">
        <v>4020</v>
      </c>
      <c r="K193">
        <v>43</v>
      </c>
      <c r="L193">
        <v>35</v>
      </c>
      <c r="M193">
        <v>78</v>
      </c>
      <c r="N193">
        <v>22</v>
      </c>
      <c r="O193">
        <v>100</v>
      </c>
    </row>
    <row r="194" spans="1:15" x14ac:dyDescent="0.2">
      <c r="A194" t="s">
        <v>583</v>
      </c>
      <c r="B194">
        <v>1610</v>
      </c>
      <c r="C194">
        <v>2200</v>
      </c>
      <c r="D194">
        <v>3810</v>
      </c>
      <c r="E194">
        <v>1060</v>
      </c>
      <c r="F194">
        <v>4870</v>
      </c>
      <c r="G194">
        <v>210</v>
      </c>
      <c r="H194">
        <v>80</v>
      </c>
      <c r="I194">
        <v>280</v>
      </c>
      <c r="J194">
        <v>5150</v>
      </c>
      <c r="K194">
        <v>33</v>
      </c>
      <c r="L194">
        <v>45</v>
      </c>
      <c r="M194">
        <v>78</v>
      </c>
      <c r="N194">
        <v>22</v>
      </c>
      <c r="O194">
        <v>100</v>
      </c>
    </row>
    <row r="195" spans="1:15" x14ac:dyDescent="0.2">
      <c r="A195" t="s">
        <v>449</v>
      </c>
      <c r="B195">
        <v>190</v>
      </c>
      <c r="C195">
        <v>230</v>
      </c>
      <c r="D195">
        <v>420</v>
      </c>
      <c r="E195">
        <v>90</v>
      </c>
      <c r="F195">
        <v>500</v>
      </c>
      <c r="G195">
        <v>20</v>
      </c>
      <c r="H195">
        <v>0</v>
      </c>
      <c r="I195">
        <v>30</v>
      </c>
      <c r="J195">
        <v>530</v>
      </c>
      <c r="K195">
        <v>38</v>
      </c>
      <c r="L195">
        <v>45</v>
      </c>
      <c r="M195">
        <v>83</v>
      </c>
      <c r="N195">
        <v>17</v>
      </c>
      <c r="O195">
        <v>100</v>
      </c>
    </row>
    <row r="196" spans="1:15" x14ac:dyDescent="0.2">
      <c r="A196" t="s">
        <v>682</v>
      </c>
      <c r="B196">
        <v>690</v>
      </c>
      <c r="C196">
        <v>850</v>
      </c>
      <c r="D196">
        <v>1540</v>
      </c>
      <c r="E196">
        <v>310</v>
      </c>
      <c r="F196">
        <v>1850</v>
      </c>
      <c r="G196">
        <v>120</v>
      </c>
      <c r="H196">
        <v>130</v>
      </c>
      <c r="I196">
        <v>250</v>
      </c>
      <c r="J196">
        <v>2100</v>
      </c>
      <c r="K196">
        <v>37</v>
      </c>
      <c r="L196">
        <v>46</v>
      </c>
      <c r="M196">
        <v>83</v>
      </c>
      <c r="N196">
        <v>17</v>
      </c>
      <c r="O196">
        <v>100</v>
      </c>
    </row>
    <row r="197" spans="1:15" x14ac:dyDescent="0.2">
      <c r="A197" t="s">
        <v>702</v>
      </c>
      <c r="B197">
        <v>1180</v>
      </c>
      <c r="C197">
        <v>1060</v>
      </c>
      <c r="D197">
        <v>2240</v>
      </c>
      <c r="E197">
        <v>560</v>
      </c>
      <c r="F197">
        <v>2790</v>
      </c>
      <c r="G197">
        <v>110</v>
      </c>
      <c r="H197">
        <v>130</v>
      </c>
      <c r="I197">
        <v>240</v>
      </c>
      <c r="J197">
        <v>3030</v>
      </c>
      <c r="K197">
        <v>42</v>
      </c>
      <c r="L197">
        <v>38</v>
      </c>
      <c r="M197">
        <v>80</v>
      </c>
      <c r="N197">
        <v>20</v>
      </c>
      <c r="O197">
        <v>100</v>
      </c>
    </row>
    <row r="198" spans="1:15" x14ac:dyDescent="0.2">
      <c r="A198" t="s">
        <v>573</v>
      </c>
      <c r="B198">
        <v>940</v>
      </c>
      <c r="C198">
        <v>1230</v>
      </c>
      <c r="D198">
        <v>2160</v>
      </c>
      <c r="E198">
        <v>410</v>
      </c>
      <c r="F198">
        <v>2570</v>
      </c>
      <c r="G198">
        <v>100</v>
      </c>
      <c r="H198">
        <v>50</v>
      </c>
      <c r="I198">
        <v>150</v>
      </c>
      <c r="J198">
        <v>2720</v>
      </c>
      <c r="K198">
        <v>36</v>
      </c>
      <c r="L198">
        <v>48</v>
      </c>
      <c r="M198">
        <v>84</v>
      </c>
      <c r="N198">
        <v>16</v>
      </c>
      <c r="O198">
        <v>100</v>
      </c>
    </row>
    <row r="199" spans="1:15" x14ac:dyDescent="0.2">
      <c r="A199" t="s">
        <v>664</v>
      </c>
      <c r="B199">
        <v>440</v>
      </c>
      <c r="C199">
        <v>510</v>
      </c>
      <c r="D199">
        <v>940</v>
      </c>
      <c r="E199">
        <v>220</v>
      </c>
      <c r="F199">
        <v>1160</v>
      </c>
      <c r="G199">
        <v>60</v>
      </c>
      <c r="H199">
        <v>60</v>
      </c>
      <c r="I199">
        <v>120</v>
      </c>
      <c r="J199">
        <v>1280</v>
      </c>
      <c r="K199">
        <v>37</v>
      </c>
      <c r="L199">
        <v>44</v>
      </c>
      <c r="M199">
        <v>81</v>
      </c>
      <c r="N199">
        <v>19</v>
      </c>
      <c r="O199">
        <v>100</v>
      </c>
    </row>
    <row r="200" spans="1:15" x14ac:dyDescent="0.2">
      <c r="A200" t="s">
        <v>546</v>
      </c>
      <c r="B200">
        <v>420</v>
      </c>
      <c r="C200">
        <v>450</v>
      </c>
      <c r="D200">
        <v>870</v>
      </c>
      <c r="E200">
        <v>180</v>
      </c>
      <c r="F200">
        <v>1050</v>
      </c>
      <c r="G200">
        <v>30</v>
      </c>
      <c r="H200">
        <v>30</v>
      </c>
      <c r="I200">
        <v>60</v>
      </c>
      <c r="J200">
        <v>1110</v>
      </c>
      <c r="K200">
        <v>40</v>
      </c>
      <c r="L200">
        <v>43</v>
      </c>
      <c r="M200">
        <v>83</v>
      </c>
      <c r="N200">
        <v>17</v>
      </c>
      <c r="O200">
        <v>100</v>
      </c>
    </row>
    <row r="201" spans="1:15" x14ac:dyDescent="0.2">
      <c r="A201" t="s">
        <v>648</v>
      </c>
      <c r="B201">
        <v>420</v>
      </c>
      <c r="C201">
        <v>740</v>
      </c>
      <c r="D201">
        <v>1160</v>
      </c>
      <c r="E201">
        <v>230</v>
      </c>
      <c r="F201">
        <v>1390</v>
      </c>
      <c r="G201">
        <v>60</v>
      </c>
      <c r="H201">
        <v>20</v>
      </c>
      <c r="I201">
        <v>80</v>
      </c>
      <c r="J201">
        <v>1470</v>
      </c>
      <c r="K201">
        <v>30</v>
      </c>
      <c r="L201">
        <v>53</v>
      </c>
      <c r="M201">
        <v>83</v>
      </c>
      <c r="N201">
        <v>17</v>
      </c>
      <c r="O201">
        <v>100</v>
      </c>
    </row>
    <row r="202" spans="1:15" x14ac:dyDescent="0.2">
      <c r="A202" t="s">
        <v>364</v>
      </c>
      <c r="B202">
        <v>1740</v>
      </c>
      <c r="C202">
        <v>2000</v>
      </c>
      <c r="D202">
        <v>3740</v>
      </c>
      <c r="E202">
        <v>1180</v>
      </c>
      <c r="F202">
        <v>4920</v>
      </c>
      <c r="G202">
        <v>140</v>
      </c>
      <c r="H202">
        <v>70</v>
      </c>
      <c r="I202">
        <v>210</v>
      </c>
      <c r="J202">
        <v>5120</v>
      </c>
      <c r="K202">
        <v>35</v>
      </c>
      <c r="L202">
        <v>41</v>
      </c>
      <c r="M202">
        <v>76</v>
      </c>
      <c r="N202">
        <v>24</v>
      </c>
      <c r="O202">
        <v>100</v>
      </c>
    </row>
    <row r="203" spans="1:15" x14ac:dyDescent="0.2">
      <c r="A203" t="s">
        <v>739</v>
      </c>
      <c r="B203">
        <v>940</v>
      </c>
      <c r="C203">
        <v>820</v>
      </c>
      <c r="D203">
        <v>1770</v>
      </c>
      <c r="E203">
        <v>320</v>
      </c>
      <c r="F203">
        <v>2090</v>
      </c>
      <c r="G203">
        <v>70</v>
      </c>
      <c r="H203">
        <v>10</v>
      </c>
      <c r="I203">
        <v>80</v>
      </c>
      <c r="J203">
        <v>2170</v>
      </c>
      <c r="K203">
        <v>45</v>
      </c>
      <c r="L203">
        <v>39</v>
      </c>
      <c r="M203">
        <v>85</v>
      </c>
      <c r="N203">
        <v>15</v>
      </c>
      <c r="O203">
        <v>100</v>
      </c>
    </row>
    <row r="204" spans="1:15" x14ac:dyDescent="0.2">
      <c r="A204" t="s">
        <v>590</v>
      </c>
      <c r="B204">
        <v>1620</v>
      </c>
      <c r="C204">
        <v>2100</v>
      </c>
      <c r="D204">
        <v>3720</v>
      </c>
      <c r="E204">
        <v>690</v>
      </c>
      <c r="F204">
        <v>4410</v>
      </c>
      <c r="G204">
        <v>160</v>
      </c>
      <c r="H204">
        <v>30</v>
      </c>
      <c r="I204">
        <v>190</v>
      </c>
      <c r="J204">
        <v>4600</v>
      </c>
      <c r="K204">
        <v>37</v>
      </c>
      <c r="L204">
        <v>48</v>
      </c>
      <c r="M204">
        <v>84</v>
      </c>
      <c r="N204">
        <v>16</v>
      </c>
      <c r="O204">
        <v>100</v>
      </c>
    </row>
    <row r="205" spans="1:15" x14ac:dyDescent="0.2">
      <c r="A205" t="s">
        <v>635</v>
      </c>
      <c r="B205">
        <v>290</v>
      </c>
      <c r="C205">
        <v>490</v>
      </c>
      <c r="D205">
        <v>780</v>
      </c>
      <c r="E205">
        <v>90</v>
      </c>
      <c r="F205">
        <v>870</v>
      </c>
      <c r="G205">
        <v>30</v>
      </c>
      <c r="H205">
        <v>10</v>
      </c>
      <c r="I205">
        <v>40</v>
      </c>
      <c r="J205">
        <v>910</v>
      </c>
      <c r="K205">
        <v>33</v>
      </c>
      <c r="L205">
        <v>56</v>
      </c>
      <c r="M205">
        <v>89</v>
      </c>
      <c r="N205">
        <v>11</v>
      </c>
      <c r="O205">
        <v>100</v>
      </c>
    </row>
    <row r="206" spans="1:15" x14ac:dyDescent="0.2">
      <c r="A206" t="s">
        <v>706</v>
      </c>
      <c r="B206">
        <v>650</v>
      </c>
      <c r="C206">
        <v>760</v>
      </c>
      <c r="D206">
        <v>1410</v>
      </c>
      <c r="E206">
        <v>320</v>
      </c>
      <c r="F206">
        <v>1730</v>
      </c>
      <c r="G206">
        <v>70</v>
      </c>
      <c r="H206">
        <v>20</v>
      </c>
      <c r="I206">
        <v>90</v>
      </c>
      <c r="J206">
        <v>1820</v>
      </c>
      <c r="K206">
        <v>38</v>
      </c>
      <c r="L206">
        <v>44</v>
      </c>
      <c r="M206">
        <v>82</v>
      </c>
      <c r="N206">
        <v>18</v>
      </c>
      <c r="O206">
        <v>100</v>
      </c>
    </row>
    <row r="207" spans="1:15" x14ac:dyDescent="0.2">
      <c r="A207" t="s">
        <v>740</v>
      </c>
      <c r="B207">
        <v>600</v>
      </c>
      <c r="C207">
        <v>880</v>
      </c>
      <c r="D207">
        <v>1480</v>
      </c>
      <c r="E207">
        <v>220</v>
      </c>
      <c r="F207">
        <v>1700</v>
      </c>
      <c r="G207">
        <v>60</v>
      </c>
      <c r="H207">
        <v>30</v>
      </c>
      <c r="I207">
        <v>90</v>
      </c>
      <c r="J207">
        <v>1790</v>
      </c>
      <c r="K207">
        <v>35</v>
      </c>
      <c r="L207">
        <v>52</v>
      </c>
      <c r="M207">
        <v>87</v>
      </c>
      <c r="N207">
        <v>13</v>
      </c>
      <c r="O207">
        <v>100</v>
      </c>
    </row>
    <row r="208" spans="1:15" x14ac:dyDescent="0.2">
      <c r="A208" t="s">
        <v>698</v>
      </c>
      <c r="B208">
        <v>2450</v>
      </c>
      <c r="C208">
        <v>2770</v>
      </c>
      <c r="D208">
        <v>5220</v>
      </c>
      <c r="E208">
        <v>1280</v>
      </c>
      <c r="F208">
        <v>6500</v>
      </c>
      <c r="G208">
        <v>270</v>
      </c>
      <c r="H208">
        <v>130</v>
      </c>
      <c r="I208">
        <v>400</v>
      </c>
      <c r="J208">
        <v>6900</v>
      </c>
      <c r="K208">
        <v>38</v>
      </c>
      <c r="L208">
        <v>43</v>
      </c>
      <c r="M208">
        <v>80</v>
      </c>
      <c r="N208">
        <v>20</v>
      </c>
      <c r="O208">
        <v>100</v>
      </c>
    </row>
    <row r="209" spans="1:15" x14ac:dyDescent="0.2">
      <c r="A209" t="s">
        <v>611</v>
      </c>
      <c r="B209">
        <v>770</v>
      </c>
      <c r="C209">
        <v>1180</v>
      </c>
      <c r="D209">
        <v>1950</v>
      </c>
      <c r="E209">
        <v>310</v>
      </c>
      <c r="F209">
        <v>2260</v>
      </c>
      <c r="G209">
        <v>90</v>
      </c>
      <c r="H209">
        <v>40</v>
      </c>
      <c r="I209">
        <v>120</v>
      </c>
      <c r="J209">
        <v>2380</v>
      </c>
      <c r="K209">
        <v>34</v>
      </c>
      <c r="L209">
        <v>52</v>
      </c>
      <c r="M209">
        <v>86</v>
      </c>
      <c r="N209">
        <v>14</v>
      </c>
      <c r="O209">
        <v>100</v>
      </c>
    </row>
    <row r="210" spans="1:15" x14ac:dyDescent="0.2">
      <c r="A210" t="s">
        <v>471</v>
      </c>
      <c r="B210">
        <v>1060</v>
      </c>
      <c r="C210">
        <v>1010</v>
      </c>
      <c r="D210">
        <v>2070</v>
      </c>
      <c r="E210">
        <v>510</v>
      </c>
      <c r="F210">
        <v>2580</v>
      </c>
      <c r="G210">
        <v>90</v>
      </c>
      <c r="H210">
        <v>50</v>
      </c>
      <c r="I210">
        <v>150</v>
      </c>
      <c r="J210">
        <v>2720</v>
      </c>
      <c r="K210">
        <v>41</v>
      </c>
      <c r="L210">
        <v>39</v>
      </c>
      <c r="M210">
        <v>80</v>
      </c>
      <c r="N210">
        <v>20</v>
      </c>
      <c r="O210">
        <v>100</v>
      </c>
    </row>
    <row r="211" spans="1:15" x14ac:dyDescent="0.2">
      <c r="A211" t="s">
        <v>359</v>
      </c>
      <c r="B211">
        <v>3080</v>
      </c>
      <c r="C211">
        <v>3500</v>
      </c>
      <c r="D211">
        <v>6590</v>
      </c>
      <c r="E211">
        <v>1500</v>
      </c>
      <c r="F211">
        <v>8090</v>
      </c>
      <c r="G211">
        <v>240</v>
      </c>
      <c r="H211">
        <v>70</v>
      </c>
      <c r="I211">
        <v>310</v>
      </c>
      <c r="J211">
        <v>8400</v>
      </c>
      <c r="K211">
        <v>38</v>
      </c>
      <c r="L211">
        <v>43</v>
      </c>
      <c r="M211">
        <v>81</v>
      </c>
      <c r="N211">
        <v>19</v>
      </c>
      <c r="O211">
        <v>100</v>
      </c>
    </row>
    <row r="212" spans="1:15" x14ac:dyDescent="0.2">
      <c r="A212" t="s">
        <v>487</v>
      </c>
      <c r="B212">
        <v>1040</v>
      </c>
      <c r="C212">
        <v>1280</v>
      </c>
      <c r="D212">
        <v>2320</v>
      </c>
      <c r="E212">
        <v>690</v>
      </c>
      <c r="F212">
        <v>3010</v>
      </c>
      <c r="G212">
        <v>120</v>
      </c>
      <c r="H212">
        <v>230</v>
      </c>
      <c r="I212">
        <v>350</v>
      </c>
      <c r="J212">
        <v>3360</v>
      </c>
      <c r="K212">
        <v>35</v>
      </c>
      <c r="L212">
        <v>43</v>
      </c>
      <c r="M212">
        <v>77</v>
      </c>
      <c r="N212">
        <v>23</v>
      </c>
      <c r="O212">
        <v>100</v>
      </c>
    </row>
    <row r="213" spans="1:15" x14ac:dyDescent="0.2">
      <c r="A213" t="s">
        <v>574</v>
      </c>
      <c r="B213">
        <v>1490</v>
      </c>
      <c r="C213">
        <v>3580</v>
      </c>
      <c r="D213">
        <v>5060</v>
      </c>
      <c r="E213">
        <v>1290</v>
      </c>
      <c r="F213">
        <v>6350</v>
      </c>
      <c r="G213">
        <v>290</v>
      </c>
      <c r="H213">
        <v>160</v>
      </c>
      <c r="I213">
        <v>450</v>
      </c>
      <c r="J213">
        <v>6800</v>
      </c>
      <c r="K213">
        <v>23</v>
      </c>
      <c r="L213">
        <v>56</v>
      </c>
      <c r="M213">
        <v>80</v>
      </c>
      <c r="N213">
        <v>20</v>
      </c>
      <c r="O213">
        <v>100</v>
      </c>
    </row>
    <row r="214" spans="1:15" x14ac:dyDescent="0.2">
      <c r="A214" t="s">
        <v>718</v>
      </c>
      <c r="B214">
        <v>1430</v>
      </c>
      <c r="C214">
        <v>1840</v>
      </c>
      <c r="D214">
        <v>3270</v>
      </c>
      <c r="E214">
        <v>890</v>
      </c>
      <c r="F214">
        <v>4160</v>
      </c>
      <c r="G214">
        <v>140</v>
      </c>
      <c r="H214">
        <v>100</v>
      </c>
      <c r="I214">
        <v>240</v>
      </c>
      <c r="J214">
        <v>4400</v>
      </c>
      <c r="K214">
        <v>34</v>
      </c>
      <c r="L214">
        <v>44</v>
      </c>
      <c r="M214">
        <v>79</v>
      </c>
      <c r="N214">
        <v>21</v>
      </c>
      <c r="O214">
        <v>100</v>
      </c>
    </row>
    <row r="215" spans="1:15" x14ac:dyDescent="0.2">
      <c r="A215" t="s">
        <v>741</v>
      </c>
      <c r="B215">
        <v>1920</v>
      </c>
      <c r="C215">
        <v>1870</v>
      </c>
      <c r="D215">
        <v>3790</v>
      </c>
      <c r="E215">
        <v>800</v>
      </c>
      <c r="F215">
        <v>4590</v>
      </c>
      <c r="G215">
        <v>120</v>
      </c>
      <c r="H215">
        <v>20</v>
      </c>
      <c r="I215">
        <v>150</v>
      </c>
      <c r="J215">
        <v>4740</v>
      </c>
      <c r="K215">
        <v>42</v>
      </c>
      <c r="L215">
        <v>41</v>
      </c>
      <c r="M215">
        <v>83</v>
      </c>
      <c r="N215">
        <v>17</v>
      </c>
      <c r="O215">
        <v>100</v>
      </c>
    </row>
    <row r="216" spans="1:15" x14ac:dyDescent="0.2">
      <c r="A216" t="s">
        <v>665</v>
      </c>
      <c r="B216">
        <v>690</v>
      </c>
      <c r="C216">
        <v>830</v>
      </c>
      <c r="D216">
        <v>1520</v>
      </c>
      <c r="E216">
        <v>340</v>
      </c>
      <c r="F216">
        <v>1860</v>
      </c>
      <c r="G216">
        <v>80</v>
      </c>
      <c r="H216">
        <v>40</v>
      </c>
      <c r="I216">
        <v>120</v>
      </c>
      <c r="J216">
        <v>1970</v>
      </c>
      <c r="K216">
        <v>37</v>
      </c>
      <c r="L216">
        <v>44</v>
      </c>
      <c r="M216">
        <v>82</v>
      </c>
      <c r="N216">
        <v>18</v>
      </c>
      <c r="O216">
        <v>100</v>
      </c>
    </row>
    <row r="217" spans="1:15" x14ac:dyDescent="0.2">
      <c r="A217" t="s">
        <v>672</v>
      </c>
      <c r="B217">
        <v>380</v>
      </c>
      <c r="C217">
        <v>450</v>
      </c>
      <c r="D217">
        <v>830</v>
      </c>
      <c r="E217">
        <v>130</v>
      </c>
      <c r="F217">
        <v>960</v>
      </c>
      <c r="G217">
        <v>50</v>
      </c>
      <c r="H217">
        <v>10</v>
      </c>
      <c r="I217">
        <v>60</v>
      </c>
      <c r="J217">
        <v>1020</v>
      </c>
      <c r="K217">
        <v>40</v>
      </c>
      <c r="L217">
        <v>47</v>
      </c>
      <c r="M217">
        <v>87</v>
      </c>
      <c r="N217">
        <v>13</v>
      </c>
      <c r="O217">
        <v>100</v>
      </c>
    </row>
    <row r="218" spans="1:15" x14ac:dyDescent="0.2">
      <c r="A218" t="s">
        <v>443</v>
      </c>
      <c r="B218">
        <v>920</v>
      </c>
      <c r="C218">
        <v>980</v>
      </c>
      <c r="D218">
        <v>1900</v>
      </c>
      <c r="E218">
        <v>420</v>
      </c>
      <c r="F218">
        <v>2320</v>
      </c>
      <c r="G218">
        <v>80</v>
      </c>
      <c r="H218">
        <v>40</v>
      </c>
      <c r="I218">
        <v>120</v>
      </c>
      <c r="J218">
        <v>2440</v>
      </c>
      <c r="K218">
        <v>40</v>
      </c>
      <c r="L218">
        <v>42</v>
      </c>
      <c r="M218">
        <v>82</v>
      </c>
      <c r="N218">
        <v>18</v>
      </c>
      <c r="O218">
        <v>100</v>
      </c>
    </row>
    <row r="219" spans="1:15" x14ac:dyDescent="0.2">
      <c r="A219" t="s">
        <v>423</v>
      </c>
      <c r="B219">
        <v>1310</v>
      </c>
      <c r="C219">
        <v>1570</v>
      </c>
      <c r="D219">
        <v>2880</v>
      </c>
      <c r="E219">
        <v>940</v>
      </c>
      <c r="F219">
        <v>3830</v>
      </c>
      <c r="G219">
        <v>140</v>
      </c>
      <c r="H219">
        <v>100</v>
      </c>
      <c r="I219">
        <v>240</v>
      </c>
      <c r="J219">
        <v>4070</v>
      </c>
      <c r="K219">
        <v>34</v>
      </c>
      <c r="L219">
        <v>41</v>
      </c>
      <c r="M219">
        <v>75</v>
      </c>
      <c r="N219">
        <v>25</v>
      </c>
      <c r="O219">
        <v>100</v>
      </c>
    </row>
    <row r="220" spans="1:15" x14ac:dyDescent="0.2">
      <c r="A220" t="s">
        <v>530</v>
      </c>
      <c r="B220">
        <v>590</v>
      </c>
      <c r="C220">
        <v>640</v>
      </c>
      <c r="D220">
        <v>1220</v>
      </c>
      <c r="E220">
        <v>300</v>
      </c>
      <c r="F220">
        <v>1520</v>
      </c>
      <c r="G220">
        <v>70</v>
      </c>
      <c r="H220">
        <v>40</v>
      </c>
      <c r="I220">
        <v>110</v>
      </c>
      <c r="J220">
        <v>1630</v>
      </c>
      <c r="K220">
        <v>39</v>
      </c>
      <c r="L220">
        <v>42</v>
      </c>
      <c r="M220">
        <v>80</v>
      </c>
      <c r="N220">
        <v>20</v>
      </c>
      <c r="O220">
        <v>100</v>
      </c>
    </row>
    <row r="221" spans="1:15" x14ac:dyDescent="0.2">
      <c r="A221" t="s">
        <v>455</v>
      </c>
      <c r="B221">
        <v>540</v>
      </c>
      <c r="C221">
        <v>750</v>
      </c>
      <c r="D221">
        <v>1290</v>
      </c>
      <c r="E221">
        <v>220</v>
      </c>
      <c r="F221">
        <v>1510</v>
      </c>
      <c r="G221">
        <v>70</v>
      </c>
      <c r="H221">
        <v>30</v>
      </c>
      <c r="I221">
        <v>100</v>
      </c>
      <c r="J221">
        <v>1610</v>
      </c>
      <c r="K221">
        <v>36</v>
      </c>
      <c r="L221">
        <v>50</v>
      </c>
      <c r="M221">
        <v>86</v>
      </c>
      <c r="N221">
        <v>14</v>
      </c>
      <c r="O221">
        <v>100</v>
      </c>
    </row>
    <row r="222" spans="1:15" x14ac:dyDescent="0.2">
      <c r="A222" t="s">
        <v>742</v>
      </c>
      <c r="B222">
        <v>4540</v>
      </c>
      <c r="C222">
        <v>5060</v>
      </c>
      <c r="D222">
        <v>9600</v>
      </c>
      <c r="E222">
        <v>1820</v>
      </c>
      <c r="F222">
        <v>11420</v>
      </c>
      <c r="G222">
        <v>320</v>
      </c>
      <c r="H222">
        <v>70</v>
      </c>
      <c r="I222">
        <v>380</v>
      </c>
      <c r="J222">
        <v>11800</v>
      </c>
      <c r="K222">
        <v>40</v>
      </c>
      <c r="L222">
        <v>44</v>
      </c>
      <c r="M222">
        <v>84</v>
      </c>
      <c r="N222">
        <v>16</v>
      </c>
      <c r="O222">
        <v>100</v>
      </c>
    </row>
    <row r="223" spans="1:15" x14ac:dyDescent="0.2">
      <c r="A223" t="s">
        <v>424</v>
      </c>
      <c r="B223">
        <v>1010</v>
      </c>
      <c r="C223">
        <v>1460</v>
      </c>
      <c r="D223">
        <v>2470</v>
      </c>
      <c r="E223">
        <v>790</v>
      </c>
      <c r="F223">
        <v>3260</v>
      </c>
      <c r="G223">
        <v>110</v>
      </c>
      <c r="H223">
        <v>110</v>
      </c>
      <c r="I223">
        <v>230</v>
      </c>
      <c r="J223">
        <v>3490</v>
      </c>
      <c r="K223">
        <v>31</v>
      </c>
      <c r="L223">
        <v>45</v>
      </c>
      <c r="M223">
        <v>76</v>
      </c>
      <c r="N223">
        <v>24</v>
      </c>
      <c r="O223">
        <v>100</v>
      </c>
    </row>
    <row r="224" spans="1:15" x14ac:dyDescent="0.2">
      <c r="A224" t="s">
        <v>540</v>
      </c>
      <c r="B224">
        <v>750</v>
      </c>
      <c r="C224">
        <v>860</v>
      </c>
      <c r="D224">
        <v>1610</v>
      </c>
      <c r="E224">
        <v>280</v>
      </c>
      <c r="F224">
        <v>1890</v>
      </c>
      <c r="G224">
        <v>60</v>
      </c>
      <c r="H224">
        <v>30</v>
      </c>
      <c r="I224">
        <v>90</v>
      </c>
      <c r="J224">
        <v>1990</v>
      </c>
      <c r="K224">
        <v>40</v>
      </c>
      <c r="L224">
        <v>46</v>
      </c>
      <c r="M224">
        <v>85</v>
      </c>
      <c r="N224">
        <v>15</v>
      </c>
      <c r="O224">
        <v>100</v>
      </c>
    </row>
    <row r="225" spans="1:15" x14ac:dyDescent="0.2">
      <c r="A225" t="s">
        <v>652</v>
      </c>
      <c r="B225">
        <v>1650</v>
      </c>
      <c r="C225">
        <v>1690</v>
      </c>
      <c r="D225">
        <v>3340</v>
      </c>
      <c r="E225">
        <v>760</v>
      </c>
      <c r="F225">
        <v>4100</v>
      </c>
      <c r="G225">
        <v>230</v>
      </c>
      <c r="H225">
        <v>150</v>
      </c>
      <c r="I225">
        <v>380</v>
      </c>
      <c r="J225">
        <v>4480</v>
      </c>
      <c r="K225">
        <v>40</v>
      </c>
      <c r="L225">
        <v>41</v>
      </c>
      <c r="M225">
        <v>81</v>
      </c>
      <c r="N225">
        <v>19</v>
      </c>
      <c r="O225">
        <v>100</v>
      </c>
    </row>
    <row r="226" spans="1:15" x14ac:dyDescent="0.2">
      <c r="A226" t="s">
        <v>360</v>
      </c>
      <c r="B226">
        <v>1790</v>
      </c>
      <c r="C226">
        <v>2190</v>
      </c>
      <c r="D226">
        <v>3990</v>
      </c>
      <c r="E226">
        <v>810</v>
      </c>
      <c r="F226">
        <v>4790</v>
      </c>
      <c r="G226">
        <v>130</v>
      </c>
      <c r="H226">
        <v>60</v>
      </c>
      <c r="I226">
        <v>190</v>
      </c>
      <c r="J226">
        <v>4980</v>
      </c>
      <c r="K226">
        <v>37</v>
      </c>
      <c r="L226">
        <v>46</v>
      </c>
      <c r="M226">
        <v>83</v>
      </c>
      <c r="N226">
        <v>17</v>
      </c>
      <c r="O226">
        <v>100</v>
      </c>
    </row>
    <row r="227" spans="1:15" x14ac:dyDescent="0.2">
      <c r="A227" t="s">
        <v>492</v>
      </c>
      <c r="B227">
        <v>300</v>
      </c>
      <c r="C227">
        <v>430</v>
      </c>
      <c r="D227">
        <v>730</v>
      </c>
      <c r="E227">
        <v>210</v>
      </c>
      <c r="F227">
        <v>940</v>
      </c>
      <c r="G227">
        <v>40</v>
      </c>
      <c r="H227">
        <v>20</v>
      </c>
      <c r="I227">
        <v>60</v>
      </c>
      <c r="J227">
        <v>1000</v>
      </c>
      <c r="K227">
        <v>32</v>
      </c>
      <c r="L227">
        <v>45</v>
      </c>
      <c r="M227">
        <v>77</v>
      </c>
      <c r="N227">
        <v>23</v>
      </c>
      <c r="O227">
        <v>100</v>
      </c>
    </row>
    <row r="228" spans="1:15" x14ac:dyDescent="0.2">
      <c r="A228" t="s">
        <v>450</v>
      </c>
      <c r="B228">
        <v>570</v>
      </c>
      <c r="C228">
        <v>650</v>
      </c>
      <c r="D228">
        <v>1220</v>
      </c>
      <c r="E228">
        <v>370</v>
      </c>
      <c r="F228">
        <v>1590</v>
      </c>
      <c r="G228">
        <v>80</v>
      </c>
      <c r="H228">
        <v>20</v>
      </c>
      <c r="I228">
        <v>100</v>
      </c>
      <c r="J228">
        <v>1690</v>
      </c>
      <c r="K228">
        <v>36</v>
      </c>
      <c r="L228">
        <v>41</v>
      </c>
      <c r="M228">
        <v>77</v>
      </c>
      <c r="N228">
        <v>23</v>
      </c>
      <c r="O228">
        <v>100</v>
      </c>
    </row>
    <row r="229" spans="1:15" x14ac:dyDescent="0.2">
      <c r="A229" t="s">
        <v>463</v>
      </c>
      <c r="B229">
        <v>1510</v>
      </c>
      <c r="C229">
        <v>1720</v>
      </c>
      <c r="D229">
        <v>3230</v>
      </c>
      <c r="E229">
        <v>800</v>
      </c>
      <c r="F229">
        <v>4030</v>
      </c>
      <c r="G229">
        <v>190</v>
      </c>
      <c r="H229">
        <v>100</v>
      </c>
      <c r="I229">
        <v>290</v>
      </c>
      <c r="J229">
        <v>4310</v>
      </c>
      <c r="K229">
        <v>37</v>
      </c>
      <c r="L229">
        <v>43</v>
      </c>
      <c r="M229">
        <v>80</v>
      </c>
      <c r="N229">
        <v>20</v>
      </c>
      <c r="O229">
        <v>100</v>
      </c>
    </row>
    <row r="230" spans="1:15" x14ac:dyDescent="0.2">
      <c r="A230" t="s">
        <v>369</v>
      </c>
      <c r="B230">
        <v>2420</v>
      </c>
      <c r="C230">
        <v>3220</v>
      </c>
      <c r="D230">
        <v>5650</v>
      </c>
      <c r="E230">
        <v>1210</v>
      </c>
      <c r="F230">
        <v>6850</v>
      </c>
      <c r="G230">
        <v>210</v>
      </c>
      <c r="H230">
        <v>70</v>
      </c>
      <c r="I230">
        <v>280</v>
      </c>
      <c r="J230">
        <v>7130</v>
      </c>
      <c r="K230">
        <v>35</v>
      </c>
      <c r="L230">
        <v>47</v>
      </c>
      <c r="M230">
        <v>82</v>
      </c>
      <c r="N230">
        <v>18</v>
      </c>
      <c r="O230">
        <v>100</v>
      </c>
    </row>
    <row r="231" spans="1:15" x14ac:dyDescent="0.2">
      <c r="A231" t="s">
        <v>541</v>
      </c>
      <c r="B231">
        <v>1700</v>
      </c>
      <c r="C231">
        <v>1510</v>
      </c>
      <c r="D231">
        <v>3210</v>
      </c>
      <c r="E231">
        <v>610</v>
      </c>
      <c r="F231">
        <v>3820</v>
      </c>
      <c r="G231">
        <v>160</v>
      </c>
      <c r="H231">
        <v>50</v>
      </c>
      <c r="I231">
        <v>200</v>
      </c>
      <c r="J231">
        <v>4020</v>
      </c>
      <c r="K231">
        <v>44</v>
      </c>
      <c r="L231">
        <v>40</v>
      </c>
      <c r="M231">
        <v>84</v>
      </c>
      <c r="N231">
        <v>16</v>
      </c>
      <c r="O231">
        <v>100</v>
      </c>
    </row>
    <row r="232" spans="1:15" x14ac:dyDescent="0.2">
      <c r="A232" t="s">
        <v>436</v>
      </c>
      <c r="B232">
        <v>3580</v>
      </c>
      <c r="C232">
        <v>3460</v>
      </c>
      <c r="D232">
        <v>7040</v>
      </c>
      <c r="E232">
        <v>2200</v>
      </c>
      <c r="F232">
        <v>9240</v>
      </c>
      <c r="G232">
        <v>390</v>
      </c>
      <c r="H232">
        <v>150</v>
      </c>
      <c r="I232">
        <v>540</v>
      </c>
      <c r="J232">
        <v>9780</v>
      </c>
      <c r="K232">
        <v>39</v>
      </c>
      <c r="L232">
        <v>37</v>
      </c>
      <c r="M232">
        <v>76</v>
      </c>
      <c r="N232">
        <v>24</v>
      </c>
      <c r="O232">
        <v>100</v>
      </c>
    </row>
    <row r="233" spans="1:15" x14ac:dyDescent="0.2">
      <c r="A233" t="s">
        <v>493</v>
      </c>
      <c r="B233">
        <v>910</v>
      </c>
      <c r="C233">
        <v>1190</v>
      </c>
      <c r="D233">
        <v>2100</v>
      </c>
      <c r="E233">
        <v>510</v>
      </c>
      <c r="F233">
        <v>2620</v>
      </c>
      <c r="G233">
        <v>100</v>
      </c>
      <c r="H233">
        <v>50</v>
      </c>
      <c r="I233">
        <v>150</v>
      </c>
      <c r="J233">
        <v>2770</v>
      </c>
      <c r="K233">
        <v>35</v>
      </c>
      <c r="L233">
        <v>45</v>
      </c>
      <c r="M233">
        <v>80</v>
      </c>
      <c r="N233">
        <v>20</v>
      </c>
      <c r="O233">
        <v>100</v>
      </c>
    </row>
    <row r="234" spans="1:15" x14ac:dyDescent="0.2">
      <c r="A234" t="s">
        <v>451</v>
      </c>
      <c r="B234">
        <v>280</v>
      </c>
      <c r="C234">
        <v>340</v>
      </c>
      <c r="D234">
        <v>620</v>
      </c>
      <c r="E234">
        <v>140</v>
      </c>
      <c r="F234">
        <v>760</v>
      </c>
      <c r="G234">
        <v>30</v>
      </c>
      <c r="H234">
        <v>10</v>
      </c>
      <c r="I234">
        <v>40</v>
      </c>
      <c r="J234">
        <v>790</v>
      </c>
      <c r="K234">
        <v>37</v>
      </c>
      <c r="L234">
        <v>45</v>
      </c>
      <c r="M234">
        <v>82</v>
      </c>
      <c r="N234">
        <v>18</v>
      </c>
      <c r="O234">
        <v>100</v>
      </c>
    </row>
    <row r="235" spans="1:15" x14ac:dyDescent="0.2">
      <c r="A235" t="s">
        <v>373</v>
      </c>
      <c r="B235">
        <v>2360</v>
      </c>
      <c r="C235">
        <v>2800</v>
      </c>
      <c r="D235">
        <v>5150</v>
      </c>
      <c r="E235">
        <v>1490</v>
      </c>
      <c r="F235">
        <v>6640</v>
      </c>
      <c r="G235">
        <v>240</v>
      </c>
      <c r="H235">
        <v>20</v>
      </c>
      <c r="I235">
        <v>260</v>
      </c>
      <c r="J235">
        <v>6900</v>
      </c>
      <c r="K235">
        <v>35</v>
      </c>
      <c r="L235">
        <v>42</v>
      </c>
      <c r="M235">
        <v>78</v>
      </c>
      <c r="N235">
        <v>22</v>
      </c>
      <c r="O235">
        <v>100</v>
      </c>
    </row>
    <row r="236" spans="1:15" x14ac:dyDescent="0.2">
      <c r="A236" t="s">
        <v>743</v>
      </c>
      <c r="B236">
        <v>150</v>
      </c>
      <c r="C236">
        <v>210</v>
      </c>
      <c r="D236">
        <v>360</v>
      </c>
      <c r="E236">
        <v>10</v>
      </c>
      <c r="F236">
        <v>370</v>
      </c>
      <c r="G236">
        <v>20</v>
      </c>
      <c r="H236">
        <v>10</v>
      </c>
      <c r="I236">
        <v>20</v>
      </c>
      <c r="J236">
        <v>390</v>
      </c>
      <c r="K236">
        <v>40</v>
      </c>
      <c r="L236">
        <v>58</v>
      </c>
      <c r="M236">
        <v>97</v>
      </c>
      <c r="N236">
        <v>3</v>
      </c>
      <c r="O236">
        <v>100</v>
      </c>
    </row>
    <row r="237" spans="1:15" x14ac:dyDescent="0.2">
      <c r="A237" t="s">
        <v>628</v>
      </c>
      <c r="B237">
        <v>820</v>
      </c>
      <c r="C237">
        <v>1280</v>
      </c>
      <c r="D237">
        <v>2100</v>
      </c>
      <c r="E237">
        <v>370</v>
      </c>
      <c r="F237">
        <v>2470</v>
      </c>
      <c r="G237">
        <v>140</v>
      </c>
      <c r="H237">
        <v>10</v>
      </c>
      <c r="I237">
        <v>160</v>
      </c>
      <c r="J237">
        <v>2620</v>
      </c>
      <c r="K237">
        <v>33</v>
      </c>
      <c r="L237">
        <v>52</v>
      </c>
      <c r="M237">
        <v>85</v>
      </c>
      <c r="N237">
        <v>15</v>
      </c>
      <c r="O237">
        <v>100</v>
      </c>
    </row>
    <row r="238" spans="1:15" x14ac:dyDescent="0.2">
      <c r="A238" t="s">
        <v>695</v>
      </c>
      <c r="B238">
        <v>1110</v>
      </c>
      <c r="C238">
        <v>1470</v>
      </c>
      <c r="D238">
        <v>2570</v>
      </c>
      <c r="E238">
        <v>720</v>
      </c>
      <c r="F238">
        <v>3290</v>
      </c>
      <c r="G238">
        <v>130</v>
      </c>
      <c r="H238">
        <v>70</v>
      </c>
      <c r="I238">
        <v>200</v>
      </c>
      <c r="J238">
        <v>3490</v>
      </c>
      <c r="K238">
        <v>34</v>
      </c>
      <c r="L238">
        <v>45</v>
      </c>
      <c r="M238">
        <v>78</v>
      </c>
      <c r="N238">
        <v>22</v>
      </c>
      <c r="O238">
        <v>100</v>
      </c>
    </row>
    <row r="239" spans="1:15" x14ac:dyDescent="0.2">
      <c r="A239" t="s">
        <v>404</v>
      </c>
      <c r="B239">
        <v>1150</v>
      </c>
      <c r="C239">
        <v>1080</v>
      </c>
      <c r="D239">
        <v>2230</v>
      </c>
      <c r="E239">
        <v>600</v>
      </c>
      <c r="F239">
        <v>2830</v>
      </c>
      <c r="G239">
        <v>80</v>
      </c>
      <c r="H239">
        <v>0</v>
      </c>
      <c r="I239">
        <v>90</v>
      </c>
      <c r="J239">
        <v>2910</v>
      </c>
      <c r="K239">
        <v>41</v>
      </c>
      <c r="L239">
        <v>38</v>
      </c>
      <c r="M239">
        <v>79</v>
      </c>
      <c r="N239">
        <v>21</v>
      </c>
      <c r="O239">
        <v>100</v>
      </c>
    </row>
    <row r="240" spans="1:15" x14ac:dyDescent="0.2">
      <c r="A240" t="s">
        <v>744</v>
      </c>
      <c r="B240">
        <v>1030</v>
      </c>
      <c r="C240">
        <v>1430</v>
      </c>
      <c r="D240">
        <v>2460</v>
      </c>
      <c r="E240">
        <v>280</v>
      </c>
      <c r="F240">
        <v>2740</v>
      </c>
      <c r="G240">
        <v>100</v>
      </c>
      <c r="H240">
        <v>20</v>
      </c>
      <c r="I240">
        <v>110</v>
      </c>
      <c r="J240">
        <v>2850</v>
      </c>
      <c r="K240">
        <v>38</v>
      </c>
      <c r="L240">
        <v>52</v>
      </c>
      <c r="M240">
        <v>90</v>
      </c>
      <c r="N240">
        <v>10</v>
      </c>
      <c r="O240">
        <v>100</v>
      </c>
    </row>
    <row r="241" spans="1:15" x14ac:dyDescent="0.2">
      <c r="A241" t="s">
        <v>503</v>
      </c>
      <c r="B241">
        <v>1690</v>
      </c>
      <c r="C241">
        <v>1620</v>
      </c>
      <c r="D241">
        <v>3310</v>
      </c>
      <c r="E241">
        <v>760</v>
      </c>
      <c r="F241">
        <v>4080</v>
      </c>
      <c r="G241">
        <v>170</v>
      </c>
      <c r="H241">
        <v>70</v>
      </c>
      <c r="I241">
        <v>250</v>
      </c>
      <c r="J241">
        <v>4320</v>
      </c>
      <c r="K241">
        <v>42</v>
      </c>
      <c r="L241">
        <v>40</v>
      </c>
      <c r="M241">
        <v>81</v>
      </c>
      <c r="N241">
        <v>19</v>
      </c>
      <c r="O241">
        <v>100</v>
      </c>
    </row>
    <row r="242" spans="1:15" x14ac:dyDescent="0.2">
      <c r="A242" t="s">
        <v>656</v>
      </c>
      <c r="B242">
        <v>3000</v>
      </c>
      <c r="C242">
        <v>2750</v>
      </c>
      <c r="D242">
        <v>5750</v>
      </c>
      <c r="E242">
        <v>1320</v>
      </c>
      <c r="F242">
        <v>7070</v>
      </c>
      <c r="G242">
        <v>330</v>
      </c>
      <c r="H242">
        <v>440</v>
      </c>
      <c r="I242">
        <v>770</v>
      </c>
      <c r="J242">
        <v>7840</v>
      </c>
      <c r="K242">
        <v>42</v>
      </c>
      <c r="L242">
        <v>39</v>
      </c>
      <c r="M242">
        <v>81</v>
      </c>
      <c r="N242">
        <v>19</v>
      </c>
      <c r="O242">
        <v>100</v>
      </c>
    </row>
    <row r="243" spans="1:15" x14ac:dyDescent="0.2">
      <c r="A243" t="s">
        <v>659</v>
      </c>
      <c r="B243">
        <v>920</v>
      </c>
      <c r="C243">
        <v>1080</v>
      </c>
      <c r="D243">
        <v>2000</v>
      </c>
      <c r="E243">
        <v>380</v>
      </c>
      <c r="F243">
        <v>2380</v>
      </c>
      <c r="G243">
        <v>100</v>
      </c>
      <c r="H243">
        <v>120</v>
      </c>
      <c r="I243">
        <v>220</v>
      </c>
      <c r="J243">
        <v>2590</v>
      </c>
      <c r="K243">
        <v>39</v>
      </c>
      <c r="L243">
        <v>45</v>
      </c>
      <c r="M243">
        <v>84</v>
      </c>
      <c r="N243">
        <v>16</v>
      </c>
      <c r="O243">
        <v>100</v>
      </c>
    </row>
    <row r="244" spans="1:15" x14ac:dyDescent="0.2">
      <c r="A244" t="s">
        <v>592</v>
      </c>
      <c r="B244">
        <v>1340</v>
      </c>
      <c r="C244">
        <v>1880</v>
      </c>
      <c r="D244">
        <v>3220</v>
      </c>
      <c r="E244">
        <v>810</v>
      </c>
      <c r="F244">
        <v>4020</v>
      </c>
      <c r="G244">
        <v>200</v>
      </c>
      <c r="H244">
        <v>20</v>
      </c>
      <c r="I244">
        <v>220</v>
      </c>
      <c r="J244">
        <v>4240</v>
      </c>
      <c r="K244">
        <v>33</v>
      </c>
      <c r="L244">
        <v>47</v>
      </c>
      <c r="M244">
        <v>80</v>
      </c>
      <c r="N244">
        <v>20</v>
      </c>
      <c r="O244">
        <v>100</v>
      </c>
    </row>
    <row r="245" spans="1:15" x14ac:dyDescent="0.2">
      <c r="A245" t="s">
        <v>693</v>
      </c>
      <c r="B245">
        <v>1080</v>
      </c>
      <c r="C245">
        <v>1300</v>
      </c>
      <c r="D245">
        <v>2380</v>
      </c>
      <c r="E245">
        <v>230</v>
      </c>
      <c r="F245">
        <v>2610</v>
      </c>
      <c r="G245">
        <v>120</v>
      </c>
      <c r="H245">
        <v>70</v>
      </c>
      <c r="I245">
        <v>200</v>
      </c>
      <c r="J245">
        <v>2800</v>
      </c>
      <c r="K245">
        <v>41</v>
      </c>
      <c r="L245">
        <v>50</v>
      </c>
      <c r="M245">
        <v>91</v>
      </c>
      <c r="N245">
        <v>9</v>
      </c>
      <c r="O245">
        <v>100</v>
      </c>
    </row>
    <row r="246" spans="1:15" x14ac:dyDescent="0.2">
      <c r="A246" t="s">
        <v>405</v>
      </c>
      <c r="B246">
        <v>1490</v>
      </c>
      <c r="C246">
        <v>1660</v>
      </c>
      <c r="D246">
        <v>3150</v>
      </c>
      <c r="E246">
        <v>750</v>
      </c>
      <c r="F246">
        <v>3890</v>
      </c>
      <c r="G246">
        <v>140</v>
      </c>
      <c r="H246">
        <v>10</v>
      </c>
      <c r="I246">
        <v>160</v>
      </c>
      <c r="J246">
        <v>4050</v>
      </c>
      <c r="K246">
        <v>38</v>
      </c>
      <c r="L246">
        <v>43</v>
      </c>
      <c r="M246">
        <v>81</v>
      </c>
      <c r="N246">
        <v>19</v>
      </c>
      <c r="O246">
        <v>100</v>
      </c>
    </row>
    <row r="247" spans="1:15" x14ac:dyDescent="0.2">
      <c r="A247" t="s">
        <v>673</v>
      </c>
      <c r="B247">
        <v>240</v>
      </c>
      <c r="C247">
        <v>260</v>
      </c>
      <c r="D247">
        <v>500</v>
      </c>
      <c r="E247">
        <v>100</v>
      </c>
      <c r="F247">
        <v>590</v>
      </c>
      <c r="G247">
        <v>20</v>
      </c>
      <c r="H247">
        <v>20</v>
      </c>
      <c r="I247">
        <v>40</v>
      </c>
      <c r="J247">
        <v>640</v>
      </c>
      <c r="K247">
        <v>41</v>
      </c>
      <c r="L247">
        <v>43</v>
      </c>
      <c r="M247">
        <v>84</v>
      </c>
      <c r="N247">
        <v>16</v>
      </c>
      <c r="O247">
        <v>100</v>
      </c>
    </row>
    <row r="248" spans="1:15" x14ac:dyDescent="0.2">
      <c r="A248" t="s">
        <v>586</v>
      </c>
      <c r="B248">
        <v>820</v>
      </c>
      <c r="C248">
        <v>1140</v>
      </c>
      <c r="D248">
        <v>1960</v>
      </c>
      <c r="E248">
        <v>460</v>
      </c>
      <c r="F248">
        <v>2420</v>
      </c>
      <c r="G248">
        <v>110</v>
      </c>
      <c r="H248">
        <v>20</v>
      </c>
      <c r="I248">
        <v>120</v>
      </c>
      <c r="J248">
        <v>2540</v>
      </c>
      <c r="K248">
        <v>34</v>
      </c>
      <c r="L248">
        <v>47</v>
      </c>
      <c r="M248">
        <v>81</v>
      </c>
      <c r="N248">
        <v>19</v>
      </c>
      <c r="O248">
        <v>100</v>
      </c>
    </row>
    <row r="249" spans="1:15" x14ac:dyDescent="0.2">
      <c r="A249" t="s">
        <v>575</v>
      </c>
      <c r="B249">
        <v>930</v>
      </c>
      <c r="C249">
        <v>2320</v>
      </c>
      <c r="D249">
        <v>3250</v>
      </c>
      <c r="E249">
        <v>880</v>
      </c>
      <c r="F249">
        <v>4120</v>
      </c>
      <c r="G249">
        <v>190</v>
      </c>
      <c r="H249">
        <v>110</v>
      </c>
      <c r="I249">
        <v>300</v>
      </c>
      <c r="J249">
        <v>4430</v>
      </c>
      <c r="K249">
        <v>22</v>
      </c>
      <c r="L249">
        <v>56</v>
      </c>
      <c r="M249">
        <v>79</v>
      </c>
      <c r="N249">
        <v>21</v>
      </c>
      <c r="O249">
        <v>100</v>
      </c>
    </row>
    <row r="250" spans="1:15" x14ac:dyDescent="0.2">
      <c r="A250" t="s">
        <v>365</v>
      </c>
      <c r="B250">
        <v>1530</v>
      </c>
      <c r="C250">
        <v>1570</v>
      </c>
      <c r="D250">
        <v>3110</v>
      </c>
      <c r="E250">
        <v>990</v>
      </c>
      <c r="F250">
        <v>4100</v>
      </c>
      <c r="G250">
        <v>120</v>
      </c>
      <c r="H250">
        <v>40</v>
      </c>
      <c r="I250">
        <v>160</v>
      </c>
      <c r="J250">
        <v>4260</v>
      </c>
      <c r="K250">
        <v>37</v>
      </c>
      <c r="L250">
        <v>38</v>
      </c>
      <c r="M250">
        <v>76</v>
      </c>
      <c r="N250">
        <v>24</v>
      </c>
      <c r="O250">
        <v>100</v>
      </c>
    </row>
    <row r="251" spans="1:15" x14ac:dyDescent="0.2">
      <c r="A251" t="s">
        <v>499</v>
      </c>
      <c r="B251">
        <v>530</v>
      </c>
      <c r="C251">
        <v>680</v>
      </c>
      <c r="D251">
        <v>1210</v>
      </c>
      <c r="E251">
        <v>290</v>
      </c>
      <c r="F251">
        <v>1500</v>
      </c>
      <c r="G251">
        <v>60</v>
      </c>
      <c r="H251">
        <v>50</v>
      </c>
      <c r="I251">
        <v>110</v>
      </c>
      <c r="J251">
        <v>1610</v>
      </c>
      <c r="K251">
        <v>35</v>
      </c>
      <c r="L251">
        <v>45</v>
      </c>
      <c r="M251">
        <v>80</v>
      </c>
      <c r="N251">
        <v>20</v>
      </c>
      <c r="O251">
        <v>100</v>
      </c>
    </row>
    <row r="252" spans="1:15" x14ac:dyDescent="0.2">
      <c r="A252" t="s">
        <v>636</v>
      </c>
      <c r="B252">
        <v>500</v>
      </c>
      <c r="C252">
        <v>810</v>
      </c>
      <c r="D252">
        <v>1310</v>
      </c>
      <c r="E252">
        <v>220</v>
      </c>
      <c r="F252">
        <v>1520</v>
      </c>
      <c r="G252">
        <v>100</v>
      </c>
      <c r="H252">
        <v>30</v>
      </c>
      <c r="I252">
        <v>130</v>
      </c>
      <c r="J252">
        <v>1650</v>
      </c>
      <c r="K252">
        <v>33</v>
      </c>
      <c r="L252">
        <v>53</v>
      </c>
      <c r="M252">
        <v>86</v>
      </c>
      <c r="N252">
        <v>14</v>
      </c>
      <c r="O252">
        <v>100</v>
      </c>
    </row>
    <row r="253" spans="1:15" x14ac:dyDescent="0.2">
      <c r="A253" t="s">
        <v>745</v>
      </c>
      <c r="B253">
        <v>2080</v>
      </c>
      <c r="C253">
        <v>2460</v>
      </c>
      <c r="D253">
        <v>4530</v>
      </c>
      <c r="E253">
        <v>960</v>
      </c>
      <c r="F253">
        <v>5490</v>
      </c>
      <c r="G253">
        <v>170</v>
      </c>
      <c r="H253">
        <v>40</v>
      </c>
      <c r="I253">
        <v>210</v>
      </c>
      <c r="J253">
        <v>5700</v>
      </c>
      <c r="K253">
        <v>38</v>
      </c>
      <c r="L253">
        <v>45</v>
      </c>
      <c r="M253">
        <v>83</v>
      </c>
      <c r="N253">
        <v>17</v>
      </c>
      <c r="O253">
        <v>100</v>
      </c>
    </row>
    <row r="254" spans="1:15" x14ac:dyDescent="0.2">
      <c r="A254" t="s">
        <v>701</v>
      </c>
      <c r="B254">
        <v>3770</v>
      </c>
      <c r="C254">
        <v>4000</v>
      </c>
      <c r="D254">
        <v>7780</v>
      </c>
      <c r="E254">
        <v>2180</v>
      </c>
      <c r="F254">
        <v>9960</v>
      </c>
      <c r="G254">
        <v>430</v>
      </c>
      <c r="H254">
        <v>510</v>
      </c>
      <c r="I254">
        <v>940</v>
      </c>
      <c r="J254">
        <v>10900</v>
      </c>
      <c r="K254">
        <v>38</v>
      </c>
      <c r="L254">
        <v>40</v>
      </c>
      <c r="M254">
        <v>78</v>
      </c>
      <c r="N254">
        <v>22</v>
      </c>
      <c r="O254">
        <v>100</v>
      </c>
    </row>
    <row r="255" spans="1:15" x14ac:dyDescent="0.2">
      <c r="A255" t="s">
        <v>406</v>
      </c>
      <c r="B255">
        <v>290</v>
      </c>
      <c r="C255">
        <v>460</v>
      </c>
      <c r="D255">
        <v>750</v>
      </c>
      <c r="E255">
        <v>100</v>
      </c>
      <c r="F255">
        <v>850</v>
      </c>
      <c r="G255">
        <v>30</v>
      </c>
      <c r="H255">
        <v>10</v>
      </c>
      <c r="I255">
        <v>30</v>
      </c>
      <c r="J255">
        <v>890</v>
      </c>
      <c r="K255">
        <v>34</v>
      </c>
      <c r="L255">
        <v>54</v>
      </c>
      <c r="M255">
        <v>88</v>
      </c>
      <c r="N255">
        <v>12</v>
      </c>
      <c r="O255">
        <v>100</v>
      </c>
    </row>
    <row r="256" spans="1:15" x14ac:dyDescent="0.2">
      <c r="A256" t="s">
        <v>576</v>
      </c>
      <c r="B256">
        <v>700</v>
      </c>
      <c r="C256">
        <v>1030</v>
      </c>
      <c r="D256">
        <v>1730</v>
      </c>
      <c r="E256">
        <v>280</v>
      </c>
      <c r="F256">
        <v>2010</v>
      </c>
      <c r="G256">
        <v>110</v>
      </c>
      <c r="H256">
        <v>30</v>
      </c>
      <c r="I256">
        <v>140</v>
      </c>
      <c r="J256">
        <v>2150</v>
      </c>
      <c r="K256">
        <v>35</v>
      </c>
      <c r="L256">
        <v>51</v>
      </c>
      <c r="M256">
        <v>86</v>
      </c>
      <c r="N256">
        <v>14</v>
      </c>
      <c r="O256">
        <v>100</v>
      </c>
    </row>
    <row r="257" spans="1:15" x14ac:dyDescent="0.2">
      <c r="A257" t="s">
        <v>429</v>
      </c>
      <c r="B257">
        <v>160</v>
      </c>
      <c r="C257">
        <v>230</v>
      </c>
      <c r="D257">
        <v>390</v>
      </c>
      <c r="E257">
        <v>110</v>
      </c>
      <c r="F257">
        <v>500</v>
      </c>
      <c r="G257">
        <v>20</v>
      </c>
      <c r="H257">
        <v>10</v>
      </c>
      <c r="I257">
        <v>30</v>
      </c>
      <c r="J257">
        <v>530</v>
      </c>
      <c r="K257">
        <v>32</v>
      </c>
      <c r="L257">
        <v>46</v>
      </c>
      <c r="M257">
        <v>78</v>
      </c>
      <c r="N257">
        <v>22</v>
      </c>
      <c r="O257">
        <v>100</v>
      </c>
    </row>
    <row r="258" spans="1:15" x14ac:dyDescent="0.2">
      <c r="A258" t="s">
        <v>374</v>
      </c>
      <c r="B258">
        <v>2630</v>
      </c>
      <c r="C258">
        <v>3190</v>
      </c>
      <c r="D258">
        <v>5820</v>
      </c>
      <c r="E258">
        <v>1560</v>
      </c>
      <c r="F258">
        <v>7380</v>
      </c>
      <c r="G258">
        <v>270</v>
      </c>
      <c r="H258">
        <v>20</v>
      </c>
      <c r="I258">
        <v>290</v>
      </c>
      <c r="J258">
        <v>7670</v>
      </c>
      <c r="K258">
        <v>36</v>
      </c>
      <c r="L258">
        <v>43</v>
      </c>
      <c r="M258">
        <v>79</v>
      </c>
      <c r="N258">
        <v>21</v>
      </c>
      <c r="O258">
        <v>100</v>
      </c>
    </row>
    <row r="259" spans="1:15" x14ac:dyDescent="0.2">
      <c r="A259" t="s">
        <v>523</v>
      </c>
      <c r="B259">
        <v>350</v>
      </c>
      <c r="C259">
        <v>400</v>
      </c>
      <c r="D259">
        <v>760</v>
      </c>
      <c r="E259">
        <v>180</v>
      </c>
      <c r="F259">
        <v>930</v>
      </c>
      <c r="G259">
        <v>40</v>
      </c>
      <c r="H259">
        <v>10</v>
      </c>
      <c r="I259">
        <v>40</v>
      </c>
      <c r="J259">
        <v>980</v>
      </c>
      <c r="K259">
        <v>38</v>
      </c>
      <c r="L259">
        <v>43</v>
      </c>
      <c r="M259">
        <v>81</v>
      </c>
      <c r="N259">
        <v>19</v>
      </c>
      <c r="O259">
        <v>100</v>
      </c>
    </row>
    <row r="260" spans="1:15" x14ac:dyDescent="0.2">
      <c r="A260" t="s">
        <v>407</v>
      </c>
      <c r="B260">
        <v>850</v>
      </c>
      <c r="C260">
        <v>830</v>
      </c>
      <c r="D260">
        <v>1680</v>
      </c>
      <c r="E260">
        <v>320</v>
      </c>
      <c r="F260">
        <v>2000</v>
      </c>
      <c r="G260">
        <v>80</v>
      </c>
      <c r="H260">
        <v>0</v>
      </c>
      <c r="I260">
        <v>80</v>
      </c>
      <c r="J260">
        <v>2080</v>
      </c>
      <c r="K260">
        <v>42</v>
      </c>
      <c r="L260">
        <v>41</v>
      </c>
      <c r="M260">
        <v>84</v>
      </c>
      <c r="N260">
        <v>16</v>
      </c>
      <c r="O260">
        <v>100</v>
      </c>
    </row>
    <row r="261" spans="1:15" x14ac:dyDescent="0.2">
      <c r="A261" t="s">
        <v>602</v>
      </c>
      <c r="B261">
        <v>520</v>
      </c>
      <c r="C261">
        <v>890</v>
      </c>
      <c r="D261">
        <v>1410</v>
      </c>
      <c r="E261">
        <v>200</v>
      </c>
      <c r="F261">
        <v>1610</v>
      </c>
      <c r="G261">
        <v>70</v>
      </c>
      <c r="H261">
        <v>20</v>
      </c>
      <c r="I261">
        <v>90</v>
      </c>
      <c r="J261">
        <v>1700</v>
      </c>
      <c r="K261">
        <v>32</v>
      </c>
      <c r="L261">
        <v>55</v>
      </c>
      <c r="M261">
        <v>88</v>
      </c>
      <c r="N261">
        <v>12</v>
      </c>
      <c r="O261">
        <v>100</v>
      </c>
    </row>
    <row r="262" spans="1:15" x14ac:dyDescent="0.2">
      <c r="A262" t="s">
        <v>414</v>
      </c>
      <c r="B262">
        <v>2720</v>
      </c>
      <c r="C262">
        <v>3150</v>
      </c>
      <c r="D262">
        <v>5870</v>
      </c>
      <c r="E262">
        <v>1590</v>
      </c>
      <c r="F262">
        <v>7460</v>
      </c>
      <c r="G262">
        <v>250</v>
      </c>
      <c r="H262">
        <v>110</v>
      </c>
      <c r="I262">
        <v>360</v>
      </c>
      <c r="J262">
        <v>7810</v>
      </c>
      <c r="K262">
        <v>36</v>
      </c>
      <c r="L262">
        <v>42</v>
      </c>
      <c r="M262">
        <v>79</v>
      </c>
      <c r="N262">
        <v>21</v>
      </c>
      <c r="O262">
        <v>100</v>
      </c>
    </row>
    <row r="263" spans="1:15" x14ac:dyDescent="0.2">
      <c r="A263" t="s">
        <v>494</v>
      </c>
      <c r="B263">
        <v>440</v>
      </c>
      <c r="C263">
        <v>550</v>
      </c>
      <c r="D263">
        <v>990</v>
      </c>
      <c r="E263">
        <v>220</v>
      </c>
      <c r="F263">
        <v>1210</v>
      </c>
      <c r="G263">
        <v>60</v>
      </c>
      <c r="H263">
        <v>30</v>
      </c>
      <c r="I263">
        <v>80</v>
      </c>
      <c r="J263">
        <v>1290</v>
      </c>
      <c r="K263">
        <v>36</v>
      </c>
      <c r="L263">
        <v>45</v>
      </c>
      <c r="M263">
        <v>81</v>
      </c>
      <c r="N263">
        <v>19</v>
      </c>
      <c r="O263">
        <v>100</v>
      </c>
    </row>
    <row r="264" spans="1:15" x14ac:dyDescent="0.2">
      <c r="A264" t="s">
        <v>637</v>
      </c>
      <c r="B264">
        <v>330</v>
      </c>
      <c r="C264">
        <v>350</v>
      </c>
      <c r="D264">
        <v>680</v>
      </c>
      <c r="E264">
        <v>100</v>
      </c>
      <c r="F264">
        <v>780</v>
      </c>
      <c r="G264">
        <v>30</v>
      </c>
      <c r="H264">
        <v>10</v>
      </c>
      <c r="I264">
        <v>40</v>
      </c>
      <c r="J264">
        <v>820</v>
      </c>
      <c r="K264">
        <v>42</v>
      </c>
      <c r="L264">
        <v>45</v>
      </c>
      <c r="M264">
        <v>87</v>
      </c>
      <c r="N264">
        <v>13</v>
      </c>
      <c r="O264">
        <v>100</v>
      </c>
    </row>
    <row r="265" spans="1:15" x14ac:dyDescent="0.2">
      <c r="A265" t="s">
        <v>472</v>
      </c>
      <c r="B265">
        <v>450</v>
      </c>
      <c r="C265">
        <v>570</v>
      </c>
      <c r="D265">
        <v>1020</v>
      </c>
      <c r="E265">
        <v>220</v>
      </c>
      <c r="F265">
        <v>1240</v>
      </c>
      <c r="G265">
        <v>70</v>
      </c>
      <c r="H265">
        <v>10</v>
      </c>
      <c r="I265">
        <v>80</v>
      </c>
      <c r="J265">
        <v>1320</v>
      </c>
      <c r="K265">
        <v>36</v>
      </c>
      <c r="L265">
        <v>46</v>
      </c>
      <c r="M265">
        <v>82</v>
      </c>
      <c r="N265">
        <v>18</v>
      </c>
      <c r="O265">
        <v>100</v>
      </c>
    </row>
    <row r="266" spans="1:15" x14ac:dyDescent="0.2">
      <c r="A266" t="s">
        <v>612</v>
      </c>
      <c r="B266">
        <v>500</v>
      </c>
      <c r="C266">
        <v>580</v>
      </c>
      <c r="D266">
        <v>1090</v>
      </c>
      <c r="E266">
        <v>190</v>
      </c>
      <c r="F266">
        <v>1280</v>
      </c>
      <c r="G266">
        <v>50</v>
      </c>
      <c r="H266">
        <v>10</v>
      </c>
      <c r="I266">
        <v>60</v>
      </c>
      <c r="J266">
        <v>1340</v>
      </c>
      <c r="K266">
        <v>39</v>
      </c>
      <c r="L266">
        <v>46</v>
      </c>
      <c r="M266">
        <v>85</v>
      </c>
      <c r="N266">
        <v>15</v>
      </c>
      <c r="O266">
        <v>100</v>
      </c>
    </row>
    <row r="267" spans="1:15" x14ac:dyDescent="0.2">
      <c r="A267" t="s">
        <v>435</v>
      </c>
      <c r="B267">
        <v>90</v>
      </c>
      <c r="C267">
        <v>170</v>
      </c>
      <c r="D267">
        <v>260</v>
      </c>
      <c r="E267">
        <v>40</v>
      </c>
      <c r="F267">
        <v>300</v>
      </c>
      <c r="G267">
        <v>10</v>
      </c>
      <c r="H267">
        <v>0</v>
      </c>
      <c r="I267">
        <v>10</v>
      </c>
      <c r="J267">
        <v>320</v>
      </c>
      <c r="K267">
        <v>31</v>
      </c>
      <c r="L267">
        <v>57</v>
      </c>
      <c r="M267">
        <v>87</v>
      </c>
      <c r="N267">
        <v>13</v>
      </c>
      <c r="O267">
        <v>100</v>
      </c>
    </row>
    <row r="268" spans="1:15" x14ac:dyDescent="0.2">
      <c r="A268" t="s">
        <v>430</v>
      </c>
      <c r="B268">
        <v>190</v>
      </c>
      <c r="C268">
        <v>340</v>
      </c>
      <c r="D268">
        <v>530</v>
      </c>
      <c r="E268">
        <v>120</v>
      </c>
      <c r="F268">
        <v>650</v>
      </c>
      <c r="G268">
        <v>20</v>
      </c>
      <c r="H268">
        <v>20</v>
      </c>
      <c r="I268">
        <v>40</v>
      </c>
      <c r="J268">
        <v>690</v>
      </c>
      <c r="K268">
        <v>29</v>
      </c>
      <c r="L268">
        <v>52</v>
      </c>
      <c r="M268">
        <v>82</v>
      </c>
      <c r="N268">
        <v>18</v>
      </c>
      <c r="O268">
        <v>100</v>
      </c>
    </row>
    <row r="269" spans="1:15" x14ac:dyDescent="0.2">
      <c r="A269" t="s">
        <v>375</v>
      </c>
      <c r="B269">
        <v>3210</v>
      </c>
      <c r="C269">
        <v>3320</v>
      </c>
      <c r="D269">
        <v>6540</v>
      </c>
      <c r="E269">
        <v>1810</v>
      </c>
      <c r="F269">
        <v>8340</v>
      </c>
      <c r="G269">
        <v>330</v>
      </c>
      <c r="H269">
        <v>30</v>
      </c>
      <c r="I269">
        <v>360</v>
      </c>
      <c r="J269">
        <v>8700</v>
      </c>
      <c r="K269">
        <v>38</v>
      </c>
      <c r="L269">
        <v>40</v>
      </c>
      <c r="M269">
        <v>78</v>
      </c>
      <c r="N269">
        <v>22</v>
      </c>
      <c r="O269">
        <v>100</v>
      </c>
    </row>
    <row r="270" spans="1:15" x14ac:dyDescent="0.2">
      <c r="A270" t="s">
        <v>476</v>
      </c>
      <c r="B270">
        <v>2890</v>
      </c>
      <c r="C270">
        <v>3170</v>
      </c>
      <c r="D270">
        <v>6060</v>
      </c>
      <c r="E270">
        <v>2220</v>
      </c>
      <c r="F270">
        <v>8280</v>
      </c>
      <c r="G270">
        <v>340</v>
      </c>
      <c r="H270">
        <v>280</v>
      </c>
      <c r="I270">
        <v>630</v>
      </c>
      <c r="J270">
        <v>8900</v>
      </c>
      <c r="K270">
        <v>35</v>
      </c>
      <c r="L270">
        <v>38</v>
      </c>
      <c r="M270">
        <v>73</v>
      </c>
      <c r="N270">
        <v>27</v>
      </c>
      <c r="O270">
        <v>100</v>
      </c>
    </row>
    <row r="271" spans="1:15" x14ac:dyDescent="0.2">
      <c r="A271" t="s">
        <v>431</v>
      </c>
      <c r="B271">
        <v>1010</v>
      </c>
      <c r="C271">
        <v>1240</v>
      </c>
      <c r="D271">
        <v>2240</v>
      </c>
      <c r="E271">
        <v>590</v>
      </c>
      <c r="F271">
        <v>2830</v>
      </c>
      <c r="G271">
        <v>100</v>
      </c>
      <c r="H271">
        <v>60</v>
      </c>
      <c r="I271">
        <v>160</v>
      </c>
      <c r="J271">
        <v>2990</v>
      </c>
      <c r="K271">
        <v>36</v>
      </c>
      <c r="L271">
        <v>44</v>
      </c>
      <c r="M271">
        <v>79</v>
      </c>
      <c r="N271">
        <v>21</v>
      </c>
      <c r="O271">
        <v>100</v>
      </c>
    </row>
    <row r="272" spans="1:15" x14ac:dyDescent="0.2">
      <c r="A272" t="s">
        <v>724</v>
      </c>
      <c r="B272">
        <v>1000</v>
      </c>
      <c r="C272">
        <v>1080</v>
      </c>
      <c r="D272">
        <v>2070</v>
      </c>
      <c r="E272">
        <v>170</v>
      </c>
      <c r="F272">
        <v>2250</v>
      </c>
      <c r="G272">
        <v>70</v>
      </c>
      <c r="H272">
        <v>60</v>
      </c>
      <c r="I272">
        <v>130</v>
      </c>
      <c r="J272">
        <v>2370</v>
      </c>
      <c r="K272">
        <v>44</v>
      </c>
      <c r="L272">
        <v>48</v>
      </c>
      <c r="M272">
        <v>92</v>
      </c>
      <c r="N272">
        <v>8</v>
      </c>
      <c r="O272">
        <v>100</v>
      </c>
    </row>
    <row r="273" spans="1:15" x14ac:dyDescent="0.2">
      <c r="A273" t="s">
        <v>683</v>
      </c>
      <c r="B273">
        <v>830</v>
      </c>
      <c r="C273">
        <v>1030</v>
      </c>
      <c r="D273">
        <v>1860</v>
      </c>
      <c r="E273">
        <v>420</v>
      </c>
      <c r="F273">
        <v>2290</v>
      </c>
      <c r="G273">
        <v>120</v>
      </c>
      <c r="H273">
        <v>160</v>
      </c>
      <c r="I273">
        <v>280</v>
      </c>
      <c r="J273">
        <v>2570</v>
      </c>
      <c r="K273">
        <v>36</v>
      </c>
      <c r="L273">
        <v>45</v>
      </c>
      <c r="M273">
        <v>82</v>
      </c>
      <c r="N273">
        <v>18</v>
      </c>
      <c r="O273">
        <v>100</v>
      </c>
    </row>
    <row r="274" spans="1:15" x14ac:dyDescent="0.2">
      <c r="A274" t="s">
        <v>385</v>
      </c>
      <c r="B274">
        <v>2840</v>
      </c>
      <c r="C274">
        <v>4000</v>
      </c>
      <c r="D274">
        <v>6840</v>
      </c>
      <c r="E274">
        <v>1320</v>
      </c>
      <c r="F274">
        <v>8160</v>
      </c>
      <c r="G274">
        <v>300</v>
      </c>
      <c r="H274">
        <v>40</v>
      </c>
      <c r="I274">
        <v>340</v>
      </c>
      <c r="J274">
        <v>8500</v>
      </c>
      <c r="K274">
        <v>35</v>
      </c>
      <c r="L274">
        <v>49</v>
      </c>
      <c r="M274">
        <v>84</v>
      </c>
      <c r="N274">
        <v>16</v>
      </c>
      <c r="O274">
        <v>100</v>
      </c>
    </row>
    <row r="275" spans="1:15" x14ac:dyDescent="0.2">
      <c r="A275" t="s">
        <v>432</v>
      </c>
      <c r="B275">
        <v>410</v>
      </c>
      <c r="C275">
        <v>560</v>
      </c>
      <c r="D275">
        <v>980</v>
      </c>
      <c r="E275">
        <v>240</v>
      </c>
      <c r="F275">
        <v>1220</v>
      </c>
      <c r="G275">
        <v>30</v>
      </c>
      <c r="H275">
        <v>10</v>
      </c>
      <c r="I275">
        <v>40</v>
      </c>
      <c r="J275">
        <v>1260</v>
      </c>
      <c r="K275">
        <v>34</v>
      </c>
      <c r="L275">
        <v>46</v>
      </c>
      <c r="M275">
        <v>80</v>
      </c>
      <c r="N275">
        <v>20</v>
      </c>
      <c r="O275">
        <v>100</v>
      </c>
    </row>
    <row r="276" spans="1:15" x14ac:dyDescent="0.2">
      <c r="A276" t="s">
        <v>621</v>
      </c>
      <c r="B276">
        <v>330</v>
      </c>
      <c r="C276">
        <v>600</v>
      </c>
      <c r="D276">
        <v>920</v>
      </c>
      <c r="E276">
        <v>240</v>
      </c>
      <c r="F276">
        <v>1160</v>
      </c>
      <c r="G276">
        <v>40</v>
      </c>
      <c r="H276">
        <v>10</v>
      </c>
      <c r="I276">
        <v>50</v>
      </c>
      <c r="J276">
        <v>1210</v>
      </c>
      <c r="K276">
        <v>28</v>
      </c>
      <c r="L276">
        <v>51</v>
      </c>
      <c r="M276">
        <v>80</v>
      </c>
      <c r="N276">
        <v>20</v>
      </c>
      <c r="O276">
        <v>100</v>
      </c>
    </row>
    <row r="277" spans="1:15" x14ac:dyDescent="0.2">
      <c r="A277" t="s">
        <v>415</v>
      </c>
      <c r="B277">
        <v>4560</v>
      </c>
      <c r="C277">
        <v>5790</v>
      </c>
      <c r="D277">
        <v>10360</v>
      </c>
      <c r="E277">
        <v>2610</v>
      </c>
      <c r="F277">
        <v>12960</v>
      </c>
      <c r="G277">
        <v>460</v>
      </c>
      <c r="H277">
        <v>220</v>
      </c>
      <c r="I277">
        <v>680</v>
      </c>
      <c r="J277">
        <v>13640</v>
      </c>
      <c r="K277">
        <v>35</v>
      </c>
      <c r="L277">
        <v>45</v>
      </c>
      <c r="M277">
        <v>80</v>
      </c>
      <c r="N277">
        <v>20</v>
      </c>
      <c r="O277">
        <v>100</v>
      </c>
    </row>
    <row r="278" spans="1:15" x14ac:dyDescent="0.2">
      <c r="A278" t="s">
        <v>622</v>
      </c>
      <c r="B278">
        <v>710</v>
      </c>
      <c r="C278">
        <v>1080</v>
      </c>
      <c r="D278">
        <v>1790</v>
      </c>
      <c r="E278">
        <v>370</v>
      </c>
      <c r="F278">
        <v>2160</v>
      </c>
      <c r="G278">
        <v>100</v>
      </c>
      <c r="H278">
        <v>70</v>
      </c>
      <c r="I278">
        <v>170</v>
      </c>
      <c r="J278">
        <v>2330</v>
      </c>
      <c r="K278">
        <v>33</v>
      </c>
      <c r="L278">
        <v>50</v>
      </c>
      <c r="M278">
        <v>83</v>
      </c>
      <c r="N278">
        <v>17</v>
      </c>
      <c r="O278">
        <v>100</v>
      </c>
    </row>
    <row r="279" spans="1:15" x14ac:dyDescent="0.2">
      <c r="A279" t="s">
        <v>746</v>
      </c>
      <c r="B279">
        <v>120</v>
      </c>
      <c r="C279">
        <v>220</v>
      </c>
      <c r="D279">
        <v>340</v>
      </c>
      <c r="E279">
        <v>10</v>
      </c>
      <c r="F279">
        <v>360</v>
      </c>
      <c r="G279">
        <v>20</v>
      </c>
      <c r="H279">
        <v>0</v>
      </c>
      <c r="I279">
        <v>20</v>
      </c>
      <c r="J279">
        <v>370</v>
      </c>
      <c r="K279">
        <v>34</v>
      </c>
      <c r="L279">
        <v>63</v>
      </c>
      <c r="M279">
        <v>97</v>
      </c>
      <c r="N279">
        <v>3</v>
      </c>
      <c r="O279">
        <v>100</v>
      </c>
    </row>
    <row r="280" spans="1:15" x14ac:dyDescent="0.2">
      <c r="A280" t="s">
        <v>482</v>
      </c>
      <c r="B280">
        <v>1660</v>
      </c>
      <c r="C280">
        <v>2100</v>
      </c>
      <c r="D280">
        <v>3750</v>
      </c>
      <c r="E280">
        <v>1020</v>
      </c>
      <c r="F280">
        <v>4770</v>
      </c>
      <c r="G280">
        <v>200</v>
      </c>
      <c r="H280">
        <v>200</v>
      </c>
      <c r="I280">
        <v>400</v>
      </c>
      <c r="J280">
        <v>5170</v>
      </c>
      <c r="K280">
        <v>35</v>
      </c>
      <c r="L280">
        <v>44</v>
      </c>
      <c r="M280">
        <v>79</v>
      </c>
      <c r="N280">
        <v>21</v>
      </c>
      <c r="O280">
        <v>100</v>
      </c>
    </row>
    <row r="281" spans="1:15" x14ac:dyDescent="0.2">
      <c r="A281" t="s">
        <v>587</v>
      </c>
      <c r="B281">
        <v>710</v>
      </c>
      <c r="C281">
        <v>1190</v>
      </c>
      <c r="D281">
        <v>1890</v>
      </c>
      <c r="E281">
        <v>510</v>
      </c>
      <c r="F281">
        <v>2400</v>
      </c>
      <c r="G281">
        <v>130</v>
      </c>
      <c r="H281">
        <v>20</v>
      </c>
      <c r="I281">
        <v>150</v>
      </c>
      <c r="J281">
        <v>2550</v>
      </c>
      <c r="K281">
        <v>29</v>
      </c>
      <c r="L281">
        <v>49</v>
      </c>
      <c r="M281">
        <v>79</v>
      </c>
      <c r="N281">
        <v>21</v>
      </c>
      <c r="O281">
        <v>100</v>
      </c>
    </row>
    <row r="282" spans="1:15" x14ac:dyDescent="0.2">
      <c r="A282" t="s">
        <v>477</v>
      </c>
      <c r="B282">
        <v>1140</v>
      </c>
      <c r="C282">
        <v>1490</v>
      </c>
      <c r="D282">
        <v>2620</v>
      </c>
      <c r="E282">
        <v>610</v>
      </c>
      <c r="F282">
        <v>3230</v>
      </c>
      <c r="G282">
        <v>140</v>
      </c>
      <c r="H282">
        <v>120</v>
      </c>
      <c r="I282">
        <v>250</v>
      </c>
      <c r="J282">
        <v>3480</v>
      </c>
      <c r="K282">
        <v>35</v>
      </c>
      <c r="L282">
        <v>46</v>
      </c>
      <c r="M282">
        <v>81</v>
      </c>
      <c r="N282">
        <v>19</v>
      </c>
      <c r="O282">
        <v>100</v>
      </c>
    </row>
    <row r="283" spans="1:15" x14ac:dyDescent="0.2">
      <c r="A283" t="s">
        <v>747</v>
      </c>
      <c r="B283">
        <v>1230</v>
      </c>
      <c r="C283">
        <v>1440</v>
      </c>
      <c r="D283">
        <v>2670</v>
      </c>
      <c r="E283">
        <v>530</v>
      </c>
      <c r="F283">
        <v>3200</v>
      </c>
      <c r="G283">
        <v>70</v>
      </c>
      <c r="H283">
        <v>10</v>
      </c>
      <c r="I283">
        <v>80</v>
      </c>
      <c r="J283">
        <v>3280</v>
      </c>
      <c r="K283">
        <v>38</v>
      </c>
      <c r="L283">
        <v>45</v>
      </c>
      <c r="M283">
        <v>83</v>
      </c>
      <c r="N283">
        <v>17</v>
      </c>
      <c r="O283">
        <v>100</v>
      </c>
    </row>
    <row r="284" spans="1:15" x14ac:dyDescent="0.2">
      <c r="A284" t="s">
        <v>597</v>
      </c>
      <c r="B284">
        <v>170</v>
      </c>
      <c r="C284">
        <v>330</v>
      </c>
      <c r="D284">
        <v>490</v>
      </c>
      <c r="E284">
        <v>60</v>
      </c>
      <c r="F284">
        <v>560</v>
      </c>
      <c r="G284">
        <v>30</v>
      </c>
      <c r="H284">
        <v>0</v>
      </c>
      <c r="I284">
        <v>30</v>
      </c>
      <c r="J284">
        <v>590</v>
      </c>
      <c r="K284">
        <v>30</v>
      </c>
      <c r="L284">
        <v>59</v>
      </c>
      <c r="M284">
        <v>89</v>
      </c>
      <c r="N284">
        <v>11</v>
      </c>
      <c r="O284">
        <v>100</v>
      </c>
    </row>
    <row r="285" spans="1:15" x14ac:dyDescent="0.2">
      <c r="A285" t="s">
        <v>513</v>
      </c>
      <c r="B285">
        <v>540</v>
      </c>
      <c r="C285">
        <v>710</v>
      </c>
      <c r="D285">
        <v>1250</v>
      </c>
      <c r="E285">
        <v>190</v>
      </c>
      <c r="F285">
        <v>1450</v>
      </c>
      <c r="G285">
        <v>60</v>
      </c>
      <c r="H285">
        <v>50</v>
      </c>
      <c r="I285">
        <v>110</v>
      </c>
      <c r="J285">
        <v>1560</v>
      </c>
      <c r="K285">
        <v>37</v>
      </c>
      <c r="L285">
        <v>49</v>
      </c>
      <c r="M285">
        <v>87</v>
      </c>
      <c r="N285">
        <v>13</v>
      </c>
      <c r="O285">
        <v>100</v>
      </c>
    </row>
    <row r="286" spans="1:15" x14ac:dyDescent="0.2">
      <c r="A286" t="s">
        <v>444</v>
      </c>
      <c r="B286">
        <v>560</v>
      </c>
      <c r="C286">
        <v>640</v>
      </c>
      <c r="D286">
        <v>1200</v>
      </c>
      <c r="E286">
        <v>460</v>
      </c>
      <c r="F286">
        <v>1660</v>
      </c>
      <c r="G286">
        <v>80</v>
      </c>
      <c r="H286">
        <v>20</v>
      </c>
      <c r="I286">
        <v>100</v>
      </c>
      <c r="J286">
        <v>1760</v>
      </c>
      <c r="K286">
        <v>34</v>
      </c>
      <c r="L286">
        <v>38</v>
      </c>
      <c r="M286">
        <v>72</v>
      </c>
      <c r="N286">
        <v>28</v>
      </c>
      <c r="O286">
        <v>100</v>
      </c>
    </row>
    <row r="287" spans="1:15" x14ac:dyDescent="0.2">
      <c r="A287" t="s">
        <v>653</v>
      </c>
      <c r="B287">
        <v>1190</v>
      </c>
      <c r="C287">
        <v>1410</v>
      </c>
      <c r="D287">
        <v>2600</v>
      </c>
      <c r="E287">
        <v>550</v>
      </c>
      <c r="F287">
        <v>3140</v>
      </c>
      <c r="G287">
        <v>180</v>
      </c>
      <c r="H287">
        <v>210</v>
      </c>
      <c r="I287">
        <v>390</v>
      </c>
      <c r="J287">
        <v>3540</v>
      </c>
      <c r="K287">
        <v>38</v>
      </c>
      <c r="L287">
        <v>45</v>
      </c>
      <c r="M287">
        <v>83</v>
      </c>
      <c r="N287">
        <v>17</v>
      </c>
      <c r="O287">
        <v>100</v>
      </c>
    </row>
    <row r="288" spans="1:15" x14ac:dyDescent="0.2">
      <c r="A288" t="s">
        <v>666</v>
      </c>
      <c r="B288">
        <v>520</v>
      </c>
      <c r="C288">
        <v>610</v>
      </c>
      <c r="D288">
        <v>1130</v>
      </c>
      <c r="E288">
        <v>170</v>
      </c>
      <c r="F288">
        <v>1300</v>
      </c>
      <c r="G288">
        <v>80</v>
      </c>
      <c r="H288">
        <v>90</v>
      </c>
      <c r="I288">
        <v>160</v>
      </c>
      <c r="J288">
        <v>1460</v>
      </c>
      <c r="K288">
        <v>40</v>
      </c>
      <c r="L288">
        <v>47</v>
      </c>
      <c r="M288">
        <v>87</v>
      </c>
      <c r="N288">
        <v>13</v>
      </c>
      <c r="O288">
        <v>100</v>
      </c>
    </row>
    <row r="289" spans="1:15" x14ac:dyDescent="0.2">
      <c r="A289" t="s">
        <v>456</v>
      </c>
      <c r="B289">
        <v>540</v>
      </c>
      <c r="C289">
        <v>690</v>
      </c>
      <c r="D289">
        <v>1230</v>
      </c>
      <c r="E289">
        <v>250</v>
      </c>
      <c r="F289">
        <v>1480</v>
      </c>
      <c r="G289">
        <v>50</v>
      </c>
      <c r="H289">
        <v>40</v>
      </c>
      <c r="I289">
        <v>80</v>
      </c>
      <c r="J289">
        <v>1560</v>
      </c>
      <c r="K289">
        <v>36</v>
      </c>
      <c r="L289">
        <v>46</v>
      </c>
      <c r="M289">
        <v>83</v>
      </c>
      <c r="N289">
        <v>17</v>
      </c>
      <c r="O289">
        <v>100</v>
      </c>
    </row>
    <row r="290" spans="1:15" x14ac:dyDescent="0.2">
      <c r="A290" t="s">
        <v>457</v>
      </c>
      <c r="B290">
        <v>710</v>
      </c>
      <c r="C290">
        <v>940</v>
      </c>
      <c r="D290">
        <v>1650</v>
      </c>
      <c r="E290">
        <v>310</v>
      </c>
      <c r="F290">
        <v>1950</v>
      </c>
      <c r="G290">
        <v>80</v>
      </c>
      <c r="H290">
        <v>30</v>
      </c>
      <c r="I290">
        <v>110</v>
      </c>
      <c r="J290">
        <v>2060</v>
      </c>
      <c r="K290">
        <v>36</v>
      </c>
      <c r="L290">
        <v>48</v>
      </c>
      <c r="M290">
        <v>84</v>
      </c>
      <c r="N290">
        <v>16</v>
      </c>
      <c r="O290">
        <v>100</v>
      </c>
    </row>
    <row r="291" spans="1:15" x14ac:dyDescent="0.2">
      <c r="A291" t="s">
        <v>398</v>
      </c>
      <c r="B291">
        <v>580</v>
      </c>
      <c r="C291">
        <v>680</v>
      </c>
      <c r="D291">
        <v>1260</v>
      </c>
      <c r="E291">
        <v>210</v>
      </c>
      <c r="F291">
        <v>1460</v>
      </c>
      <c r="G291">
        <v>40</v>
      </c>
      <c r="H291">
        <v>10</v>
      </c>
      <c r="I291">
        <v>50</v>
      </c>
      <c r="J291">
        <v>1510</v>
      </c>
      <c r="K291">
        <v>40</v>
      </c>
      <c r="L291">
        <v>46</v>
      </c>
      <c r="M291">
        <v>86</v>
      </c>
      <c r="N291">
        <v>14</v>
      </c>
      <c r="O291">
        <v>100</v>
      </c>
    </row>
    <row r="292" spans="1:15" x14ac:dyDescent="0.2">
      <c r="A292" t="s">
        <v>748</v>
      </c>
      <c r="B292">
        <v>3750</v>
      </c>
      <c r="C292">
        <v>4290</v>
      </c>
      <c r="D292">
        <v>8030</v>
      </c>
      <c r="E292">
        <v>1390</v>
      </c>
      <c r="F292">
        <v>9430</v>
      </c>
      <c r="G292">
        <v>280</v>
      </c>
      <c r="H292">
        <v>50</v>
      </c>
      <c r="I292">
        <v>330</v>
      </c>
      <c r="J292">
        <v>9750</v>
      </c>
      <c r="K292">
        <v>40</v>
      </c>
      <c r="L292">
        <v>45</v>
      </c>
      <c r="M292">
        <v>85</v>
      </c>
      <c r="N292">
        <v>15</v>
      </c>
      <c r="O292">
        <v>100</v>
      </c>
    </row>
    <row r="293" spans="1:15" x14ac:dyDescent="0.2">
      <c r="A293" t="s">
        <v>542</v>
      </c>
      <c r="B293">
        <v>730</v>
      </c>
      <c r="C293">
        <v>740</v>
      </c>
      <c r="D293">
        <v>1470</v>
      </c>
      <c r="E293">
        <v>260</v>
      </c>
      <c r="F293">
        <v>1720</v>
      </c>
      <c r="G293">
        <v>70</v>
      </c>
      <c r="H293">
        <v>20</v>
      </c>
      <c r="I293">
        <v>90</v>
      </c>
      <c r="J293">
        <v>1810</v>
      </c>
      <c r="K293">
        <v>42</v>
      </c>
      <c r="L293">
        <v>43</v>
      </c>
      <c r="M293">
        <v>85</v>
      </c>
      <c r="N293">
        <v>15</v>
      </c>
      <c r="O293">
        <v>100</v>
      </c>
    </row>
    <row r="294" spans="1:15" x14ac:dyDescent="0.2">
      <c r="A294" t="s">
        <v>464</v>
      </c>
      <c r="B294">
        <v>260</v>
      </c>
      <c r="C294">
        <v>340</v>
      </c>
      <c r="D294">
        <v>590</v>
      </c>
      <c r="E294">
        <v>120</v>
      </c>
      <c r="F294">
        <v>710</v>
      </c>
      <c r="G294">
        <v>30</v>
      </c>
      <c r="H294">
        <v>10</v>
      </c>
      <c r="I294">
        <v>40</v>
      </c>
      <c r="J294">
        <v>750</v>
      </c>
      <c r="K294">
        <v>36</v>
      </c>
      <c r="L294">
        <v>48</v>
      </c>
      <c r="M294">
        <v>84</v>
      </c>
      <c r="N294">
        <v>16</v>
      </c>
      <c r="O294">
        <v>100</v>
      </c>
    </row>
    <row r="295" spans="1:15" x14ac:dyDescent="0.2">
      <c r="A295" t="s">
        <v>629</v>
      </c>
      <c r="B295">
        <v>360</v>
      </c>
      <c r="C295">
        <v>640</v>
      </c>
      <c r="D295">
        <v>1000</v>
      </c>
      <c r="E295">
        <v>170</v>
      </c>
      <c r="F295">
        <v>1170</v>
      </c>
      <c r="G295">
        <v>50</v>
      </c>
      <c r="H295">
        <v>10</v>
      </c>
      <c r="I295">
        <v>50</v>
      </c>
      <c r="J295">
        <v>1220</v>
      </c>
      <c r="K295">
        <v>31</v>
      </c>
      <c r="L295">
        <v>55</v>
      </c>
      <c r="M295">
        <v>86</v>
      </c>
      <c r="N295">
        <v>14</v>
      </c>
      <c r="O295">
        <v>100</v>
      </c>
    </row>
    <row r="296" spans="1:15" x14ac:dyDescent="0.2">
      <c r="A296" t="s">
        <v>408</v>
      </c>
      <c r="B296">
        <v>730</v>
      </c>
      <c r="C296">
        <v>900</v>
      </c>
      <c r="D296">
        <v>1620</v>
      </c>
      <c r="E296">
        <v>310</v>
      </c>
      <c r="F296">
        <v>1930</v>
      </c>
      <c r="G296">
        <v>60</v>
      </c>
      <c r="H296">
        <v>10</v>
      </c>
      <c r="I296">
        <v>70</v>
      </c>
      <c r="J296">
        <v>2000</v>
      </c>
      <c r="K296">
        <v>38</v>
      </c>
      <c r="L296">
        <v>46</v>
      </c>
      <c r="M296">
        <v>84</v>
      </c>
      <c r="N296">
        <v>16</v>
      </c>
      <c r="O296">
        <v>100</v>
      </c>
    </row>
    <row r="297" spans="1:15" x14ac:dyDescent="0.2">
      <c r="A297" t="s">
        <v>684</v>
      </c>
      <c r="B297">
        <v>960</v>
      </c>
      <c r="C297">
        <v>1140</v>
      </c>
      <c r="D297">
        <v>2100</v>
      </c>
      <c r="E297">
        <v>420</v>
      </c>
      <c r="F297">
        <v>2520</v>
      </c>
      <c r="G297">
        <v>130</v>
      </c>
      <c r="H297">
        <v>150</v>
      </c>
      <c r="I297">
        <v>290</v>
      </c>
      <c r="J297">
        <v>2810</v>
      </c>
      <c r="K297">
        <v>38</v>
      </c>
      <c r="L297">
        <v>45</v>
      </c>
      <c r="M297">
        <v>83</v>
      </c>
      <c r="N297">
        <v>17</v>
      </c>
      <c r="O297">
        <v>100</v>
      </c>
    </row>
    <row r="298" spans="1:15" x14ac:dyDescent="0.2">
      <c r="A298" t="s">
        <v>488</v>
      </c>
      <c r="B298">
        <v>450</v>
      </c>
      <c r="C298">
        <v>600</v>
      </c>
      <c r="D298">
        <v>1050</v>
      </c>
      <c r="E298">
        <v>270</v>
      </c>
      <c r="F298">
        <v>1320</v>
      </c>
      <c r="G298">
        <v>50</v>
      </c>
      <c r="H298">
        <v>60</v>
      </c>
      <c r="I298">
        <v>110</v>
      </c>
      <c r="J298">
        <v>1430</v>
      </c>
      <c r="K298">
        <v>34</v>
      </c>
      <c r="L298">
        <v>45</v>
      </c>
      <c r="M298">
        <v>80</v>
      </c>
      <c r="N298">
        <v>20</v>
      </c>
      <c r="O298">
        <v>100</v>
      </c>
    </row>
    <row r="299" spans="1:15" x14ac:dyDescent="0.2">
      <c r="A299" t="s">
        <v>361</v>
      </c>
      <c r="B299">
        <v>1820</v>
      </c>
      <c r="C299">
        <v>1910</v>
      </c>
      <c r="D299">
        <v>3730</v>
      </c>
      <c r="E299">
        <v>910</v>
      </c>
      <c r="F299">
        <v>4650</v>
      </c>
      <c r="G299">
        <v>170</v>
      </c>
      <c r="H299">
        <v>40</v>
      </c>
      <c r="I299">
        <v>210</v>
      </c>
      <c r="J299">
        <v>4860</v>
      </c>
      <c r="K299">
        <v>39</v>
      </c>
      <c r="L299">
        <v>41</v>
      </c>
      <c r="M299">
        <v>80</v>
      </c>
      <c r="N299">
        <v>20</v>
      </c>
      <c r="O299">
        <v>100</v>
      </c>
    </row>
    <row r="300" spans="1:15" x14ac:dyDescent="0.2">
      <c r="A300" t="s">
        <v>593</v>
      </c>
      <c r="B300">
        <v>1790</v>
      </c>
      <c r="C300">
        <v>2420</v>
      </c>
      <c r="D300">
        <v>4210</v>
      </c>
      <c r="E300">
        <v>830</v>
      </c>
      <c r="F300">
        <v>5040</v>
      </c>
      <c r="G300">
        <v>220</v>
      </c>
      <c r="H300">
        <v>40</v>
      </c>
      <c r="I300">
        <v>260</v>
      </c>
      <c r="J300">
        <v>5300</v>
      </c>
      <c r="K300">
        <v>35</v>
      </c>
      <c r="L300">
        <v>48</v>
      </c>
      <c r="M300">
        <v>84</v>
      </c>
      <c r="N300">
        <v>16</v>
      </c>
      <c r="O300">
        <v>100</v>
      </c>
    </row>
    <row r="301" spans="1:15" x14ac:dyDescent="0.2">
      <c r="A301" t="s">
        <v>507</v>
      </c>
      <c r="B301">
        <v>1520</v>
      </c>
      <c r="C301">
        <v>1530</v>
      </c>
      <c r="D301">
        <v>3040</v>
      </c>
      <c r="E301">
        <v>820</v>
      </c>
      <c r="F301">
        <v>3860</v>
      </c>
      <c r="G301">
        <v>150</v>
      </c>
      <c r="H301">
        <v>50</v>
      </c>
      <c r="I301">
        <v>200</v>
      </c>
      <c r="J301">
        <v>4060</v>
      </c>
      <c r="K301">
        <v>39</v>
      </c>
      <c r="L301">
        <v>40</v>
      </c>
      <c r="M301">
        <v>79</v>
      </c>
      <c r="N301">
        <v>21</v>
      </c>
      <c r="O301">
        <v>100</v>
      </c>
    </row>
    <row r="302" spans="1:15" x14ac:dyDescent="0.2">
      <c r="A302" t="s">
        <v>577</v>
      </c>
      <c r="B302">
        <v>1980</v>
      </c>
      <c r="C302">
        <v>3870</v>
      </c>
      <c r="D302">
        <v>5850</v>
      </c>
      <c r="E302">
        <v>1170</v>
      </c>
      <c r="F302">
        <v>7020</v>
      </c>
      <c r="G302">
        <v>350</v>
      </c>
      <c r="H302">
        <v>240</v>
      </c>
      <c r="I302">
        <v>580</v>
      </c>
      <c r="J302">
        <v>7600</v>
      </c>
      <c r="K302">
        <v>28</v>
      </c>
      <c r="L302">
        <v>55</v>
      </c>
      <c r="M302">
        <v>83</v>
      </c>
      <c r="N302">
        <v>17</v>
      </c>
      <c r="O302">
        <v>100</v>
      </c>
    </row>
    <row r="303" spans="1:15" x14ac:dyDescent="0.2">
      <c r="A303" t="s">
        <v>638</v>
      </c>
      <c r="B303">
        <v>380</v>
      </c>
      <c r="C303">
        <v>500</v>
      </c>
      <c r="D303">
        <v>880</v>
      </c>
      <c r="E303">
        <v>180</v>
      </c>
      <c r="F303">
        <v>1060</v>
      </c>
      <c r="G303">
        <v>80</v>
      </c>
      <c r="H303">
        <v>20</v>
      </c>
      <c r="I303">
        <v>100</v>
      </c>
      <c r="J303">
        <v>1160</v>
      </c>
      <c r="K303">
        <v>36</v>
      </c>
      <c r="L303">
        <v>47</v>
      </c>
      <c r="M303">
        <v>83</v>
      </c>
      <c r="N303">
        <v>17</v>
      </c>
      <c r="O303">
        <v>100</v>
      </c>
    </row>
    <row r="304" spans="1:15" x14ac:dyDescent="0.2">
      <c r="A304" t="s">
        <v>531</v>
      </c>
      <c r="B304">
        <v>540</v>
      </c>
      <c r="C304">
        <v>650</v>
      </c>
      <c r="D304">
        <v>1190</v>
      </c>
      <c r="E304">
        <v>280</v>
      </c>
      <c r="F304">
        <v>1470</v>
      </c>
      <c r="G304">
        <v>60</v>
      </c>
      <c r="H304">
        <v>20</v>
      </c>
      <c r="I304">
        <v>80</v>
      </c>
      <c r="J304">
        <v>1550</v>
      </c>
      <c r="K304">
        <v>37</v>
      </c>
      <c r="L304">
        <v>44</v>
      </c>
      <c r="M304">
        <v>81</v>
      </c>
      <c r="N304">
        <v>19</v>
      </c>
      <c r="O304">
        <v>100</v>
      </c>
    </row>
    <row r="305" spans="1:15" x14ac:dyDescent="0.2">
      <c r="A305" t="s">
        <v>547</v>
      </c>
      <c r="B305">
        <v>580</v>
      </c>
      <c r="C305">
        <v>620</v>
      </c>
      <c r="D305">
        <v>1200</v>
      </c>
      <c r="E305">
        <v>200</v>
      </c>
      <c r="F305">
        <v>1400</v>
      </c>
      <c r="G305">
        <v>50</v>
      </c>
      <c r="H305">
        <v>30</v>
      </c>
      <c r="I305">
        <v>80</v>
      </c>
      <c r="J305">
        <v>1470</v>
      </c>
      <c r="K305">
        <v>42</v>
      </c>
      <c r="L305">
        <v>44</v>
      </c>
      <c r="M305">
        <v>86</v>
      </c>
      <c r="N305">
        <v>14</v>
      </c>
      <c r="O305">
        <v>100</v>
      </c>
    </row>
    <row r="306" spans="1:15" x14ac:dyDescent="0.2">
      <c r="A306" t="s">
        <v>384</v>
      </c>
      <c r="B306">
        <v>2180</v>
      </c>
      <c r="C306">
        <v>2740</v>
      </c>
      <c r="D306">
        <v>4920</v>
      </c>
      <c r="E306">
        <v>1200</v>
      </c>
      <c r="F306">
        <v>6120</v>
      </c>
      <c r="G306">
        <v>210</v>
      </c>
      <c r="H306">
        <v>80</v>
      </c>
      <c r="I306">
        <v>280</v>
      </c>
      <c r="J306">
        <v>6400</v>
      </c>
      <c r="K306">
        <v>36</v>
      </c>
      <c r="L306">
        <v>45</v>
      </c>
      <c r="M306">
        <v>80</v>
      </c>
      <c r="N306">
        <v>20</v>
      </c>
      <c r="O306">
        <v>100</v>
      </c>
    </row>
    <row r="307" spans="1:15" x14ac:dyDescent="0.2">
      <c r="A307" t="s">
        <v>489</v>
      </c>
      <c r="B307">
        <v>620</v>
      </c>
      <c r="C307">
        <v>960</v>
      </c>
      <c r="D307">
        <v>1580</v>
      </c>
      <c r="E307">
        <v>370</v>
      </c>
      <c r="F307">
        <v>1950</v>
      </c>
      <c r="G307">
        <v>80</v>
      </c>
      <c r="H307">
        <v>100</v>
      </c>
      <c r="I307">
        <v>180</v>
      </c>
      <c r="J307">
        <v>2120</v>
      </c>
      <c r="K307">
        <v>32</v>
      </c>
      <c r="L307">
        <v>49</v>
      </c>
      <c r="M307">
        <v>81</v>
      </c>
      <c r="N307">
        <v>19</v>
      </c>
      <c r="O307">
        <v>100</v>
      </c>
    </row>
    <row r="308" spans="1:15" x14ac:dyDescent="0.2">
      <c r="A308" t="s">
        <v>490</v>
      </c>
      <c r="B308">
        <v>610</v>
      </c>
      <c r="C308">
        <v>900</v>
      </c>
      <c r="D308">
        <v>1520</v>
      </c>
      <c r="E308">
        <v>410</v>
      </c>
      <c r="F308">
        <v>1920</v>
      </c>
      <c r="G308">
        <v>80</v>
      </c>
      <c r="H308">
        <v>130</v>
      </c>
      <c r="I308">
        <v>210</v>
      </c>
      <c r="J308">
        <v>2130</v>
      </c>
      <c r="K308">
        <v>32</v>
      </c>
      <c r="L308">
        <v>47</v>
      </c>
      <c r="M308">
        <v>79</v>
      </c>
      <c r="N308">
        <v>21</v>
      </c>
      <c r="O308">
        <v>100</v>
      </c>
    </row>
    <row r="309" spans="1:15" x14ac:dyDescent="0.2">
      <c r="A309" t="s">
        <v>532</v>
      </c>
      <c r="B309">
        <v>600</v>
      </c>
      <c r="C309">
        <v>590</v>
      </c>
      <c r="D309">
        <v>1200</v>
      </c>
      <c r="E309">
        <v>240</v>
      </c>
      <c r="F309">
        <v>1440</v>
      </c>
      <c r="G309">
        <v>60</v>
      </c>
      <c r="H309">
        <v>30</v>
      </c>
      <c r="I309">
        <v>80</v>
      </c>
      <c r="J309">
        <v>1520</v>
      </c>
      <c r="K309">
        <v>42</v>
      </c>
      <c r="L309">
        <v>41</v>
      </c>
      <c r="M309">
        <v>83</v>
      </c>
      <c r="N309">
        <v>17</v>
      </c>
      <c r="O309">
        <v>100</v>
      </c>
    </row>
    <row r="310" spans="1:15" x14ac:dyDescent="0.2">
      <c r="A310" t="s">
        <v>749</v>
      </c>
      <c r="B310">
        <v>790</v>
      </c>
      <c r="C310">
        <v>940</v>
      </c>
      <c r="D310">
        <v>1730</v>
      </c>
      <c r="E310">
        <v>360</v>
      </c>
      <c r="F310">
        <v>2090</v>
      </c>
      <c r="G310">
        <v>50</v>
      </c>
      <c r="H310">
        <v>10</v>
      </c>
      <c r="I310">
        <v>60</v>
      </c>
      <c r="J310">
        <v>2160</v>
      </c>
      <c r="K310">
        <v>38</v>
      </c>
      <c r="L310">
        <v>45</v>
      </c>
      <c r="M310">
        <v>83</v>
      </c>
      <c r="N310">
        <v>17</v>
      </c>
      <c r="O310">
        <v>100</v>
      </c>
    </row>
    <row r="311" spans="1:15" x14ac:dyDescent="0.2">
      <c r="A311" t="s">
        <v>376</v>
      </c>
      <c r="B311">
        <v>2250</v>
      </c>
      <c r="C311">
        <v>2680</v>
      </c>
      <c r="D311">
        <v>4930</v>
      </c>
      <c r="E311">
        <v>1190</v>
      </c>
      <c r="F311">
        <v>6120</v>
      </c>
      <c r="G311">
        <v>200</v>
      </c>
      <c r="H311">
        <v>10</v>
      </c>
      <c r="I311">
        <v>210</v>
      </c>
      <c r="J311">
        <v>6330</v>
      </c>
      <c r="K311">
        <v>37</v>
      </c>
      <c r="L311">
        <v>44</v>
      </c>
      <c r="M311">
        <v>81</v>
      </c>
      <c r="N311">
        <v>19</v>
      </c>
      <c r="O311">
        <v>100</v>
      </c>
    </row>
    <row r="312" spans="1:15" x14ac:dyDescent="0.2">
      <c r="A312" t="s">
        <v>366</v>
      </c>
      <c r="B312">
        <v>1790</v>
      </c>
      <c r="C312">
        <v>1960</v>
      </c>
      <c r="D312">
        <v>3750</v>
      </c>
      <c r="E312">
        <v>1140</v>
      </c>
      <c r="F312">
        <v>4890</v>
      </c>
      <c r="G312">
        <v>140</v>
      </c>
      <c r="H312">
        <v>50</v>
      </c>
      <c r="I312">
        <v>190</v>
      </c>
      <c r="J312">
        <v>5090</v>
      </c>
      <c r="K312">
        <v>37</v>
      </c>
      <c r="L312">
        <v>40</v>
      </c>
      <c r="M312">
        <v>77</v>
      </c>
      <c r="N312">
        <v>23</v>
      </c>
      <c r="O312">
        <v>100</v>
      </c>
    </row>
    <row r="313" spans="1:15" x14ac:dyDescent="0.2">
      <c r="A313" t="s">
        <v>483</v>
      </c>
      <c r="B313">
        <v>3140</v>
      </c>
      <c r="C313">
        <v>3340</v>
      </c>
      <c r="D313">
        <v>6480</v>
      </c>
      <c r="E313">
        <v>2420</v>
      </c>
      <c r="F313">
        <v>8900</v>
      </c>
      <c r="G313">
        <v>370</v>
      </c>
      <c r="H313">
        <v>700</v>
      </c>
      <c r="I313">
        <v>1070</v>
      </c>
      <c r="J313">
        <v>9970</v>
      </c>
      <c r="K313">
        <v>35</v>
      </c>
      <c r="L313">
        <v>38</v>
      </c>
      <c r="M313">
        <v>73</v>
      </c>
      <c r="N313">
        <v>27</v>
      </c>
      <c r="O313">
        <v>100</v>
      </c>
    </row>
    <row r="314" spans="1:15" x14ac:dyDescent="0.2">
      <c r="A314" t="s">
        <v>495</v>
      </c>
      <c r="B314">
        <v>420</v>
      </c>
      <c r="C314">
        <v>620</v>
      </c>
      <c r="D314">
        <v>1040</v>
      </c>
      <c r="E314">
        <v>230</v>
      </c>
      <c r="F314">
        <v>1280</v>
      </c>
      <c r="G314">
        <v>70</v>
      </c>
      <c r="H314">
        <v>20</v>
      </c>
      <c r="I314">
        <v>90</v>
      </c>
      <c r="J314">
        <v>1360</v>
      </c>
      <c r="K314">
        <v>33</v>
      </c>
      <c r="L314">
        <v>49</v>
      </c>
      <c r="M314">
        <v>82</v>
      </c>
      <c r="N314">
        <v>18</v>
      </c>
      <c r="O314">
        <v>100</v>
      </c>
    </row>
    <row r="315" spans="1:15" x14ac:dyDescent="0.2">
      <c r="A315" t="s">
        <v>680</v>
      </c>
      <c r="B315">
        <v>550</v>
      </c>
      <c r="C315">
        <v>730</v>
      </c>
      <c r="D315">
        <v>1280</v>
      </c>
      <c r="E315">
        <v>250</v>
      </c>
      <c r="F315">
        <v>1530</v>
      </c>
      <c r="G315">
        <v>80</v>
      </c>
      <c r="H315">
        <v>90</v>
      </c>
      <c r="I315">
        <v>170</v>
      </c>
      <c r="J315">
        <v>1690</v>
      </c>
      <c r="K315">
        <v>36</v>
      </c>
      <c r="L315">
        <v>48</v>
      </c>
      <c r="M315">
        <v>84</v>
      </c>
      <c r="N315">
        <v>16</v>
      </c>
      <c r="O315">
        <v>100</v>
      </c>
    </row>
    <row r="316" spans="1:15" x14ac:dyDescent="0.2">
      <c r="A316" t="s">
        <v>548</v>
      </c>
      <c r="B316">
        <v>650</v>
      </c>
      <c r="C316">
        <v>680</v>
      </c>
      <c r="D316">
        <v>1330</v>
      </c>
      <c r="E316">
        <v>210</v>
      </c>
      <c r="F316">
        <v>1540</v>
      </c>
      <c r="G316">
        <v>50</v>
      </c>
      <c r="H316">
        <v>30</v>
      </c>
      <c r="I316">
        <v>80</v>
      </c>
      <c r="J316">
        <v>1620</v>
      </c>
      <c r="K316">
        <v>42</v>
      </c>
      <c r="L316">
        <v>44</v>
      </c>
      <c r="M316">
        <v>86</v>
      </c>
      <c r="N316">
        <v>14</v>
      </c>
      <c r="O316">
        <v>100</v>
      </c>
    </row>
    <row r="317" spans="1:15" x14ac:dyDescent="0.2">
      <c r="A317" t="s">
        <v>362</v>
      </c>
      <c r="B317">
        <v>4010</v>
      </c>
      <c r="C317">
        <v>3850</v>
      </c>
      <c r="D317">
        <v>7860</v>
      </c>
      <c r="E317">
        <v>1800</v>
      </c>
      <c r="F317">
        <v>9670</v>
      </c>
      <c r="G317">
        <v>260</v>
      </c>
      <c r="H317">
        <v>60</v>
      </c>
      <c r="I317">
        <v>320</v>
      </c>
      <c r="J317">
        <v>9990</v>
      </c>
      <c r="K317">
        <v>41</v>
      </c>
      <c r="L317">
        <v>40</v>
      </c>
      <c r="M317">
        <v>81</v>
      </c>
      <c r="N317">
        <v>19</v>
      </c>
      <c r="O317">
        <v>100</v>
      </c>
    </row>
    <row r="318" spans="1:15" x14ac:dyDescent="0.2">
      <c r="A318" t="s">
        <v>639</v>
      </c>
      <c r="B318">
        <v>240</v>
      </c>
      <c r="C318">
        <v>360</v>
      </c>
      <c r="D318">
        <v>600</v>
      </c>
      <c r="E318">
        <v>100</v>
      </c>
      <c r="F318">
        <v>690</v>
      </c>
      <c r="G318">
        <v>40</v>
      </c>
      <c r="H318">
        <v>10</v>
      </c>
      <c r="I318">
        <v>40</v>
      </c>
      <c r="J318">
        <v>740</v>
      </c>
      <c r="K318">
        <v>34</v>
      </c>
      <c r="L318">
        <v>52</v>
      </c>
      <c r="M318">
        <v>86</v>
      </c>
      <c r="N318">
        <v>14</v>
      </c>
      <c r="O318">
        <v>100</v>
      </c>
    </row>
    <row r="319" spans="1:15" x14ac:dyDescent="0.2">
      <c r="A319" t="s">
        <v>578</v>
      </c>
      <c r="B319">
        <v>1060</v>
      </c>
      <c r="C319">
        <v>1310</v>
      </c>
      <c r="D319">
        <v>2370</v>
      </c>
      <c r="E319">
        <v>350</v>
      </c>
      <c r="F319">
        <v>2730</v>
      </c>
      <c r="G319">
        <v>120</v>
      </c>
      <c r="H319">
        <v>40</v>
      </c>
      <c r="I319">
        <v>160</v>
      </c>
      <c r="J319">
        <v>2880</v>
      </c>
      <c r="K319">
        <v>39</v>
      </c>
      <c r="L319">
        <v>48</v>
      </c>
      <c r="M319">
        <v>87</v>
      </c>
      <c r="N319">
        <v>13</v>
      </c>
      <c r="O319">
        <v>100</v>
      </c>
    </row>
    <row r="320" spans="1:15" x14ac:dyDescent="0.2">
      <c r="A320" t="s">
        <v>623</v>
      </c>
      <c r="B320">
        <v>1040</v>
      </c>
      <c r="C320">
        <v>1210</v>
      </c>
      <c r="D320">
        <v>2250</v>
      </c>
      <c r="E320">
        <v>550</v>
      </c>
      <c r="F320">
        <v>2800</v>
      </c>
      <c r="G320">
        <v>140</v>
      </c>
      <c r="H320">
        <v>100</v>
      </c>
      <c r="I320">
        <v>240</v>
      </c>
      <c r="J320">
        <v>3040</v>
      </c>
      <c r="K320">
        <v>37</v>
      </c>
      <c r="L320">
        <v>43</v>
      </c>
      <c r="M320">
        <v>80</v>
      </c>
      <c r="N320">
        <v>20</v>
      </c>
      <c r="O320">
        <v>100</v>
      </c>
    </row>
    <row r="321" spans="1:15" x14ac:dyDescent="0.2">
      <c r="A321" t="s">
        <v>697</v>
      </c>
      <c r="B321">
        <v>3220</v>
      </c>
      <c r="C321">
        <v>3210</v>
      </c>
      <c r="D321">
        <v>6430</v>
      </c>
      <c r="E321">
        <v>1530</v>
      </c>
      <c r="F321">
        <v>7960</v>
      </c>
      <c r="G321">
        <v>350</v>
      </c>
      <c r="H321">
        <v>180</v>
      </c>
      <c r="I321">
        <v>530</v>
      </c>
      <c r="J321">
        <v>8490</v>
      </c>
      <c r="K321">
        <v>40</v>
      </c>
      <c r="L321">
        <v>40</v>
      </c>
      <c r="M321">
        <v>81</v>
      </c>
      <c r="N321">
        <v>19</v>
      </c>
      <c r="O321">
        <v>100</v>
      </c>
    </row>
    <row r="322" spans="1:15" x14ac:dyDescent="0.2">
      <c r="A322" t="s">
        <v>660</v>
      </c>
      <c r="B322">
        <v>1470</v>
      </c>
      <c r="C322">
        <v>1570</v>
      </c>
      <c r="D322">
        <v>3040</v>
      </c>
      <c r="E322">
        <v>700</v>
      </c>
      <c r="F322">
        <v>3730</v>
      </c>
      <c r="G322">
        <v>120</v>
      </c>
      <c r="H322">
        <v>60</v>
      </c>
      <c r="I322">
        <v>190</v>
      </c>
      <c r="J322">
        <v>3920</v>
      </c>
      <c r="K322">
        <v>39</v>
      </c>
      <c r="L322">
        <v>42</v>
      </c>
      <c r="M322">
        <v>81</v>
      </c>
      <c r="N322">
        <v>19</v>
      </c>
      <c r="O322">
        <v>100</v>
      </c>
    </row>
    <row r="323" spans="1:15" x14ac:dyDescent="0.2">
      <c r="A323" t="s">
        <v>377</v>
      </c>
      <c r="B323">
        <v>2710</v>
      </c>
      <c r="C323">
        <v>2840</v>
      </c>
      <c r="D323">
        <v>5550</v>
      </c>
      <c r="E323">
        <v>1520</v>
      </c>
      <c r="F323">
        <v>7070</v>
      </c>
      <c r="G323">
        <v>290</v>
      </c>
      <c r="H323">
        <v>30</v>
      </c>
      <c r="I323">
        <v>320</v>
      </c>
      <c r="J323">
        <v>7390</v>
      </c>
      <c r="K323">
        <v>38</v>
      </c>
      <c r="L323">
        <v>40</v>
      </c>
      <c r="M323">
        <v>78</v>
      </c>
      <c r="N323">
        <v>22</v>
      </c>
      <c r="O323">
        <v>100</v>
      </c>
    </row>
    <row r="324" spans="1:15" x14ac:dyDescent="0.2">
      <c r="A324" t="s">
        <v>491</v>
      </c>
      <c r="B324">
        <v>470</v>
      </c>
      <c r="C324">
        <v>660</v>
      </c>
      <c r="D324">
        <v>1130</v>
      </c>
      <c r="E324">
        <v>240</v>
      </c>
      <c r="F324">
        <v>1370</v>
      </c>
      <c r="G324">
        <v>70</v>
      </c>
      <c r="H324">
        <v>60</v>
      </c>
      <c r="I324">
        <v>130</v>
      </c>
      <c r="J324">
        <v>1500</v>
      </c>
      <c r="K324">
        <v>34</v>
      </c>
      <c r="L324">
        <v>48</v>
      </c>
      <c r="M324">
        <v>82</v>
      </c>
      <c r="N324">
        <v>18</v>
      </c>
      <c r="O324">
        <v>100</v>
      </c>
    </row>
    <row r="325" spans="1:15" x14ac:dyDescent="0.2">
      <c r="A325" t="s">
        <v>640</v>
      </c>
      <c r="B325">
        <v>210</v>
      </c>
      <c r="C325">
        <v>480</v>
      </c>
      <c r="D325">
        <v>700</v>
      </c>
      <c r="E325">
        <v>110</v>
      </c>
      <c r="F325">
        <v>810</v>
      </c>
      <c r="G325">
        <v>40</v>
      </c>
      <c r="H325">
        <v>10</v>
      </c>
      <c r="I325">
        <v>50</v>
      </c>
      <c r="J325">
        <v>860</v>
      </c>
      <c r="K325">
        <v>26</v>
      </c>
      <c r="L325">
        <v>60</v>
      </c>
      <c r="M325">
        <v>86</v>
      </c>
      <c r="N325">
        <v>14</v>
      </c>
      <c r="O325">
        <v>100</v>
      </c>
    </row>
    <row r="326" spans="1:15" x14ac:dyDescent="0.2">
      <c r="A326" t="s">
        <v>685</v>
      </c>
      <c r="B326">
        <v>690</v>
      </c>
      <c r="C326">
        <v>1000</v>
      </c>
      <c r="D326">
        <v>1700</v>
      </c>
      <c r="E326">
        <v>330</v>
      </c>
      <c r="F326">
        <v>2020</v>
      </c>
      <c r="G326">
        <v>100</v>
      </c>
      <c r="H326">
        <v>120</v>
      </c>
      <c r="I326">
        <v>230</v>
      </c>
      <c r="J326">
        <v>2250</v>
      </c>
      <c r="K326">
        <v>34</v>
      </c>
      <c r="L326">
        <v>50</v>
      </c>
      <c r="M326">
        <v>84</v>
      </c>
      <c r="N326">
        <v>16</v>
      </c>
      <c r="O326">
        <v>100</v>
      </c>
    </row>
    <row r="327" spans="1:15" x14ac:dyDescent="0.2">
      <c r="A327" t="s">
        <v>667</v>
      </c>
      <c r="B327">
        <v>800</v>
      </c>
      <c r="C327">
        <v>980</v>
      </c>
      <c r="D327">
        <v>1770</v>
      </c>
      <c r="E327">
        <v>370</v>
      </c>
      <c r="F327">
        <v>2140</v>
      </c>
      <c r="G327">
        <v>100</v>
      </c>
      <c r="H327">
        <v>70</v>
      </c>
      <c r="I327">
        <v>170</v>
      </c>
      <c r="J327">
        <v>2310</v>
      </c>
      <c r="K327">
        <v>37</v>
      </c>
      <c r="L327">
        <v>46</v>
      </c>
      <c r="M327">
        <v>83</v>
      </c>
      <c r="N327">
        <v>17</v>
      </c>
      <c r="O327">
        <v>100</v>
      </c>
    </row>
    <row r="328" spans="1:15" x14ac:dyDescent="0.2">
      <c r="A328" t="s">
        <v>481</v>
      </c>
      <c r="B328">
        <v>1350</v>
      </c>
      <c r="C328">
        <v>1550</v>
      </c>
      <c r="D328">
        <v>2910</v>
      </c>
      <c r="E328">
        <v>980</v>
      </c>
      <c r="F328">
        <v>3890</v>
      </c>
      <c r="G328">
        <v>160</v>
      </c>
      <c r="H328">
        <v>200</v>
      </c>
      <c r="I328">
        <v>360</v>
      </c>
      <c r="J328">
        <v>4250</v>
      </c>
      <c r="K328">
        <v>35</v>
      </c>
      <c r="L328">
        <v>40</v>
      </c>
      <c r="M328">
        <v>75</v>
      </c>
      <c r="N328">
        <v>25</v>
      </c>
      <c r="O328">
        <v>100</v>
      </c>
    </row>
    <row r="329" spans="1:15" x14ac:dyDescent="0.2">
      <c r="A329" t="s">
        <v>524</v>
      </c>
      <c r="B329">
        <v>1280</v>
      </c>
      <c r="C329">
        <v>1480</v>
      </c>
      <c r="D329">
        <v>2760</v>
      </c>
      <c r="E329">
        <v>800</v>
      </c>
      <c r="F329">
        <v>3560</v>
      </c>
      <c r="G329">
        <v>170</v>
      </c>
      <c r="H329">
        <v>50</v>
      </c>
      <c r="I329">
        <v>210</v>
      </c>
      <c r="J329">
        <v>3780</v>
      </c>
      <c r="K329">
        <v>36</v>
      </c>
      <c r="L329">
        <v>42</v>
      </c>
      <c r="M329">
        <v>78</v>
      </c>
      <c r="N329">
        <v>22</v>
      </c>
      <c r="O329">
        <v>100</v>
      </c>
    </row>
    <row r="330" spans="1:15" x14ac:dyDescent="0.2">
      <c r="A330" t="s">
        <v>613</v>
      </c>
      <c r="B330">
        <v>390</v>
      </c>
      <c r="C330">
        <v>700</v>
      </c>
      <c r="D330">
        <v>1090</v>
      </c>
      <c r="E330">
        <v>170</v>
      </c>
      <c r="F330">
        <v>1260</v>
      </c>
      <c r="G330">
        <v>60</v>
      </c>
      <c r="H330">
        <v>20</v>
      </c>
      <c r="I330">
        <v>80</v>
      </c>
      <c r="J330">
        <v>1340</v>
      </c>
      <c r="K330">
        <v>31</v>
      </c>
      <c r="L330">
        <v>55</v>
      </c>
      <c r="M330">
        <v>86</v>
      </c>
      <c r="N330">
        <v>14</v>
      </c>
      <c r="O330">
        <v>100</v>
      </c>
    </row>
    <row r="331" spans="1:15" x14ac:dyDescent="0.2">
      <c r="A331" t="s">
        <v>681</v>
      </c>
      <c r="B331">
        <v>350</v>
      </c>
      <c r="C331">
        <v>470</v>
      </c>
      <c r="D331">
        <v>810</v>
      </c>
      <c r="E331">
        <v>150</v>
      </c>
      <c r="F331">
        <v>960</v>
      </c>
      <c r="G331">
        <v>50</v>
      </c>
      <c r="H331">
        <v>40</v>
      </c>
      <c r="I331">
        <v>90</v>
      </c>
      <c r="J331">
        <v>1050</v>
      </c>
      <c r="K331">
        <v>36</v>
      </c>
      <c r="L331">
        <v>49</v>
      </c>
      <c r="M331">
        <v>84</v>
      </c>
      <c r="N331">
        <v>16</v>
      </c>
      <c r="O331">
        <v>100</v>
      </c>
    </row>
    <row r="332" spans="1:15" x14ac:dyDescent="0.2">
      <c r="A332" t="s">
        <v>624</v>
      </c>
      <c r="B332">
        <v>1280</v>
      </c>
      <c r="C332">
        <v>1720</v>
      </c>
      <c r="D332">
        <v>3000</v>
      </c>
      <c r="E332">
        <v>630</v>
      </c>
      <c r="F332">
        <v>3620</v>
      </c>
      <c r="G332">
        <v>160</v>
      </c>
      <c r="H332">
        <v>130</v>
      </c>
      <c r="I332">
        <v>280</v>
      </c>
      <c r="J332">
        <v>3900</v>
      </c>
      <c r="K332">
        <v>35</v>
      </c>
      <c r="L332">
        <v>47</v>
      </c>
      <c r="M332">
        <v>83</v>
      </c>
      <c r="N332">
        <v>17</v>
      </c>
      <c r="O332">
        <v>100</v>
      </c>
    </row>
    <row r="333" spans="1:15" x14ac:dyDescent="0.2">
      <c r="A333" t="s">
        <v>700</v>
      </c>
      <c r="B333">
        <v>1110</v>
      </c>
      <c r="C333">
        <v>1120</v>
      </c>
      <c r="D333">
        <v>2230</v>
      </c>
      <c r="E333">
        <v>620</v>
      </c>
      <c r="F333">
        <v>2840</v>
      </c>
      <c r="G333">
        <v>110</v>
      </c>
      <c r="H333">
        <v>30</v>
      </c>
      <c r="I333">
        <v>130</v>
      </c>
      <c r="J333">
        <v>2980</v>
      </c>
      <c r="K333">
        <v>39</v>
      </c>
      <c r="L333">
        <v>39</v>
      </c>
      <c r="M333">
        <v>78</v>
      </c>
      <c r="N333">
        <v>22</v>
      </c>
      <c r="O333">
        <v>100</v>
      </c>
    </row>
    <row r="334" spans="1:15" x14ac:dyDescent="0.2">
      <c r="A334" t="s">
        <v>533</v>
      </c>
      <c r="B334">
        <v>350</v>
      </c>
      <c r="C334">
        <v>400</v>
      </c>
      <c r="D334">
        <v>750</v>
      </c>
      <c r="E334">
        <v>160</v>
      </c>
      <c r="F334">
        <v>920</v>
      </c>
      <c r="G334">
        <v>50</v>
      </c>
      <c r="H334">
        <v>20</v>
      </c>
      <c r="I334">
        <v>70</v>
      </c>
      <c r="J334">
        <v>990</v>
      </c>
      <c r="K334">
        <v>38</v>
      </c>
      <c r="L334">
        <v>44</v>
      </c>
      <c r="M334">
        <v>82</v>
      </c>
      <c r="N334">
        <v>18</v>
      </c>
      <c r="O334">
        <v>100</v>
      </c>
    </row>
    <row r="335" spans="1:15" x14ac:dyDescent="0.2">
      <c r="A335" t="s">
        <v>508</v>
      </c>
      <c r="B335">
        <v>1050</v>
      </c>
      <c r="C335">
        <v>990</v>
      </c>
      <c r="D335">
        <v>2040</v>
      </c>
      <c r="E335">
        <v>560</v>
      </c>
      <c r="F335">
        <v>2600</v>
      </c>
      <c r="G335">
        <v>120</v>
      </c>
      <c r="H335">
        <v>50</v>
      </c>
      <c r="I335">
        <v>170</v>
      </c>
      <c r="J335">
        <v>2760</v>
      </c>
      <c r="K335">
        <v>40</v>
      </c>
      <c r="L335">
        <v>38</v>
      </c>
      <c r="M335">
        <v>78</v>
      </c>
      <c r="N335">
        <v>22</v>
      </c>
      <c r="O335">
        <v>100</v>
      </c>
    </row>
    <row r="336" spans="1:15" x14ac:dyDescent="0.2">
      <c r="A336" t="s">
        <v>625</v>
      </c>
      <c r="B336">
        <v>430</v>
      </c>
      <c r="C336">
        <v>730</v>
      </c>
      <c r="D336">
        <v>1150</v>
      </c>
      <c r="E336">
        <v>210</v>
      </c>
      <c r="F336">
        <v>1370</v>
      </c>
      <c r="G336">
        <v>80</v>
      </c>
      <c r="H336">
        <v>20</v>
      </c>
      <c r="I336">
        <v>90</v>
      </c>
      <c r="J336">
        <v>1460</v>
      </c>
      <c r="K336">
        <v>31</v>
      </c>
      <c r="L336">
        <v>53</v>
      </c>
      <c r="M336">
        <v>84</v>
      </c>
      <c r="N336">
        <v>16</v>
      </c>
      <c r="O336">
        <v>100</v>
      </c>
    </row>
    <row r="337" spans="1:15" x14ac:dyDescent="0.2">
      <c r="A337" t="s">
        <v>657</v>
      </c>
      <c r="B337">
        <v>1570</v>
      </c>
      <c r="C337">
        <v>1740</v>
      </c>
      <c r="D337">
        <v>3310</v>
      </c>
      <c r="E337">
        <v>670</v>
      </c>
      <c r="F337">
        <v>3990</v>
      </c>
      <c r="G337">
        <v>200</v>
      </c>
      <c r="H337">
        <v>200</v>
      </c>
      <c r="I337">
        <v>400</v>
      </c>
      <c r="J337">
        <v>4390</v>
      </c>
      <c r="K337">
        <v>39</v>
      </c>
      <c r="L337">
        <v>44</v>
      </c>
      <c r="M337">
        <v>83</v>
      </c>
      <c r="N337">
        <v>17</v>
      </c>
      <c r="O337">
        <v>100</v>
      </c>
    </row>
    <row r="338" spans="1:15" x14ac:dyDescent="0.2">
      <c r="A338" t="s">
        <v>705</v>
      </c>
      <c r="B338">
        <v>1250</v>
      </c>
      <c r="C338">
        <v>1260</v>
      </c>
      <c r="D338">
        <v>2500</v>
      </c>
      <c r="E338">
        <v>630</v>
      </c>
      <c r="F338">
        <v>3130</v>
      </c>
      <c r="G338">
        <v>90</v>
      </c>
      <c r="H338">
        <v>90</v>
      </c>
      <c r="I338">
        <v>180</v>
      </c>
      <c r="J338">
        <v>3310</v>
      </c>
      <c r="K338">
        <v>40</v>
      </c>
      <c r="L338">
        <v>40</v>
      </c>
      <c r="M338">
        <v>80</v>
      </c>
      <c r="N338">
        <v>20</v>
      </c>
      <c r="O338">
        <v>100</v>
      </c>
    </row>
    <row r="339" spans="1:15" x14ac:dyDescent="0.2">
      <c r="A339" t="s">
        <v>668</v>
      </c>
      <c r="B339">
        <v>480</v>
      </c>
      <c r="C339">
        <v>700</v>
      </c>
      <c r="D339">
        <v>1170</v>
      </c>
      <c r="E339">
        <v>220</v>
      </c>
      <c r="F339">
        <v>1390</v>
      </c>
      <c r="G339">
        <v>50</v>
      </c>
      <c r="H339">
        <v>70</v>
      </c>
      <c r="I339">
        <v>120</v>
      </c>
      <c r="J339">
        <v>1510</v>
      </c>
      <c r="K339">
        <v>34</v>
      </c>
      <c r="L339">
        <v>50</v>
      </c>
      <c r="M339">
        <v>85</v>
      </c>
      <c r="N339">
        <v>15</v>
      </c>
      <c r="O339">
        <v>100</v>
      </c>
    </row>
    <row r="340" spans="1:15" x14ac:dyDescent="0.2">
      <c r="A340" t="s">
        <v>579</v>
      </c>
      <c r="B340">
        <v>1560</v>
      </c>
      <c r="C340">
        <v>3520</v>
      </c>
      <c r="D340">
        <v>5080</v>
      </c>
      <c r="E340">
        <v>1280</v>
      </c>
      <c r="F340">
        <v>6360</v>
      </c>
      <c r="G340">
        <v>270</v>
      </c>
      <c r="H340">
        <v>150</v>
      </c>
      <c r="I340">
        <v>430</v>
      </c>
      <c r="J340">
        <v>6780</v>
      </c>
      <c r="K340">
        <v>25</v>
      </c>
      <c r="L340">
        <v>55</v>
      </c>
      <c r="M340">
        <v>80</v>
      </c>
      <c r="N340">
        <v>20</v>
      </c>
      <c r="O340">
        <v>100</v>
      </c>
    </row>
    <row r="341" spans="1:15" x14ac:dyDescent="0.2">
      <c r="A341" t="s">
        <v>378</v>
      </c>
      <c r="B341">
        <v>1650</v>
      </c>
      <c r="C341">
        <v>2070</v>
      </c>
      <c r="D341">
        <v>3710</v>
      </c>
      <c r="E341">
        <v>830</v>
      </c>
      <c r="F341">
        <v>4540</v>
      </c>
      <c r="G341">
        <v>160</v>
      </c>
      <c r="H341">
        <v>20</v>
      </c>
      <c r="I341">
        <v>180</v>
      </c>
      <c r="J341">
        <v>4720</v>
      </c>
      <c r="K341">
        <v>36</v>
      </c>
      <c r="L341">
        <v>46</v>
      </c>
      <c r="M341">
        <v>82</v>
      </c>
      <c r="N341">
        <v>18</v>
      </c>
      <c r="O341">
        <v>100</v>
      </c>
    </row>
    <row r="342" spans="1:15" x14ac:dyDescent="0.2">
      <c r="A342" t="s">
        <v>626</v>
      </c>
      <c r="B342">
        <v>450</v>
      </c>
      <c r="C342">
        <v>860</v>
      </c>
      <c r="D342">
        <v>1300</v>
      </c>
      <c r="E342">
        <v>180</v>
      </c>
      <c r="F342">
        <v>1480</v>
      </c>
      <c r="G342">
        <v>50</v>
      </c>
      <c r="H342">
        <v>20</v>
      </c>
      <c r="I342">
        <v>60</v>
      </c>
      <c r="J342">
        <v>1550</v>
      </c>
      <c r="K342">
        <v>30</v>
      </c>
      <c r="L342">
        <v>58</v>
      </c>
      <c r="M342">
        <v>88</v>
      </c>
      <c r="N342">
        <v>12</v>
      </c>
      <c r="O342">
        <v>100</v>
      </c>
    </row>
    <row r="343" spans="1:15" x14ac:dyDescent="0.2">
      <c r="A343" t="s">
        <v>525</v>
      </c>
      <c r="B343">
        <v>240</v>
      </c>
      <c r="C343">
        <v>300</v>
      </c>
      <c r="D343">
        <v>540</v>
      </c>
      <c r="E343">
        <v>120</v>
      </c>
      <c r="F343">
        <v>660</v>
      </c>
      <c r="G343">
        <v>20</v>
      </c>
      <c r="H343">
        <v>20</v>
      </c>
      <c r="I343">
        <v>30</v>
      </c>
      <c r="J343">
        <v>690</v>
      </c>
      <c r="K343">
        <v>37</v>
      </c>
      <c r="L343">
        <v>45</v>
      </c>
      <c r="M343">
        <v>82</v>
      </c>
      <c r="N343">
        <v>18</v>
      </c>
      <c r="O343">
        <v>100</v>
      </c>
    </row>
    <row r="344" spans="1:15" x14ac:dyDescent="0.2">
      <c r="A344" t="s">
        <v>630</v>
      </c>
      <c r="B344">
        <v>400</v>
      </c>
      <c r="C344">
        <v>620</v>
      </c>
      <c r="D344">
        <v>1020</v>
      </c>
      <c r="E344">
        <v>200</v>
      </c>
      <c r="F344">
        <v>1210</v>
      </c>
      <c r="G344">
        <v>50</v>
      </c>
      <c r="H344">
        <v>10</v>
      </c>
      <c r="I344">
        <v>50</v>
      </c>
      <c r="J344">
        <v>1270</v>
      </c>
      <c r="K344">
        <v>33</v>
      </c>
      <c r="L344">
        <v>51</v>
      </c>
      <c r="M344">
        <v>84</v>
      </c>
      <c r="N344">
        <v>16</v>
      </c>
      <c r="O344">
        <v>100</v>
      </c>
    </row>
    <row r="345" spans="1:15" x14ac:dyDescent="0.2">
      <c r="A345" t="s">
        <v>420</v>
      </c>
      <c r="B345">
        <v>3670</v>
      </c>
      <c r="C345">
        <v>4770</v>
      </c>
      <c r="D345">
        <v>8440</v>
      </c>
      <c r="E345">
        <v>2150</v>
      </c>
      <c r="F345">
        <v>10590</v>
      </c>
      <c r="G345">
        <v>330</v>
      </c>
      <c r="H345">
        <v>110</v>
      </c>
      <c r="I345">
        <v>440</v>
      </c>
      <c r="J345">
        <v>11030</v>
      </c>
      <c r="K345">
        <v>35</v>
      </c>
      <c r="L345">
        <v>45</v>
      </c>
      <c r="M345">
        <v>80</v>
      </c>
      <c r="N345">
        <v>20</v>
      </c>
      <c r="O345">
        <v>100</v>
      </c>
    </row>
    <row r="346" spans="1:15" x14ac:dyDescent="0.2">
      <c r="A346" t="s">
        <v>478</v>
      </c>
      <c r="B346">
        <v>2320</v>
      </c>
      <c r="C346">
        <v>2520</v>
      </c>
      <c r="D346">
        <v>4840</v>
      </c>
      <c r="E346">
        <v>1710</v>
      </c>
      <c r="F346">
        <v>6550</v>
      </c>
      <c r="G346">
        <v>290</v>
      </c>
      <c r="H346">
        <v>290</v>
      </c>
      <c r="I346">
        <v>570</v>
      </c>
      <c r="J346">
        <v>7120</v>
      </c>
      <c r="K346">
        <v>35</v>
      </c>
      <c r="L346">
        <v>38</v>
      </c>
      <c r="M346">
        <v>74</v>
      </c>
      <c r="N346">
        <v>26</v>
      </c>
      <c r="O346">
        <v>100</v>
      </c>
    </row>
    <row r="347" spans="1:15" x14ac:dyDescent="0.2">
      <c r="A347" t="s">
        <v>580</v>
      </c>
      <c r="B347">
        <v>1160</v>
      </c>
      <c r="C347">
        <v>2590</v>
      </c>
      <c r="D347">
        <v>3750</v>
      </c>
      <c r="E347">
        <v>950</v>
      </c>
      <c r="F347">
        <v>4700</v>
      </c>
      <c r="G347">
        <v>260</v>
      </c>
      <c r="H347">
        <v>160</v>
      </c>
      <c r="I347">
        <v>420</v>
      </c>
      <c r="J347">
        <v>5110</v>
      </c>
      <c r="K347">
        <v>25</v>
      </c>
      <c r="L347">
        <v>55</v>
      </c>
      <c r="M347">
        <v>80</v>
      </c>
      <c r="N347">
        <v>20</v>
      </c>
      <c r="O347">
        <v>100</v>
      </c>
    </row>
    <row r="348" spans="1:15" x14ac:dyDescent="0.2">
      <c r="A348" t="s">
        <v>581</v>
      </c>
      <c r="B348">
        <v>1450</v>
      </c>
      <c r="C348">
        <v>2710</v>
      </c>
      <c r="D348">
        <v>4160</v>
      </c>
      <c r="E348">
        <v>720</v>
      </c>
      <c r="F348">
        <v>4880</v>
      </c>
      <c r="G348">
        <v>270</v>
      </c>
      <c r="H348">
        <v>140</v>
      </c>
      <c r="I348">
        <v>410</v>
      </c>
      <c r="J348">
        <v>5290</v>
      </c>
      <c r="K348">
        <v>30</v>
      </c>
      <c r="L348">
        <v>55</v>
      </c>
      <c r="M348">
        <v>85</v>
      </c>
      <c r="N348">
        <v>15</v>
      </c>
      <c r="O348">
        <v>100</v>
      </c>
    </row>
    <row r="349" spans="1:15" x14ac:dyDescent="0.2">
      <c r="A349" t="s">
        <v>389</v>
      </c>
      <c r="B349">
        <v>1490</v>
      </c>
      <c r="C349">
        <v>1880</v>
      </c>
      <c r="D349">
        <v>3370</v>
      </c>
      <c r="E349">
        <v>820</v>
      </c>
      <c r="F349">
        <v>4190</v>
      </c>
      <c r="G349">
        <v>130</v>
      </c>
      <c r="H349">
        <v>40</v>
      </c>
      <c r="I349">
        <v>170</v>
      </c>
      <c r="J349">
        <v>4370</v>
      </c>
      <c r="K349">
        <v>36</v>
      </c>
      <c r="L349">
        <v>45</v>
      </c>
      <c r="M349">
        <v>80</v>
      </c>
      <c r="N349">
        <v>20</v>
      </c>
      <c r="O349">
        <v>100</v>
      </c>
    </row>
    <row r="350" spans="1:15" x14ac:dyDescent="0.2">
      <c r="A350" t="s">
        <v>496</v>
      </c>
      <c r="B350">
        <v>590</v>
      </c>
      <c r="C350">
        <v>820</v>
      </c>
      <c r="D350">
        <v>1410</v>
      </c>
      <c r="E350">
        <v>290</v>
      </c>
      <c r="F350">
        <v>1690</v>
      </c>
      <c r="G350">
        <v>50</v>
      </c>
      <c r="H350">
        <v>40</v>
      </c>
      <c r="I350">
        <v>90</v>
      </c>
      <c r="J350">
        <v>1780</v>
      </c>
      <c r="K350">
        <v>35</v>
      </c>
      <c r="L350">
        <v>48</v>
      </c>
      <c r="M350">
        <v>83</v>
      </c>
      <c r="N350">
        <v>17</v>
      </c>
      <c r="O350">
        <v>100</v>
      </c>
    </row>
    <row r="351" spans="1:15" x14ac:dyDescent="0.2">
      <c r="A351" t="s">
        <v>534</v>
      </c>
      <c r="B351">
        <v>440</v>
      </c>
      <c r="C351">
        <v>560</v>
      </c>
      <c r="D351">
        <v>1000</v>
      </c>
      <c r="E351">
        <v>240</v>
      </c>
      <c r="F351">
        <v>1240</v>
      </c>
      <c r="G351">
        <v>60</v>
      </c>
      <c r="H351">
        <v>20</v>
      </c>
      <c r="I351">
        <v>80</v>
      </c>
      <c r="J351">
        <v>1320</v>
      </c>
      <c r="K351">
        <v>36</v>
      </c>
      <c r="L351">
        <v>45</v>
      </c>
      <c r="M351">
        <v>81</v>
      </c>
      <c r="N351">
        <v>19</v>
      </c>
      <c r="O351">
        <v>100</v>
      </c>
    </row>
    <row r="352" spans="1:15" x14ac:dyDescent="0.2">
      <c r="A352" t="s">
        <v>549</v>
      </c>
      <c r="B352">
        <v>1120</v>
      </c>
      <c r="C352">
        <v>1130</v>
      </c>
      <c r="D352">
        <v>2250</v>
      </c>
      <c r="E352">
        <v>430</v>
      </c>
      <c r="F352">
        <v>2680</v>
      </c>
      <c r="G352">
        <v>70</v>
      </c>
      <c r="H352">
        <v>30</v>
      </c>
      <c r="I352">
        <v>100</v>
      </c>
      <c r="J352">
        <v>2780</v>
      </c>
      <c r="K352">
        <v>42</v>
      </c>
      <c r="L352">
        <v>42</v>
      </c>
      <c r="M352">
        <v>84</v>
      </c>
      <c r="N352">
        <v>16</v>
      </c>
      <c r="O352">
        <v>100</v>
      </c>
    </row>
    <row r="353" spans="1:15" x14ac:dyDescent="0.2">
      <c r="A353" t="s">
        <v>641</v>
      </c>
      <c r="B353">
        <v>430</v>
      </c>
      <c r="C353">
        <v>640</v>
      </c>
      <c r="D353">
        <v>1070</v>
      </c>
      <c r="E353">
        <v>150</v>
      </c>
      <c r="F353">
        <v>1210</v>
      </c>
      <c r="G353">
        <v>50</v>
      </c>
      <c r="H353">
        <v>20</v>
      </c>
      <c r="I353">
        <v>70</v>
      </c>
      <c r="J353">
        <v>1280</v>
      </c>
      <c r="K353">
        <v>35</v>
      </c>
      <c r="L353">
        <v>53</v>
      </c>
      <c r="M353">
        <v>88</v>
      </c>
      <c r="N353">
        <v>12</v>
      </c>
      <c r="O353">
        <v>100</v>
      </c>
    </row>
    <row r="354" spans="1:15" x14ac:dyDescent="0.2">
      <c r="A354" t="s">
        <v>603</v>
      </c>
      <c r="B354">
        <v>580</v>
      </c>
      <c r="C354">
        <v>950</v>
      </c>
      <c r="D354">
        <v>1530</v>
      </c>
      <c r="E354">
        <v>210</v>
      </c>
      <c r="F354">
        <v>1740</v>
      </c>
      <c r="G354">
        <v>80</v>
      </c>
      <c r="H354">
        <v>20</v>
      </c>
      <c r="I354">
        <v>110</v>
      </c>
      <c r="J354">
        <v>1850</v>
      </c>
      <c r="K354">
        <v>33</v>
      </c>
      <c r="L354">
        <v>54</v>
      </c>
      <c r="M354">
        <v>88</v>
      </c>
      <c r="N354">
        <v>12</v>
      </c>
      <c r="O354">
        <v>100</v>
      </c>
    </row>
    <row r="355" spans="1:15" x14ac:dyDescent="0.2">
      <c r="A355" t="s">
        <v>465</v>
      </c>
      <c r="B355">
        <v>510</v>
      </c>
      <c r="C355">
        <v>610</v>
      </c>
      <c r="D355">
        <v>1120</v>
      </c>
      <c r="E355">
        <v>270</v>
      </c>
      <c r="F355">
        <v>1390</v>
      </c>
      <c r="G355">
        <v>50</v>
      </c>
      <c r="H355">
        <v>40</v>
      </c>
      <c r="I355">
        <v>80</v>
      </c>
      <c r="J355">
        <v>1470</v>
      </c>
      <c r="K355">
        <v>36</v>
      </c>
      <c r="L355">
        <v>44</v>
      </c>
      <c r="M355">
        <v>81</v>
      </c>
      <c r="N355">
        <v>19</v>
      </c>
      <c r="O355">
        <v>100</v>
      </c>
    </row>
    <row r="356" spans="1:15" x14ac:dyDescent="0.2">
      <c r="A356" t="s">
        <v>535</v>
      </c>
      <c r="B356">
        <v>610</v>
      </c>
      <c r="C356">
        <v>650</v>
      </c>
      <c r="D356">
        <v>1260</v>
      </c>
      <c r="E356">
        <v>280</v>
      </c>
      <c r="F356">
        <v>1540</v>
      </c>
      <c r="G356">
        <v>70</v>
      </c>
      <c r="H356">
        <v>20</v>
      </c>
      <c r="I356">
        <v>90</v>
      </c>
      <c r="J356">
        <v>1630</v>
      </c>
      <c r="K356">
        <v>40</v>
      </c>
      <c r="L356">
        <v>42</v>
      </c>
      <c r="M356">
        <v>82</v>
      </c>
      <c r="N356">
        <v>18</v>
      </c>
      <c r="O356">
        <v>100</v>
      </c>
    </row>
    <row r="357" spans="1:15" x14ac:dyDescent="0.2">
      <c r="A357" t="s">
        <v>585</v>
      </c>
      <c r="B357">
        <v>460</v>
      </c>
      <c r="C357">
        <v>880</v>
      </c>
      <c r="D357">
        <v>1340</v>
      </c>
      <c r="E357">
        <v>240</v>
      </c>
      <c r="F357">
        <v>1580</v>
      </c>
      <c r="G357">
        <v>80</v>
      </c>
      <c r="H357">
        <v>10</v>
      </c>
      <c r="I357">
        <v>90</v>
      </c>
      <c r="J357">
        <v>1670</v>
      </c>
      <c r="K357">
        <v>29</v>
      </c>
      <c r="L357">
        <v>56</v>
      </c>
      <c r="M357">
        <v>85</v>
      </c>
      <c r="N357">
        <v>15</v>
      </c>
      <c r="O357">
        <v>100</v>
      </c>
    </row>
    <row r="358" spans="1:15" x14ac:dyDescent="0.2">
      <c r="A358" t="s">
        <v>669</v>
      </c>
      <c r="B358">
        <v>300</v>
      </c>
      <c r="C358">
        <v>440</v>
      </c>
      <c r="D358">
        <v>740</v>
      </c>
      <c r="E358">
        <v>150</v>
      </c>
      <c r="F358">
        <v>880</v>
      </c>
      <c r="G358">
        <v>40</v>
      </c>
      <c r="H358">
        <v>50</v>
      </c>
      <c r="I358">
        <v>90</v>
      </c>
      <c r="J358">
        <v>970</v>
      </c>
      <c r="K358">
        <v>34</v>
      </c>
      <c r="L358">
        <v>49</v>
      </c>
      <c r="M358">
        <v>83</v>
      </c>
      <c r="N358">
        <v>17</v>
      </c>
      <c r="O358">
        <v>100</v>
      </c>
    </row>
    <row r="359" spans="1:15" x14ac:dyDescent="0.2">
      <c r="A359" t="s">
        <v>674</v>
      </c>
      <c r="B359">
        <v>650</v>
      </c>
      <c r="C359">
        <v>690</v>
      </c>
      <c r="D359">
        <v>1340</v>
      </c>
      <c r="E359">
        <v>260</v>
      </c>
      <c r="F359">
        <v>1600</v>
      </c>
      <c r="G359">
        <v>80</v>
      </c>
      <c r="H359">
        <v>40</v>
      </c>
      <c r="I359">
        <v>120</v>
      </c>
      <c r="J359">
        <v>1720</v>
      </c>
      <c r="K359">
        <v>41</v>
      </c>
      <c r="L359">
        <v>43</v>
      </c>
      <c r="M359">
        <v>84</v>
      </c>
      <c r="N359">
        <v>16</v>
      </c>
      <c r="O359">
        <v>100</v>
      </c>
    </row>
    <row r="360" spans="1:15" x14ac:dyDescent="0.2">
      <c r="A360" t="s">
        <v>726</v>
      </c>
      <c r="B360">
        <v>1340</v>
      </c>
      <c r="C360">
        <v>1540</v>
      </c>
      <c r="D360">
        <v>2880</v>
      </c>
      <c r="E360">
        <v>560</v>
      </c>
      <c r="F360">
        <v>3440</v>
      </c>
      <c r="G360">
        <v>90</v>
      </c>
      <c r="H360">
        <v>20</v>
      </c>
      <c r="I360">
        <v>120</v>
      </c>
      <c r="J360">
        <v>3560</v>
      </c>
      <c r="K360">
        <v>39</v>
      </c>
      <c r="L360">
        <v>45</v>
      </c>
      <c r="M360">
        <v>84</v>
      </c>
      <c r="N360">
        <v>16</v>
      </c>
      <c r="O360">
        <v>100</v>
      </c>
    </row>
    <row r="361" spans="1:15" x14ac:dyDescent="0.2">
      <c r="A361" t="s">
        <v>409</v>
      </c>
      <c r="B361">
        <v>890</v>
      </c>
      <c r="C361">
        <v>1040</v>
      </c>
      <c r="D361">
        <v>1920</v>
      </c>
      <c r="E361">
        <v>440</v>
      </c>
      <c r="F361">
        <v>2360</v>
      </c>
      <c r="G361">
        <v>90</v>
      </c>
      <c r="H361">
        <v>10</v>
      </c>
      <c r="I361">
        <v>100</v>
      </c>
      <c r="J361">
        <v>2460</v>
      </c>
      <c r="K361">
        <v>37</v>
      </c>
      <c r="L361">
        <v>44</v>
      </c>
      <c r="M361">
        <v>81</v>
      </c>
      <c r="N361">
        <v>19</v>
      </c>
      <c r="O361">
        <v>100</v>
      </c>
    </row>
    <row r="362" spans="1:15" x14ac:dyDescent="0.2">
      <c r="A362" t="s">
        <v>458</v>
      </c>
      <c r="B362">
        <v>620</v>
      </c>
      <c r="C362">
        <v>840</v>
      </c>
      <c r="D362">
        <v>1460</v>
      </c>
      <c r="E362">
        <v>290</v>
      </c>
      <c r="F362">
        <v>1760</v>
      </c>
      <c r="G362">
        <v>60</v>
      </c>
      <c r="H362">
        <v>30</v>
      </c>
      <c r="I362">
        <v>90</v>
      </c>
      <c r="J362">
        <v>1840</v>
      </c>
      <c r="K362">
        <v>35</v>
      </c>
      <c r="L362">
        <v>48</v>
      </c>
      <c r="M362">
        <v>83</v>
      </c>
      <c r="N362">
        <v>17</v>
      </c>
      <c r="O362">
        <v>100</v>
      </c>
    </row>
    <row r="363" spans="1:15" x14ac:dyDescent="0.2">
      <c r="A363" t="s">
        <v>750</v>
      </c>
      <c r="B363">
        <v>2350</v>
      </c>
      <c r="C363">
        <v>1950</v>
      </c>
      <c r="D363">
        <v>4290</v>
      </c>
      <c r="E363">
        <v>670</v>
      </c>
      <c r="F363">
        <v>4960</v>
      </c>
      <c r="G363">
        <v>140</v>
      </c>
      <c r="H363">
        <v>20</v>
      </c>
      <c r="I363">
        <v>160</v>
      </c>
      <c r="J363">
        <v>5120</v>
      </c>
      <c r="K363">
        <v>47</v>
      </c>
      <c r="L363">
        <v>39</v>
      </c>
      <c r="M363">
        <v>87</v>
      </c>
      <c r="N363">
        <v>13</v>
      </c>
      <c r="O363">
        <v>100</v>
      </c>
    </row>
    <row r="364" spans="1:15" x14ac:dyDescent="0.2">
      <c r="A364" t="s">
        <v>631</v>
      </c>
      <c r="B364">
        <v>330</v>
      </c>
      <c r="C364">
        <v>540</v>
      </c>
      <c r="D364">
        <v>870</v>
      </c>
      <c r="E364">
        <v>130</v>
      </c>
      <c r="F364">
        <v>1000</v>
      </c>
      <c r="G364">
        <v>40</v>
      </c>
      <c r="H364">
        <v>10</v>
      </c>
      <c r="I364">
        <v>50</v>
      </c>
      <c r="J364">
        <v>1050</v>
      </c>
      <c r="K364">
        <v>33</v>
      </c>
      <c r="L364">
        <v>54</v>
      </c>
      <c r="M364">
        <v>87</v>
      </c>
      <c r="N364">
        <v>13</v>
      </c>
      <c r="O364">
        <v>100</v>
      </c>
    </row>
    <row r="365" spans="1:15" x14ac:dyDescent="0.2">
      <c r="A365" t="s">
        <v>686</v>
      </c>
      <c r="B365">
        <v>290</v>
      </c>
      <c r="C365">
        <v>310</v>
      </c>
      <c r="D365">
        <v>600</v>
      </c>
      <c r="E365">
        <v>120</v>
      </c>
      <c r="F365">
        <v>720</v>
      </c>
      <c r="G365">
        <v>30</v>
      </c>
      <c r="H365">
        <v>50</v>
      </c>
      <c r="I365">
        <v>80</v>
      </c>
      <c r="J365">
        <v>810</v>
      </c>
      <c r="K365">
        <v>41</v>
      </c>
      <c r="L365">
        <v>43</v>
      </c>
      <c r="M365">
        <v>83</v>
      </c>
      <c r="N365">
        <v>17</v>
      </c>
      <c r="O365">
        <v>100</v>
      </c>
    </row>
    <row r="366" spans="1:15" x14ac:dyDescent="0.2">
      <c r="A366" t="s">
        <v>582</v>
      </c>
      <c r="B366">
        <v>1720</v>
      </c>
      <c r="C366">
        <v>3110</v>
      </c>
      <c r="D366">
        <v>4840</v>
      </c>
      <c r="E366">
        <v>1080</v>
      </c>
      <c r="F366">
        <v>5920</v>
      </c>
      <c r="G366">
        <v>340</v>
      </c>
      <c r="H366">
        <v>140</v>
      </c>
      <c r="I366">
        <v>480</v>
      </c>
      <c r="J366">
        <v>6390</v>
      </c>
      <c r="K366">
        <v>29</v>
      </c>
      <c r="L366">
        <v>53</v>
      </c>
      <c r="M366">
        <v>82</v>
      </c>
      <c r="N366">
        <v>18</v>
      </c>
      <c r="O366">
        <v>100</v>
      </c>
    </row>
    <row r="367" spans="1:15" x14ac:dyDescent="0.2">
      <c r="A367" t="s">
        <v>675</v>
      </c>
      <c r="B367">
        <v>720</v>
      </c>
      <c r="C367">
        <v>740</v>
      </c>
      <c r="D367">
        <v>1450</v>
      </c>
      <c r="E367">
        <v>320</v>
      </c>
      <c r="F367">
        <v>1770</v>
      </c>
      <c r="G367">
        <v>70</v>
      </c>
      <c r="H367">
        <v>30</v>
      </c>
      <c r="I367">
        <v>100</v>
      </c>
      <c r="J367">
        <v>1870</v>
      </c>
      <c r="K367">
        <v>40</v>
      </c>
      <c r="L367">
        <v>42</v>
      </c>
      <c r="M367">
        <v>82</v>
      </c>
      <c r="N367">
        <v>18</v>
      </c>
      <c r="O367">
        <v>100</v>
      </c>
    </row>
    <row r="368" spans="1:15" x14ac:dyDescent="0.2">
      <c r="A368" t="s">
        <v>379</v>
      </c>
      <c r="B368">
        <v>3870</v>
      </c>
      <c r="C368">
        <v>4060</v>
      </c>
      <c r="D368">
        <v>7930</v>
      </c>
      <c r="E368">
        <v>2410</v>
      </c>
      <c r="F368">
        <v>10340</v>
      </c>
      <c r="G368">
        <v>330</v>
      </c>
      <c r="H368">
        <v>20</v>
      </c>
      <c r="I368">
        <v>350</v>
      </c>
      <c r="J368">
        <v>10690</v>
      </c>
      <c r="K368">
        <v>37</v>
      </c>
      <c r="L368">
        <v>39</v>
      </c>
      <c r="M368">
        <v>77</v>
      </c>
      <c r="N368">
        <v>23</v>
      </c>
      <c r="O368">
        <v>100</v>
      </c>
    </row>
    <row r="369" spans="1:15" x14ac:dyDescent="0.2">
      <c r="A369" t="s">
        <v>661</v>
      </c>
      <c r="B369">
        <v>2360</v>
      </c>
      <c r="C369">
        <v>2910</v>
      </c>
      <c r="D369">
        <v>5270</v>
      </c>
      <c r="E369">
        <v>1000</v>
      </c>
      <c r="F369">
        <v>6270</v>
      </c>
      <c r="G369">
        <v>280</v>
      </c>
      <c r="H369">
        <v>180</v>
      </c>
      <c r="I369">
        <v>460</v>
      </c>
      <c r="J369">
        <v>6730</v>
      </c>
      <c r="K369">
        <v>38</v>
      </c>
      <c r="L369">
        <v>46</v>
      </c>
      <c r="M369">
        <v>84</v>
      </c>
      <c r="N369">
        <v>16</v>
      </c>
      <c r="O369">
        <v>100</v>
      </c>
    </row>
    <row r="370" spans="1:15" x14ac:dyDescent="0.2">
      <c r="A370" t="s">
        <v>614</v>
      </c>
      <c r="B370">
        <v>420</v>
      </c>
      <c r="C370">
        <v>600</v>
      </c>
      <c r="D370">
        <v>1020</v>
      </c>
      <c r="E370">
        <v>150</v>
      </c>
      <c r="F370">
        <v>1170</v>
      </c>
      <c r="G370">
        <v>80</v>
      </c>
      <c r="H370">
        <v>20</v>
      </c>
      <c r="I370">
        <v>100</v>
      </c>
      <c r="J370">
        <v>1270</v>
      </c>
      <c r="K370">
        <v>36</v>
      </c>
      <c r="L370">
        <v>51</v>
      </c>
      <c r="M370">
        <v>87</v>
      </c>
      <c r="N370">
        <v>13</v>
      </c>
      <c r="O370">
        <v>100</v>
      </c>
    </row>
    <row r="371" spans="1:15" x14ac:dyDescent="0.2">
      <c r="A371" t="s">
        <v>588</v>
      </c>
      <c r="B371">
        <v>370</v>
      </c>
      <c r="C371">
        <v>690</v>
      </c>
      <c r="D371">
        <v>1060</v>
      </c>
      <c r="E371">
        <v>200</v>
      </c>
      <c r="F371">
        <v>1260</v>
      </c>
      <c r="G371">
        <v>70</v>
      </c>
      <c r="H371">
        <v>10</v>
      </c>
      <c r="I371">
        <v>80</v>
      </c>
      <c r="J371">
        <v>1350</v>
      </c>
      <c r="K371">
        <v>29</v>
      </c>
      <c r="L371">
        <v>55</v>
      </c>
      <c r="M371">
        <v>84</v>
      </c>
      <c r="N371">
        <v>16</v>
      </c>
      <c r="O371">
        <v>100</v>
      </c>
    </row>
    <row r="372" spans="1:15" x14ac:dyDescent="0.2">
      <c r="A372" t="s">
        <v>386</v>
      </c>
      <c r="B372">
        <v>3510</v>
      </c>
      <c r="C372">
        <v>4740</v>
      </c>
      <c r="D372">
        <v>8250</v>
      </c>
      <c r="E372">
        <v>1890</v>
      </c>
      <c r="F372">
        <v>10140</v>
      </c>
      <c r="G372">
        <v>400</v>
      </c>
      <c r="H372">
        <v>30</v>
      </c>
      <c r="I372">
        <v>430</v>
      </c>
      <c r="J372">
        <v>10570</v>
      </c>
      <c r="K372">
        <v>35</v>
      </c>
      <c r="L372">
        <v>47</v>
      </c>
      <c r="M372">
        <v>81</v>
      </c>
      <c r="N372">
        <v>19</v>
      </c>
      <c r="O372">
        <v>100</v>
      </c>
    </row>
    <row r="373" spans="1:15" x14ac:dyDescent="0.2">
      <c r="A373" t="s">
        <v>642</v>
      </c>
      <c r="B373">
        <v>390</v>
      </c>
      <c r="C373">
        <v>590</v>
      </c>
      <c r="D373">
        <v>980</v>
      </c>
      <c r="E373">
        <v>160</v>
      </c>
      <c r="F373">
        <v>1140</v>
      </c>
      <c r="G373">
        <v>50</v>
      </c>
      <c r="H373">
        <v>10</v>
      </c>
      <c r="I373">
        <v>60</v>
      </c>
      <c r="J373">
        <v>1200</v>
      </c>
      <c r="K373">
        <v>34</v>
      </c>
      <c r="L373">
        <v>52</v>
      </c>
      <c r="M373">
        <v>86</v>
      </c>
      <c r="N373">
        <v>14</v>
      </c>
      <c r="O373">
        <v>100</v>
      </c>
    </row>
    <row r="374" spans="1:15" x14ac:dyDescent="0.2">
      <c r="A374" t="s">
        <v>589</v>
      </c>
      <c r="B374">
        <v>290</v>
      </c>
      <c r="C374">
        <v>670</v>
      </c>
      <c r="D374">
        <v>960</v>
      </c>
      <c r="E374">
        <v>150</v>
      </c>
      <c r="F374">
        <v>1100</v>
      </c>
      <c r="G374">
        <v>50</v>
      </c>
      <c r="H374">
        <v>10</v>
      </c>
      <c r="I374">
        <v>60</v>
      </c>
      <c r="J374">
        <v>1160</v>
      </c>
      <c r="K374">
        <v>26</v>
      </c>
      <c r="L374">
        <v>60</v>
      </c>
      <c r="M374">
        <v>87</v>
      </c>
      <c r="N374">
        <v>13</v>
      </c>
      <c r="O374">
        <v>100</v>
      </c>
    </row>
    <row r="375" spans="1:15" x14ac:dyDescent="0.2">
      <c r="A375" t="s">
        <v>479</v>
      </c>
      <c r="B375">
        <v>2330</v>
      </c>
      <c r="C375">
        <v>2510</v>
      </c>
      <c r="D375">
        <v>4840</v>
      </c>
      <c r="E375">
        <v>1820</v>
      </c>
      <c r="F375">
        <v>6650</v>
      </c>
      <c r="G375">
        <v>270</v>
      </c>
      <c r="H375">
        <v>240</v>
      </c>
      <c r="I375">
        <v>520</v>
      </c>
      <c r="J375">
        <v>7170</v>
      </c>
      <c r="K375">
        <v>35</v>
      </c>
      <c r="L375">
        <v>38</v>
      </c>
      <c r="M375">
        <v>73</v>
      </c>
      <c r="N375">
        <v>27</v>
      </c>
      <c r="O375">
        <v>100</v>
      </c>
    </row>
    <row r="376" spans="1:15" x14ac:dyDescent="0.2">
      <c r="A376" t="s">
        <v>500</v>
      </c>
      <c r="B376">
        <v>660</v>
      </c>
      <c r="C376">
        <v>780</v>
      </c>
      <c r="D376">
        <v>1440</v>
      </c>
      <c r="E376">
        <v>390</v>
      </c>
      <c r="F376">
        <v>1820</v>
      </c>
      <c r="G376">
        <v>80</v>
      </c>
      <c r="H376">
        <v>40</v>
      </c>
      <c r="I376">
        <v>120</v>
      </c>
      <c r="J376">
        <v>1940</v>
      </c>
      <c r="K376">
        <v>36</v>
      </c>
      <c r="L376">
        <v>43</v>
      </c>
      <c r="M376">
        <v>79</v>
      </c>
      <c r="N376">
        <v>21</v>
      </c>
      <c r="O376">
        <v>100</v>
      </c>
    </row>
    <row r="377" spans="1:15" x14ac:dyDescent="0.2">
      <c r="A377" t="s">
        <v>649</v>
      </c>
      <c r="B377">
        <v>700</v>
      </c>
      <c r="C377">
        <v>1050</v>
      </c>
      <c r="D377">
        <v>1760</v>
      </c>
      <c r="E377">
        <v>310</v>
      </c>
      <c r="F377">
        <v>2070</v>
      </c>
      <c r="G377">
        <v>80</v>
      </c>
      <c r="H377">
        <v>10</v>
      </c>
      <c r="I377">
        <v>90</v>
      </c>
      <c r="J377">
        <v>2160</v>
      </c>
      <c r="K377">
        <v>34</v>
      </c>
      <c r="L377">
        <v>51</v>
      </c>
      <c r="M377">
        <v>85</v>
      </c>
      <c r="N377">
        <v>15</v>
      </c>
      <c r="O377">
        <v>100</v>
      </c>
    </row>
    <row r="378" spans="1:15" x14ac:dyDescent="0.2">
      <c r="A378" t="s">
        <v>692</v>
      </c>
      <c r="B378">
        <v>1320</v>
      </c>
      <c r="C378">
        <v>1400</v>
      </c>
      <c r="D378">
        <v>2720</v>
      </c>
      <c r="E378">
        <v>970</v>
      </c>
      <c r="F378">
        <v>3690</v>
      </c>
      <c r="G378">
        <v>140</v>
      </c>
      <c r="H378">
        <v>30</v>
      </c>
      <c r="I378">
        <v>170</v>
      </c>
      <c r="J378">
        <v>3860</v>
      </c>
      <c r="K378">
        <v>36</v>
      </c>
      <c r="L378">
        <v>38</v>
      </c>
      <c r="M378">
        <v>74</v>
      </c>
      <c r="N378">
        <v>26</v>
      </c>
      <c r="O378">
        <v>100</v>
      </c>
    </row>
    <row r="379" spans="1:15" x14ac:dyDescent="0.2">
      <c r="A379" t="s">
        <v>501</v>
      </c>
      <c r="B379">
        <v>550</v>
      </c>
      <c r="C379">
        <v>740</v>
      </c>
      <c r="D379">
        <v>1290</v>
      </c>
      <c r="E379">
        <v>300</v>
      </c>
      <c r="F379">
        <v>1590</v>
      </c>
      <c r="G379">
        <v>40</v>
      </c>
      <c r="H379">
        <v>40</v>
      </c>
      <c r="I379">
        <v>80</v>
      </c>
      <c r="J379">
        <v>1670</v>
      </c>
      <c r="K379">
        <v>34</v>
      </c>
      <c r="L379">
        <v>47</v>
      </c>
      <c r="M379">
        <v>81</v>
      </c>
      <c r="N379">
        <v>19</v>
      </c>
      <c r="O379">
        <v>100</v>
      </c>
    </row>
    <row r="380" spans="1:15" x14ac:dyDescent="0.2">
      <c r="A380" t="s">
        <v>598</v>
      </c>
      <c r="B380">
        <v>640</v>
      </c>
      <c r="C380">
        <v>950</v>
      </c>
      <c r="D380">
        <v>1590</v>
      </c>
      <c r="E380">
        <v>280</v>
      </c>
      <c r="F380">
        <v>1870</v>
      </c>
      <c r="G380">
        <v>90</v>
      </c>
      <c r="H380">
        <v>10</v>
      </c>
      <c r="I380">
        <v>100</v>
      </c>
      <c r="J380">
        <v>1970</v>
      </c>
      <c r="K380">
        <v>34</v>
      </c>
      <c r="L380">
        <v>51</v>
      </c>
      <c r="M380">
        <v>85</v>
      </c>
      <c r="N380">
        <v>15</v>
      </c>
      <c r="O380">
        <v>100</v>
      </c>
    </row>
    <row r="381" spans="1:15" x14ac:dyDescent="0.2">
      <c r="A381" t="s">
        <v>410</v>
      </c>
      <c r="B381">
        <v>960</v>
      </c>
      <c r="C381">
        <v>1080</v>
      </c>
      <c r="D381">
        <v>2040</v>
      </c>
      <c r="E381">
        <v>430</v>
      </c>
      <c r="F381">
        <v>2470</v>
      </c>
      <c r="G381">
        <v>90</v>
      </c>
      <c r="H381">
        <v>20</v>
      </c>
      <c r="I381">
        <v>110</v>
      </c>
      <c r="J381">
        <v>2590</v>
      </c>
      <c r="K381">
        <v>39</v>
      </c>
      <c r="L381">
        <v>44</v>
      </c>
      <c r="M381">
        <v>82</v>
      </c>
      <c r="N381">
        <v>18</v>
      </c>
      <c r="O381">
        <v>100</v>
      </c>
    </row>
    <row r="382" spans="1:15" x14ac:dyDescent="0.2">
      <c r="A382" t="s">
        <v>502</v>
      </c>
      <c r="B382">
        <v>720</v>
      </c>
      <c r="C382">
        <v>800</v>
      </c>
      <c r="D382">
        <v>1520</v>
      </c>
      <c r="E382">
        <v>420</v>
      </c>
      <c r="F382">
        <v>1940</v>
      </c>
      <c r="G382">
        <v>90</v>
      </c>
      <c r="H382">
        <v>50</v>
      </c>
      <c r="I382">
        <v>140</v>
      </c>
      <c r="J382">
        <v>2080</v>
      </c>
      <c r="K382">
        <v>37</v>
      </c>
      <c r="L382">
        <v>41</v>
      </c>
      <c r="M382">
        <v>78</v>
      </c>
      <c r="N382">
        <v>22</v>
      </c>
      <c r="O382">
        <v>100</v>
      </c>
    </row>
    <row r="383" spans="1:15" x14ac:dyDescent="0.2">
      <c r="A383" t="s">
        <v>425</v>
      </c>
      <c r="B383">
        <v>910</v>
      </c>
      <c r="C383">
        <v>1430</v>
      </c>
      <c r="D383">
        <v>2340</v>
      </c>
      <c r="E383">
        <v>520</v>
      </c>
      <c r="F383">
        <v>2860</v>
      </c>
      <c r="G383">
        <v>90</v>
      </c>
      <c r="H383">
        <v>40</v>
      </c>
      <c r="I383">
        <v>130</v>
      </c>
      <c r="J383">
        <v>2990</v>
      </c>
      <c r="K383">
        <v>32</v>
      </c>
      <c r="L383">
        <v>50</v>
      </c>
      <c r="M383">
        <v>82</v>
      </c>
      <c r="N383">
        <v>18</v>
      </c>
      <c r="O383">
        <v>100</v>
      </c>
    </row>
    <row r="384" spans="1:15" x14ac:dyDescent="0.2">
      <c r="A384" t="s">
        <v>166</v>
      </c>
      <c r="B384">
        <v>0</v>
      </c>
      <c r="C384">
        <v>0</v>
      </c>
      <c r="D384">
        <v>0</v>
      </c>
      <c r="E384">
        <v>0</v>
      </c>
      <c r="F384">
        <v>0</v>
      </c>
      <c r="G384">
        <v>10</v>
      </c>
      <c r="H384">
        <v>0</v>
      </c>
      <c r="I384">
        <v>10</v>
      </c>
      <c r="J384">
        <v>10</v>
      </c>
      <c r="K384">
        <v>0</v>
      </c>
      <c r="L384">
        <v>0</v>
      </c>
      <c r="M384">
        <v>0</v>
      </c>
      <c r="N384">
        <v>100</v>
      </c>
      <c r="O384">
        <v>100</v>
      </c>
    </row>
    <row r="385" spans="1:15" x14ac:dyDescent="0.2">
      <c r="A385" t="s">
        <v>57</v>
      </c>
      <c r="B385">
        <v>35720</v>
      </c>
      <c r="C385">
        <v>39400</v>
      </c>
      <c r="D385">
        <v>75110</v>
      </c>
      <c r="E385">
        <v>19880</v>
      </c>
      <c r="F385">
        <v>94990</v>
      </c>
      <c r="G385">
        <v>3750</v>
      </c>
      <c r="H385">
        <v>1540</v>
      </c>
      <c r="I385">
        <v>5290</v>
      </c>
      <c r="J385">
        <v>100290</v>
      </c>
      <c r="K385">
        <v>38</v>
      </c>
      <c r="L385">
        <v>41</v>
      </c>
      <c r="M385">
        <v>79</v>
      </c>
      <c r="N385">
        <v>21</v>
      </c>
      <c r="O385">
        <v>100</v>
      </c>
    </row>
    <row r="386" spans="1:15" x14ac:dyDescent="0.2">
      <c r="A386" t="s">
        <v>58</v>
      </c>
      <c r="B386">
        <v>36260</v>
      </c>
      <c r="C386">
        <v>38690</v>
      </c>
      <c r="D386">
        <v>74950</v>
      </c>
      <c r="E386">
        <v>17280</v>
      </c>
      <c r="F386">
        <v>92230</v>
      </c>
      <c r="G386">
        <v>3650</v>
      </c>
      <c r="H386">
        <v>1810</v>
      </c>
      <c r="I386">
        <v>5460</v>
      </c>
      <c r="J386">
        <v>97680</v>
      </c>
      <c r="K386">
        <v>39</v>
      </c>
      <c r="L386">
        <v>42</v>
      </c>
      <c r="M386">
        <v>81</v>
      </c>
      <c r="N386">
        <v>19</v>
      </c>
      <c r="O386">
        <v>100</v>
      </c>
    </row>
    <row r="387" spans="1:15" x14ac:dyDescent="0.2">
      <c r="A387" t="s">
        <v>59</v>
      </c>
      <c r="B387">
        <v>48350</v>
      </c>
      <c r="C387">
        <v>82070</v>
      </c>
      <c r="D387">
        <v>130420</v>
      </c>
      <c r="E387">
        <v>28340</v>
      </c>
      <c r="F387">
        <v>158750</v>
      </c>
      <c r="G387">
        <v>7690</v>
      </c>
      <c r="H387">
        <v>3940</v>
      </c>
      <c r="I387">
        <v>11620</v>
      </c>
      <c r="J387">
        <v>170380</v>
      </c>
      <c r="K387">
        <v>30</v>
      </c>
      <c r="L387">
        <v>52</v>
      </c>
      <c r="M387">
        <v>82</v>
      </c>
      <c r="N387">
        <v>18</v>
      </c>
      <c r="O387">
        <v>100</v>
      </c>
    </row>
    <row r="388" spans="1:15" x14ac:dyDescent="0.2">
      <c r="A388" t="s">
        <v>60</v>
      </c>
      <c r="B388">
        <v>28960</v>
      </c>
      <c r="C388">
        <v>32160</v>
      </c>
      <c r="D388">
        <v>61120</v>
      </c>
      <c r="E388">
        <v>16180</v>
      </c>
      <c r="F388">
        <v>77300</v>
      </c>
      <c r="G388">
        <v>2260</v>
      </c>
      <c r="H388">
        <v>700</v>
      </c>
      <c r="I388">
        <v>2970</v>
      </c>
      <c r="J388">
        <v>80270</v>
      </c>
      <c r="K388">
        <v>37</v>
      </c>
      <c r="L388">
        <v>42</v>
      </c>
      <c r="M388">
        <v>79</v>
      </c>
      <c r="N388">
        <v>21</v>
      </c>
      <c r="O388">
        <v>100</v>
      </c>
    </row>
    <row r="389" spans="1:15" x14ac:dyDescent="0.2">
      <c r="A389" t="s">
        <v>61</v>
      </c>
      <c r="B389">
        <v>76510</v>
      </c>
      <c r="C389">
        <v>89640</v>
      </c>
      <c r="D389">
        <v>166140</v>
      </c>
      <c r="E389">
        <v>40780</v>
      </c>
      <c r="F389">
        <v>206920</v>
      </c>
      <c r="G389">
        <v>7490</v>
      </c>
      <c r="H389">
        <v>920</v>
      </c>
      <c r="I389">
        <v>8410</v>
      </c>
      <c r="J389">
        <v>215330</v>
      </c>
      <c r="K389">
        <v>37</v>
      </c>
      <c r="L389">
        <v>43</v>
      </c>
      <c r="M389">
        <v>80</v>
      </c>
      <c r="N389">
        <v>20</v>
      </c>
      <c r="O389">
        <v>100</v>
      </c>
    </row>
    <row r="390" spans="1:15" x14ac:dyDescent="0.2">
      <c r="A390" t="s">
        <v>62</v>
      </c>
      <c r="B390">
        <v>62190</v>
      </c>
      <c r="C390">
        <v>65830</v>
      </c>
      <c r="D390">
        <v>128030</v>
      </c>
      <c r="E390">
        <v>23670</v>
      </c>
      <c r="F390">
        <v>151700</v>
      </c>
      <c r="G390">
        <v>4510</v>
      </c>
      <c r="H390">
        <v>1120</v>
      </c>
      <c r="I390">
        <v>5630</v>
      </c>
      <c r="J390">
        <v>157330</v>
      </c>
      <c r="K390">
        <v>41</v>
      </c>
      <c r="L390">
        <v>43</v>
      </c>
      <c r="M390">
        <v>84</v>
      </c>
      <c r="N390">
        <v>16</v>
      </c>
      <c r="O390">
        <v>100</v>
      </c>
    </row>
    <row r="391" spans="1:15" x14ac:dyDescent="0.2">
      <c r="A391" t="s">
        <v>63</v>
      </c>
      <c r="B391">
        <v>41760</v>
      </c>
      <c r="C391">
        <v>63010</v>
      </c>
      <c r="D391">
        <v>104770</v>
      </c>
      <c r="E391">
        <v>20420</v>
      </c>
      <c r="F391">
        <v>125200</v>
      </c>
      <c r="G391">
        <v>5720</v>
      </c>
      <c r="H391">
        <v>1550</v>
      </c>
      <c r="I391">
        <v>7270</v>
      </c>
      <c r="J391">
        <v>132460</v>
      </c>
      <c r="K391">
        <v>33</v>
      </c>
      <c r="L391">
        <v>50</v>
      </c>
      <c r="M391">
        <v>84</v>
      </c>
      <c r="N391">
        <v>16</v>
      </c>
      <c r="O391">
        <v>100</v>
      </c>
    </row>
    <row r="392" spans="1:15" x14ac:dyDescent="0.2">
      <c r="A392" t="s">
        <v>64</v>
      </c>
      <c r="B392">
        <v>37310</v>
      </c>
      <c r="C392">
        <v>43200</v>
      </c>
      <c r="D392">
        <v>80500</v>
      </c>
      <c r="E392">
        <v>16720</v>
      </c>
      <c r="F392">
        <v>97220</v>
      </c>
      <c r="G392">
        <v>5040</v>
      </c>
      <c r="H392">
        <v>5230</v>
      </c>
      <c r="I392">
        <v>10270</v>
      </c>
      <c r="J392">
        <v>107490</v>
      </c>
      <c r="K392">
        <v>38</v>
      </c>
      <c r="L392">
        <v>44</v>
      </c>
      <c r="M392">
        <v>83</v>
      </c>
      <c r="N392">
        <v>17</v>
      </c>
      <c r="O392">
        <v>100</v>
      </c>
    </row>
    <row r="393" spans="1:15" x14ac:dyDescent="0.2">
      <c r="A393" t="s">
        <v>65</v>
      </c>
      <c r="B393">
        <v>36380</v>
      </c>
      <c r="C393">
        <v>39200</v>
      </c>
      <c r="D393">
        <v>75580</v>
      </c>
      <c r="E393">
        <v>20310</v>
      </c>
      <c r="F393">
        <v>95880</v>
      </c>
      <c r="G393">
        <v>3650</v>
      </c>
      <c r="H393">
        <v>2100</v>
      </c>
      <c r="I393">
        <v>5750</v>
      </c>
      <c r="J393">
        <v>101640</v>
      </c>
      <c r="K393">
        <v>38</v>
      </c>
      <c r="L393">
        <v>41</v>
      </c>
      <c r="M393">
        <v>79</v>
      </c>
      <c r="N393">
        <v>21</v>
      </c>
      <c r="O393">
        <v>100</v>
      </c>
    </row>
    <row r="394" spans="1:15" x14ac:dyDescent="0.2">
      <c r="A394" t="s">
        <v>66</v>
      </c>
      <c r="B394">
        <v>41630</v>
      </c>
      <c r="C394">
        <v>49850</v>
      </c>
      <c r="D394">
        <v>91480</v>
      </c>
      <c r="E394">
        <v>27410</v>
      </c>
      <c r="F394">
        <v>118890</v>
      </c>
      <c r="G394">
        <v>4950</v>
      </c>
      <c r="H394">
        <v>4720</v>
      </c>
      <c r="I394">
        <v>9660</v>
      </c>
      <c r="J394">
        <v>128550</v>
      </c>
      <c r="K394">
        <v>35</v>
      </c>
      <c r="L394">
        <v>42</v>
      </c>
      <c r="M394">
        <v>77</v>
      </c>
      <c r="N394">
        <v>23</v>
      </c>
      <c r="O394">
        <v>100</v>
      </c>
    </row>
    <row r="395" spans="1:15" x14ac:dyDescent="0.2">
      <c r="A395" t="s">
        <v>411</v>
      </c>
      <c r="B395">
        <v>40980</v>
      </c>
      <c r="C395">
        <v>55470</v>
      </c>
      <c r="D395">
        <v>96450</v>
      </c>
      <c r="E395">
        <v>26730</v>
      </c>
      <c r="F395">
        <v>123180</v>
      </c>
      <c r="G395">
        <v>4330</v>
      </c>
      <c r="H395">
        <v>2140</v>
      </c>
      <c r="I395">
        <v>6470</v>
      </c>
      <c r="J395">
        <v>129640</v>
      </c>
      <c r="K395">
        <v>33</v>
      </c>
      <c r="L395">
        <v>45</v>
      </c>
      <c r="M395">
        <v>78</v>
      </c>
      <c r="N395">
        <v>22</v>
      </c>
      <c r="O395">
        <v>100</v>
      </c>
    </row>
  </sheetData>
  <phoneticPr fontId="3" type="noConversion"/>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workbookViewId="0">
      <selection activeCell="A23" sqref="A23"/>
    </sheetView>
  </sheetViews>
  <sheetFormatPr defaultColWidth="0" defaultRowHeight="12.75" customHeight="1" zeroHeight="1" x14ac:dyDescent="0.2"/>
  <cols>
    <col min="1" max="1" width="110.7109375" style="59" customWidth="1"/>
    <col min="2" max="16384" width="0" style="47" hidden="1"/>
  </cols>
  <sheetData>
    <row r="1" spans="1:7" x14ac:dyDescent="0.2">
      <c r="A1" s="45" t="s">
        <v>87</v>
      </c>
      <c r="B1" s="46"/>
      <c r="C1" s="46"/>
      <c r="D1" s="46"/>
      <c r="E1" s="46"/>
      <c r="F1" s="46"/>
      <c r="G1" s="46"/>
    </row>
    <row r="2" spans="1:7" x14ac:dyDescent="0.2">
      <c r="A2" s="45" t="s">
        <v>262</v>
      </c>
      <c r="B2" s="46"/>
      <c r="C2" s="46"/>
      <c r="D2" s="46"/>
      <c r="E2" s="46"/>
      <c r="F2" s="46"/>
      <c r="G2" s="46"/>
    </row>
    <row r="3" spans="1:7" x14ac:dyDescent="0.2">
      <c r="A3" s="48"/>
      <c r="B3" s="46"/>
      <c r="C3" s="46"/>
      <c r="D3" s="46"/>
      <c r="E3" s="46"/>
      <c r="F3" s="46"/>
      <c r="G3" s="46"/>
    </row>
    <row r="4" spans="1:7" x14ac:dyDescent="0.2">
      <c r="A4" s="49" t="s">
        <v>75</v>
      </c>
      <c r="B4" s="46"/>
      <c r="C4" s="46"/>
      <c r="D4" s="46"/>
      <c r="E4" s="46"/>
      <c r="F4" s="46"/>
      <c r="G4" s="46"/>
    </row>
    <row r="5" spans="1:7" x14ac:dyDescent="0.2">
      <c r="A5" s="49" t="s">
        <v>763</v>
      </c>
      <c r="B5" s="46"/>
      <c r="C5" s="46"/>
      <c r="D5" s="46"/>
      <c r="E5" s="46"/>
      <c r="F5" s="46"/>
      <c r="G5" s="46"/>
    </row>
    <row r="6" spans="1:7" x14ac:dyDescent="0.2">
      <c r="A6" s="246" t="s">
        <v>708</v>
      </c>
      <c r="B6" s="46"/>
      <c r="C6" s="46"/>
      <c r="D6" s="46"/>
      <c r="E6" s="46"/>
      <c r="F6" s="46"/>
      <c r="G6" s="46"/>
    </row>
    <row r="7" spans="1:7" x14ac:dyDescent="0.2">
      <c r="A7" s="48"/>
      <c r="B7" s="46"/>
      <c r="C7" s="46"/>
      <c r="D7" s="46"/>
      <c r="E7" s="46"/>
      <c r="F7" s="46"/>
      <c r="G7" s="46"/>
    </row>
    <row r="8" spans="1:7" ht="27.75" customHeight="1" x14ac:dyDescent="0.2">
      <c r="A8" s="255" t="s">
        <v>765</v>
      </c>
      <c r="B8" s="51"/>
      <c r="C8" s="46"/>
      <c r="D8" s="46"/>
      <c r="E8" s="46"/>
      <c r="F8" s="46"/>
      <c r="G8" s="46"/>
    </row>
    <row r="9" spans="1:7" ht="25.5" x14ac:dyDescent="0.2">
      <c r="A9" s="52" t="s">
        <v>278</v>
      </c>
      <c r="B9" s="53"/>
      <c r="C9" s="46"/>
      <c r="D9" s="46"/>
      <c r="E9" s="46"/>
      <c r="F9" s="46"/>
      <c r="G9" s="46"/>
    </row>
    <row r="10" spans="1:7" ht="31.5" customHeight="1" x14ac:dyDescent="0.2">
      <c r="A10" s="48" t="s">
        <v>764</v>
      </c>
      <c r="B10" s="46"/>
      <c r="C10" s="46"/>
      <c r="D10" s="46"/>
      <c r="E10" s="46"/>
      <c r="F10" s="46"/>
      <c r="G10" s="46"/>
    </row>
    <row r="11" spans="1:7" x14ac:dyDescent="0.2">
      <c r="A11" s="55" t="s">
        <v>796</v>
      </c>
      <c r="B11" s="46"/>
      <c r="C11" s="46"/>
      <c r="D11" s="46"/>
      <c r="E11" s="46"/>
      <c r="F11" s="46"/>
      <c r="G11" s="46"/>
    </row>
    <row r="12" spans="1:7" x14ac:dyDescent="0.2">
      <c r="A12" s="48"/>
      <c r="B12" s="46"/>
      <c r="C12" s="46"/>
      <c r="D12" s="46"/>
      <c r="E12" s="46"/>
      <c r="F12" s="46"/>
      <c r="G12" s="46"/>
    </row>
    <row r="13" spans="1:7" x14ac:dyDescent="0.2">
      <c r="A13" s="45" t="s">
        <v>90</v>
      </c>
      <c r="B13" s="46"/>
      <c r="C13" s="46"/>
      <c r="D13" s="46"/>
      <c r="E13" s="46"/>
      <c r="F13" s="46"/>
      <c r="G13" s="46"/>
    </row>
    <row r="14" spans="1:7" ht="12.75" customHeight="1" x14ac:dyDescent="0.2">
      <c r="A14" s="49" t="s">
        <v>89</v>
      </c>
      <c r="B14" s="46"/>
      <c r="C14" s="46"/>
      <c r="D14" s="46"/>
      <c r="E14" s="46"/>
      <c r="F14" s="46"/>
      <c r="G14" s="46"/>
    </row>
    <row r="15" spans="1:7" x14ac:dyDescent="0.2">
      <c r="A15" s="49" t="s">
        <v>91</v>
      </c>
      <c r="B15" s="46"/>
      <c r="C15" s="46"/>
      <c r="D15" s="46"/>
      <c r="E15" s="46"/>
      <c r="F15" s="46"/>
      <c r="G15" s="46"/>
    </row>
    <row r="16" spans="1:7" x14ac:dyDescent="0.2">
      <c r="A16" s="49" t="s">
        <v>297</v>
      </c>
      <c r="B16" s="46"/>
      <c r="C16" s="46"/>
      <c r="D16" s="46"/>
      <c r="E16" s="46"/>
      <c r="F16" s="46"/>
      <c r="G16" s="46"/>
    </row>
    <row r="17" spans="1:7" x14ac:dyDescent="0.2">
      <c r="A17" s="49" t="s">
        <v>298</v>
      </c>
      <c r="B17" s="46"/>
      <c r="C17" s="46"/>
      <c r="D17" s="46"/>
      <c r="E17" s="46"/>
      <c r="F17" s="46"/>
      <c r="G17" s="46"/>
    </row>
    <row r="18" spans="1:7" x14ac:dyDescent="0.2">
      <c r="A18" s="54" t="s">
        <v>797</v>
      </c>
      <c r="B18" s="46"/>
      <c r="C18" s="46"/>
      <c r="D18" s="46"/>
      <c r="E18" s="46"/>
      <c r="F18" s="46"/>
      <c r="G18" s="46"/>
    </row>
    <row r="19" spans="1:7" x14ac:dyDescent="0.2">
      <c r="A19" s="55" t="s">
        <v>796</v>
      </c>
    </row>
    <row r="20" spans="1:7" x14ac:dyDescent="0.2">
      <c r="A20" s="56"/>
    </row>
    <row r="21" spans="1:7" x14ac:dyDescent="0.2">
      <c r="A21" s="45" t="s">
        <v>92</v>
      </c>
    </row>
    <row r="22" spans="1:7" x14ac:dyDescent="0.2">
      <c r="A22" s="49" t="s">
        <v>299</v>
      </c>
    </row>
    <row r="23" spans="1:7" x14ac:dyDescent="0.2">
      <c r="A23" s="49" t="s">
        <v>112</v>
      </c>
    </row>
    <row r="24" spans="1:7" ht="25.5" x14ac:dyDescent="0.2">
      <c r="A24" s="49" t="s">
        <v>113</v>
      </c>
    </row>
    <row r="25" spans="1:7" x14ac:dyDescent="0.2">
      <c r="A25" s="49" t="s">
        <v>114</v>
      </c>
    </row>
    <row r="26" spans="1:7" x14ac:dyDescent="0.2">
      <c r="A26" s="49"/>
    </row>
    <row r="27" spans="1:7" ht="19.5" customHeight="1" x14ac:dyDescent="0.2">
      <c r="A27" s="48" t="s">
        <v>800</v>
      </c>
    </row>
    <row r="28" spans="1:7" ht="25.5" x14ac:dyDescent="0.2">
      <c r="A28" s="48" t="s">
        <v>300</v>
      </c>
    </row>
    <row r="29" spans="1:7" ht="56.25" customHeight="1" x14ac:dyDescent="0.2">
      <c r="A29" s="48" t="s">
        <v>779</v>
      </c>
    </row>
    <row r="30" spans="1:7" ht="15.75" customHeight="1" x14ac:dyDescent="0.2">
      <c r="A30" s="48" t="s">
        <v>301</v>
      </c>
    </row>
    <row r="31" spans="1:7" x14ac:dyDescent="0.2">
      <c r="A31" s="49"/>
    </row>
    <row r="32" spans="1:7" x14ac:dyDescent="0.2">
      <c r="A32" s="45" t="s">
        <v>115</v>
      </c>
    </row>
    <row r="33" spans="1:1" ht="38.25" x14ac:dyDescent="0.2">
      <c r="A33" s="49" t="s">
        <v>798</v>
      </c>
    </row>
    <row r="34" spans="1:1" x14ac:dyDescent="0.2">
      <c r="A34" s="48"/>
    </row>
    <row r="35" spans="1:1" x14ac:dyDescent="0.2">
      <c r="A35" s="45" t="s">
        <v>809</v>
      </c>
    </row>
    <row r="36" spans="1:1" ht="54.75" customHeight="1" x14ac:dyDescent="0.2">
      <c r="A36" s="48" t="s">
        <v>808</v>
      </c>
    </row>
    <row r="37" spans="1:1" x14ac:dyDescent="0.2">
      <c r="A37" s="57" t="s">
        <v>783</v>
      </c>
    </row>
    <row r="38" spans="1:1" x14ac:dyDescent="0.2">
      <c r="A38" s="12" t="s">
        <v>73</v>
      </c>
    </row>
    <row r="39" spans="1:1" x14ac:dyDescent="0.2">
      <c r="A39" s="58"/>
    </row>
    <row r="40" spans="1:1" x14ac:dyDescent="0.2"/>
    <row r="41" spans="1:1" x14ac:dyDescent="0.2"/>
    <row r="42" spans="1:1" x14ac:dyDescent="0.2"/>
    <row r="43" spans="1:1" x14ac:dyDescent="0.2"/>
    <row r="44" spans="1:1" x14ac:dyDescent="0.2"/>
  </sheetData>
  <phoneticPr fontId="3" type="noConversion"/>
  <hyperlinks>
    <hyperlink ref="A9" r:id="rId1"/>
    <hyperlink ref="A38" location="Index!Print_Area" display="Return to Index"/>
    <hyperlink ref="A37" r:id="rId2"/>
    <hyperlink ref="A19" r:id="rId3" display="https://www.gov.uk/government/publications/esa-outcomes-of-work-capability-assessment-policies-and-statements"/>
    <hyperlink ref="A11" r:id="rId4" display="https://www.gov.uk/government/publications/esa-outcomes-of-work-capability-assessment-policies-and-statements"/>
  </hyperlinks>
  <pageMargins left="0.39370078740157483" right="0.39370078740157483" top="0.39370078740157483" bottom="0.39370078740157483" header="0.19685039370078741" footer="0.19685039370078741"/>
  <pageSetup paperSize="9" orientation="portrait" r:id="rId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83"/>
  <sheetViews>
    <sheetView showGridLines="0" zoomScale="95" workbookViewId="0">
      <pane ySplit="13" topLeftCell="A14" activePane="bottomLeft" state="frozen"/>
      <selection pane="bottomLeft" activeCell="G14" sqref="G14"/>
    </sheetView>
  </sheetViews>
  <sheetFormatPr defaultColWidth="0" defaultRowHeight="12.75" customHeight="1" zeroHeight="1" x14ac:dyDescent="0.2"/>
  <cols>
    <col min="1" max="1" width="20" style="17" customWidth="1"/>
    <col min="2" max="2" width="12.28515625" style="14" customWidth="1"/>
    <col min="3" max="6" width="11.140625" style="14" customWidth="1"/>
    <col min="7" max="7" width="11.7109375" style="14" customWidth="1"/>
    <col min="8" max="9" width="11.140625" style="14" customWidth="1"/>
    <col min="10" max="10" width="11.5703125" style="14" customWidth="1"/>
    <col min="11" max="14" width="11.140625" style="15" customWidth="1"/>
    <col min="15" max="15" width="10.5703125" style="15" customWidth="1"/>
    <col min="16" max="16" width="1.5703125" style="17" customWidth="1"/>
    <col min="17" max="16384" width="10.7109375" style="17" hidden="1"/>
  </cols>
  <sheetData>
    <row r="1" spans="1:15" s="11" customFormat="1" ht="35.25" customHeight="1" x14ac:dyDescent="0.2">
      <c r="A1" s="390" t="s">
        <v>792</v>
      </c>
      <c r="B1" s="390"/>
      <c r="C1" s="390"/>
      <c r="D1" s="390"/>
      <c r="E1" s="390"/>
      <c r="F1" s="390"/>
      <c r="G1" s="390"/>
      <c r="H1" s="390"/>
      <c r="I1" s="390"/>
      <c r="J1" s="390"/>
      <c r="K1" s="390"/>
      <c r="L1" s="10"/>
      <c r="N1" s="12" t="s">
        <v>73</v>
      </c>
      <c r="O1" s="12" t="s">
        <v>74</v>
      </c>
    </row>
    <row r="2" spans="1:15" s="16" customFormat="1" x14ac:dyDescent="0.2">
      <c r="A2" s="13" t="s">
        <v>117</v>
      </c>
      <c r="B2" s="14"/>
      <c r="C2" s="14"/>
      <c r="D2" s="14"/>
      <c r="E2" s="14"/>
      <c r="F2" s="14"/>
      <c r="G2" s="14"/>
      <c r="H2" s="14"/>
      <c r="I2" s="14"/>
      <c r="J2" s="14"/>
      <c r="K2" s="15"/>
      <c r="L2" s="15"/>
      <c r="M2" s="15"/>
      <c r="N2" s="15"/>
      <c r="O2" s="15"/>
    </row>
    <row r="3" spans="1:15" s="16" customFormat="1" ht="26.25" customHeight="1" x14ac:dyDescent="0.2">
      <c r="A3" s="391" t="s">
        <v>245</v>
      </c>
      <c r="B3" s="391"/>
      <c r="C3" s="391"/>
      <c r="D3" s="391"/>
      <c r="E3" s="391"/>
      <c r="F3" s="391"/>
      <c r="G3" s="391"/>
      <c r="H3" s="391"/>
      <c r="I3" s="391"/>
      <c r="J3" s="391"/>
      <c r="K3" s="391"/>
      <c r="L3" s="15"/>
      <c r="M3" s="15"/>
      <c r="N3" s="15"/>
      <c r="O3" s="15"/>
    </row>
    <row r="4" spans="1:15" s="16" customFormat="1" x14ac:dyDescent="0.2">
      <c r="A4" s="13" t="s">
        <v>70</v>
      </c>
      <c r="B4" s="14"/>
      <c r="C4" s="14"/>
      <c r="D4" s="14"/>
      <c r="E4" s="14"/>
      <c r="F4" s="14"/>
      <c r="G4" s="14"/>
      <c r="H4" s="14"/>
      <c r="I4" s="14"/>
      <c r="J4" s="14"/>
      <c r="K4" s="15"/>
      <c r="L4" s="15"/>
      <c r="M4" s="15"/>
      <c r="N4" s="15"/>
      <c r="O4" s="15"/>
    </row>
    <row r="5" spans="1:15" s="16" customFormat="1" x14ac:dyDescent="0.2">
      <c r="A5" s="13" t="s">
        <v>52</v>
      </c>
      <c r="B5" s="14"/>
      <c r="C5" s="14"/>
      <c r="D5" s="14"/>
      <c r="E5" s="14"/>
      <c r="F5" s="14"/>
      <c r="G5" s="14"/>
      <c r="H5" s="14"/>
      <c r="I5" s="14"/>
      <c r="J5" s="14"/>
      <c r="K5" s="15"/>
      <c r="L5" s="15"/>
      <c r="M5" s="15"/>
      <c r="N5" s="15"/>
      <c r="O5" s="15"/>
    </row>
    <row r="6" spans="1:15" s="16" customFormat="1" x14ac:dyDescent="0.2">
      <c r="A6" s="17"/>
      <c r="B6" s="14"/>
      <c r="C6" s="14"/>
      <c r="D6" s="14"/>
      <c r="E6" s="14"/>
      <c r="F6" s="14"/>
      <c r="G6" s="14"/>
      <c r="H6" s="14"/>
      <c r="I6" s="14"/>
      <c r="J6" s="14"/>
      <c r="K6" s="15"/>
      <c r="L6" s="15"/>
      <c r="M6" s="15"/>
      <c r="N6" s="15"/>
      <c r="O6" s="15"/>
    </row>
    <row r="7" spans="1:15" s="16" customFormat="1" x14ac:dyDescent="0.2">
      <c r="B7" s="18" t="s">
        <v>71</v>
      </c>
      <c r="C7" s="14"/>
      <c r="D7" s="19"/>
      <c r="E7" s="19"/>
      <c r="F7" s="20"/>
      <c r="G7" s="392" t="s">
        <v>69</v>
      </c>
      <c r="H7" s="392"/>
      <c r="I7" s="392"/>
      <c r="J7" s="14"/>
      <c r="K7" s="15"/>
      <c r="L7" s="15"/>
      <c r="M7" s="15"/>
      <c r="N7" s="15"/>
      <c r="O7" s="15"/>
    </row>
    <row r="8" spans="1:15" s="16" customFormat="1" x14ac:dyDescent="0.2">
      <c r="A8" s="17"/>
      <c r="B8" s="14"/>
      <c r="C8" s="14"/>
      <c r="D8" s="14"/>
      <c r="E8" s="14"/>
      <c r="F8" s="14"/>
      <c r="G8" s="14"/>
      <c r="H8" s="14"/>
      <c r="I8" s="14"/>
      <c r="J8" s="14"/>
      <c r="K8" s="15"/>
      <c r="L8" s="15"/>
      <c r="M8" s="15"/>
      <c r="N8" s="15"/>
      <c r="O8" s="15"/>
    </row>
    <row r="9" spans="1:15" s="16" customFormat="1" ht="14.25" customHeight="1" x14ac:dyDescent="0.2">
      <c r="A9" s="393" t="s">
        <v>25</v>
      </c>
      <c r="B9" s="394" t="s">
        <v>55</v>
      </c>
      <c r="C9" s="394"/>
      <c r="D9" s="394"/>
      <c r="E9" s="394"/>
      <c r="F9" s="394"/>
      <c r="G9" s="394"/>
      <c r="H9" s="394"/>
      <c r="I9" s="394"/>
      <c r="J9" s="394"/>
      <c r="K9" s="395" t="s">
        <v>49</v>
      </c>
      <c r="L9" s="395"/>
      <c r="M9" s="395"/>
      <c r="N9" s="395"/>
      <c r="O9" s="395"/>
    </row>
    <row r="10" spans="1:15" s="16" customFormat="1" ht="25.5" customHeight="1" x14ac:dyDescent="0.2">
      <c r="A10" s="393"/>
      <c r="B10" s="396" t="s">
        <v>50</v>
      </c>
      <c r="C10" s="397"/>
      <c r="D10" s="397"/>
      <c r="E10" s="397"/>
      <c r="F10" s="398"/>
      <c r="G10" s="400" t="s">
        <v>28</v>
      </c>
      <c r="H10" s="400"/>
      <c r="I10" s="400"/>
      <c r="J10" s="400" t="s">
        <v>29</v>
      </c>
      <c r="K10" s="401" t="s">
        <v>50</v>
      </c>
      <c r="L10" s="401"/>
      <c r="M10" s="401"/>
      <c r="N10" s="401"/>
      <c r="O10" s="401"/>
    </row>
    <row r="11" spans="1:15" s="16" customFormat="1" ht="25.5" customHeight="1" x14ac:dyDescent="0.2">
      <c r="A11" s="393"/>
      <c r="B11" s="400" t="s">
        <v>30</v>
      </c>
      <c r="C11" s="400"/>
      <c r="D11" s="400"/>
      <c r="E11" s="400" t="s">
        <v>31</v>
      </c>
      <c r="F11" s="400" t="s">
        <v>32</v>
      </c>
      <c r="G11" s="400" t="s">
        <v>33</v>
      </c>
      <c r="H11" s="400" t="s">
        <v>34</v>
      </c>
      <c r="I11" s="403" t="s">
        <v>35</v>
      </c>
      <c r="J11" s="400"/>
      <c r="K11" s="401" t="s">
        <v>30</v>
      </c>
      <c r="L11" s="401"/>
      <c r="M11" s="401"/>
      <c r="N11" s="401" t="s">
        <v>31</v>
      </c>
      <c r="O11" s="401" t="s">
        <v>32</v>
      </c>
    </row>
    <row r="12" spans="1:15" s="16" customFormat="1" ht="51" x14ac:dyDescent="0.2">
      <c r="A12" s="393"/>
      <c r="B12" s="21" t="s">
        <v>36</v>
      </c>
      <c r="C12" s="21" t="s">
        <v>37</v>
      </c>
      <c r="D12" s="21" t="s">
        <v>38</v>
      </c>
      <c r="E12" s="400"/>
      <c r="F12" s="400"/>
      <c r="G12" s="400"/>
      <c r="H12" s="400"/>
      <c r="I12" s="403"/>
      <c r="J12" s="400"/>
      <c r="K12" s="22" t="s">
        <v>36</v>
      </c>
      <c r="L12" s="22" t="s">
        <v>37</v>
      </c>
      <c r="M12" s="22" t="s">
        <v>38</v>
      </c>
      <c r="N12" s="401"/>
      <c r="O12" s="401"/>
    </row>
    <row r="13" spans="1:15" s="16" customFormat="1" x14ac:dyDescent="0.2">
      <c r="A13" s="23"/>
      <c r="B13" s="24"/>
      <c r="C13" s="24"/>
      <c r="D13" s="24"/>
      <c r="E13" s="24"/>
      <c r="F13" s="24"/>
      <c r="G13" s="24"/>
      <c r="H13" s="24"/>
      <c r="I13" s="25"/>
      <c r="J13" s="25"/>
      <c r="K13" s="26"/>
      <c r="L13" s="26"/>
      <c r="M13" s="26"/>
      <c r="N13" s="26"/>
      <c r="O13" s="26"/>
    </row>
    <row r="14" spans="1:15" s="30" customFormat="1" ht="12.75" customHeight="1" x14ac:dyDescent="0.2">
      <c r="A14" s="27"/>
      <c r="B14" s="28" t="s">
        <v>16</v>
      </c>
      <c r="C14" s="28" t="s">
        <v>17</v>
      </c>
      <c r="D14" s="28" t="s">
        <v>39</v>
      </c>
      <c r="E14" s="28" t="s">
        <v>18</v>
      </c>
      <c r="F14" s="28" t="s">
        <v>40</v>
      </c>
      <c r="G14" s="28" t="s">
        <v>19</v>
      </c>
      <c r="H14" s="28" t="s">
        <v>20</v>
      </c>
      <c r="I14" s="28" t="s">
        <v>41</v>
      </c>
      <c r="J14" s="28" t="s">
        <v>42</v>
      </c>
      <c r="K14" s="29" t="s">
        <v>43</v>
      </c>
      <c r="L14" s="29" t="s">
        <v>44</v>
      </c>
      <c r="M14" s="29" t="s">
        <v>45</v>
      </c>
      <c r="N14" s="29" t="s">
        <v>46</v>
      </c>
      <c r="O14" s="29" t="s">
        <v>47</v>
      </c>
    </row>
    <row r="15" spans="1:15" s="16" customFormat="1" x14ac:dyDescent="0.2">
      <c r="A15" s="17"/>
      <c r="B15" s="14"/>
      <c r="C15" s="14"/>
      <c r="D15" s="14"/>
      <c r="E15" s="31"/>
      <c r="F15" s="14"/>
      <c r="G15" s="14"/>
      <c r="H15" s="14"/>
      <c r="I15" s="14"/>
      <c r="J15" s="14"/>
      <c r="K15" s="32"/>
      <c r="L15" s="32"/>
      <c r="M15" s="32"/>
      <c r="N15" s="32"/>
      <c r="O15" s="32"/>
    </row>
    <row r="16" spans="1:15" s="16" customFormat="1" x14ac:dyDescent="0.2">
      <c r="A16" s="17" t="s">
        <v>118</v>
      </c>
      <c r="B16" s="1"/>
      <c r="C16" s="2"/>
      <c r="D16" s="2"/>
      <c r="E16" s="2"/>
      <c r="F16" s="2"/>
      <c r="G16" s="2"/>
      <c r="H16" s="2"/>
      <c r="I16" s="2"/>
      <c r="J16" s="2"/>
      <c r="K16" s="3"/>
      <c r="L16" s="4"/>
      <c r="M16" s="3"/>
      <c r="N16" s="3"/>
      <c r="O16" s="3"/>
    </row>
    <row r="17" spans="1:256" s="284" customFormat="1" x14ac:dyDescent="0.2">
      <c r="A17" s="17" t="s">
        <v>119</v>
      </c>
      <c r="B17" s="1">
        <f>IF(VLOOKUP(CONCATENATE($G$7,$A17),'Table 1a rounded for pivot'!$A$2:$Q$5120,4,FALSE)=0,"-",VLOOKUP(CONCATENATE($G$7,$A17),'Table 1a rounded for pivot'!$A$2:$Q$5120,4,FALSE))</f>
        <v>112.5</v>
      </c>
      <c r="C17" s="1">
        <f>IF(VLOOKUP(CONCATENATE($G$7,$A17),'Table 1a rounded for pivot'!$A$2:$Q$5120,5,FALSE)=0,"-",VLOOKUP(CONCATENATE($G$7,$A17),'Table 1a rounded for pivot'!$A$2:$Q$5120,5,FALSE))</f>
        <v>43.1</v>
      </c>
      <c r="D17" s="1">
        <f>IF(VLOOKUP(CONCATENATE($G$7,$A17),'Table 1a rounded for pivot'!$A$2:$Q$5120,6,FALSE)=0,"-",VLOOKUP(CONCATENATE($G$7,$A17),'Table 1a rounded for pivot'!$A$2:$Q$5120,6,FALSE))</f>
        <v>155.6</v>
      </c>
      <c r="E17" s="1">
        <f>IF(VLOOKUP(CONCATENATE($G$7,$A17),'Table 1a rounded for pivot'!$A$2:$Q$5120,7,FALSE)=0,"-",VLOOKUP(CONCATENATE($G$7,$A17),'Table 1a rounded for pivot'!$A$2:$Q$5120,7,FALSE))</f>
        <v>258.3</v>
      </c>
      <c r="F17" s="1">
        <f>IF(VLOOKUP(CONCATENATE($G$7,$A17),'Table 1a rounded for pivot'!$A$2:$Q$5120,8,FALSE)=0,"-",VLOOKUP(CONCATENATE($G$7,$A17),'Table 1a rounded for pivot'!$A$2:$Q$5120,8,FALSE))</f>
        <v>413.9</v>
      </c>
      <c r="G17" s="1">
        <f>IF(VLOOKUP(CONCATENATE($G$7,$A17),'Table 1a rounded for pivot'!$A$2:$Q$5120,9,FALSE)=0,"-",VLOOKUP(CONCATENATE($G$7,$A17),'Table 1a rounded for pivot'!$A$2:$Q$5120,9,FALSE))</f>
        <v>233.3</v>
      </c>
      <c r="H17" s="1">
        <f>IF(VLOOKUP(CONCATENATE($G$7,$A17),'Table 1a rounded for pivot'!$A$2:$Q$5120,10,FALSE)=0,"-",VLOOKUP(CONCATENATE($G$7,$A17),'Table 1a rounded for pivot'!$A$2:$Q$5120,10,FALSE))</f>
        <v>0.3</v>
      </c>
      <c r="I17" s="1">
        <f>IF(VLOOKUP(CONCATENATE($G$7,$A17),'Table 1a rounded for pivot'!$A$2:$Q$5120,11,FALSE)=0,"-",VLOOKUP(CONCATENATE($G$7,$A17),'Table 1a rounded for pivot'!$A$2:$Q$5120,11,FALSE))</f>
        <v>233.7</v>
      </c>
      <c r="J17" s="1">
        <f>IF(VLOOKUP(CONCATENATE($G$7,$A17),'Table 1a rounded for pivot'!$A$2:$Q$5120,12,FALSE)=0,"-",VLOOKUP(CONCATENATE($G$7,$A17),'Table 1a rounded for pivot'!$A$2:$Q$5120,12,FALSE))</f>
        <v>647.6</v>
      </c>
      <c r="K17" s="9">
        <f>IF(B17="-","-",VLOOKUP(CONCATENATE($G$7,$A17),'Table 1a rounded for pivot'!$A$2:$Q$5120,13,FALSE))</f>
        <v>27</v>
      </c>
      <c r="L17" s="9">
        <f>IF(C17="-","-",VLOOKUP(CONCATENATE($G$7,$A17),'Table 1a rounded for pivot'!$A$2:$Q$5120,14,FALSE))</f>
        <v>10</v>
      </c>
      <c r="M17" s="9">
        <f>IF(D17="-","-",VLOOKUP(CONCATENATE($G$7,$A17),'Table 1a rounded for pivot'!$A$2:$Q$5120,15,FALSE))</f>
        <v>38</v>
      </c>
      <c r="N17" s="9">
        <f>IF(E17="-","-",VLOOKUP(CONCATENATE($G$7,$A17),'Table 1a rounded for pivot'!$A$2:$Q$5120,16,FALSE))</f>
        <v>62</v>
      </c>
      <c r="O17" s="9">
        <f>IF(F17="-","-",VLOOKUP(CONCATENATE($G$7,$A17),'Table 1a rounded for pivot'!$A$2:$Q$5120,17,FALSE))</f>
        <v>100</v>
      </c>
      <c r="P17" s="297"/>
      <c r="Q17" s="297"/>
      <c r="R17" s="297"/>
      <c r="S17" s="297"/>
      <c r="T17" s="297"/>
      <c r="U17" s="297"/>
      <c r="V17" s="297"/>
      <c r="W17" s="297"/>
      <c r="X17" s="297"/>
      <c r="Y17" s="297"/>
      <c r="Z17" s="297"/>
      <c r="AA17" s="297"/>
      <c r="AB17" s="297"/>
      <c r="AC17" s="297"/>
      <c r="AD17" s="297"/>
      <c r="AE17" s="297"/>
      <c r="AF17" s="297"/>
      <c r="AG17" s="297"/>
      <c r="AH17" s="297"/>
      <c r="AI17" s="297"/>
      <c r="AJ17" s="297"/>
      <c r="AK17" s="297"/>
      <c r="AL17" s="297"/>
      <c r="AM17" s="297"/>
      <c r="AN17" s="297"/>
      <c r="AO17" s="297"/>
      <c r="AP17" s="297"/>
      <c r="AQ17" s="297"/>
      <c r="AR17" s="297"/>
      <c r="AS17" s="297"/>
      <c r="AT17" s="297"/>
      <c r="AU17" s="297"/>
      <c r="AV17" s="297"/>
      <c r="AW17" s="297"/>
      <c r="AX17" s="297"/>
      <c r="AY17" s="297"/>
      <c r="AZ17" s="297"/>
      <c r="BA17" s="297"/>
      <c r="BB17" s="297"/>
      <c r="BC17" s="297"/>
      <c r="BD17" s="297"/>
      <c r="BE17" s="297"/>
      <c r="BF17" s="297"/>
      <c r="BG17" s="297"/>
      <c r="BH17" s="297"/>
      <c r="BI17" s="297"/>
      <c r="BJ17" s="297"/>
      <c r="BK17" s="297"/>
      <c r="BL17" s="297"/>
      <c r="BM17" s="297"/>
      <c r="BN17" s="297"/>
      <c r="BO17" s="297"/>
      <c r="BP17" s="297"/>
      <c r="BQ17" s="297"/>
      <c r="BR17" s="297"/>
      <c r="BS17" s="297"/>
      <c r="BT17" s="297"/>
      <c r="BU17" s="297"/>
      <c r="BV17" s="297"/>
      <c r="BW17" s="297"/>
      <c r="BX17" s="297"/>
      <c r="BY17" s="297"/>
      <c r="BZ17" s="297"/>
      <c r="CA17" s="297"/>
      <c r="CB17" s="297"/>
      <c r="CC17" s="297"/>
      <c r="CD17" s="297"/>
      <c r="CE17" s="297"/>
      <c r="CF17" s="297"/>
      <c r="CG17" s="297"/>
      <c r="CH17" s="297"/>
      <c r="CI17" s="297"/>
      <c r="CJ17" s="297"/>
      <c r="CK17" s="297"/>
      <c r="CL17" s="297"/>
      <c r="CM17" s="297"/>
      <c r="CN17" s="297"/>
      <c r="CO17" s="297"/>
      <c r="CP17" s="297"/>
      <c r="CQ17" s="297"/>
      <c r="CR17" s="297"/>
      <c r="CS17" s="297"/>
      <c r="CT17" s="297"/>
      <c r="CU17" s="297"/>
      <c r="CV17" s="297"/>
      <c r="CW17" s="297"/>
      <c r="CX17" s="297"/>
      <c r="CY17" s="297"/>
      <c r="CZ17" s="297"/>
      <c r="DA17" s="297"/>
      <c r="DB17" s="297"/>
      <c r="DC17" s="297"/>
      <c r="DD17" s="297"/>
      <c r="DE17" s="297"/>
      <c r="DF17" s="297"/>
      <c r="DG17" s="297"/>
      <c r="DH17" s="297"/>
      <c r="DI17" s="297"/>
      <c r="DJ17" s="297"/>
      <c r="DK17" s="297"/>
      <c r="DL17" s="297"/>
      <c r="DM17" s="297"/>
      <c r="DN17" s="297"/>
      <c r="DO17" s="297"/>
      <c r="DP17" s="297"/>
      <c r="DQ17" s="297"/>
      <c r="DR17" s="297"/>
      <c r="DS17" s="297"/>
      <c r="DT17" s="297"/>
      <c r="DU17" s="297"/>
      <c r="DV17" s="297"/>
      <c r="DW17" s="297"/>
      <c r="DX17" s="297"/>
      <c r="DY17" s="297"/>
      <c r="DZ17" s="297"/>
      <c r="EA17" s="297"/>
      <c r="EB17" s="297"/>
      <c r="EC17" s="297"/>
      <c r="ED17" s="297"/>
      <c r="EE17" s="297"/>
      <c r="EF17" s="297"/>
      <c r="EG17" s="297"/>
      <c r="EH17" s="297"/>
      <c r="EI17" s="297"/>
      <c r="EJ17" s="297"/>
      <c r="EK17" s="297"/>
      <c r="EL17" s="297"/>
      <c r="EM17" s="297"/>
      <c r="EN17" s="297"/>
      <c r="EO17" s="297"/>
      <c r="EP17" s="297"/>
      <c r="EQ17" s="297"/>
      <c r="ER17" s="297"/>
      <c r="ES17" s="297"/>
      <c r="ET17" s="297"/>
      <c r="EU17" s="297"/>
      <c r="EV17" s="297"/>
      <c r="EW17" s="297"/>
      <c r="EX17" s="297"/>
      <c r="EY17" s="297"/>
      <c r="EZ17" s="297"/>
      <c r="FA17" s="297"/>
      <c r="FB17" s="297"/>
      <c r="FC17" s="297"/>
      <c r="FD17" s="297"/>
      <c r="FE17" s="297"/>
      <c r="FF17" s="297"/>
      <c r="FG17" s="297"/>
      <c r="FH17" s="297"/>
      <c r="FI17" s="297"/>
      <c r="FJ17" s="297"/>
      <c r="FK17" s="297"/>
      <c r="FL17" s="297"/>
      <c r="FM17" s="297"/>
      <c r="FN17" s="297"/>
      <c r="FO17" s="297"/>
      <c r="FP17" s="297"/>
      <c r="FQ17" s="297"/>
      <c r="FR17" s="297"/>
      <c r="FS17" s="297"/>
      <c r="FT17" s="297"/>
      <c r="FU17" s="297"/>
      <c r="FV17" s="297"/>
      <c r="FW17" s="297"/>
      <c r="FX17" s="297"/>
      <c r="FY17" s="297"/>
      <c r="FZ17" s="297"/>
      <c r="GA17" s="297"/>
      <c r="GB17" s="297"/>
      <c r="GC17" s="297"/>
      <c r="GD17" s="297"/>
      <c r="GE17" s="297"/>
      <c r="GF17" s="297"/>
      <c r="GG17" s="297"/>
      <c r="GH17" s="297"/>
      <c r="GI17" s="297"/>
      <c r="GJ17" s="297"/>
      <c r="GK17" s="297"/>
      <c r="GL17" s="297"/>
      <c r="GM17" s="297"/>
      <c r="GN17" s="297"/>
      <c r="GO17" s="297"/>
      <c r="GP17" s="297"/>
      <c r="GQ17" s="297"/>
      <c r="GR17" s="297"/>
      <c r="GS17" s="297"/>
      <c r="GT17" s="297"/>
      <c r="GU17" s="297"/>
      <c r="GV17" s="297"/>
      <c r="GW17" s="297"/>
      <c r="GX17" s="297"/>
      <c r="GY17" s="297"/>
      <c r="GZ17" s="297"/>
      <c r="HA17" s="297"/>
      <c r="HB17" s="297"/>
      <c r="HC17" s="297"/>
      <c r="HD17" s="297"/>
      <c r="HE17" s="297"/>
      <c r="HF17" s="297"/>
      <c r="HG17" s="297"/>
      <c r="HH17" s="297"/>
      <c r="HI17" s="297"/>
      <c r="HJ17" s="297"/>
      <c r="HK17" s="297"/>
      <c r="HL17" s="297"/>
      <c r="HM17" s="297"/>
      <c r="HN17" s="297"/>
      <c r="HO17" s="297"/>
      <c r="HP17" s="297"/>
      <c r="HQ17" s="297"/>
      <c r="HR17" s="297"/>
      <c r="HS17" s="297"/>
      <c r="HT17" s="297"/>
      <c r="HU17" s="297"/>
      <c r="HV17" s="297"/>
      <c r="HW17" s="297"/>
      <c r="HX17" s="297"/>
      <c r="HY17" s="297"/>
      <c r="HZ17" s="297"/>
      <c r="IA17" s="297"/>
      <c r="IB17" s="297"/>
      <c r="IC17" s="297"/>
      <c r="ID17" s="297"/>
      <c r="IE17" s="297"/>
      <c r="IF17" s="297"/>
      <c r="IG17" s="297"/>
      <c r="IH17" s="297"/>
      <c r="II17" s="297"/>
      <c r="IJ17" s="297"/>
      <c r="IK17" s="297"/>
      <c r="IL17" s="297"/>
      <c r="IM17" s="297"/>
      <c r="IN17" s="297"/>
      <c r="IO17" s="297"/>
      <c r="IP17" s="297"/>
      <c r="IQ17" s="297"/>
      <c r="IR17" s="297"/>
      <c r="IS17" s="297"/>
      <c r="IT17" s="297"/>
      <c r="IU17" s="297"/>
      <c r="IV17" s="297"/>
    </row>
    <row r="18" spans="1:256" s="16" customFormat="1" x14ac:dyDescent="0.2">
      <c r="A18" s="17" t="s">
        <v>120</v>
      </c>
      <c r="B18" s="1">
        <f>IF(VLOOKUP(CONCATENATE($G$7,$A18),'Table 1a rounded for pivot'!$A$2:$Q$5120,4,FALSE)=0,"-",VLOOKUP(CONCATENATE($G$7,$A18),'Table 1a rounded for pivot'!$A$2:$Q$5120,4,FALSE))</f>
        <v>120.8</v>
      </c>
      <c r="C18" s="1">
        <f>IF(VLOOKUP(CONCATENATE($G$7,$A18),'Table 1a rounded for pivot'!$A$2:$Q$5120,5,FALSE)=0,"-",VLOOKUP(CONCATENATE($G$7,$A18),'Table 1a rounded for pivot'!$A$2:$Q$5120,5,FALSE))</f>
        <v>58.2</v>
      </c>
      <c r="D18" s="1">
        <f>IF(VLOOKUP(CONCATENATE($G$7,$A18),'Table 1a rounded for pivot'!$A$2:$Q$5120,6,FALSE)=0,"-",VLOOKUP(CONCATENATE($G$7,$A18),'Table 1a rounded for pivot'!$A$2:$Q$5120,6,FALSE))</f>
        <v>179</v>
      </c>
      <c r="E18" s="1">
        <f>IF(VLOOKUP(CONCATENATE($G$7,$A18),'Table 1a rounded for pivot'!$A$2:$Q$5120,7,FALSE)=0,"-",VLOOKUP(CONCATENATE($G$7,$A18),'Table 1a rounded for pivot'!$A$2:$Q$5120,7,FALSE))</f>
        <v>244.7</v>
      </c>
      <c r="F18" s="1">
        <f>IF(VLOOKUP(CONCATENATE($G$7,$A18),'Table 1a rounded for pivot'!$A$2:$Q$5120,8,FALSE)=0,"-",VLOOKUP(CONCATENATE($G$7,$A18),'Table 1a rounded for pivot'!$A$2:$Q$5120,8,FALSE))</f>
        <v>423.7</v>
      </c>
      <c r="G18" s="1">
        <f>IF(VLOOKUP(CONCATENATE($G$7,$A18),'Table 1a rounded for pivot'!$A$2:$Q$5120,9,FALSE)=0,"-",VLOOKUP(CONCATENATE($G$7,$A18),'Table 1a rounded for pivot'!$A$2:$Q$5120,9,FALSE))</f>
        <v>237</v>
      </c>
      <c r="H18" s="1">
        <f>IF(VLOOKUP(CONCATENATE($G$7,$A18),'Table 1a rounded for pivot'!$A$2:$Q$5120,10,FALSE)=0,"-",VLOOKUP(CONCATENATE($G$7,$A18),'Table 1a rounded for pivot'!$A$2:$Q$5120,10,FALSE))</f>
        <v>0.7</v>
      </c>
      <c r="I18" s="1">
        <f>IF(VLOOKUP(CONCATENATE($G$7,$A18),'Table 1a rounded for pivot'!$A$2:$Q$5120,11,FALSE)=0,"-",VLOOKUP(CONCATENATE($G$7,$A18),'Table 1a rounded for pivot'!$A$2:$Q$5120,11,FALSE))</f>
        <v>237.7</v>
      </c>
      <c r="J18" s="1">
        <f>IF(VLOOKUP(CONCATENATE($G$7,$A18),'Table 1a rounded for pivot'!$A$2:$Q$5120,12,FALSE)=0,"-",VLOOKUP(CONCATENATE($G$7,$A18),'Table 1a rounded for pivot'!$A$2:$Q$5120,12,FALSE))</f>
        <v>661.3</v>
      </c>
      <c r="K18" s="9">
        <f>IF(B18="-","-",VLOOKUP(CONCATENATE($G$7,$A18),'Table 1a rounded for pivot'!$A$2:$Q$5120,13,FALSE))</f>
        <v>29</v>
      </c>
      <c r="L18" s="9">
        <f>IF(C18="-","-",VLOOKUP(CONCATENATE($G$7,$A18),'Table 1a rounded for pivot'!$A$2:$Q$5120,14,FALSE))</f>
        <v>14</v>
      </c>
      <c r="M18" s="9">
        <f>IF(D18="-","-",VLOOKUP(CONCATENATE($G$7,$A18),'Table 1a rounded for pivot'!$A$2:$Q$5120,15,FALSE))</f>
        <v>42</v>
      </c>
      <c r="N18" s="9">
        <f>IF(E18="-","-",VLOOKUP(CONCATENATE($G$7,$A18),'Table 1a rounded for pivot'!$A$2:$Q$5120,16,FALSE))</f>
        <v>58</v>
      </c>
      <c r="O18" s="9">
        <f>IF(F18="-","-",VLOOKUP(CONCATENATE($G$7,$A18),'Table 1a rounded for pivot'!$A$2:$Q$5120,17,FALSE))</f>
        <v>100</v>
      </c>
    </row>
    <row r="19" spans="1:256" s="16" customFormat="1" x14ac:dyDescent="0.2">
      <c r="A19" s="17" t="s">
        <v>238</v>
      </c>
      <c r="B19" s="1">
        <f>IF(VLOOKUP(CONCATENATE($G$7,$A19),'Table 1a rounded for pivot'!$A$2:$Q$5120,4,FALSE)=0,"-",VLOOKUP(CONCATENATE($G$7,$A19),'Table 1a rounded for pivot'!$A$2:$Q$5120,4,FALSE))</f>
        <v>95.7</v>
      </c>
      <c r="C19" s="1">
        <f>IF(VLOOKUP(CONCATENATE($G$7,$A19),'Table 1a rounded for pivot'!$A$2:$Q$5120,5,FALSE)=0,"-",VLOOKUP(CONCATENATE($G$7,$A19),'Table 1a rounded for pivot'!$A$2:$Q$5120,5,FALSE))</f>
        <v>121.8</v>
      </c>
      <c r="D19" s="1">
        <f>IF(VLOOKUP(CONCATENATE($G$7,$A19),'Table 1a rounded for pivot'!$A$2:$Q$5120,6,FALSE)=0,"-",VLOOKUP(CONCATENATE($G$7,$A19),'Table 1a rounded for pivot'!$A$2:$Q$5120,6,FALSE))</f>
        <v>217.5</v>
      </c>
      <c r="E19" s="1">
        <f>IF(VLOOKUP(CONCATENATE($G$7,$A19),'Table 1a rounded for pivot'!$A$2:$Q$5120,7,FALSE)=0,"-",VLOOKUP(CONCATENATE($G$7,$A19),'Table 1a rounded for pivot'!$A$2:$Q$5120,7,FALSE))</f>
        <v>211.2</v>
      </c>
      <c r="F19" s="1">
        <f>IF(VLOOKUP(CONCATENATE($G$7,$A19),'Table 1a rounded for pivot'!$A$2:$Q$5120,8,FALSE)=0,"-",VLOOKUP(CONCATENATE($G$7,$A19),'Table 1a rounded for pivot'!$A$2:$Q$5120,8,FALSE))</f>
        <v>428.7</v>
      </c>
      <c r="G19" s="1">
        <f>IF(VLOOKUP(CONCATENATE($G$7,$A19),'Table 1a rounded for pivot'!$A$2:$Q$5120,9,FALSE)=0,"-",VLOOKUP(CONCATENATE($G$7,$A19),'Table 1a rounded for pivot'!$A$2:$Q$5120,9,FALSE))</f>
        <v>279.10000000000002</v>
      </c>
      <c r="H19" s="1">
        <f>IF(VLOOKUP(CONCATENATE($G$7,$A19),'Table 1a rounded for pivot'!$A$2:$Q$5120,10,FALSE)=0,"-",VLOOKUP(CONCATENATE($G$7,$A19),'Table 1a rounded for pivot'!$A$2:$Q$5120,10,FALSE))</f>
        <v>10.8</v>
      </c>
      <c r="I19" s="1">
        <f>IF(VLOOKUP(CONCATENATE($G$7,$A19),'Table 1a rounded for pivot'!$A$2:$Q$5120,11,FALSE)=0,"-",VLOOKUP(CONCATENATE($G$7,$A19),'Table 1a rounded for pivot'!$A$2:$Q$5120,11,FALSE))</f>
        <v>289.89999999999998</v>
      </c>
      <c r="J19" s="1">
        <f>IF(VLOOKUP(CONCATENATE($G$7,$A19),'Table 1a rounded for pivot'!$A$2:$Q$5120,12,FALSE)=0,"-",VLOOKUP(CONCATENATE($G$7,$A19),'Table 1a rounded for pivot'!$A$2:$Q$5120,12,FALSE))</f>
        <v>718.6</v>
      </c>
      <c r="K19" s="9">
        <f>IF(B19="-","-",VLOOKUP(CONCATENATE($G$7,$A19),'Table 1a rounded for pivot'!$A$2:$Q$5120,13,FALSE))</f>
        <v>22</v>
      </c>
      <c r="L19" s="9">
        <f>IF(C19="-","-",VLOOKUP(CONCATENATE($G$7,$A19),'Table 1a rounded for pivot'!$A$2:$Q$5120,14,FALSE))</f>
        <v>28</v>
      </c>
      <c r="M19" s="9">
        <f>IF(D19="-","-",VLOOKUP(CONCATENATE($G$7,$A19),'Table 1a rounded for pivot'!$A$2:$Q$5120,15,FALSE))</f>
        <v>51</v>
      </c>
      <c r="N19" s="9">
        <f>IF(E19="-","-",VLOOKUP(CONCATENATE($G$7,$A19),'Table 1a rounded for pivot'!$A$2:$Q$5120,16,FALSE))</f>
        <v>49</v>
      </c>
      <c r="O19" s="9">
        <f>IF(F19="-","-",VLOOKUP(CONCATENATE($G$7,$A19),'Table 1a rounded for pivot'!$A$2:$Q$5120,17,FALSE))</f>
        <v>100</v>
      </c>
    </row>
    <row r="20" spans="1:256" s="16" customFormat="1" x14ac:dyDescent="0.2">
      <c r="A20" s="17" t="s">
        <v>279</v>
      </c>
      <c r="B20" s="1">
        <f>IF(VLOOKUP(CONCATENATE($G$7,$A20),'Table 1a rounded for pivot'!$A$2:$Q$5120,4,FALSE)=0,"-",VLOOKUP(CONCATENATE($G$7,$A20),'Table 1a rounded for pivot'!$A$2:$Q$5120,4,FALSE))</f>
        <v>104.5</v>
      </c>
      <c r="C20" s="1">
        <f>IF(VLOOKUP(CONCATENATE($G$7,$A20),'Table 1a rounded for pivot'!$A$2:$Q$5120,5,FALSE)=0,"-",VLOOKUP(CONCATENATE($G$7,$A20),'Table 1a rounded for pivot'!$A$2:$Q$5120,5,FALSE))</f>
        <v>168.5</v>
      </c>
      <c r="D20" s="1">
        <f>IF(VLOOKUP(CONCATENATE($G$7,$A20),'Table 1a rounded for pivot'!$A$2:$Q$5120,6,FALSE)=0,"-",VLOOKUP(CONCATENATE($G$7,$A20),'Table 1a rounded for pivot'!$A$2:$Q$5120,6,FALSE))</f>
        <v>273</v>
      </c>
      <c r="E20" s="1">
        <f>IF(VLOOKUP(CONCATENATE($G$7,$A20),'Table 1a rounded for pivot'!$A$2:$Q$5120,7,FALSE)=0,"-",VLOOKUP(CONCATENATE($G$7,$A20),'Table 1a rounded for pivot'!$A$2:$Q$5120,7,FALSE))</f>
        <v>196</v>
      </c>
      <c r="F20" s="1">
        <f>IF(VLOOKUP(CONCATENATE($G$7,$A20),'Table 1a rounded for pivot'!$A$2:$Q$5120,8,FALSE)=0,"-",VLOOKUP(CONCATENATE($G$7,$A20),'Table 1a rounded for pivot'!$A$2:$Q$5120,8,FALSE))</f>
        <v>469</v>
      </c>
      <c r="G20" s="1">
        <f>IF(VLOOKUP(CONCATENATE($G$7,$A20),'Table 1a rounded for pivot'!$A$2:$Q$5120,9,FALSE)=0,"-",VLOOKUP(CONCATENATE($G$7,$A20),'Table 1a rounded for pivot'!$A$2:$Q$5120,9,FALSE))</f>
        <v>283.60000000000002</v>
      </c>
      <c r="H20" s="1">
        <f>IF(VLOOKUP(CONCATENATE($G$7,$A20),'Table 1a rounded for pivot'!$A$2:$Q$5120,10,FALSE)=0,"-",VLOOKUP(CONCATENATE($G$7,$A20),'Table 1a rounded for pivot'!$A$2:$Q$5120,10,FALSE))</f>
        <v>66.8</v>
      </c>
      <c r="I20" s="1">
        <f>IF(VLOOKUP(CONCATENATE($G$7,$A20),'Table 1a rounded for pivot'!$A$2:$Q$5120,11,FALSE)=0,"-",VLOOKUP(CONCATENATE($G$7,$A20),'Table 1a rounded for pivot'!$A$2:$Q$5120,11,FALSE))</f>
        <v>350.4</v>
      </c>
      <c r="J20" s="1">
        <f>IF(VLOOKUP(CONCATENATE($G$7,$A20),'Table 1a rounded for pivot'!$A$2:$Q$5120,12,FALSE)=0,"-",VLOOKUP(CONCATENATE($G$7,$A20),'Table 1a rounded for pivot'!$A$2:$Q$5120,12,FALSE))</f>
        <v>819.3</v>
      </c>
      <c r="K20" s="9">
        <f>IF(B20="-","-",VLOOKUP(CONCATENATE($G$7,$A20),'Table 1a rounded for pivot'!$A$2:$Q$5120,13,FALSE))</f>
        <v>22</v>
      </c>
      <c r="L20" s="9">
        <f>IF(C20="-","-",VLOOKUP(CONCATENATE($G$7,$A20),'Table 1a rounded for pivot'!$A$2:$Q$5120,14,FALSE))</f>
        <v>36</v>
      </c>
      <c r="M20" s="9">
        <f>IF(D20="-","-",VLOOKUP(CONCATENATE($G$7,$A20),'Table 1a rounded for pivot'!$A$2:$Q$5120,15,FALSE))</f>
        <v>58</v>
      </c>
      <c r="N20" s="9">
        <f>IF(E20="-","-",VLOOKUP(CONCATENATE($G$7,$A20),'Table 1a rounded for pivot'!$A$2:$Q$5120,16,FALSE))</f>
        <v>42</v>
      </c>
      <c r="O20" s="9">
        <f>IF(F20="-","-",VLOOKUP(CONCATENATE($G$7,$A20),'Table 1a rounded for pivot'!$A$2:$Q$5120,17,FALSE))</f>
        <v>100</v>
      </c>
    </row>
    <row r="21" spans="1:256" s="16" customFormat="1" x14ac:dyDescent="0.2">
      <c r="A21" s="17" t="s">
        <v>801</v>
      </c>
      <c r="B21" s="1">
        <f>IF(VLOOKUP(CONCATENATE($G$7,$A21),'Table 1a rounded for pivot'!$A$2:$Q$5120,4,FALSE)=0,"-",VLOOKUP(CONCATENATE($G$7,$A21),'Table 1a rounded for pivot'!$A$2:$Q$5120,4,FALSE))</f>
        <v>55.1</v>
      </c>
      <c r="C21" s="1">
        <f>IF(VLOOKUP(CONCATENATE($G$7,$A21),'Table 1a rounded for pivot'!$A$2:$Q$5120,5,FALSE)=0,"-",VLOOKUP(CONCATENATE($G$7,$A21),'Table 1a rounded for pivot'!$A$2:$Q$5120,5,FALSE))</f>
        <v>167.4</v>
      </c>
      <c r="D21" s="1">
        <f>IF(VLOOKUP(CONCATENATE($G$7,$A21),'Table 1a rounded for pivot'!$A$2:$Q$5120,6,FALSE)=0,"-",VLOOKUP(CONCATENATE($G$7,$A21),'Table 1a rounded for pivot'!$A$2:$Q$5120,6,FALSE))</f>
        <v>222.5</v>
      </c>
      <c r="E21" s="1">
        <f>IF(VLOOKUP(CONCATENATE($G$7,$A21),'Table 1a rounded for pivot'!$A$2:$Q$5120,7,FALSE)=0,"-",VLOOKUP(CONCATENATE($G$7,$A21),'Table 1a rounded for pivot'!$A$2:$Q$5120,7,FALSE))</f>
        <v>110.6</v>
      </c>
      <c r="F21" s="1">
        <f>IF(VLOOKUP(CONCATENATE($G$7,$A21),'Table 1a rounded for pivot'!$A$2:$Q$5120,8,FALSE)=0,"-",VLOOKUP(CONCATENATE($G$7,$A21),'Table 1a rounded for pivot'!$A$2:$Q$5120,8,FALSE))</f>
        <v>333.1</v>
      </c>
      <c r="G21" s="1">
        <f>IF(VLOOKUP(CONCATENATE($G$7,$A21),'Table 1a rounded for pivot'!$A$2:$Q$5120,9,FALSE)=0,"-",VLOOKUP(CONCATENATE($G$7,$A21),'Table 1a rounded for pivot'!$A$2:$Q$5120,9,FALSE))</f>
        <v>345.6</v>
      </c>
      <c r="H21" s="1">
        <f>IF(VLOOKUP(CONCATENATE($G$7,$A21),'Table 1a rounded for pivot'!$A$2:$Q$5120,10,FALSE)=0,"-",VLOOKUP(CONCATENATE($G$7,$A21),'Table 1a rounded for pivot'!$A$2:$Q$5120,10,FALSE))</f>
        <v>106.4</v>
      </c>
      <c r="I21" s="1">
        <f>IF(VLOOKUP(CONCATENATE($G$7,$A21),'Table 1a rounded for pivot'!$A$2:$Q$5120,11,FALSE)=0,"-",VLOOKUP(CONCATENATE($G$7,$A21),'Table 1a rounded for pivot'!$A$2:$Q$5120,11,FALSE))</f>
        <v>452</v>
      </c>
      <c r="J21" s="1">
        <f>IF(VLOOKUP(CONCATENATE($G$7,$A21),'Table 1a rounded for pivot'!$A$2:$Q$5120,12,FALSE)=0,"-",VLOOKUP(CONCATENATE($G$7,$A21),'Table 1a rounded for pivot'!$A$2:$Q$5120,12,FALSE))</f>
        <v>785.1</v>
      </c>
      <c r="K21" s="9">
        <f>IF(B21="-","-",VLOOKUP(CONCATENATE($G$7,$A21),'Table 1a rounded for pivot'!$A$2:$Q$5120,13,FALSE))</f>
        <v>17</v>
      </c>
      <c r="L21" s="9">
        <f>IF(C21="-","-",VLOOKUP(CONCATENATE($G$7,$A21),'Table 1a rounded for pivot'!$A$2:$Q$5120,14,FALSE))</f>
        <v>50</v>
      </c>
      <c r="M21" s="9">
        <f>IF(D21="-","-",VLOOKUP(CONCATENATE($G$7,$A21),'Table 1a rounded for pivot'!$A$2:$Q$5120,15,FALSE))</f>
        <v>67</v>
      </c>
      <c r="N21" s="9">
        <f>IF(E21="-","-",VLOOKUP(CONCATENATE($G$7,$A21),'Table 1a rounded for pivot'!$A$2:$Q$5120,16,FALSE))</f>
        <v>33</v>
      </c>
      <c r="O21" s="9">
        <f>IF(F21="-","-",VLOOKUP(CONCATENATE($G$7,$A21),'Table 1a rounded for pivot'!$A$2:$Q$5120,17,FALSE))</f>
        <v>100</v>
      </c>
    </row>
    <row r="22" spans="1:256" s="16" customFormat="1" ht="26.1" customHeight="1" x14ac:dyDescent="0.2">
      <c r="A22" s="341" t="s">
        <v>121</v>
      </c>
      <c r="B22" s="1"/>
      <c r="C22" s="1"/>
      <c r="D22" s="1"/>
      <c r="E22" s="1"/>
      <c r="F22" s="1"/>
      <c r="G22" s="1"/>
      <c r="H22" s="1"/>
      <c r="I22" s="1"/>
      <c r="J22" s="1"/>
      <c r="K22" s="9"/>
      <c r="L22" s="9"/>
      <c r="M22" s="9"/>
      <c r="N22" s="9"/>
      <c r="O22" s="9"/>
    </row>
    <row r="23" spans="1:256" s="16" customFormat="1" x14ac:dyDescent="0.2">
      <c r="A23" s="17" t="s">
        <v>122</v>
      </c>
      <c r="B23" s="1">
        <f>IF(VLOOKUP(CONCATENATE($G$7,$A23),'Table 1a rounded for pivot'!$A$2:$Q$5120,4,FALSE)=0,"-",VLOOKUP(CONCATENATE($G$7,$A23),'Table 1a rounded for pivot'!$A$2:$Q$5120,4,FALSE))</f>
        <v>105.4</v>
      </c>
      <c r="C23" s="1">
        <f>IF(VLOOKUP(CONCATENATE($G$7,$A23),'Table 1a rounded for pivot'!$A$2:$Q$5120,5,FALSE)=0,"-",VLOOKUP(CONCATENATE($G$7,$A23),'Table 1a rounded for pivot'!$A$2:$Q$5120,5,FALSE))</f>
        <v>41.8</v>
      </c>
      <c r="D23" s="1">
        <f>IF(VLOOKUP(CONCATENATE($G$7,$A23),'Table 1a rounded for pivot'!$A$2:$Q$5120,6,FALSE)=0,"-",VLOOKUP(CONCATENATE($G$7,$A23),'Table 1a rounded for pivot'!$A$2:$Q$5120,6,FALSE))</f>
        <v>147.1</v>
      </c>
      <c r="E23" s="1">
        <f>IF(VLOOKUP(CONCATENATE($G$7,$A23),'Table 1a rounded for pivot'!$A$2:$Q$5120,7,FALSE)=0,"-",VLOOKUP(CONCATENATE($G$7,$A23),'Table 1a rounded for pivot'!$A$2:$Q$5120,7,FALSE))</f>
        <v>255.3</v>
      </c>
      <c r="F23" s="1">
        <f>IF(VLOOKUP(CONCATENATE($G$7,$A23),'Table 1a rounded for pivot'!$A$2:$Q$5120,8,FALSE)=0,"-",VLOOKUP(CONCATENATE($G$7,$A23),'Table 1a rounded for pivot'!$A$2:$Q$5120,8,FALSE))</f>
        <v>402.4</v>
      </c>
      <c r="G23" s="1">
        <f>IF(VLOOKUP(CONCATENATE($G$7,$A23),'Table 1a rounded for pivot'!$A$2:$Q$5120,9,FALSE)=0,"-",VLOOKUP(CONCATENATE($G$7,$A23),'Table 1a rounded for pivot'!$A$2:$Q$5120,9,FALSE))</f>
        <v>233.8</v>
      </c>
      <c r="H23" s="1">
        <f>IF(VLOOKUP(CONCATENATE($G$7,$A23),'Table 1a rounded for pivot'!$A$2:$Q$5120,10,FALSE)=0,"-",VLOOKUP(CONCATENATE($G$7,$A23),'Table 1a rounded for pivot'!$A$2:$Q$5120,10,FALSE))</f>
        <v>0.3</v>
      </c>
      <c r="I23" s="1">
        <f>IF(VLOOKUP(CONCATENATE($G$7,$A23),'Table 1a rounded for pivot'!$A$2:$Q$5120,11,FALSE)=0,"-",VLOOKUP(CONCATENATE($G$7,$A23),'Table 1a rounded for pivot'!$A$2:$Q$5120,11,FALSE))</f>
        <v>234.1</v>
      </c>
      <c r="J23" s="1">
        <f>IF(VLOOKUP(CONCATENATE($G$7,$A23),'Table 1a rounded for pivot'!$A$2:$Q$5120,12,FALSE)=0,"-",VLOOKUP(CONCATENATE($G$7,$A23),'Table 1a rounded for pivot'!$A$2:$Q$5120,12,FALSE))</f>
        <v>636.4</v>
      </c>
      <c r="K23" s="9">
        <f>IF(B23="-","-",VLOOKUP(CONCATENATE($G$7,$A23),'Table 1a rounded for pivot'!$A$2:$Q$5120,13,FALSE))</f>
        <v>26</v>
      </c>
      <c r="L23" s="9">
        <f>IF(C23="-","-",VLOOKUP(CONCATENATE($G$7,$A23),'Table 1a rounded for pivot'!$A$2:$Q$5120,14,FALSE))</f>
        <v>10</v>
      </c>
      <c r="M23" s="9">
        <f>IF(D23="-","-",VLOOKUP(CONCATENATE($G$7,$A23),'Table 1a rounded for pivot'!$A$2:$Q$5120,15,FALSE))</f>
        <v>37</v>
      </c>
      <c r="N23" s="9">
        <f>IF(E23="-","-",VLOOKUP(CONCATENATE($G$7,$A23),'Table 1a rounded for pivot'!$A$2:$Q$5120,16,FALSE))</f>
        <v>63</v>
      </c>
      <c r="O23" s="9">
        <f>IF(F23="-","-",VLOOKUP(CONCATENATE($G$7,$A23),'Table 1a rounded for pivot'!$A$2:$Q$5120,17,FALSE))</f>
        <v>100</v>
      </c>
    </row>
    <row r="24" spans="1:256" s="16" customFormat="1" x14ac:dyDescent="0.2">
      <c r="A24" s="17" t="s">
        <v>123</v>
      </c>
      <c r="B24" s="1">
        <f>IF(VLOOKUP(CONCATENATE($G$7,$A24),'Table 1a rounded for pivot'!$A$2:$Q$5120,4,FALSE)=0,"-",VLOOKUP(CONCATENATE($G$7,$A24),'Table 1a rounded for pivot'!$A$2:$Q$5120,4,FALSE))</f>
        <v>123.9</v>
      </c>
      <c r="C24" s="1">
        <f>IF(VLOOKUP(CONCATENATE($G$7,$A24),'Table 1a rounded for pivot'!$A$2:$Q$5120,5,FALSE)=0,"-",VLOOKUP(CONCATENATE($G$7,$A24),'Table 1a rounded for pivot'!$A$2:$Q$5120,5,FALSE))</f>
        <v>50</v>
      </c>
      <c r="D24" s="1">
        <f>IF(VLOOKUP(CONCATENATE($G$7,$A24),'Table 1a rounded for pivot'!$A$2:$Q$5120,6,FALSE)=0,"-",VLOOKUP(CONCATENATE($G$7,$A24),'Table 1a rounded for pivot'!$A$2:$Q$5120,6,FALSE))</f>
        <v>173.9</v>
      </c>
      <c r="E24" s="1">
        <f>IF(VLOOKUP(CONCATENATE($G$7,$A24),'Table 1a rounded for pivot'!$A$2:$Q$5120,7,FALSE)=0,"-",VLOOKUP(CONCATENATE($G$7,$A24),'Table 1a rounded for pivot'!$A$2:$Q$5120,7,FALSE))</f>
        <v>246.3</v>
      </c>
      <c r="F24" s="1">
        <f>IF(VLOOKUP(CONCATENATE($G$7,$A24),'Table 1a rounded for pivot'!$A$2:$Q$5120,8,FALSE)=0,"-",VLOOKUP(CONCATENATE($G$7,$A24),'Table 1a rounded for pivot'!$A$2:$Q$5120,8,FALSE))</f>
        <v>420.2</v>
      </c>
      <c r="G24" s="1">
        <f>IF(VLOOKUP(CONCATENATE($G$7,$A24),'Table 1a rounded for pivot'!$A$2:$Q$5120,9,FALSE)=0,"-",VLOOKUP(CONCATENATE($G$7,$A24),'Table 1a rounded for pivot'!$A$2:$Q$5120,9,FALSE))</f>
        <v>234.6</v>
      </c>
      <c r="H24" s="1">
        <f>IF(VLOOKUP(CONCATENATE($G$7,$A24),'Table 1a rounded for pivot'!$A$2:$Q$5120,10,FALSE)=0,"-",VLOOKUP(CONCATENATE($G$7,$A24),'Table 1a rounded for pivot'!$A$2:$Q$5120,10,FALSE))</f>
        <v>0.6</v>
      </c>
      <c r="I24" s="1">
        <f>IF(VLOOKUP(CONCATENATE($G$7,$A24),'Table 1a rounded for pivot'!$A$2:$Q$5120,11,FALSE)=0,"-",VLOOKUP(CONCATENATE($G$7,$A24),'Table 1a rounded for pivot'!$A$2:$Q$5120,11,FALSE))</f>
        <v>235.2</v>
      </c>
      <c r="J24" s="1">
        <f>IF(VLOOKUP(CONCATENATE($G$7,$A24),'Table 1a rounded for pivot'!$A$2:$Q$5120,12,FALSE)=0,"-",VLOOKUP(CONCATENATE($G$7,$A24),'Table 1a rounded for pivot'!$A$2:$Q$5120,12,FALSE))</f>
        <v>655.4</v>
      </c>
      <c r="K24" s="9">
        <f>IF(B24="-","-",VLOOKUP(CONCATENATE($G$7,$A24),'Table 1a rounded for pivot'!$A$2:$Q$5120,13,FALSE))</f>
        <v>29</v>
      </c>
      <c r="L24" s="9">
        <f>IF(C24="-","-",VLOOKUP(CONCATENATE($G$7,$A24),'Table 1a rounded for pivot'!$A$2:$Q$5120,14,FALSE))</f>
        <v>12</v>
      </c>
      <c r="M24" s="9">
        <f>IF(D24="-","-",VLOOKUP(CONCATENATE($G$7,$A24),'Table 1a rounded for pivot'!$A$2:$Q$5120,15,FALSE))</f>
        <v>41</v>
      </c>
      <c r="N24" s="9">
        <f>IF(E24="-","-",VLOOKUP(CONCATENATE($G$7,$A24),'Table 1a rounded for pivot'!$A$2:$Q$5120,16,FALSE))</f>
        <v>59</v>
      </c>
      <c r="O24" s="9">
        <f>IF(F24="-","-",VLOOKUP(CONCATENATE($G$7,$A24),'Table 1a rounded for pivot'!$A$2:$Q$5120,17,FALSE))</f>
        <v>100</v>
      </c>
    </row>
    <row r="25" spans="1:256" s="16" customFormat="1" x14ac:dyDescent="0.2">
      <c r="A25" s="17" t="s">
        <v>228</v>
      </c>
      <c r="B25" s="1">
        <f>IF(VLOOKUP(CONCATENATE($G$7,$A25),'Table 1a rounded for pivot'!$A$2:$Q$5120,4,FALSE)=0,"-",VLOOKUP(CONCATENATE($G$7,$A25),'Table 1a rounded for pivot'!$A$2:$Q$5120,4,FALSE))</f>
        <v>96.6</v>
      </c>
      <c r="C25" s="1">
        <f>IF(VLOOKUP(CONCATENATE($G$7,$A25),'Table 1a rounded for pivot'!$A$2:$Q$5120,5,FALSE)=0,"-",VLOOKUP(CONCATENATE($G$7,$A25),'Table 1a rounded for pivot'!$A$2:$Q$5120,5,FALSE))</f>
        <v>102.6</v>
      </c>
      <c r="D25" s="1">
        <f>IF(VLOOKUP(CONCATENATE($G$7,$A25),'Table 1a rounded for pivot'!$A$2:$Q$5120,6,FALSE)=0,"-",VLOOKUP(CONCATENATE($G$7,$A25),'Table 1a rounded for pivot'!$A$2:$Q$5120,6,FALSE))</f>
        <v>199.2</v>
      </c>
      <c r="E25" s="1">
        <f>IF(VLOOKUP(CONCATENATE($G$7,$A25),'Table 1a rounded for pivot'!$A$2:$Q$5120,7,FALSE)=0,"-",VLOOKUP(CONCATENATE($G$7,$A25),'Table 1a rounded for pivot'!$A$2:$Q$5120,7,FALSE))</f>
        <v>221.4</v>
      </c>
      <c r="F25" s="1">
        <f>IF(VLOOKUP(CONCATENATE($G$7,$A25),'Table 1a rounded for pivot'!$A$2:$Q$5120,8,FALSE)=0,"-",VLOOKUP(CONCATENATE($G$7,$A25),'Table 1a rounded for pivot'!$A$2:$Q$5120,8,FALSE))</f>
        <v>420.6</v>
      </c>
      <c r="G25" s="1">
        <f>IF(VLOOKUP(CONCATENATE($G$7,$A25),'Table 1a rounded for pivot'!$A$2:$Q$5120,9,FALSE)=0,"-",VLOOKUP(CONCATENATE($G$7,$A25),'Table 1a rounded for pivot'!$A$2:$Q$5120,9,FALSE))</f>
        <v>269.60000000000002</v>
      </c>
      <c r="H25" s="1">
        <f>IF(VLOOKUP(CONCATENATE($G$7,$A25),'Table 1a rounded for pivot'!$A$2:$Q$5120,10,FALSE)=0,"-",VLOOKUP(CONCATENATE($G$7,$A25),'Table 1a rounded for pivot'!$A$2:$Q$5120,10,FALSE))</f>
        <v>5.2</v>
      </c>
      <c r="I25" s="1">
        <f>IF(VLOOKUP(CONCATENATE($G$7,$A25),'Table 1a rounded for pivot'!$A$2:$Q$5120,11,FALSE)=0,"-",VLOOKUP(CONCATENATE($G$7,$A25),'Table 1a rounded for pivot'!$A$2:$Q$5120,11,FALSE))</f>
        <v>274.8</v>
      </c>
      <c r="J25" s="1">
        <f>IF(VLOOKUP(CONCATENATE($G$7,$A25),'Table 1a rounded for pivot'!$A$2:$Q$5120,12,FALSE)=0,"-",VLOOKUP(CONCATENATE($G$7,$A25),'Table 1a rounded for pivot'!$A$2:$Q$5120,12,FALSE))</f>
        <v>695.4</v>
      </c>
      <c r="K25" s="9">
        <f>IF(B25="-","-",VLOOKUP(CONCATENATE($G$7,$A25),'Table 1a rounded for pivot'!$A$2:$Q$5120,13,FALSE))</f>
        <v>23</v>
      </c>
      <c r="L25" s="9">
        <f>IF(C25="-","-",VLOOKUP(CONCATENATE($G$7,$A25),'Table 1a rounded for pivot'!$A$2:$Q$5120,14,FALSE))</f>
        <v>24</v>
      </c>
      <c r="M25" s="9">
        <f>IF(D25="-","-",VLOOKUP(CONCATENATE($G$7,$A25),'Table 1a rounded for pivot'!$A$2:$Q$5120,15,FALSE))</f>
        <v>47</v>
      </c>
      <c r="N25" s="9">
        <f>IF(E25="-","-",VLOOKUP(CONCATENATE($G$7,$A25),'Table 1a rounded for pivot'!$A$2:$Q$5120,16,FALSE))</f>
        <v>53</v>
      </c>
      <c r="O25" s="9">
        <f>IF(F25="-","-",VLOOKUP(CONCATENATE($G$7,$A25),'Table 1a rounded for pivot'!$A$2:$Q$5120,17,FALSE))</f>
        <v>100</v>
      </c>
    </row>
    <row r="26" spans="1:256" s="16" customFormat="1" x14ac:dyDescent="0.2">
      <c r="A26" s="17" t="s">
        <v>269</v>
      </c>
      <c r="B26" s="1">
        <f>IF(VLOOKUP(CONCATENATE($G$7,$A26),'Table 1a rounded for pivot'!$A$2:$Q$5120,4,FALSE)=0,"-",VLOOKUP(CONCATENATE($G$7,$A26),'Table 1a rounded for pivot'!$A$2:$Q$5120,4,FALSE))</f>
        <v>109</v>
      </c>
      <c r="C26" s="1">
        <f>IF(VLOOKUP(CONCATENATE($G$7,$A26),'Table 1a rounded for pivot'!$A$2:$Q$5120,5,FALSE)=0,"-",VLOOKUP(CONCATENATE($G$7,$A26),'Table 1a rounded for pivot'!$A$2:$Q$5120,5,FALSE))</f>
        <v>161.5</v>
      </c>
      <c r="D26" s="1">
        <f>IF(VLOOKUP(CONCATENATE($G$7,$A26),'Table 1a rounded for pivot'!$A$2:$Q$5120,6,FALSE)=0,"-",VLOOKUP(CONCATENATE($G$7,$A26),'Table 1a rounded for pivot'!$A$2:$Q$5120,6,FALSE))</f>
        <v>270.5</v>
      </c>
      <c r="E26" s="1">
        <f>IF(VLOOKUP(CONCATENATE($G$7,$A26),'Table 1a rounded for pivot'!$A$2:$Q$5120,7,FALSE)=0,"-",VLOOKUP(CONCATENATE($G$7,$A26),'Table 1a rounded for pivot'!$A$2:$Q$5120,7,FALSE))</f>
        <v>208.7</v>
      </c>
      <c r="F26" s="1">
        <f>IF(VLOOKUP(CONCATENATE($G$7,$A26),'Table 1a rounded for pivot'!$A$2:$Q$5120,8,FALSE)=0,"-",VLOOKUP(CONCATENATE($G$7,$A26),'Table 1a rounded for pivot'!$A$2:$Q$5120,8,FALSE))</f>
        <v>479.2</v>
      </c>
      <c r="G26" s="1">
        <f>IF(VLOOKUP(CONCATENATE($G$7,$A26),'Table 1a rounded for pivot'!$A$2:$Q$5120,9,FALSE)=0,"-",VLOOKUP(CONCATENATE($G$7,$A26),'Table 1a rounded for pivot'!$A$2:$Q$5120,9,FALSE))</f>
        <v>277</v>
      </c>
      <c r="H26" s="1">
        <f>IF(VLOOKUP(CONCATENATE($G$7,$A26),'Table 1a rounded for pivot'!$A$2:$Q$5120,10,FALSE)=0,"-",VLOOKUP(CONCATENATE($G$7,$A26),'Table 1a rounded for pivot'!$A$2:$Q$5120,10,FALSE))</f>
        <v>49.2</v>
      </c>
      <c r="I26" s="1">
        <f>IF(VLOOKUP(CONCATENATE($G$7,$A26),'Table 1a rounded for pivot'!$A$2:$Q$5120,11,FALSE)=0,"-",VLOOKUP(CONCATENATE($G$7,$A26),'Table 1a rounded for pivot'!$A$2:$Q$5120,11,FALSE))</f>
        <v>326.2</v>
      </c>
      <c r="J26" s="1">
        <f>IF(VLOOKUP(CONCATENATE($G$7,$A26),'Table 1a rounded for pivot'!$A$2:$Q$5120,12,FALSE)=0,"-",VLOOKUP(CONCATENATE($G$7,$A26),'Table 1a rounded for pivot'!$A$2:$Q$5120,12,FALSE))</f>
        <v>805.4</v>
      </c>
      <c r="K26" s="9">
        <f>IF(B26="-","-",VLOOKUP(CONCATENATE($G$7,$A26),'Table 1a rounded for pivot'!$A$2:$Q$5120,13,FALSE))</f>
        <v>23</v>
      </c>
      <c r="L26" s="9">
        <f>IF(C26="-","-",VLOOKUP(CONCATENATE($G$7,$A26),'Table 1a rounded for pivot'!$A$2:$Q$5120,14,FALSE))</f>
        <v>34</v>
      </c>
      <c r="M26" s="9">
        <f>IF(D26="-","-",VLOOKUP(CONCATENATE($G$7,$A26),'Table 1a rounded for pivot'!$A$2:$Q$5120,15,FALSE))</f>
        <v>56</v>
      </c>
      <c r="N26" s="9">
        <f>IF(E26="-","-",VLOOKUP(CONCATENATE($G$7,$A26),'Table 1a rounded for pivot'!$A$2:$Q$5120,16,FALSE))</f>
        <v>44</v>
      </c>
      <c r="O26" s="9">
        <f>IF(F26="-","-",VLOOKUP(CONCATENATE($G$7,$A26),'Table 1a rounded for pivot'!$A$2:$Q$5120,17,FALSE))</f>
        <v>100</v>
      </c>
    </row>
    <row r="27" spans="1:256" s="16" customFormat="1" x14ac:dyDescent="0.2">
      <c r="A27" s="15" t="s">
        <v>789</v>
      </c>
      <c r="B27" s="1">
        <f>IF(VLOOKUP(CONCATENATE($G$7,$A27),'Table 1a rounded for pivot'!$A$2:$Q$5120,4,FALSE)=0,"-",VLOOKUP(CONCATENATE($G$7,$A27),'Table 1a rounded for pivot'!$A$2:$Q$5120,4,FALSE))</f>
        <v>66.599999999999994</v>
      </c>
      <c r="C27" s="1">
        <f>IF(VLOOKUP(CONCATENATE($G$7,$A27),'Table 1a rounded for pivot'!$A$2:$Q$5120,5,FALSE)=0,"-",VLOOKUP(CONCATENATE($G$7,$A27),'Table 1a rounded for pivot'!$A$2:$Q$5120,5,FALSE))</f>
        <v>172.8</v>
      </c>
      <c r="D27" s="1">
        <f>IF(VLOOKUP(CONCATENATE($G$7,$A27),'Table 1a rounded for pivot'!$A$2:$Q$5120,6,FALSE)=0,"-",VLOOKUP(CONCATENATE($G$7,$A27),'Table 1a rounded for pivot'!$A$2:$Q$5120,6,FALSE))</f>
        <v>239.5</v>
      </c>
      <c r="E27" s="1">
        <f>IF(VLOOKUP(CONCATENATE($G$7,$A27),'Table 1a rounded for pivot'!$A$2:$Q$5120,7,FALSE)=0,"-",VLOOKUP(CONCATENATE($G$7,$A27),'Table 1a rounded for pivot'!$A$2:$Q$5120,7,FALSE))</f>
        <v>128.6</v>
      </c>
      <c r="F27" s="1">
        <f>IF(VLOOKUP(CONCATENATE($G$7,$A27),'Table 1a rounded for pivot'!$A$2:$Q$5120,8,FALSE)=0,"-",VLOOKUP(CONCATENATE($G$7,$A27),'Table 1a rounded for pivot'!$A$2:$Q$5120,8,FALSE))</f>
        <v>368.1</v>
      </c>
      <c r="G27" s="1">
        <f>IF(VLOOKUP(CONCATENATE($G$7,$A27),'Table 1a rounded for pivot'!$A$2:$Q$5120,9,FALSE)=0,"-",VLOOKUP(CONCATENATE($G$7,$A27),'Table 1a rounded for pivot'!$A$2:$Q$5120,9,FALSE))</f>
        <v>333.9</v>
      </c>
      <c r="H27" s="1">
        <f>IF(VLOOKUP(CONCATENATE($G$7,$A27),'Table 1a rounded for pivot'!$A$2:$Q$5120,10,FALSE)=0,"-",VLOOKUP(CONCATENATE($G$7,$A27),'Table 1a rounded for pivot'!$A$2:$Q$5120,10,FALSE))</f>
        <v>92.3</v>
      </c>
      <c r="I27" s="1">
        <f>IF(VLOOKUP(CONCATENATE($G$7,$A27),'Table 1a rounded for pivot'!$A$2:$Q$5120,11,FALSE)=0,"-",VLOOKUP(CONCATENATE($G$7,$A27),'Table 1a rounded for pivot'!$A$2:$Q$5120,11,FALSE))</f>
        <v>426.2</v>
      </c>
      <c r="J27" s="1">
        <f>IF(VLOOKUP(CONCATENATE($G$7,$A27),'Table 1a rounded for pivot'!$A$2:$Q$5120,12,FALSE)=0,"-",VLOOKUP(CONCATENATE($G$7,$A27),'Table 1a rounded for pivot'!$A$2:$Q$5120,12,FALSE))</f>
        <v>794.3</v>
      </c>
      <c r="K27" s="9">
        <f>IF(B27="-","-",VLOOKUP(CONCATENATE($G$7,$A27),'Table 1a rounded for pivot'!$A$2:$Q$5120,13,FALSE))</f>
        <v>18</v>
      </c>
      <c r="L27" s="9">
        <f>IF(C27="-","-",VLOOKUP(CONCATENATE($G$7,$A27),'Table 1a rounded for pivot'!$A$2:$Q$5120,14,FALSE))</f>
        <v>47</v>
      </c>
      <c r="M27" s="9">
        <f>IF(D27="-","-",VLOOKUP(CONCATENATE($G$7,$A27),'Table 1a rounded for pivot'!$A$2:$Q$5120,15,FALSE))</f>
        <v>65</v>
      </c>
      <c r="N27" s="9">
        <f>IF(E27="-","-",VLOOKUP(CONCATENATE($G$7,$A27),'Table 1a rounded for pivot'!$A$2:$Q$5120,16,FALSE))</f>
        <v>35</v>
      </c>
      <c r="O27" s="9">
        <f>IF(F27="-","-",VLOOKUP(CONCATENATE($G$7,$A27),'Table 1a rounded for pivot'!$A$2:$Q$5120,17,FALSE))</f>
        <v>100</v>
      </c>
    </row>
    <row r="28" spans="1:256" s="16" customFormat="1" ht="26.1" customHeight="1" x14ac:dyDescent="0.2">
      <c r="A28" s="341" t="s">
        <v>124</v>
      </c>
      <c r="B28" s="1"/>
      <c r="C28" s="1"/>
      <c r="D28" s="1"/>
      <c r="E28" s="1"/>
      <c r="F28" s="1"/>
      <c r="G28" s="1"/>
      <c r="H28" s="1"/>
      <c r="I28" s="1"/>
      <c r="J28" s="1"/>
      <c r="K28" s="9"/>
      <c r="L28" s="9"/>
      <c r="M28" s="9"/>
      <c r="N28" s="9"/>
      <c r="O28" s="9"/>
    </row>
    <row r="29" spans="1:256" s="16" customFormat="1" x14ac:dyDescent="0.2">
      <c r="A29" s="17" t="s">
        <v>125</v>
      </c>
      <c r="B29" s="1">
        <f>IF(VLOOKUP(CONCATENATE($G$7,$A29),'Table 1a rounded for pivot'!$A$2:$Q$5120,4,FALSE)=0,"-",VLOOKUP(CONCATENATE($G$7,$A29),'Table 1a rounded for pivot'!$A$2:$Q$5120,4,FALSE))</f>
        <v>13.5</v>
      </c>
      <c r="C29" s="1">
        <f>IF(VLOOKUP(CONCATENATE($G$7,$A29),'Table 1a rounded for pivot'!$A$2:$Q$5120,5,FALSE)=0,"-",VLOOKUP(CONCATENATE($G$7,$A29),'Table 1a rounded for pivot'!$A$2:$Q$5120,5,FALSE))</f>
        <v>6.5</v>
      </c>
      <c r="D29" s="1">
        <f>IF(VLOOKUP(CONCATENATE($G$7,$A29),'Table 1a rounded for pivot'!$A$2:$Q$5120,6,FALSE)=0,"-",VLOOKUP(CONCATENATE($G$7,$A29),'Table 1a rounded for pivot'!$A$2:$Q$5120,6,FALSE))</f>
        <v>20</v>
      </c>
      <c r="E29" s="1">
        <f>IF(VLOOKUP(CONCATENATE($G$7,$A29),'Table 1a rounded for pivot'!$A$2:$Q$5120,7,FALSE)=0,"-",VLOOKUP(CONCATENATE($G$7,$A29),'Table 1a rounded for pivot'!$A$2:$Q$5120,7,FALSE))</f>
        <v>36.200000000000003</v>
      </c>
      <c r="F29" s="1">
        <f>IF(VLOOKUP(CONCATENATE($G$7,$A29),'Table 1a rounded for pivot'!$A$2:$Q$5120,8,FALSE)=0,"-",VLOOKUP(CONCATENATE($G$7,$A29),'Table 1a rounded for pivot'!$A$2:$Q$5120,8,FALSE))</f>
        <v>56.1</v>
      </c>
      <c r="G29" s="1">
        <f>IF(VLOOKUP(CONCATENATE($G$7,$A29),'Table 1a rounded for pivot'!$A$2:$Q$5120,9,FALSE)=0,"-",VLOOKUP(CONCATENATE($G$7,$A29),'Table 1a rounded for pivot'!$A$2:$Q$5120,9,FALSE))</f>
        <v>38.299999999999997</v>
      </c>
      <c r="H29" s="1" t="str">
        <f>IF(VLOOKUP(CONCATENATE($G$7,$A29),'Table 1a rounded for pivot'!$A$2:$Q$5120,10,FALSE)=0,"-",VLOOKUP(CONCATENATE($G$7,$A29),'Table 1a rounded for pivot'!$A$2:$Q$5120,10,FALSE))</f>
        <v>-</v>
      </c>
      <c r="I29" s="1">
        <f>IF(VLOOKUP(CONCATENATE($G$7,$A29),'Table 1a rounded for pivot'!$A$2:$Q$5120,11,FALSE)=0,"-",VLOOKUP(CONCATENATE($G$7,$A29),'Table 1a rounded for pivot'!$A$2:$Q$5120,11,FALSE))</f>
        <v>38.299999999999997</v>
      </c>
      <c r="J29" s="1">
        <f>IF(VLOOKUP(CONCATENATE($G$7,$A29),'Table 1a rounded for pivot'!$A$2:$Q$5120,12,FALSE)=0,"-",VLOOKUP(CONCATENATE($G$7,$A29),'Table 1a rounded for pivot'!$A$2:$Q$5120,12,FALSE))</f>
        <v>94.4</v>
      </c>
      <c r="K29" s="9">
        <f>IF(B29="-","-",VLOOKUP(CONCATENATE($G$7,$A29),'Table 1a rounded for pivot'!$A$2:$Q$5120,13,FALSE))</f>
        <v>24</v>
      </c>
      <c r="L29" s="9">
        <f>IF(C29="-","-",VLOOKUP(CONCATENATE($G$7,$A29),'Table 1a rounded for pivot'!$A$2:$Q$5120,14,FALSE))</f>
        <v>12</v>
      </c>
      <c r="M29" s="9">
        <f>IF(D29="-","-",VLOOKUP(CONCATENATE($G$7,$A29),'Table 1a rounded for pivot'!$A$2:$Q$5120,15,FALSE))</f>
        <v>36</v>
      </c>
      <c r="N29" s="9">
        <f>IF(E29="-","-",VLOOKUP(CONCATENATE($G$7,$A29),'Table 1a rounded for pivot'!$A$2:$Q$5120,16,FALSE))</f>
        <v>64</v>
      </c>
      <c r="O29" s="9">
        <f>IF(F29="-","-",VLOOKUP(CONCATENATE($G$7,$A29),'Table 1a rounded for pivot'!$A$2:$Q$5120,17,FALSE))</f>
        <v>100</v>
      </c>
    </row>
    <row r="30" spans="1:256" s="16" customFormat="1" x14ac:dyDescent="0.2">
      <c r="A30" s="17" t="s">
        <v>126</v>
      </c>
      <c r="B30" s="1">
        <f>IF(VLOOKUP(CONCATENATE($G$7,$A30),'Table 1a rounded for pivot'!$A$2:$Q$5120,4,FALSE)=0,"-",VLOOKUP(CONCATENATE($G$7,$A30),'Table 1a rounded for pivot'!$A$2:$Q$5120,4,FALSE))</f>
        <v>24.4</v>
      </c>
      <c r="C30" s="1">
        <f>IF(VLOOKUP(CONCATENATE($G$7,$A30),'Table 1a rounded for pivot'!$A$2:$Q$5120,5,FALSE)=0,"-",VLOOKUP(CONCATENATE($G$7,$A30),'Table 1a rounded for pivot'!$A$2:$Q$5120,5,FALSE))</f>
        <v>9.8000000000000007</v>
      </c>
      <c r="D30" s="1">
        <f>IF(VLOOKUP(CONCATENATE($G$7,$A30),'Table 1a rounded for pivot'!$A$2:$Q$5120,6,FALSE)=0,"-",VLOOKUP(CONCATENATE($G$7,$A30),'Table 1a rounded for pivot'!$A$2:$Q$5120,6,FALSE))</f>
        <v>34.200000000000003</v>
      </c>
      <c r="E30" s="1">
        <f>IF(VLOOKUP(CONCATENATE($G$7,$A30),'Table 1a rounded for pivot'!$A$2:$Q$5120,7,FALSE)=0,"-",VLOOKUP(CONCATENATE($G$7,$A30),'Table 1a rounded for pivot'!$A$2:$Q$5120,7,FALSE))</f>
        <v>64.2</v>
      </c>
      <c r="F30" s="1">
        <f>IF(VLOOKUP(CONCATENATE($G$7,$A30),'Table 1a rounded for pivot'!$A$2:$Q$5120,8,FALSE)=0,"-",VLOOKUP(CONCATENATE($G$7,$A30),'Table 1a rounded for pivot'!$A$2:$Q$5120,8,FALSE))</f>
        <v>98.4</v>
      </c>
      <c r="G30" s="1">
        <f>IF(VLOOKUP(CONCATENATE($G$7,$A30),'Table 1a rounded for pivot'!$A$2:$Q$5120,9,FALSE)=0,"-",VLOOKUP(CONCATENATE($G$7,$A30),'Table 1a rounded for pivot'!$A$2:$Q$5120,9,FALSE))</f>
        <v>61.1</v>
      </c>
      <c r="H30" s="1" t="str">
        <f>IF(VLOOKUP(CONCATENATE($G$7,$A30),'Table 1a rounded for pivot'!$A$2:$Q$5120,10,FALSE)=0,"-",VLOOKUP(CONCATENATE($G$7,$A30),'Table 1a rounded for pivot'!$A$2:$Q$5120,10,FALSE))</f>
        <v>-</v>
      </c>
      <c r="I30" s="1">
        <f>IF(VLOOKUP(CONCATENATE($G$7,$A30),'Table 1a rounded for pivot'!$A$2:$Q$5120,11,FALSE)=0,"-",VLOOKUP(CONCATENATE($G$7,$A30),'Table 1a rounded for pivot'!$A$2:$Q$5120,11,FALSE))</f>
        <v>61.1</v>
      </c>
      <c r="J30" s="1">
        <f>IF(VLOOKUP(CONCATENATE($G$7,$A30),'Table 1a rounded for pivot'!$A$2:$Q$5120,12,FALSE)=0,"-",VLOOKUP(CONCATENATE($G$7,$A30),'Table 1a rounded for pivot'!$A$2:$Q$5120,12,FALSE))</f>
        <v>159.6</v>
      </c>
      <c r="K30" s="9">
        <f>IF(B30="-","-",VLOOKUP(CONCATENATE($G$7,$A30),'Table 1a rounded for pivot'!$A$2:$Q$5120,13,FALSE))</f>
        <v>25</v>
      </c>
      <c r="L30" s="9">
        <f>IF(C30="-","-",VLOOKUP(CONCATENATE($G$7,$A30),'Table 1a rounded for pivot'!$A$2:$Q$5120,14,FALSE))</f>
        <v>10</v>
      </c>
      <c r="M30" s="9">
        <f>IF(D30="-","-",VLOOKUP(CONCATENATE($G$7,$A30),'Table 1a rounded for pivot'!$A$2:$Q$5120,15,FALSE))</f>
        <v>35</v>
      </c>
      <c r="N30" s="9">
        <f>IF(E30="-","-",VLOOKUP(CONCATENATE($G$7,$A30),'Table 1a rounded for pivot'!$A$2:$Q$5120,16,FALSE))</f>
        <v>65</v>
      </c>
      <c r="O30" s="9">
        <f>IF(F30="-","-",VLOOKUP(CONCATENATE($G$7,$A30),'Table 1a rounded for pivot'!$A$2:$Q$5120,17,FALSE))</f>
        <v>100</v>
      </c>
    </row>
    <row r="31" spans="1:256" s="16" customFormat="1" x14ac:dyDescent="0.2">
      <c r="A31" s="17" t="s">
        <v>127</v>
      </c>
      <c r="B31" s="1">
        <f>IF(VLOOKUP(CONCATENATE($G$7,$A31),'Table 1a rounded for pivot'!$A$2:$Q$5120,4,FALSE)=0,"-",VLOOKUP(CONCATENATE($G$7,$A31),'Table 1a rounded for pivot'!$A$2:$Q$5120,4,FALSE))</f>
        <v>26.3</v>
      </c>
      <c r="C31" s="1">
        <f>IF(VLOOKUP(CONCATENATE($G$7,$A31),'Table 1a rounded for pivot'!$A$2:$Q$5120,5,FALSE)=0,"-",VLOOKUP(CONCATENATE($G$7,$A31),'Table 1a rounded for pivot'!$A$2:$Q$5120,5,FALSE))</f>
        <v>10.3</v>
      </c>
      <c r="D31" s="1">
        <f>IF(VLOOKUP(CONCATENATE($G$7,$A31),'Table 1a rounded for pivot'!$A$2:$Q$5120,6,FALSE)=0,"-",VLOOKUP(CONCATENATE($G$7,$A31),'Table 1a rounded for pivot'!$A$2:$Q$5120,6,FALSE))</f>
        <v>36.6</v>
      </c>
      <c r="E31" s="1">
        <f>IF(VLOOKUP(CONCATENATE($G$7,$A31),'Table 1a rounded for pivot'!$A$2:$Q$5120,7,FALSE)=0,"-",VLOOKUP(CONCATENATE($G$7,$A31),'Table 1a rounded for pivot'!$A$2:$Q$5120,7,FALSE))</f>
        <v>66.5</v>
      </c>
      <c r="F31" s="1">
        <f>IF(VLOOKUP(CONCATENATE($G$7,$A31),'Table 1a rounded for pivot'!$A$2:$Q$5120,8,FALSE)=0,"-",VLOOKUP(CONCATENATE($G$7,$A31),'Table 1a rounded for pivot'!$A$2:$Q$5120,8,FALSE))</f>
        <v>103.1</v>
      </c>
      <c r="G31" s="1">
        <f>IF(VLOOKUP(CONCATENATE($G$7,$A31),'Table 1a rounded for pivot'!$A$2:$Q$5120,9,FALSE)=0,"-",VLOOKUP(CONCATENATE($G$7,$A31),'Table 1a rounded for pivot'!$A$2:$Q$5120,9,FALSE))</f>
        <v>59.2</v>
      </c>
      <c r="H31" s="1">
        <f>IF(VLOOKUP(CONCATENATE($G$7,$A31),'Table 1a rounded for pivot'!$A$2:$Q$5120,10,FALSE)=0,"-",VLOOKUP(CONCATENATE($G$7,$A31),'Table 1a rounded for pivot'!$A$2:$Q$5120,10,FALSE))</f>
        <v>0.1</v>
      </c>
      <c r="I31" s="1">
        <f>IF(VLOOKUP(CONCATENATE($G$7,$A31),'Table 1a rounded for pivot'!$A$2:$Q$5120,11,FALSE)=0,"-",VLOOKUP(CONCATENATE($G$7,$A31),'Table 1a rounded for pivot'!$A$2:$Q$5120,11,FALSE))</f>
        <v>59.2</v>
      </c>
      <c r="J31" s="1">
        <f>IF(VLOOKUP(CONCATENATE($G$7,$A31),'Table 1a rounded for pivot'!$A$2:$Q$5120,12,FALSE)=0,"-",VLOOKUP(CONCATENATE($G$7,$A31),'Table 1a rounded for pivot'!$A$2:$Q$5120,12,FALSE))</f>
        <v>162.30000000000001</v>
      </c>
      <c r="K31" s="9">
        <f>IF(B31="-","-",VLOOKUP(CONCATENATE($G$7,$A31),'Table 1a rounded for pivot'!$A$2:$Q$5120,13,FALSE))</f>
        <v>26</v>
      </c>
      <c r="L31" s="9">
        <f>IF(C31="-","-",VLOOKUP(CONCATENATE($G$7,$A31),'Table 1a rounded for pivot'!$A$2:$Q$5120,14,FALSE))</f>
        <v>10</v>
      </c>
      <c r="M31" s="9">
        <f>IF(D31="-","-",VLOOKUP(CONCATENATE($G$7,$A31),'Table 1a rounded for pivot'!$A$2:$Q$5120,15,FALSE))</f>
        <v>35</v>
      </c>
      <c r="N31" s="9">
        <f>IF(E31="-","-",VLOOKUP(CONCATENATE($G$7,$A31),'Table 1a rounded for pivot'!$A$2:$Q$5120,16,FALSE))</f>
        <v>65</v>
      </c>
      <c r="O31" s="9">
        <f>IF(F31="-","-",VLOOKUP(CONCATENATE($G$7,$A31),'Table 1a rounded for pivot'!$A$2:$Q$5120,17,FALSE))</f>
        <v>100</v>
      </c>
    </row>
    <row r="32" spans="1:256" s="16" customFormat="1" x14ac:dyDescent="0.2">
      <c r="A32" s="17" t="s">
        <v>128</v>
      </c>
      <c r="B32" s="1">
        <f>IF(VLOOKUP(CONCATENATE($G$7,$A32),'Table 1a rounded for pivot'!$A$2:$Q$5120,4,FALSE)=0,"-",VLOOKUP(CONCATENATE($G$7,$A32),'Table 1a rounded for pivot'!$A$2:$Q$5120,4,FALSE))</f>
        <v>28.4</v>
      </c>
      <c r="C32" s="1">
        <f>IF(VLOOKUP(CONCATENATE($G$7,$A32),'Table 1a rounded for pivot'!$A$2:$Q$5120,5,FALSE)=0,"-",VLOOKUP(CONCATENATE($G$7,$A32),'Table 1a rounded for pivot'!$A$2:$Q$5120,5,FALSE))</f>
        <v>11.4</v>
      </c>
      <c r="D32" s="1">
        <f>IF(VLOOKUP(CONCATENATE($G$7,$A32),'Table 1a rounded for pivot'!$A$2:$Q$5120,6,FALSE)=0,"-",VLOOKUP(CONCATENATE($G$7,$A32),'Table 1a rounded for pivot'!$A$2:$Q$5120,6,FALSE))</f>
        <v>39.799999999999997</v>
      </c>
      <c r="E32" s="1">
        <f>IF(VLOOKUP(CONCATENATE($G$7,$A32),'Table 1a rounded for pivot'!$A$2:$Q$5120,7,FALSE)=0,"-",VLOOKUP(CONCATENATE($G$7,$A32),'Table 1a rounded for pivot'!$A$2:$Q$5120,7,FALSE))</f>
        <v>65.3</v>
      </c>
      <c r="F32" s="1">
        <f>IF(VLOOKUP(CONCATENATE($G$7,$A32),'Table 1a rounded for pivot'!$A$2:$Q$5120,8,FALSE)=0,"-",VLOOKUP(CONCATENATE($G$7,$A32),'Table 1a rounded for pivot'!$A$2:$Q$5120,8,FALSE))</f>
        <v>105.1</v>
      </c>
      <c r="G32" s="1">
        <f>IF(VLOOKUP(CONCATENATE($G$7,$A32),'Table 1a rounded for pivot'!$A$2:$Q$5120,9,FALSE)=0,"-",VLOOKUP(CONCATENATE($G$7,$A32),'Table 1a rounded for pivot'!$A$2:$Q$5120,9,FALSE))</f>
        <v>59.4</v>
      </c>
      <c r="H32" s="1">
        <f>IF(VLOOKUP(CONCATENATE($G$7,$A32),'Table 1a rounded for pivot'!$A$2:$Q$5120,10,FALSE)=0,"-",VLOOKUP(CONCATENATE($G$7,$A32),'Table 1a rounded for pivot'!$A$2:$Q$5120,10,FALSE))</f>
        <v>0.1</v>
      </c>
      <c r="I32" s="1">
        <f>IF(VLOOKUP(CONCATENATE($G$7,$A32),'Table 1a rounded for pivot'!$A$2:$Q$5120,11,FALSE)=0,"-",VLOOKUP(CONCATENATE($G$7,$A32),'Table 1a rounded for pivot'!$A$2:$Q$5120,11,FALSE))</f>
        <v>59.5</v>
      </c>
      <c r="J32" s="1">
        <f>IF(VLOOKUP(CONCATENATE($G$7,$A32),'Table 1a rounded for pivot'!$A$2:$Q$5120,12,FALSE)=0,"-",VLOOKUP(CONCATENATE($G$7,$A32),'Table 1a rounded for pivot'!$A$2:$Q$5120,12,FALSE))</f>
        <v>164.6</v>
      </c>
      <c r="K32" s="9">
        <f>IF(B32="-","-",VLOOKUP(CONCATENATE($G$7,$A32),'Table 1a rounded for pivot'!$A$2:$Q$5120,13,FALSE))</f>
        <v>27</v>
      </c>
      <c r="L32" s="9">
        <f>IF(C32="-","-",VLOOKUP(CONCATENATE($G$7,$A32),'Table 1a rounded for pivot'!$A$2:$Q$5120,14,FALSE))</f>
        <v>11</v>
      </c>
      <c r="M32" s="9">
        <f>IF(D32="-","-",VLOOKUP(CONCATENATE($G$7,$A32),'Table 1a rounded for pivot'!$A$2:$Q$5120,15,FALSE))</f>
        <v>38</v>
      </c>
      <c r="N32" s="9">
        <f>IF(E32="-","-",VLOOKUP(CONCATENATE($G$7,$A32),'Table 1a rounded for pivot'!$A$2:$Q$5120,16,FALSE))</f>
        <v>62</v>
      </c>
      <c r="O32" s="9">
        <f>IF(F32="-","-",VLOOKUP(CONCATENATE($G$7,$A32),'Table 1a rounded for pivot'!$A$2:$Q$5120,17,FALSE))</f>
        <v>100</v>
      </c>
    </row>
    <row r="33" spans="1:15" s="16" customFormat="1" x14ac:dyDescent="0.2">
      <c r="A33" s="17" t="s">
        <v>129</v>
      </c>
      <c r="B33" s="1">
        <f>IF(VLOOKUP(CONCATENATE($G$7,$A33),'Table 1a rounded for pivot'!$A$2:$Q$5120,4,FALSE)=0,"-",VLOOKUP(CONCATENATE($G$7,$A33),'Table 1a rounded for pivot'!$A$2:$Q$5120,4,FALSE))</f>
        <v>26.3</v>
      </c>
      <c r="C33" s="1">
        <f>IF(VLOOKUP(CONCATENATE($G$7,$A33),'Table 1a rounded for pivot'!$A$2:$Q$5120,5,FALSE)=0,"-",VLOOKUP(CONCATENATE($G$7,$A33),'Table 1a rounded for pivot'!$A$2:$Q$5120,5,FALSE))</f>
        <v>10.3</v>
      </c>
      <c r="D33" s="1">
        <f>IF(VLOOKUP(CONCATENATE($G$7,$A33),'Table 1a rounded for pivot'!$A$2:$Q$5120,6,FALSE)=0,"-",VLOOKUP(CONCATENATE($G$7,$A33),'Table 1a rounded for pivot'!$A$2:$Q$5120,6,FALSE))</f>
        <v>36.6</v>
      </c>
      <c r="E33" s="1">
        <f>IF(VLOOKUP(CONCATENATE($G$7,$A33),'Table 1a rounded for pivot'!$A$2:$Q$5120,7,FALSE)=0,"-",VLOOKUP(CONCATENATE($G$7,$A33),'Table 1a rounded for pivot'!$A$2:$Q$5120,7,FALSE))</f>
        <v>59.2</v>
      </c>
      <c r="F33" s="1">
        <f>IF(VLOOKUP(CONCATENATE($G$7,$A33),'Table 1a rounded for pivot'!$A$2:$Q$5120,8,FALSE)=0,"-",VLOOKUP(CONCATENATE($G$7,$A33),'Table 1a rounded for pivot'!$A$2:$Q$5120,8,FALSE))</f>
        <v>95.8</v>
      </c>
      <c r="G33" s="1">
        <f>IF(VLOOKUP(CONCATENATE($G$7,$A33),'Table 1a rounded for pivot'!$A$2:$Q$5120,9,FALSE)=0,"-",VLOOKUP(CONCATENATE($G$7,$A33),'Table 1a rounded for pivot'!$A$2:$Q$5120,9,FALSE))</f>
        <v>54.2</v>
      </c>
      <c r="H33" s="1">
        <f>IF(VLOOKUP(CONCATENATE($G$7,$A33),'Table 1a rounded for pivot'!$A$2:$Q$5120,10,FALSE)=0,"-",VLOOKUP(CONCATENATE($G$7,$A33),'Table 1a rounded for pivot'!$A$2:$Q$5120,10,FALSE))</f>
        <v>0.1</v>
      </c>
      <c r="I33" s="1">
        <f>IF(VLOOKUP(CONCATENATE($G$7,$A33),'Table 1a rounded for pivot'!$A$2:$Q$5120,11,FALSE)=0,"-",VLOOKUP(CONCATENATE($G$7,$A33),'Table 1a rounded for pivot'!$A$2:$Q$5120,11,FALSE))</f>
        <v>54.2</v>
      </c>
      <c r="J33" s="1">
        <f>IF(VLOOKUP(CONCATENATE($G$7,$A33),'Table 1a rounded for pivot'!$A$2:$Q$5120,12,FALSE)=0,"-",VLOOKUP(CONCATENATE($G$7,$A33),'Table 1a rounded for pivot'!$A$2:$Q$5120,12,FALSE))</f>
        <v>150</v>
      </c>
      <c r="K33" s="9">
        <f>IF(B33="-","-",VLOOKUP(CONCATENATE($G$7,$A33),'Table 1a rounded for pivot'!$A$2:$Q$5120,13,FALSE))</f>
        <v>27</v>
      </c>
      <c r="L33" s="9">
        <f>IF(C33="-","-",VLOOKUP(CONCATENATE($G$7,$A33),'Table 1a rounded for pivot'!$A$2:$Q$5120,14,FALSE))</f>
        <v>11</v>
      </c>
      <c r="M33" s="9">
        <f>IF(D33="-","-",VLOOKUP(CONCATENATE($G$7,$A33),'Table 1a rounded for pivot'!$A$2:$Q$5120,15,FALSE))</f>
        <v>38</v>
      </c>
      <c r="N33" s="9">
        <f>IF(E33="-","-",VLOOKUP(CONCATENATE($G$7,$A33),'Table 1a rounded for pivot'!$A$2:$Q$5120,16,FALSE))</f>
        <v>62</v>
      </c>
      <c r="O33" s="9">
        <f>IF(F33="-","-",VLOOKUP(CONCATENATE($G$7,$A33),'Table 1a rounded for pivot'!$A$2:$Q$5120,17,FALSE))</f>
        <v>100</v>
      </c>
    </row>
    <row r="34" spans="1:15" s="16" customFormat="1" x14ac:dyDescent="0.2">
      <c r="A34" s="17" t="s">
        <v>130</v>
      </c>
      <c r="B34" s="1">
        <f>IF(VLOOKUP(CONCATENATE($G$7,$A34),'Table 1a rounded for pivot'!$A$2:$Q$5120,4,FALSE)=0,"-",VLOOKUP(CONCATENATE($G$7,$A34),'Table 1a rounded for pivot'!$A$2:$Q$5120,4,FALSE))</f>
        <v>31.5</v>
      </c>
      <c r="C34" s="1">
        <f>IF(VLOOKUP(CONCATENATE($G$7,$A34),'Table 1a rounded for pivot'!$A$2:$Q$5120,5,FALSE)=0,"-",VLOOKUP(CONCATENATE($G$7,$A34),'Table 1a rounded for pivot'!$A$2:$Q$5120,5,FALSE))</f>
        <v>11.2</v>
      </c>
      <c r="D34" s="1">
        <f>IF(VLOOKUP(CONCATENATE($G$7,$A34),'Table 1a rounded for pivot'!$A$2:$Q$5120,6,FALSE)=0,"-",VLOOKUP(CONCATENATE($G$7,$A34),'Table 1a rounded for pivot'!$A$2:$Q$5120,6,FALSE))</f>
        <v>42.7</v>
      </c>
      <c r="E34" s="1">
        <f>IF(VLOOKUP(CONCATENATE($G$7,$A34),'Table 1a rounded for pivot'!$A$2:$Q$5120,7,FALSE)=0,"-",VLOOKUP(CONCATENATE($G$7,$A34),'Table 1a rounded for pivot'!$A$2:$Q$5120,7,FALSE))</f>
        <v>67.2</v>
      </c>
      <c r="F34" s="1">
        <f>IF(VLOOKUP(CONCATENATE($G$7,$A34),'Table 1a rounded for pivot'!$A$2:$Q$5120,8,FALSE)=0,"-",VLOOKUP(CONCATENATE($G$7,$A34),'Table 1a rounded for pivot'!$A$2:$Q$5120,8,FALSE))</f>
        <v>110</v>
      </c>
      <c r="G34" s="1">
        <f>IF(VLOOKUP(CONCATENATE($G$7,$A34),'Table 1a rounded for pivot'!$A$2:$Q$5120,9,FALSE)=0,"-",VLOOKUP(CONCATENATE($G$7,$A34),'Table 1a rounded for pivot'!$A$2:$Q$5120,9,FALSE))</f>
        <v>60.6</v>
      </c>
      <c r="H34" s="1">
        <f>IF(VLOOKUP(CONCATENATE($G$7,$A34),'Table 1a rounded for pivot'!$A$2:$Q$5120,10,FALSE)=0,"-",VLOOKUP(CONCATENATE($G$7,$A34),'Table 1a rounded for pivot'!$A$2:$Q$5120,10,FALSE))</f>
        <v>0.1</v>
      </c>
      <c r="I34" s="1">
        <f>IF(VLOOKUP(CONCATENATE($G$7,$A34),'Table 1a rounded for pivot'!$A$2:$Q$5120,11,FALSE)=0,"-",VLOOKUP(CONCATENATE($G$7,$A34),'Table 1a rounded for pivot'!$A$2:$Q$5120,11,FALSE))</f>
        <v>60.7</v>
      </c>
      <c r="J34" s="1">
        <f>IF(VLOOKUP(CONCATENATE($G$7,$A34),'Table 1a rounded for pivot'!$A$2:$Q$5120,12,FALSE)=0,"-",VLOOKUP(CONCATENATE($G$7,$A34),'Table 1a rounded for pivot'!$A$2:$Q$5120,12,FALSE))</f>
        <v>170.7</v>
      </c>
      <c r="K34" s="9">
        <f>IF(B34="-","-",VLOOKUP(CONCATENATE($G$7,$A34),'Table 1a rounded for pivot'!$A$2:$Q$5120,13,FALSE))</f>
        <v>29</v>
      </c>
      <c r="L34" s="9">
        <f>IF(C34="-","-",VLOOKUP(CONCATENATE($G$7,$A34),'Table 1a rounded for pivot'!$A$2:$Q$5120,14,FALSE))</f>
        <v>10</v>
      </c>
      <c r="M34" s="9">
        <f>IF(D34="-","-",VLOOKUP(CONCATENATE($G$7,$A34),'Table 1a rounded for pivot'!$A$2:$Q$5120,15,FALSE))</f>
        <v>39</v>
      </c>
      <c r="N34" s="9">
        <f>IF(E34="-","-",VLOOKUP(CONCATENATE($G$7,$A34),'Table 1a rounded for pivot'!$A$2:$Q$5120,16,FALSE))</f>
        <v>61</v>
      </c>
      <c r="O34" s="9">
        <f>IF(F34="-","-",VLOOKUP(CONCATENATE($G$7,$A34),'Table 1a rounded for pivot'!$A$2:$Q$5120,17,FALSE))</f>
        <v>100</v>
      </c>
    </row>
    <row r="35" spans="1:15" s="16" customFormat="1" x14ac:dyDescent="0.2">
      <c r="A35" s="17" t="s">
        <v>131</v>
      </c>
      <c r="B35" s="1">
        <f>IF(VLOOKUP(CONCATENATE($G$7,$A35),'Table 1a rounded for pivot'!$A$2:$Q$5120,4,FALSE)=0,"-",VLOOKUP(CONCATENATE($G$7,$A35),'Table 1a rounded for pivot'!$A$2:$Q$5120,4,FALSE))</f>
        <v>30.6</v>
      </c>
      <c r="C35" s="1">
        <f>IF(VLOOKUP(CONCATENATE($G$7,$A35),'Table 1a rounded for pivot'!$A$2:$Q$5120,5,FALSE)=0,"-",VLOOKUP(CONCATENATE($G$7,$A35),'Table 1a rounded for pivot'!$A$2:$Q$5120,5,FALSE))</f>
        <v>11.8</v>
      </c>
      <c r="D35" s="1">
        <f>IF(VLOOKUP(CONCATENATE($G$7,$A35),'Table 1a rounded for pivot'!$A$2:$Q$5120,6,FALSE)=0,"-",VLOOKUP(CONCATENATE($G$7,$A35),'Table 1a rounded for pivot'!$A$2:$Q$5120,6,FALSE))</f>
        <v>42.3</v>
      </c>
      <c r="E35" s="1">
        <f>IF(VLOOKUP(CONCATENATE($G$7,$A35),'Table 1a rounded for pivot'!$A$2:$Q$5120,7,FALSE)=0,"-",VLOOKUP(CONCATENATE($G$7,$A35),'Table 1a rounded for pivot'!$A$2:$Q$5120,7,FALSE))</f>
        <v>62.6</v>
      </c>
      <c r="F35" s="1">
        <f>IF(VLOOKUP(CONCATENATE($G$7,$A35),'Table 1a rounded for pivot'!$A$2:$Q$5120,8,FALSE)=0,"-",VLOOKUP(CONCATENATE($G$7,$A35),'Table 1a rounded for pivot'!$A$2:$Q$5120,8,FALSE))</f>
        <v>105</v>
      </c>
      <c r="G35" s="1">
        <f>IF(VLOOKUP(CONCATENATE($G$7,$A35),'Table 1a rounded for pivot'!$A$2:$Q$5120,9,FALSE)=0,"-",VLOOKUP(CONCATENATE($G$7,$A35),'Table 1a rounded for pivot'!$A$2:$Q$5120,9,FALSE))</f>
        <v>58</v>
      </c>
      <c r="H35" s="1">
        <f>IF(VLOOKUP(CONCATENATE($G$7,$A35),'Table 1a rounded for pivot'!$A$2:$Q$5120,10,FALSE)=0,"-",VLOOKUP(CONCATENATE($G$7,$A35),'Table 1a rounded for pivot'!$A$2:$Q$5120,10,FALSE))</f>
        <v>0.1</v>
      </c>
      <c r="I35" s="1">
        <f>IF(VLOOKUP(CONCATENATE($G$7,$A35),'Table 1a rounded for pivot'!$A$2:$Q$5120,11,FALSE)=0,"-",VLOOKUP(CONCATENATE($G$7,$A35),'Table 1a rounded for pivot'!$A$2:$Q$5120,11,FALSE))</f>
        <v>58.1</v>
      </c>
      <c r="J35" s="1">
        <f>IF(VLOOKUP(CONCATENATE($G$7,$A35),'Table 1a rounded for pivot'!$A$2:$Q$5120,12,FALSE)=0,"-",VLOOKUP(CONCATENATE($G$7,$A35),'Table 1a rounded for pivot'!$A$2:$Q$5120,12,FALSE))</f>
        <v>163.1</v>
      </c>
      <c r="K35" s="9">
        <f>IF(B35="-","-",VLOOKUP(CONCATENATE($G$7,$A35),'Table 1a rounded for pivot'!$A$2:$Q$5120,13,FALSE))</f>
        <v>29</v>
      </c>
      <c r="L35" s="9">
        <f>IF(C35="-","-",VLOOKUP(CONCATENATE($G$7,$A35),'Table 1a rounded for pivot'!$A$2:$Q$5120,14,FALSE))</f>
        <v>11</v>
      </c>
      <c r="M35" s="9">
        <f>IF(D35="-","-",VLOOKUP(CONCATENATE($G$7,$A35),'Table 1a rounded for pivot'!$A$2:$Q$5120,15,FALSE))</f>
        <v>40</v>
      </c>
      <c r="N35" s="9">
        <f>IF(E35="-","-",VLOOKUP(CONCATENATE($G$7,$A35),'Table 1a rounded for pivot'!$A$2:$Q$5120,16,FALSE))</f>
        <v>60</v>
      </c>
      <c r="O35" s="9">
        <f>IF(F35="-","-",VLOOKUP(CONCATENATE($G$7,$A35),'Table 1a rounded for pivot'!$A$2:$Q$5120,17,FALSE))</f>
        <v>100</v>
      </c>
    </row>
    <row r="36" spans="1:15" s="16" customFormat="1" x14ac:dyDescent="0.2">
      <c r="A36" s="17" t="s">
        <v>132</v>
      </c>
      <c r="B36" s="1">
        <f>IF(VLOOKUP(CONCATENATE($G$7,$A36),'Table 1a rounded for pivot'!$A$2:$Q$5120,4,FALSE)=0,"-",VLOOKUP(CONCATENATE($G$7,$A36),'Table 1a rounded for pivot'!$A$2:$Q$5120,4,FALSE))</f>
        <v>32</v>
      </c>
      <c r="C36" s="1">
        <f>IF(VLOOKUP(CONCATENATE($G$7,$A36),'Table 1a rounded for pivot'!$A$2:$Q$5120,5,FALSE)=0,"-",VLOOKUP(CONCATENATE($G$7,$A36),'Table 1a rounded for pivot'!$A$2:$Q$5120,5,FALSE))</f>
        <v>13.7</v>
      </c>
      <c r="D36" s="1">
        <f>IF(VLOOKUP(CONCATENATE($G$7,$A36),'Table 1a rounded for pivot'!$A$2:$Q$5120,6,FALSE)=0,"-",VLOOKUP(CONCATENATE($G$7,$A36),'Table 1a rounded for pivot'!$A$2:$Q$5120,6,FALSE))</f>
        <v>45.7</v>
      </c>
      <c r="E36" s="1">
        <f>IF(VLOOKUP(CONCATENATE($G$7,$A36),'Table 1a rounded for pivot'!$A$2:$Q$5120,7,FALSE)=0,"-",VLOOKUP(CONCATENATE($G$7,$A36),'Table 1a rounded for pivot'!$A$2:$Q$5120,7,FALSE))</f>
        <v>61.8</v>
      </c>
      <c r="F36" s="1">
        <f>IF(VLOOKUP(CONCATENATE($G$7,$A36),'Table 1a rounded for pivot'!$A$2:$Q$5120,8,FALSE)=0,"-",VLOOKUP(CONCATENATE($G$7,$A36),'Table 1a rounded for pivot'!$A$2:$Q$5120,8,FALSE))</f>
        <v>107.5</v>
      </c>
      <c r="G36" s="1">
        <f>IF(VLOOKUP(CONCATENATE($G$7,$A36),'Table 1a rounded for pivot'!$A$2:$Q$5120,9,FALSE)=0,"-",VLOOKUP(CONCATENATE($G$7,$A36),'Table 1a rounded for pivot'!$A$2:$Q$5120,9,FALSE))</f>
        <v>59.7</v>
      </c>
      <c r="H36" s="1">
        <f>IF(VLOOKUP(CONCATENATE($G$7,$A36),'Table 1a rounded for pivot'!$A$2:$Q$5120,10,FALSE)=0,"-",VLOOKUP(CONCATENATE($G$7,$A36),'Table 1a rounded for pivot'!$A$2:$Q$5120,10,FALSE))</f>
        <v>0.1</v>
      </c>
      <c r="I36" s="1">
        <f>IF(VLOOKUP(CONCATENATE($G$7,$A36),'Table 1a rounded for pivot'!$A$2:$Q$5120,11,FALSE)=0,"-",VLOOKUP(CONCATENATE($G$7,$A36),'Table 1a rounded for pivot'!$A$2:$Q$5120,11,FALSE))</f>
        <v>59.9</v>
      </c>
      <c r="J36" s="1">
        <f>IF(VLOOKUP(CONCATENATE($G$7,$A36),'Table 1a rounded for pivot'!$A$2:$Q$5120,12,FALSE)=0,"-",VLOOKUP(CONCATENATE($G$7,$A36),'Table 1a rounded for pivot'!$A$2:$Q$5120,12,FALSE))</f>
        <v>167.4</v>
      </c>
      <c r="K36" s="9">
        <f>IF(B36="-","-",VLOOKUP(CONCATENATE($G$7,$A36),'Table 1a rounded for pivot'!$A$2:$Q$5120,13,FALSE))</f>
        <v>30</v>
      </c>
      <c r="L36" s="9">
        <f>IF(C36="-","-",VLOOKUP(CONCATENATE($G$7,$A36),'Table 1a rounded for pivot'!$A$2:$Q$5120,14,FALSE))</f>
        <v>13</v>
      </c>
      <c r="M36" s="9">
        <f>IF(D36="-","-",VLOOKUP(CONCATENATE($G$7,$A36),'Table 1a rounded for pivot'!$A$2:$Q$5120,15,FALSE))</f>
        <v>42</v>
      </c>
      <c r="N36" s="9">
        <f>IF(E36="-","-",VLOOKUP(CONCATENATE($G$7,$A36),'Table 1a rounded for pivot'!$A$2:$Q$5120,16,FALSE))</f>
        <v>58</v>
      </c>
      <c r="O36" s="9">
        <f>IF(F36="-","-",VLOOKUP(CONCATENATE($G$7,$A36),'Table 1a rounded for pivot'!$A$2:$Q$5120,17,FALSE))</f>
        <v>100</v>
      </c>
    </row>
    <row r="37" spans="1:15" s="16" customFormat="1" x14ac:dyDescent="0.2">
      <c r="A37" s="17" t="s">
        <v>133</v>
      </c>
      <c r="B37" s="1">
        <f>IF(VLOOKUP(CONCATENATE($G$7,$A37),'Table 1a rounded for pivot'!$A$2:$Q$5120,4,FALSE)=0,"-",VLOOKUP(CONCATENATE($G$7,$A37),'Table 1a rounded for pivot'!$A$2:$Q$5120,4,FALSE))</f>
        <v>29.8</v>
      </c>
      <c r="C37" s="1">
        <f>IF(VLOOKUP(CONCATENATE($G$7,$A37),'Table 1a rounded for pivot'!$A$2:$Q$5120,5,FALSE)=0,"-",VLOOKUP(CONCATENATE($G$7,$A37),'Table 1a rounded for pivot'!$A$2:$Q$5120,5,FALSE))</f>
        <v>13.3</v>
      </c>
      <c r="D37" s="1">
        <f>IF(VLOOKUP(CONCATENATE($G$7,$A37),'Table 1a rounded for pivot'!$A$2:$Q$5120,6,FALSE)=0,"-",VLOOKUP(CONCATENATE($G$7,$A37),'Table 1a rounded for pivot'!$A$2:$Q$5120,6,FALSE))</f>
        <v>43.1</v>
      </c>
      <c r="E37" s="1">
        <f>IF(VLOOKUP(CONCATENATE($G$7,$A37),'Table 1a rounded for pivot'!$A$2:$Q$5120,7,FALSE)=0,"-",VLOOKUP(CONCATENATE($G$7,$A37),'Table 1a rounded for pivot'!$A$2:$Q$5120,7,FALSE))</f>
        <v>54.7</v>
      </c>
      <c r="F37" s="1">
        <f>IF(VLOOKUP(CONCATENATE($G$7,$A37),'Table 1a rounded for pivot'!$A$2:$Q$5120,8,FALSE)=0,"-",VLOOKUP(CONCATENATE($G$7,$A37),'Table 1a rounded for pivot'!$A$2:$Q$5120,8,FALSE))</f>
        <v>97.8</v>
      </c>
      <c r="G37" s="1">
        <f>IF(VLOOKUP(CONCATENATE($G$7,$A37),'Table 1a rounded for pivot'!$A$2:$Q$5120,9,FALSE)=0,"-",VLOOKUP(CONCATENATE($G$7,$A37),'Table 1a rounded for pivot'!$A$2:$Q$5120,9,FALSE))</f>
        <v>56.3</v>
      </c>
      <c r="H37" s="1">
        <f>IF(VLOOKUP(CONCATENATE($G$7,$A37),'Table 1a rounded for pivot'!$A$2:$Q$5120,10,FALSE)=0,"-",VLOOKUP(CONCATENATE($G$7,$A37),'Table 1a rounded for pivot'!$A$2:$Q$5120,10,FALSE))</f>
        <v>0.2</v>
      </c>
      <c r="I37" s="1">
        <f>IF(VLOOKUP(CONCATENATE($G$7,$A37),'Table 1a rounded for pivot'!$A$2:$Q$5120,11,FALSE)=0,"-",VLOOKUP(CONCATENATE($G$7,$A37),'Table 1a rounded for pivot'!$A$2:$Q$5120,11,FALSE))</f>
        <v>56.4</v>
      </c>
      <c r="J37" s="1">
        <f>IF(VLOOKUP(CONCATENATE($G$7,$A37),'Table 1a rounded for pivot'!$A$2:$Q$5120,12,FALSE)=0,"-",VLOOKUP(CONCATENATE($G$7,$A37),'Table 1a rounded for pivot'!$A$2:$Q$5120,12,FALSE))</f>
        <v>154.19999999999999</v>
      </c>
      <c r="K37" s="9">
        <f>IF(B37="-","-",VLOOKUP(CONCATENATE($G$7,$A37),'Table 1a rounded for pivot'!$A$2:$Q$5120,13,FALSE))</f>
        <v>30</v>
      </c>
      <c r="L37" s="9">
        <f>IF(C37="-","-",VLOOKUP(CONCATENATE($G$7,$A37),'Table 1a rounded for pivot'!$A$2:$Q$5120,14,FALSE))</f>
        <v>14</v>
      </c>
      <c r="M37" s="9">
        <f>IF(D37="-","-",VLOOKUP(CONCATENATE($G$7,$A37),'Table 1a rounded for pivot'!$A$2:$Q$5120,15,FALSE))</f>
        <v>44</v>
      </c>
      <c r="N37" s="9">
        <f>IF(E37="-","-",VLOOKUP(CONCATENATE($G$7,$A37),'Table 1a rounded for pivot'!$A$2:$Q$5120,16,FALSE))</f>
        <v>56</v>
      </c>
      <c r="O37" s="9">
        <f>IF(F37="-","-",VLOOKUP(CONCATENATE($G$7,$A37),'Table 1a rounded for pivot'!$A$2:$Q$5120,17,FALSE))</f>
        <v>100</v>
      </c>
    </row>
    <row r="38" spans="1:15" s="16" customFormat="1" x14ac:dyDescent="0.2">
      <c r="A38" s="17" t="s">
        <v>134</v>
      </c>
      <c r="B38" s="1">
        <f>IF(VLOOKUP(CONCATENATE($G$7,$A38),'Table 1a rounded for pivot'!$A$2:$Q$5120,4,FALSE)=0,"-",VLOOKUP(CONCATENATE($G$7,$A38),'Table 1a rounded for pivot'!$A$2:$Q$5120,4,FALSE))</f>
        <v>28.4</v>
      </c>
      <c r="C38" s="1">
        <f>IF(VLOOKUP(CONCATENATE($G$7,$A38),'Table 1a rounded for pivot'!$A$2:$Q$5120,5,FALSE)=0,"-",VLOOKUP(CONCATENATE($G$7,$A38),'Table 1a rounded for pivot'!$A$2:$Q$5120,5,FALSE))</f>
        <v>19.399999999999999</v>
      </c>
      <c r="D38" s="1">
        <f>IF(VLOOKUP(CONCATENATE($G$7,$A38),'Table 1a rounded for pivot'!$A$2:$Q$5120,6,FALSE)=0,"-",VLOOKUP(CONCATENATE($G$7,$A38),'Table 1a rounded for pivot'!$A$2:$Q$5120,6,FALSE))</f>
        <v>47.8</v>
      </c>
      <c r="E38" s="1">
        <f>IF(VLOOKUP(CONCATENATE($G$7,$A38),'Table 1a rounded for pivot'!$A$2:$Q$5120,7,FALSE)=0,"-",VLOOKUP(CONCATENATE($G$7,$A38),'Table 1a rounded for pivot'!$A$2:$Q$5120,7,FALSE))</f>
        <v>65.599999999999994</v>
      </c>
      <c r="F38" s="1">
        <f>IF(VLOOKUP(CONCATENATE($G$7,$A38),'Table 1a rounded for pivot'!$A$2:$Q$5120,8,FALSE)=0,"-",VLOOKUP(CONCATENATE($G$7,$A38),'Table 1a rounded for pivot'!$A$2:$Q$5120,8,FALSE))</f>
        <v>113.4</v>
      </c>
      <c r="G38" s="1">
        <f>IF(VLOOKUP(CONCATENATE($G$7,$A38),'Table 1a rounded for pivot'!$A$2:$Q$5120,9,FALSE)=0,"-",VLOOKUP(CONCATENATE($G$7,$A38),'Table 1a rounded for pivot'!$A$2:$Q$5120,9,FALSE))</f>
        <v>63</v>
      </c>
      <c r="H38" s="1">
        <f>IF(VLOOKUP(CONCATENATE($G$7,$A38),'Table 1a rounded for pivot'!$A$2:$Q$5120,10,FALSE)=0,"-",VLOOKUP(CONCATENATE($G$7,$A38),'Table 1a rounded for pivot'!$A$2:$Q$5120,10,FALSE))</f>
        <v>0.2</v>
      </c>
      <c r="I38" s="1">
        <f>IF(VLOOKUP(CONCATENATE($G$7,$A38),'Table 1a rounded for pivot'!$A$2:$Q$5120,11,FALSE)=0,"-",VLOOKUP(CONCATENATE($G$7,$A38),'Table 1a rounded for pivot'!$A$2:$Q$5120,11,FALSE))</f>
        <v>63.2</v>
      </c>
      <c r="J38" s="1">
        <f>IF(VLOOKUP(CONCATENATE($G$7,$A38),'Table 1a rounded for pivot'!$A$2:$Q$5120,12,FALSE)=0,"-",VLOOKUP(CONCATENATE($G$7,$A38),'Table 1a rounded for pivot'!$A$2:$Q$5120,12,FALSE))</f>
        <v>176.7</v>
      </c>
      <c r="K38" s="9">
        <f>IF(B38="-","-",VLOOKUP(CONCATENATE($G$7,$A38),'Table 1a rounded for pivot'!$A$2:$Q$5120,13,FALSE))</f>
        <v>25</v>
      </c>
      <c r="L38" s="9">
        <f>IF(C38="-","-",VLOOKUP(CONCATENATE($G$7,$A38),'Table 1a rounded for pivot'!$A$2:$Q$5120,14,FALSE))</f>
        <v>17</v>
      </c>
      <c r="M38" s="9">
        <f>IF(D38="-","-",VLOOKUP(CONCATENATE($G$7,$A38),'Table 1a rounded for pivot'!$A$2:$Q$5120,15,FALSE))</f>
        <v>42</v>
      </c>
      <c r="N38" s="9">
        <f>IF(E38="-","-",VLOOKUP(CONCATENATE($G$7,$A38),'Table 1a rounded for pivot'!$A$2:$Q$5120,16,FALSE))</f>
        <v>58</v>
      </c>
      <c r="O38" s="9">
        <f>IF(F38="-","-",VLOOKUP(CONCATENATE($G$7,$A38),'Table 1a rounded for pivot'!$A$2:$Q$5120,17,FALSE))</f>
        <v>100</v>
      </c>
    </row>
    <row r="39" spans="1:15" s="16" customFormat="1" x14ac:dyDescent="0.2">
      <c r="A39" s="17" t="s">
        <v>148</v>
      </c>
      <c r="B39" s="1">
        <f>IF(VLOOKUP(CONCATENATE($G$7,$A39),'Table 1a rounded for pivot'!$A$2:$Q$5120,4,FALSE)=0,"-",VLOOKUP(CONCATENATE($G$7,$A39),'Table 1a rounded for pivot'!$A$2:$Q$5120,4,FALSE))</f>
        <v>20.100000000000001</v>
      </c>
      <c r="C39" s="1">
        <f>IF(VLOOKUP(CONCATENATE($G$7,$A39),'Table 1a rounded for pivot'!$A$2:$Q$5120,5,FALSE)=0,"-",VLOOKUP(CONCATENATE($G$7,$A39),'Table 1a rounded for pivot'!$A$2:$Q$5120,5,FALSE))</f>
        <v>23.3</v>
      </c>
      <c r="D39" s="1">
        <f>IF(VLOOKUP(CONCATENATE($G$7,$A39),'Table 1a rounded for pivot'!$A$2:$Q$5120,6,FALSE)=0,"-",VLOOKUP(CONCATENATE($G$7,$A39),'Table 1a rounded for pivot'!$A$2:$Q$5120,6,FALSE))</f>
        <v>43.4</v>
      </c>
      <c r="E39" s="1">
        <f>IF(VLOOKUP(CONCATENATE($G$7,$A39),'Table 1a rounded for pivot'!$A$2:$Q$5120,7,FALSE)=0,"-",VLOOKUP(CONCATENATE($G$7,$A39),'Table 1a rounded for pivot'!$A$2:$Q$5120,7,FALSE))</f>
        <v>51.6</v>
      </c>
      <c r="F39" s="1">
        <f>IF(VLOOKUP(CONCATENATE($G$7,$A39),'Table 1a rounded for pivot'!$A$2:$Q$5120,8,FALSE)=0,"-",VLOOKUP(CONCATENATE($G$7,$A39),'Table 1a rounded for pivot'!$A$2:$Q$5120,8,FALSE))</f>
        <v>94.9</v>
      </c>
      <c r="G39" s="1">
        <f>IF(VLOOKUP(CONCATENATE($G$7,$A39),'Table 1a rounded for pivot'!$A$2:$Q$5120,9,FALSE)=0,"-",VLOOKUP(CONCATENATE($G$7,$A39),'Table 1a rounded for pivot'!$A$2:$Q$5120,9,FALSE))</f>
        <v>64.2</v>
      </c>
      <c r="H39" s="1">
        <f>IF(VLOOKUP(CONCATENATE($G$7,$A39),'Table 1a rounded for pivot'!$A$2:$Q$5120,10,FALSE)=0,"-",VLOOKUP(CONCATENATE($G$7,$A39),'Table 1a rounded for pivot'!$A$2:$Q$5120,10,FALSE))</f>
        <v>0.3</v>
      </c>
      <c r="I39" s="1">
        <f>IF(VLOOKUP(CONCATENATE($G$7,$A39),'Table 1a rounded for pivot'!$A$2:$Q$5120,11,FALSE)=0,"-",VLOOKUP(CONCATENATE($G$7,$A39),'Table 1a rounded for pivot'!$A$2:$Q$5120,11,FALSE))</f>
        <v>64.5</v>
      </c>
      <c r="J39" s="1">
        <f>IF(VLOOKUP(CONCATENATE($G$7,$A39),'Table 1a rounded for pivot'!$A$2:$Q$5120,12,FALSE)=0,"-",VLOOKUP(CONCATENATE($G$7,$A39),'Table 1a rounded for pivot'!$A$2:$Q$5120,12,FALSE))</f>
        <v>159.4</v>
      </c>
      <c r="K39" s="9">
        <f>IF(B39="-","-",VLOOKUP(CONCATENATE($G$7,$A39),'Table 1a rounded for pivot'!$A$2:$Q$5120,13,FALSE))</f>
        <v>21</v>
      </c>
      <c r="L39" s="9">
        <f>IF(C39="-","-",VLOOKUP(CONCATENATE($G$7,$A39),'Table 1a rounded for pivot'!$A$2:$Q$5120,14,FALSE))</f>
        <v>25</v>
      </c>
      <c r="M39" s="9">
        <f>IF(D39="-","-",VLOOKUP(CONCATENATE($G$7,$A39),'Table 1a rounded for pivot'!$A$2:$Q$5120,15,FALSE))</f>
        <v>46</v>
      </c>
      <c r="N39" s="9">
        <f>IF(E39="-","-",VLOOKUP(CONCATENATE($G$7,$A39),'Table 1a rounded for pivot'!$A$2:$Q$5120,16,FALSE))</f>
        <v>54</v>
      </c>
      <c r="O39" s="9">
        <f>IF(F39="-","-",VLOOKUP(CONCATENATE($G$7,$A39),'Table 1a rounded for pivot'!$A$2:$Q$5120,17,FALSE))</f>
        <v>100</v>
      </c>
    </row>
    <row r="40" spans="1:15" s="16" customFormat="1" x14ac:dyDescent="0.2">
      <c r="A40" s="17" t="s">
        <v>151</v>
      </c>
      <c r="B40" s="1">
        <f>IF(VLOOKUP(CONCATENATE($G$7,$A40),'Table 1a rounded for pivot'!$A$2:$Q$5120,4,FALSE)=0,"-",VLOOKUP(CONCATENATE($G$7,$A40),'Table 1a rounded for pivot'!$A$2:$Q$5120,4,FALSE))</f>
        <v>22.1</v>
      </c>
      <c r="C40" s="1">
        <f>IF(VLOOKUP(CONCATENATE($G$7,$A40),'Table 1a rounded for pivot'!$A$2:$Q$5120,5,FALSE)=0,"-",VLOOKUP(CONCATENATE($G$7,$A40),'Table 1a rounded for pivot'!$A$2:$Q$5120,5,FALSE))</f>
        <v>27.8</v>
      </c>
      <c r="D40" s="1">
        <f>IF(VLOOKUP(CONCATENATE($G$7,$A40),'Table 1a rounded for pivot'!$A$2:$Q$5120,6,FALSE)=0,"-",VLOOKUP(CONCATENATE($G$7,$A40),'Table 1a rounded for pivot'!$A$2:$Q$5120,6,FALSE))</f>
        <v>49.9</v>
      </c>
      <c r="E40" s="1">
        <f>IF(VLOOKUP(CONCATENATE($G$7,$A40),'Table 1a rounded for pivot'!$A$2:$Q$5120,7,FALSE)=0,"-",VLOOKUP(CONCATENATE($G$7,$A40),'Table 1a rounded for pivot'!$A$2:$Q$5120,7,FALSE))</f>
        <v>51.4</v>
      </c>
      <c r="F40" s="1">
        <f>IF(VLOOKUP(CONCATENATE($G$7,$A40),'Table 1a rounded for pivot'!$A$2:$Q$5120,8,FALSE)=0,"-",VLOOKUP(CONCATENATE($G$7,$A40),'Table 1a rounded for pivot'!$A$2:$Q$5120,8,FALSE))</f>
        <v>101.3</v>
      </c>
      <c r="G40" s="1">
        <f>IF(VLOOKUP(CONCATENATE($G$7,$A40),'Table 1a rounded for pivot'!$A$2:$Q$5120,9,FALSE)=0,"-",VLOOKUP(CONCATENATE($G$7,$A40),'Table 1a rounded for pivot'!$A$2:$Q$5120,9,FALSE))</f>
        <v>69.8</v>
      </c>
      <c r="H40" s="1">
        <f>IF(VLOOKUP(CONCATENATE($G$7,$A40),'Table 1a rounded for pivot'!$A$2:$Q$5120,10,FALSE)=0,"-",VLOOKUP(CONCATENATE($G$7,$A40),'Table 1a rounded for pivot'!$A$2:$Q$5120,10,FALSE))</f>
        <v>0.7</v>
      </c>
      <c r="I40" s="1">
        <f>IF(VLOOKUP(CONCATENATE($G$7,$A40),'Table 1a rounded for pivot'!$A$2:$Q$5120,11,FALSE)=0,"-",VLOOKUP(CONCATENATE($G$7,$A40),'Table 1a rounded for pivot'!$A$2:$Q$5120,11,FALSE))</f>
        <v>70.5</v>
      </c>
      <c r="J40" s="1">
        <f>IF(VLOOKUP(CONCATENATE($G$7,$A40),'Table 1a rounded for pivot'!$A$2:$Q$5120,12,FALSE)=0,"-",VLOOKUP(CONCATENATE($G$7,$A40),'Table 1a rounded for pivot'!$A$2:$Q$5120,12,FALSE))</f>
        <v>171.8</v>
      </c>
      <c r="K40" s="9">
        <f>IF(B40="-","-",VLOOKUP(CONCATENATE($G$7,$A40),'Table 1a rounded for pivot'!$A$2:$Q$5120,13,FALSE))</f>
        <v>22</v>
      </c>
      <c r="L40" s="9">
        <f>IF(C40="-","-",VLOOKUP(CONCATENATE($G$7,$A40),'Table 1a rounded for pivot'!$A$2:$Q$5120,14,FALSE))</f>
        <v>27</v>
      </c>
      <c r="M40" s="9">
        <f>IF(D40="-","-",VLOOKUP(CONCATENATE($G$7,$A40),'Table 1a rounded for pivot'!$A$2:$Q$5120,15,FALSE))</f>
        <v>49</v>
      </c>
      <c r="N40" s="9">
        <f>IF(E40="-","-",VLOOKUP(CONCATENATE($G$7,$A40),'Table 1a rounded for pivot'!$A$2:$Q$5120,16,FALSE))</f>
        <v>51</v>
      </c>
      <c r="O40" s="9">
        <f>IF(F40="-","-",VLOOKUP(CONCATENATE($G$7,$A40),'Table 1a rounded for pivot'!$A$2:$Q$5120,17,FALSE))</f>
        <v>100</v>
      </c>
    </row>
    <row r="41" spans="1:15" s="16" customFormat="1" x14ac:dyDescent="0.2">
      <c r="A41" s="17" t="s">
        <v>229</v>
      </c>
      <c r="B41" s="1">
        <f>IF(VLOOKUP(CONCATENATE($G$7,$A41),'Table 1a rounded for pivot'!$A$2:$Q$5120,4,FALSE)=0,"-",VLOOKUP(CONCATENATE($G$7,$A41),'Table 1a rounded for pivot'!$A$2:$Q$5120,4,FALSE))</f>
        <v>26</v>
      </c>
      <c r="C41" s="1">
        <f>IF(VLOOKUP(CONCATENATE($G$7,$A41),'Table 1a rounded for pivot'!$A$2:$Q$5120,5,FALSE)=0,"-",VLOOKUP(CONCATENATE($G$7,$A41),'Table 1a rounded for pivot'!$A$2:$Q$5120,5,FALSE))</f>
        <v>32.1</v>
      </c>
      <c r="D41" s="1">
        <f>IF(VLOOKUP(CONCATENATE($G$7,$A41),'Table 1a rounded for pivot'!$A$2:$Q$5120,6,FALSE)=0,"-",VLOOKUP(CONCATENATE($G$7,$A41),'Table 1a rounded for pivot'!$A$2:$Q$5120,6,FALSE))</f>
        <v>58.1</v>
      </c>
      <c r="E41" s="1">
        <f>IF(VLOOKUP(CONCATENATE($G$7,$A41),'Table 1a rounded for pivot'!$A$2:$Q$5120,7,FALSE)=0,"-",VLOOKUP(CONCATENATE($G$7,$A41),'Table 1a rounded for pivot'!$A$2:$Q$5120,7,FALSE))</f>
        <v>52.8</v>
      </c>
      <c r="F41" s="1">
        <f>IF(VLOOKUP(CONCATENATE($G$7,$A41),'Table 1a rounded for pivot'!$A$2:$Q$5120,8,FALSE)=0,"-",VLOOKUP(CONCATENATE($G$7,$A41),'Table 1a rounded for pivot'!$A$2:$Q$5120,8,FALSE))</f>
        <v>110.9</v>
      </c>
      <c r="G41" s="1">
        <f>IF(VLOOKUP(CONCATENATE($G$7,$A41),'Table 1a rounded for pivot'!$A$2:$Q$5120,9,FALSE)=0,"-",VLOOKUP(CONCATENATE($G$7,$A41),'Table 1a rounded for pivot'!$A$2:$Q$5120,9,FALSE))</f>
        <v>72.599999999999994</v>
      </c>
      <c r="H41" s="1">
        <f>IF(VLOOKUP(CONCATENATE($G$7,$A41),'Table 1a rounded for pivot'!$A$2:$Q$5120,10,FALSE)=0,"-",VLOOKUP(CONCATENATE($G$7,$A41),'Table 1a rounded for pivot'!$A$2:$Q$5120,10,FALSE))</f>
        <v>4</v>
      </c>
      <c r="I41" s="1">
        <f>IF(VLOOKUP(CONCATENATE($G$7,$A41),'Table 1a rounded for pivot'!$A$2:$Q$5120,11,FALSE)=0,"-",VLOOKUP(CONCATENATE($G$7,$A41),'Table 1a rounded for pivot'!$A$2:$Q$5120,11,FALSE))</f>
        <v>76.599999999999994</v>
      </c>
      <c r="J41" s="1">
        <f>IF(VLOOKUP(CONCATENATE($G$7,$A41),'Table 1a rounded for pivot'!$A$2:$Q$5120,12,FALSE)=0,"-",VLOOKUP(CONCATENATE($G$7,$A41),'Table 1a rounded for pivot'!$A$2:$Q$5120,12,FALSE))</f>
        <v>187.5</v>
      </c>
      <c r="K41" s="9">
        <f>IF(B41="-","-",VLOOKUP(CONCATENATE($G$7,$A41),'Table 1a rounded for pivot'!$A$2:$Q$5120,13,FALSE))</f>
        <v>23</v>
      </c>
      <c r="L41" s="9">
        <f>IF(C41="-","-",VLOOKUP(CONCATENATE($G$7,$A41),'Table 1a rounded for pivot'!$A$2:$Q$5120,14,FALSE))</f>
        <v>29</v>
      </c>
      <c r="M41" s="9">
        <f>IF(D41="-","-",VLOOKUP(CONCATENATE($G$7,$A41),'Table 1a rounded for pivot'!$A$2:$Q$5120,15,FALSE))</f>
        <v>52</v>
      </c>
      <c r="N41" s="9">
        <f>IF(E41="-","-",VLOOKUP(CONCATENATE($G$7,$A41),'Table 1a rounded for pivot'!$A$2:$Q$5120,16,FALSE))</f>
        <v>48</v>
      </c>
      <c r="O41" s="9">
        <f>IF(F41="-","-",VLOOKUP(CONCATENATE($G$7,$A41),'Table 1a rounded for pivot'!$A$2:$Q$5120,17,FALSE))</f>
        <v>100</v>
      </c>
    </row>
    <row r="42" spans="1:15" s="16" customFormat="1" x14ac:dyDescent="0.2">
      <c r="A42" s="17" t="s">
        <v>239</v>
      </c>
      <c r="B42" s="1">
        <f>IF(VLOOKUP(CONCATENATE($G$7,$A42),'Table 1a rounded for pivot'!$A$2:$Q$5120,4,FALSE)=0,"-",VLOOKUP(CONCATENATE($G$7,$A42),'Table 1a rounded for pivot'!$A$2:$Q$5120,4,FALSE))</f>
        <v>27.5</v>
      </c>
      <c r="C42" s="1">
        <f>IF(VLOOKUP(CONCATENATE($G$7,$A42),'Table 1a rounded for pivot'!$A$2:$Q$5120,5,FALSE)=0,"-",VLOOKUP(CONCATENATE($G$7,$A42),'Table 1a rounded for pivot'!$A$2:$Q$5120,5,FALSE))</f>
        <v>38.700000000000003</v>
      </c>
      <c r="D42" s="1">
        <f>IF(VLOOKUP(CONCATENATE($G$7,$A42),'Table 1a rounded for pivot'!$A$2:$Q$5120,6,FALSE)=0,"-",VLOOKUP(CONCATENATE($G$7,$A42),'Table 1a rounded for pivot'!$A$2:$Q$5120,6,FALSE))</f>
        <v>66.099999999999994</v>
      </c>
      <c r="E42" s="1">
        <f>IF(VLOOKUP(CONCATENATE($G$7,$A42),'Table 1a rounded for pivot'!$A$2:$Q$5120,7,FALSE)=0,"-",VLOOKUP(CONCATENATE($G$7,$A42),'Table 1a rounded for pivot'!$A$2:$Q$5120,7,FALSE))</f>
        <v>55.3</v>
      </c>
      <c r="F42" s="1">
        <f>IF(VLOOKUP(CONCATENATE($G$7,$A42),'Table 1a rounded for pivot'!$A$2:$Q$5120,8,FALSE)=0,"-",VLOOKUP(CONCATENATE($G$7,$A42),'Table 1a rounded for pivot'!$A$2:$Q$5120,8,FALSE))</f>
        <v>121.5</v>
      </c>
      <c r="G42" s="1">
        <f>IF(VLOOKUP(CONCATENATE($G$7,$A42),'Table 1a rounded for pivot'!$A$2:$Q$5120,9,FALSE)=0,"-",VLOOKUP(CONCATENATE($G$7,$A42),'Table 1a rounded for pivot'!$A$2:$Q$5120,9,FALSE))</f>
        <v>72.5</v>
      </c>
      <c r="H42" s="1">
        <f>IF(VLOOKUP(CONCATENATE($G$7,$A42),'Table 1a rounded for pivot'!$A$2:$Q$5120,10,FALSE)=0,"-",VLOOKUP(CONCATENATE($G$7,$A42),'Table 1a rounded for pivot'!$A$2:$Q$5120,10,FALSE))</f>
        <v>5.8</v>
      </c>
      <c r="I42" s="1">
        <f>IF(VLOOKUP(CONCATENATE($G$7,$A42),'Table 1a rounded for pivot'!$A$2:$Q$5120,11,FALSE)=0,"-",VLOOKUP(CONCATENATE($G$7,$A42),'Table 1a rounded for pivot'!$A$2:$Q$5120,11,FALSE))</f>
        <v>78.3</v>
      </c>
      <c r="J42" s="1">
        <f>IF(VLOOKUP(CONCATENATE($G$7,$A42),'Table 1a rounded for pivot'!$A$2:$Q$5120,12,FALSE)=0,"-",VLOOKUP(CONCATENATE($G$7,$A42),'Table 1a rounded for pivot'!$A$2:$Q$5120,12,FALSE))</f>
        <v>199.8</v>
      </c>
      <c r="K42" s="9">
        <f>IF(B42="-","-",VLOOKUP(CONCATENATE($G$7,$A42),'Table 1a rounded for pivot'!$A$2:$Q$5120,13,FALSE))</f>
        <v>23</v>
      </c>
      <c r="L42" s="9">
        <f>IF(C42="-","-",VLOOKUP(CONCATENATE($G$7,$A42),'Table 1a rounded for pivot'!$A$2:$Q$5120,14,FALSE))</f>
        <v>32</v>
      </c>
      <c r="M42" s="9">
        <f>IF(D42="-","-",VLOOKUP(CONCATENATE($G$7,$A42),'Table 1a rounded for pivot'!$A$2:$Q$5120,15,FALSE))</f>
        <v>54</v>
      </c>
      <c r="N42" s="9">
        <f>IF(E42="-","-",VLOOKUP(CONCATENATE($G$7,$A42),'Table 1a rounded for pivot'!$A$2:$Q$5120,16,FALSE))</f>
        <v>46</v>
      </c>
      <c r="O42" s="9">
        <f>IF(F42="-","-",VLOOKUP(CONCATENATE($G$7,$A42),'Table 1a rounded for pivot'!$A$2:$Q$5120,17,FALSE))</f>
        <v>100</v>
      </c>
    </row>
    <row r="43" spans="1:15" s="16" customFormat="1" x14ac:dyDescent="0.2">
      <c r="A43" s="17" t="s">
        <v>249</v>
      </c>
      <c r="B43" s="1">
        <f>IF(VLOOKUP(CONCATENATE($G$7,$A43),'Table 1a rounded for pivot'!$A$2:$Q$5120,4,FALSE)=0,"-",VLOOKUP(CONCATENATE($G$7,$A43),'Table 1a rounded for pivot'!$A$2:$Q$5120,4,FALSE))</f>
        <v>27</v>
      </c>
      <c r="C43" s="1">
        <f>IF(VLOOKUP(CONCATENATE($G$7,$A43),'Table 1a rounded for pivot'!$A$2:$Q$5120,5,FALSE)=0,"-",VLOOKUP(CONCATENATE($G$7,$A43),'Table 1a rounded for pivot'!$A$2:$Q$5120,5,FALSE))</f>
        <v>38.9</v>
      </c>
      <c r="D43" s="1">
        <f>IF(VLOOKUP(CONCATENATE($G$7,$A43),'Table 1a rounded for pivot'!$A$2:$Q$5120,6,FALSE)=0,"-",VLOOKUP(CONCATENATE($G$7,$A43),'Table 1a rounded for pivot'!$A$2:$Q$5120,6,FALSE))</f>
        <v>65.900000000000006</v>
      </c>
      <c r="E43" s="1">
        <f>IF(VLOOKUP(CONCATENATE($G$7,$A43),'Table 1a rounded for pivot'!$A$2:$Q$5120,7,FALSE)=0,"-",VLOOKUP(CONCATENATE($G$7,$A43),'Table 1a rounded for pivot'!$A$2:$Q$5120,7,FALSE))</f>
        <v>51</v>
      </c>
      <c r="F43" s="1">
        <f>IF(VLOOKUP(CONCATENATE($G$7,$A43),'Table 1a rounded for pivot'!$A$2:$Q$5120,8,FALSE)=0,"-",VLOOKUP(CONCATENATE($G$7,$A43),'Table 1a rounded for pivot'!$A$2:$Q$5120,8,FALSE))</f>
        <v>116.9</v>
      </c>
      <c r="G43" s="1">
        <f>IF(VLOOKUP(CONCATENATE($G$7,$A43),'Table 1a rounded for pivot'!$A$2:$Q$5120,9,FALSE)=0,"-",VLOOKUP(CONCATENATE($G$7,$A43),'Table 1a rounded for pivot'!$A$2:$Q$5120,9,FALSE))</f>
        <v>65.2</v>
      </c>
      <c r="H43" s="1">
        <f>IF(VLOOKUP(CONCATENATE($G$7,$A43),'Table 1a rounded for pivot'!$A$2:$Q$5120,10,FALSE)=0,"-",VLOOKUP(CONCATENATE($G$7,$A43),'Table 1a rounded for pivot'!$A$2:$Q$5120,10,FALSE))</f>
        <v>7.9</v>
      </c>
      <c r="I43" s="1">
        <f>IF(VLOOKUP(CONCATENATE($G$7,$A43),'Table 1a rounded for pivot'!$A$2:$Q$5120,11,FALSE)=0,"-",VLOOKUP(CONCATENATE($G$7,$A43),'Table 1a rounded for pivot'!$A$2:$Q$5120,11,FALSE))</f>
        <v>73</v>
      </c>
      <c r="J43" s="1">
        <f>IF(VLOOKUP(CONCATENATE($G$7,$A43),'Table 1a rounded for pivot'!$A$2:$Q$5120,12,FALSE)=0,"-",VLOOKUP(CONCATENATE($G$7,$A43),'Table 1a rounded for pivot'!$A$2:$Q$5120,12,FALSE))</f>
        <v>190</v>
      </c>
      <c r="K43" s="9">
        <f>IF(B43="-","-",VLOOKUP(CONCATENATE($G$7,$A43),'Table 1a rounded for pivot'!$A$2:$Q$5120,13,FALSE))</f>
        <v>23</v>
      </c>
      <c r="L43" s="9">
        <f>IF(C43="-","-",VLOOKUP(CONCATENATE($G$7,$A43),'Table 1a rounded for pivot'!$A$2:$Q$5120,14,FALSE))</f>
        <v>33</v>
      </c>
      <c r="M43" s="9">
        <f>IF(D43="-","-",VLOOKUP(CONCATENATE($G$7,$A43),'Table 1a rounded for pivot'!$A$2:$Q$5120,15,FALSE))</f>
        <v>56</v>
      </c>
      <c r="N43" s="9">
        <f>IF(E43="-","-",VLOOKUP(CONCATENATE($G$7,$A43),'Table 1a rounded for pivot'!$A$2:$Q$5120,16,FALSE))</f>
        <v>44</v>
      </c>
      <c r="O43" s="9">
        <f>IF(F43="-","-",VLOOKUP(CONCATENATE($G$7,$A43),'Table 1a rounded for pivot'!$A$2:$Q$5120,17,FALSE))</f>
        <v>100</v>
      </c>
    </row>
    <row r="44" spans="1:15" s="16" customFormat="1" x14ac:dyDescent="0.2">
      <c r="A44" s="17" t="s">
        <v>256</v>
      </c>
      <c r="B44" s="1">
        <f>IF(VLOOKUP(CONCATENATE($G$7,$A44),'Table 1a rounded for pivot'!$A$2:$Q$5120,4,FALSE)=0,"-",VLOOKUP(CONCATENATE($G$7,$A44),'Table 1a rounded for pivot'!$A$2:$Q$5120,4,FALSE))</f>
        <v>28.8</v>
      </c>
      <c r="C44" s="1">
        <f>IF(VLOOKUP(CONCATENATE($G$7,$A44),'Table 1a rounded for pivot'!$A$2:$Q$5120,5,FALSE)=0,"-",VLOOKUP(CONCATENATE($G$7,$A44),'Table 1a rounded for pivot'!$A$2:$Q$5120,5,FALSE))</f>
        <v>42.6</v>
      </c>
      <c r="D44" s="1">
        <f>IF(VLOOKUP(CONCATENATE($G$7,$A44),'Table 1a rounded for pivot'!$A$2:$Q$5120,6,FALSE)=0,"-",VLOOKUP(CONCATENATE($G$7,$A44),'Table 1a rounded for pivot'!$A$2:$Q$5120,6,FALSE))</f>
        <v>71.3</v>
      </c>
      <c r="E44" s="1">
        <f>IF(VLOOKUP(CONCATENATE($G$7,$A44),'Table 1a rounded for pivot'!$A$2:$Q$5120,7,FALSE)=0,"-",VLOOKUP(CONCATENATE($G$7,$A44),'Table 1a rounded for pivot'!$A$2:$Q$5120,7,FALSE))</f>
        <v>53.5</v>
      </c>
      <c r="F44" s="1">
        <f>IF(VLOOKUP(CONCATENATE($G$7,$A44),'Table 1a rounded for pivot'!$A$2:$Q$5120,8,FALSE)=0,"-",VLOOKUP(CONCATENATE($G$7,$A44),'Table 1a rounded for pivot'!$A$2:$Q$5120,8,FALSE))</f>
        <v>124.9</v>
      </c>
      <c r="G44" s="1">
        <f>IF(VLOOKUP(CONCATENATE($G$7,$A44),'Table 1a rounded for pivot'!$A$2:$Q$5120,9,FALSE)=0,"-",VLOOKUP(CONCATENATE($G$7,$A44),'Table 1a rounded for pivot'!$A$2:$Q$5120,9,FALSE))</f>
        <v>69.099999999999994</v>
      </c>
      <c r="H44" s="1">
        <f>IF(VLOOKUP(CONCATENATE($G$7,$A44),'Table 1a rounded for pivot'!$A$2:$Q$5120,10,FALSE)=0,"-",VLOOKUP(CONCATENATE($G$7,$A44),'Table 1a rounded for pivot'!$A$2:$Q$5120,10,FALSE))</f>
        <v>15.9</v>
      </c>
      <c r="I44" s="1">
        <f>IF(VLOOKUP(CONCATENATE($G$7,$A44),'Table 1a rounded for pivot'!$A$2:$Q$5120,11,FALSE)=0,"-",VLOOKUP(CONCATENATE($G$7,$A44),'Table 1a rounded for pivot'!$A$2:$Q$5120,11,FALSE))</f>
        <v>84.9</v>
      </c>
      <c r="J44" s="1">
        <f>IF(VLOOKUP(CONCATENATE($G$7,$A44),'Table 1a rounded for pivot'!$A$2:$Q$5120,12,FALSE)=0,"-",VLOOKUP(CONCATENATE($G$7,$A44),'Table 1a rounded for pivot'!$A$2:$Q$5120,12,FALSE))</f>
        <v>209.8</v>
      </c>
      <c r="K44" s="9">
        <f>IF(B44="-","-",VLOOKUP(CONCATENATE($G$7,$A44),'Table 1a rounded for pivot'!$A$2:$Q$5120,13,FALSE))</f>
        <v>23</v>
      </c>
      <c r="L44" s="9">
        <f>IF(C44="-","-",VLOOKUP(CONCATENATE($G$7,$A44),'Table 1a rounded for pivot'!$A$2:$Q$5120,14,FALSE))</f>
        <v>34</v>
      </c>
      <c r="M44" s="9">
        <f>IF(D44="-","-",VLOOKUP(CONCATENATE($G$7,$A44),'Table 1a rounded for pivot'!$A$2:$Q$5120,15,FALSE))</f>
        <v>57</v>
      </c>
      <c r="N44" s="9">
        <f>IF(E44="-","-",VLOOKUP(CONCATENATE($G$7,$A44),'Table 1a rounded for pivot'!$A$2:$Q$5120,16,FALSE))</f>
        <v>43</v>
      </c>
      <c r="O44" s="9">
        <f>IF(F44="-","-",VLOOKUP(CONCATENATE($G$7,$A44),'Table 1a rounded for pivot'!$A$2:$Q$5120,17,FALSE))</f>
        <v>100</v>
      </c>
    </row>
    <row r="45" spans="1:15" s="16" customFormat="1" x14ac:dyDescent="0.2">
      <c r="A45" s="17" t="s">
        <v>270</v>
      </c>
      <c r="B45" s="1">
        <f>IF(VLOOKUP(CONCATENATE($G$7,$A45),'Table 1a rounded for pivot'!$A$2:$Q$5120,4,FALSE)=0,"-",VLOOKUP(CONCATENATE($G$7,$A45),'Table 1a rounded for pivot'!$A$2:$Q$5120,4,FALSE))</f>
        <v>25.7</v>
      </c>
      <c r="C45" s="1">
        <f>IF(VLOOKUP(CONCATENATE($G$7,$A45),'Table 1a rounded for pivot'!$A$2:$Q$5120,5,FALSE)=0,"-",VLOOKUP(CONCATENATE($G$7,$A45),'Table 1a rounded for pivot'!$A$2:$Q$5120,5,FALSE))</f>
        <v>41.4</v>
      </c>
      <c r="D45" s="1">
        <f>IF(VLOOKUP(CONCATENATE($G$7,$A45),'Table 1a rounded for pivot'!$A$2:$Q$5120,6,FALSE)=0,"-",VLOOKUP(CONCATENATE($G$7,$A45),'Table 1a rounded for pivot'!$A$2:$Q$5120,6,FALSE))</f>
        <v>67.099999999999994</v>
      </c>
      <c r="E45" s="1">
        <f>IF(VLOOKUP(CONCATENATE($G$7,$A45),'Table 1a rounded for pivot'!$A$2:$Q$5120,7,FALSE)=0,"-",VLOOKUP(CONCATENATE($G$7,$A45),'Table 1a rounded for pivot'!$A$2:$Q$5120,7,FALSE))</f>
        <v>48.8</v>
      </c>
      <c r="F45" s="1">
        <f>IF(VLOOKUP(CONCATENATE($G$7,$A45),'Table 1a rounded for pivot'!$A$2:$Q$5120,8,FALSE)=0,"-",VLOOKUP(CONCATENATE($G$7,$A45),'Table 1a rounded for pivot'!$A$2:$Q$5120,8,FALSE))</f>
        <v>116</v>
      </c>
      <c r="G45" s="1">
        <f>IF(VLOOKUP(CONCATENATE($G$7,$A45),'Table 1a rounded for pivot'!$A$2:$Q$5120,9,FALSE)=0,"-",VLOOKUP(CONCATENATE($G$7,$A45),'Table 1a rounded for pivot'!$A$2:$Q$5120,9,FALSE))</f>
        <v>70.2</v>
      </c>
      <c r="H45" s="1">
        <f>IF(VLOOKUP(CONCATENATE($G$7,$A45),'Table 1a rounded for pivot'!$A$2:$Q$5120,10,FALSE)=0,"-",VLOOKUP(CONCATENATE($G$7,$A45),'Table 1a rounded for pivot'!$A$2:$Q$5120,10,FALSE))</f>
        <v>19.7</v>
      </c>
      <c r="I45" s="1">
        <f>IF(VLOOKUP(CONCATENATE($G$7,$A45),'Table 1a rounded for pivot'!$A$2:$Q$5120,11,FALSE)=0,"-",VLOOKUP(CONCATENATE($G$7,$A45),'Table 1a rounded for pivot'!$A$2:$Q$5120,11,FALSE))</f>
        <v>89.9</v>
      </c>
      <c r="J45" s="1">
        <f>IF(VLOOKUP(CONCATENATE($G$7,$A45),'Table 1a rounded for pivot'!$A$2:$Q$5120,12,FALSE)=0,"-",VLOOKUP(CONCATENATE($G$7,$A45),'Table 1a rounded for pivot'!$A$2:$Q$5120,12,FALSE))</f>
        <v>205.8</v>
      </c>
      <c r="K45" s="9">
        <f>IF(B45="-","-",VLOOKUP(CONCATENATE($G$7,$A45),'Table 1a rounded for pivot'!$A$2:$Q$5120,13,FALSE))</f>
        <v>22</v>
      </c>
      <c r="L45" s="9">
        <f>IF(C45="-","-",VLOOKUP(CONCATENATE($G$7,$A45),'Table 1a rounded for pivot'!$A$2:$Q$5120,14,FALSE))</f>
        <v>36</v>
      </c>
      <c r="M45" s="9">
        <f>IF(D45="-","-",VLOOKUP(CONCATENATE($G$7,$A45),'Table 1a rounded for pivot'!$A$2:$Q$5120,15,FALSE))</f>
        <v>58</v>
      </c>
      <c r="N45" s="9">
        <f>IF(E45="-","-",VLOOKUP(CONCATENATE($G$7,$A45),'Table 1a rounded for pivot'!$A$2:$Q$5120,16,FALSE))</f>
        <v>42</v>
      </c>
      <c r="O45" s="9">
        <f>IF(F45="-","-",VLOOKUP(CONCATENATE($G$7,$A45),'Table 1a rounded for pivot'!$A$2:$Q$5120,17,FALSE))</f>
        <v>100</v>
      </c>
    </row>
    <row r="46" spans="1:15" s="16" customFormat="1" x14ac:dyDescent="0.2">
      <c r="A46" s="17" t="s">
        <v>280</v>
      </c>
      <c r="B46" s="1">
        <f>IF(VLOOKUP(CONCATENATE($G$7,$A46),'Table 1a rounded for pivot'!$A$2:$Q$5120,4,FALSE)=0,"-",VLOOKUP(CONCATENATE($G$7,$A46),'Table 1a rounded for pivot'!$A$2:$Q$5120,4,FALSE))</f>
        <v>23.1</v>
      </c>
      <c r="C46" s="1">
        <f>IF(VLOOKUP(CONCATENATE($G$7,$A46),'Table 1a rounded for pivot'!$A$2:$Q$5120,5,FALSE)=0,"-",VLOOKUP(CONCATENATE($G$7,$A46),'Table 1a rounded for pivot'!$A$2:$Q$5120,5,FALSE))</f>
        <v>45.6</v>
      </c>
      <c r="D46" s="1">
        <f>IF(VLOOKUP(CONCATENATE($G$7,$A46),'Table 1a rounded for pivot'!$A$2:$Q$5120,6,FALSE)=0,"-",VLOOKUP(CONCATENATE($G$7,$A46),'Table 1a rounded for pivot'!$A$2:$Q$5120,6,FALSE))</f>
        <v>68.599999999999994</v>
      </c>
      <c r="E46" s="1">
        <f>IF(VLOOKUP(CONCATENATE($G$7,$A46),'Table 1a rounded for pivot'!$A$2:$Q$5120,7,FALSE)=0,"-",VLOOKUP(CONCATENATE($G$7,$A46),'Table 1a rounded for pivot'!$A$2:$Q$5120,7,FALSE))</f>
        <v>42.5</v>
      </c>
      <c r="F46" s="1">
        <f>IF(VLOOKUP(CONCATENATE($G$7,$A46),'Table 1a rounded for pivot'!$A$2:$Q$5120,8,FALSE)=0,"-",VLOOKUP(CONCATENATE($G$7,$A46),'Table 1a rounded for pivot'!$A$2:$Q$5120,8,FALSE))</f>
        <v>111.2</v>
      </c>
      <c r="G46" s="1">
        <f>IF(VLOOKUP(CONCATENATE($G$7,$A46),'Table 1a rounded for pivot'!$A$2:$Q$5120,9,FALSE)=0,"-",VLOOKUP(CONCATENATE($G$7,$A46),'Table 1a rounded for pivot'!$A$2:$Q$5120,9,FALSE))</f>
        <v>79.099999999999994</v>
      </c>
      <c r="H46" s="1">
        <f>IF(VLOOKUP(CONCATENATE($G$7,$A46),'Table 1a rounded for pivot'!$A$2:$Q$5120,10,FALSE)=0,"-",VLOOKUP(CONCATENATE($G$7,$A46),'Table 1a rounded for pivot'!$A$2:$Q$5120,10,FALSE))</f>
        <v>23.4</v>
      </c>
      <c r="I46" s="1">
        <f>IF(VLOOKUP(CONCATENATE($G$7,$A46),'Table 1a rounded for pivot'!$A$2:$Q$5120,11,FALSE)=0,"-",VLOOKUP(CONCATENATE($G$7,$A46),'Table 1a rounded for pivot'!$A$2:$Q$5120,11,FALSE))</f>
        <v>102.5</v>
      </c>
      <c r="J46" s="1">
        <f>IF(VLOOKUP(CONCATENATE($G$7,$A46),'Table 1a rounded for pivot'!$A$2:$Q$5120,12,FALSE)=0,"-",VLOOKUP(CONCATENATE($G$7,$A46),'Table 1a rounded for pivot'!$A$2:$Q$5120,12,FALSE))</f>
        <v>213.7</v>
      </c>
      <c r="K46" s="9">
        <f>IF(B46="-","-",VLOOKUP(CONCATENATE($G$7,$A46),'Table 1a rounded for pivot'!$A$2:$Q$5120,13,FALSE))</f>
        <v>21</v>
      </c>
      <c r="L46" s="9">
        <f>IF(C46="-","-",VLOOKUP(CONCATENATE($G$7,$A46),'Table 1a rounded for pivot'!$A$2:$Q$5120,14,FALSE))</f>
        <v>41</v>
      </c>
      <c r="M46" s="9">
        <f>IF(D46="-","-",VLOOKUP(CONCATENATE($G$7,$A46),'Table 1a rounded for pivot'!$A$2:$Q$5120,15,FALSE))</f>
        <v>62</v>
      </c>
      <c r="N46" s="9">
        <f>IF(E46="-","-",VLOOKUP(CONCATENATE($G$7,$A46),'Table 1a rounded for pivot'!$A$2:$Q$5120,16,FALSE))</f>
        <v>38</v>
      </c>
      <c r="O46" s="9">
        <f>IF(F46="-","-",VLOOKUP(CONCATENATE($G$7,$A46),'Table 1a rounded for pivot'!$A$2:$Q$5120,17,FALSE))</f>
        <v>100</v>
      </c>
    </row>
    <row r="47" spans="1:15" s="16" customFormat="1" x14ac:dyDescent="0.2">
      <c r="A47" s="17" t="s">
        <v>755</v>
      </c>
      <c r="B47" s="1">
        <f>IF(VLOOKUP(CONCATENATE($G$7,$A47),'Table 1a rounded for pivot'!$A$2:$Q$5120,4,FALSE)=0,"-",VLOOKUP(CONCATENATE($G$7,$A47),'Table 1a rounded for pivot'!$A$2:$Q$5120,4,FALSE))</f>
        <v>16</v>
      </c>
      <c r="C47" s="1">
        <f>IF(VLOOKUP(CONCATENATE($G$7,$A47),'Table 1a rounded for pivot'!$A$2:$Q$5120,5,FALSE)=0,"-",VLOOKUP(CONCATENATE($G$7,$A47),'Table 1a rounded for pivot'!$A$2:$Q$5120,5,FALSE))</f>
        <v>43.4</v>
      </c>
      <c r="D47" s="1">
        <f>IF(VLOOKUP(CONCATENATE($G$7,$A47),'Table 1a rounded for pivot'!$A$2:$Q$5120,6,FALSE)=0,"-",VLOOKUP(CONCATENATE($G$7,$A47),'Table 1a rounded for pivot'!$A$2:$Q$5120,6,FALSE))</f>
        <v>59.4</v>
      </c>
      <c r="E47" s="1">
        <f>IF(VLOOKUP(CONCATENATE($G$7,$A47),'Table 1a rounded for pivot'!$A$2:$Q$5120,7,FALSE)=0,"-",VLOOKUP(CONCATENATE($G$7,$A47),'Table 1a rounded for pivot'!$A$2:$Q$5120,7,FALSE))</f>
        <v>30.6</v>
      </c>
      <c r="F47" s="1">
        <f>IF(VLOOKUP(CONCATENATE($G$7,$A47),'Table 1a rounded for pivot'!$A$2:$Q$5120,8,FALSE)=0,"-",VLOOKUP(CONCATENATE($G$7,$A47),'Table 1a rounded for pivot'!$A$2:$Q$5120,8,FALSE))</f>
        <v>90</v>
      </c>
      <c r="G47" s="1">
        <f>IF(VLOOKUP(CONCATENATE($G$7,$A47),'Table 1a rounded for pivot'!$A$2:$Q$5120,9,FALSE)=0,"-",VLOOKUP(CONCATENATE($G$7,$A47),'Table 1a rounded for pivot'!$A$2:$Q$5120,9,FALSE))</f>
        <v>78.599999999999994</v>
      </c>
      <c r="H47" s="1">
        <f>IF(VLOOKUP(CONCATENATE($G$7,$A47),'Table 1a rounded for pivot'!$A$2:$Q$5120,10,FALSE)=0,"-",VLOOKUP(CONCATENATE($G$7,$A47),'Table 1a rounded for pivot'!$A$2:$Q$5120,10,FALSE))</f>
        <v>19.7</v>
      </c>
      <c r="I47" s="1">
        <f>IF(VLOOKUP(CONCATENATE($G$7,$A47),'Table 1a rounded for pivot'!$A$2:$Q$5120,11,FALSE)=0,"-",VLOOKUP(CONCATENATE($G$7,$A47),'Table 1a rounded for pivot'!$A$2:$Q$5120,11,FALSE))</f>
        <v>98.2</v>
      </c>
      <c r="J47" s="1">
        <f>IF(VLOOKUP(CONCATENATE($G$7,$A47),'Table 1a rounded for pivot'!$A$2:$Q$5120,12,FALSE)=0,"-",VLOOKUP(CONCATENATE($G$7,$A47),'Table 1a rounded for pivot'!$A$2:$Q$5120,12,FALSE))</f>
        <v>188.3</v>
      </c>
      <c r="K47" s="9">
        <f>IF(B47="-","-",VLOOKUP(CONCATENATE($G$7,$A47),'Table 1a rounded for pivot'!$A$2:$Q$5120,13,FALSE))</f>
        <v>18</v>
      </c>
      <c r="L47" s="9">
        <f>IF(C47="-","-",VLOOKUP(CONCATENATE($G$7,$A47),'Table 1a rounded for pivot'!$A$2:$Q$5120,14,FALSE))</f>
        <v>48</v>
      </c>
      <c r="M47" s="9">
        <f>IF(D47="-","-",VLOOKUP(CONCATENATE($G$7,$A47),'Table 1a rounded for pivot'!$A$2:$Q$5120,15,FALSE))</f>
        <v>66</v>
      </c>
      <c r="N47" s="9">
        <f>IF(E47="-","-",VLOOKUP(CONCATENATE($G$7,$A47),'Table 1a rounded for pivot'!$A$2:$Q$5120,16,FALSE))</f>
        <v>34</v>
      </c>
      <c r="O47" s="9">
        <f>IF(F47="-","-",VLOOKUP(CONCATENATE($G$7,$A47),'Table 1a rounded for pivot'!$A$2:$Q$5120,17,FALSE))</f>
        <v>100</v>
      </c>
    </row>
    <row r="48" spans="1:15" s="16" customFormat="1" x14ac:dyDescent="0.2">
      <c r="A48" s="17" t="s">
        <v>757</v>
      </c>
      <c r="B48" s="1">
        <f>IF(VLOOKUP(CONCATENATE($G$7,$A48),'Table 1a rounded for pivot'!$A$2:$Q$5120,4,FALSE)=0,"-",VLOOKUP(CONCATENATE($G$7,$A48),'Table 1a rounded for pivot'!$A$2:$Q$5120,4,FALSE))</f>
        <v>15.3</v>
      </c>
      <c r="C48" s="1">
        <f>IF(VLOOKUP(CONCATENATE($G$7,$A48),'Table 1a rounded for pivot'!$A$2:$Q$5120,5,FALSE)=0,"-",VLOOKUP(CONCATENATE($G$7,$A48),'Table 1a rounded for pivot'!$A$2:$Q$5120,5,FALSE))</f>
        <v>45.6</v>
      </c>
      <c r="D48" s="1">
        <f>IF(VLOOKUP(CONCATENATE($G$7,$A48),'Table 1a rounded for pivot'!$A$2:$Q$5120,6,FALSE)=0,"-",VLOOKUP(CONCATENATE($G$7,$A48),'Table 1a rounded for pivot'!$A$2:$Q$5120,6,FALSE))</f>
        <v>60.9</v>
      </c>
      <c r="E48" s="1">
        <f>IF(VLOOKUP(CONCATENATE($G$7,$A48),'Table 1a rounded for pivot'!$A$2:$Q$5120,7,FALSE)=0,"-",VLOOKUP(CONCATENATE($G$7,$A48),'Table 1a rounded for pivot'!$A$2:$Q$5120,7,FALSE))</f>
        <v>30.1</v>
      </c>
      <c r="F48" s="1">
        <f>IF(VLOOKUP(CONCATENATE($G$7,$A48),'Table 1a rounded for pivot'!$A$2:$Q$5120,8,FALSE)=0,"-",VLOOKUP(CONCATENATE($G$7,$A48),'Table 1a rounded for pivot'!$A$2:$Q$5120,8,FALSE))</f>
        <v>91</v>
      </c>
      <c r="G48" s="1">
        <f>IF(VLOOKUP(CONCATENATE($G$7,$A48),'Table 1a rounded for pivot'!$A$2:$Q$5120,9,FALSE)=0,"-",VLOOKUP(CONCATENATE($G$7,$A48),'Table 1a rounded for pivot'!$A$2:$Q$5120,9,FALSE))</f>
        <v>89.6</v>
      </c>
      <c r="H48" s="1">
        <f>IF(VLOOKUP(CONCATENATE($G$7,$A48),'Table 1a rounded for pivot'!$A$2:$Q$5120,10,FALSE)=0,"-",VLOOKUP(CONCATENATE($G$7,$A48),'Table 1a rounded for pivot'!$A$2:$Q$5120,10,FALSE))</f>
        <v>22.7</v>
      </c>
      <c r="I48" s="1">
        <f>IF(VLOOKUP(CONCATENATE($G$7,$A48),'Table 1a rounded for pivot'!$A$2:$Q$5120,11,FALSE)=0,"-",VLOOKUP(CONCATENATE($G$7,$A48),'Table 1a rounded for pivot'!$A$2:$Q$5120,11,FALSE))</f>
        <v>112.3</v>
      </c>
      <c r="J48" s="1">
        <f>IF(VLOOKUP(CONCATENATE($G$7,$A48),'Table 1a rounded for pivot'!$A$2:$Q$5120,12,FALSE)=0,"-",VLOOKUP(CONCATENATE($G$7,$A48),'Table 1a rounded for pivot'!$A$2:$Q$5120,12,FALSE))</f>
        <v>203.3</v>
      </c>
      <c r="K48" s="9">
        <f>IF(B48="-","-",VLOOKUP(CONCATENATE($G$7,$A48),'Table 1a rounded for pivot'!$A$2:$Q$5120,13,FALSE))</f>
        <v>17</v>
      </c>
      <c r="L48" s="9">
        <f>IF(C48="-","-",VLOOKUP(CONCATENATE($G$7,$A48),'Table 1a rounded for pivot'!$A$2:$Q$5120,14,FALSE))</f>
        <v>50</v>
      </c>
      <c r="M48" s="9">
        <f>IF(D48="-","-",VLOOKUP(CONCATENATE($G$7,$A48),'Table 1a rounded for pivot'!$A$2:$Q$5120,15,FALSE))</f>
        <v>67</v>
      </c>
      <c r="N48" s="9">
        <f>IF(E48="-","-",VLOOKUP(CONCATENATE($G$7,$A48),'Table 1a rounded for pivot'!$A$2:$Q$5120,16,FALSE))</f>
        <v>33</v>
      </c>
      <c r="O48" s="9">
        <f>IF(F48="-","-",VLOOKUP(CONCATENATE($G$7,$A48),'Table 1a rounded for pivot'!$A$2:$Q$5120,17,FALSE))</f>
        <v>100</v>
      </c>
    </row>
    <row r="49" spans="1:15" s="16" customFormat="1" x14ac:dyDescent="0.2">
      <c r="A49" s="15" t="s">
        <v>784</v>
      </c>
      <c r="B49" s="1">
        <f>IF(VLOOKUP(CONCATENATE($G$7,$A49),'Table 1a rounded for pivot'!$A$2:$Q$5120,4,FALSE)=0,"-",VLOOKUP(CONCATENATE($G$7,$A49),'Table 1a rounded for pivot'!$A$2:$Q$5120,4,FALSE))</f>
        <v>12.2</v>
      </c>
      <c r="C49" s="1">
        <f>IF(VLOOKUP(CONCATENATE($G$7,$A49),'Table 1a rounded for pivot'!$A$2:$Q$5120,5,FALSE)=0,"-",VLOOKUP(CONCATENATE($G$7,$A49),'Table 1a rounded for pivot'!$A$2:$Q$5120,5,FALSE))</f>
        <v>38.299999999999997</v>
      </c>
      <c r="D49" s="1">
        <f>IF(VLOOKUP(CONCATENATE($G$7,$A49),'Table 1a rounded for pivot'!$A$2:$Q$5120,6,FALSE)=0,"-",VLOOKUP(CONCATENATE($G$7,$A49),'Table 1a rounded for pivot'!$A$2:$Q$5120,6,FALSE))</f>
        <v>50.5</v>
      </c>
      <c r="E49" s="1">
        <f>IF(VLOOKUP(CONCATENATE($G$7,$A49),'Table 1a rounded for pivot'!$A$2:$Q$5120,7,FALSE)=0,"-",VLOOKUP(CONCATENATE($G$7,$A49),'Table 1a rounded for pivot'!$A$2:$Q$5120,7,FALSE))</f>
        <v>25.4</v>
      </c>
      <c r="F49" s="1">
        <f>IF(VLOOKUP(CONCATENATE($G$7,$A49),'Table 1a rounded for pivot'!$A$2:$Q$5120,8,FALSE)=0,"-",VLOOKUP(CONCATENATE($G$7,$A49),'Table 1a rounded for pivot'!$A$2:$Q$5120,8,FALSE))</f>
        <v>75.8</v>
      </c>
      <c r="G49" s="1">
        <f>IF(VLOOKUP(CONCATENATE($G$7,$A49),'Table 1a rounded for pivot'!$A$2:$Q$5120,9,FALSE)=0,"-",VLOOKUP(CONCATENATE($G$7,$A49),'Table 1a rounded for pivot'!$A$2:$Q$5120,9,FALSE))</f>
        <v>86.7</v>
      </c>
      <c r="H49" s="1">
        <f>IF(VLOOKUP(CONCATENATE($G$7,$A49),'Table 1a rounded for pivot'!$A$2:$Q$5120,10,FALSE)=0,"-",VLOOKUP(CONCATENATE($G$7,$A49),'Table 1a rounded for pivot'!$A$2:$Q$5120,10,FALSE))</f>
        <v>26.5</v>
      </c>
      <c r="I49" s="1">
        <f>IF(VLOOKUP(CONCATENATE($G$7,$A49),'Table 1a rounded for pivot'!$A$2:$Q$5120,11,FALSE)=0,"-",VLOOKUP(CONCATENATE($G$7,$A49),'Table 1a rounded for pivot'!$A$2:$Q$5120,11,FALSE))</f>
        <v>113.2</v>
      </c>
      <c r="J49" s="1">
        <f>IF(VLOOKUP(CONCATENATE($G$7,$A49),'Table 1a rounded for pivot'!$A$2:$Q$5120,12,FALSE)=0,"-",VLOOKUP(CONCATENATE($G$7,$A49),'Table 1a rounded for pivot'!$A$2:$Q$5120,12,FALSE))</f>
        <v>189.1</v>
      </c>
      <c r="K49" s="9">
        <f>IF(B49="-","-",VLOOKUP(CONCATENATE($G$7,$A49),'Table 1a rounded for pivot'!$A$2:$Q$5120,13,FALSE))</f>
        <v>16</v>
      </c>
      <c r="L49" s="9">
        <f>IF(C49="-","-",VLOOKUP(CONCATENATE($G$7,$A49),'Table 1a rounded for pivot'!$A$2:$Q$5120,14,FALSE))</f>
        <v>51</v>
      </c>
      <c r="M49" s="9">
        <f>IF(D49="-","-",VLOOKUP(CONCATENATE($G$7,$A49),'Table 1a rounded for pivot'!$A$2:$Q$5120,15,FALSE))</f>
        <v>67</v>
      </c>
      <c r="N49" s="9">
        <f>IF(E49="-","-",VLOOKUP(CONCATENATE($G$7,$A49),'Table 1a rounded for pivot'!$A$2:$Q$5120,16,FALSE))</f>
        <v>33</v>
      </c>
      <c r="O49" s="9">
        <f>IF(F49="-","-",VLOOKUP(CONCATENATE($G$7,$A49),'Table 1a rounded for pivot'!$A$2:$Q$5120,17,FALSE))</f>
        <v>100</v>
      </c>
    </row>
    <row r="50" spans="1:15" s="16" customFormat="1" x14ac:dyDescent="0.2">
      <c r="A50" s="15" t="s">
        <v>802</v>
      </c>
      <c r="B50" s="1">
        <f>IF(VLOOKUP(CONCATENATE($G$7,$A50),'Table 1a rounded for pivot'!$A$2:$Q$5120,4,FALSE)=0,"-",VLOOKUP(CONCATENATE($G$7,$A50),'Table 1a rounded for pivot'!$A$2:$Q$5120,4,FALSE))</f>
        <v>11.5</v>
      </c>
      <c r="C50" s="1">
        <f>IF(VLOOKUP(CONCATENATE($G$7,$A50),'Table 1a rounded for pivot'!$A$2:$Q$5120,5,FALSE)=0,"-",VLOOKUP(CONCATENATE($G$7,$A50),'Table 1a rounded for pivot'!$A$2:$Q$5120,5,FALSE))</f>
        <v>40.200000000000003</v>
      </c>
      <c r="D50" s="1">
        <f>IF(VLOOKUP(CONCATENATE($G$7,$A50),'Table 1a rounded for pivot'!$A$2:$Q$5120,6,FALSE)=0,"-",VLOOKUP(CONCATENATE($G$7,$A50),'Table 1a rounded for pivot'!$A$2:$Q$5120,6,FALSE))</f>
        <v>51.7</v>
      </c>
      <c r="E50" s="1">
        <f>IF(VLOOKUP(CONCATENATE($G$7,$A50),'Table 1a rounded for pivot'!$A$2:$Q$5120,7,FALSE)=0,"-",VLOOKUP(CONCATENATE($G$7,$A50),'Table 1a rounded for pivot'!$A$2:$Q$5120,7,FALSE))</f>
        <v>24.5</v>
      </c>
      <c r="F50" s="1">
        <f>IF(VLOOKUP(CONCATENATE($G$7,$A50),'Table 1a rounded for pivot'!$A$2:$Q$5120,8,FALSE)=0,"-",VLOOKUP(CONCATENATE($G$7,$A50),'Table 1a rounded for pivot'!$A$2:$Q$5120,8,FALSE))</f>
        <v>76.2</v>
      </c>
      <c r="G50" s="1">
        <f>IF(VLOOKUP(CONCATENATE($G$7,$A50),'Table 1a rounded for pivot'!$A$2:$Q$5120,9,FALSE)=0,"-",VLOOKUP(CONCATENATE($G$7,$A50),'Table 1a rounded for pivot'!$A$2:$Q$5120,9,FALSE))</f>
        <v>90.7</v>
      </c>
      <c r="H50" s="1">
        <f>IF(VLOOKUP(CONCATENATE($G$7,$A50),'Table 1a rounded for pivot'!$A$2:$Q$5120,10,FALSE)=0,"-",VLOOKUP(CONCATENATE($G$7,$A50),'Table 1a rounded for pivot'!$A$2:$Q$5120,10,FALSE))</f>
        <v>37.5</v>
      </c>
      <c r="I50" s="1">
        <f>IF(VLOOKUP(CONCATENATE($G$7,$A50),'Table 1a rounded for pivot'!$A$2:$Q$5120,11,FALSE)=0,"-",VLOOKUP(CONCATENATE($G$7,$A50),'Table 1a rounded for pivot'!$A$2:$Q$5120,11,FALSE))</f>
        <v>128.19999999999999</v>
      </c>
      <c r="J50" s="1">
        <f>IF(VLOOKUP(CONCATENATE($G$7,$A50),'Table 1a rounded for pivot'!$A$2:$Q$5120,12,FALSE)=0,"-",VLOOKUP(CONCATENATE($G$7,$A50),'Table 1a rounded for pivot'!$A$2:$Q$5120,12,FALSE))</f>
        <v>204.5</v>
      </c>
      <c r="K50" s="9">
        <f>IF(B50="-","-",VLOOKUP(CONCATENATE($G$7,$A50),'Table 1a rounded for pivot'!$A$2:$Q$5120,13,FALSE))</f>
        <v>15</v>
      </c>
      <c r="L50" s="9">
        <f>IF(C50="-","-",VLOOKUP(CONCATENATE($G$7,$A50),'Table 1a rounded for pivot'!$A$2:$Q$5120,14,FALSE))</f>
        <v>53</v>
      </c>
      <c r="M50" s="9">
        <f>IF(D50="-","-",VLOOKUP(CONCATENATE($G$7,$A50),'Table 1a rounded for pivot'!$A$2:$Q$5120,15,FALSE))</f>
        <v>68</v>
      </c>
      <c r="N50" s="9">
        <f>IF(E50="-","-",VLOOKUP(CONCATENATE($G$7,$A50),'Table 1a rounded for pivot'!$A$2:$Q$5120,16,FALSE))</f>
        <v>32</v>
      </c>
      <c r="O50" s="9">
        <f>IF(F50="-","-",VLOOKUP(CONCATENATE($G$7,$A50),'Table 1a rounded for pivot'!$A$2:$Q$5120,17,FALSE))</f>
        <v>100</v>
      </c>
    </row>
    <row r="51" spans="1:15" s="16" customFormat="1" x14ac:dyDescent="0.2">
      <c r="A51" s="17" t="s">
        <v>766</v>
      </c>
      <c r="B51" s="1">
        <f>IF(VLOOKUP(CONCATENATE($G$7,$A51),'Table 1a rounded for pivot'!$A$2:$Q$5120,4,FALSE)=0,"-",VLOOKUP(CONCATENATE($G$7,$A51),'Table 1a rounded for pivot'!$A$2:$Q$5120,4,FALSE))</f>
        <v>9.9</v>
      </c>
      <c r="C51" s="1">
        <f>IF(VLOOKUP(CONCATENATE($G$7,$A51),'Table 1a rounded for pivot'!$A$2:$Q$5120,5,FALSE)=0,"-",VLOOKUP(CONCATENATE($G$7,$A51),'Table 1a rounded for pivot'!$A$2:$Q$5120,5,FALSE))</f>
        <v>37.9</v>
      </c>
      <c r="D51" s="1">
        <f>IF(VLOOKUP(CONCATENATE($G$7,$A51),'Table 1a rounded for pivot'!$A$2:$Q$5120,6,FALSE)=0,"-",VLOOKUP(CONCATENATE($G$7,$A51),'Table 1a rounded for pivot'!$A$2:$Q$5120,6,FALSE))</f>
        <v>47.9</v>
      </c>
      <c r="E51" s="1">
        <f>IF(VLOOKUP(CONCATENATE($G$7,$A51),'Table 1a rounded for pivot'!$A$2:$Q$5120,7,FALSE)=0,"-",VLOOKUP(CONCATENATE($G$7,$A51),'Table 1a rounded for pivot'!$A$2:$Q$5120,7,FALSE))</f>
        <v>19.2</v>
      </c>
      <c r="F51" s="1">
        <f>IF(VLOOKUP(CONCATENATE($G$7,$A51),'Table 1a rounded for pivot'!$A$2:$Q$5120,8,FALSE)=0,"-",VLOOKUP(CONCATENATE($G$7,$A51),'Table 1a rounded for pivot'!$A$2:$Q$5120,8,FALSE))</f>
        <v>67.099999999999994</v>
      </c>
      <c r="G51" s="1">
        <f>IF(VLOOKUP(CONCATENATE($G$7,$A51),'Table 1a rounded for pivot'!$A$2:$Q$5120,9,FALSE)=0,"-",VLOOKUP(CONCATENATE($G$7,$A51),'Table 1a rounded for pivot'!$A$2:$Q$5120,9,FALSE))</f>
        <v>83.3</v>
      </c>
      <c r="H51" s="1">
        <f>IF(VLOOKUP(CONCATENATE($G$7,$A51),'Table 1a rounded for pivot'!$A$2:$Q$5120,10,FALSE)=0,"-",VLOOKUP(CONCATENATE($G$7,$A51),'Table 1a rounded for pivot'!$A$2:$Q$5120,10,FALSE))</f>
        <v>43.6</v>
      </c>
      <c r="I51" s="1">
        <f>IF(VLOOKUP(CONCATENATE($G$7,$A51),'Table 1a rounded for pivot'!$A$2:$Q$5120,11,FALSE)=0,"-",VLOOKUP(CONCATENATE($G$7,$A51),'Table 1a rounded for pivot'!$A$2:$Q$5120,11,FALSE))</f>
        <v>126.9</v>
      </c>
      <c r="J51" s="1">
        <f>IF(VLOOKUP(CONCATENATE($G$7,$A51),'Table 1a rounded for pivot'!$A$2:$Q$5120,12,FALSE)=0,"-",VLOOKUP(CONCATENATE($G$7,$A51),'Table 1a rounded for pivot'!$A$2:$Q$5120,12,FALSE))</f>
        <v>194</v>
      </c>
      <c r="K51" s="9">
        <f>IF(B51="-","-",VLOOKUP(CONCATENATE($G$7,$A51),'Table 1a rounded for pivot'!$A$2:$Q$5120,13,FALSE))</f>
        <v>15</v>
      </c>
      <c r="L51" s="9">
        <f>IF(C51="-","-",VLOOKUP(CONCATENATE($G$7,$A51),'Table 1a rounded for pivot'!$A$2:$Q$5120,14,FALSE))</f>
        <v>57</v>
      </c>
      <c r="M51" s="9">
        <f>IF(D51="-","-",VLOOKUP(CONCATENATE($G$7,$A51),'Table 1a rounded for pivot'!$A$2:$Q$5120,15,FALSE))</f>
        <v>71</v>
      </c>
      <c r="N51" s="9">
        <f>IF(E51="-","-",VLOOKUP(CONCATENATE($G$7,$A51),'Table 1a rounded for pivot'!$A$2:$Q$5120,16,FALSE))</f>
        <v>29</v>
      </c>
      <c r="O51" s="9">
        <f>IF(F51="-","-",VLOOKUP(CONCATENATE($G$7,$A51),'Table 1a rounded for pivot'!$A$2:$Q$5120,17,FALSE))</f>
        <v>100</v>
      </c>
    </row>
    <row r="52" spans="1:15" s="16" customFormat="1" x14ac:dyDescent="0.2">
      <c r="A52" s="17" t="s">
        <v>771</v>
      </c>
      <c r="B52" s="1">
        <f>IF(VLOOKUP(CONCATENATE($G$7,$A52),'Table 1a rounded for pivot'!$A$2:$Q$5120,4,FALSE)=0,"-",VLOOKUP(CONCATENATE($G$7,$A52),'Table 1a rounded for pivot'!$A$2:$Q$5120,4,FALSE))</f>
        <v>8.4</v>
      </c>
      <c r="C52" s="1">
        <f>IF(VLOOKUP(CONCATENATE($G$7,$A52),'Table 1a rounded for pivot'!$A$2:$Q$5120,5,FALSE)=0,"-",VLOOKUP(CONCATENATE($G$7,$A52),'Table 1a rounded for pivot'!$A$2:$Q$5120,5,FALSE))</f>
        <v>39.200000000000003</v>
      </c>
      <c r="D52" s="1">
        <f>IF(VLOOKUP(CONCATENATE($G$7,$A52),'Table 1a rounded for pivot'!$A$2:$Q$5120,6,FALSE)=0,"-",VLOOKUP(CONCATENATE($G$7,$A52),'Table 1a rounded for pivot'!$A$2:$Q$5120,6,FALSE))</f>
        <v>47.5</v>
      </c>
      <c r="E52" s="1">
        <f>IF(VLOOKUP(CONCATENATE($G$7,$A52),'Table 1a rounded for pivot'!$A$2:$Q$5120,7,FALSE)=0,"-",VLOOKUP(CONCATENATE($G$7,$A52),'Table 1a rounded for pivot'!$A$2:$Q$5120,7,FALSE))</f>
        <v>13.9</v>
      </c>
      <c r="F52" s="1">
        <f>IF(VLOOKUP(CONCATENATE($G$7,$A52),'Table 1a rounded for pivot'!$A$2:$Q$5120,8,FALSE)=0,"-",VLOOKUP(CONCATENATE($G$7,$A52),'Table 1a rounded for pivot'!$A$2:$Q$5120,8,FALSE))</f>
        <v>61.4</v>
      </c>
      <c r="G52" s="1">
        <f>IF(VLOOKUP(CONCATENATE($G$7,$A52),'Table 1a rounded for pivot'!$A$2:$Q$5120,9,FALSE)=0,"-",VLOOKUP(CONCATENATE($G$7,$A52),'Table 1a rounded for pivot'!$A$2:$Q$5120,9,FALSE))</f>
        <v>80.8</v>
      </c>
      <c r="H52" s="1">
        <f>IF(VLOOKUP(CONCATENATE($G$7,$A52),'Table 1a rounded for pivot'!$A$2:$Q$5120,10,FALSE)=0,"-",VLOOKUP(CONCATENATE($G$7,$A52),'Table 1a rounded for pivot'!$A$2:$Q$5120,10,FALSE))</f>
        <v>66.2</v>
      </c>
      <c r="I52" s="1">
        <f>IF(VLOOKUP(CONCATENATE($G$7,$A52),'Table 1a rounded for pivot'!$A$2:$Q$5120,11,FALSE)=0,"-",VLOOKUP(CONCATENATE($G$7,$A52),'Table 1a rounded for pivot'!$A$2:$Q$5120,11,FALSE))</f>
        <v>147</v>
      </c>
      <c r="J52" s="1">
        <f>IF(VLOOKUP(CONCATENATE($G$7,$A52),'Table 1a rounded for pivot'!$A$2:$Q$5120,12,FALSE)=0,"-",VLOOKUP(CONCATENATE($G$7,$A52),'Table 1a rounded for pivot'!$A$2:$Q$5120,12,FALSE))</f>
        <v>208.4</v>
      </c>
      <c r="K52" s="9">
        <f>IF(B52="-","-",VLOOKUP(CONCATENATE($G$7,$A52),'Table 1a rounded for pivot'!$A$2:$Q$5120,13,FALSE))</f>
        <v>14</v>
      </c>
      <c r="L52" s="9">
        <f>IF(C52="-","-",VLOOKUP(CONCATENATE($G$7,$A52),'Table 1a rounded for pivot'!$A$2:$Q$5120,14,FALSE))</f>
        <v>64</v>
      </c>
      <c r="M52" s="9">
        <f>IF(D52="-","-",VLOOKUP(CONCATENATE($G$7,$A52),'Table 1a rounded for pivot'!$A$2:$Q$5120,15,FALSE))</f>
        <v>77</v>
      </c>
      <c r="N52" s="9">
        <f>IF(E52="-","-",VLOOKUP(CONCATENATE($G$7,$A52),'Table 1a rounded for pivot'!$A$2:$Q$5120,16,FALSE))</f>
        <v>23</v>
      </c>
      <c r="O52" s="9">
        <f>IF(F52="-","-",VLOOKUP(CONCATENATE($G$7,$A52),'Table 1a rounded for pivot'!$A$2:$Q$5120,17,FALSE))</f>
        <v>100</v>
      </c>
    </row>
    <row r="53" spans="1:15" s="16" customFormat="1" ht="26.1" customHeight="1" x14ac:dyDescent="0.2">
      <c r="A53" s="341" t="s">
        <v>135</v>
      </c>
      <c r="B53" s="1"/>
      <c r="C53" s="1"/>
      <c r="D53" s="1"/>
      <c r="E53" s="1"/>
      <c r="F53" s="1"/>
      <c r="G53" s="1"/>
      <c r="H53" s="1"/>
      <c r="I53" s="1"/>
      <c r="J53" s="1"/>
      <c r="K53" s="9"/>
      <c r="L53" s="9"/>
      <c r="M53" s="9"/>
      <c r="N53" s="9"/>
      <c r="O53" s="9"/>
    </row>
    <row r="54" spans="1:15" s="16" customFormat="1" x14ac:dyDescent="0.2">
      <c r="A54" s="17" t="s">
        <v>136</v>
      </c>
      <c r="B54" s="1">
        <f>IF(VLOOKUP(CONCATENATE($G$7,$A54),'Table 1a rounded for pivot'!$A$2:$Q$5120,4,FALSE)=0,"-",VLOOKUP(CONCATENATE($G$7,$A54),'Table 1a rounded for pivot'!$A$2:$Q$5120,4,FALSE))</f>
        <v>21.5</v>
      </c>
      <c r="C54" s="1">
        <f>IF(VLOOKUP(CONCATENATE($G$7,$A54),'Table 1a rounded for pivot'!$A$2:$Q$5120,5,FALSE)=0,"-",VLOOKUP(CONCATENATE($G$7,$A54),'Table 1a rounded for pivot'!$A$2:$Q$5120,5,FALSE))</f>
        <v>9.1999999999999993</v>
      </c>
      <c r="D54" s="1">
        <f>IF(VLOOKUP(CONCATENATE($G$7,$A54),'Table 1a rounded for pivot'!$A$2:$Q$5120,6,FALSE)=0,"-",VLOOKUP(CONCATENATE($G$7,$A54),'Table 1a rounded for pivot'!$A$2:$Q$5120,6,FALSE))</f>
        <v>30.6</v>
      </c>
      <c r="E54" s="1">
        <f>IF(VLOOKUP(CONCATENATE($G$7,$A54),'Table 1a rounded for pivot'!$A$2:$Q$5120,7,FALSE)=0,"-",VLOOKUP(CONCATENATE($G$7,$A54),'Table 1a rounded for pivot'!$A$2:$Q$5120,7,FALSE))</f>
        <v>55.9</v>
      </c>
      <c r="F54" s="1">
        <f>IF(VLOOKUP(CONCATENATE($G$7,$A54),'Table 1a rounded for pivot'!$A$2:$Q$5120,8,FALSE)=0,"-",VLOOKUP(CONCATENATE($G$7,$A54),'Table 1a rounded for pivot'!$A$2:$Q$5120,8,FALSE))</f>
        <v>86.5</v>
      </c>
      <c r="G54" s="1">
        <f>IF(VLOOKUP(CONCATENATE($G$7,$A54),'Table 1a rounded for pivot'!$A$2:$Q$5120,9,FALSE)=0,"-",VLOOKUP(CONCATENATE($G$7,$A54),'Table 1a rounded for pivot'!$A$2:$Q$5120,9,FALSE))</f>
        <v>56.6</v>
      </c>
      <c r="H54" s="1" t="str">
        <f>IF(VLOOKUP(CONCATENATE($G$7,$A54),'Table 1a rounded for pivot'!$A$2:$Q$5120,10,FALSE)=0,"-",VLOOKUP(CONCATENATE($G$7,$A54),'Table 1a rounded for pivot'!$A$2:$Q$5120,10,FALSE))</f>
        <v>-</v>
      </c>
      <c r="I54" s="1">
        <f>IF(VLOOKUP(CONCATENATE($G$7,$A54),'Table 1a rounded for pivot'!$A$2:$Q$5120,11,FALSE)=0,"-",VLOOKUP(CONCATENATE($G$7,$A54),'Table 1a rounded for pivot'!$A$2:$Q$5120,11,FALSE))</f>
        <v>56.7</v>
      </c>
      <c r="J54" s="1">
        <f>IF(VLOOKUP(CONCATENATE($G$7,$A54),'Table 1a rounded for pivot'!$A$2:$Q$5120,12,FALSE)=0,"-",VLOOKUP(CONCATENATE($G$7,$A54),'Table 1a rounded for pivot'!$A$2:$Q$5120,12,FALSE))</f>
        <v>143.19999999999999</v>
      </c>
      <c r="K54" s="9">
        <f>IF(B54="-","-",VLOOKUP(CONCATENATE($G$7,$A54),'Table 1a rounded for pivot'!$A$2:$Q$5120,13,FALSE))</f>
        <v>25</v>
      </c>
      <c r="L54" s="9">
        <f>IF(C54="-","-",VLOOKUP(CONCATENATE($G$7,$A54),'Table 1a rounded for pivot'!$A$2:$Q$5120,14,FALSE))</f>
        <v>11</v>
      </c>
      <c r="M54" s="9">
        <f>IF(D54="-","-",VLOOKUP(CONCATENATE($G$7,$A54),'Table 1a rounded for pivot'!$A$2:$Q$5120,15,FALSE))</f>
        <v>35</v>
      </c>
      <c r="N54" s="9">
        <f>IF(E54="-","-",VLOOKUP(CONCATENATE($G$7,$A54),'Table 1a rounded for pivot'!$A$2:$Q$5120,16,FALSE))</f>
        <v>65</v>
      </c>
      <c r="O54" s="9">
        <f>IF(F54="-","-",VLOOKUP(CONCATENATE($G$7,$A54),'Table 1a rounded for pivot'!$A$2:$Q$5120,17,FALSE))</f>
        <v>100</v>
      </c>
    </row>
    <row r="55" spans="1:15" s="16" customFormat="1" x14ac:dyDescent="0.2">
      <c r="A55" s="17" t="s">
        <v>137</v>
      </c>
      <c r="B55" s="1">
        <f>IF(VLOOKUP(CONCATENATE($G$7,$A55),'Table 1a rounded for pivot'!$A$2:$Q$5120,4,FALSE)=0,"-",VLOOKUP(CONCATENATE($G$7,$A55),'Table 1a rounded for pivot'!$A$2:$Q$5120,4,FALSE))</f>
        <v>25.9</v>
      </c>
      <c r="C55" s="1">
        <f>IF(VLOOKUP(CONCATENATE($G$7,$A55),'Table 1a rounded for pivot'!$A$2:$Q$5120,5,FALSE)=0,"-",VLOOKUP(CONCATENATE($G$7,$A55),'Table 1a rounded for pivot'!$A$2:$Q$5120,5,FALSE))</f>
        <v>10.199999999999999</v>
      </c>
      <c r="D55" s="1">
        <f>IF(VLOOKUP(CONCATENATE($G$7,$A55),'Table 1a rounded for pivot'!$A$2:$Q$5120,6,FALSE)=0,"-",VLOOKUP(CONCATENATE($G$7,$A55),'Table 1a rounded for pivot'!$A$2:$Q$5120,6,FALSE))</f>
        <v>36.1</v>
      </c>
      <c r="E55" s="1">
        <f>IF(VLOOKUP(CONCATENATE($G$7,$A55),'Table 1a rounded for pivot'!$A$2:$Q$5120,7,FALSE)=0,"-",VLOOKUP(CONCATENATE($G$7,$A55),'Table 1a rounded for pivot'!$A$2:$Q$5120,7,FALSE))</f>
        <v>67.2</v>
      </c>
      <c r="F55" s="1">
        <f>IF(VLOOKUP(CONCATENATE($G$7,$A55),'Table 1a rounded for pivot'!$A$2:$Q$5120,8,FALSE)=0,"-",VLOOKUP(CONCATENATE($G$7,$A55),'Table 1a rounded for pivot'!$A$2:$Q$5120,8,FALSE))</f>
        <v>103.3</v>
      </c>
      <c r="G55" s="1">
        <f>IF(VLOOKUP(CONCATENATE($G$7,$A55),'Table 1a rounded for pivot'!$A$2:$Q$5120,9,FALSE)=0,"-",VLOOKUP(CONCATENATE($G$7,$A55),'Table 1a rounded for pivot'!$A$2:$Q$5120,9,FALSE))</f>
        <v>58.8</v>
      </c>
      <c r="H55" s="1">
        <f>IF(VLOOKUP(CONCATENATE($G$7,$A55),'Table 1a rounded for pivot'!$A$2:$Q$5120,10,FALSE)=0,"-",VLOOKUP(CONCATENATE($G$7,$A55),'Table 1a rounded for pivot'!$A$2:$Q$5120,10,FALSE))</f>
        <v>0.1</v>
      </c>
      <c r="I55" s="1">
        <f>IF(VLOOKUP(CONCATENATE($G$7,$A55),'Table 1a rounded for pivot'!$A$2:$Q$5120,11,FALSE)=0,"-",VLOOKUP(CONCATENATE($G$7,$A55),'Table 1a rounded for pivot'!$A$2:$Q$5120,11,FALSE))</f>
        <v>58.9</v>
      </c>
      <c r="J55" s="1">
        <f>IF(VLOOKUP(CONCATENATE($G$7,$A55),'Table 1a rounded for pivot'!$A$2:$Q$5120,12,FALSE)=0,"-",VLOOKUP(CONCATENATE($G$7,$A55),'Table 1a rounded for pivot'!$A$2:$Q$5120,12,FALSE))</f>
        <v>162.19999999999999</v>
      </c>
      <c r="K55" s="9">
        <f>IF(B55="-","-",VLOOKUP(CONCATENATE($G$7,$A55),'Table 1a rounded for pivot'!$A$2:$Q$5120,13,FALSE))</f>
        <v>25</v>
      </c>
      <c r="L55" s="9">
        <f>IF(C55="-","-",VLOOKUP(CONCATENATE($G$7,$A55),'Table 1a rounded for pivot'!$A$2:$Q$5120,14,FALSE))</f>
        <v>10</v>
      </c>
      <c r="M55" s="9">
        <f>IF(D55="-","-",VLOOKUP(CONCATENATE($G$7,$A55),'Table 1a rounded for pivot'!$A$2:$Q$5120,15,FALSE))</f>
        <v>35</v>
      </c>
      <c r="N55" s="9">
        <f>IF(E55="-","-",VLOOKUP(CONCATENATE($G$7,$A55),'Table 1a rounded for pivot'!$A$2:$Q$5120,16,FALSE))</f>
        <v>65</v>
      </c>
      <c r="O55" s="9">
        <f>IF(F55="-","-",VLOOKUP(CONCATENATE($G$7,$A55),'Table 1a rounded for pivot'!$A$2:$Q$5120,17,FALSE))</f>
        <v>100</v>
      </c>
    </row>
    <row r="56" spans="1:15" s="16" customFormat="1" x14ac:dyDescent="0.2">
      <c r="A56" s="17" t="s">
        <v>138</v>
      </c>
      <c r="B56" s="1">
        <f>IF(VLOOKUP(CONCATENATE($G$7,$A56),'Table 1a rounded for pivot'!$A$2:$Q$5120,4,FALSE)=0,"-",VLOOKUP(CONCATENATE($G$7,$A56),'Table 1a rounded for pivot'!$A$2:$Q$5120,4,FALSE))</f>
        <v>27.8</v>
      </c>
      <c r="C56" s="1">
        <f>IF(VLOOKUP(CONCATENATE($G$7,$A56),'Table 1a rounded for pivot'!$A$2:$Q$5120,5,FALSE)=0,"-",VLOOKUP(CONCATENATE($G$7,$A56),'Table 1a rounded for pivot'!$A$2:$Q$5120,5,FALSE))</f>
        <v>11</v>
      </c>
      <c r="D56" s="1">
        <f>IF(VLOOKUP(CONCATENATE($G$7,$A56),'Table 1a rounded for pivot'!$A$2:$Q$5120,6,FALSE)=0,"-",VLOOKUP(CONCATENATE($G$7,$A56),'Table 1a rounded for pivot'!$A$2:$Q$5120,6,FALSE))</f>
        <v>38.799999999999997</v>
      </c>
      <c r="E56" s="1">
        <f>IF(VLOOKUP(CONCATENATE($G$7,$A56),'Table 1a rounded for pivot'!$A$2:$Q$5120,7,FALSE)=0,"-",VLOOKUP(CONCATENATE($G$7,$A56),'Table 1a rounded for pivot'!$A$2:$Q$5120,7,FALSE))</f>
        <v>66.099999999999994</v>
      </c>
      <c r="F56" s="1">
        <f>IF(VLOOKUP(CONCATENATE($G$7,$A56),'Table 1a rounded for pivot'!$A$2:$Q$5120,8,FALSE)=0,"-",VLOOKUP(CONCATENATE($G$7,$A56),'Table 1a rounded for pivot'!$A$2:$Q$5120,8,FALSE))</f>
        <v>104.9</v>
      </c>
      <c r="G56" s="1">
        <f>IF(VLOOKUP(CONCATENATE($G$7,$A56),'Table 1a rounded for pivot'!$A$2:$Q$5120,9,FALSE)=0,"-",VLOOKUP(CONCATENATE($G$7,$A56),'Table 1a rounded for pivot'!$A$2:$Q$5120,9,FALSE))</f>
        <v>61.2</v>
      </c>
      <c r="H56" s="1">
        <f>IF(VLOOKUP(CONCATENATE($G$7,$A56),'Table 1a rounded for pivot'!$A$2:$Q$5120,10,FALSE)=0,"-",VLOOKUP(CONCATENATE($G$7,$A56),'Table 1a rounded for pivot'!$A$2:$Q$5120,10,FALSE))</f>
        <v>0.1</v>
      </c>
      <c r="I56" s="1">
        <f>IF(VLOOKUP(CONCATENATE($G$7,$A56),'Table 1a rounded for pivot'!$A$2:$Q$5120,11,FALSE)=0,"-",VLOOKUP(CONCATENATE($G$7,$A56),'Table 1a rounded for pivot'!$A$2:$Q$5120,11,FALSE))</f>
        <v>61.3</v>
      </c>
      <c r="J56" s="1">
        <f>IF(VLOOKUP(CONCATENATE($G$7,$A56),'Table 1a rounded for pivot'!$A$2:$Q$5120,12,FALSE)=0,"-",VLOOKUP(CONCATENATE($G$7,$A56),'Table 1a rounded for pivot'!$A$2:$Q$5120,12,FALSE))</f>
        <v>166.1</v>
      </c>
      <c r="K56" s="9">
        <f>IF(B56="-","-",VLOOKUP(CONCATENATE($G$7,$A56),'Table 1a rounded for pivot'!$A$2:$Q$5120,13,FALSE))</f>
        <v>26</v>
      </c>
      <c r="L56" s="9">
        <f>IF(C56="-","-",VLOOKUP(CONCATENATE($G$7,$A56),'Table 1a rounded for pivot'!$A$2:$Q$5120,14,FALSE))</f>
        <v>10</v>
      </c>
      <c r="M56" s="9">
        <f>IF(D56="-","-",VLOOKUP(CONCATENATE($G$7,$A56),'Table 1a rounded for pivot'!$A$2:$Q$5120,15,FALSE))</f>
        <v>37</v>
      </c>
      <c r="N56" s="9">
        <f>IF(E56="-","-",VLOOKUP(CONCATENATE($G$7,$A56),'Table 1a rounded for pivot'!$A$2:$Q$5120,16,FALSE))</f>
        <v>63</v>
      </c>
      <c r="O56" s="9">
        <f>IF(F56="-","-",VLOOKUP(CONCATENATE($G$7,$A56),'Table 1a rounded for pivot'!$A$2:$Q$5120,17,FALSE))</f>
        <v>100</v>
      </c>
    </row>
    <row r="57" spans="1:15" s="16" customFormat="1" x14ac:dyDescent="0.2">
      <c r="A57" s="17" t="s">
        <v>139</v>
      </c>
      <c r="B57" s="1">
        <f>IF(VLOOKUP(CONCATENATE($G$7,$A57),'Table 1a rounded for pivot'!$A$2:$Q$5120,4,FALSE)=0,"-",VLOOKUP(CONCATENATE($G$7,$A57),'Table 1a rounded for pivot'!$A$2:$Q$5120,4,FALSE))</f>
        <v>28.2</v>
      </c>
      <c r="C57" s="1">
        <f>IF(VLOOKUP(CONCATENATE($G$7,$A57),'Table 1a rounded for pivot'!$A$2:$Q$5120,5,FALSE)=0,"-",VLOOKUP(CONCATENATE($G$7,$A57),'Table 1a rounded for pivot'!$A$2:$Q$5120,5,FALSE))</f>
        <v>11</v>
      </c>
      <c r="D57" s="1">
        <f>IF(VLOOKUP(CONCATENATE($G$7,$A57),'Table 1a rounded for pivot'!$A$2:$Q$5120,6,FALSE)=0,"-",VLOOKUP(CONCATENATE($G$7,$A57),'Table 1a rounded for pivot'!$A$2:$Q$5120,6,FALSE))</f>
        <v>39.200000000000003</v>
      </c>
      <c r="E57" s="1">
        <f>IF(VLOOKUP(CONCATENATE($G$7,$A57),'Table 1a rounded for pivot'!$A$2:$Q$5120,7,FALSE)=0,"-",VLOOKUP(CONCATENATE($G$7,$A57),'Table 1a rounded for pivot'!$A$2:$Q$5120,7,FALSE))</f>
        <v>64.2</v>
      </c>
      <c r="F57" s="1">
        <f>IF(VLOOKUP(CONCATENATE($G$7,$A57),'Table 1a rounded for pivot'!$A$2:$Q$5120,8,FALSE)=0,"-",VLOOKUP(CONCATENATE($G$7,$A57),'Table 1a rounded for pivot'!$A$2:$Q$5120,8,FALSE))</f>
        <v>103.3</v>
      </c>
      <c r="G57" s="1">
        <f>IF(VLOOKUP(CONCATENATE($G$7,$A57),'Table 1a rounded for pivot'!$A$2:$Q$5120,9,FALSE)=0,"-",VLOOKUP(CONCATENATE($G$7,$A57),'Table 1a rounded for pivot'!$A$2:$Q$5120,9,FALSE))</f>
        <v>57.4</v>
      </c>
      <c r="H57" s="1">
        <f>IF(VLOOKUP(CONCATENATE($G$7,$A57),'Table 1a rounded for pivot'!$A$2:$Q$5120,10,FALSE)=0,"-",VLOOKUP(CONCATENATE($G$7,$A57),'Table 1a rounded for pivot'!$A$2:$Q$5120,10,FALSE))</f>
        <v>0.1</v>
      </c>
      <c r="I57" s="1">
        <f>IF(VLOOKUP(CONCATENATE($G$7,$A57),'Table 1a rounded for pivot'!$A$2:$Q$5120,11,FALSE)=0,"-",VLOOKUP(CONCATENATE($G$7,$A57),'Table 1a rounded for pivot'!$A$2:$Q$5120,11,FALSE))</f>
        <v>57.4</v>
      </c>
      <c r="J57" s="1">
        <f>IF(VLOOKUP(CONCATENATE($G$7,$A57),'Table 1a rounded for pivot'!$A$2:$Q$5120,12,FALSE)=0,"-",VLOOKUP(CONCATENATE($G$7,$A57),'Table 1a rounded for pivot'!$A$2:$Q$5120,12,FALSE))</f>
        <v>160.80000000000001</v>
      </c>
      <c r="K57" s="9">
        <f>IF(B57="-","-",VLOOKUP(CONCATENATE($G$7,$A57),'Table 1a rounded for pivot'!$A$2:$Q$5120,13,FALSE))</f>
        <v>27</v>
      </c>
      <c r="L57" s="9">
        <f>IF(C57="-","-",VLOOKUP(CONCATENATE($G$7,$A57),'Table 1a rounded for pivot'!$A$2:$Q$5120,14,FALSE))</f>
        <v>11</v>
      </c>
      <c r="M57" s="9">
        <f>IF(D57="-","-",VLOOKUP(CONCATENATE($G$7,$A57),'Table 1a rounded for pivot'!$A$2:$Q$5120,15,FALSE))</f>
        <v>38</v>
      </c>
      <c r="N57" s="9">
        <f>IF(E57="-","-",VLOOKUP(CONCATENATE($G$7,$A57),'Table 1a rounded for pivot'!$A$2:$Q$5120,16,FALSE))</f>
        <v>62</v>
      </c>
      <c r="O57" s="9">
        <f>IF(F57="-","-",VLOOKUP(CONCATENATE($G$7,$A57),'Table 1a rounded for pivot'!$A$2:$Q$5120,17,FALSE))</f>
        <v>100</v>
      </c>
    </row>
    <row r="58" spans="1:15" s="16" customFormat="1" x14ac:dyDescent="0.2">
      <c r="A58" s="17" t="s">
        <v>140</v>
      </c>
      <c r="B58" s="1">
        <f>IF(VLOOKUP(CONCATENATE($G$7,$A58),'Table 1a rounded for pivot'!$A$2:$Q$5120,4,FALSE)=0,"-",VLOOKUP(CONCATENATE($G$7,$A58),'Table 1a rounded for pivot'!$A$2:$Q$5120,4,FALSE))</f>
        <v>28.5</v>
      </c>
      <c r="C58" s="1">
        <f>IF(VLOOKUP(CONCATENATE($G$7,$A58),'Table 1a rounded for pivot'!$A$2:$Q$5120,5,FALSE)=0,"-",VLOOKUP(CONCATENATE($G$7,$A58),'Table 1a rounded for pivot'!$A$2:$Q$5120,5,FALSE))</f>
        <v>10.4</v>
      </c>
      <c r="D58" s="1">
        <f>IF(VLOOKUP(CONCATENATE($G$7,$A58),'Table 1a rounded for pivot'!$A$2:$Q$5120,6,FALSE)=0,"-",VLOOKUP(CONCATENATE($G$7,$A58),'Table 1a rounded for pivot'!$A$2:$Q$5120,6,FALSE))</f>
        <v>38.9</v>
      </c>
      <c r="E58" s="1">
        <f>IF(VLOOKUP(CONCATENATE($G$7,$A58),'Table 1a rounded for pivot'!$A$2:$Q$5120,7,FALSE)=0,"-",VLOOKUP(CONCATENATE($G$7,$A58),'Table 1a rounded for pivot'!$A$2:$Q$5120,7,FALSE))</f>
        <v>60.7</v>
      </c>
      <c r="F58" s="1">
        <f>IF(VLOOKUP(CONCATENATE($G$7,$A58),'Table 1a rounded for pivot'!$A$2:$Q$5120,8,FALSE)=0,"-",VLOOKUP(CONCATENATE($G$7,$A58),'Table 1a rounded for pivot'!$A$2:$Q$5120,8,FALSE))</f>
        <v>99.6</v>
      </c>
      <c r="G58" s="1">
        <f>IF(VLOOKUP(CONCATENATE($G$7,$A58),'Table 1a rounded for pivot'!$A$2:$Q$5120,9,FALSE)=0,"-",VLOOKUP(CONCATENATE($G$7,$A58),'Table 1a rounded for pivot'!$A$2:$Q$5120,9,FALSE))</f>
        <v>55.9</v>
      </c>
      <c r="H58" s="1">
        <f>IF(VLOOKUP(CONCATENATE($G$7,$A58),'Table 1a rounded for pivot'!$A$2:$Q$5120,10,FALSE)=0,"-",VLOOKUP(CONCATENATE($G$7,$A58),'Table 1a rounded for pivot'!$A$2:$Q$5120,10,FALSE))</f>
        <v>0.1</v>
      </c>
      <c r="I58" s="1">
        <f>IF(VLOOKUP(CONCATENATE($G$7,$A58),'Table 1a rounded for pivot'!$A$2:$Q$5120,11,FALSE)=0,"-",VLOOKUP(CONCATENATE($G$7,$A58),'Table 1a rounded for pivot'!$A$2:$Q$5120,11,FALSE))</f>
        <v>56</v>
      </c>
      <c r="J58" s="1">
        <f>IF(VLOOKUP(CONCATENATE($G$7,$A58),'Table 1a rounded for pivot'!$A$2:$Q$5120,12,FALSE)=0,"-",VLOOKUP(CONCATENATE($G$7,$A58),'Table 1a rounded for pivot'!$A$2:$Q$5120,12,FALSE))</f>
        <v>155.6</v>
      </c>
      <c r="K58" s="9">
        <f>IF(B58="-","-",VLOOKUP(CONCATENATE($G$7,$A58),'Table 1a rounded for pivot'!$A$2:$Q$5120,13,FALSE))</f>
        <v>29</v>
      </c>
      <c r="L58" s="9">
        <f>IF(C58="-","-",VLOOKUP(CONCATENATE($G$7,$A58),'Table 1a rounded for pivot'!$A$2:$Q$5120,14,FALSE))</f>
        <v>10</v>
      </c>
      <c r="M58" s="9">
        <f>IF(D58="-","-",VLOOKUP(CONCATENATE($G$7,$A58),'Table 1a rounded for pivot'!$A$2:$Q$5120,15,FALSE))</f>
        <v>39</v>
      </c>
      <c r="N58" s="9">
        <f>IF(E58="-","-",VLOOKUP(CONCATENATE($G$7,$A58),'Table 1a rounded for pivot'!$A$2:$Q$5120,16,FALSE))</f>
        <v>61</v>
      </c>
      <c r="O58" s="9">
        <f>IF(F58="-","-",VLOOKUP(CONCATENATE($G$7,$A58),'Table 1a rounded for pivot'!$A$2:$Q$5120,17,FALSE))</f>
        <v>100</v>
      </c>
    </row>
    <row r="59" spans="1:15" s="16" customFormat="1" x14ac:dyDescent="0.2">
      <c r="A59" s="17" t="s">
        <v>141</v>
      </c>
      <c r="B59" s="1">
        <f>IF(VLOOKUP(CONCATENATE($G$7,$A59),'Table 1a rounded for pivot'!$A$2:$Q$5120,4,FALSE)=0,"-",VLOOKUP(CONCATENATE($G$7,$A59),'Table 1a rounded for pivot'!$A$2:$Q$5120,4,FALSE))</f>
        <v>31.1</v>
      </c>
      <c r="C59" s="1">
        <f>IF(VLOOKUP(CONCATENATE($G$7,$A59),'Table 1a rounded for pivot'!$A$2:$Q$5120,5,FALSE)=0,"-",VLOOKUP(CONCATENATE($G$7,$A59),'Table 1a rounded for pivot'!$A$2:$Q$5120,5,FALSE))</f>
        <v>11.7</v>
      </c>
      <c r="D59" s="1">
        <f>IF(VLOOKUP(CONCATENATE($G$7,$A59),'Table 1a rounded for pivot'!$A$2:$Q$5120,6,FALSE)=0,"-",VLOOKUP(CONCATENATE($G$7,$A59),'Table 1a rounded for pivot'!$A$2:$Q$5120,6,FALSE))</f>
        <v>42.7</v>
      </c>
      <c r="E59" s="1">
        <f>IF(VLOOKUP(CONCATENATE($G$7,$A59),'Table 1a rounded for pivot'!$A$2:$Q$5120,7,FALSE)=0,"-",VLOOKUP(CONCATENATE($G$7,$A59),'Table 1a rounded for pivot'!$A$2:$Q$5120,7,FALSE))</f>
        <v>64.900000000000006</v>
      </c>
      <c r="F59" s="1">
        <f>IF(VLOOKUP(CONCATENATE($G$7,$A59),'Table 1a rounded for pivot'!$A$2:$Q$5120,8,FALSE)=0,"-",VLOOKUP(CONCATENATE($G$7,$A59),'Table 1a rounded for pivot'!$A$2:$Q$5120,8,FALSE))</f>
        <v>107.6</v>
      </c>
      <c r="G59" s="1">
        <f>IF(VLOOKUP(CONCATENATE($G$7,$A59),'Table 1a rounded for pivot'!$A$2:$Q$5120,9,FALSE)=0,"-",VLOOKUP(CONCATENATE($G$7,$A59),'Table 1a rounded for pivot'!$A$2:$Q$5120,9,FALSE))</f>
        <v>58.7</v>
      </c>
      <c r="H59" s="1">
        <f>IF(VLOOKUP(CONCATENATE($G$7,$A59),'Table 1a rounded for pivot'!$A$2:$Q$5120,10,FALSE)=0,"-",VLOOKUP(CONCATENATE($G$7,$A59),'Table 1a rounded for pivot'!$A$2:$Q$5120,10,FALSE))</f>
        <v>0.1</v>
      </c>
      <c r="I59" s="1">
        <f>IF(VLOOKUP(CONCATENATE($G$7,$A59),'Table 1a rounded for pivot'!$A$2:$Q$5120,11,FALSE)=0,"-",VLOOKUP(CONCATENATE($G$7,$A59),'Table 1a rounded for pivot'!$A$2:$Q$5120,11,FALSE))</f>
        <v>58.8</v>
      </c>
      <c r="J59" s="1">
        <f>IF(VLOOKUP(CONCATENATE($G$7,$A59),'Table 1a rounded for pivot'!$A$2:$Q$5120,12,FALSE)=0,"-",VLOOKUP(CONCATENATE($G$7,$A59),'Table 1a rounded for pivot'!$A$2:$Q$5120,12,FALSE))</f>
        <v>166.4</v>
      </c>
      <c r="K59" s="9">
        <f>IF(B59="-","-",VLOOKUP(CONCATENATE($G$7,$A59),'Table 1a rounded for pivot'!$A$2:$Q$5120,13,FALSE))</f>
        <v>29</v>
      </c>
      <c r="L59" s="9">
        <f>IF(C59="-","-",VLOOKUP(CONCATENATE($G$7,$A59),'Table 1a rounded for pivot'!$A$2:$Q$5120,14,FALSE))</f>
        <v>11</v>
      </c>
      <c r="M59" s="9">
        <f>IF(D59="-","-",VLOOKUP(CONCATENATE($G$7,$A59),'Table 1a rounded for pivot'!$A$2:$Q$5120,15,FALSE))</f>
        <v>40</v>
      </c>
      <c r="N59" s="9">
        <f>IF(E59="-","-",VLOOKUP(CONCATENATE($G$7,$A59),'Table 1a rounded for pivot'!$A$2:$Q$5120,16,FALSE))</f>
        <v>60</v>
      </c>
      <c r="O59" s="9">
        <f>IF(F59="-","-",VLOOKUP(CONCATENATE($G$7,$A59),'Table 1a rounded for pivot'!$A$2:$Q$5120,17,FALSE))</f>
        <v>100</v>
      </c>
    </row>
    <row r="60" spans="1:15" s="16" customFormat="1" x14ac:dyDescent="0.2">
      <c r="A60" s="17" t="s">
        <v>142</v>
      </c>
      <c r="B60" s="1">
        <f>IF(VLOOKUP(CONCATENATE($G$7,$A60),'Table 1a rounded for pivot'!$A$2:$Q$5120,4,FALSE)=0,"-",VLOOKUP(CONCATENATE($G$7,$A60),'Table 1a rounded for pivot'!$A$2:$Q$5120,4,FALSE))</f>
        <v>31.5</v>
      </c>
      <c r="C60" s="1">
        <f>IF(VLOOKUP(CONCATENATE($G$7,$A60),'Table 1a rounded for pivot'!$A$2:$Q$5120,5,FALSE)=0,"-",VLOOKUP(CONCATENATE($G$7,$A60),'Table 1a rounded for pivot'!$A$2:$Q$5120,5,FALSE))</f>
        <v>12.9</v>
      </c>
      <c r="D60" s="1">
        <f>IF(VLOOKUP(CONCATENATE($G$7,$A60),'Table 1a rounded for pivot'!$A$2:$Q$5120,6,FALSE)=0,"-",VLOOKUP(CONCATENATE($G$7,$A60),'Table 1a rounded for pivot'!$A$2:$Q$5120,6,FALSE))</f>
        <v>44.4</v>
      </c>
      <c r="E60" s="1">
        <f>IF(VLOOKUP(CONCATENATE($G$7,$A60),'Table 1a rounded for pivot'!$A$2:$Q$5120,7,FALSE)=0,"-",VLOOKUP(CONCATENATE($G$7,$A60),'Table 1a rounded for pivot'!$A$2:$Q$5120,7,FALSE))</f>
        <v>62.4</v>
      </c>
      <c r="F60" s="1">
        <f>IF(VLOOKUP(CONCATENATE($G$7,$A60),'Table 1a rounded for pivot'!$A$2:$Q$5120,8,FALSE)=0,"-",VLOOKUP(CONCATENATE($G$7,$A60),'Table 1a rounded for pivot'!$A$2:$Q$5120,8,FALSE))</f>
        <v>106.8</v>
      </c>
      <c r="G60" s="1">
        <f>IF(VLOOKUP(CONCATENATE($G$7,$A60),'Table 1a rounded for pivot'!$A$2:$Q$5120,9,FALSE)=0,"-",VLOOKUP(CONCATENATE($G$7,$A60),'Table 1a rounded for pivot'!$A$2:$Q$5120,9,FALSE))</f>
        <v>60.2</v>
      </c>
      <c r="H60" s="1">
        <f>IF(VLOOKUP(CONCATENATE($G$7,$A60),'Table 1a rounded for pivot'!$A$2:$Q$5120,10,FALSE)=0,"-",VLOOKUP(CONCATENATE($G$7,$A60),'Table 1a rounded for pivot'!$A$2:$Q$5120,10,FALSE))</f>
        <v>0.2</v>
      </c>
      <c r="I60" s="1">
        <f>IF(VLOOKUP(CONCATENATE($G$7,$A60),'Table 1a rounded for pivot'!$A$2:$Q$5120,11,FALSE)=0,"-",VLOOKUP(CONCATENATE($G$7,$A60),'Table 1a rounded for pivot'!$A$2:$Q$5120,11,FALSE))</f>
        <v>60.3</v>
      </c>
      <c r="J60" s="1">
        <f>IF(VLOOKUP(CONCATENATE($G$7,$A60),'Table 1a rounded for pivot'!$A$2:$Q$5120,12,FALSE)=0,"-",VLOOKUP(CONCATENATE($G$7,$A60),'Table 1a rounded for pivot'!$A$2:$Q$5120,12,FALSE))</f>
        <v>167.1</v>
      </c>
      <c r="K60" s="9">
        <f>IF(B60="-","-",VLOOKUP(CONCATENATE($G$7,$A60),'Table 1a rounded for pivot'!$A$2:$Q$5120,13,FALSE))</f>
        <v>30</v>
      </c>
      <c r="L60" s="9">
        <f>IF(C60="-","-",VLOOKUP(CONCATENATE($G$7,$A60),'Table 1a rounded for pivot'!$A$2:$Q$5120,14,FALSE))</f>
        <v>12</v>
      </c>
      <c r="M60" s="9">
        <f>IF(D60="-","-",VLOOKUP(CONCATENATE($G$7,$A60),'Table 1a rounded for pivot'!$A$2:$Q$5120,15,FALSE))</f>
        <v>42</v>
      </c>
      <c r="N60" s="9">
        <f>IF(E60="-","-",VLOOKUP(CONCATENATE($G$7,$A60),'Table 1a rounded for pivot'!$A$2:$Q$5120,16,FALSE))</f>
        <v>58</v>
      </c>
      <c r="O60" s="9">
        <f>IF(F60="-","-",VLOOKUP(CONCATENATE($G$7,$A60),'Table 1a rounded for pivot'!$A$2:$Q$5120,17,FALSE))</f>
        <v>100</v>
      </c>
    </row>
    <row r="61" spans="1:15" s="16" customFormat="1" x14ac:dyDescent="0.2">
      <c r="A61" s="17" t="s">
        <v>143</v>
      </c>
      <c r="B61" s="1">
        <f>IF(VLOOKUP(CONCATENATE($G$7,$A61),'Table 1a rounded for pivot'!$A$2:$Q$5120,4,FALSE)=0,"-",VLOOKUP(CONCATENATE($G$7,$A61),'Table 1a rounded for pivot'!$A$2:$Q$5120,4,FALSE))</f>
        <v>32.200000000000003</v>
      </c>
      <c r="C61" s="1">
        <f>IF(VLOOKUP(CONCATENATE($G$7,$A61),'Table 1a rounded for pivot'!$A$2:$Q$5120,5,FALSE)=0,"-",VLOOKUP(CONCATENATE($G$7,$A61),'Table 1a rounded for pivot'!$A$2:$Q$5120,5,FALSE))</f>
        <v>14</v>
      </c>
      <c r="D61" s="1">
        <f>IF(VLOOKUP(CONCATENATE($G$7,$A61),'Table 1a rounded for pivot'!$A$2:$Q$5120,6,FALSE)=0,"-",VLOOKUP(CONCATENATE($G$7,$A61),'Table 1a rounded for pivot'!$A$2:$Q$5120,6,FALSE))</f>
        <v>46.2</v>
      </c>
      <c r="E61" s="1">
        <f>IF(VLOOKUP(CONCATENATE($G$7,$A61),'Table 1a rounded for pivot'!$A$2:$Q$5120,7,FALSE)=0,"-",VLOOKUP(CONCATENATE($G$7,$A61),'Table 1a rounded for pivot'!$A$2:$Q$5120,7,FALSE))</f>
        <v>59.8</v>
      </c>
      <c r="F61" s="1">
        <f>IF(VLOOKUP(CONCATENATE($G$7,$A61),'Table 1a rounded for pivot'!$A$2:$Q$5120,8,FALSE)=0,"-",VLOOKUP(CONCATENATE($G$7,$A61),'Table 1a rounded for pivot'!$A$2:$Q$5120,8,FALSE))</f>
        <v>106</v>
      </c>
      <c r="G61" s="1">
        <f>IF(VLOOKUP(CONCATENATE($G$7,$A61),'Table 1a rounded for pivot'!$A$2:$Q$5120,9,FALSE)=0,"-",VLOOKUP(CONCATENATE($G$7,$A61),'Table 1a rounded for pivot'!$A$2:$Q$5120,9,FALSE))</f>
        <v>59.3</v>
      </c>
      <c r="H61" s="1">
        <f>IF(VLOOKUP(CONCATENATE($G$7,$A61),'Table 1a rounded for pivot'!$A$2:$Q$5120,10,FALSE)=0,"-",VLOOKUP(CONCATENATE($G$7,$A61),'Table 1a rounded for pivot'!$A$2:$Q$5120,10,FALSE))</f>
        <v>0.1</v>
      </c>
      <c r="I61" s="1">
        <f>IF(VLOOKUP(CONCATENATE($G$7,$A61),'Table 1a rounded for pivot'!$A$2:$Q$5120,11,FALSE)=0,"-",VLOOKUP(CONCATENATE($G$7,$A61),'Table 1a rounded for pivot'!$A$2:$Q$5120,11,FALSE))</f>
        <v>59.5</v>
      </c>
      <c r="J61" s="1">
        <f>IF(VLOOKUP(CONCATENATE($G$7,$A61),'Table 1a rounded for pivot'!$A$2:$Q$5120,12,FALSE)=0,"-",VLOOKUP(CONCATENATE($G$7,$A61),'Table 1a rounded for pivot'!$A$2:$Q$5120,12,FALSE))</f>
        <v>165.5</v>
      </c>
      <c r="K61" s="9">
        <f>IF(B61="-","-",VLOOKUP(CONCATENATE($G$7,$A61),'Table 1a rounded for pivot'!$A$2:$Q$5120,13,FALSE))</f>
        <v>30</v>
      </c>
      <c r="L61" s="9">
        <f>IF(C61="-","-",VLOOKUP(CONCATENATE($G$7,$A61),'Table 1a rounded for pivot'!$A$2:$Q$5120,14,FALSE))</f>
        <v>13</v>
      </c>
      <c r="M61" s="9">
        <f>IF(D61="-","-",VLOOKUP(CONCATENATE($G$7,$A61),'Table 1a rounded for pivot'!$A$2:$Q$5120,15,FALSE))</f>
        <v>44</v>
      </c>
      <c r="N61" s="9">
        <f>IF(E61="-","-",VLOOKUP(CONCATENATE($G$7,$A61),'Table 1a rounded for pivot'!$A$2:$Q$5120,16,FALSE))</f>
        <v>56</v>
      </c>
      <c r="O61" s="9">
        <f>IF(F61="-","-",VLOOKUP(CONCATENATE($G$7,$A61),'Table 1a rounded for pivot'!$A$2:$Q$5120,17,FALSE))</f>
        <v>100</v>
      </c>
    </row>
    <row r="62" spans="1:15" s="16" customFormat="1" x14ac:dyDescent="0.2">
      <c r="A62" s="17" t="s">
        <v>144</v>
      </c>
      <c r="B62" s="1">
        <f>IF(VLOOKUP(CONCATENATE($G$7,$A62),'Table 1a rounded for pivot'!$A$2:$Q$5120,4,FALSE)=0,"-",VLOOKUP(CONCATENATE($G$7,$A62),'Table 1a rounded for pivot'!$A$2:$Q$5120,4,FALSE))</f>
        <v>28.5</v>
      </c>
      <c r="C62" s="1">
        <f>IF(VLOOKUP(CONCATENATE($G$7,$A62),'Table 1a rounded for pivot'!$A$2:$Q$5120,5,FALSE)=0,"-",VLOOKUP(CONCATENATE($G$7,$A62),'Table 1a rounded for pivot'!$A$2:$Q$5120,5,FALSE))</f>
        <v>16</v>
      </c>
      <c r="D62" s="1">
        <f>IF(VLOOKUP(CONCATENATE($G$7,$A62),'Table 1a rounded for pivot'!$A$2:$Q$5120,6,FALSE)=0,"-",VLOOKUP(CONCATENATE($G$7,$A62),'Table 1a rounded for pivot'!$A$2:$Q$5120,6,FALSE))</f>
        <v>44.5</v>
      </c>
      <c r="E62" s="1">
        <f>IF(VLOOKUP(CONCATENATE($G$7,$A62),'Table 1a rounded for pivot'!$A$2:$Q$5120,7,FALSE)=0,"-",VLOOKUP(CONCATENATE($G$7,$A62),'Table 1a rounded for pivot'!$A$2:$Q$5120,7,FALSE))</f>
        <v>58.4</v>
      </c>
      <c r="F62" s="1">
        <f>IF(VLOOKUP(CONCATENATE($G$7,$A62),'Table 1a rounded for pivot'!$A$2:$Q$5120,8,FALSE)=0,"-",VLOOKUP(CONCATENATE($G$7,$A62),'Table 1a rounded for pivot'!$A$2:$Q$5120,8,FALSE))</f>
        <v>103</v>
      </c>
      <c r="G62" s="1">
        <f>IF(VLOOKUP(CONCATENATE($G$7,$A62),'Table 1a rounded for pivot'!$A$2:$Q$5120,9,FALSE)=0,"-",VLOOKUP(CONCATENATE($G$7,$A62),'Table 1a rounded for pivot'!$A$2:$Q$5120,9,FALSE))</f>
        <v>56.9</v>
      </c>
      <c r="H62" s="1">
        <f>IF(VLOOKUP(CONCATENATE($G$7,$A62),'Table 1a rounded for pivot'!$A$2:$Q$5120,10,FALSE)=0,"-",VLOOKUP(CONCATENATE($G$7,$A62),'Table 1a rounded for pivot'!$A$2:$Q$5120,10,FALSE))</f>
        <v>0.2</v>
      </c>
      <c r="I62" s="1">
        <f>IF(VLOOKUP(CONCATENATE($G$7,$A62),'Table 1a rounded for pivot'!$A$2:$Q$5120,11,FALSE)=0,"-",VLOOKUP(CONCATENATE($G$7,$A62),'Table 1a rounded for pivot'!$A$2:$Q$5120,11,FALSE))</f>
        <v>57.1</v>
      </c>
      <c r="J62" s="1">
        <f>IF(VLOOKUP(CONCATENATE($G$7,$A62),'Table 1a rounded for pivot'!$A$2:$Q$5120,12,FALSE)=0,"-",VLOOKUP(CONCATENATE($G$7,$A62),'Table 1a rounded for pivot'!$A$2:$Q$5120,12,FALSE))</f>
        <v>160.1</v>
      </c>
      <c r="K62" s="9">
        <f>IF(B62="-","-",VLOOKUP(CONCATENATE($G$7,$A62),'Table 1a rounded for pivot'!$A$2:$Q$5120,13,FALSE))</f>
        <v>28</v>
      </c>
      <c r="L62" s="9">
        <f>IF(C62="-","-",VLOOKUP(CONCATENATE($G$7,$A62),'Table 1a rounded for pivot'!$A$2:$Q$5120,14,FALSE))</f>
        <v>16</v>
      </c>
      <c r="M62" s="9">
        <f>IF(D62="-","-",VLOOKUP(CONCATENATE($G$7,$A62),'Table 1a rounded for pivot'!$A$2:$Q$5120,15,FALSE))</f>
        <v>43</v>
      </c>
      <c r="N62" s="9">
        <f>IF(E62="-","-",VLOOKUP(CONCATENATE($G$7,$A62),'Table 1a rounded for pivot'!$A$2:$Q$5120,16,FALSE))</f>
        <v>57</v>
      </c>
      <c r="O62" s="9">
        <f>IF(F62="-","-",VLOOKUP(CONCATENATE($G$7,$A62),'Table 1a rounded for pivot'!$A$2:$Q$5120,17,FALSE))</f>
        <v>100</v>
      </c>
    </row>
    <row r="63" spans="1:15" s="16" customFormat="1" x14ac:dyDescent="0.2">
      <c r="A63" s="17" t="s">
        <v>145</v>
      </c>
      <c r="B63" s="1">
        <f>IF(VLOOKUP(CONCATENATE($G$7,$A63),'Table 1a rounded for pivot'!$A$2:$Q$5120,4,FALSE)=0,"-",VLOOKUP(CONCATENATE($G$7,$A63),'Table 1a rounded for pivot'!$A$2:$Q$5120,4,FALSE))</f>
        <v>21.6</v>
      </c>
      <c r="C63" s="1">
        <f>IF(VLOOKUP(CONCATENATE($G$7,$A63),'Table 1a rounded for pivot'!$A$2:$Q$5120,5,FALSE)=0,"-",VLOOKUP(CONCATENATE($G$7,$A63),'Table 1a rounded for pivot'!$A$2:$Q$5120,5,FALSE))</f>
        <v>22.2</v>
      </c>
      <c r="D63" s="1">
        <f>IF(VLOOKUP(CONCATENATE($G$7,$A63),'Table 1a rounded for pivot'!$A$2:$Q$5120,6,FALSE)=0,"-",VLOOKUP(CONCATENATE($G$7,$A63),'Table 1a rounded for pivot'!$A$2:$Q$5120,6,FALSE))</f>
        <v>43.9</v>
      </c>
      <c r="E63" s="1">
        <f>IF(VLOOKUP(CONCATENATE($G$7,$A63),'Table 1a rounded for pivot'!$A$2:$Q$5120,7,FALSE)=0,"-",VLOOKUP(CONCATENATE($G$7,$A63),'Table 1a rounded for pivot'!$A$2:$Q$5120,7,FALSE))</f>
        <v>57.2</v>
      </c>
      <c r="F63" s="1">
        <f>IF(VLOOKUP(CONCATENATE($G$7,$A63),'Table 1a rounded for pivot'!$A$2:$Q$5120,8,FALSE)=0,"-",VLOOKUP(CONCATENATE($G$7,$A63),'Table 1a rounded for pivot'!$A$2:$Q$5120,8,FALSE))</f>
        <v>101.1</v>
      </c>
      <c r="G63" s="1">
        <f>IF(VLOOKUP(CONCATENATE($G$7,$A63),'Table 1a rounded for pivot'!$A$2:$Q$5120,9,FALSE)=0,"-",VLOOKUP(CONCATENATE($G$7,$A63),'Table 1a rounded for pivot'!$A$2:$Q$5120,9,FALSE))</f>
        <v>64</v>
      </c>
      <c r="H63" s="1">
        <f>IF(VLOOKUP(CONCATENATE($G$7,$A63),'Table 1a rounded for pivot'!$A$2:$Q$5120,10,FALSE)=0,"-",VLOOKUP(CONCATENATE($G$7,$A63),'Table 1a rounded for pivot'!$A$2:$Q$5120,10,FALSE))</f>
        <v>0.3</v>
      </c>
      <c r="I63" s="1">
        <f>IF(VLOOKUP(CONCATENATE($G$7,$A63),'Table 1a rounded for pivot'!$A$2:$Q$5120,11,FALSE)=0,"-",VLOOKUP(CONCATENATE($G$7,$A63),'Table 1a rounded for pivot'!$A$2:$Q$5120,11,FALSE))</f>
        <v>64.2</v>
      </c>
      <c r="J63" s="1">
        <f>IF(VLOOKUP(CONCATENATE($G$7,$A63),'Table 1a rounded for pivot'!$A$2:$Q$5120,12,FALSE)=0,"-",VLOOKUP(CONCATENATE($G$7,$A63),'Table 1a rounded for pivot'!$A$2:$Q$5120,12,FALSE))</f>
        <v>165.3</v>
      </c>
      <c r="K63" s="9">
        <f>IF(B63="-","-",VLOOKUP(CONCATENATE($G$7,$A63),'Table 1a rounded for pivot'!$A$2:$Q$5120,13,FALSE))</f>
        <v>21</v>
      </c>
      <c r="L63" s="9">
        <f>IF(C63="-","-",VLOOKUP(CONCATENATE($G$7,$A63),'Table 1a rounded for pivot'!$A$2:$Q$5120,14,FALSE))</f>
        <v>22</v>
      </c>
      <c r="M63" s="9">
        <f>IF(D63="-","-",VLOOKUP(CONCATENATE($G$7,$A63),'Table 1a rounded for pivot'!$A$2:$Q$5120,15,FALSE))</f>
        <v>43</v>
      </c>
      <c r="N63" s="9">
        <f>IF(E63="-","-",VLOOKUP(CONCATENATE($G$7,$A63),'Table 1a rounded for pivot'!$A$2:$Q$5120,16,FALSE))</f>
        <v>57</v>
      </c>
      <c r="O63" s="9">
        <f>IF(F63="-","-",VLOOKUP(CONCATENATE($G$7,$A63),'Table 1a rounded for pivot'!$A$2:$Q$5120,17,FALSE))</f>
        <v>100</v>
      </c>
    </row>
    <row r="64" spans="1:15" s="16" customFormat="1" x14ac:dyDescent="0.2">
      <c r="A64" s="17" t="s">
        <v>149</v>
      </c>
      <c r="B64" s="1">
        <f>IF(VLOOKUP(CONCATENATE($G$7,$A64),'Table 1a rounded for pivot'!$A$2:$Q$5120,4,FALSE)=0,"-",VLOOKUP(CONCATENATE($G$7,$A64),'Table 1a rounded for pivot'!$A$2:$Q$5120,4,FALSE))</f>
        <v>21.2</v>
      </c>
      <c r="C64" s="1">
        <f>IF(VLOOKUP(CONCATENATE($G$7,$A64),'Table 1a rounded for pivot'!$A$2:$Q$5120,5,FALSE)=0,"-",VLOOKUP(CONCATENATE($G$7,$A64),'Table 1a rounded for pivot'!$A$2:$Q$5120,5,FALSE))</f>
        <v>26.2</v>
      </c>
      <c r="D64" s="1">
        <f>IF(VLOOKUP(CONCATENATE($G$7,$A64),'Table 1a rounded for pivot'!$A$2:$Q$5120,6,FALSE)=0,"-",VLOOKUP(CONCATENATE($G$7,$A64),'Table 1a rounded for pivot'!$A$2:$Q$5120,6,FALSE))</f>
        <v>47.4</v>
      </c>
      <c r="E64" s="1">
        <f>IF(VLOOKUP(CONCATENATE($G$7,$A64),'Table 1a rounded for pivot'!$A$2:$Q$5120,7,FALSE)=0,"-",VLOOKUP(CONCATENATE($G$7,$A64),'Table 1a rounded for pivot'!$A$2:$Q$5120,7,FALSE))</f>
        <v>50.7</v>
      </c>
      <c r="F64" s="1">
        <f>IF(VLOOKUP(CONCATENATE($G$7,$A64),'Table 1a rounded for pivot'!$A$2:$Q$5120,8,FALSE)=0,"-",VLOOKUP(CONCATENATE($G$7,$A64),'Table 1a rounded for pivot'!$A$2:$Q$5120,8,FALSE))</f>
        <v>98.1</v>
      </c>
      <c r="G64" s="1">
        <f>IF(VLOOKUP(CONCATENATE($G$7,$A64),'Table 1a rounded for pivot'!$A$2:$Q$5120,9,FALSE)=0,"-",VLOOKUP(CONCATENATE($G$7,$A64),'Table 1a rounded for pivot'!$A$2:$Q$5120,9,FALSE))</f>
        <v>69.3</v>
      </c>
      <c r="H64" s="1">
        <f>IF(VLOOKUP(CONCATENATE($G$7,$A64),'Table 1a rounded for pivot'!$A$2:$Q$5120,10,FALSE)=0,"-",VLOOKUP(CONCATENATE($G$7,$A64),'Table 1a rounded for pivot'!$A$2:$Q$5120,10,FALSE))</f>
        <v>0.5</v>
      </c>
      <c r="I64" s="1">
        <f>IF(VLOOKUP(CONCATENATE($G$7,$A64),'Table 1a rounded for pivot'!$A$2:$Q$5120,11,FALSE)=0,"-",VLOOKUP(CONCATENATE($G$7,$A64),'Table 1a rounded for pivot'!$A$2:$Q$5120,11,FALSE))</f>
        <v>69.8</v>
      </c>
      <c r="J64" s="1">
        <f>IF(VLOOKUP(CONCATENATE($G$7,$A64),'Table 1a rounded for pivot'!$A$2:$Q$5120,12,FALSE)=0,"-",VLOOKUP(CONCATENATE($G$7,$A64),'Table 1a rounded for pivot'!$A$2:$Q$5120,12,FALSE))</f>
        <v>167.9</v>
      </c>
      <c r="K64" s="9">
        <f>IF(B64="-","-",VLOOKUP(CONCATENATE($G$7,$A64),'Table 1a rounded for pivot'!$A$2:$Q$5120,13,FALSE))</f>
        <v>22</v>
      </c>
      <c r="L64" s="9">
        <f>IF(C64="-","-",VLOOKUP(CONCATENATE($G$7,$A64),'Table 1a rounded for pivot'!$A$2:$Q$5120,14,FALSE))</f>
        <v>27</v>
      </c>
      <c r="M64" s="9">
        <f>IF(D64="-","-",VLOOKUP(CONCATENATE($G$7,$A64),'Table 1a rounded for pivot'!$A$2:$Q$5120,15,FALSE))</f>
        <v>48</v>
      </c>
      <c r="N64" s="9">
        <f>IF(E64="-","-",VLOOKUP(CONCATENATE($G$7,$A64),'Table 1a rounded for pivot'!$A$2:$Q$5120,16,FALSE))</f>
        <v>52</v>
      </c>
      <c r="O64" s="9">
        <f>IF(F64="-","-",VLOOKUP(CONCATENATE($G$7,$A64),'Table 1a rounded for pivot'!$A$2:$Q$5120,17,FALSE))</f>
        <v>100</v>
      </c>
    </row>
    <row r="65" spans="1:15" s="16" customFormat="1" x14ac:dyDescent="0.2">
      <c r="A65" s="17" t="s">
        <v>150</v>
      </c>
      <c r="B65" s="1">
        <f>IF(VLOOKUP(CONCATENATE($G$7,$A65),'Table 1a rounded for pivot'!$A$2:$Q$5120,4,FALSE)=0,"-",VLOOKUP(CONCATENATE($G$7,$A65),'Table 1a rounded for pivot'!$A$2:$Q$5120,4,FALSE))</f>
        <v>25.7</v>
      </c>
      <c r="C65" s="1">
        <f>IF(VLOOKUP(CONCATENATE($G$7,$A65),'Table 1a rounded for pivot'!$A$2:$Q$5120,5,FALSE)=0,"-",VLOOKUP(CONCATENATE($G$7,$A65),'Table 1a rounded for pivot'!$A$2:$Q$5120,5,FALSE))</f>
        <v>32</v>
      </c>
      <c r="D65" s="1">
        <f>IF(VLOOKUP(CONCATENATE($G$7,$A65),'Table 1a rounded for pivot'!$A$2:$Q$5120,6,FALSE)=0,"-",VLOOKUP(CONCATENATE($G$7,$A65),'Table 1a rounded for pivot'!$A$2:$Q$5120,6,FALSE))</f>
        <v>57.7</v>
      </c>
      <c r="E65" s="1">
        <f>IF(VLOOKUP(CONCATENATE($G$7,$A65),'Table 1a rounded for pivot'!$A$2:$Q$5120,7,FALSE)=0,"-",VLOOKUP(CONCATENATE($G$7,$A65),'Table 1a rounded for pivot'!$A$2:$Q$5120,7,FALSE))</f>
        <v>55.4</v>
      </c>
      <c r="F65" s="1">
        <f>IF(VLOOKUP(CONCATENATE($G$7,$A65),'Table 1a rounded for pivot'!$A$2:$Q$5120,8,FALSE)=0,"-",VLOOKUP(CONCATENATE($G$7,$A65),'Table 1a rounded for pivot'!$A$2:$Q$5120,8,FALSE))</f>
        <v>113.1</v>
      </c>
      <c r="G65" s="1">
        <f>IF(VLOOKUP(CONCATENATE($G$7,$A65),'Table 1a rounded for pivot'!$A$2:$Q$5120,9,FALSE)=0,"-",VLOOKUP(CONCATENATE($G$7,$A65),'Table 1a rounded for pivot'!$A$2:$Q$5120,9,FALSE))</f>
        <v>73.8</v>
      </c>
      <c r="H65" s="1">
        <f>IF(VLOOKUP(CONCATENATE($G$7,$A65),'Table 1a rounded for pivot'!$A$2:$Q$5120,10,FALSE)=0,"-",VLOOKUP(CONCATENATE($G$7,$A65),'Table 1a rounded for pivot'!$A$2:$Q$5120,10,FALSE))</f>
        <v>2.4</v>
      </c>
      <c r="I65" s="1">
        <f>IF(VLOOKUP(CONCATENATE($G$7,$A65),'Table 1a rounded for pivot'!$A$2:$Q$5120,11,FALSE)=0,"-",VLOOKUP(CONCATENATE($G$7,$A65),'Table 1a rounded for pivot'!$A$2:$Q$5120,11,FALSE))</f>
        <v>76.2</v>
      </c>
      <c r="J65" s="1">
        <f>IF(VLOOKUP(CONCATENATE($G$7,$A65),'Table 1a rounded for pivot'!$A$2:$Q$5120,12,FALSE)=0,"-",VLOOKUP(CONCATENATE($G$7,$A65),'Table 1a rounded for pivot'!$A$2:$Q$5120,12,FALSE))</f>
        <v>189.3</v>
      </c>
      <c r="K65" s="9">
        <f>IF(B65="-","-",VLOOKUP(CONCATENATE($G$7,$A65),'Table 1a rounded for pivot'!$A$2:$Q$5120,13,FALSE))</f>
        <v>23</v>
      </c>
      <c r="L65" s="9">
        <f>IF(C65="-","-",VLOOKUP(CONCATENATE($G$7,$A65),'Table 1a rounded for pivot'!$A$2:$Q$5120,14,FALSE))</f>
        <v>28</v>
      </c>
      <c r="M65" s="9">
        <f>IF(D65="-","-",VLOOKUP(CONCATENATE($G$7,$A65),'Table 1a rounded for pivot'!$A$2:$Q$5120,15,FALSE))</f>
        <v>51</v>
      </c>
      <c r="N65" s="9">
        <f>IF(E65="-","-",VLOOKUP(CONCATENATE($G$7,$A65),'Table 1a rounded for pivot'!$A$2:$Q$5120,16,FALSE))</f>
        <v>49</v>
      </c>
      <c r="O65" s="9">
        <f>IF(F65="-","-",VLOOKUP(CONCATENATE($G$7,$A65),'Table 1a rounded for pivot'!$A$2:$Q$5120,17,FALSE))</f>
        <v>100</v>
      </c>
    </row>
    <row r="66" spans="1:15" s="16" customFormat="1" x14ac:dyDescent="0.2">
      <c r="A66" s="17" t="s">
        <v>230</v>
      </c>
      <c r="B66" s="1">
        <f>IF(VLOOKUP(CONCATENATE($G$7,$A66),'Table 1a rounded for pivot'!$A$2:$Q$5120,4,FALSE)=0,"-",VLOOKUP(CONCATENATE($G$7,$A66),'Table 1a rounded for pivot'!$A$2:$Q$5120,4,FALSE))</f>
        <v>26.1</v>
      </c>
      <c r="C66" s="1">
        <f>IF(VLOOKUP(CONCATENATE($G$7,$A66),'Table 1a rounded for pivot'!$A$2:$Q$5120,5,FALSE)=0,"-",VLOOKUP(CONCATENATE($G$7,$A66),'Table 1a rounded for pivot'!$A$2:$Q$5120,5,FALSE))</f>
        <v>33.700000000000003</v>
      </c>
      <c r="D66" s="1">
        <f>IF(VLOOKUP(CONCATENATE($G$7,$A66),'Table 1a rounded for pivot'!$A$2:$Q$5120,6,FALSE)=0,"-",VLOOKUP(CONCATENATE($G$7,$A66),'Table 1a rounded for pivot'!$A$2:$Q$5120,6,FALSE))</f>
        <v>59.8</v>
      </c>
      <c r="E66" s="1">
        <f>IF(VLOOKUP(CONCATENATE($G$7,$A66),'Table 1a rounded for pivot'!$A$2:$Q$5120,7,FALSE)=0,"-",VLOOKUP(CONCATENATE($G$7,$A66),'Table 1a rounded for pivot'!$A$2:$Q$5120,7,FALSE))</f>
        <v>52.3</v>
      </c>
      <c r="F66" s="1">
        <f>IF(VLOOKUP(CONCATENATE($G$7,$A66),'Table 1a rounded for pivot'!$A$2:$Q$5120,8,FALSE)=0,"-",VLOOKUP(CONCATENATE($G$7,$A66),'Table 1a rounded for pivot'!$A$2:$Q$5120,8,FALSE))</f>
        <v>112.1</v>
      </c>
      <c r="G66" s="1">
        <f>IF(VLOOKUP(CONCATENATE($G$7,$A66),'Table 1a rounded for pivot'!$A$2:$Q$5120,9,FALSE)=0,"-",VLOOKUP(CONCATENATE($G$7,$A66),'Table 1a rounded for pivot'!$A$2:$Q$5120,9,FALSE))</f>
        <v>71.3</v>
      </c>
      <c r="H66" s="1">
        <f>IF(VLOOKUP(CONCATENATE($G$7,$A66),'Table 1a rounded for pivot'!$A$2:$Q$5120,10,FALSE)=0,"-",VLOOKUP(CONCATENATE($G$7,$A66),'Table 1a rounded for pivot'!$A$2:$Q$5120,10,FALSE))</f>
        <v>5.2</v>
      </c>
      <c r="I66" s="1">
        <f>IF(VLOOKUP(CONCATENATE($G$7,$A66),'Table 1a rounded for pivot'!$A$2:$Q$5120,11,FALSE)=0,"-",VLOOKUP(CONCATENATE($G$7,$A66),'Table 1a rounded for pivot'!$A$2:$Q$5120,11,FALSE))</f>
        <v>76.5</v>
      </c>
      <c r="J66" s="1">
        <f>IF(VLOOKUP(CONCATENATE($G$7,$A66),'Table 1a rounded for pivot'!$A$2:$Q$5120,12,FALSE)=0,"-",VLOOKUP(CONCATENATE($G$7,$A66),'Table 1a rounded for pivot'!$A$2:$Q$5120,12,FALSE))</f>
        <v>188.6</v>
      </c>
      <c r="K66" s="9">
        <f>IF(B66="-","-",VLOOKUP(CONCATENATE($G$7,$A66),'Table 1a rounded for pivot'!$A$2:$Q$5120,13,FALSE))</f>
        <v>23</v>
      </c>
      <c r="L66" s="9">
        <f>IF(C66="-","-",VLOOKUP(CONCATENATE($G$7,$A66),'Table 1a rounded for pivot'!$A$2:$Q$5120,14,FALSE))</f>
        <v>30</v>
      </c>
      <c r="M66" s="9">
        <f>IF(D66="-","-",VLOOKUP(CONCATENATE($G$7,$A66),'Table 1a rounded for pivot'!$A$2:$Q$5120,15,FALSE))</f>
        <v>53</v>
      </c>
      <c r="N66" s="9">
        <f>IF(E66="-","-",VLOOKUP(CONCATENATE($G$7,$A66),'Table 1a rounded for pivot'!$A$2:$Q$5120,16,FALSE))</f>
        <v>47</v>
      </c>
      <c r="O66" s="9">
        <f>IF(F66="-","-",VLOOKUP(CONCATENATE($G$7,$A66),'Table 1a rounded for pivot'!$A$2:$Q$5120,17,FALSE))</f>
        <v>100</v>
      </c>
    </row>
    <row r="67" spans="1:15" s="16" customFormat="1" x14ac:dyDescent="0.2">
      <c r="A67" s="17" t="s">
        <v>240</v>
      </c>
      <c r="B67" s="1">
        <f>IF(VLOOKUP(CONCATENATE($G$7,$A67),'Table 1a rounded for pivot'!$A$2:$Q$5120,4,FALSE)=0,"-",VLOOKUP(CONCATENATE($G$7,$A67),'Table 1a rounded for pivot'!$A$2:$Q$5120,4,FALSE))</f>
        <v>27.4</v>
      </c>
      <c r="C67" s="1">
        <f>IF(VLOOKUP(CONCATENATE($G$7,$A67),'Table 1a rounded for pivot'!$A$2:$Q$5120,5,FALSE)=0,"-",VLOOKUP(CONCATENATE($G$7,$A67),'Table 1a rounded for pivot'!$A$2:$Q$5120,5,FALSE))</f>
        <v>40.9</v>
      </c>
      <c r="D67" s="1">
        <f>IF(VLOOKUP(CONCATENATE($G$7,$A67),'Table 1a rounded for pivot'!$A$2:$Q$5120,6,FALSE)=0,"-",VLOOKUP(CONCATENATE($G$7,$A67),'Table 1a rounded for pivot'!$A$2:$Q$5120,6,FALSE))</f>
        <v>68.400000000000006</v>
      </c>
      <c r="E67" s="1">
        <f>IF(VLOOKUP(CONCATENATE($G$7,$A67),'Table 1a rounded for pivot'!$A$2:$Q$5120,7,FALSE)=0,"-",VLOOKUP(CONCATENATE($G$7,$A67),'Table 1a rounded for pivot'!$A$2:$Q$5120,7,FALSE))</f>
        <v>52.5</v>
      </c>
      <c r="F67" s="1">
        <f>IF(VLOOKUP(CONCATENATE($G$7,$A67),'Table 1a rounded for pivot'!$A$2:$Q$5120,8,FALSE)=0,"-",VLOOKUP(CONCATENATE($G$7,$A67),'Table 1a rounded for pivot'!$A$2:$Q$5120,8,FALSE))</f>
        <v>120.8</v>
      </c>
      <c r="G67" s="1">
        <f>IF(VLOOKUP(CONCATENATE($G$7,$A67),'Table 1a rounded for pivot'!$A$2:$Q$5120,9,FALSE)=0,"-",VLOOKUP(CONCATENATE($G$7,$A67),'Table 1a rounded for pivot'!$A$2:$Q$5120,9,FALSE))</f>
        <v>67.2</v>
      </c>
      <c r="H67" s="1">
        <f>IF(VLOOKUP(CONCATENATE($G$7,$A67),'Table 1a rounded for pivot'!$A$2:$Q$5120,10,FALSE)=0,"-",VLOOKUP(CONCATENATE($G$7,$A67),'Table 1a rounded for pivot'!$A$2:$Q$5120,10,FALSE))</f>
        <v>6.9</v>
      </c>
      <c r="I67" s="1">
        <f>IF(VLOOKUP(CONCATENATE($G$7,$A67),'Table 1a rounded for pivot'!$A$2:$Q$5120,11,FALSE)=0,"-",VLOOKUP(CONCATENATE($G$7,$A67),'Table 1a rounded for pivot'!$A$2:$Q$5120,11,FALSE))</f>
        <v>74</v>
      </c>
      <c r="J67" s="1">
        <f>IF(VLOOKUP(CONCATENATE($G$7,$A67),'Table 1a rounded for pivot'!$A$2:$Q$5120,12,FALSE)=0,"-",VLOOKUP(CONCATENATE($G$7,$A67),'Table 1a rounded for pivot'!$A$2:$Q$5120,12,FALSE))</f>
        <v>194.9</v>
      </c>
      <c r="K67" s="9">
        <f>IF(B67="-","-",VLOOKUP(CONCATENATE($G$7,$A67),'Table 1a rounded for pivot'!$A$2:$Q$5120,13,FALSE))</f>
        <v>23</v>
      </c>
      <c r="L67" s="9">
        <f>IF(C67="-","-",VLOOKUP(CONCATENATE($G$7,$A67),'Table 1a rounded for pivot'!$A$2:$Q$5120,14,FALSE))</f>
        <v>34</v>
      </c>
      <c r="M67" s="9">
        <f>IF(D67="-","-",VLOOKUP(CONCATENATE($G$7,$A67),'Table 1a rounded for pivot'!$A$2:$Q$5120,15,FALSE))</f>
        <v>57</v>
      </c>
      <c r="N67" s="9">
        <f>IF(E67="-","-",VLOOKUP(CONCATENATE($G$7,$A67),'Table 1a rounded for pivot'!$A$2:$Q$5120,16,FALSE))</f>
        <v>43</v>
      </c>
      <c r="O67" s="9">
        <f>IF(F67="-","-",VLOOKUP(CONCATENATE($G$7,$A67),'Table 1a rounded for pivot'!$A$2:$Q$5120,17,FALSE))</f>
        <v>100</v>
      </c>
    </row>
    <row r="68" spans="1:15" s="16" customFormat="1" x14ac:dyDescent="0.2">
      <c r="A68" s="17" t="s">
        <v>250</v>
      </c>
      <c r="B68" s="1">
        <f>IF(VLOOKUP(CONCATENATE($G$7,$A68),'Table 1a rounded for pivot'!$A$2:$Q$5120,4,FALSE)=0,"-",VLOOKUP(CONCATENATE($G$7,$A68),'Table 1a rounded for pivot'!$A$2:$Q$5120,4,FALSE))</f>
        <v>28.4</v>
      </c>
      <c r="C68" s="1">
        <f>IF(VLOOKUP(CONCATENATE($G$7,$A68),'Table 1a rounded for pivot'!$A$2:$Q$5120,5,FALSE)=0,"-",VLOOKUP(CONCATENATE($G$7,$A68),'Table 1a rounded for pivot'!$A$2:$Q$5120,5,FALSE))</f>
        <v>41.6</v>
      </c>
      <c r="D68" s="1">
        <f>IF(VLOOKUP(CONCATENATE($G$7,$A68),'Table 1a rounded for pivot'!$A$2:$Q$5120,6,FALSE)=0,"-",VLOOKUP(CONCATENATE($G$7,$A68),'Table 1a rounded for pivot'!$A$2:$Q$5120,6,FALSE))</f>
        <v>69.900000000000006</v>
      </c>
      <c r="E68" s="1">
        <f>IF(VLOOKUP(CONCATENATE($G$7,$A68),'Table 1a rounded for pivot'!$A$2:$Q$5120,7,FALSE)=0,"-",VLOOKUP(CONCATENATE($G$7,$A68),'Table 1a rounded for pivot'!$A$2:$Q$5120,7,FALSE))</f>
        <v>53</v>
      </c>
      <c r="F68" s="1">
        <f>IF(VLOOKUP(CONCATENATE($G$7,$A68),'Table 1a rounded for pivot'!$A$2:$Q$5120,8,FALSE)=0,"-",VLOOKUP(CONCATENATE($G$7,$A68),'Table 1a rounded for pivot'!$A$2:$Q$5120,8,FALSE))</f>
        <v>123</v>
      </c>
      <c r="G68" s="1">
        <f>IF(VLOOKUP(CONCATENATE($G$7,$A68),'Table 1a rounded for pivot'!$A$2:$Q$5120,9,FALSE)=0,"-",VLOOKUP(CONCATENATE($G$7,$A68),'Table 1a rounded for pivot'!$A$2:$Q$5120,9,FALSE))</f>
        <v>68.099999999999994</v>
      </c>
      <c r="H68" s="1">
        <f>IF(VLOOKUP(CONCATENATE($G$7,$A68),'Table 1a rounded for pivot'!$A$2:$Q$5120,10,FALSE)=0,"-",VLOOKUP(CONCATENATE($G$7,$A68),'Table 1a rounded for pivot'!$A$2:$Q$5120,10,FALSE))</f>
        <v>13.8</v>
      </c>
      <c r="I68" s="1">
        <f>IF(VLOOKUP(CONCATENATE($G$7,$A68),'Table 1a rounded for pivot'!$A$2:$Q$5120,11,FALSE)=0,"-",VLOOKUP(CONCATENATE($G$7,$A68),'Table 1a rounded for pivot'!$A$2:$Q$5120,11,FALSE))</f>
        <v>81.900000000000006</v>
      </c>
      <c r="J68" s="1">
        <f>IF(VLOOKUP(CONCATENATE($G$7,$A68),'Table 1a rounded for pivot'!$A$2:$Q$5120,12,FALSE)=0,"-",VLOOKUP(CONCATENATE($G$7,$A68),'Table 1a rounded for pivot'!$A$2:$Q$5120,12,FALSE))</f>
        <v>204.8</v>
      </c>
      <c r="K68" s="9">
        <f>IF(B68="-","-",VLOOKUP(CONCATENATE($G$7,$A68),'Table 1a rounded for pivot'!$A$2:$Q$5120,13,FALSE))</f>
        <v>23</v>
      </c>
      <c r="L68" s="9">
        <f>IF(C68="-","-",VLOOKUP(CONCATENATE($G$7,$A68),'Table 1a rounded for pivot'!$A$2:$Q$5120,14,FALSE))</f>
        <v>34</v>
      </c>
      <c r="M68" s="9">
        <f>IF(D68="-","-",VLOOKUP(CONCATENATE($G$7,$A68),'Table 1a rounded for pivot'!$A$2:$Q$5120,15,FALSE))</f>
        <v>57</v>
      </c>
      <c r="N68" s="9">
        <f>IF(E68="-","-",VLOOKUP(CONCATENATE($G$7,$A68),'Table 1a rounded for pivot'!$A$2:$Q$5120,16,FALSE))</f>
        <v>43</v>
      </c>
      <c r="O68" s="9">
        <f>IF(F68="-","-",VLOOKUP(CONCATENATE($G$7,$A68),'Table 1a rounded for pivot'!$A$2:$Q$5120,17,FALSE))</f>
        <v>100</v>
      </c>
    </row>
    <row r="69" spans="1:15" s="16" customFormat="1" x14ac:dyDescent="0.2">
      <c r="A69" s="17" t="s">
        <v>257</v>
      </c>
      <c r="B69" s="1">
        <f>IF(VLOOKUP(CONCATENATE($G$7,$A69),'Table 1a rounded for pivot'!$A$2:$Q$5120,4,FALSE)=0,"-",VLOOKUP(CONCATENATE($G$7,$A69),'Table 1a rounded for pivot'!$A$2:$Q$5120,4,FALSE))</f>
        <v>28.6</v>
      </c>
      <c r="C69" s="1">
        <f>IF(VLOOKUP(CONCATENATE($G$7,$A69),'Table 1a rounded for pivot'!$A$2:$Q$5120,5,FALSE)=0,"-",VLOOKUP(CONCATENATE($G$7,$A69),'Table 1a rounded for pivot'!$A$2:$Q$5120,5,FALSE))</f>
        <v>43.7</v>
      </c>
      <c r="D69" s="1">
        <f>IF(VLOOKUP(CONCATENATE($G$7,$A69),'Table 1a rounded for pivot'!$A$2:$Q$5120,6,FALSE)=0,"-",VLOOKUP(CONCATENATE($G$7,$A69),'Table 1a rounded for pivot'!$A$2:$Q$5120,6,FALSE))</f>
        <v>72.3</v>
      </c>
      <c r="E69" s="1">
        <f>IF(VLOOKUP(CONCATENATE($G$7,$A69),'Table 1a rounded for pivot'!$A$2:$Q$5120,7,FALSE)=0,"-",VLOOKUP(CONCATENATE($G$7,$A69),'Table 1a rounded for pivot'!$A$2:$Q$5120,7,FALSE))</f>
        <v>54.2</v>
      </c>
      <c r="F69" s="1">
        <f>IF(VLOOKUP(CONCATENATE($G$7,$A69),'Table 1a rounded for pivot'!$A$2:$Q$5120,8,FALSE)=0,"-",VLOOKUP(CONCATENATE($G$7,$A69),'Table 1a rounded for pivot'!$A$2:$Q$5120,8,FALSE))</f>
        <v>126.5</v>
      </c>
      <c r="G69" s="1">
        <f>IF(VLOOKUP(CONCATENATE($G$7,$A69),'Table 1a rounded for pivot'!$A$2:$Q$5120,9,FALSE)=0,"-",VLOOKUP(CONCATENATE($G$7,$A69),'Table 1a rounded for pivot'!$A$2:$Q$5120,9,FALSE))</f>
        <v>72.599999999999994</v>
      </c>
      <c r="H69" s="1">
        <f>IF(VLOOKUP(CONCATENATE($G$7,$A69),'Table 1a rounded for pivot'!$A$2:$Q$5120,10,FALSE)=0,"-",VLOOKUP(CONCATENATE($G$7,$A69),'Table 1a rounded for pivot'!$A$2:$Q$5120,10,FALSE))</f>
        <v>18.100000000000001</v>
      </c>
      <c r="I69" s="1">
        <f>IF(VLOOKUP(CONCATENATE($G$7,$A69),'Table 1a rounded for pivot'!$A$2:$Q$5120,11,FALSE)=0,"-",VLOOKUP(CONCATENATE($G$7,$A69),'Table 1a rounded for pivot'!$A$2:$Q$5120,11,FALSE))</f>
        <v>90.8</v>
      </c>
      <c r="J69" s="1">
        <f>IF(VLOOKUP(CONCATENATE($G$7,$A69),'Table 1a rounded for pivot'!$A$2:$Q$5120,12,FALSE)=0,"-",VLOOKUP(CONCATENATE($G$7,$A69),'Table 1a rounded for pivot'!$A$2:$Q$5120,12,FALSE))</f>
        <v>217.3</v>
      </c>
      <c r="K69" s="9">
        <f>IF(B69="-","-",VLOOKUP(CONCATENATE($G$7,$A69),'Table 1a rounded for pivot'!$A$2:$Q$5120,13,FALSE))</f>
        <v>23</v>
      </c>
      <c r="L69" s="9">
        <f>IF(C69="-","-",VLOOKUP(CONCATENATE($G$7,$A69),'Table 1a rounded for pivot'!$A$2:$Q$5120,14,FALSE))</f>
        <v>35</v>
      </c>
      <c r="M69" s="9">
        <f>IF(D69="-","-",VLOOKUP(CONCATENATE($G$7,$A69),'Table 1a rounded for pivot'!$A$2:$Q$5120,15,FALSE))</f>
        <v>57</v>
      </c>
      <c r="N69" s="9">
        <f>IF(E69="-","-",VLOOKUP(CONCATENATE($G$7,$A69),'Table 1a rounded for pivot'!$A$2:$Q$5120,16,FALSE))</f>
        <v>43</v>
      </c>
      <c r="O69" s="9">
        <f>IF(F69="-","-",VLOOKUP(CONCATENATE($G$7,$A69),'Table 1a rounded for pivot'!$A$2:$Q$5120,17,FALSE))</f>
        <v>100</v>
      </c>
    </row>
    <row r="70" spans="1:15" s="16" customFormat="1" x14ac:dyDescent="0.2">
      <c r="A70" s="17" t="s">
        <v>271</v>
      </c>
      <c r="B70" s="1">
        <f>IF(VLOOKUP(CONCATENATE($G$7,$A70),'Table 1a rounded for pivot'!$A$2:$Q$5120,4,FALSE)=0,"-",VLOOKUP(CONCATENATE($G$7,$A70),'Table 1a rounded for pivot'!$A$2:$Q$5120,4,FALSE))</f>
        <v>22.9</v>
      </c>
      <c r="C70" s="1">
        <f>IF(VLOOKUP(CONCATENATE($G$7,$A70),'Table 1a rounded for pivot'!$A$2:$Q$5120,5,FALSE)=0,"-",VLOOKUP(CONCATENATE($G$7,$A70),'Table 1a rounded for pivot'!$A$2:$Q$5120,5,FALSE))</f>
        <v>43.1</v>
      </c>
      <c r="D70" s="1">
        <f>IF(VLOOKUP(CONCATENATE($G$7,$A70),'Table 1a rounded for pivot'!$A$2:$Q$5120,6,FALSE)=0,"-",VLOOKUP(CONCATENATE($G$7,$A70),'Table 1a rounded for pivot'!$A$2:$Q$5120,6,FALSE))</f>
        <v>66.099999999999994</v>
      </c>
      <c r="E70" s="1">
        <f>IF(VLOOKUP(CONCATENATE($G$7,$A70),'Table 1a rounded for pivot'!$A$2:$Q$5120,7,FALSE)=0,"-",VLOOKUP(CONCATENATE($G$7,$A70),'Table 1a rounded for pivot'!$A$2:$Q$5120,7,FALSE))</f>
        <v>42.5</v>
      </c>
      <c r="F70" s="1">
        <f>IF(VLOOKUP(CONCATENATE($G$7,$A70),'Table 1a rounded for pivot'!$A$2:$Q$5120,8,FALSE)=0,"-",VLOOKUP(CONCATENATE($G$7,$A70),'Table 1a rounded for pivot'!$A$2:$Q$5120,8,FALSE))</f>
        <v>108.6</v>
      </c>
      <c r="G70" s="1">
        <f>IF(VLOOKUP(CONCATENATE($G$7,$A70),'Table 1a rounded for pivot'!$A$2:$Q$5120,9,FALSE)=0,"-",VLOOKUP(CONCATENATE($G$7,$A70),'Table 1a rounded for pivot'!$A$2:$Q$5120,9,FALSE))</f>
        <v>74.3</v>
      </c>
      <c r="H70" s="1">
        <f>IF(VLOOKUP(CONCATENATE($G$7,$A70),'Table 1a rounded for pivot'!$A$2:$Q$5120,10,FALSE)=0,"-",VLOOKUP(CONCATENATE($G$7,$A70),'Table 1a rounded for pivot'!$A$2:$Q$5120,10,FALSE))</f>
        <v>24.3</v>
      </c>
      <c r="I70" s="1">
        <f>IF(VLOOKUP(CONCATENATE($G$7,$A70),'Table 1a rounded for pivot'!$A$2:$Q$5120,11,FALSE)=0,"-",VLOOKUP(CONCATENATE($G$7,$A70),'Table 1a rounded for pivot'!$A$2:$Q$5120,11,FALSE))</f>
        <v>98.6</v>
      </c>
      <c r="J70" s="1">
        <f>IF(VLOOKUP(CONCATENATE($G$7,$A70),'Table 1a rounded for pivot'!$A$2:$Q$5120,12,FALSE)=0,"-",VLOOKUP(CONCATENATE($G$7,$A70),'Table 1a rounded for pivot'!$A$2:$Q$5120,12,FALSE))</f>
        <v>207.2</v>
      </c>
      <c r="K70" s="9">
        <f>IF(B70="-","-",VLOOKUP(CONCATENATE($G$7,$A70),'Table 1a rounded for pivot'!$A$2:$Q$5120,13,FALSE))</f>
        <v>21</v>
      </c>
      <c r="L70" s="9">
        <f>IF(C70="-","-",VLOOKUP(CONCATENATE($G$7,$A70),'Table 1a rounded for pivot'!$A$2:$Q$5120,14,FALSE))</f>
        <v>40</v>
      </c>
      <c r="M70" s="9">
        <f>IF(D70="-","-",VLOOKUP(CONCATENATE($G$7,$A70),'Table 1a rounded for pivot'!$A$2:$Q$5120,15,FALSE))</f>
        <v>61</v>
      </c>
      <c r="N70" s="9">
        <f>IF(E70="-","-",VLOOKUP(CONCATENATE($G$7,$A70),'Table 1a rounded for pivot'!$A$2:$Q$5120,16,FALSE))</f>
        <v>39</v>
      </c>
      <c r="O70" s="9">
        <f>IF(F70="-","-",VLOOKUP(CONCATENATE($G$7,$A70),'Table 1a rounded for pivot'!$A$2:$Q$5120,17,FALSE))</f>
        <v>100</v>
      </c>
    </row>
    <row r="71" spans="1:15" s="16" customFormat="1" x14ac:dyDescent="0.2">
      <c r="A71" s="17" t="s">
        <v>281</v>
      </c>
      <c r="B71" s="1">
        <f>IF(VLOOKUP(CONCATENATE($G$7,$A71),'Table 1a rounded for pivot'!$A$2:$Q$5120,4,FALSE)=0,"-",VLOOKUP(CONCATENATE($G$7,$A71),'Table 1a rounded for pivot'!$A$2:$Q$5120,4,FALSE))</f>
        <v>17.600000000000001</v>
      </c>
      <c r="C71" s="1">
        <f>IF(VLOOKUP(CONCATENATE($G$7,$A71),'Table 1a rounded for pivot'!$A$2:$Q$5120,5,FALSE)=0,"-",VLOOKUP(CONCATENATE($G$7,$A71),'Table 1a rounded for pivot'!$A$2:$Q$5120,5,FALSE))</f>
        <v>43.7</v>
      </c>
      <c r="D71" s="1">
        <f>IF(VLOOKUP(CONCATENATE($G$7,$A71),'Table 1a rounded for pivot'!$A$2:$Q$5120,6,FALSE)=0,"-",VLOOKUP(CONCATENATE($G$7,$A71),'Table 1a rounded for pivot'!$A$2:$Q$5120,6,FALSE))</f>
        <v>61.3</v>
      </c>
      <c r="E71" s="1">
        <f>IF(VLOOKUP(CONCATENATE($G$7,$A71),'Table 1a rounded for pivot'!$A$2:$Q$5120,7,FALSE)=0,"-",VLOOKUP(CONCATENATE($G$7,$A71),'Table 1a rounded for pivot'!$A$2:$Q$5120,7,FALSE))</f>
        <v>33</v>
      </c>
      <c r="F71" s="1">
        <f>IF(VLOOKUP(CONCATENATE($G$7,$A71),'Table 1a rounded for pivot'!$A$2:$Q$5120,8,FALSE)=0,"-",VLOOKUP(CONCATENATE($G$7,$A71),'Table 1a rounded for pivot'!$A$2:$Q$5120,8,FALSE))</f>
        <v>94.3</v>
      </c>
      <c r="G71" s="1">
        <f>IF(VLOOKUP(CONCATENATE($G$7,$A71),'Table 1a rounded for pivot'!$A$2:$Q$5120,9,FALSE)=0,"-",VLOOKUP(CONCATENATE($G$7,$A71),'Table 1a rounded for pivot'!$A$2:$Q$5120,9,FALSE))</f>
        <v>76.2</v>
      </c>
      <c r="H71" s="1">
        <f>IF(VLOOKUP(CONCATENATE($G$7,$A71),'Table 1a rounded for pivot'!$A$2:$Q$5120,10,FALSE)=0,"-",VLOOKUP(CONCATENATE($G$7,$A71),'Table 1a rounded for pivot'!$A$2:$Q$5120,10,FALSE))</f>
        <v>18.600000000000001</v>
      </c>
      <c r="I71" s="1">
        <f>IF(VLOOKUP(CONCATENATE($G$7,$A71),'Table 1a rounded for pivot'!$A$2:$Q$5120,11,FALSE)=0,"-",VLOOKUP(CONCATENATE($G$7,$A71),'Table 1a rounded for pivot'!$A$2:$Q$5120,11,FALSE))</f>
        <v>94.7</v>
      </c>
      <c r="J71" s="1">
        <f>IF(VLOOKUP(CONCATENATE($G$7,$A71),'Table 1a rounded for pivot'!$A$2:$Q$5120,12,FALSE)=0,"-",VLOOKUP(CONCATENATE($G$7,$A71),'Table 1a rounded for pivot'!$A$2:$Q$5120,12,FALSE))</f>
        <v>189</v>
      </c>
      <c r="K71" s="9">
        <f>IF(B71="-","-",VLOOKUP(CONCATENATE($G$7,$A71),'Table 1a rounded for pivot'!$A$2:$Q$5120,13,FALSE))</f>
        <v>19</v>
      </c>
      <c r="L71" s="9">
        <f>IF(C71="-","-",VLOOKUP(CONCATENATE($G$7,$A71),'Table 1a rounded for pivot'!$A$2:$Q$5120,14,FALSE))</f>
        <v>46</v>
      </c>
      <c r="M71" s="9">
        <f>IF(D71="-","-",VLOOKUP(CONCATENATE($G$7,$A71),'Table 1a rounded for pivot'!$A$2:$Q$5120,15,FALSE))</f>
        <v>65</v>
      </c>
      <c r="N71" s="9">
        <f>IF(E71="-","-",VLOOKUP(CONCATENATE($G$7,$A71),'Table 1a rounded for pivot'!$A$2:$Q$5120,16,FALSE))</f>
        <v>35</v>
      </c>
      <c r="O71" s="9">
        <f>IF(F71="-","-",VLOOKUP(CONCATENATE($G$7,$A71),'Table 1a rounded for pivot'!$A$2:$Q$5120,17,FALSE))</f>
        <v>100</v>
      </c>
    </row>
    <row r="72" spans="1:15" s="16" customFormat="1" x14ac:dyDescent="0.2">
      <c r="A72" s="17" t="s">
        <v>758</v>
      </c>
      <c r="B72" s="1">
        <f>IF(VLOOKUP(CONCATENATE($G$7,$A72),'Table 1a rounded for pivot'!$A$2:$Q$5120,4,FALSE)=0,"-",VLOOKUP(CONCATENATE($G$7,$A72),'Table 1a rounded for pivot'!$A$2:$Q$5120,4,FALSE))</f>
        <v>15.5</v>
      </c>
      <c r="C72" s="1">
        <f>IF(VLOOKUP(CONCATENATE($G$7,$A72),'Table 1a rounded for pivot'!$A$2:$Q$5120,5,FALSE)=0,"-",VLOOKUP(CONCATENATE($G$7,$A72),'Table 1a rounded for pivot'!$A$2:$Q$5120,5,FALSE))</f>
        <v>44.6</v>
      </c>
      <c r="D72" s="1">
        <f>IF(VLOOKUP(CONCATENATE($G$7,$A72),'Table 1a rounded for pivot'!$A$2:$Q$5120,6,FALSE)=0,"-",VLOOKUP(CONCATENATE($G$7,$A72),'Table 1a rounded for pivot'!$A$2:$Q$5120,6,FALSE))</f>
        <v>60</v>
      </c>
      <c r="E72" s="1">
        <f>IF(VLOOKUP(CONCATENATE($G$7,$A72),'Table 1a rounded for pivot'!$A$2:$Q$5120,7,FALSE)=0,"-",VLOOKUP(CONCATENATE($G$7,$A72),'Table 1a rounded for pivot'!$A$2:$Q$5120,7,FALSE))</f>
        <v>30.2</v>
      </c>
      <c r="F72" s="1">
        <f>IF(VLOOKUP(CONCATENATE($G$7,$A72),'Table 1a rounded for pivot'!$A$2:$Q$5120,8,FALSE)=0,"-",VLOOKUP(CONCATENATE($G$7,$A72),'Table 1a rounded for pivot'!$A$2:$Q$5120,8,FALSE))</f>
        <v>90.2</v>
      </c>
      <c r="G72" s="1">
        <f>IF(VLOOKUP(CONCATENATE($G$7,$A72),'Table 1a rounded for pivot'!$A$2:$Q$5120,9,FALSE)=0,"-",VLOOKUP(CONCATENATE($G$7,$A72),'Table 1a rounded for pivot'!$A$2:$Q$5120,9,FALSE))</f>
        <v>87.4</v>
      </c>
      <c r="H72" s="1">
        <f>IF(VLOOKUP(CONCATENATE($G$7,$A72),'Table 1a rounded for pivot'!$A$2:$Q$5120,10,FALSE)=0,"-",VLOOKUP(CONCATENATE($G$7,$A72),'Table 1a rounded for pivot'!$A$2:$Q$5120,10,FALSE))</f>
        <v>23.4</v>
      </c>
      <c r="I72" s="1">
        <f>IF(VLOOKUP(CONCATENATE($G$7,$A72),'Table 1a rounded for pivot'!$A$2:$Q$5120,11,FALSE)=0,"-",VLOOKUP(CONCATENATE($G$7,$A72),'Table 1a rounded for pivot'!$A$2:$Q$5120,11,FALSE))</f>
        <v>110.8</v>
      </c>
      <c r="J72" s="1">
        <f>IF(VLOOKUP(CONCATENATE($G$7,$A72),'Table 1a rounded for pivot'!$A$2:$Q$5120,12,FALSE)=0,"-",VLOOKUP(CONCATENATE($G$7,$A72),'Table 1a rounded for pivot'!$A$2:$Q$5120,12,FALSE))</f>
        <v>201</v>
      </c>
      <c r="K72" s="9">
        <f>IF(B72="-","-",VLOOKUP(CONCATENATE($G$7,$A72),'Table 1a rounded for pivot'!$A$2:$Q$5120,13,FALSE))</f>
        <v>17</v>
      </c>
      <c r="L72" s="9">
        <f>IF(C72="-","-",VLOOKUP(CONCATENATE($G$7,$A72),'Table 1a rounded for pivot'!$A$2:$Q$5120,14,FALSE))</f>
        <v>49</v>
      </c>
      <c r="M72" s="9">
        <f>IF(D72="-","-",VLOOKUP(CONCATENATE($G$7,$A72),'Table 1a rounded for pivot'!$A$2:$Q$5120,15,FALSE))</f>
        <v>67</v>
      </c>
      <c r="N72" s="9">
        <f>IF(E72="-","-",VLOOKUP(CONCATENATE($G$7,$A72),'Table 1a rounded for pivot'!$A$2:$Q$5120,16,FALSE))</f>
        <v>33</v>
      </c>
      <c r="O72" s="9">
        <f>IF(F72="-","-",VLOOKUP(CONCATENATE($G$7,$A72),'Table 1a rounded for pivot'!$A$2:$Q$5120,17,FALSE))</f>
        <v>100</v>
      </c>
    </row>
    <row r="73" spans="1:15" s="16" customFormat="1" x14ac:dyDescent="0.2">
      <c r="A73" s="15" t="s">
        <v>785</v>
      </c>
      <c r="B73" s="1">
        <f>IF(VLOOKUP(CONCATENATE($G$7,$A73),'Table 1a rounded for pivot'!$A$2:$Q$5120,4,FALSE)=0,"-",VLOOKUP(CONCATENATE($G$7,$A73),'Table 1a rounded for pivot'!$A$2:$Q$5120,4,FALSE))</f>
        <v>14.1</v>
      </c>
      <c r="C73" s="1">
        <f>IF(VLOOKUP(CONCATENATE($G$7,$A73),'Table 1a rounded for pivot'!$A$2:$Q$5120,5,FALSE)=0,"-",VLOOKUP(CONCATENATE($G$7,$A73),'Table 1a rounded for pivot'!$A$2:$Q$5120,5,FALSE))</f>
        <v>42.8</v>
      </c>
      <c r="D73" s="1">
        <f>IF(VLOOKUP(CONCATENATE($G$7,$A73),'Table 1a rounded for pivot'!$A$2:$Q$5120,6,FALSE)=0,"-",VLOOKUP(CONCATENATE($G$7,$A73),'Table 1a rounded for pivot'!$A$2:$Q$5120,6,FALSE))</f>
        <v>56.9</v>
      </c>
      <c r="E73" s="1">
        <f>IF(VLOOKUP(CONCATENATE($G$7,$A73),'Table 1a rounded for pivot'!$A$2:$Q$5120,7,FALSE)=0,"-",VLOOKUP(CONCATENATE($G$7,$A73),'Table 1a rounded for pivot'!$A$2:$Q$5120,7,FALSE))</f>
        <v>28.9</v>
      </c>
      <c r="F73" s="1">
        <f>IF(VLOOKUP(CONCATENATE($G$7,$A73),'Table 1a rounded for pivot'!$A$2:$Q$5120,8,FALSE)=0,"-",VLOOKUP(CONCATENATE($G$7,$A73),'Table 1a rounded for pivot'!$A$2:$Q$5120,8,FALSE))</f>
        <v>85.8</v>
      </c>
      <c r="G73" s="1">
        <f>IF(VLOOKUP(CONCATENATE($G$7,$A73),'Table 1a rounded for pivot'!$A$2:$Q$5120,9,FALSE)=0,"-",VLOOKUP(CONCATENATE($G$7,$A73),'Table 1a rounded for pivot'!$A$2:$Q$5120,9,FALSE))</f>
        <v>91.7</v>
      </c>
      <c r="H73" s="1">
        <f>IF(VLOOKUP(CONCATENATE($G$7,$A73),'Table 1a rounded for pivot'!$A$2:$Q$5120,10,FALSE)=0,"-",VLOOKUP(CONCATENATE($G$7,$A73),'Table 1a rounded for pivot'!$A$2:$Q$5120,10,FALSE))</f>
        <v>25.2</v>
      </c>
      <c r="I73" s="1">
        <f>IF(VLOOKUP(CONCATENATE($G$7,$A73),'Table 1a rounded for pivot'!$A$2:$Q$5120,11,FALSE)=0,"-",VLOOKUP(CONCATENATE($G$7,$A73),'Table 1a rounded for pivot'!$A$2:$Q$5120,11,FALSE))</f>
        <v>116.9</v>
      </c>
      <c r="J73" s="1">
        <f>IF(VLOOKUP(CONCATENATE($G$7,$A73),'Table 1a rounded for pivot'!$A$2:$Q$5120,12,FALSE)=0,"-",VLOOKUP(CONCATENATE($G$7,$A73),'Table 1a rounded for pivot'!$A$2:$Q$5120,12,FALSE))</f>
        <v>202.7</v>
      </c>
      <c r="K73" s="9">
        <f>IF(B73="-","-",VLOOKUP(CONCATENATE($G$7,$A73),'Table 1a rounded for pivot'!$A$2:$Q$5120,13,FALSE))</f>
        <v>16</v>
      </c>
      <c r="L73" s="9">
        <f>IF(C73="-","-",VLOOKUP(CONCATENATE($G$7,$A73),'Table 1a rounded for pivot'!$A$2:$Q$5120,14,FALSE))</f>
        <v>50</v>
      </c>
      <c r="M73" s="9">
        <f>IF(D73="-","-",VLOOKUP(CONCATENATE($G$7,$A73),'Table 1a rounded for pivot'!$A$2:$Q$5120,15,FALSE))</f>
        <v>66</v>
      </c>
      <c r="N73" s="9">
        <f>IF(E73="-","-",VLOOKUP(CONCATENATE($G$7,$A73),'Table 1a rounded for pivot'!$A$2:$Q$5120,16,FALSE))</f>
        <v>34</v>
      </c>
      <c r="O73" s="9">
        <f>IF(F73="-","-",VLOOKUP(CONCATENATE($G$7,$A73),'Table 1a rounded for pivot'!$A$2:$Q$5120,17,FALSE))</f>
        <v>100</v>
      </c>
    </row>
    <row r="74" spans="1:15" s="16" customFormat="1" x14ac:dyDescent="0.2">
      <c r="A74" s="15" t="s">
        <v>803</v>
      </c>
      <c r="B74" s="1">
        <f>IF(VLOOKUP(CONCATENATE($G$7,$A74),'Table 1a rounded for pivot'!$A$2:$Q$5120,4,FALSE)=0,"-",VLOOKUP(CONCATENATE($G$7,$A74),'Table 1a rounded for pivot'!$A$2:$Q$5120,4,FALSE))</f>
        <v>10.8</v>
      </c>
      <c r="C74" s="1">
        <f>IF(VLOOKUP(CONCATENATE($G$7,$A74),'Table 1a rounded for pivot'!$A$2:$Q$5120,5,FALSE)=0,"-",VLOOKUP(CONCATENATE($G$7,$A74),'Table 1a rounded for pivot'!$A$2:$Q$5120,5,FALSE))</f>
        <v>37.6</v>
      </c>
      <c r="D74" s="1">
        <f>IF(VLOOKUP(CONCATENATE($G$7,$A74),'Table 1a rounded for pivot'!$A$2:$Q$5120,6,FALSE)=0,"-",VLOOKUP(CONCATENATE($G$7,$A74),'Table 1a rounded for pivot'!$A$2:$Q$5120,6,FALSE))</f>
        <v>48.4</v>
      </c>
      <c r="E74" s="1">
        <f>IF(VLOOKUP(CONCATENATE($G$7,$A74),'Table 1a rounded for pivot'!$A$2:$Q$5120,7,FALSE)=0,"-",VLOOKUP(CONCATENATE($G$7,$A74),'Table 1a rounded for pivot'!$A$2:$Q$5120,7,FALSE))</f>
        <v>22.8</v>
      </c>
      <c r="F74" s="1">
        <f>IF(VLOOKUP(CONCATENATE($G$7,$A74),'Table 1a rounded for pivot'!$A$2:$Q$5120,8,FALSE)=0,"-",VLOOKUP(CONCATENATE($G$7,$A74),'Table 1a rounded for pivot'!$A$2:$Q$5120,8,FALSE))</f>
        <v>71.2</v>
      </c>
      <c r="G74" s="1">
        <f>IF(VLOOKUP(CONCATENATE($G$7,$A74),'Table 1a rounded for pivot'!$A$2:$Q$5120,9,FALSE)=0,"-",VLOOKUP(CONCATENATE($G$7,$A74),'Table 1a rounded for pivot'!$A$2:$Q$5120,9,FALSE))</f>
        <v>85.7</v>
      </c>
      <c r="H74" s="1">
        <f>IF(VLOOKUP(CONCATENATE($G$7,$A74),'Table 1a rounded for pivot'!$A$2:$Q$5120,10,FALSE)=0,"-",VLOOKUP(CONCATENATE($G$7,$A74),'Table 1a rounded for pivot'!$A$2:$Q$5120,10,FALSE))</f>
        <v>33.4</v>
      </c>
      <c r="I74" s="1">
        <f>IF(VLOOKUP(CONCATENATE($G$7,$A74),'Table 1a rounded for pivot'!$A$2:$Q$5120,11,FALSE)=0,"-",VLOOKUP(CONCATENATE($G$7,$A74),'Table 1a rounded for pivot'!$A$2:$Q$5120,11,FALSE))</f>
        <v>119.1</v>
      </c>
      <c r="J74" s="1">
        <f>IF(VLOOKUP(CONCATENATE($G$7,$A74),'Table 1a rounded for pivot'!$A$2:$Q$5120,12,FALSE)=0,"-",VLOOKUP(CONCATENATE($G$7,$A74),'Table 1a rounded for pivot'!$A$2:$Q$5120,12,FALSE))</f>
        <v>190.3</v>
      </c>
      <c r="K74" s="9">
        <f>IF(B74="-","-",VLOOKUP(CONCATENATE($G$7,$A74),'Table 1a rounded for pivot'!$A$2:$Q$5120,13,FALSE))</f>
        <v>15</v>
      </c>
      <c r="L74" s="9">
        <f>IF(C74="-","-",VLOOKUP(CONCATENATE($G$7,$A74),'Table 1a rounded for pivot'!$A$2:$Q$5120,14,FALSE))</f>
        <v>53</v>
      </c>
      <c r="M74" s="9">
        <f>IF(D74="-","-",VLOOKUP(CONCATENATE($G$7,$A74),'Table 1a rounded for pivot'!$A$2:$Q$5120,15,FALSE))</f>
        <v>68</v>
      </c>
      <c r="N74" s="9">
        <f>IF(E74="-","-",VLOOKUP(CONCATENATE($G$7,$A74),'Table 1a rounded for pivot'!$A$2:$Q$5120,16,FALSE))</f>
        <v>32</v>
      </c>
      <c r="O74" s="9">
        <f>IF(F74="-","-",VLOOKUP(CONCATENATE($G$7,$A74),'Table 1a rounded for pivot'!$A$2:$Q$5120,17,FALSE))</f>
        <v>100</v>
      </c>
    </row>
    <row r="75" spans="1:15" s="16" customFormat="1" x14ac:dyDescent="0.2">
      <c r="A75" s="17" t="s">
        <v>767</v>
      </c>
      <c r="B75" s="1">
        <f>IF(VLOOKUP(CONCATENATE($G$7,$A75),'Table 1a rounded for pivot'!$A$2:$Q$5120,4,FALSE)=0,"-",VLOOKUP(CONCATENATE($G$7,$A75),'Table 1a rounded for pivot'!$A$2:$Q$5120,4,FALSE))</f>
        <v>10.4</v>
      </c>
      <c r="C75" s="1">
        <f>IF(VLOOKUP(CONCATENATE($G$7,$A75),'Table 1a rounded for pivot'!$A$2:$Q$5120,5,FALSE)=0,"-",VLOOKUP(CONCATENATE($G$7,$A75),'Table 1a rounded for pivot'!$A$2:$Q$5120,5,FALSE))</f>
        <v>38.5</v>
      </c>
      <c r="D75" s="1">
        <f>IF(VLOOKUP(CONCATENATE($G$7,$A75),'Table 1a rounded for pivot'!$A$2:$Q$5120,6,FALSE)=0,"-",VLOOKUP(CONCATENATE($G$7,$A75),'Table 1a rounded for pivot'!$A$2:$Q$5120,6,FALSE))</f>
        <v>48.9</v>
      </c>
      <c r="E75" s="1">
        <f>IF(VLOOKUP(CONCATENATE($G$7,$A75),'Table 1a rounded for pivot'!$A$2:$Q$5120,7,FALSE)=0,"-",VLOOKUP(CONCATENATE($G$7,$A75),'Table 1a rounded for pivot'!$A$2:$Q$5120,7,FALSE))</f>
        <v>21.1</v>
      </c>
      <c r="F75" s="1">
        <f>IF(VLOOKUP(CONCATENATE($G$7,$A75),'Table 1a rounded for pivot'!$A$2:$Q$5120,8,FALSE)=0,"-",VLOOKUP(CONCATENATE($G$7,$A75),'Table 1a rounded for pivot'!$A$2:$Q$5120,8,FALSE))</f>
        <v>70</v>
      </c>
      <c r="G75" s="1">
        <f>IF(VLOOKUP(CONCATENATE($G$7,$A75),'Table 1a rounded for pivot'!$A$2:$Q$5120,9,FALSE)=0,"-",VLOOKUP(CONCATENATE($G$7,$A75),'Table 1a rounded for pivot'!$A$2:$Q$5120,9,FALSE))</f>
        <v>84.9</v>
      </c>
      <c r="H75" s="1">
        <f>IF(VLOOKUP(CONCATENATE($G$7,$A75),'Table 1a rounded for pivot'!$A$2:$Q$5120,10,FALSE)=0,"-",VLOOKUP(CONCATENATE($G$7,$A75),'Table 1a rounded for pivot'!$A$2:$Q$5120,10,FALSE))</f>
        <v>39.299999999999997</v>
      </c>
      <c r="I75" s="1">
        <f>IF(VLOOKUP(CONCATENATE($G$7,$A75),'Table 1a rounded for pivot'!$A$2:$Q$5120,11,FALSE)=0,"-",VLOOKUP(CONCATENATE($G$7,$A75),'Table 1a rounded for pivot'!$A$2:$Q$5120,11,FALSE))</f>
        <v>124.2</v>
      </c>
      <c r="J75" s="1">
        <f>IF(VLOOKUP(CONCATENATE($G$7,$A75),'Table 1a rounded for pivot'!$A$2:$Q$5120,12,FALSE)=0,"-",VLOOKUP(CONCATENATE($G$7,$A75),'Table 1a rounded for pivot'!$A$2:$Q$5120,12,FALSE))</f>
        <v>194.2</v>
      </c>
      <c r="K75" s="9">
        <f>IF(B75="-","-",VLOOKUP(CONCATENATE($G$7,$A75),'Table 1a rounded for pivot'!$A$2:$Q$5120,13,FALSE))</f>
        <v>15</v>
      </c>
      <c r="L75" s="9">
        <f>IF(C75="-","-",VLOOKUP(CONCATENATE($G$7,$A75),'Table 1a rounded for pivot'!$A$2:$Q$5120,14,FALSE))</f>
        <v>55</v>
      </c>
      <c r="M75" s="9">
        <f>IF(D75="-","-",VLOOKUP(CONCATENATE($G$7,$A75),'Table 1a rounded for pivot'!$A$2:$Q$5120,15,FALSE))</f>
        <v>70</v>
      </c>
      <c r="N75" s="9">
        <f>IF(E75="-","-",VLOOKUP(CONCATENATE($G$7,$A75),'Table 1a rounded for pivot'!$A$2:$Q$5120,16,FALSE))</f>
        <v>30</v>
      </c>
      <c r="O75" s="9">
        <f>IF(F75="-","-",VLOOKUP(CONCATENATE($G$7,$A75),'Table 1a rounded for pivot'!$A$2:$Q$5120,17,FALSE))</f>
        <v>100</v>
      </c>
    </row>
    <row r="76" spans="1:15" s="16" customFormat="1" x14ac:dyDescent="0.2">
      <c r="A76" s="17" t="s">
        <v>772</v>
      </c>
      <c r="B76" s="1">
        <f>IF(VLOOKUP(CONCATENATE($G$7,$A76),'Table 1a rounded for pivot'!$A$2:$Q$5120,4,FALSE)=0,"-",VLOOKUP(CONCATENATE($G$7,$A76),'Table 1a rounded for pivot'!$A$2:$Q$5120,4,FALSE))</f>
        <v>8.9</v>
      </c>
      <c r="C76" s="1">
        <f>IF(VLOOKUP(CONCATENATE($G$7,$A76),'Table 1a rounded for pivot'!$A$2:$Q$5120,5,FALSE)=0,"-",VLOOKUP(CONCATENATE($G$7,$A76),'Table 1a rounded for pivot'!$A$2:$Q$5120,5,FALSE))</f>
        <v>38.4</v>
      </c>
      <c r="D76" s="1">
        <f>IF(VLOOKUP(CONCATENATE($G$7,$A76),'Table 1a rounded for pivot'!$A$2:$Q$5120,6,FALSE)=0,"-",VLOOKUP(CONCATENATE($G$7,$A76),'Table 1a rounded for pivot'!$A$2:$Q$5120,6,FALSE))</f>
        <v>47.3</v>
      </c>
      <c r="E76" s="1">
        <f>IF(VLOOKUP(CONCATENATE($G$7,$A76),'Table 1a rounded for pivot'!$A$2:$Q$5120,7,FALSE)=0,"-",VLOOKUP(CONCATENATE($G$7,$A76),'Table 1a rounded for pivot'!$A$2:$Q$5120,7,FALSE))</f>
        <v>15.6</v>
      </c>
      <c r="F76" s="1">
        <f>IF(VLOOKUP(CONCATENATE($G$7,$A76),'Table 1a rounded for pivot'!$A$2:$Q$5120,8,FALSE)=0,"-",VLOOKUP(CONCATENATE($G$7,$A76),'Table 1a rounded for pivot'!$A$2:$Q$5120,8,FALSE))</f>
        <v>62.9</v>
      </c>
      <c r="G76" s="1">
        <f>IF(VLOOKUP(CONCATENATE($G$7,$A76),'Table 1a rounded for pivot'!$A$2:$Q$5120,9,FALSE)=0,"-",VLOOKUP(CONCATENATE($G$7,$A76),'Table 1a rounded for pivot'!$A$2:$Q$5120,9,FALSE))</f>
        <v>81.599999999999994</v>
      </c>
      <c r="H76" s="1">
        <f>IF(VLOOKUP(CONCATENATE($G$7,$A76),'Table 1a rounded for pivot'!$A$2:$Q$5120,10,FALSE)=0,"-",VLOOKUP(CONCATENATE($G$7,$A76),'Table 1a rounded for pivot'!$A$2:$Q$5120,10,FALSE))</f>
        <v>56.9</v>
      </c>
      <c r="I76" s="1">
        <f>IF(VLOOKUP(CONCATENATE($G$7,$A76),'Table 1a rounded for pivot'!$A$2:$Q$5120,11,FALSE)=0,"-",VLOOKUP(CONCATENATE($G$7,$A76),'Table 1a rounded for pivot'!$A$2:$Q$5120,11,FALSE))</f>
        <v>138.5</v>
      </c>
      <c r="J76" s="1">
        <f>IF(VLOOKUP(CONCATENATE($G$7,$A76),'Table 1a rounded for pivot'!$A$2:$Q$5120,12,FALSE)=0,"-",VLOOKUP(CONCATENATE($G$7,$A76),'Table 1a rounded for pivot'!$A$2:$Q$5120,12,FALSE))</f>
        <v>201.4</v>
      </c>
      <c r="K76" s="9">
        <f>IF(B76="-","-",VLOOKUP(CONCATENATE($G$7,$A76),'Table 1a rounded for pivot'!$A$2:$Q$5120,13,FALSE))</f>
        <v>14</v>
      </c>
      <c r="L76" s="9">
        <f>IF(C76="-","-",VLOOKUP(CONCATENATE($G$7,$A76),'Table 1a rounded for pivot'!$A$2:$Q$5120,14,FALSE))</f>
        <v>61</v>
      </c>
      <c r="M76" s="9">
        <f>IF(D76="-","-",VLOOKUP(CONCATENATE($G$7,$A76),'Table 1a rounded for pivot'!$A$2:$Q$5120,15,FALSE))</f>
        <v>75</v>
      </c>
      <c r="N76" s="9">
        <f>IF(E76="-","-",VLOOKUP(CONCATENATE($G$7,$A76),'Table 1a rounded for pivot'!$A$2:$Q$5120,16,FALSE))</f>
        <v>25</v>
      </c>
      <c r="O76" s="9">
        <f>IF(F76="-","-",VLOOKUP(CONCATENATE($G$7,$A76),'Table 1a rounded for pivot'!$A$2:$Q$5120,17,FALSE))</f>
        <v>100</v>
      </c>
    </row>
    <row r="77" spans="1:15" s="16" customFormat="1" ht="26.1" customHeight="1" x14ac:dyDescent="0.2">
      <c r="A77" s="341" t="s">
        <v>146</v>
      </c>
      <c r="B77" s="1"/>
      <c r="C77" s="1"/>
      <c r="D77" s="1"/>
      <c r="E77" s="1"/>
      <c r="F77" s="1"/>
      <c r="G77" s="1"/>
      <c r="H77" s="1"/>
      <c r="I77" s="1"/>
      <c r="J77" s="1"/>
      <c r="K77" s="9"/>
      <c r="L77" s="9"/>
      <c r="M77" s="9"/>
      <c r="N77" s="9"/>
      <c r="O77" s="9"/>
    </row>
    <row r="78" spans="1:15" s="16" customFormat="1" x14ac:dyDescent="0.2">
      <c r="A78" s="34" t="s">
        <v>174</v>
      </c>
      <c r="B78" s="1">
        <f>IF(VLOOKUP(CONCATENATE($G$7,$A78),'Table 1a rounded for pivot'!$A$2:$Q$5120,4,FALSE)=0,"-",VLOOKUP(CONCATENATE($G$7,$A78),'Table 1a rounded for pivot'!$A$2:$Q$5120,4,FALSE))</f>
        <v>1.3</v>
      </c>
      <c r="C78" s="1">
        <f>IF(VLOOKUP(CONCATENATE($G$7,$A78),'Table 1a rounded for pivot'!$A$2:$Q$5120,5,FALSE)=0,"-",VLOOKUP(CONCATENATE($G$7,$A78),'Table 1a rounded for pivot'!$A$2:$Q$5120,5,FALSE))</f>
        <v>0.7</v>
      </c>
      <c r="D78" s="1">
        <f>IF(VLOOKUP(CONCATENATE($G$7,$A78),'Table 1a rounded for pivot'!$A$2:$Q$5120,6,FALSE)=0,"-",VLOOKUP(CONCATENATE($G$7,$A78),'Table 1a rounded for pivot'!$A$2:$Q$5120,6,FALSE))</f>
        <v>2</v>
      </c>
      <c r="E78" s="1">
        <f>IF(VLOOKUP(CONCATENATE($G$7,$A78),'Table 1a rounded for pivot'!$A$2:$Q$5120,7,FALSE)=0,"-",VLOOKUP(CONCATENATE($G$7,$A78),'Table 1a rounded for pivot'!$A$2:$Q$5120,7,FALSE))</f>
        <v>3.6</v>
      </c>
      <c r="F78" s="1">
        <f>IF(VLOOKUP(CONCATENATE($G$7,$A78),'Table 1a rounded for pivot'!$A$2:$Q$5120,8,FALSE)=0,"-",VLOOKUP(CONCATENATE($G$7,$A78),'Table 1a rounded for pivot'!$A$2:$Q$5120,8,FALSE))</f>
        <v>5.6</v>
      </c>
      <c r="G78" s="1">
        <f>IF(VLOOKUP(CONCATENATE($G$7,$A78),'Table 1a rounded for pivot'!$A$2:$Q$5120,9,FALSE)=0,"-",VLOOKUP(CONCATENATE($G$7,$A78),'Table 1a rounded for pivot'!$A$2:$Q$5120,9,FALSE))</f>
        <v>3.6</v>
      </c>
      <c r="H78" s="1" t="str">
        <f>IF(VLOOKUP(CONCATENATE($G$7,$A78),'Table 1a rounded for pivot'!$A$2:$Q$5120,10,FALSE)=0,"-",VLOOKUP(CONCATENATE($G$7,$A78),'Table 1a rounded for pivot'!$A$2:$Q$5120,10,FALSE))</f>
        <v>-</v>
      </c>
      <c r="I78" s="1">
        <f>IF(VLOOKUP(CONCATENATE($G$7,$A78),'Table 1a rounded for pivot'!$A$2:$Q$5120,11,FALSE)=0,"-",VLOOKUP(CONCATENATE($G$7,$A78),'Table 1a rounded for pivot'!$A$2:$Q$5120,11,FALSE))</f>
        <v>3.6</v>
      </c>
      <c r="J78" s="1">
        <f>IF(VLOOKUP(CONCATENATE($G$7,$A78),'Table 1a rounded for pivot'!$A$2:$Q$5120,12,FALSE)=0,"-",VLOOKUP(CONCATENATE($G$7,$A78),'Table 1a rounded for pivot'!$A$2:$Q$5120,12,FALSE))</f>
        <v>9.3000000000000007</v>
      </c>
      <c r="K78" s="9">
        <f>IF(B78="-","-",VLOOKUP(CONCATENATE($G$7,$A78),'Table 1a rounded for pivot'!$A$2:$Q$5120,13,FALSE))</f>
        <v>23</v>
      </c>
      <c r="L78" s="9">
        <f>IF(C78="-","-",VLOOKUP(CONCATENATE($G$7,$A78),'Table 1a rounded for pivot'!$A$2:$Q$5120,14,FALSE))</f>
        <v>13</v>
      </c>
      <c r="M78" s="9">
        <f>IF(D78="-","-",VLOOKUP(CONCATENATE($G$7,$A78),'Table 1a rounded for pivot'!$A$2:$Q$5120,15,FALSE))</f>
        <v>36</v>
      </c>
      <c r="N78" s="9">
        <f>IF(E78="-","-",VLOOKUP(CONCATENATE($G$7,$A78),'Table 1a rounded for pivot'!$A$2:$Q$5120,16,FALSE))</f>
        <v>64</v>
      </c>
      <c r="O78" s="9">
        <f>IF(F78="-","-",VLOOKUP(CONCATENATE($G$7,$A78),'Table 1a rounded for pivot'!$A$2:$Q$5120,17,FALSE))</f>
        <v>100</v>
      </c>
    </row>
    <row r="79" spans="1:15" s="16" customFormat="1" x14ac:dyDescent="0.2">
      <c r="A79" s="34" t="s">
        <v>175</v>
      </c>
      <c r="B79" s="1">
        <f>IF(VLOOKUP(CONCATENATE($G$7,$A79),'Table 1a rounded for pivot'!$A$2:$Q$5120,4,FALSE)=0,"-",VLOOKUP(CONCATENATE($G$7,$A79),'Table 1a rounded for pivot'!$A$2:$Q$5120,4,FALSE))</f>
        <v>6.2</v>
      </c>
      <c r="C79" s="1">
        <f>IF(VLOOKUP(CONCATENATE($G$7,$A79),'Table 1a rounded for pivot'!$A$2:$Q$5120,5,FALSE)=0,"-",VLOOKUP(CONCATENATE($G$7,$A79),'Table 1a rounded for pivot'!$A$2:$Q$5120,5,FALSE))</f>
        <v>3</v>
      </c>
      <c r="D79" s="1">
        <f>IF(VLOOKUP(CONCATENATE($G$7,$A79),'Table 1a rounded for pivot'!$A$2:$Q$5120,6,FALSE)=0,"-",VLOOKUP(CONCATENATE($G$7,$A79),'Table 1a rounded for pivot'!$A$2:$Q$5120,6,FALSE))</f>
        <v>9.1999999999999993</v>
      </c>
      <c r="E79" s="1">
        <f>IF(VLOOKUP(CONCATENATE($G$7,$A79),'Table 1a rounded for pivot'!$A$2:$Q$5120,7,FALSE)=0,"-",VLOOKUP(CONCATENATE($G$7,$A79),'Table 1a rounded for pivot'!$A$2:$Q$5120,7,FALSE))</f>
        <v>17.5</v>
      </c>
      <c r="F79" s="1">
        <f>IF(VLOOKUP(CONCATENATE($G$7,$A79),'Table 1a rounded for pivot'!$A$2:$Q$5120,8,FALSE)=0,"-",VLOOKUP(CONCATENATE($G$7,$A79),'Table 1a rounded for pivot'!$A$2:$Q$5120,8,FALSE))</f>
        <v>26.7</v>
      </c>
      <c r="G79" s="1">
        <f>IF(VLOOKUP(CONCATENATE($G$7,$A79),'Table 1a rounded for pivot'!$A$2:$Q$5120,9,FALSE)=0,"-",VLOOKUP(CONCATENATE($G$7,$A79),'Table 1a rounded for pivot'!$A$2:$Q$5120,9,FALSE))</f>
        <v>18.100000000000001</v>
      </c>
      <c r="H79" s="1" t="str">
        <f>IF(VLOOKUP(CONCATENATE($G$7,$A79),'Table 1a rounded for pivot'!$A$2:$Q$5120,10,FALSE)=0,"-",VLOOKUP(CONCATENATE($G$7,$A79),'Table 1a rounded for pivot'!$A$2:$Q$5120,10,FALSE))</f>
        <v>-</v>
      </c>
      <c r="I79" s="1">
        <f>IF(VLOOKUP(CONCATENATE($G$7,$A79),'Table 1a rounded for pivot'!$A$2:$Q$5120,11,FALSE)=0,"-",VLOOKUP(CONCATENATE($G$7,$A79),'Table 1a rounded for pivot'!$A$2:$Q$5120,11,FALSE))</f>
        <v>18.2</v>
      </c>
      <c r="J79" s="1">
        <f>IF(VLOOKUP(CONCATENATE($G$7,$A79),'Table 1a rounded for pivot'!$A$2:$Q$5120,12,FALSE)=0,"-",VLOOKUP(CONCATENATE($G$7,$A79),'Table 1a rounded for pivot'!$A$2:$Q$5120,12,FALSE))</f>
        <v>44.9</v>
      </c>
      <c r="K79" s="9">
        <f>IF(B79="-","-",VLOOKUP(CONCATENATE($G$7,$A79),'Table 1a rounded for pivot'!$A$2:$Q$5120,13,FALSE))</f>
        <v>23</v>
      </c>
      <c r="L79" s="9">
        <f>IF(C79="-","-",VLOOKUP(CONCATENATE($G$7,$A79),'Table 1a rounded for pivot'!$A$2:$Q$5120,14,FALSE))</f>
        <v>11</v>
      </c>
      <c r="M79" s="9">
        <f>IF(D79="-","-",VLOOKUP(CONCATENATE($G$7,$A79),'Table 1a rounded for pivot'!$A$2:$Q$5120,15,FALSE))</f>
        <v>35</v>
      </c>
      <c r="N79" s="9">
        <f>IF(E79="-","-",VLOOKUP(CONCATENATE($G$7,$A79),'Table 1a rounded for pivot'!$A$2:$Q$5120,16,FALSE))</f>
        <v>65</v>
      </c>
      <c r="O79" s="9">
        <f>IF(F79="-","-",VLOOKUP(CONCATENATE($G$7,$A79),'Table 1a rounded for pivot'!$A$2:$Q$5120,17,FALSE))</f>
        <v>100</v>
      </c>
    </row>
    <row r="80" spans="1:15" s="16" customFormat="1" x14ac:dyDescent="0.2">
      <c r="A80" s="34" t="s">
        <v>176</v>
      </c>
      <c r="B80" s="1">
        <f>IF(VLOOKUP(CONCATENATE($G$7,$A80),'Table 1a rounded for pivot'!$A$2:$Q$5120,4,FALSE)=0,"-",VLOOKUP(CONCATENATE($G$7,$A80),'Table 1a rounded for pivot'!$A$2:$Q$5120,4,FALSE))</f>
        <v>5.9</v>
      </c>
      <c r="C80" s="1">
        <f>IF(VLOOKUP(CONCATENATE($G$7,$A80),'Table 1a rounded for pivot'!$A$2:$Q$5120,5,FALSE)=0,"-",VLOOKUP(CONCATENATE($G$7,$A80),'Table 1a rounded for pivot'!$A$2:$Q$5120,5,FALSE))</f>
        <v>2.8</v>
      </c>
      <c r="D80" s="1">
        <f>IF(VLOOKUP(CONCATENATE($G$7,$A80),'Table 1a rounded for pivot'!$A$2:$Q$5120,6,FALSE)=0,"-",VLOOKUP(CONCATENATE($G$7,$A80),'Table 1a rounded for pivot'!$A$2:$Q$5120,6,FALSE))</f>
        <v>8.6999999999999993</v>
      </c>
      <c r="E80" s="1">
        <f>IF(VLOOKUP(CONCATENATE($G$7,$A80),'Table 1a rounded for pivot'!$A$2:$Q$5120,7,FALSE)=0,"-",VLOOKUP(CONCATENATE($G$7,$A80),'Table 1a rounded for pivot'!$A$2:$Q$5120,7,FALSE))</f>
        <v>15.1</v>
      </c>
      <c r="F80" s="1">
        <f>IF(VLOOKUP(CONCATENATE($G$7,$A80),'Table 1a rounded for pivot'!$A$2:$Q$5120,8,FALSE)=0,"-",VLOOKUP(CONCATENATE($G$7,$A80),'Table 1a rounded for pivot'!$A$2:$Q$5120,8,FALSE))</f>
        <v>23.8</v>
      </c>
      <c r="G80" s="1">
        <f>IF(VLOOKUP(CONCATENATE($G$7,$A80),'Table 1a rounded for pivot'!$A$2:$Q$5120,9,FALSE)=0,"-",VLOOKUP(CONCATENATE($G$7,$A80),'Table 1a rounded for pivot'!$A$2:$Q$5120,9,FALSE))</f>
        <v>16.5</v>
      </c>
      <c r="H80" s="1" t="str">
        <f>IF(VLOOKUP(CONCATENATE($G$7,$A80),'Table 1a rounded for pivot'!$A$2:$Q$5120,10,FALSE)=0,"-",VLOOKUP(CONCATENATE($G$7,$A80),'Table 1a rounded for pivot'!$A$2:$Q$5120,10,FALSE))</f>
        <v>-</v>
      </c>
      <c r="I80" s="1">
        <f>IF(VLOOKUP(CONCATENATE($G$7,$A80),'Table 1a rounded for pivot'!$A$2:$Q$5120,11,FALSE)=0,"-",VLOOKUP(CONCATENATE($G$7,$A80),'Table 1a rounded for pivot'!$A$2:$Q$5120,11,FALSE))</f>
        <v>16.5</v>
      </c>
      <c r="J80" s="1">
        <f>IF(VLOOKUP(CONCATENATE($G$7,$A80),'Table 1a rounded for pivot'!$A$2:$Q$5120,12,FALSE)=0,"-",VLOOKUP(CONCATENATE($G$7,$A80),'Table 1a rounded for pivot'!$A$2:$Q$5120,12,FALSE))</f>
        <v>40.299999999999997</v>
      </c>
      <c r="K80" s="9">
        <f>IF(B80="-","-",VLOOKUP(CONCATENATE($G$7,$A80),'Table 1a rounded for pivot'!$A$2:$Q$5120,13,FALSE))</f>
        <v>25</v>
      </c>
      <c r="L80" s="9">
        <f>IF(C80="-","-",VLOOKUP(CONCATENATE($G$7,$A80),'Table 1a rounded for pivot'!$A$2:$Q$5120,14,FALSE))</f>
        <v>12</v>
      </c>
      <c r="M80" s="9">
        <f>IF(D80="-","-",VLOOKUP(CONCATENATE($G$7,$A80),'Table 1a rounded for pivot'!$A$2:$Q$5120,15,FALSE))</f>
        <v>36</v>
      </c>
      <c r="N80" s="9">
        <f>IF(E80="-","-",VLOOKUP(CONCATENATE($G$7,$A80),'Table 1a rounded for pivot'!$A$2:$Q$5120,16,FALSE))</f>
        <v>64</v>
      </c>
      <c r="O80" s="9">
        <f>IF(F80="-","-",VLOOKUP(CONCATENATE($G$7,$A80),'Table 1a rounded for pivot'!$A$2:$Q$5120,17,FALSE))</f>
        <v>100</v>
      </c>
    </row>
    <row r="81" spans="1:15" s="16" customFormat="1" x14ac:dyDescent="0.2">
      <c r="A81" s="34" t="s">
        <v>177</v>
      </c>
      <c r="B81" s="1">
        <f>IF(VLOOKUP(CONCATENATE($G$7,$A81),'Table 1a rounded for pivot'!$A$2:$Q$5120,4,FALSE)=0,"-",VLOOKUP(CONCATENATE($G$7,$A81),'Table 1a rounded for pivot'!$A$2:$Q$5120,4,FALSE))</f>
        <v>8</v>
      </c>
      <c r="C81" s="1">
        <f>IF(VLOOKUP(CONCATENATE($G$7,$A81),'Table 1a rounded for pivot'!$A$2:$Q$5120,5,FALSE)=0,"-",VLOOKUP(CONCATENATE($G$7,$A81),'Table 1a rounded for pivot'!$A$2:$Q$5120,5,FALSE))</f>
        <v>3.4</v>
      </c>
      <c r="D81" s="1">
        <f>IF(VLOOKUP(CONCATENATE($G$7,$A81),'Table 1a rounded for pivot'!$A$2:$Q$5120,6,FALSE)=0,"-",VLOOKUP(CONCATENATE($G$7,$A81),'Table 1a rounded for pivot'!$A$2:$Q$5120,6,FALSE))</f>
        <v>11.4</v>
      </c>
      <c r="E81" s="1">
        <f>IF(VLOOKUP(CONCATENATE($G$7,$A81),'Table 1a rounded for pivot'!$A$2:$Q$5120,7,FALSE)=0,"-",VLOOKUP(CONCATENATE($G$7,$A81),'Table 1a rounded for pivot'!$A$2:$Q$5120,7,FALSE))</f>
        <v>21</v>
      </c>
      <c r="F81" s="1">
        <f>IF(VLOOKUP(CONCATENATE($G$7,$A81),'Table 1a rounded for pivot'!$A$2:$Q$5120,8,FALSE)=0,"-",VLOOKUP(CONCATENATE($G$7,$A81),'Table 1a rounded for pivot'!$A$2:$Q$5120,8,FALSE))</f>
        <v>32.4</v>
      </c>
      <c r="G81" s="1">
        <f>IF(VLOOKUP(CONCATENATE($G$7,$A81),'Table 1a rounded for pivot'!$A$2:$Q$5120,9,FALSE)=0,"-",VLOOKUP(CONCATENATE($G$7,$A81),'Table 1a rounded for pivot'!$A$2:$Q$5120,9,FALSE))</f>
        <v>21</v>
      </c>
      <c r="H81" s="1" t="str">
        <f>IF(VLOOKUP(CONCATENATE($G$7,$A81),'Table 1a rounded for pivot'!$A$2:$Q$5120,10,FALSE)=0,"-",VLOOKUP(CONCATENATE($G$7,$A81),'Table 1a rounded for pivot'!$A$2:$Q$5120,10,FALSE))</f>
        <v>-</v>
      </c>
      <c r="I81" s="1">
        <f>IF(VLOOKUP(CONCATENATE($G$7,$A81),'Table 1a rounded for pivot'!$A$2:$Q$5120,11,FALSE)=0,"-",VLOOKUP(CONCATENATE($G$7,$A81),'Table 1a rounded for pivot'!$A$2:$Q$5120,11,FALSE))</f>
        <v>21</v>
      </c>
      <c r="J81" s="1">
        <f>IF(VLOOKUP(CONCATENATE($G$7,$A81),'Table 1a rounded for pivot'!$A$2:$Q$5120,12,FALSE)=0,"-",VLOOKUP(CONCATENATE($G$7,$A81),'Table 1a rounded for pivot'!$A$2:$Q$5120,12,FALSE))</f>
        <v>53.3</v>
      </c>
      <c r="K81" s="9">
        <f>IF(B81="-","-",VLOOKUP(CONCATENATE($G$7,$A81),'Table 1a rounded for pivot'!$A$2:$Q$5120,13,FALSE))</f>
        <v>25</v>
      </c>
      <c r="L81" s="9">
        <f>IF(C81="-","-",VLOOKUP(CONCATENATE($G$7,$A81),'Table 1a rounded for pivot'!$A$2:$Q$5120,14,FALSE))</f>
        <v>10</v>
      </c>
      <c r="M81" s="9">
        <f>IF(D81="-","-",VLOOKUP(CONCATENATE($G$7,$A81),'Table 1a rounded for pivot'!$A$2:$Q$5120,15,FALSE))</f>
        <v>35</v>
      </c>
      <c r="N81" s="9">
        <f>IF(E81="-","-",VLOOKUP(CONCATENATE($G$7,$A81),'Table 1a rounded for pivot'!$A$2:$Q$5120,16,FALSE))</f>
        <v>65</v>
      </c>
      <c r="O81" s="9">
        <f>IF(F81="-","-",VLOOKUP(CONCATENATE($G$7,$A81),'Table 1a rounded for pivot'!$A$2:$Q$5120,17,FALSE))</f>
        <v>100</v>
      </c>
    </row>
    <row r="82" spans="1:15" s="16" customFormat="1" x14ac:dyDescent="0.2">
      <c r="A82" s="34" t="s">
        <v>178</v>
      </c>
      <c r="B82" s="1">
        <f>IF(VLOOKUP(CONCATENATE($G$7,$A82),'Table 1a rounded for pivot'!$A$2:$Q$5120,4,FALSE)=0,"-",VLOOKUP(CONCATENATE($G$7,$A82),'Table 1a rounded for pivot'!$A$2:$Q$5120,4,FALSE))</f>
        <v>7.5</v>
      </c>
      <c r="C82" s="1">
        <f>IF(VLOOKUP(CONCATENATE($G$7,$A82),'Table 1a rounded for pivot'!$A$2:$Q$5120,5,FALSE)=0,"-",VLOOKUP(CONCATENATE($G$7,$A82),'Table 1a rounded for pivot'!$A$2:$Q$5120,5,FALSE))</f>
        <v>3</v>
      </c>
      <c r="D82" s="1">
        <f>IF(VLOOKUP(CONCATENATE($G$7,$A82),'Table 1a rounded for pivot'!$A$2:$Q$5120,6,FALSE)=0,"-",VLOOKUP(CONCATENATE($G$7,$A82),'Table 1a rounded for pivot'!$A$2:$Q$5120,6,FALSE))</f>
        <v>10.6</v>
      </c>
      <c r="E82" s="1">
        <f>IF(VLOOKUP(CONCATENATE($G$7,$A82),'Table 1a rounded for pivot'!$A$2:$Q$5120,7,FALSE)=0,"-",VLOOKUP(CONCATENATE($G$7,$A82),'Table 1a rounded for pivot'!$A$2:$Q$5120,7,FALSE))</f>
        <v>19.8</v>
      </c>
      <c r="F82" s="1">
        <f>IF(VLOOKUP(CONCATENATE($G$7,$A82),'Table 1a rounded for pivot'!$A$2:$Q$5120,8,FALSE)=0,"-",VLOOKUP(CONCATENATE($G$7,$A82),'Table 1a rounded for pivot'!$A$2:$Q$5120,8,FALSE))</f>
        <v>30.4</v>
      </c>
      <c r="G82" s="1">
        <f>IF(VLOOKUP(CONCATENATE($G$7,$A82),'Table 1a rounded for pivot'!$A$2:$Q$5120,9,FALSE)=0,"-",VLOOKUP(CONCATENATE($G$7,$A82),'Table 1a rounded for pivot'!$A$2:$Q$5120,9,FALSE))</f>
        <v>19.2</v>
      </c>
      <c r="H82" s="1" t="str">
        <f>IF(VLOOKUP(CONCATENATE($G$7,$A82),'Table 1a rounded for pivot'!$A$2:$Q$5120,10,FALSE)=0,"-",VLOOKUP(CONCATENATE($G$7,$A82),'Table 1a rounded for pivot'!$A$2:$Q$5120,10,FALSE))</f>
        <v>-</v>
      </c>
      <c r="I82" s="1">
        <f>IF(VLOOKUP(CONCATENATE($G$7,$A82),'Table 1a rounded for pivot'!$A$2:$Q$5120,11,FALSE)=0,"-",VLOOKUP(CONCATENATE($G$7,$A82),'Table 1a rounded for pivot'!$A$2:$Q$5120,11,FALSE))</f>
        <v>19.2</v>
      </c>
      <c r="J82" s="1">
        <f>IF(VLOOKUP(CONCATENATE($G$7,$A82),'Table 1a rounded for pivot'!$A$2:$Q$5120,12,FALSE)=0,"-",VLOOKUP(CONCATENATE($G$7,$A82),'Table 1a rounded for pivot'!$A$2:$Q$5120,12,FALSE))</f>
        <v>49.5</v>
      </c>
      <c r="K82" s="9">
        <f>IF(B82="-","-",VLOOKUP(CONCATENATE($G$7,$A82),'Table 1a rounded for pivot'!$A$2:$Q$5120,13,FALSE))</f>
        <v>25</v>
      </c>
      <c r="L82" s="9">
        <f>IF(C82="-","-",VLOOKUP(CONCATENATE($G$7,$A82),'Table 1a rounded for pivot'!$A$2:$Q$5120,14,FALSE))</f>
        <v>10</v>
      </c>
      <c r="M82" s="9">
        <f>IF(D82="-","-",VLOOKUP(CONCATENATE($G$7,$A82),'Table 1a rounded for pivot'!$A$2:$Q$5120,15,FALSE))</f>
        <v>35</v>
      </c>
      <c r="N82" s="9">
        <f>IF(E82="-","-",VLOOKUP(CONCATENATE($G$7,$A82),'Table 1a rounded for pivot'!$A$2:$Q$5120,16,FALSE))</f>
        <v>65</v>
      </c>
      <c r="O82" s="9">
        <f>IF(F82="-","-",VLOOKUP(CONCATENATE($G$7,$A82),'Table 1a rounded for pivot'!$A$2:$Q$5120,17,FALSE))</f>
        <v>100</v>
      </c>
    </row>
    <row r="83" spans="1:15" s="16" customFormat="1" x14ac:dyDescent="0.2">
      <c r="A83" s="34" t="s">
        <v>179</v>
      </c>
      <c r="B83" s="1">
        <f>IF(VLOOKUP(CONCATENATE($G$7,$A83),'Table 1a rounded for pivot'!$A$2:$Q$5120,4,FALSE)=0,"-",VLOOKUP(CONCATENATE($G$7,$A83),'Table 1a rounded for pivot'!$A$2:$Q$5120,4,FALSE))</f>
        <v>8.8000000000000007</v>
      </c>
      <c r="C83" s="1">
        <f>IF(VLOOKUP(CONCATENATE($G$7,$A83),'Table 1a rounded for pivot'!$A$2:$Q$5120,5,FALSE)=0,"-",VLOOKUP(CONCATENATE($G$7,$A83),'Table 1a rounded for pivot'!$A$2:$Q$5120,5,FALSE))</f>
        <v>3.4</v>
      </c>
      <c r="D83" s="1">
        <f>IF(VLOOKUP(CONCATENATE($G$7,$A83),'Table 1a rounded for pivot'!$A$2:$Q$5120,6,FALSE)=0,"-",VLOOKUP(CONCATENATE($G$7,$A83),'Table 1a rounded for pivot'!$A$2:$Q$5120,6,FALSE))</f>
        <v>12.3</v>
      </c>
      <c r="E83" s="1">
        <f>IF(VLOOKUP(CONCATENATE($G$7,$A83),'Table 1a rounded for pivot'!$A$2:$Q$5120,7,FALSE)=0,"-",VLOOKUP(CONCATENATE($G$7,$A83),'Table 1a rounded for pivot'!$A$2:$Q$5120,7,FALSE))</f>
        <v>23.4</v>
      </c>
      <c r="F83" s="1">
        <f>IF(VLOOKUP(CONCATENATE($G$7,$A83),'Table 1a rounded for pivot'!$A$2:$Q$5120,8,FALSE)=0,"-",VLOOKUP(CONCATENATE($G$7,$A83),'Table 1a rounded for pivot'!$A$2:$Q$5120,8,FALSE))</f>
        <v>35.700000000000003</v>
      </c>
      <c r="G83" s="1">
        <f>IF(VLOOKUP(CONCATENATE($G$7,$A83),'Table 1a rounded for pivot'!$A$2:$Q$5120,9,FALSE)=0,"-",VLOOKUP(CONCATENATE($G$7,$A83),'Table 1a rounded for pivot'!$A$2:$Q$5120,9,FALSE))</f>
        <v>20.9</v>
      </c>
      <c r="H83" s="1" t="str">
        <f>IF(VLOOKUP(CONCATENATE($G$7,$A83),'Table 1a rounded for pivot'!$A$2:$Q$5120,10,FALSE)=0,"-",VLOOKUP(CONCATENATE($G$7,$A83),'Table 1a rounded for pivot'!$A$2:$Q$5120,10,FALSE))</f>
        <v>-</v>
      </c>
      <c r="I83" s="1">
        <f>IF(VLOOKUP(CONCATENATE($G$7,$A83),'Table 1a rounded for pivot'!$A$2:$Q$5120,11,FALSE)=0,"-",VLOOKUP(CONCATENATE($G$7,$A83),'Table 1a rounded for pivot'!$A$2:$Q$5120,11,FALSE))</f>
        <v>21</v>
      </c>
      <c r="J83" s="1">
        <f>IF(VLOOKUP(CONCATENATE($G$7,$A83),'Table 1a rounded for pivot'!$A$2:$Q$5120,12,FALSE)=0,"-",VLOOKUP(CONCATENATE($G$7,$A83),'Table 1a rounded for pivot'!$A$2:$Q$5120,12,FALSE))</f>
        <v>56.7</v>
      </c>
      <c r="K83" s="9">
        <f>IF(B83="-","-",VLOOKUP(CONCATENATE($G$7,$A83),'Table 1a rounded for pivot'!$A$2:$Q$5120,13,FALSE))</f>
        <v>25</v>
      </c>
      <c r="L83" s="9">
        <f>IF(C83="-","-",VLOOKUP(CONCATENATE($G$7,$A83),'Table 1a rounded for pivot'!$A$2:$Q$5120,14,FALSE))</f>
        <v>10</v>
      </c>
      <c r="M83" s="9">
        <f>IF(D83="-","-",VLOOKUP(CONCATENATE($G$7,$A83),'Table 1a rounded for pivot'!$A$2:$Q$5120,15,FALSE))</f>
        <v>34</v>
      </c>
      <c r="N83" s="9">
        <f>IF(E83="-","-",VLOOKUP(CONCATENATE($G$7,$A83),'Table 1a rounded for pivot'!$A$2:$Q$5120,16,FALSE))</f>
        <v>66</v>
      </c>
      <c r="O83" s="9">
        <f>IF(F83="-","-",VLOOKUP(CONCATENATE($G$7,$A83),'Table 1a rounded for pivot'!$A$2:$Q$5120,17,FALSE))</f>
        <v>100</v>
      </c>
    </row>
    <row r="84" spans="1:15" s="16" customFormat="1" x14ac:dyDescent="0.2">
      <c r="A84" s="34" t="s">
        <v>180</v>
      </c>
      <c r="B84" s="1">
        <f>IF(VLOOKUP(CONCATENATE($G$7,$A84),'Table 1a rounded for pivot'!$A$2:$Q$5120,4,FALSE)=0,"-",VLOOKUP(CONCATENATE($G$7,$A84),'Table 1a rounded for pivot'!$A$2:$Q$5120,4,FALSE))</f>
        <v>8.5</v>
      </c>
      <c r="C84" s="1">
        <f>IF(VLOOKUP(CONCATENATE($G$7,$A84),'Table 1a rounded for pivot'!$A$2:$Q$5120,5,FALSE)=0,"-",VLOOKUP(CONCATENATE($G$7,$A84),'Table 1a rounded for pivot'!$A$2:$Q$5120,5,FALSE))</f>
        <v>3.3</v>
      </c>
      <c r="D84" s="1">
        <f>IF(VLOOKUP(CONCATENATE($G$7,$A84),'Table 1a rounded for pivot'!$A$2:$Q$5120,6,FALSE)=0,"-",VLOOKUP(CONCATENATE($G$7,$A84),'Table 1a rounded for pivot'!$A$2:$Q$5120,6,FALSE))</f>
        <v>11.9</v>
      </c>
      <c r="E84" s="1">
        <f>IF(VLOOKUP(CONCATENATE($G$7,$A84),'Table 1a rounded for pivot'!$A$2:$Q$5120,7,FALSE)=0,"-",VLOOKUP(CONCATENATE($G$7,$A84),'Table 1a rounded for pivot'!$A$2:$Q$5120,7,FALSE))</f>
        <v>21.8</v>
      </c>
      <c r="F84" s="1">
        <f>IF(VLOOKUP(CONCATENATE($G$7,$A84),'Table 1a rounded for pivot'!$A$2:$Q$5120,8,FALSE)=0,"-",VLOOKUP(CONCATENATE($G$7,$A84),'Table 1a rounded for pivot'!$A$2:$Q$5120,8,FALSE))</f>
        <v>33.700000000000003</v>
      </c>
      <c r="G84" s="1">
        <f>IF(VLOOKUP(CONCATENATE($G$7,$A84),'Table 1a rounded for pivot'!$A$2:$Q$5120,9,FALSE)=0,"-",VLOOKUP(CONCATENATE($G$7,$A84),'Table 1a rounded for pivot'!$A$2:$Q$5120,9,FALSE))</f>
        <v>18.8</v>
      </c>
      <c r="H84" s="1" t="str">
        <f>IF(VLOOKUP(CONCATENATE($G$7,$A84),'Table 1a rounded for pivot'!$A$2:$Q$5120,10,FALSE)=0,"-",VLOOKUP(CONCATENATE($G$7,$A84),'Table 1a rounded for pivot'!$A$2:$Q$5120,10,FALSE))</f>
        <v>-</v>
      </c>
      <c r="I84" s="1">
        <f>IF(VLOOKUP(CONCATENATE($G$7,$A84),'Table 1a rounded for pivot'!$A$2:$Q$5120,11,FALSE)=0,"-",VLOOKUP(CONCATENATE($G$7,$A84),'Table 1a rounded for pivot'!$A$2:$Q$5120,11,FALSE))</f>
        <v>18.8</v>
      </c>
      <c r="J84" s="1">
        <f>IF(VLOOKUP(CONCATENATE($G$7,$A84),'Table 1a rounded for pivot'!$A$2:$Q$5120,12,FALSE)=0,"-",VLOOKUP(CONCATENATE($G$7,$A84),'Table 1a rounded for pivot'!$A$2:$Q$5120,12,FALSE))</f>
        <v>52.4</v>
      </c>
      <c r="K84" s="9">
        <f>IF(B84="-","-",VLOOKUP(CONCATENATE($G$7,$A84),'Table 1a rounded for pivot'!$A$2:$Q$5120,13,FALSE))</f>
        <v>25</v>
      </c>
      <c r="L84" s="9">
        <f>IF(C84="-","-",VLOOKUP(CONCATENATE($G$7,$A84),'Table 1a rounded for pivot'!$A$2:$Q$5120,14,FALSE))</f>
        <v>10</v>
      </c>
      <c r="M84" s="9">
        <f>IF(D84="-","-",VLOOKUP(CONCATENATE($G$7,$A84),'Table 1a rounded for pivot'!$A$2:$Q$5120,15,FALSE))</f>
        <v>35</v>
      </c>
      <c r="N84" s="9">
        <f>IF(E84="-","-",VLOOKUP(CONCATENATE($G$7,$A84),'Table 1a rounded for pivot'!$A$2:$Q$5120,16,FALSE))</f>
        <v>65</v>
      </c>
      <c r="O84" s="9">
        <f>IF(F84="-","-",VLOOKUP(CONCATENATE($G$7,$A84),'Table 1a rounded for pivot'!$A$2:$Q$5120,17,FALSE))</f>
        <v>100</v>
      </c>
    </row>
    <row r="85" spans="1:15" s="16" customFormat="1" x14ac:dyDescent="0.2">
      <c r="A85" s="34" t="s">
        <v>181</v>
      </c>
      <c r="B85" s="1">
        <f>IF(VLOOKUP(CONCATENATE($G$7,$A85),'Table 1a rounded for pivot'!$A$2:$Q$5120,4,FALSE)=0,"-",VLOOKUP(CONCATENATE($G$7,$A85),'Table 1a rounded for pivot'!$A$2:$Q$5120,4,FALSE))</f>
        <v>8.5</v>
      </c>
      <c r="C85" s="1">
        <f>IF(VLOOKUP(CONCATENATE($G$7,$A85),'Table 1a rounded for pivot'!$A$2:$Q$5120,5,FALSE)=0,"-",VLOOKUP(CONCATENATE($G$7,$A85),'Table 1a rounded for pivot'!$A$2:$Q$5120,5,FALSE))</f>
        <v>3.4</v>
      </c>
      <c r="D85" s="1">
        <f>IF(VLOOKUP(CONCATENATE($G$7,$A85),'Table 1a rounded for pivot'!$A$2:$Q$5120,6,FALSE)=0,"-",VLOOKUP(CONCATENATE($G$7,$A85),'Table 1a rounded for pivot'!$A$2:$Q$5120,6,FALSE))</f>
        <v>11.9</v>
      </c>
      <c r="E85" s="1">
        <f>IF(VLOOKUP(CONCATENATE($G$7,$A85),'Table 1a rounded for pivot'!$A$2:$Q$5120,7,FALSE)=0,"-",VLOOKUP(CONCATENATE($G$7,$A85),'Table 1a rounded for pivot'!$A$2:$Q$5120,7,FALSE))</f>
        <v>22</v>
      </c>
      <c r="F85" s="1">
        <f>IF(VLOOKUP(CONCATENATE($G$7,$A85),'Table 1a rounded for pivot'!$A$2:$Q$5120,8,FALSE)=0,"-",VLOOKUP(CONCATENATE($G$7,$A85),'Table 1a rounded for pivot'!$A$2:$Q$5120,8,FALSE))</f>
        <v>33.9</v>
      </c>
      <c r="G85" s="1">
        <f>IF(VLOOKUP(CONCATENATE($G$7,$A85),'Table 1a rounded for pivot'!$A$2:$Q$5120,9,FALSE)=0,"-",VLOOKUP(CONCATENATE($G$7,$A85),'Table 1a rounded for pivot'!$A$2:$Q$5120,9,FALSE))</f>
        <v>19.100000000000001</v>
      </c>
      <c r="H85" s="1" t="str">
        <f>IF(VLOOKUP(CONCATENATE($G$7,$A85),'Table 1a rounded for pivot'!$A$2:$Q$5120,10,FALSE)=0,"-",VLOOKUP(CONCATENATE($G$7,$A85),'Table 1a rounded for pivot'!$A$2:$Q$5120,10,FALSE))</f>
        <v>-</v>
      </c>
      <c r="I85" s="1">
        <f>IF(VLOOKUP(CONCATENATE($G$7,$A85),'Table 1a rounded for pivot'!$A$2:$Q$5120,11,FALSE)=0,"-",VLOOKUP(CONCATENATE($G$7,$A85),'Table 1a rounded for pivot'!$A$2:$Q$5120,11,FALSE))</f>
        <v>19.2</v>
      </c>
      <c r="J85" s="1">
        <f>IF(VLOOKUP(CONCATENATE($G$7,$A85),'Table 1a rounded for pivot'!$A$2:$Q$5120,12,FALSE)=0,"-",VLOOKUP(CONCATENATE($G$7,$A85),'Table 1a rounded for pivot'!$A$2:$Q$5120,12,FALSE))</f>
        <v>53.1</v>
      </c>
      <c r="K85" s="9">
        <f>IF(B85="-","-",VLOOKUP(CONCATENATE($G$7,$A85),'Table 1a rounded for pivot'!$A$2:$Q$5120,13,FALSE))</f>
        <v>25</v>
      </c>
      <c r="L85" s="9">
        <f>IF(C85="-","-",VLOOKUP(CONCATENATE($G$7,$A85),'Table 1a rounded for pivot'!$A$2:$Q$5120,14,FALSE))</f>
        <v>10</v>
      </c>
      <c r="M85" s="9">
        <f>IF(D85="-","-",VLOOKUP(CONCATENATE($G$7,$A85),'Table 1a rounded for pivot'!$A$2:$Q$5120,15,FALSE))</f>
        <v>35</v>
      </c>
      <c r="N85" s="9">
        <f>IF(E85="-","-",VLOOKUP(CONCATENATE($G$7,$A85),'Table 1a rounded for pivot'!$A$2:$Q$5120,16,FALSE))</f>
        <v>65</v>
      </c>
      <c r="O85" s="9">
        <f>IF(F85="-","-",VLOOKUP(CONCATENATE($G$7,$A85),'Table 1a rounded for pivot'!$A$2:$Q$5120,17,FALSE))</f>
        <v>100</v>
      </c>
    </row>
    <row r="86" spans="1:15" s="16" customFormat="1" x14ac:dyDescent="0.2">
      <c r="A86" s="34" t="s">
        <v>182</v>
      </c>
      <c r="B86" s="1">
        <f>IF(VLOOKUP(CONCATENATE($G$7,$A86),'Table 1a rounded for pivot'!$A$2:$Q$5120,4,FALSE)=0,"-",VLOOKUP(CONCATENATE($G$7,$A86),'Table 1a rounded for pivot'!$A$2:$Q$5120,4,FALSE))</f>
        <v>9.1999999999999993</v>
      </c>
      <c r="C86" s="1">
        <f>IF(VLOOKUP(CONCATENATE($G$7,$A86),'Table 1a rounded for pivot'!$A$2:$Q$5120,5,FALSE)=0,"-",VLOOKUP(CONCATENATE($G$7,$A86),'Table 1a rounded for pivot'!$A$2:$Q$5120,5,FALSE))</f>
        <v>3.6</v>
      </c>
      <c r="D86" s="1">
        <f>IF(VLOOKUP(CONCATENATE($G$7,$A86),'Table 1a rounded for pivot'!$A$2:$Q$5120,6,FALSE)=0,"-",VLOOKUP(CONCATENATE($G$7,$A86),'Table 1a rounded for pivot'!$A$2:$Q$5120,6,FALSE))</f>
        <v>12.8</v>
      </c>
      <c r="E86" s="1">
        <f>IF(VLOOKUP(CONCATENATE($G$7,$A86),'Table 1a rounded for pivot'!$A$2:$Q$5120,7,FALSE)=0,"-",VLOOKUP(CONCATENATE($G$7,$A86),'Table 1a rounded for pivot'!$A$2:$Q$5120,7,FALSE))</f>
        <v>22.7</v>
      </c>
      <c r="F86" s="1">
        <f>IF(VLOOKUP(CONCATENATE($G$7,$A86),'Table 1a rounded for pivot'!$A$2:$Q$5120,8,FALSE)=0,"-",VLOOKUP(CONCATENATE($G$7,$A86),'Table 1a rounded for pivot'!$A$2:$Q$5120,8,FALSE))</f>
        <v>35.5</v>
      </c>
      <c r="G86" s="1">
        <f>IF(VLOOKUP(CONCATENATE($G$7,$A86),'Table 1a rounded for pivot'!$A$2:$Q$5120,9,FALSE)=0,"-",VLOOKUP(CONCATENATE($G$7,$A86),'Table 1a rounded for pivot'!$A$2:$Q$5120,9,FALSE))</f>
        <v>21.3</v>
      </c>
      <c r="H86" s="1" t="str">
        <f>IF(VLOOKUP(CONCATENATE($G$7,$A86),'Table 1a rounded for pivot'!$A$2:$Q$5120,10,FALSE)=0,"-",VLOOKUP(CONCATENATE($G$7,$A86),'Table 1a rounded for pivot'!$A$2:$Q$5120,10,FALSE))</f>
        <v>-</v>
      </c>
      <c r="I86" s="1">
        <f>IF(VLOOKUP(CONCATENATE($G$7,$A86),'Table 1a rounded for pivot'!$A$2:$Q$5120,11,FALSE)=0,"-",VLOOKUP(CONCATENATE($G$7,$A86),'Table 1a rounded for pivot'!$A$2:$Q$5120,11,FALSE))</f>
        <v>21.3</v>
      </c>
      <c r="J86" s="1">
        <f>IF(VLOOKUP(CONCATENATE($G$7,$A86),'Table 1a rounded for pivot'!$A$2:$Q$5120,12,FALSE)=0,"-",VLOOKUP(CONCATENATE($G$7,$A86),'Table 1a rounded for pivot'!$A$2:$Q$5120,12,FALSE))</f>
        <v>56.8</v>
      </c>
      <c r="K86" s="9">
        <f>IF(B86="-","-",VLOOKUP(CONCATENATE($G$7,$A86),'Table 1a rounded for pivot'!$A$2:$Q$5120,13,FALSE))</f>
        <v>26</v>
      </c>
      <c r="L86" s="9">
        <f>IF(C86="-","-",VLOOKUP(CONCATENATE($G$7,$A86),'Table 1a rounded for pivot'!$A$2:$Q$5120,14,FALSE))</f>
        <v>10</v>
      </c>
      <c r="M86" s="9">
        <f>IF(D86="-","-",VLOOKUP(CONCATENATE($G$7,$A86),'Table 1a rounded for pivot'!$A$2:$Q$5120,15,FALSE))</f>
        <v>36</v>
      </c>
      <c r="N86" s="9">
        <f>IF(E86="-","-",VLOOKUP(CONCATENATE($G$7,$A86),'Table 1a rounded for pivot'!$A$2:$Q$5120,16,FALSE))</f>
        <v>64</v>
      </c>
      <c r="O86" s="9">
        <f>IF(F86="-","-",VLOOKUP(CONCATENATE($G$7,$A86),'Table 1a rounded for pivot'!$A$2:$Q$5120,17,FALSE))</f>
        <v>100</v>
      </c>
    </row>
    <row r="87" spans="1:15" s="16" customFormat="1" x14ac:dyDescent="0.2">
      <c r="A87" s="34" t="s">
        <v>183</v>
      </c>
      <c r="B87" s="1">
        <f>IF(VLOOKUP(CONCATENATE($G$7,$A87),'Table 1a rounded for pivot'!$A$2:$Q$5120,4,FALSE)=0,"-",VLOOKUP(CONCATENATE($G$7,$A87),'Table 1a rounded for pivot'!$A$2:$Q$5120,4,FALSE))</f>
        <v>9.6</v>
      </c>
      <c r="C87" s="1">
        <f>IF(VLOOKUP(CONCATENATE($G$7,$A87),'Table 1a rounded for pivot'!$A$2:$Q$5120,5,FALSE)=0,"-",VLOOKUP(CONCATENATE($G$7,$A87),'Table 1a rounded for pivot'!$A$2:$Q$5120,5,FALSE))</f>
        <v>4</v>
      </c>
      <c r="D87" s="1">
        <f>IF(VLOOKUP(CONCATENATE($G$7,$A87),'Table 1a rounded for pivot'!$A$2:$Q$5120,6,FALSE)=0,"-",VLOOKUP(CONCATENATE($G$7,$A87),'Table 1a rounded for pivot'!$A$2:$Q$5120,6,FALSE))</f>
        <v>13.5</v>
      </c>
      <c r="E87" s="1">
        <f>IF(VLOOKUP(CONCATENATE($G$7,$A87),'Table 1a rounded for pivot'!$A$2:$Q$5120,7,FALSE)=0,"-",VLOOKUP(CONCATENATE($G$7,$A87),'Table 1a rounded for pivot'!$A$2:$Q$5120,7,FALSE))</f>
        <v>22.9</v>
      </c>
      <c r="F87" s="1">
        <f>IF(VLOOKUP(CONCATENATE($G$7,$A87),'Table 1a rounded for pivot'!$A$2:$Q$5120,8,FALSE)=0,"-",VLOOKUP(CONCATENATE($G$7,$A87),'Table 1a rounded for pivot'!$A$2:$Q$5120,8,FALSE))</f>
        <v>36.4</v>
      </c>
      <c r="G87" s="1">
        <f>IF(VLOOKUP(CONCATENATE($G$7,$A87),'Table 1a rounded for pivot'!$A$2:$Q$5120,9,FALSE)=0,"-",VLOOKUP(CONCATENATE($G$7,$A87),'Table 1a rounded for pivot'!$A$2:$Q$5120,9,FALSE))</f>
        <v>21.3</v>
      </c>
      <c r="H87" s="1" t="str">
        <f>IF(VLOOKUP(CONCATENATE($G$7,$A87),'Table 1a rounded for pivot'!$A$2:$Q$5120,10,FALSE)=0,"-",VLOOKUP(CONCATENATE($G$7,$A87),'Table 1a rounded for pivot'!$A$2:$Q$5120,10,FALSE))</f>
        <v>-</v>
      </c>
      <c r="I87" s="1">
        <f>IF(VLOOKUP(CONCATENATE($G$7,$A87),'Table 1a rounded for pivot'!$A$2:$Q$5120,11,FALSE)=0,"-",VLOOKUP(CONCATENATE($G$7,$A87),'Table 1a rounded for pivot'!$A$2:$Q$5120,11,FALSE))</f>
        <v>21.3</v>
      </c>
      <c r="J87" s="1">
        <f>IF(VLOOKUP(CONCATENATE($G$7,$A87),'Table 1a rounded for pivot'!$A$2:$Q$5120,12,FALSE)=0,"-",VLOOKUP(CONCATENATE($G$7,$A87),'Table 1a rounded for pivot'!$A$2:$Q$5120,12,FALSE))</f>
        <v>57.7</v>
      </c>
      <c r="K87" s="9">
        <f>IF(B87="-","-",VLOOKUP(CONCATENATE($G$7,$A87),'Table 1a rounded for pivot'!$A$2:$Q$5120,13,FALSE))</f>
        <v>26</v>
      </c>
      <c r="L87" s="9">
        <f>IF(C87="-","-",VLOOKUP(CONCATENATE($G$7,$A87),'Table 1a rounded for pivot'!$A$2:$Q$5120,14,FALSE))</f>
        <v>11</v>
      </c>
      <c r="M87" s="9">
        <f>IF(D87="-","-",VLOOKUP(CONCATENATE($G$7,$A87),'Table 1a rounded for pivot'!$A$2:$Q$5120,15,FALSE))</f>
        <v>37</v>
      </c>
      <c r="N87" s="9">
        <f>IF(E87="-","-",VLOOKUP(CONCATENATE($G$7,$A87),'Table 1a rounded for pivot'!$A$2:$Q$5120,16,FALSE))</f>
        <v>63</v>
      </c>
      <c r="O87" s="9">
        <f>IF(F87="-","-",VLOOKUP(CONCATENATE($G$7,$A87),'Table 1a rounded for pivot'!$A$2:$Q$5120,17,FALSE))</f>
        <v>100</v>
      </c>
    </row>
    <row r="88" spans="1:15" s="16" customFormat="1" x14ac:dyDescent="0.2">
      <c r="A88" s="34" t="s">
        <v>184</v>
      </c>
      <c r="B88" s="1">
        <f>IF(VLOOKUP(CONCATENATE($G$7,$A88),'Table 1a rounded for pivot'!$A$2:$Q$5120,4,FALSE)=0,"-",VLOOKUP(CONCATENATE($G$7,$A88),'Table 1a rounded for pivot'!$A$2:$Q$5120,4,FALSE))</f>
        <v>9</v>
      </c>
      <c r="C88" s="1">
        <f>IF(VLOOKUP(CONCATENATE($G$7,$A88),'Table 1a rounded for pivot'!$A$2:$Q$5120,5,FALSE)=0,"-",VLOOKUP(CONCATENATE($G$7,$A88),'Table 1a rounded for pivot'!$A$2:$Q$5120,5,FALSE))</f>
        <v>3.5</v>
      </c>
      <c r="D88" s="1">
        <f>IF(VLOOKUP(CONCATENATE($G$7,$A88),'Table 1a rounded for pivot'!$A$2:$Q$5120,6,FALSE)=0,"-",VLOOKUP(CONCATENATE($G$7,$A88),'Table 1a rounded for pivot'!$A$2:$Q$5120,6,FALSE))</f>
        <v>12.5</v>
      </c>
      <c r="E88" s="1">
        <f>IF(VLOOKUP(CONCATENATE($G$7,$A88),'Table 1a rounded for pivot'!$A$2:$Q$5120,7,FALSE)=0,"-",VLOOKUP(CONCATENATE($G$7,$A88),'Table 1a rounded for pivot'!$A$2:$Q$5120,7,FALSE))</f>
        <v>20.5</v>
      </c>
      <c r="F88" s="1">
        <f>IF(VLOOKUP(CONCATENATE($G$7,$A88),'Table 1a rounded for pivot'!$A$2:$Q$5120,8,FALSE)=0,"-",VLOOKUP(CONCATENATE($G$7,$A88),'Table 1a rounded for pivot'!$A$2:$Q$5120,8,FALSE))</f>
        <v>32.9</v>
      </c>
      <c r="G88" s="1">
        <f>IF(VLOOKUP(CONCATENATE($G$7,$A88),'Table 1a rounded for pivot'!$A$2:$Q$5120,9,FALSE)=0,"-",VLOOKUP(CONCATENATE($G$7,$A88),'Table 1a rounded for pivot'!$A$2:$Q$5120,9,FALSE))</f>
        <v>18.7</v>
      </c>
      <c r="H88" s="1" t="str">
        <f>IF(VLOOKUP(CONCATENATE($G$7,$A88),'Table 1a rounded for pivot'!$A$2:$Q$5120,10,FALSE)=0,"-",VLOOKUP(CONCATENATE($G$7,$A88),'Table 1a rounded for pivot'!$A$2:$Q$5120,10,FALSE))</f>
        <v>-</v>
      </c>
      <c r="I88" s="1">
        <f>IF(VLOOKUP(CONCATENATE($G$7,$A88),'Table 1a rounded for pivot'!$A$2:$Q$5120,11,FALSE)=0,"-",VLOOKUP(CONCATENATE($G$7,$A88),'Table 1a rounded for pivot'!$A$2:$Q$5120,11,FALSE))</f>
        <v>18.7</v>
      </c>
      <c r="J88" s="1">
        <f>IF(VLOOKUP(CONCATENATE($G$7,$A88),'Table 1a rounded for pivot'!$A$2:$Q$5120,12,FALSE)=0,"-",VLOOKUP(CONCATENATE($G$7,$A88),'Table 1a rounded for pivot'!$A$2:$Q$5120,12,FALSE))</f>
        <v>51.6</v>
      </c>
      <c r="K88" s="9">
        <f>IF(B88="-","-",VLOOKUP(CONCATENATE($G$7,$A88),'Table 1a rounded for pivot'!$A$2:$Q$5120,13,FALSE))</f>
        <v>27</v>
      </c>
      <c r="L88" s="9">
        <f>IF(C88="-","-",VLOOKUP(CONCATENATE($G$7,$A88),'Table 1a rounded for pivot'!$A$2:$Q$5120,14,FALSE))</f>
        <v>11</v>
      </c>
      <c r="M88" s="9">
        <f>IF(D88="-","-",VLOOKUP(CONCATENATE($G$7,$A88),'Table 1a rounded for pivot'!$A$2:$Q$5120,15,FALSE))</f>
        <v>38</v>
      </c>
      <c r="N88" s="9">
        <f>IF(E88="-","-",VLOOKUP(CONCATENATE($G$7,$A88),'Table 1a rounded for pivot'!$A$2:$Q$5120,16,FALSE))</f>
        <v>62</v>
      </c>
      <c r="O88" s="9">
        <f>IF(F88="-","-",VLOOKUP(CONCATENATE($G$7,$A88),'Table 1a rounded for pivot'!$A$2:$Q$5120,17,FALSE))</f>
        <v>100</v>
      </c>
    </row>
    <row r="89" spans="1:15" s="16" customFormat="1" x14ac:dyDescent="0.2">
      <c r="A89" s="34" t="s">
        <v>185</v>
      </c>
      <c r="B89" s="1">
        <f>IF(VLOOKUP(CONCATENATE($G$7,$A89),'Table 1a rounded for pivot'!$A$2:$Q$5120,4,FALSE)=0,"-",VLOOKUP(CONCATENATE($G$7,$A89),'Table 1a rounded for pivot'!$A$2:$Q$5120,4,FALSE))</f>
        <v>9.8000000000000007</v>
      </c>
      <c r="C89" s="1">
        <f>IF(VLOOKUP(CONCATENATE($G$7,$A89),'Table 1a rounded for pivot'!$A$2:$Q$5120,5,FALSE)=0,"-",VLOOKUP(CONCATENATE($G$7,$A89),'Table 1a rounded for pivot'!$A$2:$Q$5120,5,FALSE))</f>
        <v>3.9</v>
      </c>
      <c r="D89" s="1">
        <f>IF(VLOOKUP(CONCATENATE($G$7,$A89),'Table 1a rounded for pivot'!$A$2:$Q$5120,6,FALSE)=0,"-",VLOOKUP(CONCATENATE($G$7,$A89),'Table 1a rounded for pivot'!$A$2:$Q$5120,6,FALSE))</f>
        <v>13.8</v>
      </c>
      <c r="E89" s="1">
        <f>IF(VLOOKUP(CONCATENATE($G$7,$A89),'Table 1a rounded for pivot'!$A$2:$Q$5120,7,FALSE)=0,"-",VLOOKUP(CONCATENATE($G$7,$A89),'Table 1a rounded for pivot'!$A$2:$Q$5120,7,FALSE))</f>
        <v>22</v>
      </c>
      <c r="F89" s="1">
        <f>IF(VLOOKUP(CONCATENATE($G$7,$A89),'Table 1a rounded for pivot'!$A$2:$Q$5120,8,FALSE)=0,"-",VLOOKUP(CONCATENATE($G$7,$A89),'Table 1a rounded for pivot'!$A$2:$Q$5120,8,FALSE))</f>
        <v>35.700000000000003</v>
      </c>
      <c r="G89" s="1">
        <f>IF(VLOOKUP(CONCATENATE($G$7,$A89),'Table 1a rounded for pivot'!$A$2:$Q$5120,9,FALSE)=0,"-",VLOOKUP(CONCATENATE($G$7,$A89),'Table 1a rounded for pivot'!$A$2:$Q$5120,9,FALSE))</f>
        <v>19.5</v>
      </c>
      <c r="H89" s="1" t="str">
        <f>IF(VLOOKUP(CONCATENATE($G$7,$A89),'Table 1a rounded for pivot'!$A$2:$Q$5120,10,FALSE)=0,"-",VLOOKUP(CONCATENATE($G$7,$A89),'Table 1a rounded for pivot'!$A$2:$Q$5120,10,FALSE))</f>
        <v>-</v>
      </c>
      <c r="I89" s="1">
        <f>IF(VLOOKUP(CONCATENATE($G$7,$A89),'Table 1a rounded for pivot'!$A$2:$Q$5120,11,FALSE)=0,"-",VLOOKUP(CONCATENATE($G$7,$A89),'Table 1a rounded for pivot'!$A$2:$Q$5120,11,FALSE))</f>
        <v>19.5</v>
      </c>
      <c r="J89" s="1">
        <f>IF(VLOOKUP(CONCATENATE($G$7,$A89),'Table 1a rounded for pivot'!$A$2:$Q$5120,12,FALSE)=0,"-",VLOOKUP(CONCATENATE($G$7,$A89),'Table 1a rounded for pivot'!$A$2:$Q$5120,12,FALSE))</f>
        <v>55.3</v>
      </c>
      <c r="K89" s="9">
        <f>IF(B89="-","-",VLOOKUP(CONCATENATE($G$7,$A89),'Table 1a rounded for pivot'!$A$2:$Q$5120,13,FALSE))</f>
        <v>28</v>
      </c>
      <c r="L89" s="9">
        <f>IF(C89="-","-",VLOOKUP(CONCATENATE($G$7,$A89),'Table 1a rounded for pivot'!$A$2:$Q$5120,14,FALSE))</f>
        <v>11</v>
      </c>
      <c r="M89" s="9">
        <f>IF(D89="-","-",VLOOKUP(CONCATENATE($G$7,$A89),'Table 1a rounded for pivot'!$A$2:$Q$5120,15,FALSE))</f>
        <v>39</v>
      </c>
      <c r="N89" s="9">
        <f>IF(E89="-","-",VLOOKUP(CONCATENATE($G$7,$A89),'Table 1a rounded for pivot'!$A$2:$Q$5120,16,FALSE))</f>
        <v>61</v>
      </c>
      <c r="O89" s="9">
        <f>IF(F89="-","-",VLOOKUP(CONCATENATE($G$7,$A89),'Table 1a rounded for pivot'!$A$2:$Q$5120,17,FALSE))</f>
        <v>100</v>
      </c>
    </row>
    <row r="90" spans="1:15" s="16" customFormat="1" x14ac:dyDescent="0.2">
      <c r="A90" s="34" t="s">
        <v>186</v>
      </c>
      <c r="B90" s="1">
        <f>IF(VLOOKUP(CONCATENATE($G$7,$A90),'Table 1a rounded for pivot'!$A$2:$Q$5120,4,FALSE)=0,"-",VLOOKUP(CONCATENATE($G$7,$A90),'Table 1a rounded for pivot'!$A$2:$Q$5120,4,FALSE))</f>
        <v>9.3000000000000007</v>
      </c>
      <c r="C90" s="1">
        <f>IF(VLOOKUP(CONCATENATE($G$7,$A90),'Table 1a rounded for pivot'!$A$2:$Q$5120,5,FALSE)=0,"-",VLOOKUP(CONCATENATE($G$7,$A90),'Table 1a rounded for pivot'!$A$2:$Q$5120,5,FALSE))</f>
        <v>3.5</v>
      </c>
      <c r="D90" s="1">
        <f>IF(VLOOKUP(CONCATENATE($G$7,$A90),'Table 1a rounded for pivot'!$A$2:$Q$5120,6,FALSE)=0,"-",VLOOKUP(CONCATENATE($G$7,$A90),'Table 1a rounded for pivot'!$A$2:$Q$5120,6,FALSE))</f>
        <v>12.7</v>
      </c>
      <c r="E90" s="1">
        <f>IF(VLOOKUP(CONCATENATE($G$7,$A90),'Table 1a rounded for pivot'!$A$2:$Q$5120,7,FALSE)=0,"-",VLOOKUP(CONCATENATE($G$7,$A90),'Table 1a rounded for pivot'!$A$2:$Q$5120,7,FALSE))</f>
        <v>21.5</v>
      </c>
      <c r="F90" s="1">
        <f>IF(VLOOKUP(CONCATENATE($G$7,$A90),'Table 1a rounded for pivot'!$A$2:$Q$5120,8,FALSE)=0,"-",VLOOKUP(CONCATENATE($G$7,$A90),'Table 1a rounded for pivot'!$A$2:$Q$5120,8,FALSE))</f>
        <v>34.200000000000003</v>
      </c>
      <c r="G90" s="1">
        <f>IF(VLOOKUP(CONCATENATE($G$7,$A90),'Table 1a rounded for pivot'!$A$2:$Q$5120,9,FALSE)=0,"-",VLOOKUP(CONCATENATE($G$7,$A90),'Table 1a rounded for pivot'!$A$2:$Q$5120,9,FALSE))</f>
        <v>19</v>
      </c>
      <c r="H90" s="1" t="str">
        <f>IF(VLOOKUP(CONCATENATE($G$7,$A90),'Table 1a rounded for pivot'!$A$2:$Q$5120,10,FALSE)=0,"-",VLOOKUP(CONCATENATE($G$7,$A90),'Table 1a rounded for pivot'!$A$2:$Q$5120,10,FALSE))</f>
        <v>-</v>
      </c>
      <c r="I90" s="1">
        <f>IF(VLOOKUP(CONCATENATE($G$7,$A90),'Table 1a rounded for pivot'!$A$2:$Q$5120,11,FALSE)=0,"-",VLOOKUP(CONCATENATE($G$7,$A90),'Table 1a rounded for pivot'!$A$2:$Q$5120,11,FALSE))</f>
        <v>19.100000000000001</v>
      </c>
      <c r="J90" s="1">
        <f>IF(VLOOKUP(CONCATENATE($G$7,$A90),'Table 1a rounded for pivot'!$A$2:$Q$5120,12,FALSE)=0,"-",VLOOKUP(CONCATENATE($G$7,$A90),'Table 1a rounded for pivot'!$A$2:$Q$5120,12,FALSE))</f>
        <v>53.3</v>
      </c>
      <c r="K90" s="9">
        <f>IF(B90="-","-",VLOOKUP(CONCATENATE($G$7,$A90),'Table 1a rounded for pivot'!$A$2:$Q$5120,13,FALSE))</f>
        <v>27</v>
      </c>
      <c r="L90" s="9">
        <f>IF(C90="-","-",VLOOKUP(CONCATENATE($G$7,$A90),'Table 1a rounded for pivot'!$A$2:$Q$5120,14,FALSE))</f>
        <v>10</v>
      </c>
      <c r="M90" s="9">
        <f>IF(D90="-","-",VLOOKUP(CONCATENATE($G$7,$A90),'Table 1a rounded for pivot'!$A$2:$Q$5120,15,FALSE))</f>
        <v>37</v>
      </c>
      <c r="N90" s="9">
        <f>IF(E90="-","-",VLOOKUP(CONCATENATE($G$7,$A90),'Table 1a rounded for pivot'!$A$2:$Q$5120,16,FALSE))</f>
        <v>63</v>
      </c>
      <c r="O90" s="9">
        <f>IF(F90="-","-",VLOOKUP(CONCATENATE($G$7,$A90),'Table 1a rounded for pivot'!$A$2:$Q$5120,17,FALSE))</f>
        <v>100</v>
      </c>
    </row>
    <row r="91" spans="1:15" s="16" customFormat="1" x14ac:dyDescent="0.2">
      <c r="A91" s="34" t="s">
        <v>187</v>
      </c>
      <c r="B91" s="1">
        <f>IF(VLOOKUP(CONCATENATE($G$7,$A91),'Table 1a rounded for pivot'!$A$2:$Q$5120,4,FALSE)=0,"-",VLOOKUP(CONCATENATE($G$7,$A91),'Table 1a rounded for pivot'!$A$2:$Q$5120,4,FALSE))</f>
        <v>9.1</v>
      </c>
      <c r="C91" s="1">
        <f>IF(VLOOKUP(CONCATENATE($G$7,$A91),'Table 1a rounded for pivot'!$A$2:$Q$5120,5,FALSE)=0,"-",VLOOKUP(CONCATENATE($G$7,$A91),'Table 1a rounded for pivot'!$A$2:$Q$5120,5,FALSE))</f>
        <v>3.6</v>
      </c>
      <c r="D91" s="1">
        <f>IF(VLOOKUP(CONCATENATE($G$7,$A91),'Table 1a rounded for pivot'!$A$2:$Q$5120,6,FALSE)=0,"-",VLOOKUP(CONCATENATE($G$7,$A91),'Table 1a rounded for pivot'!$A$2:$Q$5120,6,FALSE))</f>
        <v>12.7</v>
      </c>
      <c r="E91" s="1">
        <f>IF(VLOOKUP(CONCATENATE($G$7,$A91),'Table 1a rounded for pivot'!$A$2:$Q$5120,7,FALSE)=0,"-",VLOOKUP(CONCATENATE($G$7,$A91),'Table 1a rounded for pivot'!$A$2:$Q$5120,7,FALSE))</f>
        <v>20.7</v>
      </c>
      <c r="F91" s="1">
        <f>IF(VLOOKUP(CONCATENATE($G$7,$A91),'Table 1a rounded for pivot'!$A$2:$Q$5120,8,FALSE)=0,"-",VLOOKUP(CONCATENATE($G$7,$A91),'Table 1a rounded for pivot'!$A$2:$Q$5120,8,FALSE))</f>
        <v>33.4</v>
      </c>
      <c r="G91" s="1">
        <f>IF(VLOOKUP(CONCATENATE($G$7,$A91),'Table 1a rounded for pivot'!$A$2:$Q$5120,9,FALSE)=0,"-",VLOOKUP(CONCATENATE($G$7,$A91),'Table 1a rounded for pivot'!$A$2:$Q$5120,9,FALSE))</f>
        <v>18.8</v>
      </c>
      <c r="H91" s="1" t="str">
        <f>IF(VLOOKUP(CONCATENATE($G$7,$A91),'Table 1a rounded for pivot'!$A$2:$Q$5120,10,FALSE)=0,"-",VLOOKUP(CONCATENATE($G$7,$A91),'Table 1a rounded for pivot'!$A$2:$Q$5120,10,FALSE))</f>
        <v>-</v>
      </c>
      <c r="I91" s="1">
        <f>IF(VLOOKUP(CONCATENATE($G$7,$A91),'Table 1a rounded for pivot'!$A$2:$Q$5120,11,FALSE)=0,"-",VLOOKUP(CONCATENATE($G$7,$A91),'Table 1a rounded for pivot'!$A$2:$Q$5120,11,FALSE))</f>
        <v>18.8</v>
      </c>
      <c r="J91" s="1">
        <f>IF(VLOOKUP(CONCATENATE($G$7,$A91),'Table 1a rounded for pivot'!$A$2:$Q$5120,12,FALSE)=0,"-",VLOOKUP(CONCATENATE($G$7,$A91),'Table 1a rounded for pivot'!$A$2:$Q$5120,12,FALSE))</f>
        <v>52.3</v>
      </c>
      <c r="K91" s="9">
        <f>IF(B91="-","-",VLOOKUP(CONCATENATE($G$7,$A91),'Table 1a rounded for pivot'!$A$2:$Q$5120,13,FALSE))</f>
        <v>27</v>
      </c>
      <c r="L91" s="9">
        <f>IF(C91="-","-",VLOOKUP(CONCATENATE($G$7,$A91),'Table 1a rounded for pivot'!$A$2:$Q$5120,14,FALSE))</f>
        <v>11</v>
      </c>
      <c r="M91" s="9">
        <f>IF(D91="-","-",VLOOKUP(CONCATENATE($G$7,$A91),'Table 1a rounded for pivot'!$A$2:$Q$5120,15,FALSE))</f>
        <v>38</v>
      </c>
      <c r="N91" s="9">
        <f>IF(E91="-","-",VLOOKUP(CONCATENATE($G$7,$A91),'Table 1a rounded for pivot'!$A$2:$Q$5120,16,FALSE))</f>
        <v>62</v>
      </c>
      <c r="O91" s="9">
        <f>IF(F91="-","-",VLOOKUP(CONCATENATE($G$7,$A91),'Table 1a rounded for pivot'!$A$2:$Q$5120,17,FALSE))</f>
        <v>100</v>
      </c>
    </row>
    <row r="92" spans="1:15" s="16" customFormat="1" x14ac:dyDescent="0.2">
      <c r="A92" s="34" t="s">
        <v>188</v>
      </c>
      <c r="B92" s="1">
        <f>IF(VLOOKUP(CONCATENATE($G$7,$A92),'Table 1a rounded for pivot'!$A$2:$Q$5120,4,FALSE)=0,"-",VLOOKUP(CONCATENATE($G$7,$A92),'Table 1a rounded for pivot'!$A$2:$Q$5120,4,FALSE))</f>
        <v>7.9</v>
      </c>
      <c r="C92" s="1">
        <f>IF(VLOOKUP(CONCATENATE($G$7,$A92),'Table 1a rounded for pivot'!$A$2:$Q$5120,5,FALSE)=0,"-",VLOOKUP(CONCATENATE($G$7,$A92),'Table 1a rounded for pivot'!$A$2:$Q$5120,5,FALSE))</f>
        <v>3.2</v>
      </c>
      <c r="D92" s="1">
        <f>IF(VLOOKUP(CONCATENATE($G$7,$A92),'Table 1a rounded for pivot'!$A$2:$Q$5120,6,FALSE)=0,"-",VLOOKUP(CONCATENATE($G$7,$A92),'Table 1a rounded for pivot'!$A$2:$Q$5120,6,FALSE))</f>
        <v>11.2</v>
      </c>
      <c r="E92" s="1">
        <f>IF(VLOOKUP(CONCATENATE($G$7,$A92),'Table 1a rounded for pivot'!$A$2:$Q$5120,7,FALSE)=0,"-",VLOOKUP(CONCATENATE($G$7,$A92),'Table 1a rounded for pivot'!$A$2:$Q$5120,7,FALSE))</f>
        <v>17</v>
      </c>
      <c r="F92" s="1">
        <f>IF(VLOOKUP(CONCATENATE($G$7,$A92),'Table 1a rounded for pivot'!$A$2:$Q$5120,8,FALSE)=0,"-",VLOOKUP(CONCATENATE($G$7,$A92),'Table 1a rounded for pivot'!$A$2:$Q$5120,8,FALSE))</f>
        <v>28.2</v>
      </c>
      <c r="G92" s="1">
        <f>IF(VLOOKUP(CONCATENATE($G$7,$A92),'Table 1a rounded for pivot'!$A$2:$Q$5120,9,FALSE)=0,"-",VLOOKUP(CONCATENATE($G$7,$A92),'Table 1a rounded for pivot'!$A$2:$Q$5120,9,FALSE))</f>
        <v>16.3</v>
      </c>
      <c r="H92" s="1" t="str">
        <f>IF(VLOOKUP(CONCATENATE($G$7,$A92),'Table 1a rounded for pivot'!$A$2:$Q$5120,10,FALSE)=0,"-",VLOOKUP(CONCATENATE($G$7,$A92),'Table 1a rounded for pivot'!$A$2:$Q$5120,10,FALSE))</f>
        <v>-</v>
      </c>
      <c r="I92" s="1">
        <f>IF(VLOOKUP(CONCATENATE($G$7,$A92),'Table 1a rounded for pivot'!$A$2:$Q$5120,11,FALSE)=0,"-",VLOOKUP(CONCATENATE($G$7,$A92),'Table 1a rounded for pivot'!$A$2:$Q$5120,11,FALSE))</f>
        <v>16.3</v>
      </c>
      <c r="J92" s="1">
        <f>IF(VLOOKUP(CONCATENATE($G$7,$A92),'Table 1a rounded for pivot'!$A$2:$Q$5120,12,FALSE)=0,"-",VLOOKUP(CONCATENATE($G$7,$A92),'Table 1a rounded for pivot'!$A$2:$Q$5120,12,FALSE))</f>
        <v>44.5</v>
      </c>
      <c r="K92" s="9">
        <f>IF(B92="-","-",VLOOKUP(CONCATENATE($G$7,$A92),'Table 1a rounded for pivot'!$A$2:$Q$5120,13,FALSE))</f>
        <v>28</v>
      </c>
      <c r="L92" s="9">
        <f>IF(C92="-","-",VLOOKUP(CONCATENATE($G$7,$A92),'Table 1a rounded for pivot'!$A$2:$Q$5120,14,FALSE))</f>
        <v>11</v>
      </c>
      <c r="M92" s="9">
        <f>IF(D92="-","-",VLOOKUP(CONCATENATE($G$7,$A92),'Table 1a rounded for pivot'!$A$2:$Q$5120,15,FALSE))</f>
        <v>40</v>
      </c>
      <c r="N92" s="9">
        <f>IF(E92="-","-",VLOOKUP(CONCATENATE($G$7,$A92),'Table 1a rounded for pivot'!$A$2:$Q$5120,16,FALSE))</f>
        <v>60</v>
      </c>
      <c r="O92" s="9">
        <f>IF(F92="-","-",VLOOKUP(CONCATENATE($G$7,$A92),'Table 1a rounded for pivot'!$A$2:$Q$5120,17,FALSE))</f>
        <v>100</v>
      </c>
    </row>
    <row r="93" spans="1:15" s="16" customFormat="1" x14ac:dyDescent="0.2">
      <c r="A93" s="34" t="s">
        <v>189</v>
      </c>
      <c r="B93" s="1">
        <f>IF(VLOOKUP(CONCATENATE($G$7,$A93),'Table 1a rounded for pivot'!$A$2:$Q$5120,4,FALSE)=0,"-",VLOOKUP(CONCATENATE($G$7,$A93),'Table 1a rounded for pivot'!$A$2:$Q$5120,4,FALSE))</f>
        <v>10.4</v>
      </c>
      <c r="C93" s="1">
        <f>IF(VLOOKUP(CONCATENATE($G$7,$A93),'Table 1a rounded for pivot'!$A$2:$Q$5120,5,FALSE)=0,"-",VLOOKUP(CONCATENATE($G$7,$A93),'Table 1a rounded for pivot'!$A$2:$Q$5120,5,FALSE))</f>
        <v>3.7</v>
      </c>
      <c r="D93" s="1">
        <f>IF(VLOOKUP(CONCATENATE($G$7,$A93),'Table 1a rounded for pivot'!$A$2:$Q$5120,6,FALSE)=0,"-",VLOOKUP(CONCATENATE($G$7,$A93),'Table 1a rounded for pivot'!$A$2:$Q$5120,6,FALSE))</f>
        <v>14.1</v>
      </c>
      <c r="E93" s="1">
        <f>IF(VLOOKUP(CONCATENATE($G$7,$A93),'Table 1a rounded for pivot'!$A$2:$Q$5120,7,FALSE)=0,"-",VLOOKUP(CONCATENATE($G$7,$A93),'Table 1a rounded for pivot'!$A$2:$Q$5120,7,FALSE))</f>
        <v>22.1</v>
      </c>
      <c r="F93" s="1">
        <f>IF(VLOOKUP(CONCATENATE($G$7,$A93),'Table 1a rounded for pivot'!$A$2:$Q$5120,8,FALSE)=0,"-",VLOOKUP(CONCATENATE($G$7,$A93),'Table 1a rounded for pivot'!$A$2:$Q$5120,8,FALSE))</f>
        <v>36.200000000000003</v>
      </c>
      <c r="G93" s="1">
        <f>IF(VLOOKUP(CONCATENATE($G$7,$A93),'Table 1a rounded for pivot'!$A$2:$Q$5120,9,FALSE)=0,"-",VLOOKUP(CONCATENATE($G$7,$A93),'Table 1a rounded for pivot'!$A$2:$Q$5120,9,FALSE))</f>
        <v>20.399999999999999</v>
      </c>
      <c r="H93" s="1" t="str">
        <f>IF(VLOOKUP(CONCATENATE($G$7,$A93),'Table 1a rounded for pivot'!$A$2:$Q$5120,10,FALSE)=0,"-",VLOOKUP(CONCATENATE($G$7,$A93),'Table 1a rounded for pivot'!$A$2:$Q$5120,10,FALSE))</f>
        <v>-</v>
      </c>
      <c r="I93" s="1">
        <f>IF(VLOOKUP(CONCATENATE($G$7,$A93),'Table 1a rounded for pivot'!$A$2:$Q$5120,11,FALSE)=0,"-",VLOOKUP(CONCATENATE($G$7,$A93),'Table 1a rounded for pivot'!$A$2:$Q$5120,11,FALSE))</f>
        <v>20.5</v>
      </c>
      <c r="J93" s="1">
        <f>IF(VLOOKUP(CONCATENATE($G$7,$A93),'Table 1a rounded for pivot'!$A$2:$Q$5120,12,FALSE)=0,"-",VLOOKUP(CONCATENATE($G$7,$A93),'Table 1a rounded for pivot'!$A$2:$Q$5120,12,FALSE))</f>
        <v>56.7</v>
      </c>
      <c r="K93" s="9">
        <f>IF(B93="-","-",VLOOKUP(CONCATENATE($G$7,$A93),'Table 1a rounded for pivot'!$A$2:$Q$5120,13,FALSE))</f>
        <v>29</v>
      </c>
      <c r="L93" s="9">
        <f>IF(C93="-","-",VLOOKUP(CONCATENATE($G$7,$A93),'Table 1a rounded for pivot'!$A$2:$Q$5120,14,FALSE))</f>
        <v>10</v>
      </c>
      <c r="M93" s="9">
        <f>IF(D93="-","-",VLOOKUP(CONCATENATE($G$7,$A93),'Table 1a rounded for pivot'!$A$2:$Q$5120,15,FALSE))</f>
        <v>39</v>
      </c>
      <c r="N93" s="9">
        <f>IF(E93="-","-",VLOOKUP(CONCATENATE($G$7,$A93),'Table 1a rounded for pivot'!$A$2:$Q$5120,16,FALSE))</f>
        <v>61</v>
      </c>
      <c r="O93" s="9">
        <f>IF(F93="-","-",VLOOKUP(CONCATENATE($G$7,$A93),'Table 1a rounded for pivot'!$A$2:$Q$5120,17,FALSE))</f>
        <v>100</v>
      </c>
    </row>
    <row r="94" spans="1:15" s="16" customFormat="1" x14ac:dyDescent="0.2">
      <c r="A94" s="34" t="s">
        <v>190</v>
      </c>
      <c r="B94" s="1">
        <f>IF(VLOOKUP(CONCATENATE($G$7,$A94),'Table 1a rounded for pivot'!$A$2:$Q$5120,4,FALSE)=0,"-",VLOOKUP(CONCATENATE($G$7,$A94),'Table 1a rounded for pivot'!$A$2:$Q$5120,4,FALSE))</f>
        <v>10.199999999999999</v>
      </c>
      <c r="C94" s="1">
        <f>IF(VLOOKUP(CONCATENATE($G$7,$A94),'Table 1a rounded for pivot'!$A$2:$Q$5120,5,FALSE)=0,"-",VLOOKUP(CONCATENATE($G$7,$A94),'Table 1a rounded for pivot'!$A$2:$Q$5120,5,FALSE))</f>
        <v>3.5</v>
      </c>
      <c r="D94" s="1">
        <f>IF(VLOOKUP(CONCATENATE($G$7,$A94),'Table 1a rounded for pivot'!$A$2:$Q$5120,6,FALSE)=0,"-",VLOOKUP(CONCATENATE($G$7,$A94),'Table 1a rounded for pivot'!$A$2:$Q$5120,6,FALSE))</f>
        <v>13.6</v>
      </c>
      <c r="E94" s="1">
        <f>IF(VLOOKUP(CONCATENATE($G$7,$A94),'Table 1a rounded for pivot'!$A$2:$Q$5120,7,FALSE)=0,"-",VLOOKUP(CONCATENATE($G$7,$A94),'Table 1a rounded for pivot'!$A$2:$Q$5120,7,FALSE))</f>
        <v>21.6</v>
      </c>
      <c r="F94" s="1">
        <f>IF(VLOOKUP(CONCATENATE($G$7,$A94),'Table 1a rounded for pivot'!$A$2:$Q$5120,8,FALSE)=0,"-",VLOOKUP(CONCATENATE($G$7,$A94),'Table 1a rounded for pivot'!$A$2:$Q$5120,8,FALSE))</f>
        <v>35.200000000000003</v>
      </c>
      <c r="G94" s="1">
        <f>IF(VLOOKUP(CONCATENATE($G$7,$A94),'Table 1a rounded for pivot'!$A$2:$Q$5120,9,FALSE)=0,"-",VLOOKUP(CONCATENATE($G$7,$A94),'Table 1a rounded for pivot'!$A$2:$Q$5120,9,FALSE))</f>
        <v>19.2</v>
      </c>
      <c r="H94" s="1" t="str">
        <f>IF(VLOOKUP(CONCATENATE($G$7,$A94),'Table 1a rounded for pivot'!$A$2:$Q$5120,10,FALSE)=0,"-",VLOOKUP(CONCATENATE($G$7,$A94),'Table 1a rounded for pivot'!$A$2:$Q$5120,10,FALSE))</f>
        <v>-</v>
      </c>
      <c r="I94" s="1">
        <f>IF(VLOOKUP(CONCATENATE($G$7,$A94),'Table 1a rounded for pivot'!$A$2:$Q$5120,11,FALSE)=0,"-",VLOOKUP(CONCATENATE($G$7,$A94),'Table 1a rounded for pivot'!$A$2:$Q$5120,11,FALSE))</f>
        <v>19.2</v>
      </c>
      <c r="J94" s="1">
        <f>IF(VLOOKUP(CONCATENATE($G$7,$A94),'Table 1a rounded for pivot'!$A$2:$Q$5120,12,FALSE)=0,"-",VLOOKUP(CONCATENATE($G$7,$A94),'Table 1a rounded for pivot'!$A$2:$Q$5120,12,FALSE))</f>
        <v>54.4</v>
      </c>
      <c r="K94" s="9">
        <f>IF(B94="-","-",VLOOKUP(CONCATENATE($G$7,$A94),'Table 1a rounded for pivot'!$A$2:$Q$5120,13,FALSE))</f>
        <v>29</v>
      </c>
      <c r="L94" s="9">
        <f>IF(C94="-","-",VLOOKUP(CONCATENATE($G$7,$A94),'Table 1a rounded for pivot'!$A$2:$Q$5120,14,FALSE))</f>
        <v>10</v>
      </c>
      <c r="M94" s="9">
        <f>IF(D94="-","-",VLOOKUP(CONCATENATE($G$7,$A94),'Table 1a rounded for pivot'!$A$2:$Q$5120,15,FALSE))</f>
        <v>39</v>
      </c>
      <c r="N94" s="9">
        <f>IF(E94="-","-",VLOOKUP(CONCATENATE($G$7,$A94),'Table 1a rounded for pivot'!$A$2:$Q$5120,16,FALSE))</f>
        <v>61</v>
      </c>
      <c r="O94" s="9">
        <f>IF(F94="-","-",VLOOKUP(CONCATENATE($G$7,$A94),'Table 1a rounded for pivot'!$A$2:$Q$5120,17,FALSE))</f>
        <v>100</v>
      </c>
    </row>
    <row r="95" spans="1:15" s="16" customFormat="1" x14ac:dyDescent="0.2">
      <c r="A95" s="34" t="s">
        <v>191</v>
      </c>
      <c r="B95" s="1">
        <f>IF(VLOOKUP(CONCATENATE($G$7,$A95),'Table 1a rounded for pivot'!$A$2:$Q$5120,4,FALSE)=0,"-",VLOOKUP(CONCATENATE($G$7,$A95),'Table 1a rounded for pivot'!$A$2:$Q$5120,4,FALSE))</f>
        <v>10.9</v>
      </c>
      <c r="C95" s="1">
        <f>IF(VLOOKUP(CONCATENATE($G$7,$A95),'Table 1a rounded for pivot'!$A$2:$Q$5120,5,FALSE)=0,"-",VLOOKUP(CONCATENATE($G$7,$A95),'Table 1a rounded for pivot'!$A$2:$Q$5120,5,FALSE))</f>
        <v>4</v>
      </c>
      <c r="D95" s="1">
        <f>IF(VLOOKUP(CONCATENATE($G$7,$A95),'Table 1a rounded for pivot'!$A$2:$Q$5120,6,FALSE)=0,"-",VLOOKUP(CONCATENATE($G$7,$A95),'Table 1a rounded for pivot'!$A$2:$Q$5120,6,FALSE))</f>
        <v>15</v>
      </c>
      <c r="E95" s="1">
        <f>IF(VLOOKUP(CONCATENATE($G$7,$A95),'Table 1a rounded for pivot'!$A$2:$Q$5120,7,FALSE)=0,"-",VLOOKUP(CONCATENATE($G$7,$A95),'Table 1a rounded for pivot'!$A$2:$Q$5120,7,FALSE))</f>
        <v>23.6</v>
      </c>
      <c r="F95" s="1">
        <f>IF(VLOOKUP(CONCATENATE($G$7,$A95),'Table 1a rounded for pivot'!$A$2:$Q$5120,8,FALSE)=0,"-",VLOOKUP(CONCATENATE($G$7,$A95),'Table 1a rounded for pivot'!$A$2:$Q$5120,8,FALSE))</f>
        <v>38.5</v>
      </c>
      <c r="G95" s="1">
        <f>IF(VLOOKUP(CONCATENATE($G$7,$A95),'Table 1a rounded for pivot'!$A$2:$Q$5120,9,FALSE)=0,"-",VLOOKUP(CONCATENATE($G$7,$A95),'Table 1a rounded for pivot'!$A$2:$Q$5120,9,FALSE))</f>
        <v>21</v>
      </c>
      <c r="H95" s="1" t="str">
        <f>IF(VLOOKUP(CONCATENATE($G$7,$A95),'Table 1a rounded for pivot'!$A$2:$Q$5120,10,FALSE)=0,"-",VLOOKUP(CONCATENATE($G$7,$A95),'Table 1a rounded for pivot'!$A$2:$Q$5120,10,FALSE))</f>
        <v>-</v>
      </c>
      <c r="I95" s="1">
        <f>IF(VLOOKUP(CONCATENATE($G$7,$A95),'Table 1a rounded for pivot'!$A$2:$Q$5120,11,FALSE)=0,"-",VLOOKUP(CONCATENATE($G$7,$A95),'Table 1a rounded for pivot'!$A$2:$Q$5120,11,FALSE))</f>
        <v>21.1</v>
      </c>
      <c r="J95" s="1">
        <f>IF(VLOOKUP(CONCATENATE($G$7,$A95),'Table 1a rounded for pivot'!$A$2:$Q$5120,12,FALSE)=0,"-",VLOOKUP(CONCATENATE($G$7,$A95),'Table 1a rounded for pivot'!$A$2:$Q$5120,12,FALSE))</f>
        <v>59.6</v>
      </c>
      <c r="K95" s="9">
        <f>IF(B95="-","-",VLOOKUP(CONCATENATE($G$7,$A95),'Table 1a rounded for pivot'!$A$2:$Q$5120,13,FALSE))</f>
        <v>28</v>
      </c>
      <c r="L95" s="9">
        <f>IF(C95="-","-",VLOOKUP(CONCATENATE($G$7,$A95),'Table 1a rounded for pivot'!$A$2:$Q$5120,14,FALSE))</f>
        <v>10</v>
      </c>
      <c r="M95" s="9">
        <f>IF(D95="-","-",VLOOKUP(CONCATENATE($G$7,$A95),'Table 1a rounded for pivot'!$A$2:$Q$5120,15,FALSE))</f>
        <v>39</v>
      </c>
      <c r="N95" s="9">
        <f>IF(E95="-","-",VLOOKUP(CONCATENATE($G$7,$A95),'Table 1a rounded for pivot'!$A$2:$Q$5120,16,FALSE))</f>
        <v>61</v>
      </c>
      <c r="O95" s="9">
        <f>IF(F95="-","-",VLOOKUP(CONCATENATE($G$7,$A95),'Table 1a rounded for pivot'!$A$2:$Q$5120,17,FALSE))</f>
        <v>100</v>
      </c>
    </row>
    <row r="96" spans="1:15" s="16" customFormat="1" x14ac:dyDescent="0.2">
      <c r="A96" s="34" t="s">
        <v>192</v>
      </c>
      <c r="B96" s="1">
        <f>IF(VLOOKUP(CONCATENATE($G$7,$A96),'Table 1a rounded for pivot'!$A$2:$Q$5120,4,FALSE)=0,"-",VLOOKUP(CONCATENATE($G$7,$A96),'Table 1a rounded for pivot'!$A$2:$Q$5120,4,FALSE))</f>
        <v>10.3</v>
      </c>
      <c r="C96" s="1">
        <f>IF(VLOOKUP(CONCATENATE($G$7,$A96),'Table 1a rounded for pivot'!$A$2:$Q$5120,5,FALSE)=0,"-",VLOOKUP(CONCATENATE($G$7,$A96),'Table 1a rounded for pivot'!$A$2:$Q$5120,5,FALSE))</f>
        <v>3.9</v>
      </c>
      <c r="D96" s="1">
        <f>IF(VLOOKUP(CONCATENATE($G$7,$A96),'Table 1a rounded for pivot'!$A$2:$Q$5120,6,FALSE)=0,"-",VLOOKUP(CONCATENATE($G$7,$A96),'Table 1a rounded for pivot'!$A$2:$Q$5120,6,FALSE))</f>
        <v>14.2</v>
      </c>
      <c r="E96" s="1">
        <f>IF(VLOOKUP(CONCATENATE($G$7,$A96),'Table 1a rounded for pivot'!$A$2:$Q$5120,7,FALSE)=0,"-",VLOOKUP(CONCATENATE($G$7,$A96),'Table 1a rounded for pivot'!$A$2:$Q$5120,7,FALSE))</f>
        <v>21.1</v>
      </c>
      <c r="F96" s="1">
        <f>IF(VLOOKUP(CONCATENATE($G$7,$A96),'Table 1a rounded for pivot'!$A$2:$Q$5120,8,FALSE)=0,"-",VLOOKUP(CONCATENATE($G$7,$A96),'Table 1a rounded for pivot'!$A$2:$Q$5120,8,FALSE))</f>
        <v>35.299999999999997</v>
      </c>
      <c r="G96" s="1">
        <f>IF(VLOOKUP(CONCATENATE($G$7,$A96),'Table 1a rounded for pivot'!$A$2:$Q$5120,9,FALSE)=0,"-",VLOOKUP(CONCATENATE($G$7,$A96),'Table 1a rounded for pivot'!$A$2:$Q$5120,9,FALSE))</f>
        <v>19</v>
      </c>
      <c r="H96" s="1" t="str">
        <f>IF(VLOOKUP(CONCATENATE($G$7,$A96),'Table 1a rounded for pivot'!$A$2:$Q$5120,10,FALSE)=0,"-",VLOOKUP(CONCATENATE($G$7,$A96),'Table 1a rounded for pivot'!$A$2:$Q$5120,10,FALSE))</f>
        <v>-</v>
      </c>
      <c r="I96" s="1">
        <f>IF(VLOOKUP(CONCATENATE($G$7,$A96),'Table 1a rounded for pivot'!$A$2:$Q$5120,11,FALSE)=0,"-",VLOOKUP(CONCATENATE($G$7,$A96),'Table 1a rounded for pivot'!$A$2:$Q$5120,11,FALSE))</f>
        <v>19</v>
      </c>
      <c r="J96" s="1">
        <f>IF(VLOOKUP(CONCATENATE($G$7,$A96),'Table 1a rounded for pivot'!$A$2:$Q$5120,12,FALSE)=0,"-",VLOOKUP(CONCATENATE($G$7,$A96),'Table 1a rounded for pivot'!$A$2:$Q$5120,12,FALSE))</f>
        <v>54.3</v>
      </c>
      <c r="K96" s="9">
        <f>IF(B96="-","-",VLOOKUP(CONCATENATE($G$7,$A96),'Table 1a rounded for pivot'!$A$2:$Q$5120,13,FALSE))</f>
        <v>29</v>
      </c>
      <c r="L96" s="9">
        <f>IF(C96="-","-",VLOOKUP(CONCATENATE($G$7,$A96),'Table 1a rounded for pivot'!$A$2:$Q$5120,14,FALSE))</f>
        <v>11</v>
      </c>
      <c r="M96" s="9">
        <f>IF(D96="-","-",VLOOKUP(CONCATENATE($G$7,$A96),'Table 1a rounded for pivot'!$A$2:$Q$5120,15,FALSE))</f>
        <v>40</v>
      </c>
      <c r="N96" s="9">
        <f>IF(E96="-","-",VLOOKUP(CONCATENATE($G$7,$A96),'Table 1a rounded for pivot'!$A$2:$Q$5120,16,FALSE))</f>
        <v>60</v>
      </c>
      <c r="O96" s="9">
        <f>IF(F96="-","-",VLOOKUP(CONCATENATE($G$7,$A96),'Table 1a rounded for pivot'!$A$2:$Q$5120,17,FALSE))</f>
        <v>100</v>
      </c>
    </row>
    <row r="97" spans="1:15" s="16" customFormat="1" x14ac:dyDescent="0.2">
      <c r="A97" s="34" t="s">
        <v>193</v>
      </c>
      <c r="B97" s="1">
        <f>IF(VLOOKUP(CONCATENATE($G$7,$A97),'Table 1a rounded for pivot'!$A$2:$Q$5120,4,FALSE)=0,"-",VLOOKUP(CONCATENATE($G$7,$A97),'Table 1a rounded for pivot'!$A$2:$Q$5120,4,FALSE))</f>
        <v>9.8000000000000007</v>
      </c>
      <c r="C97" s="1">
        <f>IF(VLOOKUP(CONCATENATE($G$7,$A97),'Table 1a rounded for pivot'!$A$2:$Q$5120,5,FALSE)=0,"-",VLOOKUP(CONCATENATE($G$7,$A97),'Table 1a rounded for pivot'!$A$2:$Q$5120,5,FALSE))</f>
        <v>3.8</v>
      </c>
      <c r="D97" s="1">
        <f>IF(VLOOKUP(CONCATENATE($G$7,$A97),'Table 1a rounded for pivot'!$A$2:$Q$5120,6,FALSE)=0,"-",VLOOKUP(CONCATENATE($G$7,$A97),'Table 1a rounded for pivot'!$A$2:$Q$5120,6,FALSE))</f>
        <v>13.6</v>
      </c>
      <c r="E97" s="1">
        <f>IF(VLOOKUP(CONCATENATE($G$7,$A97),'Table 1a rounded for pivot'!$A$2:$Q$5120,7,FALSE)=0,"-",VLOOKUP(CONCATENATE($G$7,$A97),'Table 1a rounded for pivot'!$A$2:$Q$5120,7,FALSE))</f>
        <v>20.2</v>
      </c>
      <c r="F97" s="1">
        <f>IF(VLOOKUP(CONCATENATE($G$7,$A97),'Table 1a rounded for pivot'!$A$2:$Q$5120,8,FALSE)=0,"-",VLOOKUP(CONCATENATE($G$7,$A97),'Table 1a rounded for pivot'!$A$2:$Q$5120,8,FALSE))</f>
        <v>33.700000000000003</v>
      </c>
      <c r="G97" s="1">
        <f>IF(VLOOKUP(CONCATENATE($G$7,$A97),'Table 1a rounded for pivot'!$A$2:$Q$5120,9,FALSE)=0,"-",VLOOKUP(CONCATENATE($G$7,$A97),'Table 1a rounded for pivot'!$A$2:$Q$5120,9,FALSE))</f>
        <v>18.7</v>
      </c>
      <c r="H97" s="1">
        <f>IF(VLOOKUP(CONCATENATE($G$7,$A97),'Table 1a rounded for pivot'!$A$2:$Q$5120,10,FALSE)=0,"-",VLOOKUP(CONCATENATE($G$7,$A97),'Table 1a rounded for pivot'!$A$2:$Q$5120,10,FALSE))</f>
        <v>0.1</v>
      </c>
      <c r="I97" s="1">
        <f>IF(VLOOKUP(CONCATENATE($G$7,$A97),'Table 1a rounded for pivot'!$A$2:$Q$5120,11,FALSE)=0,"-",VLOOKUP(CONCATENATE($G$7,$A97),'Table 1a rounded for pivot'!$A$2:$Q$5120,11,FALSE))</f>
        <v>18.8</v>
      </c>
      <c r="J97" s="1">
        <f>IF(VLOOKUP(CONCATENATE($G$7,$A97),'Table 1a rounded for pivot'!$A$2:$Q$5120,12,FALSE)=0,"-",VLOOKUP(CONCATENATE($G$7,$A97),'Table 1a rounded for pivot'!$A$2:$Q$5120,12,FALSE))</f>
        <v>52.5</v>
      </c>
      <c r="K97" s="9">
        <f>IF(B97="-","-",VLOOKUP(CONCATENATE($G$7,$A97),'Table 1a rounded for pivot'!$A$2:$Q$5120,13,FALSE))</f>
        <v>29</v>
      </c>
      <c r="L97" s="9">
        <f>IF(C97="-","-",VLOOKUP(CONCATENATE($G$7,$A97),'Table 1a rounded for pivot'!$A$2:$Q$5120,14,FALSE))</f>
        <v>11</v>
      </c>
      <c r="M97" s="9">
        <f>IF(D97="-","-",VLOOKUP(CONCATENATE($G$7,$A97),'Table 1a rounded for pivot'!$A$2:$Q$5120,15,FALSE))</f>
        <v>40</v>
      </c>
      <c r="N97" s="9">
        <f>IF(E97="-","-",VLOOKUP(CONCATENATE($G$7,$A97),'Table 1a rounded for pivot'!$A$2:$Q$5120,16,FALSE))</f>
        <v>60</v>
      </c>
      <c r="O97" s="9">
        <f>IF(F97="-","-",VLOOKUP(CONCATENATE($G$7,$A97),'Table 1a rounded for pivot'!$A$2:$Q$5120,17,FALSE))</f>
        <v>100</v>
      </c>
    </row>
    <row r="98" spans="1:15" s="16" customFormat="1" x14ac:dyDescent="0.2">
      <c r="A98" s="34" t="s">
        <v>194</v>
      </c>
      <c r="B98" s="1">
        <f>IF(VLOOKUP(CONCATENATE($G$7,$A98),'Table 1a rounded for pivot'!$A$2:$Q$5120,4,FALSE)=0,"-",VLOOKUP(CONCATENATE($G$7,$A98),'Table 1a rounded for pivot'!$A$2:$Q$5120,4,FALSE))</f>
        <v>10.4</v>
      </c>
      <c r="C98" s="1">
        <f>IF(VLOOKUP(CONCATENATE($G$7,$A98),'Table 1a rounded for pivot'!$A$2:$Q$5120,5,FALSE)=0,"-",VLOOKUP(CONCATENATE($G$7,$A98),'Table 1a rounded for pivot'!$A$2:$Q$5120,5,FALSE))</f>
        <v>4.0999999999999996</v>
      </c>
      <c r="D98" s="1">
        <f>IF(VLOOKUP(CONCATENATE($G$7,$A98),'Table 1a rounded for pivot'!$A$2:$Q$5120,6,FALSE)=0,"-",VLOOKUP(CONCATENATE($G$7,$A98),'Table 1a rounded for pivot'!$A$2:$Q$5120,6,FALSE))</f>
        <v>14.6</v>
      </c>
      <c r="E98" s="1">
        <f>IF(VLOOKUP(CONCATENATE($G$7,$A98),'Table 1a rounded for pivot'!$A$2:$Q$5120,7,FALSE)=0,"-",VLOOKUP(CONCATENATE($G$7,$A98),'Table 1a rounded for pivot'!$A$2:$Q$5120,7,FALSE))</f>
        <v>21.3</v>
      </c>
      <c r="F98" s="1">
        <f>IF(VLOOKUP(CONCATENATE($G$7,$A98),'Table 1a rounded for pivot'!$A$2:$Q$5120,8,FALSE)=0,"-",VLOOKUP(CONCATENATE($G$7,$A98),'Table 1a rounded for pivot'!$A$2:$Q$5120,8,FALSE))</f>
        <v>35.9</v>
      </c>
      <c r="G98" s="1">
        <f>IF(VLOOKUP(CONCATENATE($G$7,$A98),'Table 1a rounded for pivot'!$A$2:$Q$5120,9,FALSE)=0,"-",VLOOKUP(CONCATENATE($G$7,$A98),'Table 1a rounded for pivot'!$A$2:$Q$5120,9,FALSE))</f>
        <v>20.3</v>
      </c>
      <c r="H98" s="1">
        <f>IF(VLOOKUP(CONCATENATE($G$7,$A98),'Table 1a rounded for pivot'!$A$2:$Q$5120,10,FALSE)=0,"-",VLOOKUP(CONCATENATE($G$7,$A98),'Table 1a rounded for pivot'!$A$2:$Q$5120,10,FALSE))</f>
        <v>0.1</v>
      </c>
      <c r="I98" s="1">
        <f>IF(VLOOKUP(CONCATENATE($G$7,$A98),'Table 1a rounded for pivot'!$A$2:$Q$5120,11,FALSE)=0,"-",VLOOKUP(CONCATENATE($G$7,$A98),'Table 1a rounded for pivot'!$A$2:$Q$5120,11,FALSE))</f>
        <v>20.399999999999999</v>
      </c>
      <c r="J98" s="1">
        <f>IF(VLOOKUP(CONCATENATE($G$7,$A98),'Table 1a rounded for pivot'!$A$2:$Q$5120,12,FALSE)=0,"-",VLOOKUP(CONCATENATE($G$7,$A98),'Table 1a rounded for pivot'!$A$2:$Q$5120,12,FALSE))</f>
        <v>56.3</v>
      </c>
      <c r="K98" s="9">
        <f>IF(B98="-","-",VLOOKUP(CONCATENATE($G$7,$A98),'Table 1a rounded for pivot'!$A$2:$Q$5120,13,FALSE))</f>
        <v>29</v>
      </c>
      <c r="L98" s="9">
        <f>IF(C98="-","-",VLOOKUP(CONCATENATE($G$7,$A98),'Table 1a rounded for pivot'!$A$2:$Q$5120,14,FALSE))</f>
        <v>11</v>
      </c>
      <c r="M98" s="9">
        <f>IF(D98="-","-",VLOOKUP(CONCATENATE($G$7,$A98),'Table 1a rounded for pivot'!$A$2:$Q$5120,15,FALSE))</f>
        <v>41</v>
      </c>
      <c r="N98" s="9">
        <f>IF(E98="-","-",VLOOKUP(CONCATENATE($G$7,$A98),'Table 1a rounded for pivot'!$A$2:$Q$5120,16,FALSE))</f>
        <v>59</v>
      </c>
      <c r="O98" s="9">
        <f>IF(F98="-","-",VLOOKUP(CONCATENATE($G$7,$A98),'Table 1a rounded for pivot'!$A$2:$Q$5120,17,FALSE))</f>
        <v>100</v>
      </c>
    </row>
    <row r="99" spans="1:15" s="16" customFormat="1" x14ac:dyDescent="0.2">
      <c r="A99" s="34" t="s">
        <v>195</v>
      </c>
      <c r="B99" s="1">
        <f>IF(VLOOKUP(CONCATENATE($G$7,$A99),'Table 1a rounded for pivot'!$A$2:$Q$5120,4,FALSE)=0,"-",VLOOKUP(CONCATENATE($G$7,$A99),'Table 1a rounded for pivot'!$A$2:$Q$5120,4,FALSE))</f>
        <v>10.7</v>
      </c>
      <c r="C99" s="1">
        <f>IF(VLOOKUP(CONCATENATE($G$7,$A99),'Table 1a rounded for pivot'!$A$2:$Q$5120,5,FALSE)=0,"-",VLOOKUP(CONCATENATE($G$7,$A99),'Table 1a rounded for pivot'!$A$2:$Q$5120,5,FALSE))</f>
        <v>4.5999999999999996</v>
      </c>
      <c r="D99" s="1">
        <f>IF(VLOOKUP(CONCATENATE($G$7,$A99),'Table 1a rounded for pivot'!$A$2:$Q$5120,6,FALSE)=0,"-",VLOOKUP(CONCATENATE($G$7,$A99),'Table 1a rounded for pivot'!$A$2:$Q$5120,6,FALSE))</f>
        <v>15.3</v>
      </c>
      <c r="E99" s="1">
        <f>IF(VLOOKUP(CONCATENATE($G$7,$A99),'Table 1a rounded for pivot'!$A$2:$Q$5120,7,FALSE)=0,"-",VLOOKUP(CONCATENATE($G$7,$A99),'Table 1a rounded for pivot'!$A$2:$Q$5120,7,FALSE))</f>
        <v>21.3</v>
      </c>
      <c r="F99" s="1">
        <f>IF(VLOOKUP(CONCATENATE($G$7,$A99),'Table 1a rounded for pivot'!$A$2:$Q$5120,8,FALSE)=0,"-",VLOOKUP(CONCATENATE($G$7,$A99),'Table 1a rounded for pivot'!$A$2:$Q$5120,8,FALSE))</f>
        <v>36.6</v>
      </c>
      <c r="G99" s="1">
        <f>IF(VLOOKUP(CONCATENATE($G$7,$A99),'Table 1a rounded for pivot'!$A$2:$Q$5120,9,FALSE)=0,"-",VLOOKUP(CONCATENATE($G$7,$A99),'Table 1a rounded for pivot'!$A$2:$Q$5120,9,FALSE))</f>
        <v>20.7</v>
      </c>
      <c r="H99" s="1">
        <f>IF(VLOOKUP(CONCATENATE($G$7,$A99),'Table 1a rounded for pivot'!$A$2:$Q$5120,10,FALSE)=0,"-",VLOOKUP(CONCATENATE($G$7,$A99),'Table 1a rounded for pivot'!$A$2:$Q$5120,10,FALSE))</f>
        <v>0.1</v>
      </c>
      <c r="I99" s="1">
        <f>IF(VLOOKUP(CONCATENATE($G$7,$A99),'Table 1a rounded for pivot'!$A$2:$Q$5120,11,FALSE)=0,"-",VLOOKUP(CONCATENATE($G$7,$A99),'Table 1a rounded for pivot'!$A$2:$Q$5120,11,FALSE))</f>
        <v>20.8</v>
      </c>
      <c r="J99" s="1">
        <f>IF(VLOOKUP(CONCATENATE($G$7,$A99),'Table 1a rounded for pivot'!$A$2:$Q$5120,12,FALSE)=0,"-",VLOOKUP(CONCATENATE($G$7,$A99),'Table 1a rounded for pivot'!$A$2:$Q$5120,12,FALSE))</f>
        <v>57.4</v>
      </c>
      <c r="K99" s="9">
        <f>IF(B99="-","-",VLOOKUP(CONCATENATE($G$7,$A99),'Table 1a rounded for pivot'!$A$2:$Q$5120,13,FALSE))</f>
        <v>29</v>
      </c>
      <c r="L99" s="9">
        <f>IF(C99="-","-",VLOOKUP(CONCATENATE($G$7,$A99),'Table 1a rounded for pivot'!$A$2:$Q$5120,14,FALSE))</f>
        <v>13</v>
      </c>
      <c r="M99" s="9">
        <f>IF(D99="-","-",VLOOKUP(CONCATENATE($G$7,$A99),'Table 1a rounded for pivot'!$A$2:$Q$5120,15,FALSE))</f>
        <v>42</v>
      </c>
      <c r="N99" s="9">
        <f>IF(E99="-","-",VLOOKUP(CONCATENATE($G$7,$A99),'Table 1a rounded for pivot'!$A$2:$Q$5120,16,FALSE))</f>
        <v>58</v>
      </c>
      <c r="O99" s="9">
        <f>IF(F99="-","-",VLOOKUP(CONCATENATE($G$7,$A99),'Table 1a rounded for pivot'!$A$2:$Q$5120,17,FALSE))</f>
        <v>100</v>
      </c>
    </row>
    <row r="100" spans="1:15" s="16" customFormat="1" x14ac:dyDescent="0.2">
      <c r="A100" s="34" t="s">
        <v>196</v>
      </c>
      <c r="B100" s="1">
        <f>IF(VLOOKUP(CONCATENATE($G$7,$A100),'Table 1a rounded for pivot'!$A$2:$Q$5120,4,FALSE)=0,"-",VLOOKUP(CONCATENATE($G$7,$A100),'Table 1a rounded for pivot'!$A$2:$Q$5120,4,FALSE))</f>
        <v>10.3</v>
      </c>
      <c r="C100" s="1">
        <f>IF(VLOOKUP(CONCATENATE($G$7,$A100),'Table 1a rounded for pivot'!$A$2:$Q$5120,5,FALSE)=0,"-",VLOOKUP(CONCATENATE($G$7,$A100),'Table 1a rounded for pivot'!$A$2:$Q$5120,5,FALSE))</f>
        <v>4.2</v>
      </c>
      <c r="D100" s="1">
        <f>IF(VLOOKUP(CONCATENATE($G$7,$A100),'Table 1a rounded for pivot'!$A$2:$Q$5120,6,FALSE)=0,"-",VLOOKUP(CONCATENATE($G$7,$A100),'Table 1a rounded for pivot'!$A$2:$Q$5120,6,FALSE))</f>
        <v>14.5</v>
      </c>
      <c r="E100" s="1">
        <f>IF(VLOOKUP(CONCATENATE($G$7,$A100),'Table 1a rounded for pivot'!$A$2:$Q$5120,7,FALSE)=0,"-",VLOOKUP(CONCATENATE($G$7,$A100),'Table 1a rounded for pivot'!$A$2:$Q$5120,7,FALSE))</f>
        <v>19.7</v>
      </c>
      <c r="F100" s="1">
        <f>IF(VLOOKUP(CONCATENATE($G$7,$A100),'Table 1a rounded for pivot'!$A$2:$Q$5120,8,FALSE)=0,"-",VLOOKUP(CONCATENATE($G$7,$A100),'Table 1a rounded for pivot'!$A$2:$Q$5120,8,FALSE))</f>
        <v>34.299999999999997</v>
      </c>
      <c r="G100" s="1">
        <f>IF(VLOOKUP(CONCATENATE($G$7,$A100),'Table 1a rounded for pivot'!$A$2:$Q$5120,9,FALSE)=0,"-",VLOOKUP(CONCATENATE($G$7,$A100),'Table 1a rounded for pivot'!$A$2:$Q$5120,9,FALSE))</f>
        <v>19.100000000000001</v>
      </c>
      <c r="H100" s="1" t="str">
        <f>IF(VLOOKUP(CONCATENATE($G$7,$A100),'Table 1a rounded for pivot'!$A$2:$Q$5120,10,FALSE)=0,"-",VLOOKUP(CONCATENATE($G$7,$A100),'Table 1a rounded for pivot'!$A$2:$Q$5120,10,FALSE))</f>
        <v>-</v>
      </c>
      <c r="I100" s="1">
        <f>IF(VLOOKUP(CONCATENATE($G$7,$A100),'Table 1a rounded for pivot'!$A$2:$Q$5120,11,FALSE)=0,"-",VLOOKUP(CONCATENATE($G$7,$A100),'Table 1a rounded for pivot'!$A$2:$Q$5120,11,FALSE))</f>
        <v>19.2</v>
      </c>
      <c r="J100" s="1">
        <f>IF(VLOOKUP(CONCATENATE($G$7,$A100),'Table 1a rounded for pivot'!$A$2:$Q$5120,12,FALSE)=0,"-",VLOOKUP(CONCATENATE($G$7,$A100),'Table 1a rounded for pivot'!$A$2:$Q$5120,12,FALSE))</f>
        <v>53.4</v>
      </c>
      <c r="K100" s="9">
        <f>IF(B100="-","-",VLOOKUP(CONCATENATE($G$7,$A100),'Table 1a rounded for pivot'!$A$2:$Q$5120,13,FALSE))</f>
        <v>30</v>
      </c>
      <c r="L100" s="9">
        <f>IF(C100="-","-",VLOOKUP(CONCATENATE($G$7,$A100),'Table 1a rounded for pivot'!$A$2:$Q$5120,14,FALSE))</f>
        <v>12</v>
      </c>
      <c r="M100" s="9">
        <f>IF(D100="-","-",VLOOKUP(CONCATENATE($G$7,$A100),'Table 1a rounded for pivot'!$A$2:$Q$5120,15,FALSE))</f>
        <v>42</v>
      </c>
      <c r="N100" s="9">
        <f>IF(E100="-","-",VLOOKUP(CONCATENATE($G$7,$A100),'Table 1a rounded for pivot'!$A$2:$Q$5120,16,FALSE))</f>
        <v>58</v>
      </c>
      <c r="O100" s="9">
        <f>IF(F100="-","-",VLOOKUP(CONCATENATE($G$7,$A100),'Table 1a rounded for pivot'!$A$2:$Q$5120,17,FALSE))</f>
        <v>100</v>
      </c>
    </row>
    <row r="101" spans="1:15" s="16" customFormat="1" x14ac:dyDescent="0.2">
      <c r="A101" s="34" t="s">
        <v>197</v>
      </c>
      <c r="B101" s="1">
        <f>IF(VLOOKUP(CONCATENATE($G$7,$A101),'Table 1a rounded for pivot'!$A$2:$Q$5120,4,FALSE)=0,"-",VLOOKUP(CONCATENATE($G$7,$A101),'Table 1a rounded for pivot'!$A$2:$Q$5120,4,FALSE))</f>
        <v>11</v>
      </c>
      <c r="C101" s="1">
        <f>IF(VLOOKUP(CONCATENATE($G$7,$A101),'Table 1a rounded for pivot'!$A$2:$Q$5120,5,FALSE)=0,"-",VLOOKUP(CONCATENATE($G$7,$A101),'Table 1a rounded for pivot'!$A$2:$Q$5120,5,FALSE))</f>
        <v>4.9000000000000004</v>
      </c>
      <c r="D101" s="1">
        <f>IF(VLOOKUP(CONCATENATE($G$7,$A101),'Table 1a rounded for pivot'!$A$2:$Q$5120,6,FALSE)=0,"-",VLOOKUP(CONCATENATE($G$7,$A101),'Table 1a rounded for pivot'!$A$2:$Q$5120,6,FALSE))</f>
        <v>15.8</v>
      </c>
      <c r="E101" s="1">
        <f>IF(VLOOKUP(CONCATENATE($G$7,$A101),'Table 1a rounded for pivot'!$A$2:$Q$5120,7,FALSE)=0,"-",VLOOKUP(CONCATENATE($G$7,$A101),'Table 1a rounded for pivot'!$A$2:$Q$5120,7,FALSE))</f>
        <v>20.8</v>
      </c>
      <c r="F101" s="1">
        <f>IF(VLOOKUP(CONCATENATE($G$7,$A101),'Table 1a rounded for pivot'!$A$2:$Q$5120,8,FALSE)=0,"-",VLOOKUP(CONCATENATE($G$7,$A101),'Table 1a rounded for pivot'!$A$2:$Q$5120,8,FALSE))</f>
        <v>36.6</v>
      </c>
      <c r="G101" s="1">
        <f>IF(VLOOKUP(CONCATENATE($G$7,$A101),'Table 1a rounded for pivot'!$A$2:$Q$5120,9,FALSE)=0,"-",VLOOKUP(CONCATENATE($G$7,$A101),'Table 1a rounded for pivot'!$A$2:$Q$5120,9,FALSE))</f>
        <v>19.899999999999999</v>
      </c>
      <c r="H101" s="1" t="str">
        <f>IF(VLOOKUP(CONCATENATE($G$7,$A101),'Table 1a rounded for pivot'!$A$2:$Q$5120,10,FALSE)=0,"-",VLOOKUP(CONCATENATE($G$7,$A101),'Table 1a rounded for pivot'!$A$2:$Q$5120,10,FALSE))</f>
        <v>-</v>
      </c>
      <c r="I101" s="1">
        <f>IF(VLOOKUP(CONCATENATE($G$7,$A101),'Table 1a rounded for pivot'!$A$2:$Q$5120,11,FALSE)=0,"-",VLOOKUP(CONCATENATE($G$7,$A101),'Table 1a rounded for pivot'!$A$2:$Q$5120,11,FALSE))</f>
        <v>19.899999999999999</v>
      </c>
      <c r="J101" s="1">
        <f>IF(VLOOKUP(CONCATENATE($G$7,$A101),'Table 1a rounded for pivot'!$A$2:$Q$5120,12,FALSE)=0,"-",VLOOKUP(CONCATENATE($G$7,$A101),'Table 1a rounded for pivot'!$A$2:$Q$5120,12,FALSE))</f>
        <v>56.5</v>
      </c>
      <c r="K101" s="9">
        <f>IF(B101="-","-",VLOOKUP(CONCATENATE($G$7,$A101),'Table 1a rounded for pivot'!$A$2:$Q$5120,13,FALSE))</f>
        <v>30</v>
      </c>
      <c r="L101" s="9">
        <f>IF(C101="-","-",VLOOKUP(CONCATENATE($G$7,$A101),'Table 1a rounded for pivot'!$A$2:$Q$5120,14,FALSE))</f>
        <v>13</v>
      </c>
      <c r="M101" s="9">
        <f>IF(D101="-","-",VLOOKUP(CONCATENATE($G$7,$A101),'Table 1a rounded for pivot'!$A$2:$Q$5120,15,FALSE))</f>
        <v>43</v>
      </c>
      <c r="N101" s="9">
        <f>IF(E101="-","-",VLOOKUP(CONCATENATE($G$7,$A101),'Table 1a rounded for pivot'!$A$2:$Q$5120,16,FALSE))</f>
        <v>57</v>
      </c>
      <c r="O101" s="9">
        <f>IF(F101="-","-",VLOOKUP(CONCATENATE($G$7,$A101),'Table 1a rounded for pivot'!$A$2:$Q$5120,17,FALSE))</f>
        <v>100</v>
      </c>
    </row>
    <row r="102" spans="1:15" s="16" customFormat="1" x14ac:dyDescent="0.2">
      <c r="A102" s="34" t="s">
        <v>198</v>
      </c>
      <c r="B102" s="1">
        <f>IF(VLOOKUP(CONCATENATE($G$7,$A102),'Table 1a rounded for pivot'!$A$2:$Q$5120,4,FALSE)=0,"-",VLOOKUP(CONCATENATE($G$7,$A102),'Table 1a rounded for pivot'!$A$2:$Q$5120,4,FALSE))</f>
        <v>10.6</v>
      </c>
      <c r="C102" s="1">
        <f>IF(VLOOKUP(CONCATENATE($G$7,$A102),'Table 1a rounded for pivot'!$A$2:$Q$5120,5,FALSE)=0,"-",VLOOKUP(CONCATENATE($G$7,$A102),'Table 1a rounded for pivot'!$A$2:$Q$5120,5,FALSE))</f>
        <v>4.5</v>
      </c>
      <c r="D102" s="1">
        <f>IF(VLOOKUP(CONCATENATE($G$7,$A102),'Table 1a rounded for pivot'!$A$2:$Q$5120,6,FALSE)=0,"-",VLOOKUP(CONCATENATE($G$7,$A102),'Table 1a rounded for pivot'!$A$2:$Q$5120,6,FALSE))</f>
        <v>15</v>
      </c>
      <c r="E102" s="1">
        <f>IF(VLOOKUP(CONCATENATE($G$7,$A102),'Table 1a rounded for pivot'!$A$2:$Q$5120,7,FALSE)=0,"-",VLOOKUP(CONCATENATE($G$7,$A102),'Table 1a rounded for pivot'!$A$2:$Q$5120,7,FALSE))</f>
        <v>19</v>
      </c>
      <c r="F102" s="1">
        <f>IF(VLOOKUP(CONCATENATE($G$7,$A102),'Table 1a rounded for pivot'!$A$2:$Q$5120,8,FALSE)=0,"-",VLOOKUP(CONCATENATE($G$7,$A102),'Table 1a rounded for pivot'!$A$2:$Q$5120,8,FALSE))</f>
        <v>34.1</v>
      </c>
      <c r="G102" s="1">
        <f>IF(VLOOKUP(CONCATENATE($G$7,$A102),'Table 1a rounded for pivot'!$A$2:$Q$5120,9,FALSE)=0,"-",VLOOKUP(CONCATENATE($G$7,$A102),'Table 1a rounded for pivot'!$A$2:$Q$5120,9,FALSE))</f>
        <v>19.100000000000001</v>
      </c>
      <c r="H102" s="1" t="str">
        <f>IF(VLOOKUP(CONCATENATE($G$7,$A102),'Table 1a rounded for pivot'!$A$2:$Q$5120,10,FALSE)=0,"-",VLOOKUP(CONCATENATE($G$7,$A102),'Table 1a rounded for pivot'!$A$2:$Q$5120,10,FALSE))</f>
        <v>-</v>
      </c>
      <c r="I102" s="1">
        <f>IF(VLOOKUP(CONCATENATE($G$7,$A102),'Table 1a rounded for pivot'!$A$2:$Q$5120,11,FALSE)=0,"-",VLOOKUP(CONCATENATE($G$7,$A102),'Table 1a rounded for pivot'!$A$2:$Q$5120,11,FALSE))</f>
        <v>19.100000000000001</v>
      </c>
      <c r="J102" s="1">
        <f>IF(VLOOKUP(CONCATENATE($G$7,$A102),'Table 1a rounded for pivot'!$A$2:$Q$5120,12,FALSE)=0,"-",VLOOKUP(CONCATENATE($G$7,$A102),'Table 1a rounded for pivot'!$A$2:$Q$5120,12,FALSE))</f>
        <v>53.2</v>
      </c>
      <c r="K102" s="9">
        <f>IF(B102="-","-",VLOOKUP(CONCATENATE($G$7,$A102),'Table 1a rounded for pivot'!$A$2:$Q$5120,13,FALSE))</f>
        <v>31</v>
      </c>
      <c r="L102" s="9">
        <f>IF(C102="-","-",VLOOKUP(CONCATENATE($G$7,$A102),'Table 1a rounded for pivot'!$A$2:$Q$5120,14,FALSE))</f>
        <v>13</v>
      </c>
      <c r="M102" s="9">
        <f>IF(D102="-","-",VLOOKUP(CONCATENATE($G$7,$A102),'Table 1a rounded for pivot'!$A$2:$Q$5120,15,FALSE))</f>
        <v>44</v>
      </c>
      <c r="N102" s="9">
        <f>IF(E102="-","-",VLOOKUP(CONCATENATE($G$7,$A102),'Table 1a rounded for pivot'!$A$2:$Q$5120,16,FALSE))</f>
        <v>56</v>
      </c>
      <c r="O102" s="9">
        <f>IF(F102="-","-",VLOOKUP(CONCATENATE($G$7,$A102),'Table 1a rounded for pivot'!$A$2:$Q$5120,17,FALSE))</f>
        <v>100</v>
      </c>
    </row>
    <row r="103" spans="1:15" s="16" customFormat="1" x14ac:dyDescent="0.2">
      <c r="A103" s="34" t="s">
        <v>199</v>
      </c>
      <c r="B103" s="1">
        <f>IF(VLOOKUP(CONCATENATE($G$7,$A103),'Table 1a rounded for pivot'!$A$2:$Q$5120,4,FALSE)=0,"-",VLOOKUP(CONCATENATE($G$7,$A103),'Table 1a rounded for pivot'!$A$2:$Q$5120,4,FALSE))</f>
        <v>10.6</v>
      </c>
      <c r="C103" s="1">
        <f>IF(VLOOKUP(CONCATENATE($G$7,$A103),'Table 1a rounded for pivot'!$A$2:$Q$5120,5,FALSE)=0,"-",VLOOKUP(CONCATENATE($G$7,$A103),'Table 1a rounded for pivot'!$A$2:$Q$5120,5,FALSE))</f>
        <v>4.7</v>
      </c>
      <c r="D103" s="1">
        <f>IF(VLOOKUP(CONCATENATE($G$7,$A103),'Table 1a rounded for pivot'!$A$2:$Q$5120,6,FALSE)=0,"-",VLOOKUP(CONCATENATE($G$7,$A103),'Table 1a rounded for pivot'!$A$2:$Q$5120,6,FALSE))</f>
        <v>15.3</v>
      </c>
      <c r="E103" s="1">
        <f>IF(VLOOKUP(CONCATENATE($G$7,$A103),'Table 1a rounded for pivot'!$A$2:$Q$5120,7,FALSE)=0,"-",VLOOKUP(CONCATENATE($G$7,$A103),'Table 1a rounded for pivot'!$A$2:$Q$5120,7,FALSE))</f>
        <v>19.899999999999999</v>
      </c>
      <c r="F103" s="1">
        <f>IF(VLOOKUP(CONCATENATE($G$7,$A103),'Table 1a rounded for pivot'!$A$2:$Q$5120,8,FALSE)=0,"-",VLOOKUP(CONCATENATE($G$7,$A103),'Table 1a rounded for pivot'!$A$2:$Q$5120,8,FALSE))</f>
        <v>35.299999999999997</v>
      </c>
      <c r="G103" s="1">
        <f>IF(VLOOKUP(CONCATENATE($G$7,$A103),'Table 1a rounded for pivot'!$A$2:$Q$5120,9,FALSE)=0,"-",VLOOKUP(CONCATENATE($G$7,$A103),'Table 1a rounded for pivot'!$A$2:$Q$5120,9,FALSE))</f>
        <v>20.399999999999999</v>
      </c>
      <c r="H103" s="1" t="str">
        <f>IF(VLOOKUP(CONCATENATE($G$7,$A103),'Table 1a rounded for pivot'!$A$2:$Q$5120,10,FALSE)=0,"-",VLOOKUP(CONCATENATE($G$7,$A103),'Table 1a rounded for pivot'!$A$2:$Q$5120,10,FALSE))</f>
        <v>-</v>
      </c>
      <c r="I103" s="1">
        <f>IF(VLOOKUP(CONCATENATE($G$7,$A103),'Table 1a rounded for pivot'!$A$2:$Q$5120,11,FALSE)=0,"-",VLOOKUP(CONCATENATE($G$7,$A103),'Table 1a rounded for pivot'!$A$2:$Q$5120,11,FALSE))</f>
        <v>20.399999999999999</v>
      </c>
      <c r="J103" s="1">
        <f>IF(VLOOKUP(CONCATENATE($G$7,$A103),'Table 1a rounded for pivot'!$A$2:$Q$5120,12,FALSE)=0,"-",VLOOKUP(CONCATENATE($G$7,$A103),'Table 1a rounded for pivot'!$A$2:$Q$5120,12,FALSE))</f>
        <v>55.7</v>
      </c>
      <c r="K103" s="9">
        <f>IF(B103="-","-",VLOOKUP(CONCATENATE($G$7,$A103),'Table 1a rounded for pivot'!$A$2:$Q$5120,13,FALSE))</f>
        <v>30</v>
      </c>
      <c r="L103" s="9">
        <f>IF(C103="-","-",VLOOKUP(CONCATENATE($G$7,$A103),'Table 1a rounded for pivot'!$A$2:$Q$5120,14,FALSE))</f>
        <v>13</v>
      </c>
      <c r="M103" s="9">
        <f>IF(D103="-","-",VLOOKUP(CONCATENATE($G$7,$A103),'Table 1a rounded for pivot'!$A$2:$Q$5120,15,FALSE))</f>
        <v>43</v>
      </c>
      <c r="N103" s="9">
        <f>IF(E103="-","-",VLOOKUP(CONCATENATE($G$7,$A103),'Table 1a rounded for pivot'!$A$2:$Q$5120,16,FALSE))</f>
        <v>57</v>
      </c>
      <c r="O103" s="9">
        <f>IF(F103="-","-",VLOOKUP(CONCATENATE($G$7,$A103),'Table 1a rounded for pivot'!$A$2:$Q$5120,17,FALSE))</f>
        <v>100</v>
      </c>
    </row>
    <row r="104" spans="1:15" s="16" customFormat="1" x14ac:dyDescent="0.2">
      <c r="A104" s="34" t="s">
        <v>200</v>
      </c>
      <c r="B104" s="1">
        <f>IF(VLOOKUP(CONCATENATE($G$7,$A104),'Table 1a rounded for pivot'!$A$2:$Q$5120,4,FALSE)=0,"-",VLOOKUP(CONCATENATE($G$7,$A104),'Table 1a rounded for pivot'!$A$2:$Q$5120,4,FALSE))</f>
        <v>8.6</v>
      </c>
      <c r="C104" s="1">
        <f>IF(VLOOKUP(CONCATENATE($G$7,$A104),'Table 1a rounded for pivot'!$A$2:$Q$5120,5,FALSE)=0,"-",VLOOKUP(CONCATENATE($G$7,$A104),'Table 1a rounded for pivot'!$A$2:$Q$5120,5,FALSE))</f>
        <v>4.2</v>
      </c>
      <c r="D104" s="1">
        <f>IF(VLOOKUP(CONCATENATE($G$7,$A104),'Table 1a rounded for pivot'!$A$2:$Q$5120,6,FALSE)=0,"-",VLOOKUP(CONCATENATE($G$7,$A104),'Table 1a rounded for pivot'!$A$2:$Q$5120,6,FALSE))</f>
        <v>12.7</v>
      </c>
      <c r="E104" s="1">
        <f>IF(VLOOKUP(CONCATENATE($G$7,$A104),'Table 1a rounded for pivot'!$A$2:$Q$5120,7,FALSE)=0,"-",VLOOKUP(CONCATENATE($G$7,$A104),'Table 1a rounded for pivot'!$A$2:$Q$5120,7,FALSE))</f>
        <v>15.7</v>
      </c>
      <c r="F104" s="1">
        <f>IF(VLOOKUP(CONCATENATE($G$7,$A104),'Table 1a rounded for pivot'!$A$2:$Q$5120,8,FALSE)=0,"-",VLOOKUP(CONCATENATE($G$7,$A104),'Table 1a rounded for pivot'!$A$2:$Q$5120,8,FALSE))</f>
        <v>28.4</v>
      </c>
      <c r="G104" s="1">
        <f>IF(VLOOKUP(CONCATENATE($G$7,$A104),'Table 1a rounded for pivot'!$A$2:$Q$5120,9,FALSE)=0,"-",VLOOKUP(CONCATENATE($G$7,$A104),'Table 1a rounded for pivot'!$A$2:$Q$5120,9,FALSE))</f>
        <v>16.8</v>
      </c>
      <c r="H104" s="1">
        <f>IF(VLOOKUP(CONCATENATE($G$7,$A104),'Table 1a rounded for pivot'!$A$2:$Q$5120,10,FALSE)=0,"-",VLOOKUP(CONCATENATE($G$7,$A104),'Table 1a rounded for pivot'!$A$2:$Q$5120,10,FALSE))</f>
        <v>0.1</v>
      </c>
      <c r="I104" s="1">
        <f>IF(VLOOKUP(CONCATENATE($G$7,$A104),'Table 1a rounded for pivot'!$A$2:$Q$5120,11,FALSE)=0,"-",VLOOKUP(CONCATENATE($G$7,$A104),'Table 1a rounded for pivot'!$A$2:$Q$5120,11,FALSE))</f>
        <v>16.899999999999999</v>
      </c>
      <c r="J104" s="1">
        <f>IF(VLOOKUP(CONCATENATE($G$7,$A104),'Table 1a rounded for pivot'!$A$2:$Q$5120,12,FALSE)=0,"-",VLOOKUP(CONCATENATE($G$7,$A104),'Table 1a rounded for pivot'!$A$2:$Q$5120,12,FALSE))</f>
        <v>45.3</v>
      </c>
      <c r="K104" s="9">
        <f>IF(B104="-","-",VLOOKUP(CONCATENATE($G$7,$A104),'Table 1a rounded for pivot'!$A$2:$Q$5120,13,FALSE))</f>
        <v>30</v>
      </c>
      <c r="L104" s="9">
        <f>IF(C104="-","-",VLOOKUP(CONCATENATE($G$7,$A104),'Table 1a rounded for pivot'!$A$2:$Q$5120,14,FALSE))</f>
        <v>15</v>
      </c>
      <c r="M104" s="9">
        <f>IF(D104="-","-",VLOOKUP(CONCATENATE($G$7,$A104),'Table 1a rounded for pivot'!$A$2:$Q$5120,15,FALSE))</f>
        <v>45</v>
      </c>
      <c r="N104" s="9">
        <f>IF(E104="-","-",VLOOKUP(CONCATENATE($G$7,$A104),'Table 1a rounded for pivot'!$A$2:$Q$5120,16,FALSE))</f>
        <v>55</v>
      </c>
      <c r="O104" s="9">
        <f>IF(F104="-","-",VLOOKUP(CONCATENATE($G$7,$A104),'Table 1a rounded for pivot'!$A$2:$Q$5120,17,FALSE))</f>
        <v>100</v>
      </c>
    </row>
    <row r="105" spans="1:15" s="16" customFormat="1" x14ac:dyDescent="0.2">
      <c r="A105" s="34" t="s">
        <v>201</v>
      </c>
      <c r="B105" s="1">
        <f>IF(VLOOKUP(CONCATENATE($G$7,$A105),'Table 1a rounded for pivot'!$A$2:$Q$5120,4,FALSE)=0,"-",VLOOKUP(CONCATENATE($G$7,$A105),'Table 1a rounded for pivot'!$A$2:$Q$5120,4,FALSE))</f>
        <v>11</v>
      </c>
      <c r="C105" s="1">
        <f>IF(VLOOKUP(CONCATENATE($G$7,$A105),'Table 1a rounded for pivot'!$A$2:$Q$5120,5,FALSE)=0,"-",VLOOKUP(CONCATENATE($G$7,$A105),'Table 1a rounded for pivot'!$A$2:$Q$5120,5,FALSE))</f>
        <v>5.9</v>
      </c>
      <c r="D105" s="1">
        <f>IF(VLOOKUP(CONCATENATE($G$7,$A105),'Table 1a rounded for pivot'!$A$2:$Q$5120,6,FALSE)=0,"-",VLOOKUP(CONCATENATE($G$7,$A105),'Table 1a rounded for pivot'!$A$2:$Q$5120,6,FALSE))</f>
        <v>16.8</v>
      </c>
      <c r="E105" s="1">
        <f>IF(VLOOKUP(CONCATENATE($G$7,$A105),'Table 1a rounded for pivot'!$A$2:$Q$5120,7,FALSE)=0,"-",VLOOKUP(CONCATENATE($G$7,$A105),'Table 1a rounded for pivot'!$A$2:$Q$5120,7,FALSE))</f>
        <v>21.9</v>
      </c>
      <c r="F105" s="1">
        <f>IF(VLOOKUP(CONCATENATE($G$7,$A105),'Table 1a rounded for pivot'!$A$2:$Q$5120,8,FALSE)=0,"-",VLOOKUP(CONCATENATE($G$7,$A105),'Table 1a rounded for pivot'!$A$2:$Q$5120,8,FALSE))</f>
        <v>38.700000000000003</v>
      </c>
      <c r="G105" s="1">
        <f>IF(VLOOKUP(CONCATENATE($G$7,$A105),'Table 1a rounded for pivot'!$A$2:$Q$5120,9,FALSE)=0,"-",VLOOKUP(CONCATENATE($G$7,$A105),'Table 1a rounded for pivot'!$A$2:$Q$5120,9,FALSE))</f>
        <v>20.7</v>
      </c>
      <c r="H105" s="1">
        <f>IF(VLOOKUP(CONCATENATE($G$7,$A105),'Table 1a rounded for pivot'!$A$2:$Q$5120,10,FALSE)=0,"-",VLOOKUP(CONCATENATE($G$7,$A105),'Table 1a rounded for pivot'!$A$2:$Q$5120,10,FALSE))</f>
        <v>0.1</v>
      </c>
      <c r="I105" s="1">
        <f>IF(VLOOKUP(CONCATENATE($G$7,$A105),'Table 1a rounded for pivot'!$A$2:$Q$5120,11,FALSE)=0,"-",VLOOKUP(CONCATENATE($G$7,$A105),'Table 1a rounded for pivot'!$A$2:$Q$5120,11,FALSE))</f>
        <v>20.8</v>
      </c>
      <c r="J105" s="1">
        <f>IF(VLOOKUP(CONCATENATE($G$7,$A105),'Table 1a rounded for pivot'!$A$2:$Q$5120,12,FALSE)=0,"-",VLOOKUP(CONCATENATE($G$7,$A105),'Table 1a rounded for pivot'!$A$2:$Q$5120,12,FALSE))</f>
        <v>59.5</v>
      </c>
      <c r="K105" s="9">
        <f>IF(B105="-","-",VLOOKUP(CONCATENATE($G$7,$A105),'Table 1a rounded for pivot'!$A$2:$Q$5120,13,FALSE))</f>
        <v>28</v>
      </c>
      <c r="L105" s="9">
        <f>IF(C105="-","-",VLOOKUP(CONCATENATE($G$7,$A105),'Table 1a rounded for pivot'!$A$2:$Q$5120,14,FALSE))</f>
        <v>15</v>
      </c>
      <c r="M105" s="9">
        <f>IF(D105="-","-",VLOOKUP(CONCATENATE($G$7,$A105),'Table 1a rounded for pivot'!$A$2:$Q$5120,15,FALSE))</f>
        <v>43</v>
      </c>
      <c r="N105" s="9">
        <f>IF(E105="-","-",VLOOKUP(CONCATENATE($G$7,$A105),'Table 1a rounded for pivot'!$A$2:$Q$5120,16,FALSE))</f>
        <v>57</v>
      </c>
      <c r="O105" s="9">
        <f>IF(F105="-","-",VLOOKUP(CONCATENATE($G$7,$A105),'Table 1a rounded for pivot'!$A$2:$Q$5120,17,FALSE))</f>
        <v>100</v>
      </c>
    </row>
    <row r="106" spans="1:15" s="16" customFormat="1" x14ac:dyDescent="0.2">
      <c r="A106" s="34" t="s">
        <v>202</v>
      </c>
      <c r="B106" s="1">
        <f>IF(VLOOKUP(CONCATENATE($G$7,$A106),'Table 1a rounded for pivot'!$A$2:$Q$5120,4,FALSE)=0,"-",VLOOKUP(CONCATENATE($G$7,$A106),'Table 1a rounded for pivot'!$A$2:$Q$5120,4,FALSE))</f>
        <v>9</v>
      </c>
      <c r="C106" s="1">
        <f>IF(VLOOKUP(CONCATENATE($G$7,$A106),'Table 1a rounded for pivot'!$A$2:$Q$5120,5,FALSE)=0,"-",VLOOKUP(CONCATENATE($G$7,$A106),'Table 1a rounded for pivot'!$A$2:$Q$5120,5,FALSE))</f>
        <v>6</v>
      </c>
      <c r="D106" s="1">
        <f>IF(VLOOKUP(CONCATENATE($G$7,$A106),'Table 1a rounded for pivot'!$A$2:$Q$5120,6,FALSE)=0,"-",VLOOKUP(CONCATENATE($G$7,$A106),'Table 1a rounded for pivot'!$A$2:$Q$5120,6,FALSE))</f>
        <v>15</v>
      </c>
      <c r="E106" s="1">
        <f>IF(VLOOKUP(CONCATENATE($G$7,$A106),'Table 1a rounded for pivot'!$A$2:$Q$5120,7,FALSE)=0,"-",VLOOKUP(CONCATENATE($G$7,$A106),'Table 1a rounded for pivot'!$A$2:$Q$5120,7,FALSE))</f>
        <v>20.8</v>
      </c>
      <c r="F106" s="1">
        <f>IF(VLOOKUP(CONCATENATE($G$7,$A106),'Table 1a rounded for pivot'!$A$2:$Q$5120,8,FALSE)=0,"-",VLOOKUP(CONCATENATE($G$7,$A106),'Table 1a rounded for pivot'!$A$2:$Q$5120,8,FALSE))</f>
        <v>35.799999999999997</v>
      </c>
      <c r="G106" s="1">
        <f>IF(VLOOKUP(CONCATENATE($G$7,$A106),'Table 1a rounded for pivot'!$A$2:$Q$5120,9,FALSE)=0,"-",VLOOKUP(CONCATENATE($G$7,$A106),'Table 1a rounded for pivot'!$A$2:$Q$5120,9,FALSE))</f>
        <v>19.399999999999999</v>
      </c>
      <c r="H106" s="1">
        <f>IF(VLOOKUP(CONCATENATE($G$7,$A106),'Table 1a rounded for pivot'!$A$2:$Q$5120,10,FALSE)=0,"-",VLOOKUP(CONCATENATE($G$7,$A106),'Table 1a rounded for pivot'!$A$2:$Q$5120,10,FALSE))</f>
        <v>0.1</v>
      </c>
      <c r="I106" s="1">
        <f>IF(VLOOKUP(CONCATENATE($G$7,$A106),'Table 1a rounded for pivot'!$A$2:$Q$5120,11,FALSE)=0,"-",VLOOKUP(CONCATENATE($G$7,$A106),'Table 1a rounded for pivot'!$A$2:$Q$5120,11,FALSE))</f>
        <v>19.5</v>
      </c>
      <c r="J106" s="1">
        <f>IF(VLOOKUP(CONCATENATE($G$7,$A106),'Table 1a rounded for pivot'!$A$2:$Q$5120,12,FALSE)=0,"-",VLOOKUP(CONCATENATE($G$7,$A106),'Table 1a rounded for pivot'!$A$2:$Q$5120,12,FALSE))</f>
        <v>55.3</v>
      </c>
      <c r="K106" s="9">
        <f>IF(B106="-","-",VLOOKUP(CONCATENATE($G$7,$A106),'Table 1a rounded for pivot'!$A$2:$Q$5120,13,FALSE))</f>
        <v>25</v>
      </c>
      <c r="L106" s="9">
        <f>IF(C106="-","-",VLOOKUP(CONCATENATE($G$7,$A106),'Table 1a rounded for pivot'!$A$2:$Q$5120,14,FALSE))</f>
        <v>17</v>
      </c>
      <c r="M106" s="9">
        <f>IF(D106="-","-",VLOOKUP(CONCATENATE($G$7,$A106),'Table 1a rounded for pivot'!$A$2:$Q$5120,15,FALSE))</f>
        <v>42</v>
      </c>
      <c r="N106" s="9">
        <f>IF(E106="-","-",VLOOKUP(CONCATENATE($G$7,$A106),'Table 1a rounded for pivot'!$A$2:$Q$5120,16,FALSE))</f>
        <v>58</v>
      </c>
      <c r="O106" s="9">
        <f>IF(F106="-","-",VLOOKUP(CONCATENATE($G$7,$A106),'Table 1a rounded for pivot'!$A$2:$Q$5120,17,FALSE))</f>
        <v>100</v>
      </c>
    </row>
    <row r="107" spans="1:15" s="16" customFormat="1" x14ac:dyDescent="0.2">
      <c r="A107" s="34" t="s">
        <v>203</v>
      </c>
      <c r="B107" s="1">
        <f>IF(VLOOKUP(CONCATENATE($G$7,$A107),'Table 1a rounded for pivot'!$A$2:$Q$5120,4,FALSE)=0,"-",VLOOKUP(CONCATENATE($G$7,$A107),'Table 1a rounded for pivot'!$A$2:$Q$5120,4,FALSE))</f>
        <v>8.5</v>
      </c>
      <c r="C107" s="1">
        <f>IF(VLOOKUP(CONCATENATE($G$7,$A107),'Table 1a rounded for pivot'!$A$2:$Q$5120,5,FALSE)=0,"-",VLOOKUP(CONCATENATE($G$7,$A107),'Table 1a rounded for pivot'!$A$2:$Q$5120,5,FALSE))</f>
        <v>7.6</v>
      </c>
      <c r="D107" s="1">
        <f>IF(VLOOKUP(CONCATENATE($G$7,$A107),'Table 1a rounded for pivot'!$A$2:$Q$5120,6,FALSE)=0,"-",VLOOKUP(CONCATENATE($G$7,$A107),'Table 1a rounded for pivot'!$A$2:$Q$5120,6,FALSE))</f>
        <v>16</v>
      </c>
      <c r="E107" s="1">
        <f>IF(VLOOKUP(CONCATENATE($G$7,$A107),'Table 1a rounded for pivot'!$A$2:$Q$5120,7,FALSE)=0,"-",VLOOKUP(CONCATENATE($G$7,$A107),'Table 1a rounded for pivot'!$A$2:$Q$5120,7,FALSE))</f>
        <v>22.9</v>
      </c>
      <c r="F107" s="1">
        <f>IF(VLOOKUP(CONCATENATE($G$7,$A107),'Table 1a rounded for pivot'!$A$2:$Q$5120,8,FALSE)=0,"-",VLOOKUP(CONCATENATE($G$7,$A107),'Table 1a rounded for pivot'!$A$2:$Q$5120,8,FALSE))</f>
        <v>38.9</v>
      </c>
      <c r="G107" s="1">
        <f>IF(VLOOKUP(CONCATENATE($G$7,$A107),'Table 1a rounded for pivot'!$A$2:$Q$5120,9,FALSE)=0,"-",VLOOKUP(CONCATENATE($G$7,$A107),'Table 1a rounded for pivot'!$A$2:$Q$5120,9,FALSE))</f>
        <v>22.9</v>
      </c>
      <c r="H107" s="1">
        <f>IF(VLOOKUP(CONCATENATE($G$7,$A107),'Table 1a rounded for pivot'!$A$2:$Q$5120,10,FALSE)=0,"-",VLOOKUP(CONCATENATE($G$7,$A107),'Table 1a rounded for pivot'!$A$2:$Q$5120,10,FALSE))</f>
        <v>0.1</v>
      </c>
      <c r="I107" s="1">
        <f>IF(VLOOKUP(CONCATENATE($G$7,$A107),'Table 1a rounded for pivot'!$A$2:$Q$5120,11,FALSE)=0,"-",VLOOKUP(CONCATENATE($G$7,$A107),'Table 1a rounded for pivot'!$A$2:$Q$5120,11,FALSE))</f>
        <v>23</v>
      </c>
      <c r="J107" s="1">
        <f>IF(VLOOKUP(CONCATENATE($G$7,$A107),'Table 1a rounded for pivot'!$A$2:$Q$5120,12,FALSE)=0,"-",VLOOKUP(CONCATENATE($G$7,$A107),'Table 1a rounded for pivot'!$A$2:$Q$5120,12,FALSE))</f>
        <v>61.9</v>
      </c>
      <c r="K107" s="9">
        <f>IF(B107="-","-",VLOOKUP(CONCATENATE($G$7,$A107),'Table 1a rounded for pivot'!$A$2:$Q$5120,13,FALSE))</f>
        <v>22</v>
      </c>
      <c r="L107" s="9">
        <f>IF(C107="-","-",VLOOKUP(CONCATENATE($G$7,$A107),'Table 1a rounded for pivot'!$A$2:$Q$5120,14,FALSE))</f>
        <v>20</v>
      </c>
      <c r="M107" s="9">
        <f>IF(D107="-","-",VLOOKUP(CONCATENATE($G$7,$A107),'Table 1a rounded for pivot'!$A$2:$Q$5120,15,FALSE))</f>
        <v>41</v>
      </c>
      <c r="N107" s="9">
        <f>IF(E107="-","-",VLOOKUP(CONCATENATE($G$7,$A107),'Table 1a rounded for pivot'!$A$2:$Q$5120,16,FALSE))</f>
        <v>59</v>
      </c>
      <c r="O107" s="9">
        <f>IF(F107="-","-",VLOOKUP(CONCATENATE($G$7,$A107),'Table 1a rounded for pivot'!$A$2:$Q$5120,17,FALSE))</f>
        <v>100</v>
      </c>
    </row>
    <row r="108" spans="1:15" s="16" customFormat="1" x14ac:dyDescent="0.2">
      <c r="A108" s="34" t="s">
        <v>204</v>
      </c>
      <c r="B108" s="1">
        <f>IF(VLOOKUP(CONCATENATE($G$7,$A108),'Table 1a rounded for pivot'!$A$2:$Q$5120,4,FALSE)=0,"-",VLOOKUP(CONCATENATE($G$7,$A108),'Table 1a rounded for pivot'!$A$2:$Q$5120,4,FALSE))</f>
        <v>6.4</v>
      </c>
      <c r="C108" s="1">
        <f>IF(VLOOKUP(CONCATENATE($G$7,$A108),'Table 1a rounded for pivot'!$A$2:$Q$5120,5,FALSE)=0,"-",VLOOKUP(CONCATENATE($G$7,$A108),'Table 1a rounded for pivot'!$A$2:$Q$5120,5,FALSE))</f>
        <v>6.7</v>
      </c>
      <c r="D108" s="1">
        <f>IF(VLOOKUP(CONCATENATE($G$7,$A108),'Table 1a rounded for pivot'!$A$2:$Q$5120,6,FALSE)=0,"-",VLOOKUP(CONCATENATE($G$7,$A108),'Table 1a rounded for pivot'!$A$2:$Q$5120,6,FALSE))</f>
        <v>13.1</v>
      </c>
      <c r="E108" s="1">
        <f>IF(VLOOKUP(CONCATENATE($G$7,$A108),'Table 1a rounded for pivot'!$A$2:$Q$5120,7,FALSE)=0,"-",VLOOKUP(CONCATENATE($G$7,$A108),'Table 1a rounded for pivot'!$A$2:$Q$5120,7,FALSE))</f>
        <v>17</v>
      </c>
      <c r="F108" s="1">
        <f>IF(VLOOKUP(CONCATENATE($G$7,$A108),'Table 1a rounded for pivot'!$A$2:$Q$5120,8,FALSE)=0,"-",VLOOKUP(CONCATENATE($G$7,$A108),'Table 1a rounded for pivot'!$A$2:$Q$5120,8,FALSE))</f>
        <v>30.2</v>
      </c>
      <c r="G108" s="1">
        <f>IF(VLOOKUP(CONCATENATE($G$7,$A108),'Table 1a rounded for pivot'!$A$2:$Q$5120,9,FALSE)=0,"-",VLOOKUP(CONCATENATE($G$7,$A108),'Table 1a rounded for pivot'!$A$2:$Q$5120,9,FALSE))</f>
        <v>19.3</v>
      </c>
      <c r="H108" s="1">
        <f>IF(VLOOKUP(CONCATENATE($G$7,$A108),'Table 1a rounded for pivot'!$A$2:$Q$5120,10,FALSE)=0,"-",VLOOKUP(CONCATENATE($G$7,$A108),'Table 1a rounded for pivot'!$A$2:$Q$5120,10,FALSE))</f>
        <v>0.1</v>
      </c>
      <c r="I108" s="1">
        <f>IF(VLOOKUP(CONCATENATE($G$7,$A108),'Table 1a rounded for pivot'!$A$2:$Q$5120,11,FALSE)=0,"-",VLOOKUP(CONCATENATE($G$7,$A108),'Table 1a rounded for pivot'!$A$2:$Q$5120,11,FALSE))</f>
        <v>19.399999999999999</v>
      </c>
      <c r="J108" s="1">
        <f>IF(VLOOKUP(CONCATENATE($G$7,$A108),'Table 1a rounded for pivot'!$A$2:$Q$5120,12,FALSE)=0,"-",VLOOKUP(CONCATENATE($G$7,$A108),'Table 1a rounded for pivot'!$A$2:$Q$5120,12,FALSE))</f>
        <v>49.5</v>
      </c>
      <c r="K108" s="9">
        <f>IF(B108="-","-",VLOOKUP(CONCATENATE($G$7,$A108),'Table 1a rounded for pivot'!$A$2:$Q$5120,13,FALSE))</f>
        <v>21</v>
      </c>
      <c r="L108" s="9">
        <f>IF(C108="-","-",VLOOKUP(CONCATENATE($G$7,$A108),'Table 1a rounded for pivot'!$A$2:$Q$5120,14,FALSE))</f>
        <v>22</v>
      </c>
      <c r="M108" s="9">
        <f>IF(D108="-","-",VLOOKUP(CONCATENATE($G$7,$A108),'Table 1a rounded for pivot'!$A$2:$Q$5120,15,FALSE))</f>
        <v>44</v>
      </c>
      <c r="N108" s="9">
        <f>IF(E108="-","-",VLOOKUP(CONCATENATE($G$7,$A108),'Table 1a rounded for pivot'!$A$2:$Q$5120,16,FALSE))</f>
        <v>56</v>
      </c>
      <c r="O108" s="9">
        <f>IF(F108="-","-",VLOOKUP(CONCATENATE($G$7,$A108),'Table 1a rounded for pivot'!$A$2:$Q$5120,17,FALSE))</f>
        <v>100</v>
      </c>
    </row>
    <row r="109" spans="1:15" s="16" customFormat="1" x14ac:dyDescent="0.2">
      <c r="A109" s="34" t="s">
        <v>205</v>
      </c>
      <c r="B109" s="1">
        <f>IF(VLOOKUP(CONCATENATE($G$7,$A109),'Table 1a rounded for pivot'!$A$2:$Q$5120,4,FALSE)=0,"-",VLOOKUP(CONCATENATE($G$7,$A109),'Table 1a rounded for pivot'!$A$2:$Q$5120,4,FALSE))</f>
        <v>6.7</v>
      </c>
      <c r="C109" s="1">
        <f>IF(VLOOKUP(CONCATENATE($G$7,$A109),'Table 1a rounded for pivot'!$A$2:$Q$5120,5,FALSE)=0,"-",VLOOKUP(CONCATENATE($G$7,$A109),'Table 1a rounded for pivot'!$A$2:$Q$5120,5,FALSE))</f>
        <v>7.9</v>
      </c>
      <c r="D109" s="1">
        <f>IF(VLOOKUP(CONCATENATE($G$7,$A109),'Table 1a rounded for pivot'!$A$2:$Q$5120,6,FALSE)=0,"-",VLOOKUP(CONCATENATE($G$7,$A109),'Table 1a rounded for pivot'!$A$2:$Q$5120,6,FALSE))</f>
        <v>14.7</v>
      </c>
      <c r="E109" s="1">
        <f>IF(VLOOKUP(CONCATENATE($G$7,$A109),'Table 1a rounded for pivot'!$A$2:$Q$5120,7,FALSE)=0,"-",VLOOKUP(CONCATENATE($G$7,$A109),'Table 1a rounded for pivot'!$A$2:$Q$5120,7,FALSE))</f>
        <v>17.399999999999999</v>
      </c>
      <c r="F109" s="1">
        <f>IF(VLOOKUP(CONCATENATE($G$7,$A109),'Table 1a rounded for pivot'!$A$2:$Q$5120,8,FALSE)=0,"-",VLOOKUP(CONCATENATE($G$7,$A109),'Table 1a rounded for pivot'!$A$2:$Q$5120,8,FALSE))</f>
        <v>32</v>
      </c>
      <c r="G109" s="1">
        <f>IF(VLOOKUP(CONCATENATE($G$7,$A109),'Table 1a rounded for pivot'!$A$2:$Q$5120,9,FALSE)=0,"-",VLOOKUP(CONCATENATE($G$7,$A109),'Table 1a rounded for pivot'!$A$2:$Q$5120,9,FALSE))</f>
        <v>21.8</v>
      </c>
      <c r="H109" s="1">
        <f>IF(VLOOKUP(CONCATENATE($G$7,$A109),'Table 1a rounded for pivot'!$A$2:$Q$5120,10,FALSE)=0,"-",VLOOKUP(CONCATENATE($G$7,$A109),'Table 1a rounded for pivot'!$A$2:$Q$5120,10,FALSE))</f>
        <v>0.1</v>
      </c>
      <c r="I109" s="1">
        <f>IF(VLOOKUP(CONCATENATE($G$7,$A109),'Table 1a rounded for pivot'!$A$2:$Q$5120,11,FALSE)=0,"-",VLOOKUP(CONCATENATE($G$7,$A109),'Table 1a rounded for pivot'!$A$2:$Q$5120,11,FALSE))</f>
        <v>21.9</v>
      </c>
      <c r="J109" s="1">
        <f>IF(VLOOKUP(CONCATENATE($G$7,$A109),'Table 1a rounded for pivot'!$A$2:$Q$5120,12,FALSE)=0,"-",VLOOKUP(CONCATENATE($G$7,$A109),'Table 1a rounded for pivot'!$A$2:$Q$5120,12,FALSE))</f>
        <v>53.9</v>
      </c>
      <c r="K109" s="9">
        <f>IF(B109="-","-",VLOOKUP(CONCATENATE($G$7,$A109),'Table 1a rounded for pivot'!$A$2:$Q$5120,13,FALSE))</f>
        <v>21</v>
      </c>
      <c r="L109" s="9">
        <f>IF(C109="-","-",VLOOKUP(CONCATENATE($G$7,$A109),'Table 1a rounded for pivot'!$A$2:$Q$5120,14,FALSE))</f>
        <v>25</v>
      </c>
      <c r="M109" s="9">
        <f>IF(D109="-","-",VLOOKUP(CONCATENATE($G$7,$A109),'Table 1a rounded for pivot'!$A$2:$Q$5120,15,FALSE))</f>
        <v>46</v>
      </c>
      <c r="N109" s="9">
        <f>IF(E109="-","-",VLOOKUP(CONCATENATE($G$7,$A109),'Table 1a rounded for pivot'!$A$2:$Q$5120,16,FALSE))</f>
        <v>54</v>
      </c>
      <c r="O109" s="9">
        <f>IF(F109="-","-",VLOOKUP(CONCATENATE($G$7,$A109),'Table 1a rounded for pivot'!$A$2:$Q$5120,17,FALSE))</f>
        <v>100</v>
      </c>
    </row>
    <row r="110" spans="1:15" s="16" customFormat="1" x14ac:dyDescent="0.2">
      <c r="A110" s="34" t="s">
        <v>206</v>
      </c>
      <c r="B110" s="1">
        <f>IF(VLOOKUP(CONCATENATE($G$7,$A110),'Table 1a rounded for pivot'!$A$2:$Q$5120,4,FALSE)=0,"-",VLOOKUP(CONCATENATE($G$7,$A110),'Table 1a rounded for pivot'!$A$2:$Q$5120,4,FALSE))</f>
        <v>6.9</v>
      </c>
      <c r="C110" s="1">
        <f>IF(VLOOKUP(CONCATENATE($G$7,$A110),'Table 1a rounded for pivot'!$A$2:$Q$5120,5,FALSE)=0,"-",VLOOKUP(CONCATENATE($G$7,$A110),'Table 1a rounded for pivot'!$A$2:$Q$5120,5,FALSE))</f>
        <v>8.6</v>
      </c>
      <c r="D110" s="1">
        <f>IF(VLOOKUP(CONCATENATE($G$7,$A110),'Table 1a rounded for pivot'!$A$2:$Q$5120,6,FALSE)=0,"-",VLOOKUP(CONCATENATE($G$7,$A110),'Table 1a rounded for pivot'!$A$2:$Q$5120,6,FALSE))</f>
        <v>15.6</v>
      </c>
      <c r="E110" s="1">
        <f>IF(VLOOKUP(CONCATENATE($G$7,$A110),'Table 1a rounded for pivot'!$A$2:$Q$5120,7,FALSE)=0,"-",VLOOKUP(CONCATENATE($G$7,$A110),'Table 1a rounded for pivot'!$A$2:$Q$5120,7,FALSE))</f>
        <v>17.2</v>
      </c>
      <c r="F110" s="1">
        <f>IF(VLOOKUP(CONCATENATE($G$7,$A110),'Table 1a rounded for pivot'!$A$2:$Q$5120,8,FALSE)=0,"-",VLOOKUP(CONCATENATE($G$7,$A110),'Table 1a rounded for pivot'!$A$2:$Q$5120,8,FALSE))</f>
        <v>32.700000000000003</v>
      </c>
      <c r="G110" s="1">
        <f>IF(VLOOKUP(CONCATENATE($G$7,$A110),'Table 1a rounded for pivot'!$A$2:$Q$5120,9,FALSE)=0,"-",VLOOKUP(CONCATENATE($G$7,$A110),'Table 1a rounded for pivot'!$A$2:$Q$5120,9,FALSE))</f>
        <v>23.1</v>
      </c>
      <c r="H110" s="1">
        <f>IF(VLOOKUP(CONCATENATE($G$7,$A110),'Table 1a rounded for pivot'!$A$2:$Q$5120,10,FALSE)=0,"-",VLOOKUP(CONCATENATE($G$7,$A110),'Table 1a rounded for pivot'!$A$2:$Q$5120,10,FALSE))</f>
        <v>0.1</v>
      </c>
      <c r="I110" s="1">
        <f>IF(VLOOKUP(CONCATENATE($G$7,$A110),'Table 1a rounded for pivot'!$A$2:$Q$5120,11,FALSE)=0,"-",VLOOKUP(CONCATENATE($G$7,$A110),'Table 1a rounded for pivot'!$A$2:$Q$5120,11,FALSE))</f>
        <v>23.2</v>
      </c>
      <c r="J110" s="1">
        <f>IF(VLOOKUP(CONCATENATE($G$7,$A110),'Table 1a rounded for pivot'!$A$2:$Q$5120,12,FALSE)=0,"-",VLOOKUP(CONCATENATE($G$7,$A110),'Table 1a rounded for pivot'!$A$2:$Q$5120,12,FALSE))</f>
        <v>56</v>
      </c>
      <c r="K110" s="9">
        <f>IF(B110="-","-",VLOOKUP(CONCATENATE($G$7,$A110),'Table 1a rounded for pivot'!$A$2:$Q$5120,13,FALSE))</f>
        <v>21</v>
      </c>
      <c r="L110" s="9">
        <f>IF(C110="-","-",VLOOKUP(CONCATENATE($G$7,$A110),'Table 1a rounded for pivot'!$A$2:$Q$5120,14,FALSE))</f>
        <v>26</v>
      </c>
      <c r="M110" s="9">
        <f>IF(D110="-","-",VLOOKUP(CONCATENATE($G$7,$A110),'Table 1a rounded for pivot'!$A$2:$Q$5120,15,FALSE))</f>
        <v>48</v>
      </c>
      <c r="N110" s="9">
        <f>IF(E110="-","-",VLOOKUP(CONCATENATE($G$7,$A110),'Table 1a rounded for pivot'!$A$2:$Q$5120,16,FALSE))</f>
        <v>52</v>
      </c>
      <c r="O110" s="9">
        <f>IF(F110="-","-",VLOOKUP(CONCATENATE($G$7,$A110),'Table 1a rounded for pivot'!$A$2:$Q$5120,17,FALSE))</f>
        <v>100</v>
      </c>
    </row>
    <row r="111" spans="1:15" s="16" customFormat="1" x14ac:dyDescent="0.2">
      <c r="A111" s="34" t="s">
        <v>207</v>
      </c>
      <c r="B111" s="1">
        <f>IF(VLOOKUP(CONCATENATE($G$7,$A111),'Table 1a rounded for pivot'!$A$2:$Q$5120,4,FALSE)=0,"-",VLOOKUP(CONCATENATE($G$7,$A111),'Table 1a rounded for pivot'!$A$2:$Q$5120,4,FALSE))</f>
        <v>7.1</v>
      </c>
      <c r="C111" s="1">
        <f>IF(VLOOKUP(CONCATENATE($G$7,$A111),'Table 1a rounded for pivot'!$A$2:$Q$5120,5,FALSE)=0,"-",VLOOKUP(CONCATENATE($G$7,$A111),'Table 1a rounded for pivot'!$A$2:$Q$5120,5,FALSE))</f>
        <v>8.8000000000000007</v>
      </c>
      <c r="D111" s="1">
        <f>IF(VLOOKUP(CONCATENATE($G$7,$A111),'Table 1a rounded for pivot'!$A$2:$Q$5120,6,FALSE)=0,"-",VLOOKUP(CONCATENATE($G$7,$A111),'Table 1a rounded for pivot'!$A$2:$Q$5120,6,FALSE))</f>
        <v>15.9</v>
      </c>
      <c r="E111" s="1">
        <f>IF(VLOOKUP(CONCATENATE($G$7,$A111),'Table 1a rounded for pivot'!$A$2:$Q$5120,7,FALSE)=0,"-",VLOOKUP(CONCATENATE($G$7,$A111),'Table 1a rounded for pivot'!$A$2:$Q$5120,7,FALSE))</f>
        <v>16.8</v>
      </c>
      <c r="F111" s="1">
        <f>IF(VLOOKUP(CONCATENATE($G$7,$A111),'Table 1a rounded for pivot'!$A$2:$Q$5120,8,FALSE)=0,"-",VLOOKUP(CONCATENATE($G$7,$A111),'Table 1a rounded for pivot'!$A$2:$Q$5120,8,FALSE))</f>
        <v>32.700000000000003</v>
      </c>
      <c r="G111" s="1">
        <f>IF(VLOOKUP(CONCATENATE($G$7,$A111),'Table 1a rounded for pivot'!$A$2:$Q$5120,9,FALSE)=0,"-",VLOOKUP(CONCATENATE($G$7,$A111),'Table 1a rounded for pivot'!$A$2:$Q$5120,9,FALSE))</f>
        <v>23.1</v>
      </c>
      <c r="H111" s="1">
        <f>IF(VLOOKUP(CONCATENATE($G$7,$A111),'Table 1a rounded for pivot'!$A$2:$Q$5120,10,FALSE)=0,"-",VLOOKUP(CONCATENATE($G$7,$A111),'Table 1a rounded for pivot'!$A$2:$Q$5120,10,FALSE))</f>
        <v>0.1</v>
      </c>
      <c r="I111" s="1">
        <f>IF(VLOOKUP(CONCATENATE($G$7,$A111),'Table 1a rounded for pivot'!$A$2:$Q$5120,11,FALSE)=0,"-",VLOOKUP(CONCATENATE($G$7,$A111),'Table 1a rounded for pivot'!$A$2:$Q$5120,11,FALSE))</f>
        <v>23.2</v>
      </c>
      <c r="J111" s="1">
        <f>IF(VLOOKUP(CONCATENATE($G$7,$A111),'Table 1a rounded for pivot'!$A$2:$Q$5120,12,FALSE)=0,"-",VLOOKUP(CONCATENATE($G$7,$A111),'Table 1a rounded for pivot'!$A$2:$Q$5120,12,FALSE))</f>
        <v>55.9</v>
      </c>
      <c r="K111" s="9">
        <f>IF(B111="-","-",VLOOKUP(CONCATENATE($G$7,$A111),'Table 1a rounded for pivot'!$A$2:$Q$5120,13,FALSE))</f>
        <v>22</v>
      </c>
      <c r="L111" s="9">
        <f>IF(C111="-","-",VLOOKUP(CONCATENATE($G$7,$A111),'Table 1a rounded for pivot'!$A$2:$Q$5120,14,FALSE))</f>
        <v>27</v>
      </c>
      <c r="M111" s="9">
        <f>IF(D111="-","-",VLOOKUP(CONCATENATE($G$7,$A111),'Table 1a rounded for pivot'!$A$2:$Q$5120,15,FALSE))</f>
        <v>49</v>
      </c>
      <c r="N111" s="9">
        <f>IF(E111="-","-",VLOOKUP(CONCATENATE($G$7,$A111),'Table 1a rounded for pivot'!$A$2:$Q$5120,16,FALSE))</f>
        <v>51</v>
      </c>
      <c r="O111" s="9">
        <f>IF(F111="-","-",VLOOKUP(CONCATENATE($G$7,$A111),'Table 1a rounded for pivot'!$A$2:$Q$5120,17,FALSE))</f>
        <v>100</v>
      </c>
    </row>
    <row r="112" spans="1:15" s="16" customFormat="1" x14ac:dyDescent="0.2">
      <c r="A112" s="34" t="s">
        <v>208</v>
      </c>
      <c r="B112" s="1">
        <f>IF(VLOOKUP(CONCATENATE($G$7,$A112),'Table 1a rounded for pivot'!$A$2:$Q$5120,4,FALSE)=0,"-",VLOOKUP(CONCATENATE($G$7,$A112),'Table 1a rounded for pivot'!$A$2:$Q$5120,4,FALSE))</f>
        <v>7.2</v>
      </c>
      <c r="C112" s="1">
        <f>IF(VLOOKUP(CONCATENATE($G$7,$A112),'Table 1a rounded for pivot'!$A$2:$Q$5120,5,FALSE)=0,"-",VLOOKUP(CONCATENATE($G$7,$A112),'Table 1a rounded for pivot'!$A$2:$Q$5120,5,FALSE))</f>
        <v>8.8000000000000007</v>
      </c>
      <c r="D112" s="1">
        <f>IF(VLOOKUP(CONCATENATE($G$7,$A112),'Table 1a rounded for pivot'!$A$2:$Q$5120,6,FALSE)=0,"-",VLOOKUP(CONCATENATE($G$7,$A112),'Table 1a rounded for pivot'!$A$2:$Q$5120,6,FALSE))</f>
        <v>15.9</v>
      </c>
      <c r="E112" s="1">
        <f>IF(VLOOKUP(CONCATENATE($G$7,$A112),'Table 1a rounded for pivot'!$A$2:$Q$5120,7,FALSE)=0,"-",VLOOKUP(CONCATENATE($G$7,$A112),'Table 1a rounded for pivot'!$A$2:$Q$5120,7,FALSE))</f>
        <v>16.7</v>
      </c>
      <c r="F112" s="1">
        <f>IF(VLOOKUP(CONCATENATE($G$7,$A112),'Table 1a rounded for pivot'!$A$2:$Q$5120,8,FALSE)=0,"-",VLOOKUP(CONCATENATE($G$7,$A112),'Table 1a rounded for pivot'!$A$2:$Q$5120,8,FALSE))</f>
        <v>32.6</v>
      </c>
      <c r="G112" s="1">
        <f>IF(VLOOKUP(CONCATENATE($G$7,$A112),'Table 1a rounded for pivot'!$A$2:$Q$5120,9,FALSE)=0,"-",VLOOKUP(CONCATENATE($G$7,$A112),'Table 1a rounded for pivot'!$A$2:$Q$5120,9,FALSE))</f>
        <v>23.2</v>
      </c>
      <c r="H112" s="1">
        <f>IF(VLOOKUP(CONCATENATE($G$7,$A112),'Table 1a rounded for pivot'!$A$2:$Q$5120,10,FALSE)=0,"-",VLOOKUP(CONCATENATE($G$7,$A112),'Table 1a rounded for pivot'!$A$2:$Q$5120,10,FALSE))</f>
        <v>0.2</v>
      </c>
      <c r="I112" s="1">
        <f>IF(VLOOKUP(CONCATENATE($G$7,$A112),'Table 1a rounded for pivot'!$A$2:$Q$5120,11,FALSE)=0,"-",VLOOKUP(CONCATENATE($G$7,$A112),'Table 1a rounded for pivot'!$A$2:$Q$5120,11,FALSE))</f>
        <v>23.4</v>
      </c>
      <c r="J112" s="1">
        <f>IF(VLOOKUP(CONCATENATE($G$7,$A112),'Table 1a rounded for pivot'!$A$2:$Q$5120,12,FALSE)=0,"-",VLOOKUP(CONCATENATE($G$7,$A112),'Table 1a rounded for pivot'!$A$2:$Q$5120,12,FALSE))</f>
        <v>56.1</v>
      </c>
      <c r="K112" s="9">
        <f>IF(B112="-","-",VLOOKUP(CONCATENATE($G$7,$A112),'Table 1a rounded for pivot'!$A$2:$Q$5120,13,FALSE))</f>
        <v>22</v>
      </c>
      <c r="L112" s="9">
        <f>IF(C112="-","-",VLOOKUP(CONCATENATE($G$7,$A112),'Table 1a rounded for pivot'!$A$2:$Q$5120,14,FALSE))</f>
        <v>27</v>
      </c>
      <c r="M112" s="9">
        <f>IF(D112="-","-",VLOOKUP(CONCATENATE($G$7,$A112),'Table 1a rounded for pivot'!$A$2:$Q$5120,15,FALSE))</f>
        <v>49</v>
      </c>
      <c r="N112" s="9">
        <f>IF(E112="-","-",VLOOKUP(CONCATENATE($G$7,$A112),'Table 1a rounded for pivot'!$A$2:$Q$5120,16,FALSE))</f>
        <v>51</v>
      </c>
      <c r="O112" s="9">
        <f>IF(F112="-","-",VLOOKUP(CONCATENATE($G$7,$A112),'Table 1a rounded for pivot'!$A$2:$Q$5120,17,FALSE))</f>
        <v>100</v>
      </c>
    </row>
    <row r="113" spans="1:15" s="16" customFormat="1" x14ac:dyDescent="0.2">
      <c r="A113" s="34" t="s">
        <v>231</v>
      </c>
      <c r="B113" s="1">
        <f>IF(VLOOKUP(CONCATENATE($G$7,$A113),'Table 1a rounded for pivot'!$A$2:$Q$5120,4,FALSE)=0,"-",VLOOKUP(CONCATENATE($G$7,$A113),'Table 1a rounded for pivot'!$A$2:$Q$5120,4,FALSE))</f>
        <v>7.9</v>
      </c>
      <c r="C113" s="1">
        <f>IF(VLOOKUP(CONCATENATE($G$7,$A113),'Table 1a rounded for pivot'!$A$2:$Q$5120,5,FALSE)=0,"-",VLOOKUP(CONCATENATE($G$7,$A113),'Table 1a rounded for pivot'!$A$2:$Q$5120,5,FALSE))</f>
        <v>10.199999999999999</v>
      </c>
      <c r="D113" s="1">
        <f>IF(VLOOKUP(CONCATENATE($G$7,$A113),'Table 1a rounded for pivot'!$A$2:$Q$5120,6,FALSE)=0,"-",VLOOKUP(CONCATENATE($G$7,$A113),'Table 1a rounded for pivot'!$A$2:$Q$5120,6,FALSE))</f>
        <v>18</v>
      </c>
      <c r="E113" s="1">
        <f>IF(VLOOKUP(CONCATENATE($G$7,$A113),'Table 1a rounded for pivot'!$A$2:$Q$5120,7,FALSE)=0,"-",VLOOKUP(CONCATENATE($G$7,$A113),'Table 1a rounded for pivot'!$A$2:$Q$5120,7,FALSE))</f>
        <v>18</v>
      </c>
      <c r="F113" s="1">
        <f>IF(VLOOKUP(CONCATENATE($G$7,$A113),'Table 1a rounded for pivot'!$A$2:$Q$5120,8,FALSE)=0,"-",VLOOKUP(CONCATENATE($G$7,$A113),'Table 1a rounded for pivot'!$A$2:$Q$5120,8,FALSE))</f>
        <v>36</v>
      </c>
      <c r="G113" s="1">
        <f>IF(VLOOKUP(CONCATENATE($G$7,$A113),'Table 1a rounded for pivot'!$A$2:$Q$5120,9,FALSE)=0,"-",VLOOKUP(CONCATENATE($G$7,$A113),'Table 1a rounded for pivot'!$A$2:$Q$5120,9,FALSE))</f>
        <v>23.6</v>
      </c>
      <c r="H113" s="1">
        <f>IF(VLOOKUP(CONCATENATE($G$7,$A113),'Table 1a rounded for pivot'!$A$2:$Q$5120,10,FALSE)=0,"-",VLOOKUP(CONCATENATE($G$7,$A113),'Table 1a rounded for pivot'!$A$2:$Q$5120,10,FALSE))</f>
        <v>0.3</v>
      </c>
      <c r="I113" s="1">
        <f>IF(VLOOKUP(CONCATENATE($G$7,$A113),'Table 1a rounded for pivot'!$A$2:$Q$5120,11,FALSE)=0,"-",VLOOKUP(CONCATENATE($G$7,$A113),'Table 1a rounded for pivot'!$A$2:$Q$5120,11,FALSE))</f>
        <v>23.9</v>
      </c>
      <c r="J113" s="1">
        <f>IF(VLOOKUP(CONCATENATE($G$7,$A113),'Table 1a rounded for pivot'!$A$2:$Q$5120,12,FALSE)=0,"-",VLOOKUP(CONCATENATE($G$7,$A113),'Table 1a rounded for pivot'!$A$2:$Q$5120,12,FALSE))</f>
        <v>59.9</v>
      </c>
      <c r="K113" s="9">
        <f>IF(B113="-","-",VLOOKUP(CONCATENATE($G$7,$A113),'Table 1a rounded for pivot'!$A$2:$Q$5120,13,FALSE))</f>
        <v>22</v>
      </c>
      <c r="L113" s="9">
        <f>IF(C113="-","-",VLOOKUP(CONCATENATE($G$7,$A113),'Table 1a rounded for pivot'!$A$2:$Q$5120,14,FALSE))</f>
        <v>28</v>
      </c>
      <c r="M113" s="9">
        <f>IF(D113="-","-",VLOOKUP(CONCATENATE($G$7,$A113),'Table 1a rounded for pivot'!$A$2:$Q$5120,15,FALSE))</f>
        <v>50</v>
      </c>
      <c r="N113" s="9">
        <f>IF(E113="-","-",VLOOKUP(CONCATENATE($G$7,$A113),'Table 1a rounded for pivot'!$A$2:$Q$5120,16,FALSE))</f>
        <v>50</v>
      </c>
      <c r="O113" s="9">
        <f>IF(F113="-","-",VLOOKUP(CONCATENATE($G$7,$A113),'Table 1a rounded for pivot'!$A$2:$Q$5120,17,FALSE))</f>
        <v>100</v>
      </c>
    </row>
    <row r="114" spans="1:15" s="16" customFormat="1" x14ac:dyDescent="0.2">
      <c r="A114" s="34" t="s">
        <v>232</v>
      </c>
      <c r="B114" s="1">
        <f>IF(VLOOKUP(CONCATENATE($G$7,$A114),'Table 1a rounded for pivot'!$A$2:$Q$5120,4,FALSE)=0,"-",VLOOKUP(CONCATENATE($G$7,$A114),'Table 1a rounded for pivot'!$A$2:$Q$5120,4,FALSE))</f>
        <v>8.5</v>
      </c>
      <c r="C114" s="1">
        <f>IF(VLOOKUP(CONCATENATE($G$7,$A114),'Table 1a rounded for pivot'!$A$2:$Q$5120,5,FALSE)=0,"-",VLOOKUP(CONCATENATE($G$7,$A114),'Table 1a rounded for pivot'!$A$2:$Q$5120,5,FALSE))</f>
        <v>10.4</v>
      </c>
      <c r="D114" s="1">
        <f>IF(VLOOKUP(CONCATENATE($G$7,$A114),'Table 1a rounded for pivot'!$A$2:$Q$5120,6,FALSE)=0,"-",VLOOKUP(CONCATENATE($G$7,$A114),'Table 1a rounded for pivot'!$A$2:$Q$5120,6,FALSE))</f>
        <v>19</v>
      </c>
      <c r="E114" s="1">
        <f>IF(VLOOKUP(CONCATENATE($G$7,$A114),'Table 1a rounded for pivot'!$A$2:$Q$5120,7,FALSE)=0,"-",VLOOKUP(CONCATENATE($G$7,$A114),'Table 1a rounded for pivot'!$A$2:$Q$5120,7,FALSE))</f>
        <v>18.5</v>
      </c>
      <c r="F114" s="1">
        <f>IF(VLOOKUP(CONCATENATE($G$7,$A114),'Table 1a rounded for pivot'!$A$2:$Q$5120,8,FALSE)=0,"-",VLOOKUP(CONCATENATE($G$7,$A114),'Table 1a rounded for pivot'!$A$2:$Q$5120,8,FALSE))</f>
        <v>37.5</v>
      </c>
      <c r="G114" s="1">
        <f>IF(VLOOKUP(CONCATENATE($G$7,$A114),'Table 1a rounded for pivot'!$A$2:$Q$5120,9,FALSE)=0,"-",VLOOKUP(CONCATENATE($G$7,$A114),'Table 1a rounded for pivot'!$A$2:$Q$5120,9,FALSE))</f>
        <v>24.5</v>
      </c>
      <c r="H114" s="1">
        <f>IF(VLOOKUP(CONCATENATE($G$7,$A114),'Table 1a rounded for pivot'!$A$2:$Q$5120,10,FALSE)=0,"-",VLOOKUP(CONCATENATE($G$7,$A114),'Table 1a rounded for pivot'!$A$2:$Q$5120,10,FALSE))</f>
        <v>0.7</v>
      </c>
      <c r="I114" s="1">
        <f>IF(VLOOKUP(CONCATENATE($G$7,$A114),'Table 1a rounded for pivot'!$A$2:$Q$5120,11,FALSE)=0,"-",VLOOKUP(CONCATENATE($G$7,$A114),'Table 1a rounded for pivot'!$A$2:$Q$5120,11,FALSE))</f>
        <v>25.2</v>
      </c>
      <c r="J114" s="1">
        <f>IF(VLOOKUP(CONCATENATE($G$7,$A114),'Table 1a rounded for pivot'!$A$2:$Q$5120,12,FALSE)=0,"-",VLOOKUP(CONCATENATE($G$7,$A114),'Table 1a rounded for pivot'!$A$2:$Q$5120,12,FALSE))</f>
        <v>62.6</v>
      </c>
      <c r="K114" s="9">
        <f>IF(B114="-","-",VLOOKUP(CONCATENATE($G$7,$A114),'Table 1a rounded for pivot'!$A$2:$Q$5120,13,FALSE))</f>
        <v>23</v>
      </c>
      <c r="L114" s="9">
        <f>IF(C114="-","-",VLOOKUP(CONCATENATE($G$7,$A114),'Table 1a rounded for pivot'!$A$2:$Q$5120,14,FALSE))</f>
        <v>28</v>
      </c>
      <c r="M114" s="9">
        <f>IF(D114="-","-",VLOOKUP(CONCATENATE($G$7,$A114),'Table 1a rounded for pivot'!$A$2:$Q$5120,15,FALSE))</f>
        <v>51</v>
      </c>
      <c r="N114" s="9">
        <f>IF(E114="-","-",VLOOKUP(CONCATENATE($G$7,$A114),'Table 1a rounded for pivot'!$A$2:$Q$5120,16,FALSE))</f>
        <v>49</v>
      </c>
      <c r="O114" s="9">
        <f>IF(F114="-","-",VLOOKUP(CONCATENATE($G$7,$A114),'Table 1a rounded for pivot'!$A$2:$Q$5120,17,FALSE))</f>
        <v>100</v>
      </c>
    </row>
    <row r="115" spans="1:15" s="16" customFormat="1" x14ac:dyDescent="0.2">
      <c r="A115" s="34" t="s">
        <v>233</v>
      </c>
      <c r="B115" s="1">
        <f>IF(VLOOKUP(CONCATENATE($G$7,$A115),'Table 1a rounded for pivot'!$A$2:$Q$5120,4,FALSE)=0,"-",VLOOKUP(CONCATENATE($G$7,$A115),'Table 1a rounded for pivot'!$A$2:$Q$5120,4,FALSE))</f>
        <v>9.3000000000000007</v>
      </c>
      <c r="C115" s="1">
        <f>IF(VLOOKUP(CONCATENATE($G$7,$A115),'Table 1a rounded for pivot'!$A$2:$Q$5120,5,FALSE)=0,"-",VLOOKUP(CONCATENATE($G$7,$A115),'Table 1a rounded for pivot'!$A$2:$Q$5120,5,FALSE))</f>
        <v>11.4</v>
      </c>
      <c r="D115" s="1">
        <f>IF(VLOOKUP(CONCATENATE($G$7,$A115),'Table 1a rounded for pivot'!$A$2:$Q$5120,6,FALSE)=0,"-",VLOOKUP(CONCATENATE($G$7,$A115),'Table 1a rounded for pivot'!$A$2:$Q$5120,6,FALSE))</f>
        <v>20.6</v>
      </c>
      <c r="E115" s="1">
        <f>IF(VLOOKUP(CONCATENATE($G$7,$A115),'Table 1a rounded for pivot'!$A$2:$Q$5120,7,FALSE)=0,"-",VLOOKUP(CONCATENATE($G$7,$A115),'Table 1a rounded for pivot'!$A$2:$Q$5120,7,FALSE))</f>
        <v>19</v>
      </c>
      <c r="F115" s="1">
        <f>IF(VLOOKUP(CONCATENATE($G$7,$A115),'Table 1a rounded for pivot'!$A$2:$Q$5120,8,FALSE)=0,"-",VLOOKUP(CONCATENATE($G$7,$A115),'Table 1a rounded for pivot'!$A$2:$Q$5120,8,FALSE))</f>
        <v>39.6</v>
      </c>
      <c r="G115" s="1">
        <f>IF(VLOOKUP(CONCATENATE($G$7,$A115),'Table 1a rounded for pivot'!$A$2:$Q$5120,9,FALSE)=0,"-",VLOOKUP(CONCATENATE($G$7,$A115),'Table 1a rounded for pivot'!$A$2:$Q$5120,9,FALSE))</f>
        <v>25.7</v>
      </c>
      <c r="H115" s="1">
        <f>IF(VLOOKUP(CONCATENATE($G$7,$A115),'Table 1a rounded for pivot'!$A$2:$Q$5120,10,FALSE)=0,"-",VLOOKUP(CONCATENATE($G$7,$A115),'Table 1a rounded for pivot'!$A$2:$Q$5120,10,FALSE))</f>
        <v>1.4</v>
      </c>
      <c r="I115" s="1">
        <f>IF(VLOOKUP(CONCATENATE($G$7,$A115),'Table 1a rounded for pivot'!$A$2:$Q$5120,11,FALSE)=0,"-",VLOOKUP(CONCATENATE($G$7,$A115),'Table 1a rounded for pivot'!$A$2:$Q$5120,11,FALSE))</f>
        <v>27.1</v>
      </c>
      <c r="J115" s="1">
        <f>IF(VLOOKUP(CONCATENATE($G$7,$A115),'Table 1a rounded for pivot'!$A$2:$Q$5120,12,FALSE)=0,"-",VLOOKUP(CONCATENATE($G$7,$A115),'Table 1a rounded for pivot'!$A$2:$Q$5120,12,FALSE))</f>
        <v>66.7</v>
      </c>
      <c r="K115" s="9">
        <f>IF(B115="-","-",VLOOKUP(CONCATENATE($G$7,$A115),'Table 1a rounded for pivot'!$A$2:$Q$5120,13,FALSE))</f>
        <v>23</v>
      </c>
      <c r="L115" s="9">
        <f>IF(C115="-","-",VLOOKUP(CONCATENATE($G$7,$A115),'Table 1a rounded for pivot'!$A$2:$Q$5120,14,FALSE))</f>
        <v>29</v>
      </c>
      <c r="M115" s="9">
        <f>IF(D115="-","-",VLOOKUP(CONCATENATE($G$7,$A115),'Table 1a rounded for pivot'!$A$2:$Q$5120,15,FALSE))</f>
        <v>52</v>
      </c>
      <c r="N115" s="9">
        <f>IF(E115="-","-",VLOOKUP(CONCATENATE($G$7,$A115),'Table 1a rounded for pivot'!$A$2:$Q$5120,16,FALSE))</f>
        <v>48</v>
      </c>
      <c r="O115" s="9">
        <f>IF(F115="-","-",VLOOKUP(CONCATENATE($G$7,$A115),'Table 1a rounded for pivot'!$A$2:$Q$5120,17,FALSE))</f>
        <v>100</v>
      </c>
    </row>
    <row r="116" spans="1:15" s="16" customFormat="1" x14ac:dyDescent="0.2">
      <c r="A116" s="34" t="s">
        <v>234</v>
      </c>
      <c r="B116" s="1">
        <f>IF(VLOOKUP(CONCATENATE($G$7,$A116),'Table 1a rounded for pivot'!$A$2:$Q$5120,4,FALSE)=0,"-",VLOOKUP(CONCATENATE($G$7,$A116),'Table 1a rounded for pivot'!$A$2:$Q$5120,4,FALSE))</f>
        <v>8.1</v>
      </c>
      <c r="C116" s="1">
        <f>IF(VLOOKUP(CONCATENATE($G$7,$A116),'Table 1a rounded for pivot'!$A$2:$Q$5120,5,FALSE)=0,"-",VLOOKUP(CONCATENATE($G$7,$A116),'Table 1a rounded for pivot'!$A$2:$Q$5120,5,FALSE))</f>
        <v>10.3</v>
      </c>
      <c r="D116" s="1">
        <f>IF(VLOOKUP(CONCATENATE($G$7,$A116),'Table 1a rounded for pivot'!$A$2:$Q$5120,6,FALSE)=0,"-",VLOOKUP(CONCATENATE($G$7,$A116),'Table 1a rounded for pivot'!$A$2:$Q$5120,6,FALSE))</f>
        <v>18.5</v>
      </c>
      <c r="E116" s="1">
        <f>IF(VLOOKUP(CONCATENATE($G$7,$A116),'Table 1a rounded for pivot'!$A$2:$Q$5120,7,FALSE)=0,"-",VLOOKUP(CONCATENATE($G$7,$A116),'Table 1a rounded for pivot'!$A$2:$Q$5120,7,FALSE))</f>
        <v>15.4</v>
      </c>
      <c r="F116" s="1">
        <f>IF(VLOOKUP(CONCATENATE($G$7,$A116),'Table 1a rounded for pivot'!$A$2:$Q$5120,8,FALSE)=0,"-",VLOOKUP(CONCATENATE($G$7,$A116),'Table 1a rounded for pivot'!$A$2:$Q$5120,8,FALSE))</f>
        <v>33.9</v>
      </c>
      <c r="G116" s="1">
        <f>IF(VLOOKUP(CONCATENATE($G$7,$A116),'Table 1a rounded for pivot'!$A$2:$Q$5120,9,FALSE)=0,"-",VLOOKUP(CONCATENATE($G$7,$A116),'Table 1a rounded for pivot'!$A$2:$Q$5120,9,FALSE))</f>
        <v>22.4</v>
      </c>
      <c r="H116" s="1">
        <f>IF(VLOOKUP(CONCATENATE($G$7,$A116),'Table 1a rounded for pivot'!$A$2:$Q$5120,10,FALSE)=0,"-",VLOOKUP(CONCATENATE($G$7,$A116),'Table 1a rounded for pivot'!$A$2:$Q$5120,10,FALSE))</f>
        <v>1.9</v>
      </c>
      <c r="I116" s="1">
        <f>IF(VLOOKUP(CONCATENATE($G$7,$A116),'Table 1a rounded for pivot'!$A$2:$Q$5120,11,FALSE)=0,"-",VLOOKUP(CONCATENATE($G$7,$A116),'Table 1a rounded for pivot'!$A$2:$Q$5120,11,FALSE))</f>
        <v>24.3</v>
      </c>
      <c r="J116" s="1">
        <f>IF(VLOOKUP(CONCATENATE($G$7,$A116),'Table 1a rounded for pivot'!$A$2:$Q$5120,12,FALSE)=0,"-",VLOOKUP(CONCATENATE($G$7,$A116),'Table 1a rounded for pivot'!$A$2:$Q$5120,12,FALSE))</f>
        <v>58.2</v>
      </c>
      <c r="K116" s="9">
        <f>IF(B116="-","-",VLOOKUP(CONCATENATE($G$7,$A116),'Table 1a rounded for pivot'!$A$2:$Q$5120,13,FALSE))</f>
        <v>24</v>
      </c>
      <c r="L116" s="9">
        <f>IF(C116="-","-",VLOOKUP(CONCATENATE($G$7,$A116),'Table 1a rounded for pivot'!$A$2:$Q$5120,14,FALSE))</f>
        <v>31</v>
      </c>
      <c r="M116" s="9">
        <f>IF(D116="-","-",VLOOKUP(CONCATENATE($G$7,$A116),'Table 1a rounded for pivot'!$A$2:$Q$5120,15,FALSE))</f>
        <v>55</v>
      </c>
      <c r="N116" s="9">
        <f>IF(E116="-","-",VLOOKUP(CONCATENATE($G$7,$A116),'Table 1a rounded for pivot'!$A$2:$Q$5120,16,FALSE))</f>
        <v>45</v>
      </c>
      <c r="O116" s="9">
        <f>IF(F116="-","-",VLOOKUP(CONCATENATE($G$7,$A116),'Table 1a rounded for pivot'!$A$2:$Q$5120,17,FALSE))</f>
        <v>100</v>
      </c>
    </row>
    <row r="117" spans="1:15" s="16" customFormat="1" x14ac:dyDescent="0.2">
      <c r="A117" s="34" t="s">
        <v>235</v>
      </c>
      <c r="B117" s="1">
        <f>IF(VLOOKUP(CONCATENATE($G$7,$A117),'Table 1a rounded for pivot'!$A$2:$Q$5120,4,FALSE)=0,"-",VLOOKUP(CONCATENATE($G$7,$A117),'Table 1a rounded for pivot'!$A$2:$Q$5120,4,FALSE))</f>
        <v>9.1999999999999993</v>
      </c>
      <c r="C117" s="1">
        <f>IF(VLOOKUP(CONCATENATE($G$7,$A117),'Table 1a rounded for pivot'!$A$2:$Q$5120,5,FALSE)=0,"-",VLOOKUP(CONCATENATE($G$7,$A117),'Table 1a rounded for pivot'!$A$2:$Q$5120,5,FALSE))</f>
        <v>11.1</v>
      </c>
      <c r="D117" s="1">
        <f>IF(VLOOKUP(CONCATENATE($G$7,$A117),'Table 1a rounded for pivot'!$A$2:$Q$5120,6,FALSE)=0,"-",VLOOKUP(CONCATENATE($G$7,$A117),'Table 1a rounded for pivot'!$A$2:$Q$5120,6,FALSE))</f>
        <v>20.3</v>
      </c>
      <c r="E117" s="1">
        <f>IF(VLOOKUP(CONCATENATE($G$7,$A117),'Table 1a rounded for pivot'!$A$2:$Q$5120,7,FALSE)=0,"-",VLOOKUP(CONCATENATE($G$7,$A117),'Table 1a rounded for pivot'!$A$2:$Q$5120,7,FALSE))</f>
        <v>19.2</v>
      </c>
      <c r="F117" s="1">
        <f>IF(VLOOKUP(CONCATENATE($G$7,$A117),'Table 1a rounded for pivot'!$A$2:$Q$5120,8,FALSE)=0,"-",VLOOKUP(CONCATENATE($G$7,$A117),'Table 1a rounded for pivot'!$A$2:$Q$5120,8,FALSE))</f>
        <v>39.5</v>
      </c>
      <c r="G117" s="1">
        <f>IF(VLOOKUP(CONCATENATE($G$7,$A117),'Table 1a rounded for pivot'!$A$2:$Q$5120,9,FALSE)=0,"-",VLOOKUP(CONCATENATE($G$7,$A117),'Table 1a rounded for pivot'!$A$2:$Q$5120,9,FALSE))</f>
        <v>25.5</v>
      </c>
      <c r="H117" s="1">
        <f>IF(VLOOKUP(CONCATENATE($G$7,$A117),'Table 1a rounded for pivot'!$A$2:$Q$5120,10,FALSE)=0,"-",VLOOKUP(CONCATENATE($G$7,$A117),'Table 1a rounded for pivot'!$A$2:$Q$5120,10,FALSE))</f>
        <v>1.6</v>
      </c>
      <c r="I117" s="1">
        <f>IF(VLOOKUP(CONCATENATE($G$7,$A117),'Table 1a rounded for pivot'!$A$2:$Q$5120,11,FALSE)=0,"-",VLOOKUP(CONCATENATE($G$7,$A117),'Table 1a rounded for pivot'!$A$2:$Q$5120,11,FALSE))</f>
        <v>27.1</v>
      </c>
      <c r="J117" s="1">
        <f>IF(VLOOKUP(CONCATENATE($G$7,$A117),'Table 1a rounded for pivot'!$A$2:$Q$5120,12,FALSE)=0,"-",VLOOKUP(CONCATENATE($G$7,$A117),'Table 1a rounded for pivot'!$A$2:$Q$5120,12,FALSE))</f>
        <v>66.7</v>
      </c>
      <c r="K117" s="9">
        <f>IF(B117="-","-",VLOOKUP(CONCATENATE($G$7,$A117),'Table 1a rounded for pivot'!$A$2:$Q$5120,13,FALSE))</f>
        <v>23</v>
      </c>
      <c r="L117" s="9">
        <f>IF(C117="-","-",VLOOKUP(CONCATENATE($G$7,$A117),'Table 1a rounded for pivot'!$A$2:$Q$5120,14,FALSE))</f>
        <v>28</v>
      </c>
      <c r="M117" s="9">
        <f>IF(D117="-","-",VLOOKUP(CONCATENATE($G$7,$A117),'Table 1a rounded for pivot'!$A$2:$Q$5120,15,FALSE))</f>
        <v>51</v>
      </c>
      <c r="N117" s="9">
        <f>IF(E117="-","-",VLOOKUP(CONCATENATE($G$7,$A117),'Table 1a rounded for pivot'!$A$2:$Q$5120,16,FALSE))</f>
        <v>49</v>
      </c>
      <c r="O117" s="9">
        <f>IF(F117="-","-",VLOOKUP(CONCATENATE($G$7,$A117),'Table 1a rounded for pivot'!$A$2:$Q$5120,17,FALSE))</f>
        <v>100</v>
      </c>
    </row>
    <row r="118" spans="1:15" s="16" customFormat="1" x14ac:dyDescent="0.2">
      <c r="A118" s="34" t="s">
        <v>236</v>
      </c>
      <c r="B118" s="1">
        <f>IF(VLOOKUP(CONCATENATE($G$7,$A118),'Table 1a rounded for pivot'!$A$2:$Q$5120,4,FALSE)=0,"-",VLOOKUP(CONCATENATE($G$7,$A118),'Table 1a rounded for pivot'!$A$2:$Q$5120,4,FALSE))</f>
        <v>8.8000000000000007</v>
      </c>
      <c r="C118" s="1">
        <f>IF(VLOOKUP(CONCATENATE($G$7,$A118),'Table 1a rounded for pivot'!$A$2:$Q$5120,5,FALSE)=0,"-",VLOOKUP(CONCATENATE($G$7,$A118),'Table 1a rounded for pivot'!$A$2:$Q$5120,5,FALSE))</f>
        <v>12.2</v>
      </c>
      <c r="D118" s="1">
        <f>IF(VLOOKUP(CONCATENATE($G$7,$A118),'Table 1a rounded for pivot'!$A$2:$Q$5120,6,FALSE)=0,"-",VLOOKUP(CONCATENATE($G$7,$A118),'Table 1a rounded for pivot'!$A$2:$Q$5120,6,FALSE))</f>
        <v>21</v>
      </c>
      <c r="E118" s="1">
        <f>IF(VLOOKUP(CONCATENATE($G$7,$A118),'Table 1a rounded for pivot'!$A$2:$Q$5120,7,FALSE)=0,"-",VLOOKUP(CONCATENATE($G$7,$A118),'Table 1a rounded for pivot'!$A$2:$Q$5120,7,FALSE))</f>
        <v>17.7</v>
      </c>
      <c r="F118" s="1">
        <f>IF(VLOOKUP(CONCATENATE($G$7,$A118),'Table 1a rounded for pivot'!$A$2:$Q$5120,8,FALSE)=0,"-",VLOOKUP(CONCATENATE($G$7,$A118),'Table 1a rounded for pivot'!$A$2:$Q$5120,8,FALSE))</f>
        <v>38.700000000000003</v>
      </c>
      <c r="G118" s="1">
        <f>IF(VLOOKUP(CONCATENATE($G$7,$A118),'Table 1a rounded for pivot'!$A$2:$Q$5120,9,FALSE)=0,"-",VLOOKUP(CONCATENATE($G$7,$A118),'Table 1a rounded for pivot'!$A$2:$Q$5120,9,FALSE))</f>
        <v>23.3</v>
      </c>
      <c r="H118" s="1">
        <f>IF(VLOOKUP(CONCATENATE($G$7,$A118),'Table 1a rounded for pivot'!$A$2:$Q$5120,10,FALSE)=0,"-",VLOOKUP(CONCATENATE($G$7,$A118),'Table 1a rounded for pivot'!$A$2:$Q$5120,10,FALSE))</f>
        <v>1.7</v>
      </c>
      <c r="I118" s="1">
        <f>IF(VLOOKUP(CONCATENATE($G$7,$A118),'Table 1a rounded for pivot'!$A$2:$Q$5120,11,FALSE)=0,"-",VLOOKUP(CONCATENATE($G$7,$A118),'Table 1a rounded for pivot'!$A$2:$Q$5120,11,FALSE))</f>
        <v>25</v>
      </c>
      <c r="J118" s="1">
        <f>IF(VLOOKUP(CONCATENATE($G$7,$A118),'Table 1a rounded for pivot'!$A$2:$Q$5120,12,FALSE)=0,"-",VLOOKUP(CONCATENATE($G$7,$A118),'Table 1a rounded for pivot'!$A$2:$Q$5120,12,FALSE))</f>
        <v>63.7</v>
      </c>
      <c r="K118" s="9">
        <f>IF(B118="-","-",VLOOKUP(CONCATENATE($G$7,$A118),'Table 1a rounded for pivot'!$A$2:$Q$5120,13,FALSE))</f>
        <v>23</v>
      </c>
      <c r="L118" s="9">
        <f>IF(C118="-","-",VLOOKUP(CONCATENATE($G$7,$A118),'Table 1a rounded for pivot'!$A$2:$Q$5120,14,FALSE))</f>
        <v>32</v>
      </c>
      <c r="M118" s="9">
        <f>IF(D118="-","-",VLOOKUP(CONCATENATE($G$7,$A118),'Table 1a rounded for pivot'!$A$2:$Q$5120,15,FALSE))</f>
        <v>54</v>
      </c>
      <c r="N118" s="9">
        <f>IF(E118="-","-",VLOOKUP(CONCATENATE($G$7,$A118),'Table 1a rounded for pivot'!$A$2:$Q$5120,16,FALSE))</f>
        <v>46</v>
      </c>
      <c r="O118" s="9">
        <f>IF(F118="-","-",VLOOKUP(CONCATENATE($G$7,$A118),'Table 1a rounded for pivot'!$A$2:$Q$5120,17,FALSE))</f>
        <v>100</v>
      </c>
    </row>
    <row r="119" spans="1:15" s="16" customFormat="1" x14ac:dyDescent="0.2">
      <c r="A119" s="35" t="s">
        <v>241</v>
      </c>
      <c r="B119" s="1">
        <f>IF(VLOOKUP(CONCATENATE($G$7,$A119),'Table 1a rounded for pivot'!$A$2:$Q$5120,4,FALSE)=0,"-",VLOOKUP(CONCATENATE($G$7,$A119),'Table 1a rounded for pivot'!$A$2:$Q$5120,4,FALSE))</f>
        <v>9.5</v>
      </c>
      <c r="C119" s="1">
        <f>IF(VLOOKUP(CONCATENATE($G$7,$A119),'Table 1a rounded for pivot'!$A$2:$Q$5120,5,FALSE)=0,"-",VLOOKUP(CONCATENATE($G$7,$A119),'Table 1a rounded for pivot'!$A$2:$Q$5120,5,FALSE))</f>
        <v>15.3</v>
      </c>
      <c r="D119" s="1">
        <f>IF(VLOOKUP(CONCATENATE($G$7,$A119),'Table 1a rounded for pivot'!$A$2:$Q$5120,6,FALSE)=0,"-",VLOOKUP(CONCATENATE($G$7,$A119),'Table 1a rounded for pivot'!$A$2:$Q$5120,6,FALSE))</f>
        <v>24.8</v>
      </c>
      <c r="E119" s="1">
        <f>IF(VLOOKUP(CONCATENATE($G$7,$A119),'Table 1a rounded for pivot'!$A$2:$Q$5120,7,FALSE)=0,"-",VLOOKUP(CONCATENATE($G$7,$A119),'Table 1a rounded for pivot'!$A$2:$Q$5120,7,FALSE))</f>
        <v>18.399999999999999</v>
      </c>
      <c r="F119" s="1">
        <f>IF(VLOOKUP(CONCATENATE($G$7,$A119),'Table 1a rounded for pivot'!$A$2:$Q$5120,8,FALSE)=0,"-",VLOOKUP(CONCATENATE($G$7,$A119),'Table 1a rounded for pivot'!$A$2:$Q$5120,8,FALSE))</f>
        <v>43.2</v>
      </c>
      <c r="G119" s="1">
        <f>IF(VLOOKUP(CONCATENATE($G$7,$A119),'Table 1a rounded for pivot'!$A$2:$Q$5120,9,FALSE)=0,"-",VLOOKUP(CONCATENATE($G$7,$A119),'Table 1a rounded for pivot'!$A$2:$Q$5120,9,FALSE))</f>
        <v>23.6</v>
      </c>
      <c r="H119" s="1">
        <f>IF(VLOOKUP(CONCATENATE($G$7,$A119),'Table 1a rounded for pivot'!$A$2:$Q$5120,10,FALSE)=0,"-",VLOOKUP(CONCATENATE($G$7,$A119),'Table 1a rounded for pivot'!$A$2:$Q$5120,10,FALSE))</f>
        <v>2.5</v>
      </c>
      <c r="I119" s="1">
        <f>IF(VLOOKUP(CONCATENATE($G$7,$A119),'Table 1a rounded for pivot'!$A$2:$Q$5120,11,FALSE)=0,"-",VLOOKUP(CONCATENATE($G$7,$A119),'Table 1a rounded for pivot'!$A$2:$Q$5120,11,FALSE))</f>
        <v>26.2</v>
      </c>
      <c r="J119" s="1">
        <f>IF(VLOOKUP(CONCATENATE($G$7,$A119),'Table 1a rounded for pivot'!$A$2:$Q$5120,12,FALSE)=0,"-",VLOOKUP(CONCATENATE($G$7,$A119),'Table 1a rounded for pivot'!$A$2:$Q$5120,12,FALSE))</f>
        <v>69.400000000000006</v>
      </c>
      <c r="K119" s="9">
        <f>IF(B119="-","-",VLOOKUP(CONCATENATE($G$7,$A119),'Table 1a rounded for pivot'!$A$2:$Q$5120,13,FALSE))</f>
        <v>22</v>
      </c>
      <c r="L119" s="9">
        <f>IF(C119="-","-",VLOOKUP(CONCATENATE($G$7,$A119),'Table 1a rounded for pivot'!$A$2:$Q$5120,14,FALSE))</f>
        <v>35</v>
      </c>
      <c r="M119" s="9">
        <f>IF(D119="-","-",VLOOKUP(CONCATENATE($G$7,$A119),'Table 1a rounded for pivot'!$A$2:$Q$5120,15,FALSE))</f>
        <v>57</v>
      </c>
      <c r="N119" s="9">
        <f>IF(E119="-","-",VLOOKUP(CONCATENATE($G$7,$A119),'Table 1a rounded for pivot'!$A$2:$Q$5120,16,FALSE))</f>
        <v>43</v>
      </c>
      <c r="O119" s="9">
        <f>IF(F119="-","-",VLOOKUP(CONCATENATE($G$7,$A119),'Table 1a rounded for pivot'!$A$2:$Q$5120,17,FALSE))</f>
        <v>100</v>
      </c>
    </row>
    <row r="120" spans="1:15" s="16" customFormat="1" x14ac:dyDescent="0.2">
      <c r="A120" s="35" t="s">
        <v>242</v>
      </c>
      <c r="B120" s="1">
        <f>IF(VLOOKUP(CONCATENATE($G$7,$A120),'Table 1a rounded for pivot'!$A$2:$Q$5120,4,FALSE)=0,"-",VLOOKUP(CONCATENATE($G$7,$A120),'Table 1a rounded for pivot'!$A$2:$Q$5120,4,FALSE))</f>
        <v>8.6</v>
      </c>
      <c r="C120" s="1">
        <f>IF(VLOOKUP(CONCATENATE($G$7,$A120),'Table 1a rounded for pivot'!$A$2:$Q$5120,5,FALSE)=0,"-",VLOOKUP(CONCATENATE($G$7,$A120),'Table 1a rounded for pivot'!$A$2:$Q$5120,5,FALSE))</f>
        <v>12.4</v>
      </c>
      <c r="D120" s="1">
        <f>IF(VLOOKUP(CONCATENATE($G$7,$A120),'Table 1a rounded for pivot'!$A$2:$Q$5120,6,FALSE)=0,"-",VLOOKUP(CONCATENATE($G$7,$A120),'Table 1a rounded for pivot'!$A$2:$Q$5120,6,FALSE))</f>
        <v>20.9</v>
      </c>
      <c r="E120" s="1">
        <f>IF(VLOOKUP(CONCATENATE($G$7,$A120),'Table 1a rounded for pivot'!$A$2:$Q$5120,7,FALSE)=0,"-",VLOOKUP(CONCATENATE($G$7,$A120),'Table 1a rounded for pivot'!$A$2:$Q$5120,7,FALSE))</f>
        <v>16.2</v>
      </c>
      <c r="F120" s="1">
        <f>IF(VLOOKUP(CONCATENATE($G$7,$A120),'Table 1a rounded for pivot'!$A$2:$Q$5120,8,FALSE)=0,"-",VLOOKUP(CONCATENATE($G$7,$A120),'Table 1a rounded for pivot'!$A$2:$Q$5120,8,FALSE))</f>
        <v>37.200000000000003</v>
      </c>
      <c r="G120" s="1">
        <f>IF(VLOOKUP(CONCATENATE($G$7,$A120),'Table 1a rounded for pivot'!$A$2:$Q$5120,9,FALSE)=0,"-",VLOOKUP(CONCATENATE($G$7,$A120),'Table 1a rounded for pivot'!$A$2:$Q$5120,9,FALSE))</f>
        <v>20.9</v>
      </c>
      <c r="H120" s="1">
        <f>IF(VLOOKUP(CONCATENATE($G$7,$A120),'Table 1a rounded for pivot'!$A$2:$Q$5120,10,FALSE)=0,"-",VLOOKUP(CONCATENATE($G$7,$A120),'Table 1a rounded for pivot'!$A$2:$Q$5120,10,FALSE))</f>
        <v>1.9</v>
      </c>
      <c r="I120" s="1">
        <f>IF(VLOOKUP(CONCATENATE($G$7,$A120),'Table 1a rounded for pivot'!$A$2:$Q$5120,11,FALSE)=0,"-",VLOOKUP(CONCATENATE($G$7,$A120),'Table 1a rounded for pivot'!$A$2:$Q$5120,11,FALSE))</f>
        <v>22.8</v>
      </c>
      <c r="J120" s="1">
        <f>IF(VLOOKUP(CONCATENATE($G$7,$A120),'Table 1a rounded for pivot'!$A$2:$Q$5120,12,FALSE)=0,"-",VLOOKUP(CONCATENATE($G$7,$A120),'Table 1a rounded for pivot'!$A$2:$Q$5120,12,FALSE))</f>
        <v>60</v>
      </c>
      <c r="K120" s="9">
        <f>IF(B120="-","-",VLOOKUP(CONCATENATE($G$7,$A120),'Table 1a rounded for pivot'!$A$2:$Q$5120,13,FALSE))</f>
        <v>23</v>
      </c>
      <c r="L120" s="9">
        <f>IF(C120="-","-",VLOOKUP(CONCATENATE($G$7,$A120),'Table 1a rounded for pivot'!$A$2:$Q$5120,14,FALSE))</f>
        <v>33</v>
      </c>
      <c r="M120" s="9">
        <f>IF(D120="-","-",VLOOKUP(CONCATENATE($G$7,$A120),'Table 1a rounded for pivot'!$A$2:$Q$5120,15,FALSE))</f>
        <v>56</v>
      </c>
      <c r="N120" s="9">
        <f>IF(E120="-","-",VLOOKUP(CONCATENATE($G$7,$A120),'Table 1a rounded for pivot'!$A$2:$Q$5120,16,FALSE))</f>
        <v>44</v>
      </c>
      <c r="O120" s="9">
        <f>IF(F120="-","-",VLOOKUP(CONCATENATE($G$7,$A120),'Table 1a rounded for pivot'!$A$2:$Q$5120,17,FALSE))</f>
        <v>100</v>
      </c>
    </row>
    <row r="121" spans="1:15" s="16" customFormat="1" x14ac:dyDescent="0.2">
      <c r="A121" s="34" t="s">
        <v>243</v>
      </c>
      <c r="B121" s="1">
        <f>IF(VLOOKUP(CONCATENATE($G$7,$A121),'Table 1a rounded for pivot'!$A$2:$Q$5120,4,FALSE)=0,"-",VLOOKUP(CONCATENATE($G$7,$A121),'Table 1a rounded for pivot'!$A$2:$Q$5120,4,FALSE))</f>
        <v>9.4</v>
      </c>
      <c r="C121" s="1">
        <f>IF(VLOOKUP(CONCATENATE($G$7,$A121),'Table 1a rounded for pivot'!$A$2:$Q$5120,5,FALSE)=0,"-",VLOOKUP(CONCATENATE($G$7,$A121),'Table 1a rounded for pivot'!$A$2:$Q$5120,5,FALSE))</f>
        <v>13.2</v>
      </c>
      <c r="D121" s="1">
        <f>IF(VLOOKUP(CONCATENATE($G$7,$A121),'Table 1a rounded for pivot'!$A$2:$Q$5120,6,FALSE)=0,"-",VLOOKUP(CONCATENATE($G$7,$A121),'Table 1a rounded for pivot'!$A$2:$Q$5120,6,FALSE))</f>
        <v>22.6</v>
      </c>
      <c r="E121" s="1">
        <f>IF(VLOOKUP(CONCATENATE($G$7,$A121),'Table 1a rounded for pivot'!$A$2:$Q$5120,7,FALSE)=0,"-",VLOOKUP(CONCATENATE($G$7,$A121),'Table 1a rounded for pivot'!$A$2:$Q$5120,7,FALSE))</f>
        <v>17.8</v>
      </c>
      <c r="F121" s="1">
        <f>IF(VLOOKUP(CONCATENATE($G$7,$A121),'Table 1a rounded for pivot'!$A$2:$Q$5120,8,FALSE)=0,"-",VLOOKUP(CONCATENATE($G$7,$A121),'Table 1a rounded for pivot'!$A$2:$Q$5120,8,FALSE))</f>
        <v>40.4</v>
      </c>
      <c r="G121" s="1">
        <f>IF(VLOOKUP(CONCATENATE($G$7,$A121),'Table 1a rounded for pivot'!$A$2:$Q$5120,9,FALSE)=0,"-",VLOOKUP(CONCATENATE($G$7,$A121),'Table 1a rounded for pivot'!$A$2:$Q$5120,9,FALSE))</f>
        <v>22.6</v>
      </c>
      <c r="H121" s="1">
        <f>IF(VLOOKUP(CONCATENATE($G$7,$A121),'Table 1a rounded for pivot'!$A$2:$Q$5120,10,FALSE)=0,"-",VLOOKUP(CONCATENATE($G$7,$A121),'Table 1a rounded for pivot'!$A$2:$Q$5120,10,FALSE))</f>
        <v>2.4</v>
      </c>
      <c r="I121" s="1">
        <f>IF(VLOOKUP(CONCATENATE($G$7,$A121),'Table 1a rounded for pivot'!$A$2:$Q$5120,11,FALSE)=0,"-",VLOOKUP(CONCATENATE($G$7,$A121),'Table 1a rounded for pivot'!$A$2:$Q$5120,11,FALSE))</f>
        <v>25.1</v>
      </c>
      <c r="J121" s="1">
        <f>IF(VLOOKUP(CONCATENATE($G$7,$A121),'Table 1a rounded for pivot'!$A$2:$Q$5120,12,FALSE)=0,"-",VLOOKUP(CONCATENATE($G$7,$A121),'Table 1a rounded for pivot'!$A$2:$Q$5120,12,FALSE))</f>
        <v>65.5</v>
      </c>
      <c r="K121" s="9">
        <f>IF(B121="-","-",VLOOKUP(CONCATENATE($G$7,$A121),'Table 1a rounded for pivot'!$A$2:$Q$5120,13,FALSE))</f>
        <v>23</v>
      </c>
      <c r="L121" s="9">
        <f>IF(C121="-","-",VLOOKUP(CONCATENATE($G$7,$A121),'Table 1a rounded for pivot'!$A$2:$Q$5120,14,FALSE))</f>
        <v>33</v>
      </c>
      <c r="M121" s="9">
        <f>IF(D121="-","-",VLOOKUP(CONCATENATE($G$7,$A121),'Table 1a rounded for pivot'!$A$2:$Q$5120,15,FALSE))</f>
        <v>56</v>
      </c>
      <c r="N121" s="9">
        <f>IF(E121="-","-",VLOOKUP(CONCATENATE($G$7,$A121),'Table 1a rounded for pivot'!$A$2:$Q$5120,16,FALSE))</f>
        <v>44</v>
      </c>
      <c r="O121" s="9">
        <f>IF(F121="-","-",VLOOKUP(CONCATENATE($G$7,$A121),'Table 1a rounded for pivot'!$A$2:$Q$5120,17,FALSE))</f>
        <v>100</v>
      </c>
    </row>
    <row r="122" spans="1:15" s="16" customFormat="1" x14ac:dyDescent="0.2">
      <c r="A122" s="36" t="s">
        <v>251</v>
      </c>
      <c r="B122" s="1">
        <f>IF(VLOOKUP(CONCATENATE($G$7,$A122),'Table 1a rounded for pivot'!$A$2:$Q$5120,4,FALSE)=0,"-",VLOOKUP(CONCATENATE($G$7,$A122),'Table 1a rounded for pivot'!$A$2:$Q$5120,4,FALSE))</f>
        <v>9.1</v>
      </c>
      <c r="C122" s="1">
        <f>IF(VLOOKUP(CONCATENATE($G$7,$A122),'Table 1a rounded for pivot'!$A$2:$Q$5120,5,FALSE)=0,"-",VLOOKUP(CONCATENATE($G$7,$A122),'Table 1a rounded for pivot'!$A$2:$Q$5120,5,FALSE))</f>
        <v>13.3</v>
      </c>
      <c r="D122" s="1">
        <f>IF(VLOOKUP(CONCATENATE($G$7,$A122),'Table 1a rounded for pivot'!$A$2:$Q$5120,6,FALSE)=0,"-",VLOOKUP(CONCATENATE($G$7,$A122),'Table 1a rounded for pivot'!$A$2:$Q$5120,6,FALSE))</f>
        <v>22.3</v>
      </c>
      <c r="E122" s="1">
        <f>IF(VLOOKUP(CONCATENATE($G$7,$A122),'Table 1a rounded for pivot'!$A$2:$Q$5120,7,FALSE)=0,"-",VLOOKUP(CONCATENATE($G$7,$A122),'Table 1a rounded for pivot'!$A$2:$Q$5120,7,FALSE))</f>
        <v>17</v>
      </c>
      <c r="F122" s="1">
        <f>IF(VLOOKUP(CONCATENATE($G$7,$A122),'Table 1a rounded for pivot'!$A$2:$Q$5120,8,FALSE)=0,"-",VLOOKUP(CONCATENATE($G$7,$A122),'Table 1a rounded for pivot'!$A$2:$Q$5120,8,FALSE))</f>
        <v>39.299999999999997</v>
      </c>
      <c r="G122" s="1">
        <f>IF(VLOOKUP(CONCATENATE($G$7,$A122),'Table 1a rounded for pivot'!$A$2:$Q$5120,9,FALSE)=0,"-",VLOOKUP(CONCATENATE($G$7,$A122),'Table 1a rounded for pivot'!$A$2:$Q$5120,9,FALSE))</f>
        <v>21.7</v>
      </c>
      <c r="H122" s="1">
        <f>IF(VLOOKUP(CONCATENATE($G$7,$A122),'Table 1a rounded for pivot'!$A$2:$Q$5120,10,FALSE)=0,"-",VLOOKUP(CONCATENATE($G$7,$A122),'Table 1a rounded for pivot'!$A$2:$Q$5120,10,FALSE))</f>
        <v>3.5</v>
      </c>
      <c r="I122" s="1">
        <f>IF(VLOOKUP(CONCATENATE($G$7,$A122),'Table 1a rounded for pivot'!$A$2:$Q$5120,11,FALSE)=0,"-",VLOOKUP(CONCATENATE($G$7,$A122),'Table 1a rounded for pivot'!$A$2:$Q$5120,11,FALSE))</f>
        <v>25.2</v>
      </c>
      <c r="J122" s="1">
        <f>IF(VLOOKUP(CONCATENATE($G$7,$A122),'Table 1a rounded for pivot'!$A$2:$Q$5120,12,FALSE)=0,"-",VLOOKUP(CONCATENATE($G$7,$A122),'Table 1a rounded for pivot'!$A$2:$Q$5120,12,FALSE))</f>
        <v>64.5</v>
      </c>
      <c r="K122" s="9">
        <f>IF(B122="-","-",VLOOKUP(CONCATENATE($G$7,$A122),'Table 1a rounded for pivot'!$A$2:$Q$5120,13,FALSE))</f>
        <v>23</v>
      </c>
      <c r="L122" s="9">
        <f>IF(C122="-","-",VLOOKUP(CONCATENATE($G$7,$A122),'Table 1a rounded for pivot'!$A$2:$Q$5120,14,FALSE))</f>
        <v>34</v>
      </c>
      <c r="M122" s="9">
        <f>IF(D122="-","-",VLOOKUP(CONCATENATE($G$7,$A122),'Table 1a rounded for pivot'!$A$2:$Q$5120,15,FALSE))</f>
        <v>57</v>
      </c>
      <c r="N122" s="9">
        <f>IF(E122="-","-",VLOOKUP(CONCATENATE($G$7,$A122),'Table 1a rounded for pivot'!$A$2:$Q$5120,16,FALSE))</f>
        <v>43</v>
      </c>
      <c r="O122" s="9">
        <f>IF(F122="-","-",VLOOKUP(CONCATENATE($G$7,$A122),'Table 1a rounded for pivot'!$A$2:$Q$5120,17,FALSE))</f>
        <v>100</v>
      </c>
    </row>
    <row r="123" spans="1:15" s="16" customFormat="1" x14ac:dyDescent="0.2">
      <c r="A123" s="36" t="s">
        <v>252</v>
      </c>
      <c r="B123" s="1">
        <f>IF(VLOOKUP(CONCATENATE($G$7,$A123),'Table 1a rounded for pivot'!$A$2:$Q$5120,4,FALSE)=0,"-",VLOOKUP(CONCATENATE($G$7,$A123),'Table 1a rounded for pivot'!$A$2:$Q$5120,4,FALSE))</f>
        <v>9.6999999999999993</v>
      </c>
      <c r="C123" s="1">
        <f>IF(VLOOKUP(CONCATENATE($G$7,$A123),'Table 1a rounded for pivot'!$A$2:$Q$5120,5,FALSE)=0,"-",VLOOKUP(CONCATENATE($G$7,$A123),'Table 1a rounded for pivot'!$A$2:$Q$5120,5,FALSE))</f>
        <v>14.3</v>
      </c>
      <c r="D123" s="1">
        <f>IF(VLOOKUP(CONCATENATE($G$7,$A123),'Table 1a rounded for pivot'!$A$2:$Q$5120,6,FALSE)=0,"-",VLOOKUP(CONCATENATE($G$7,$A123),'Table 1a rounded for pivot'!$A$2:$Q$5120,6,FALSE))</f>
        <v>24</v>
      </c>
      <c r="E123" s="1">
        <f>IF(VLOOKUP(CONCATENATE($G$7,$A123),'Table 1a rounded for pivot'!$A$2:$Q$5120,7,FALSE)=0,"-",VLOOKUP(CONCATENATE($G$7,$A123),'Table 1a rounded for pivot'!$A$2:$Q$5120,7,FALSE))</f>
        <v>18</v>
      </c>
      <c r="F123" s="1">
        <f>IF(VLOOKUP(CONCATENATE($G$7,$A123),'Table 1a rounded for pivot'!$A$2:$Q$5120,8,FALSE)=0,"-",VLOOKUP(CONCATENATE($G$7,$A123),'Table 1a rounded for pivot'!$A$2:$Q$5120,8,FALSE))</f>
        <v>42</v>
      </c>
      <c r="G123" s="1">
        <f>IF(VLOOKUP(CONCATENATE($G$7,$A123),'Table 1a rounded for pivot'!$A$2:$Q$5120,9,FALSE)=0,"-",VLOOKUP(CONCATENATE($G$7,$A123),'Table 1a rounded for pivot'!$A$2:$Q$5120,9,FALSE))</f>
        <v>23.7</v>
      </c>
      <c r="H123" s="1">
        <f>IF(VLOOKUP(CONCATENATE($G$7,$A123),'Table 1a rounded for pivot'!$A$2:$Q$5120,10,FALSE)=0,"-",VLOOKUP(CONCATENATE($G$7,$A123),'Table 1a rounded for pivot'!$A$2:$Q$5120,10,FALSE))</f>
        <v>4.8</v>
      </c>
      <c r="I123" s="1">
        <f>IF(VLOOKUP(CONCATENATE($G$7,$A123),'Table 1a rounded for pivot'!$A$2:$Q$5120,11,FALSE)=0,"-",VLOOKUP(CONCATENATE($G$7,$A123),'Table 1a rounded for pivot'!$A$2:$Q$5120,11,FALSE))</f>
        <v>28.5</v>
      </c>
      <c r="J123" s="1">
        <f>IF(VLOOKUP(CONCATENATE($G$7,$A123),'Table 1a rounded for pivot'!$A$2:$Q$5120,12,FALSE)=0,"-",VLOOKUP(CONCATENATE($G$7,$A123),'Table 1a rounded for pivot'!$A$2:$Q$5120,12,FALSE))</f>
        <v>70.599999999999994</v>
      </c>
      <c r="K123" s="9">
        <f>IF(B123="-","-",VLOOKUP(CONCATENATE($G$7,$A123),'Table 1a rounded for pivot'!$A$2:$Q$5120,13,FALSE))</f>
        <v>23</v>
      </c>
      <c r="L123" s="9">
        <f>IF(C123="-","-",VLOOKUP(CONCATENATE($G$7,$A123),'Table 1a rounded for pivot'!$A$2:$Q$5120,14,FALSE))</f>
        <v>34</v>
      </c>
      <c r="M123" s="9">
        <f>IF(D123="-","-",VLOOKUP(CONCATENATE($G$7,$A123),'Table 1a rounded for pivot'!$A$2:$Q$5120,15,FALSE))</f>
        <v>57</v>
      </c>
      <c r="N123" s="9">
        <f>IF(E123="-","-",VLOOKUP(CONCATENATE($G$7,$A123),'Table 1a rounded for pivot'!$A$2:$Q$5120,16,FALSE))</f>
        <v>43</v>
      </c>
      <c r="O123" s="9">
        <f>IF(F123="-","-",VLOOKUP(CONCATENATE($G$7,$A123),'Table 1a rounded for pivot'!$A$2:$Q$5120,17,FALSE))</f>
        <v>100</v>
      </c>
    </row>
    <row r="124" spans="1:15" s="16" customFormat="1" x14ac:dyDescent="0.2">
      <c r="A124" s="36" t="s">
        <v>253</v>
      </c>
      <c r="B124" s="1">
        <f>IF(VLOOKUP(CONCATENATE($G$7,$A124),'Table 1a rounded for pivot'!$A$2:$Q$5120,4,FALSE)=0,"-",VLOOKUP(CONCATENATE($G$7,$A124),'Table 1a rounded for pivot'!$A$2:$Q$5120,4,FALSE))</f>
        <v>9.6</v>
      </c>
      <c r="C124" s="1">
        <f>IF(VLOOKUP(CONCATENATE($G$7,$A124),'Table 1a rounded for pivot'!$A$2:$Q$5120,5,FALSE)=0,"-",VLOOKUP(CONCATENATE($G$7,$A124),'Table 1a rounded for pivot'!$A$2:$Q$5120,5,FALSE))</f>
        <v>14</v>
      </c>
      <c r="D124" s="1">
        <f>IF(VLOOKUP(CONCATENATE($G$7,$A124),'Table 1a rounded for pivot'!$A$2:$Q$5120,6,FALSE)=0,"-",VLOOKUP(CONCATENATE($G$7,$A124),'Table 1a rounded for pivot'!$A$2:$Q$5120,6,FALSE))</f>
        <v>23.6</v>
      </c>
      <c r="E124" s="1">
        <f>IF(VLOOKUP(CONCATENATE($G$7,$A124),'Table 1a rounded for pivot'!$A$2:$Q$5120,7,FALSE)=0,"-",VLOOKUP(CONCATENATE($G$7,$A124),'Table 1a rounded for pivot'!$A$2:$Q$5120,7,FALSE))</f>
        <v>18</v>
      </c>
      <c r="F124" s="1">
        <f>IF(VLOOKUP(CONCATENATE($G$7,$A124),'Table 1a rounded for pivot'!$A$2:$Q$5120,8,FALSE)=0,"-",VLOOKUP(CONCATENATE($G$7,$A124),'Table 1a rounded for pivot'!$A$2:$Q$5120,8,FALSE))</f>
        <v>41.6</v>
      </c>
      <c r="G124" s="1">
        <f>IF(VLOOKUP(CONCATENATE($G$7,$A124),'Table 1a rounded for pivot'!$A$2:$Q$5120,9,FALSE)=0,"-",VLOOKUP(CONCATENATE($G$7,$A124),'Table 1a rounded for pivot'!$A$2:$Q$5120,9,FALSE))</f>
        <v>22.7</v>
      </c>
      <c r="H124" s="1">
        <f>IF(VLOOKUP(CONCATENATE($G$7,$A124),'Table 1a rounded for pivot'!$A$2:$Q$5120,10,FALSE)=0,"-",VLOOKUP(CONCATENATE($G$7,$A124),'Table 1a rounded for pivot'!$A$2:$Q$5120,10,FALSE))</f>
        <v>5.5</v>
      </c>
      <c r="I124" s="1">
        <f>IF(VLOOKUP(CONCATENATE($G$7,$A124),'Table 1a rounded for pivot'!$A$2:$Q$5120,11,FALSE)=0,"-",VLOOKUP(CONCATENATE($G$7,$A124),'Table 1a rounded for pivot'!$A$2:$Q$5120,11,FALSE))</f>
        <v>28.2</v>
      </c>
      <c r="J124" s="1">
        <f>IF(VLOOKUP(CONCATENATE($G$7,$A124),'Table 1a rounded for pivot'!$A$2:$Q$5120,12,FALSE)=0,"-",VLOOKUP(CONCATENATE($G$7,$A124),'Table 1a rounded for pivot'!$A$2:$Q$5120,12,FALSE))</f>
        <v>69.8</v>
      </c>
      <c r="K124" s="9">
        <f>IF(B124="-","-",VLOOKUP(CONCATENATE($G$7,$A124),'Table 1a rounded for pivot'!$A$2:$Q$5120,13,FALSE))</f>
        <v>23</v>
      </c>
      <c r="L124" s="9">
        <f>IF(C124="-","-",VLOOKUP(CONCATENATE($G$7,$A124),'Table 1a rounded for pivot'!$A$2:$Q$5120,14,FALSE))</f>
        <v>34</v>
      </c>
      <c r="M124" s="9">
        <f>IF(D124="-","-",VLOOKUP(CONCATENATE($G$7,$A124),'Table 1a rounded for pivot'!$A$2:$Q$5120,15,FALSE))</f>
        <v>57</v>
      </c>
      <c r="N124" s="9">
        <f>IF(E124="-","-",VLOOKUP(CONCATENATE($G$7,$A124),'Table 1a rounded for pivot'!$A$2:$Q$5120,16,FALSE))</f>
        <v>43</v>
      </c>
      <c r="O124" s="9">
        <f>IF(F124="-","-",VLOOKUP(CONCATENATE($G$7,$A124),'Table 1a rounded for pivot'!$A$2:$Q$5120,17,FALSE))</f>
        <v>100</v>
      </c>
    </row>
    <row r="125" spans="1:15" s="16" customFormat="1" x14ac:dyDescent="0.2">
      <c r="A125" s="36" t="s">
        <v>258</v>
      </c>
      <c r="B125" s="1">
        <f>IF(VLOOKUP(CONCATENATE($G$7,$A125),'Table 1a rounded for pivot'!$A$2:$Q$5120,4,FALSE)=0,"-",VLOOKUP(CONCATENATE($G$7,$A125),'Table 1a rounded for pivot'!$A$2:$Q$5120,4,FALSE))</f>
        <v>9.5</v>
      </c>
      <c r="C125" s="1">
        <f>IF(VLOOKUP(CONCATENATE($G$7,$A125),'Table 1a rounded for pivot'!$A$2:$Q$5120,5,FALSE)=0,"-",VLOOKUP(CONCATENATE($G$7,$A125),'Table 1a rounded for pivot'!$A$2:$Q$5120,5,FALSE))</f>
        <v>14.3</v>
      </c>
      <c r="D125" s="1">
        <f>IF(VLOOKUP(CONCATENATE($G$7,$A125),'Table 1a rounded for pivot'!$A$2:$Q$5120,6,FALSE)=0,"-",VLOOKUP(CONCATENATE($G$7,$A125),'Table 1a rounded for pivot'!$A$2:$Q$5120,6,FALSE))</f>
        <v>23.7</v>
      </c>
      <c r="E125" s="1">
        <f>IF(VLOOKUP(CONCATENATE($G$7,$A125),'Table 1a rounded for pivot'!$A$2:$Q$5120,7,FALSE)=0,"-",VLOOKUP(CONCATENATE($G$7,$A125),'Table 1a rounded for pivot'!$A$2:$Q$5120,7,FALSE))</f>
        <v>17.5</v>
      </c>
      <c r="F125" s="1">
        <f>IF(VLOOKUP(CONCATENATE($G$7,$A125),'Table 1a rounded for pivot'!$A$2:$Q$5120,8,FALSE)=0,"-",VLOOKUP(CONCATENATE($G$7,$A125),'Table 1a rounded for pivot'!$A$2:$Q$5120,8,FALSE))</f>
        <v>41.2</v>
      </c>
      <c r="G125" s="1">
        <f>IF(VLOOKUP(CONCATENATE($G$7,$A125),'Table 1a rounded for pivot'!$A$2:$Q$5120,9,FALSE)=0,"-",VLOOKUP(CONCATENATE($G$7,$A125),'Table 1a rounded for pivot'!$A$2:$Q$5120,9,FALSE))</f>
        <v>22.7</v>
      </c>
      <c r="H125" s="1">
        <f>IF(VLOOKUP(CONCATENATE($G$7,$A125),'Table 1a rounded for pivot'!$A$2:$Q$5120,10,FALSE)=0,"-",VLOOKUP(CONCATENATE($G$7,$A125),'Table 1a rounded for pivot'!$A$2:$Q$5120,10,FALSE))</f>
        <v>5.6</v>
      </c>
      <c r="I125" s="1">
        <f>IF(VLOOKUP(CONCATENATE($G$7,$A125),'Table 1a rounded for pivot'!$A$2:$Q$5120,11,FALSE)=0,"-",VLOOKUP(CONCATENATE($G$7,$A125),'Table 1a rounded for pivot'!$A$2:$Q$5120,11,FALSE))</f>
        <v>28.2</v>
      </c>
      <c r="J125" s="1">
        <f>IF(VLOOKUP(CONCATENATE($G$7,$A125),'Table 1a rounded for pivot'!$A$2:$Q$5120,12,FALSE)=0,"-",VLOOKUP(CONCATENATE($G$7,$A125),'Table 1a rounded for pivot'!$A$2:$Q$5120,12,FALSE))</f>
        <v>69.5</v>
      </c>
      <c r="K125" s="9">
        <f>IF(B125="-","-",VLOOKUP(CONCATENATE($G$7,$A125),'Table 1a rounded for pivot'!$A$2:$Q$5120,13,FALSE))</f>
        <v>23</v>
      </c>
      <c r="L125" s="9">
        <f>IF(C125="-","-",VLOOKUP(CONCATENATE($G$7,$A125),'Table 1a rounded for pivot'!$A$2:$Q$5120,14,FALSE))</f>
        <v>35</v>
      </c>
      <c r="M125" s="9">
        <f>IF(D125="-","-",VLOOKUP(CONCATENATE($G$7,$A125),'Table 1a rounded for pivot'!$A$2:$Q$5120,15,FALSE))</f>
        <v>58</v>
      </c>
      <c r="N125" s="9">
        <f>IF(E125="-","-",VLOOKUP(CONCATENATE($G$7,$A125),'Table 1a rounded for pivot'!$A$2:$Q$5120,16,FALSE))</f>
        <v>42</v>
      </c>
      <c r="O125" s="9">
        <f>IF(F125="-","-",VLOOKUP(CONCATENATE($G$7,$A125),'Table 1a rounded for pivot'!$A$2:$Q$5120,17,FALSE))</f>
        <v>100</v>
      </c>
    </row>
    <row r="126" spans="1:15" s="16" customFormat="1" x14ac:dyDescent="0.2">
      <c r="A126" s="36" t="s">
        <v>259</v>
      </c>
      <c r="B126" s="1">
        <f>IF(VLOOKUP(CONCATENATE($G$7,$A126),'Table 1a rounded for pivot'!$A$2:$Q$5120,4,FALSE)=0,"-",VLOOKUP(CONCATENATE($G$7,$A126),'Table 1a rounded for pivot'!$A$2:$Q$5120,4,FALSE))</f>
        <v>10</v>
      </c>
      <c r="C126" s="1">
        <f>IF(VLOOKUP(CONCATENATE($G$7,$A126),'Table 1a rounded for pivot'!$A$2:$Q$5120,5,FALSE)=0,"-",VLOOKUP(CONCATENATE($G$7,$A126),'Table 1a rounded for pivot'!$A$2:$Q$5120,5,FALSE))</f>
        <v>14.8</v>
      </c>
      <c r="D126" s="1">
        <f>IF(VLOOKUP(CONCATENATE($G$7,$A126),'Table 1a rounded for pivot'!$A$2:$Q$5120,6,FALSE)=0,"-",VLOOKUP(CONCATENATE($G$7,$A126),'Table 1a rounded for pivot'!$A$2:$Q$5120,6,FALSE))</f>
        <v>24.8</v>
      </c>
      <c r="E126" s="1">
        <f>IF(VLOOKUP(CONCATENATE($G$7,$A126),'Table 1a rounded for pivot'!$A$2:$Q$5120,7,FALSE)=0,"-",VLOOKUP(CONCATENATE($G$7,$A126),'Table 1a rounded for pivot'!$A$2:$Q$5120,7,FALSE))</f>
        <v>18.8</v>
      </c>
      <c r="F126" s="1">
        <f>IF(VLOOKUP(CONCATENATE($G$7,$A126),'Table 1a rounded for pivot'!$A$2:$Q$5120,8,FALSE)=0,"-",VLOOKUP(CONCATENATE($G$7,$A126),'Table 1a rounded for pivot'!$A$2:$Q$5120,8,FALSE))</f>
        <v>43.6</v>
      </c>
      <c r="G126" s="1">
        <f>IF(VLOOKUP(CONCATENATE($G$7,$A126),'Table 1a rounded for pivot'!$A$2:$Q$5120,9,FALSE)=0,"-",VLOOKUP(CONCATENATE($G$7,$A126),'Table 1a rounded for pivot'!$A$2:$Q$5120,9,FALSE))</f>
        <v>24.5</v>
      </c>
      <c r="H126" s="1">
        <f>IF(VLOOKUP(CONCATENATE($G$7,$A126),'Table 1a rounded for pivot'!$A$2:$Q$5120,10,FALSE)=0,"-",VLOOKUP(CONCATENATE($G$7,$A126),'Table 1a rounded for pivot'!$A$2:$Q$5120,10,FALSE))</f>
        <v>6.2</v>
      </c>
      <c r="I126" s="1">
        <f>IF(VLOOKUP(CONCATENATE($G$7,$A126),'Table 1a rounded for pivot'!$A$2:$Q$5120,11,FALSE)=0,"-",VLOOKUP(CONCATENATE($G$7,$A126),'Table 1a rounded for pivot'!$A$2:$Q$5120,11,FALSE))</f>
        <v>30.7</v>
      </c>
      <c r="J126" s="1">
        <f>IF(VLOOKUP(CONCATENATE($G$7,$A126),'Table 1a rounded for pivot'!$A$2:$Q$5120,12,FALSE)=0,"-",VLOOKUP(CONCATENATE($G$7,$A126),'Table 1a rounded for pivot'!$A$2:$Q$5120,12,FALSE))</f>
        <v>74.400000000000006</v>
      </c>
      <c r="K126" s="9">
        <f>IF(B126="-","-",VLOOKUP(CONCATENATE($G$7,$A126),'Table 1a rounded for pivot'!$A$2:$Q$5120,13,FALSE))</f>
        <v>23</v>
      </c>
      <c r="L126" s="9">
        <f>IF(C126="-","-",VLOOKUP(CONCATENATE($G$7,$A126),'Table 1a rounded for pivot'!$A$2:$Q$5120,14,FALSE))</f>
        <v>34</v>
      </c>
      <c r="M126" s="9">
        <f>IF(D126="-","-",VLOOKUP(CONCATENATE($G$7,$A126),'Table 1a rounded for pivot'!$A$2:$Q$5120,15,FALSE))</f>
        <v>57</v>
      </c>
      <c r="N126" s="9">
        <f>IF(E126="-","-",VLOOKUP(CONCATENATE($G$7,$A126),'Table 1a rounded for pivot'!$A$2:$Q$5120,16,FALSE))</f>
        <v>43</v>
      </c>
      <c r="O126" s="9">
        <f>IF(F126="-","-",VLOOKUP(CONCATENATE($G$7,$A126),'Table 1a rounded for pivot'!$A$2:$Q$5120,17,FALSE))</f>
        <v>100</v>
      </c>
    </row>
    <row r="127" spans="1:15" s="16" customFormat="1" x14ac:dyDescent="0.2">
      <c r="A127" s="36" t="s">
        <v>260</v>
      </c>
      <c r="B127" s="1">
        <f>IF(VLOOKUP(CONCATENATE($G$7,$A127),'Table 1a rounded for pivot'!$A$2:$Q$5120,4,FALSE)=0,"-",VLOOKUP(CONCATENATE($G$7,$A127),'Table 1a rounded for pivot'!$A$2:$Q$5120,4,FALSE))</f>
        <v>9.1</v>
      </c>
      <c r="C127" s="1">
        <f>IF(VLOOKUP(CONCATENATE($G$7,$A127),'Table 1a rounded for pivot'!$A$2:$Q$5120,5,FALSE)=0,"-",VLOOKUP(CONCATENATE($G$7,$A127),'Table 1a rounded for pivot'!$A$2:$Q$5120,5,FALSE))</f>
        <v>14.6</v>
      </c>
      <c r="D127" s="1">
        <f>IF(VLOOKUP(CONCATENATE($G$7,$A127),'Table 1a rounded for pivot'!$A$2:$Q$5120,6,FALSE)=0,"-",VLOOKUP(CONCATENATE($G$7,$A127),'Table 1a rounded for pivot'!$A$2:$Q$5120,6,FALSE))</f>
        <v>23.7</v>
      </c>
      <c r="E127" s="1">
        <f>IF(VLOOKUP(CONCATENATE($G$7,$A127),'Table 1a rounded for pivot'!$A$2:$Q$5120,7,FALSE)=0,"-",VLOOKUP(CONCATENATE($G$7,$A127),'Table 1a rounded for pivot'!$A$2:$Q$5120,7,FALSE))</f>
        <v>17.899999999999999</v>
      </c>
      <c r="F127" s="1">
        <f>IF(VLOOKUP(CONCATENATE($G$7,$A127),'Table 1a rounded for pivot'!$A$2:$Q$5120,8,FALSE)=0,"-",VLOOKUP(CONCATENATE($G$7,$A127),'Table 1a rounded for pivot'!$A$2:$Q$5120,8,FALSE))</f>
        <v>41.6</v>
      </c>
      <c r="G127" s="1">
        <f>IF(VLOOKUP(CONCATENATE($G$7,$A127),'Table 1a rounded for pivot'!$A$2:$Q$5120,9,FALSE)=0,"-",VLOOKUP(CONCATENATE($G$7,$A127),'Table 1a rounded for pivot'!$A$2:$Q$5120,9,FALSE))</f>
        <v>25.5</v>
      </c>
      <c r="H127" s="1">
        <f>IF(VLOOKUP(CONCATENATE($G$7,$A127),'Table 1a rounded for pivot'!$A$2:$Q$5120,10,FALSE)=0,"-",VLOOKUP(CONCATENATE($G$7,$A127),'Table 1a rounded for pivot'!$A$2:$Q$5120,10,FALSE))</f>
        <v>6.3</v>
      </c>
      <c r="I127" s="1">
        <f>IF(VLOOKUP(CONCATENATE($G$7,$A127),'Table 1a rounded for pivot'!$A$2:$Q$5120,11,FALSE)=0,"-",VLOOKUP(CONCATENATE($G$7,$A127),'Table 1a rounded for pivot'!$A$2:$Q$5120,11,FALSE))</f>
        <v>31.8</v>
      </c>
      <c r="J127" s="1">
        <f>IF(VLOOKUP(CONCATENATE($G$7,$A127),'Table 1a rounded for pivot'!$A$2:$Q$5120,12,FALSE)=0,"-",VLOOKUP(CONCATENATE($G$7,$A127),'Table 1a rounded for pivot'!$A$2:$Q$5120,12,FALSE))</f>
        <v>73.400000000000006</v>
      </c>
      <c r="K127" s="9">
        <f>IF(B127="-","-",VLOOKUP(CONCATENATE($G$7,$A127),'Table 1a rounded for pivot'!$A$2:$Q$5120,13,FALSE))</f>
        <v>22</v>
      </c>
      <c r="L127" s="9">
        <f>IF(C127="-","-",VLOOKUP(CONCATENATE($G$7,$A127),'Table 1a rounded for pivot'!$A$2:$Q$5120,14,FALSE))</f>
        <v>35</v>
      </c>
      <c r="M127" s="9">
        <f>IF(D127="-","-",VLOOKUP(CONCATENATE($G$7,$A127),'Table 1a rounded for pivot'!$A$2:$Q$5120,15,FALSE))</f>
        <v>57</v>
      </c>
      <c r="N127" s="9">
        <f>IF(E127="-","-",VLOOKUP(CONCATENATE($G$7,$A127),'Table 1a rounded for pivot'!$A$2:$Q$5120,16,FALSE))</f>
        <v>43</v>
      </c>
      <c r="O127" s="9">
        <f>IF(F127="-","-",VLOOKUP(CONCATENATE($G$7,$A127),'Table 1a rounded for pivot'!$A$2:$Q$5120,17,FALSE))</f>
        <v>100</v>
      </c>
    </row>
    <row r="128" spans="1:15" s="16" customFormat="1" x14ac:dyDescent="0.2">
      <c r="A128" s="36" t="s">
        <v>266</v>
      </c>
      <c r="B128" s="1">
        <f>IF(VLOOKUP(CONCATENATE($G$7,$A128),'Table 1a rounded for pivot'!$A$2:$Q$5120,4,FALSE)=0,"-",VLOOKUP(CONCATENATE($G$7,$A128),'Table 1a rounded for pivot'!$A$2:$Q$5120,4,FALSE))</f>
        <v>6.6</v>
      </c>
      <c r="C128" s="1">
        <f>IF(VLOOKUP(CONCATENATE($G$7,$A128),'Table 1a rounded for pivot'!$A$2:$Q$5120,5,FALSE)=0,"-",VLOOKUP(CONCATENATE($G$7,$A128),'Table 1a rounded for pivot'!$A$2:$Q$5120,5,FALSE))</f>
        <v>12</v>
      </c>
      <c r="D128" s="1">
        <f>IF(VLOOKUP(CONCATENATE($G$7,$A128),'Table 1a rounded for pivot'!$A$2:$Q$5120,6,FALSE)=0,"-",VLOOKUP(CONCATENATE($G$7,$A128),'Table 1a rounded for pivot'!$A$2:$Q$5120,6,FALSE))</f>
        <v>18.600000000000001</v>
      </c>
      <c r="E128" s="1">
        <f>IF(VLOOKUP(CONCATENATE($G$7,$A128),'Table 1a rounded for pivot'!$A$2:$Q$5120,7,FALSE)=0,"-",VLOOKUP(CONCATENATE($G$7,$A128),'Table 1a rounded for pivot'!$A$2:$Q$5120,7,FALSE))</f>
        <v>12.1</v>
      </c>
      <c r="F128" s="1">
        <f>IF(VLOOKUP(CONCATENATE($G$7,$A128),'Table 1a rounded for pivot'!$A$2:$Q$5120,8,FALSE)=0,"-",VLOOKUP(CONCATENATE($G$7,$A128),'Table 1a rounded for pivot'!$A$2:$Q$5120,8,FALSE))</f>
        <v>30.7</v>
      </c>
      <c r="G128" s="1">
        <f>IF(VLOOKUP(CONCATENATE($G$7,$A128),'Table 1a rounded for pivot'!$A$2:$Q$5120,9,FALSE)=0,"-",VLOOKUP(CONCATENATE($G$7,$A128),'Table 1a rounded for pivot'!$A$2:$Q$5120,9,FALSE))</f>
        <v>20.2</v>
      </c>
      <c r="H128" s="1">
        <f>IF(VLOOKUP(CONCATENATE($G$7,$A128),'Table 1a rounded for pivot'!$A$2:$Q$5120,10,FALSE)=0,"-",VLOOKUP(CONCATENATE($G$7,$A128),'Table 1a rounded for pivot'!$A$2:$Q$5120,10,FALSE))</f>
        <v>7.1</v>
      </c>
      <c r="I128" s="1">
        <f>IF(VLOOKUP(CONCATENATE($G$7,$A128),'Table 1a rounded for pivot'!$A$2:$Q$5120,11,FALSE)=0,"-",VLOOKUP(CONCATENATE($G$7,$A128),'Table 1a rounded for pivot'!$A$2:$Q$5120,11,FALSE))</f>
        <v>27.4</v>
      </c>
      <c r="J128" s="1">
        <f>IF(VLOOKUP(CONCATENATE($G$7,$A128),'Table 1a rounded for pivot'!$A$2:$Q$5120,12,FALSE)=0,"-",VLOOKUP(CONCATENATE($G$7,$A128),'Table 1a rounded for pivot'!$A$2:$Q$5120,12,FALSE))</f>
        <v>58.1</v>
      </c>
      <c r="K128" s="9">
        <f>IF(B128="-","-",VLOOKUP(CONCATENATE($G$7,$A128),'Table 1a rounded for pivot'!$A$2:$Q$5120,13,FALSE))</f>
        <v>21</v>
      </c>
      <c r="L128" s="9">
        <f>IF(C128="-","-",VLOOKUP(CONCATENATE($G$7,$A128),'Table 1a rounded for pivot'!$A$2:$Q$5120,14,FALSE))</f>
        <v>39</v>
      </c>
      <c r="M128" s="9">
        <f>IF(D128="-","-",VLOOKUP(CONCATENATE($G$7,$A128),'Table 1a rounded for pivot'!$A$2:$Q$5120,15,FALSE))</f>
        <v>61</v>
      </c>
      <c r="N128" s="9">
        <f>IF(E128="-","-",VLOOKUP(CONCATENATE($G$7,$A128),'Table 1a rounded for pivot'!$A$2:$Q$5120,16,FALSE))</f>
        <v>39</v>
      </c>
      <c r="O128" s="9">
        <f>IF(F128="-","-",VLOOKUP(CONCATENATE($G$7,$A128),'Table 1a rounded for pivot'!$A$2:$Q$5120,17,FALSE))</f>
        <v>100</v>
      </c>
    </row>
    <row r="129" spans="1:15" s="16" customFormat="1" x14ac:dyDescent="0.2">
      <c r="A129" s="36" t="s">
        <v>267</v>
      </c>
      <c r="B129" s="1">
        <f>IF(VLOOKUP(CONCATENATE($G$7,$A129),'Table 1a rounded for pivot'!$A$2:$Q$5120,4,FALSE)=0,"-",VLOOKUP(CONCATENATE($G$7,$A129),'Table 1a rounded for pivot'!$A$2:$Q$5120,4,FALSE))</f>
        <v>8.8000000000000007</v>
      </c>
      <c r="C129" s="1">
        <f>IF(VLOOKUP(CONCATENATE($G$7,$A129),'Table 1a rounded for pivot'!$A$2:$Q$5120,5,FALSE)=0,"-",VLOOKUP(CONCATENATE($G$7,$A129),'Table 1a rounded for pivot'!$A$2:$Q$5120,5,FALSE))</f>
        <v>15.4</v>
      </c>
      <c r="D129" s="1">
        <f>IF(VLOOKUP(CONCATENATE($G$7,$A129),'Table 1a rounded for pivot'!$A$2:$Q$5120,6,FALSE)=0,"-",VLOOKUP(CONCATENATE($G$7,$A129),'Table 1a rounded for pivot'!$A$2:$Q$5120,6,FALSE))</f>
        <v>24.2</v>
      </c>
      <c r="E129" s="1">
        <f>IF(VLOOKUP(CONCATENATE($G$7,$A129),'Table 1a rounded for pivot'!$A$2:$Q$5120,7,FALSE)=0,"-",VLOOKUP(CONCATENATE($G$7,$A129),'Table 1a rounded for pivot'!$A$2:$Q$5120,7,FALSE))</f>
        <v>16.5</v>
      </c>
      <c r="F129" s="1">
        <f>IF(VLOOKUP(CONCATENATE($G$7,$A129),'Table 1a rounded for pivot'!$A$2:$Q$5120,8,FALSE)=0,"-",VLOOKUP(CONCATENATE($G$7,$A129),'Table 1a rounded for pivot'!$A$2:$Q$5120,8,FALSE))</f>
        <v>40.700000000000003</v>
      </c>
      <c r="G129" s="1">
        <f>IF(VLOOKUP(CONCATENATE($G$7,$A129),'Table 1a rounded for pivot'!$A$2:$Q$5120,9,FALSE)=0,"-",VLOOKUP(CONCATENATE($G$7,$A129),'Table 1a rounded for pivot'!$A$2:$Q$5120,9,FALSE))</f>
        <v>28.2</v>
      </c>
      <c r="H129" s="1">
        <f>IF(VLOOKUP(CONCATENATE($G$7,$A129),'Table 1a rounded for pivot'!$A$2:$Q$5120,10,FALSE)=0,"-",VLOOKUP(CONCATENATE($G$7,$A129),'Table 1a rounded for pivot'!$A$2:$Q$5120,10,FALSE))</f>
        <v>6.5</v>
      </c>
      <c r="I129" s="1">
        <f>IF(VLOOKUP(CONCATENATE($G$7,$A129),'Table 1a rounded for pivot'!$A$2:$Q$5120,11,FALSE)=0,"-",VLOOKUP(CONCATENATE($G$7,$A129),'Table 1a rounded for pivot'!$A$2:$Q$5120,11,FALSE))</f>
        <v>34.700000000000003</v>
      </c>
      <c r="J129" s="1">
        <f>IF(VLOOKUP(CONCATENATE($G$7,$A129),'Table 1a rounded for pivot'!$A$2:$Q$5120,12,FALSE)=0,"-",VLOOKUP(CONCATENATE($G$7,$A129),'Table 1a rounded for pivot'!$A$2:$Q$5120,12,FALSE))</f>
        <v>75.400000000000006</v>
      </c>
      <c r="K129" s="9">
        <f>IF(B129="-","-",VLOOKUP(CONCATENATE($G$7,$A129),'Table 1a rounded for pivot'!$A$2:$Q$5120,13,FALSE))</f>
        <v>22</v>
      </c>
      <c r="L129" s="9">
        <f>IF(C129="-","-",VLOOKUP(CONCATENATE($G$7,$A129),'Table 1a rounded for pivot'!$A$2:$Q$5120,14,FALSE))</f>
        <v>38</v>
      </c>
      <c r="M129" s="9">
        <f>IF(D129="-","-",VLOOKUP(CONCATENATE($G$7,$A129),'Table 1a rounded for pivot'!$A$2:$Q$5120,15,FALSE))</f>
        <v>59</v>
      </c>
      <c r="N129" s="9">
        <f>IF(E129="-","-",VLOOKUP(CONCATENATE($G$7,$A129),'Table 1a rounded for pivot'!$A$2:$Q$5120,16,FALSE))</f>
        <v>41</v>
      </c>
      <c r="O129" s="9">
        <f>IF(F129="-","-",VLOOKUP(CONCATENATE($G$7,$A129),'Table 1a rounded for pivot'!$A$2:$Q$5120,17,FALSE))</f>
        <v>100</v>
      </c>
    </row>
    <row r="130" spans="1:15" s="16" customFormat="1" x14ac:dyDescent="0.2">
      <c r="A130" s="36" t="s">
        <v>268</v>
      </c>
      <c r="B130" s="1">
        <f>IF(VLOOKUP(CONCATENATE($G$7,$A130),'Table 1a rounded for pivot'!$A$2:$Q$5120,4,FALSE)=0,"-",VLOOKUP(CONCATENATE($G$7,$A130),'Table 1a rounded for pivot'!$A$2:$Q$5120,4,FALSE))</f>
        <v>7.6</v>
      </c>
      <c r="C130" s="1">
        <f>IF(VLOOKUP(CONCATENATE($G$7,$A130),'Table 1a rounded for pivot'!$A$2:$Q$5120,5,FALSE)=0,"-",VLOOKUP(CONCATENATE($G$7,$A130),'Table 1a rounded for pivot'!$A$2:$Q$5120,5,FALSE))</f>
        <v>15.7</v>
      </c>
      <c r="D130" s="1">
        <f>IF(VLOOKUP(CONCATENATE($G$7,$A130),'Table 1a rounded for pivot'!$A$2:$Q$5120,6,FALSE)=0,"-",VLOOKUP(CONCATENATE($G$7,$A130),'Table 1a rounded for pivot'!$A$2:$Q$5120,6,FALSE))</f>
        <v>23.3</v>
      </c>
      <c r="E130" s="1">
        <f>IF(VLOOKUP(CONCATENATE($G$7,$A130),'Table 1a rounded for pivot'!$A$2:$Q$5120,7,FALSE)=0,"-",VLOOKUP(CONCATENATE($G$7,$A130),'Table 1a rounded for pivot'!$A$2:$Q$5120,7,FALSE))</f>
        <v>13.9</v>
      </c>
      <c r="F130" s="1">
        <f>IF(VLOOKUP(CONCATENATE($G$7,$A130),'Table 1a rounded for pivot'!$A$2:$Q$5120,8,FALSE)=0,"-",VLOOKUP(CONCATENATE($G$7,$A130),'Table 1a rounded for pivot'!$A$2:$Q$5120,8,FALSE))</f>
        <v>37.200000000000003</v>
      </c>
      <c r="G130" s="1">
        <f>IF(VLOOKUP(CONCATENATE($G$7,$A130),'Table 1a rounded for pivot'!$A$2:$Q$5120,9,FALSE)=0,"-",VLOOKUP(CONCATENATE($G$7,$A130),'Table 1a rounded for pivot'!$A$2:$Q$5120,9,FALSE))</f>
        <v>25.9</v>
      </c>
      <c r="H130" s="1">
        <f>IF(VLOOKUP(CONCATENATE($G$7,$A130),'Table 1a rounded for pivot'!$A$2:$Q$5120,10,FALSE)=0,"-",VLOOKUP(CONCATENATE($G$7,$A130),'Table 1a rounded for pivot'!$A$2:$Q$5120,10,FALSE))</f>
        <v>10.7</v>
      </c>
      <c r="I130" s="1">
        <f>IF(VLOOKUP(CONCATENATE($G$7,$A130),'Table 1a rounded for pivot'!$A$2:$Q$5120,11,FALSE)=0,"-",VLOOKUP(CONCATENATE($G$7,$A130),'Table 1a rounded for pivot'!$A$2:$Q$5120,11,FALSE))</f>
        <v>36.6</v>
      </c>
      <c r="J130" s="1">
        <f>IF(VLOOKUP(CONCATENATE($G$7,$A130),'Table 1a rounded for pivot'!$A$2:$Q$5120,12,FALSE)=0,"-",VLOOKUP(CONCATENATE($G$7,$A130),'Table 1a rounded for pivot'!$A$2:$Q$5120,12,FALSE))</f>
        <v>73.7</v>
      </c>
      <c r="K130" s="9">
        <f>IF(B130="-","-",VLOOKUP(CONCATENATE($G$7,$A130),'Table 1a rounded for pivot'!$A$2:$Q$5120,13,FALSE))</f>
        <v>20</v>
      </c>
      <c r="L130" s="9">
        <f>IF(C130="-","-",VLOOKUP(CONCATENATE($G$7,$A130),'Table 1a rounded for pivot'!$A$2:$Q$5120,14,FALSE))</f>
        <v>42</v>
      </c>
      <c r="M130" s="9">
        <f>IF(D130="-","-",VLOOKUP(CONCATENATE($G$7,$A130),'Table 1a rounded for pivot'!$A$2:$Q$5120,15,FALSE))</f>
        <v>63</v>
      </c>
      <c r="N130" s="9">
        <f>IF(E130="-","-",VLOOKUP(CONCATENATE($G$7,$A130),'Table 1a rounded for pivot'!$A$2:$Q$5120,16,FALSE))</f>
        <v>37</v>
      </c>
      <c r="O130" s="9">
        <f>IF(F130="-","-",VLOOKUP(CONCATENATE($G$7,$A130),'Table 1a rounded for pivot'!$A$2:$Q$5120,17,FALSE))</f>
        <v>100</v>
      </c>
    </row>
    <row r="131" spans="1:15" s="16" customFormat="1" x14ac:dyDescent="0.2">
      <c r="A131" s="36" t="s">
        <v>282</v>
      </c>
      <c r="B131" s="1">
        <f>IF(VLOOKUP(CONCATENATE($G$7,$A131),'Table 1a rounded for pivot'!$A$2:$Q$5120,4,FALSE)=0,"-",VLOOKUP(CONCATENATE($G$7,$A131),'Table 1a rounded for pivot'!$A$2:$Q$5120,4,FALSE))</f>
        <v>6.7</v>
      </c>
      <c r="C131" s="1">
        <f>IF(VLOOKUP(CONCATENATE($G$7,$A131),'Table 1a rounded for pivot'!$A$2:$Q$5120,5,FALSE)=0,"-",VLOOKUP(CONCATENATE($G$7,$A131),'Table 1a rounded for pivot'!$A$2:$Q$5120,5,FALSE))</f>
        <v>14.5</v>
      </c>
      <c r="D131" s="1">
        <f>IF(VLOOKUP(CONCATENATE($G$7,$A131),'Table 1a rounded for pivot'!$A$2:$Q$5120,6,FALSE)=0,"-",VLOOKUP(CONCATENATE($G$7,$A131),'Table 1a rounded for pivot'!$A$2:$Q$5120,6,FALSE))</f>
        <v>21.2</v>
      </c>
      <c r="E131" s="1">
        <f>IF(VLOOKUP(CONCATENATE($G$7,$A131),'Table 1a rounded for pivot'!$A$2:$Q$5120,7,FALSE)=0,"-",VLOOKUP(CONCATENATE($G$7,$A131),'Table 1a rounded for pivot'!$A$2:$Q$5120,7,FALSE))</f>
        <v>12.1</v>
      </c>
      <c r="F131" s="1">
        <f>IF(VLOOKUP(CONCATENATE($G$7,$A131),'Table 1a rounded for pivot'!$A$2:$Q$5120,8,FALSE)=0,"-",VLOOKUP(CONCATENATE($G$7,$A131),'Table 1a rounded for pivot'!$A$2:$Q$5120,8,FALSE))</f>
        <v>33.299999999999997</v>
      </c>
      <c r="G131" s="1">
        <f>IF(VLOOKUP(CONCATENATE($G$7,$A131),'Table 1a rounded for pivot'!$A$2:$Q$5120,9,FALSE)=0,"-",VLOOKUP(CONCATENATE($G$7,$A131),'Table 1a rounded for pivot'!$A$2:$Q$5120,9,FALSE))</f>
        <v>25</v>
      </c>
      <c r="H131" s="1">
        <f>IF(VLOOKUP(CONCATENATE($G$7,$A131),'Table 1a rounded for pivot'!$A$2:$Q$5120,10,FALSE)=0,"-",VLOOKUP(CONCATENATE($G$7,$A131),'Table 1a rounded for pivot'!$A$2:$Q$5120,10,FALSE))</f>
        <v>6.3</v>
      </c>
      <c r="I131" s="1">
        <f>IF(VLOOKUP(CONCATENATE($G$7,$A131),'Table 1a rounded for pivot'!$A$2:$Q$5120,11,FALSE)=0,"-",VLOOKUP(CONCATENATE($G$7,$A131),'Table 1a rounded for pivot'!$A$2:$Q$5120,11,FALSE))</f>
        <v>31.3</v>
      </c>
      <c r="J131" s="1">
        <f>IF(VLOOKUP(CONCATENATE($G$7,$A131),'Table 1a rounded for pivot'!$A$2:$Q$5120,12,FALSE)=0,"-",VLOOKUP(CONCATENATE($G$7,$A131),'Table 1a rounded for pivot'!$A$2:$Q$5120,12,FALSE))</f>
        <v>64.599999999999994</v>
      </c>
      <c r="K131" s="9">
        <f>IF(B131="-","-",VLOOKUP(CONCATENATE($G$7,$A131),'Table 1a rounded for pivot'!$A$2:$Q$5120,13,FALSE))</f>
        <v>20</v>
      </c>
      <c r="L131" s="9">
        <f>IF(C131="-","-",VLOOKUP(CONCATENATE($G$7,$A131),'Table 1a rounded for pivot'!$A$2:$Q$5120,14,FALSE))</f>
        <v>43</v>
      </c>
      <c r="M131" s="9">
        <f>IF(D131="-","-",VLOOKUP(CONCATENATE($G$7,$A131),'Table 1a rounded for pivot'!$A$2:$Q$5120,15,FALSE))</f>
        <v>64</v>
      </c>
      <c r="N131" s="9">
        <f>IF(E131="-","-",VLOOKUP(CONCATENATE($G$7,$A131),'Table 1a rounded for pivot'!$A$2:$Q$5120,16,FALSE))</f>
        <v>36</v>
      </c>
      <c r="O131" s="9">
        <f>IF(F131="-","-",VLOOKUP(CONCATENATE($G$7,$A131),'Table 1a rounded for pivot'!$A$2:$Q$5120,17,FALSE))</f>
        <v>100</v>
      </c>
    </row>
    <row r="132" spans="1:15" s="16" customFormat="1" x14ac:dyDescent="0.2">
      <c r="A132" s="36" t="s">
        <v>283</v>
      </c>
      <c r="B132" s="1">
        <f>IF(VLOOKUP(CONCATENATE($G$7,$A132),'Table 1a rounded for pivot'!$A$2:$Q$5120,4,FALSE)=0,"-",VLOOKUP(CONCATENATE($G$7,$A132),'Table 1a rounded for pivot'!$A$2:$Q$5120,4,FALSE))</f>
        <v>5.5</v>
      </c>
      <c r="C132" s="1">
        <f>IF(VLOOKUP(CONCATENATE($G$7,$A132),'Table 1a rounded for pivot'!$A$2:$Q$5120,5,FALSE)=0,"-",VLOOKUP(CONCATENATE($G$7,$A132),'Table 1a rounded for pivot'!$A$2:$Q$5120,5,FALSE))</f>
        <v>14.5</v>
      </c>
      <c r="D132" s="1">
        <f>IF(VLOOKUP(CONCATENATE($G$7,$A132),'Table 1a rounded for pivot'!$A$2:$Q$5120,6,FALSE)=0,"-",VLOOKUP(CONCATENATE($G$7,$A132),'Table 1a rounded for pivot'!$A$2:$Q$5120,6,FALSE))</f>
        <v>20</v>
      </c>
      <c r="E132" s="1">
        <f>IF(VLOOKUP(CONCATENATE($G$7,$A132),'Table 1a rounded for pivot'!$A$2:$Q$5120,7,FALSE)=0,"-",VLOOKUP(CONCATENATE($G$7,$A132),'Table 1a rounded for pivot'!$A$2:$Q$5120,7,FALSE))</f>
        <v>10.6</v>
      </c>
      <c r="F132" s="1">
        <f>IF(VLOOKUP(CONCATENATE($G$7,$A132),'Table 1a rounded for pivot'!$A$2:$Q$5120,8,FALSE)=0,"-",VLOOKUP(CONCATENATE($G$7,$A132),'Table 1a rounded for pivot'!$A$2:$Q$5120,8,FALSE))</f>
        <v>30.6</v>
      </c>
      <c r="G132" s="1">
        <f>IF(VLOOKUP(CONCATENATE($G$7,$A132),'Table 1a rounded for pivot'!$A$2:$Q$5120,9,FALSE)=0,"-",VLOOKUP(CONCATENATE($G$7,$A132),'Table 1a rounded for pivot'!$A$2:$Q$5120,9,FALSE))</f>
        <v>24.7</v>
      </c>
      <c r="H132" s="1">
        <f>IF(VLOOKUP(CONCATENATE($G$7,$A132),'Table 1a rounded for pivot'!$A$2:$Q$5120,10,FALSE)=0,"-",VLOOKUP(CONCATENATE($G$7,$A132),'Table 1a rounded for pivot'!$A$2:$Q$5120,10,FALSE))</f>
        <v>5.0999999999999996</v>
      </c>
      <c r="I132" s="1">
        <f>IF(VLOOKUP(CONCATENATE($G$7,$A132),'Table 1a rounded for pivot'!$A$2:$Q$5120,11,FALSE)=0,"-",VLOOKUP(CONCATENATE($G$7,$A132),'Table 1a rounded for pivot'!$A$2:$Q$5120,11,FALSE))</f>
        <v>29.8</v>
      </c>
      <c r="J132" s="1">
        <f>IF(VLOOKUP(CONCATENATE($G$7,$A132),'Table 1a rounded for pivot'!$A$2:$Q$5120,12,FALSE)=0,"-",VLOOKUP(CONCATENATE($G$7,$A132),'Table 1a rounded for pivot'!$A$2:$Q$5120,12,FALSE))</f>
        <v>60.4</v>
      </c>
      <c r="K132" s="9">
        <f>IF(B132="-","-",VLOOKUP(CONCATENATE($G$7,$A132),'Table 1a rounded for pivot'!$A$2:$Q$5120,13,FALSE))</f>
        <v>18</v>
      </c>
      <c r="L132" s="9">
        <f>IF(C132="-","-",VLOOKUP(CONCATENATE($G$7,$A132),'Table 1a rounded for pivot'!$A$2:$Q$5120,14,FALSE))</f>
        <v>47</v>
      </c>
      <c r="M132" s="9">
        <f>IF(D132="-","-",VLOOKUP(CONCATENATE($G$7,$A132),'Table 1a rounded for pivot'!$A$2:$Q$5120,15,FALSE))</f>
        <v>65</v>
      </c>
      <c r="N132" s="9">
        <f>IF(E132="-","-",VLOOKUP(CONCATENATE($G$7,$A132),'Table 1a rounded for pivot'!$A$2:$Q$5120,16,FALSE))</f>
        <v>35</v>
      </c>
      <c r="O132" s="9">
        <f>IF(F132="-","-",VLOOKUP(CONCATENATE($G$7,$A132),'Table 1a rounded for pivot'!$A$2:$Q$5120,17,FALSE))</f>
        <v>100</v>
      </c>
    </row>
    <row r="133" spans="1:15" s="16" customFormat="1" x14ac:dyDescent="0.2">
      <c r="A133" s="36" t="s">
        <v>284</v>
      </c>
      <c r="B133" s="1">
        <f>IF(VLOOKUP(CONCATENATE($G$7,$A133),'Table 1a rounded for pivot'!$A$2:$Q$5120,4,FALSE)=0,"-",VLOOKUP(CONCATENATE($G$7,$A133),'Table 1a rounded for pivot'!$A$2:$Q$5120,4,FALSE))</f>
        <v>5.4</v>
      </c>
      <c r="C133" s="1">
        <f>IF(VLOOKUP(CONCATENATE($G$7,$A133),'Table 1a rounded for pivot'!$A$2:$Q$5120,5,FALSE)=0,"-",VLOOKUP(CONCATENATE($G$7,$A133),'Table 1a rounded for pivot'!$A$2:$Q$5120,5,FALSE))</f>
        <v>14.7</v>
      </c>
      <c r="D133" s="1">
        <f>IF(VLOOKUP(CONCATENATE($G$7,$A133),'Table 1a rounded for pivot'!$A$2:$Q$5120,6,FALSE)=0,"-",VLOOKUP(CONCATENATE($G$7,$A133),'Table 1a rounded for pivot'!$A$2:$Q$5120,6,FALSE))</f>
        <v>20.2</v>
      </c>
      <c r="E133" s="1">
        <f>IF(VLOOKUP(CONCATENATE($G$7,$A133),'Table 1a rounded for pivot'!$A$2:$Q$5120,7,FALSE)=0,"-",VLOOKUP(CONCATENATE($G$7,$A133),'Table 1a rounded for pivot'!$A$2:$Q$5120,7,FALSE))</f>
        <v>10.3</v>
      </c>
      <c r="F133" s="1">
        <f>IF(VLOOKUP(CONCATENATE($G$7,$A133),'Table 1a rounded for pivot'!$A$2:$Q$5120,8,FALSE)=0,"-",VLOOKUP(CONCATENATE($G$7,$A133),'Table 1a rounded for pivot'!$A$2:$Q$5120,8,FALSE))</f>
        <v>30.4</v>
      </c>
      <c r="G133" s="1">
        <f>IF(VLOOKUP(CONCATENATE($G$7,$A133),'Table 1a rounded for pivot'!$A$2:$Q$5120,9,FALSE)=0,"-",VLOOKUP(CONCATENATE($G$7,$A133),'Table 1a rounded for pivot'!$A$2:$Q$5120,9,FALSE))</f>
        <v>26.4</v>
      </c>
      <c r="H133" s="1">
        <f>IF(VLOOKUP(CONCATENATE($G$7,$A133),'Table 1a rounded for pivot'!$A$2:$Q$5120,10,FALSE)=0,"-",VLOOKUP(CONCATENATE($G$7,$A133),'Table 1a rounded for pivot'!$A$2:$Q$5120,10,FALSE))</f>
        <v>7.2</v>
      </c>
      <c r="I133" s="1">
        <f>IF(VLOOKUP(CONCATENATE($G$7,$A133),'Table 1a rounded for pivot'!$A$2:$Q$5120,11,FALSE)=0,"-",VLOOKUP(CONCATENATE($G$7,$A133),'Table 1a rounded for pivot'!$A$2:$Q$5120,11,FALSE))</f>
        <v>33.700000000000003</v>
      </c>
      <c r="J133" s="1">
        <f>IF(VLOOKUP(CONCATENATE($G$7,$A133),'Table 1a rounded for pivot'!$A$2:$Q$5120,12,FALSE)=0,"-",VLOOKUP(CONCATENATE($G$7,$A133),'Table 1a rounded for pivot'!$A$2:$Q$5120,12,FALSE))</f>
        <v>64.099999999999994</v>
      </c>
      <c r="K133" s="9">
        <f>IF(B133="-","-",VLOOKUP(CONCATENATE($G$7,$A133),'Table 1a rounded for pivot'!$A$2:$Q$5120,13,FALSE))</f>
        <v>18</v>
      </c>
      <c r="L133" s="9">
        <f>IF(C133="-","-",VLOOKUP(CONCATENATE($G$7,$A133),'Table 1a rounded for pivot'!$A$2:$Q$5120,14,FALSE))</f>
        <v>48</v>
      </c>
      <c r="M133" s="9">
        <f>IF(D133="-","-",VLOOKUP(CONCATENATE($G$7,$A133),'Table 1a rounded for pivot'!$A$2:$Q$5120,15,FALSE))</f>
        <v>66</v>
      </c>
      <c r="N133" s="9">
        <f>IF(E133="-","-",VLOOKUP(CONCATENATE($G$7,$A133),'Table 1a rounded for pivot'!$A$2:$Q$5120,16,FALSE))</f>
        <v>34</v>
      </c>
      <c r="O133" s="9">
        <f>IF(F133="-","-",VLOOKUP(CONCATENATE($G$7,$A133),'Table 1a rounded for pivot'!$A$2:$Q$5120,17,FALSE))</f>
        <v>100</v>
      </c>
    </row>
    <row r="134" spans="1:15" s="16" customFormat="1" x14ac:dyDescent="0.2">
      <c r="A134" s="36" t="s">
        <v>754</v>
      </c>
      <c r="B134" s="1">
        <f>IF(VLOOKUP(CONCATENATE($G$7,$A134),'Table 1a rounded for pivot'!$A$2:$Q$5120,4,FALSE)=0,"-",VLOOKUP(CONCATENATE($G$7,$A134),'Table 1a rounded for pivot'!$A$2:$Q$5120,4,FALSE))</f>
        <v>5.0999999999999996</v>
      </c>
      <c r="C134" s="1">
        <f>IF(VLOOKUP(CONCATENATE($G$7,$A134),'Table 1a rounded for pivot'!$A$2:$Q$5120,5,FALSE)=0,"-",VLOOKUP(CONCATENATE($G$7,$A134),'Table 1a rounded for pivot'!$A$2:$Q$5120,5,FALSE))</f>
        <v>14.2</v>
      </c>
      <c r="D134" s="1">
        <f>IF(VLOOKUP(CONCATENATE($G$7,$A134),'Table 1a rounded for pivot'!$A$2:$Q$5120,6,FALSE)=0,"-",VLOOKUP(CONCATENATE($G$7,$A134),'Table 1a rounded for pivot'!$A$2:$Q$5120,6,FALSE))</f>
        <v>19.3</v>
      </c>
      <c r="E134" s="1">
        <f>IF(VLOOKUP(CONCATENATE($G$7,$A134),'Table 1a rounded for pivot'!$A$2:$Q$5120,7,FALSE)=0,"-",VLOOKUP(CONCATENATE($G$7,$A134),'Table 1a rounded for pivot'!$A$2:$Q$5120,7,FALSE))</f>
        <v>9.8000000000000007</v>
      </c>
      <c r="F134" s="1">
        <f>IF(VLOOKUP(CONCATENATE($G$7,$A134),'Table 1a rounded for pivot'!$A$2:$Q$5120,8,FALSE)=0,"-",VLOOKUP(CONCATENATE($G$7,$A134),'Table 1a rounded for pivot'!$A$2:$Q$5120,8,FALSE))</f>
        <v>29</v>
      </c>
      <c r="G134" s="1">
        <f>IF(VLOOKUP(CONCATENATE($G$7,$A134),'Table 1a rounded for pivot'!$A$2:$Q$5120,9,FALSE)=0,"-",VLOOKUP(CONCATENATE($G$7,$A134),'Table 1a rounded for pivot'!$A$2:$Q$5120,9,FALSE))</f>
        <v>27.4</v>
      </c>
      <c r="H134" s="1">
        <f>IF(VLOOKUP(CONCATENATE($G$7,$A134),'Table 1a rounded for pivot'!$A$2:$Q$5120,10,FALSE)=0,"-",VLOOKUP(CONCATENATE($G$7,$A134),'Table 1a rounded for pivot'!$A$2:$Q$5120,10,FALSE))</f>
        <v>7.4</v>
      </c>
      <c r="I134" s="1">
        <f>IF(VLOOKUP(CONCATENATE($G$7,$A134),'Table 1a rounded for pivot'!$A$2:$Q$5120,11,FALSE)=0,"-",VLOOKUP(CONCATENATE($G$7,$A134),'Table 1a rounded for pivot'!$A$2:$Q$5120,11,FALSE))</f>
        <v>34.799999999999997</v>
      </c>
      <c r="J134" s="1">
        <f>IF(VLOOKUP(CONCATENATE($G$7,$A134),'Table 1a rounded for pivot'!$A$2:$Q$5120,12,FALSE)=0,"-",VLOOKUP(CONCATENATE($G$7,$A134),'Table 1a rounded for pivot'!$A$2:$Q$5120,12,FALSE))</f>
        <v>63.8</v>
      </c>
      <c r="K134" s="9">
        <f>IF(B134="-","-",VLOOKUP(CONCATENATE($G$7,$A134),'Table 1a rounded for pivot'!$A$2:$Q$5120,13,FALSE))</f>
        <v>18</v>
      </c>
      <c r="L134" s="9">
        <f>IF(C134="-","-",VLOOKUP(CONCATENATE($G$7,$A134),'Table 1a rounded for pivot'!$A$2:$Q$5120,14,FALSE))</f>
        <v>49</v>
      </c>
      <c r="M134" s="9">
        <f>IF(D134="-","-",VLOOKUP(CONCATENATE($G$7,$A134),'Table 1a rounded for pivot'!$A$2:$Q$5120,15,FALSE))</f>
        <v>66</v>
      </c>
      <c r="N134" s="9">
        <f>IF(E134="-","-",VLOOKUP(CONCATENATE($G$7,$A134),'Table 1a rounded for pivot'!$A$2:$Q$5120,16,FALSE))</f>
        <v>34</v>
      </c>
      <c r="O134" s="9">
        <f>IF(F134="-","-",VLOOKUP(CONCATENATE($G$7,$A134),'Table 1a rounded for pivot'!$A$2:$Q$5120,17,FALSE))</f>
        <v>100</v>
      </c>
    </row>
    <row r="135" spans="1:15" s="16" customFormat="1" x14ac:dyDescent="0.2">
      <c r="A135" s="36" t="s">
        <v>759</v>
      </c>
      <c r="B135" s="1">
        <f>IF(VLOOKUP(CONCATENATE($G$7,$A135),'Table 1a rounded for pivot'!$A$2:$Q$5120,4,FALSE)=0,"-",VLOOKUP(CONCATENATE($G$7,$A135),'Table 1a rounded for pivot'!$A$2:$Q$5120,4,FALSE))</f>
        <v>5.6</v>
      </c>
      <c r="C135" s="1">
        <f>IF(VLOOKUP(CONCATENATE($G$7,$A135),'Table 1a rounded for pivot'!$A$2:$Q$5120,5,FALSE)=0,"-",VLOOKUP(CONCATENATE($G$7,$A135),'Table 1a rounded for pivot'!$A$2:$Q$5120,5,FALSE))</f>
        <v>16</v>
      </c>
      <c r="D135" s="1">
        <f>IF(VLOOKUP(CONCATENATE($G$7,$A135),'Table 1a rounded for pivot'!$A$2:$Q$5120,6,FALSE)=0,"-",VLOOKUP(CONCATENATE($G$7,$A135),'Table 1a rounded for pivot'!$A$2:$Q$5120,6,FALSE))</f>
        <v>21.6</v>
      </c>
      <c r="E135" s="1">
        <f>IF(VLOOKUP(CONCATENATE($G$7,$A135),'Table 1a rounded for pivot'!$A$2:$Q$5120,7,FALSE)=0,"-",VLOOKUP(CONCATENATE($G$7,$A135),'Table 1a rounded for pivot'!$A$2:$Q$5120,7,FALSE))</f>
        <v>10.8</v>
      </c>
      <c r="F135" s="1">
        <f>IF(VLOOKUP(CONCATENATE($G$7,$A135),'Table 1a rounded for pivot'!$A$2:$Q$5120,8,FALSE)=0,"-",VLOOKUP(CONCATENATE($G$7,$A135),'Table 1a rounded for pivot'!$A$2:$Q$5120,8,FALSE))</f>
        <v>32.4</v>
      </c>
      <c r="G135" s="1">
        <f>IF(VLOOKUP(CONCATENATE($G$7,$A135),'Table 1a rounded for pivot'!$A$2:$Q$5120,9,FALSE)=0,"-",VLOOKUP(CONCATENATE($G$7,$A135),'Table 1a rounded for pivot'!$A$2:$Q$5120,9,FALSE))</f>
        <v>31</v>
      </c>
      <c r="H135" s="1">
        <f>IF(VLOOKUP(CONCATENATE($G$7,$A135),'Table 1a rounded for pivot'!$A$2:$Q$5120,10,FALSE)=0,"-",VLOOKUP(CONCATENATE($G$7,$A135),'Table 1a rounded for pivot'!$A$2:$Q$5120,10,FALSE))</f>
        <v>9.1</v>
      </c>
      <c r="I135" s="1">
        <f>IF(VLOOKUP(CONCATENATE($G$7,$A135),'Table 1a rounded for pivot'!$A$2:$Q$5120,11,FALSE)=0,"-",VLOOKUP(CONCATENATE($G$7,$A135),'Table 1a rounded for pivot'!$A$2:$Q$5120,11,FALSE))</f>
        <v>40.1</v>
      </c>
      <c r="J135" s="1">
        <f>IF(VLOOKUP(CONCATENATE($G$7,$A135),'Table 1a rounded for pivot'!$A$2:$Q$5120,12,FALSE)=0,"-",VLOOKUP(CONCATENATE($G$7,$A135),'Table 1a rounded for pivot'!$A$2:$Q$5120,12,FALSE))</f>
        <v>72.400000000000006</v>
      </c>
      <c r="K135" s="9">
        <f>IF(B135="-","-",VLOOKUP(CONCATENATE($G$7,$A135),'Table 1a rounded for pivot'!$A$2:$Q$5120,13,FALSE))</f>
        <v>17</v>
      </c>
      <c r="L135" s="9">
        <f>IF(C135="-","-",VLOOKUP(CONCATENATE($G$7,$A135),'Table 1a rounded for pivot'!$A$2:$Q$5120,14,FALSE))</f>
        <v>49</v>
      </c>
      <c r="M135" s="9">
        <f>IF(D135="-","-",VLOOKUP(CONCATENATE($G$7,$A135),'Table 1a rounded for pivot'!$A$2:$Q$5120,15,FALSE))</f>
        <v>67</v>
      </c>
      <c r="N135" s="9">
        <f>IF(E135="-","-",VLOOKUP(CONCATENATE($G$7,$A135),'Table 1a rounded for pivot'!$A$2:$Q$5120,16,FALSE))</f>
        <v>33</v>
      </c>
      <c r="O135" s="9">
        <f>IF(F135="-","-",VLOOKUP(CONCATENATE($G$7,$A135),'Table 1a rounded for pivot'!$A$2:$Q$5120,17,FALSE))</f>
        <v>100</v>
      </c>
    </row>
    <row r="136" spans="1:15" s="16" customFormat="1" x14ac:dyDescent="0.2">
      <c r="A136" s="36" t="s">
        <v>760</v>
      </c>
      <c r="B136" s="1">
        <f>IF(VLOOKUP(CONCATENATE($G$7,$A136),'Table 1a rounded for pivot'!$A$2:$Q$5120,4,FALSE)=0,"-",VLOOKUP(CONCATENATE($G$7,$A136),'Table 1a rounded for pivot'!$A$2:$Q$5120,4,FALSE))</f>
        <v>4.8</v>
      </c>
      <c r="C136" s="1">
        <f>IF(VLOOKUP(CONCATENATE($G$7,$A136),'Table 1a rounded for pivot'!$A$2:$Q$5120,5,FALSE)=0,"-",VLOOKUP(CONCATENATE($G$7,$A136),'Table 1a rounded for pivot'!$A$2:$Q$5120,5,FALSE))</f>
        <v>14.4</v>
      </c>
      <c r="D136" s="1">
        <f>IF(VLOOKUP(CONCATENATE($G$7,$A136),'Table 1a rounded for pivot'!$A$2:$Q$5120,6,FALSE)=0,"-",VLOOKUP(CONCATENATE($G$7,$A136),'Table 1a rounded for pivot'!$A$2:$Q$5120,6,FALSE))</f>
        <v>19.2</v>
      </c>
      <c r="E136" s="1">
        <f>IF(VLOOKUP(CONCATENATE($G$7,$A136),'Table 1a rounded for pivot'!$A$2:$Q$5120,7,FALSE)=0,"-",VLOOKUP(CONCATENATE($G$7,$A136),'Table 1a rounded for pivot'!$A$2:$Q$5120,7,FALSE))</f>
        <v>9.6999999999999993</v>
      </c>
      <c r="F136" s="1">
        <f>IF(VLOOKUP(CONCATENATE($G$7,$A136),'Table 1a rounded for pivot'!$A$2:$Q$5120,8,FALSE)=0,"-",VLOOKUP(CONCATENATE($G$7,$A136),'Table 1a rounded for pivot'!$A$2:$Q$5120,8,FALSE))</f>
        <v>28.9</v>
      </c>
      <c r="G136" s="1">
        <f>IF(VLOOKUP(CONCATENATE($G$7,$A136),'Table 1a rounded for pivot'!$A$2:$Q$5120,9,FALSE)=0,"-",VLOOKUP(CONCATENATE($G$7,$A136),'Table 1a rounded for pivot'!$A$2:$Q$5120,9,FALSE))</f>
        <v>29</v>
      </c>
      <c r="H136" s="1">
        <f>IF(VLOOKUP(CONCATENATE($G$7,$A136),'Table 1a rounded for pivot'!$A$2:$Q$5120,10,FALSE)=0,"-",VLOOKUP(CONCATENATE($G$7,$A136),'Table 1a rounded for pivot'!$A$2:$Q$5120,10,FALSE))</f>
        <v>6.9</v>
      </c>
      <c r="I136" s="1">
        <f>IF(VLOOKUP(CONCATENATE($G$7,$A136),'Table 1a rounded for pivot'!$A$2:$Q$5120,11,FALSE)=0,"-",VLOOKUP(CONCATENATE($G$7,$A136),'Table 1a rounded for pivot'!$A$2:$Q$5120,11,FALSE))</f>
        <v>35.9</v>
      </c>
      <c r="J136" s="1">
        <f>IF(VLOOKUP(CONCATENATE($G$7,$A136),'Table 1a rounded for pivot'!$A$2:$Q$5120,12,FALSE)=0,"-",VLOOKUP(CONCATENATE($G$7,$A136),'Table 1a rounded for pivot'!$A$2:$Q$5120,12,FALSE))</f>
        <v>64.8</v>
      </c>
      <c r="K136" s="9">
        <f>IF(B136="-","-",VLOOKUP(CONCATENATE($G$7,$A136),'Table 1a rounded for pivot'!$A$2:$Q$5120,13,FALSE))</f>
        <v>17</v>
      </c>
      <c r="L136" s="9">
        <f>IF(C136="-","-",VLOOKUP(CONCATENATE($G$7,$A136),'Table 1a rounded for pivot'!$A$2:$Q$5120,14,FALSE))</f>
        <v>50</v>
      </c>
      <c r="M136" s="9">
        <f>IF(D136="-","-",VLOOKUP(CONCATENATE($G$7,$A136),'Table 1a rounded for pivot'!$A$2:$Q$5120,15,FALSE))</f>
        <v>66</v>
      </c>
      <c r="N136" s="9">
        <f>IF(E136="-","-",VLOOKUP(CONCATENATE($G$7,$A136),'Table 1a rounded for pivot'!$A$2:$Q$5120,16,FALSE))</f>
        <v>34</v>
      </c>
      <c r="O136" s="9">
        <f>IF(F136="-","-",VLOOKUP(CONCATENATE($G$7,$A136),'Table 1a rounded for pivot'!$A$2:$Q$5120,17,FALSE))</f>
        <v>100</v>
      </c>
    </row>
    <row r="137" spans="1:15" s="16" customFormat="1" x14ac:dyDescent="0.2">
      <c r="A137" s="36" t="s">
        <v>761</v>
      </c>
      <c r="B137" s="1">
        <f>IF(VLOOKUP(CONCATENATE($G$7,$A137),'Table 1a rounded for pivot'!$A$2:$Q$5120,4,FALSE)=0,"-",VLOOKUP(CONCATENATE($G$7,$A137),'Table 1a rounded for pivot'!$A$2:$Q$5120,4,FALSE))</f>
        <v>5</v>
      </c>
      <c r="C137" s="1">
        <f>IF(VLOOKUP(CONCATENATE($G$7,$A137),'Table 1a rounded for pivot'!$A$2:$Q$5120,5,FALSE)=0,"-",VLOOKUP(CONCATENATE($G$7,$A137),'Table 1a rounded for pivot'!$A$2:$Q$5120,5,FALSE))</f>
        <v>15.1</v>
      </c>
      <c r="D137" s="1">
        <f>IF(VLOOKUP(CONCATENATE($G$7,$A137),'Table 1a rounded for pivot'!$A$2:$Q$5120,6,FALSE)=0,"-",VLOOKUP(CONCATENATE($G$7,$A137),'Table 1a rounded for pivot'!$A$2:$Q$5120,6,FALSE))</f>
        <v>20.100000000000001</v>
      </c>
      <c r="E137" s="1">
        <f>IF(VLOOKUP(CONCATENATE($G$7,$A137),'Table 1a rounded for pivot'!$A$2:$Q$5120,7,FALSE)=0,"-",VLOOKUP(CONCATENATE($G$7,$A137),'Table 1a rounded for pivot'!$A$2:$Q$5120,7,FALSE))</f>
        <v>9.6999999999999993</v>
      </c>
      <c r="F137" s="1">
        <f>IF(VLOOKUP(CONCATENATE($G$7,$A137),'Table 1a rounded for pivot'!$A$2:$Q$5120,8,FALSE)=0,"-",VLOOKUP(CONCATENATE($G$7,$A137),'Table 1a rounded for pivot'!$A$2:$Q$5120,8,FALSE))</f>
        <v>29.8</v>
      </c>
      <c r="G137" s="1">
        <f>IF(VLOOKUP(CONCATENATE($G$7,$A137),'Table 1a rounded for pivot'!$A$2:$Q$5120,9,FALSE)=0,"-",VLOOKUP(CONCATENATE($G$7,$A137),'Table 1a rounded for pivot'!$A$2:$Q$5120,9,FALSE))</f>
        <v>29.6</v>
      </c>
      <c r="H137" s="1">
        <f>IF(VLOOKUP(CONCATENATE($G$7,$A137),'Table 1a rounded for pivot'!$A$2:$Q$5120,10,FALSE)=0,"-",VLOOKUP(CONCATENATE($G$7,$A137),'Table 1a rounded for pivot'!$A$2:$Q$5120,10,FALSE))</f>
        <v>6.7</v>
      </c>
      <c r="I137" s="1">
        <f>IF(VLOOKUP(CONCATENATE($G$7,$A137),'Table 1a rounded for pivot'!$A$2:$Q$5120,11,FALSE)=0,"-",VLOOKUP(CONCATENATE($G$7,$A137),'Table 1a rounded for pivot'!$A$2:$Q$5120,11,FALSE))</f>
        <v>36.299999999999997</v>
      </c>
      <c r="J137" s="1">
        <f>IF(VLOOKUP(CONCATENATE($G$7,$A137),'Table 1a rounded for pivot'!$A$2:$Q$5120,12,FALSE)=0,"-",VLOOKUP(CONCATENATE($G$7,$A137),'Table 1a rounded for pivot'!$A$2:$Q$5120,12,FALSE))</f>
        <v>66.099999999999994</v>
      </c>
      <c r="K137" s="9">
        <f>IF(B137="-","-",VLOOKUP(CONCATENATE($G$7,$A137),'Table 1a rounded for pivot'!$A$2:$Q$5120,13,FALSE))</f>
        <v>17</v>
      </c>
      <c r="L137" s="9">
        <f>IF(C137="-","-",VLOOKUP(CONCATENATE($G$7,$A137),'Table 1a rounded for pivot'!$A$2:$Q$5120,14,FALSE))</f>
        <v>51</v>
      </c>
      <c r="M137" s="9">
        <f>IF(D137="-","-",VLOOKUP(CONCATENATE($G$7,$A137),'Table 1a rounded for pivot'!$A$2:$Q$5120,15,FALSE))</f>
        <v>68</v>
      </c>
      <c r="N137" s="9">
        <f>IF(E137="-","-",VLOOKUP(CONCATENATE($G$7,$A137),'Table 1a rounded for pivot'!$A$2:$Q$5120,16,FALSE))</f>
        <v>32</v>
      </c>
      <c r="O137" s="9">
        <f>IF(F137="-","-",VLOOKUP(CONCATENATE($G$7,$A137),'Table 1a rounded for pivot'!$A$2:$Q$5120,17,FALSE))</f>
        <v>100</v>
      </c>
    </row>
    <row r="138" spans="1:15" s="16" customFormat="1" x14ac:dyDescent="0.2">
      <c r="A138" s="252" t="s">
        <v>786</v>
      </c>
      <c r="B138" s="1">
        <f>IF(VLOOKUP(CONCATENATE($G$7,$A138),'Table 1a rounded for pivot'!$A$2:$Q$5120,4,FALSE)=0,"-",VLOOKUP(CONCATENATE($G$7,$A138),'Table 1a rounded for pivot'!$A$2:$Q$5120,4,FALSE))</f>
        <v>4.9000000000000004</v>
      </c>
      <c r="C138" s="1">
        <f>IF(VLOOKUP(CONCATENATE($G$7,$A138),'Table 1a rounded for pivot'!$A$2:$Q$5120,5,FALSE)=0,"-",VLOOKUP(CONCATENATE($G$7,$A138),'Table 1a rounded for pivot'!$A$2:$Q$5120,5,FALSE))</f>
        <v>14.4</v>
      </c>
      <c r="D138" s="1">
        <f>IF(VLOOKUP(CONCATENATE($G$7,$A138),'Table 1a rounded for pivot'!$A$2:$Q$5120,6,FALSE)=0,"-",VLOOKUP(CONCATENATE($G$7,$A138),'Table 1a rounded for pivot'!$A$2:$Q$5120,6,FALSE))</f>
        <v>19.3</v>
      </c>
      <c r="E138" s="1">
        <f>IF(VLOOKUP(CONCATENATE($G$7,$A138),'Table 1a rounded for pivot'!$A$2:$Q$5120,7,FALSE)=0,"-",VLOOKUP(CONCATENATE($G$7,$A138),'Table 1a rounded for pivot'!$A$2:$Q$5120,7,FALSE))</f>
        <v>10</v>
      </c>
      <c r="F138" s="1">
        <f>IF(VLOOKUP(CONCATENATE($G$7,$A138),'Table 1a rounded for pivot'!$A$2:$Q$5120,8,FALSE)=0,"-",VLOOKUP(CONCATENATE($G$7,$A138),'Table 1a rounded for pivot'!$A$2:$Q$5120,8,FALSE))</f>
        <v>29.3</v>
      </c>
      <c r="G138" s="1">
        <f>IF(VLOOKUP(CONCATENATE($G$7,$A138),'Table 1a rounded for pivot'!$A$2:$Q$5120,9,FALSE)=0,"-",VLOOKUP(CONCATENATE($G$7,$A138),'Table 1a rounded for pivot'!$A$2:$Q$5120,9,FALSE))</f>
        <v>31.4</v>
      </c>
      <c r="H138" s="1">
        <f>IF(VLOOKUP(CONCATENATE($G$7,$A138),'Table 1a rounded for pivot'!$A$2:$Q$5120,10,FALSE)=0,"-",VLOOKUP(CONCATENATE($G$7,$A138),'Table 1a rounded for pivot'!$A$2:$Q$5120,10,FALSE))</f>
        <v>8.6999999999999993</v>
      </c>
      <c r="I138" s="1">
        <f>IF(VLOOKUP(CONCATENATE($G$7,$A138),'Table 1a rounded for pivot'!$A$2:$Q$5120,11,FALSE)=0,"-",VLOOKUP(CONCATENATE($G$7,$A138),'Table 1a rounded for pivot'!$A$2:$Q$5120,11,FALSE))</f>
        <v>40.1</v>
      </c>
      <c r="J138" s="1">
        <f>IF(VLOOKUP(CONCATENATE($G$7,$A138),'Table 1a rounded for pivot'!$A$2:$Q$5120,12,FALSE)=0,"-",VLOOKUP(CONCATENATE($G$7,$A138),'Table 1a rounded for pivot'!$A$2:$Q$5120,12,FALSE))</f>
        <v>69.400000000000006</v>
      </c>
      <c r="K138" s="9">
        <f>IF(B138="-","-",VLOOKUP(CONCATENATE($G$7,$A138),'Table 1a rounded for pivot'!$A$2:$Q$5120,13,FALSE))</f>
        <v>17</v>
      </c>
      <c r="L138" s="9">
        <f>IF(C138="-","-",VLOOKUP(CONCATENATE($G$7,$A138),'Table 1a rounded for pivot'!$A$2:$Q$5120,14,FALSE))</f>
        <v>49</v>
      </c>
      <c r="M138" s="9">
        <f>IF(D138="-","-",VLOOKUP(CONCATENATE($G$7,$A138),'Table 1a rounded for pivot'!$A$2:$Q$5120,15,FALSE))</f>
        <v>66</v>
      </c>
      <c r="N138" s="9">
        <f>IF(E138="-","-",VLOOKUP(CONCATENATE($G$7,$A138),'Table 1a rounded for pivot'!$A$2:$Q$5120,16,FALSE))</f>
        <v>34</v>
      </c>
      <c r="O138" s="9">
        <f>IF(F138="-","-",VLOOKUP(CONCATENATE($G$7,$A138),'Table 1a rounded for pivot'!$A$2:$Q$5120,17,FALSE))</f>
        <v>100</v>
      </c>
    </row>
    <row r="139" spans="1:15" s="16" customFormat="1" x14ac:dyDescent="0.2">
      <c r="A139" s="252" t="s">
        <v>787</v>
      </c>
      <c r="B139" s="1">
        <f>IF(VLOOKUP(CONCATENATE($G$7,$A139),'Table 1a rounded for pivot'!$A$2:$Q$5120,4,FALSE)=0,"-",VLOOKUP(CONCATENATE($G$7,$A139),'Table 1a rounded for pivot'!$A$2:$Q$5120,4,FALSE))</f>
        <v>4.3</v>
      </c>
      <c r="C139" s="1">
        <f>IF(VLOOKUP(CONCATENATE($G$7,$A139),'Table 1a rounded for pivot'!$A$2:$Q$5120,5,FALSE)=0,"-",VLOOKUP(CONCATENATE($G$7,$A139),'Table 1a rounded for pivot'!$A$2:$Q$5120,5,FALSE))</f>
        <v>13.2</v>
      </c>
      <c r="D139" s="1">
        <f>IF(VLOOKUP(CONCATENATE($G$7,$A139),'Table 1a rounded for pivot'!$A$2:$Q$5120,6,FALSE)=0,"-",VLOOKUP(CONCATENATE($G$7,$A139),'Table 1a rounded for pivot'!$A$2:$Q$5120,6,FALSE))</f>
        <v>17.5</v>
      </c>
      <c r="E139" s="1">
        <f>IF(VLOOKUP(CONCATENATE($G$7,$A139),'Table 1a rounded for pivot'!$A$2:$Q$5120,7,FALSE)=0,"-",VLOOKUP(CONCATENATE($G$7,$A139),'Table 1a rounded for pivot'!$A$2:$Q$5120,7,FALSE))</f>
        <v>9.1999999999999993</v>
      </c>
      <c r="F139" s="1">
        <f>IF(VLOOKUP(CONCATENATE($G$7,$A139),'Table 1a rounded for pivot'!$A$2:$Q$5120,8,FALSE)=0,"-",VLOOKUP(CONCATENATE($G$7,$A139),'Table 1a rounded for pivot'!$A$2:$Q$5120,8,FALSE))</f>
        <v>26.7</v>
      </c>
      <c r="G139" s="1">
        <f>IF(VLOOKUP(CONCATENATE($G$7,$A139),'Table 1a rounded for pivot'!$A$2:$Q$5120,9,FALSE)=0,"-",VLOOKUP(CONCATENATE($G$7,$A139),'Table 1a rounded for pivot'!$A$2:$Q$5120,9,FALSE))</f>
        <v>30.7</v>
      </c>
      <c r="H139" s="1">
        <f>IF(VLOOKUP(CONCATENATE($G$7,$A139),'Table 1a rounded for pivot'!$A$2:$Q$5120,10,FALSE)=0,"-",VLOOKUP(CONCATENATE($G$7,$A139),'Table 1a rounded for pivot'!$A$2:$Q$5120,10,FALSE))</f>
        <v>9.8000000000000007</v>
      </c>
      <c r="I139" s="1">
        <f>IF(VLOOKUP(CONCATENATE($G$7,$A139),'Table 1a rounded for pivot'!$A$2:$Q$5120,11,FALSE)=0,"-",VLOOKUP(CONCATENATE($G$7,$A139),'Table 1a rounded for pivot'!$A$2:$Q$5120,11,FALSE))</f>
        <v>40.5</v>
      </c>
      <c r="J139" s="1">
        <f>IF(VLOOKUP(CONCATENATE($G$7,$A139),'Table 1a rounded for pivot'!$A$2:$Q$5120,12,FALSE)=0,"-",VLOOKUP(CONCATENATE($G$7,$A139),'Table 1a rounded for pivot'!$A$2:$Q$5120,12,FALSE))</f>
        <v>67.2</v>
      </c>
      <c r="K139" s="9">
        <f>IF(B139="-","-",VLOOKUP(CONCATENATE($G$7,$A139),'Table 1a rounded for pivot'!$A$2:$Q$5120,13,FALSE))</f>
        <v>16</v>
      </c>
      <c r="L139" s="9">
        <f>IF(C139="-","-",VLOOKUP(CONCATENATE($G$7,$A139),'Table 1a rounded for pivot'!$A$2:$Q$5120,14,FALSE))</f>
        <v>50</v>
      </c>
      <c r="M139" s="9">
        <f>IF(D139="-","-",VLOOKUP(CONCATENATE($G$7,$A139),'Table 1a rounded for pivot'!$A$2:$Q$5120,15,FALSE))</f>
        <v>66</v>
      </c>
      <c r="N139" s="9">
        <f>IF(E139="-","-",VLOOKUP(CONCATENATE($G$7,$A139),'Table 1a rounded for pivot'!$A$2:$Q$5120,16,FALSE))</f>
        <v>34</v>
      </c>
      <c r="O139" s="9">
        <f>IF(F139="-","-",VLOOKUP(CONCATENATE($G$7,$A139),'Table 1a rounded for pivot'!$A$2:$Q$5120,17,FALSE))</f>
        <v>100</v>
      </c>
    </row>
    <row r="140" spans="1:15" s="16" customFormat="1" x14ac:dyDescent="0.2">
      <c r="A140" s="252" t="s">
        <v>788</v>
      </c>
      <c r="B140" s="1">
        <f>IF(VLOOKUP(CONCATENATE($G$7,$A140),'Table 1a rounded for pivot'!$A$2:$Q$5120,4,FALSE)=0,"-",VLOOKUP(CONCATENATE($G$7,$A140),'Table 1a rounded for pivot'!$A$2:$Q$5120,4,FALSE))</f>
        <v>3</v>
      </c>
      <c r="C140" s="1">
        <f>IF(VLOOKUP(CONCATENATE($G$7,$A140),'Table 1a rounded for pivot'!$A$2:$Q$5120,5,FALSE)=0,"-",VLOOKUP(CONCATENATE($G$7,$A140),'Table 1a rounded for pivot'!$A$2:$Q$5120,5,FALSE))</f>
        <v>10.7</v>
      </c>
      <c r="D140" s="1">
        <f>IF(VLOOKUP(CONCATENATE($G$7,$A140),'Table 1a rounded for pivot'!$A$2:$Q$5120,6,FALSE)=0,"-",VLOOKUP(CONCATENATE($G$7,$A140),'Table 1a rounded for pivot'!$A$2:$Q$5120,6,FALSE))</f>
        <v>13.7</v>
      </c>
      <c r="E140" s="1">
        <f>IF(VLOOKUP(CONCATENATE($G$7,$A140),'Table 1a rounded for pivot'!$A$2:$Q$5120,7,FALSE)=0,"-",VLOOKUP(CONCATENATE($G$7,$A140),'Table 1a rounded for pivot'!$A$2:$Q$5120,7,FALSE))</f>
        <v>6.2</v>
      </c>
      <c r="F140" s="1">
        <f>IF(VLOOKUP(CONCATENATE($G$7,$A140),'Table 1a rounded for pivot'!$A$2:$Q$5120,8,FALSE)=0,"-",VLOOKUP(CONCATENATE($G$7,$A140),'Table 1a rounded for pivot'!$A$2:$Q$5120,8,FALSE))</f>
        <v>19.899999999999999</v>
      </c>
      <c r="G140" s="1">
        <f>IF(VLOOKUP(CONCATENATE($G$7,$A140),'Table 1a rounded for pivot'!$A$2:$Q$5120,9,FALSE)=0,"-",VLOOKUP(CONCATENATE($G$7,$A140),'Table 1a rounded for pivot'!$A$2:$Q$5120,9,FALSE))</f>
        <v>24.6</v>
      </c>
      <c r="H140" s="1">
        <f>IF(VLOOKUP(CONCATENATE($G$7,$A140),'Table 1a rounded for pivot'!$A$2:$Q$5120,10,FALSE)=0,"-",VLOOKUP(CONCATENATE($G$7,$A140),'Table 1a rounded for pivot'!$A$2:$Q$5120,10,FALSE))</f>
        <v>8</v>
      </c>
      <c r="I140" s="1">
        <f>IF(VLOOKUP(CONCATENATE($G$7,$A140),'Table 1a rounded for pivot'!$A$2:$Q$5120,11,FALSE)=0,"-",VLOOKUP(CONCATENATE($G$7,$A140),'Table 1a rounded for pivot'!$A$2:$Q$5120,11,FALSE))</f>
        <v>32.6</v>
      </c>
      <c r="J140" s="1">
        <f>IF(VLOOKUP(CONCATENATE($G$7,$A140),'Table 1a rounded for pivot'!$A$2:$Q$5120,12,FALSE)=0,"-",VLOOKUP(CONCATENATE($G$7,$A140),'Table 1a rounded for pivot'!$A$2:$Q$5120,12,FALSE))</f>
        <v>52.5</v>
      </c>
      <c r="K140" s="9">
        <f>IF(B140="-","-",VLOOKUP(CONCATENATE($G$7,$A140),'Table 1a rounded for pivot'!$A$2:$Q$5120,13,FALSE))</f>
        <v>15</v>
      </c>
      <c r="L140" s="9">
        <f>IF(C140="-","-",VLOOKUP(CONCATENATE($G$7,$A140),'Table 1a rounded for pivot'!$A$2:$Q$5120,14,FALSE))</f>
        <v>54</v>
      </c>
      <c r="M140" s="9">
        <f>IF(D140="-","-",VLOOKUP(CONCATENATE($G$7,$A140),'Table 1a rounded for pivot'!$A$2:$Q$5120,15,FALSE))</f>
        <v>69</v>
      </c>
      <c r="N140" s="9">
        <f>IF(E140="-","-",VLOOKUP(CONCATENATE($G$7,$A140),'Table 1a rounded for pivot'!$A$2:$Q$5120,16,FALSE))</f>
        <v>31</v>
      </c>
      <c r="O140" s="9">
        <f>IF(F140="-","-",VLOOKUP(CONCATENATE($G$7,$A140),'Table 1a rounded for pivot'!$A$2:$Q$5120,17,FALSE))</f>
        <v>100</v>
      </c>
    </row>
    <row r="141" spans="1:15" s="16" customFormat="1" x14ac:dyDescent="0.2">
      <c r="A141" s="252" t="s">
        <v>804</v>
      </c>
      <c r="B141" s="1">
        <f>IF(VLOOKUP(CONCATENATE($G$7,$A141),'Table 1a rounded for pivot'!$A$2:$Q$5120,4,FALSE)=0,"-",VLOOKUP(CONCATENATE($G$7,$A141),'Table 1a rounded for pivot'!$A$2:$Q$5120,4,FALSE))</f>
        <v>4.2</v>
      </c>
      <c r="C141" s="1">
        <f>IF(VLOOKUP(CONCATENATE($G$7,$A141),'Table 1a rounded for pivot'!$A$2:$Q$5120,5,FALSE)=0,"-",VLOOKUP(CONCATENATE($G$7,$A141),'Table 1a rounded for pivot'!$A$2:$Q$5120,5,FALSE))</f>
        <v>14.4</v>
      </c>
      <c r="D141" s="1">
        <f>IF(VLOOKUP(CONCATENATE($G$7,$A141),'Table 1a rounded for pivot'!$A$2:$Q$5120,6,FALSE)=0,"-",VLOOKUP(CONCATENATE($G$7,$A141),'Table 1a rounded for pivot'!$A$2:$Q$5120,6,FALSE))</f>
        <v>18.7</v>
      </c>
      <c r="E141" s="1">
        <f>IF(VLOOKUP(CONCATENATE($G$7,$A141),'Table 1a rounded for pivot'!$A$2:$Q$5120,7,FALSE)=0,"-",VLOOKUP(CONCATENATE($G$7,$A141),'Table 1a rounded for pivot'!$A$2:$Q$5120,7,FALSE))</f>
        <v>9.1999999999999993</v>
      </c>
      <c r="F141" s="1">
        <f>IF(VLOOKUP(CONCATENATE($G$7,$A141),'Table 1a rounded for pivot'!$A$2:$Q$5120,8,FALSE)=0,"-",VLOOKUP(CONCATENATE($G$7,$A141),'Table 1a rounded for pivot'!$A$2:$Q$5120,8,FALSE))</f>
        <v>27.8</v>
      </c>
      <c r="G141" s="1">
        <f>IF(VLOOKUP(CONCATENATE($G$7,$A141),'Table 1a rounded for pivot'!$A$2:$Q$5120,9,FALSE)=0,"-",VLOOKUP(CONCATENATE($G$7,$A141),'Table 1a rounded for pivot'!$A$2:$Q$5120,9,FALSE))</f>
        <v>32.9</v>
      </c>
      <c r="H141" s="1">
        <f>IF(VLOOKUP(CONCATENATE($G$7,$A141),'Table 1a rounded for pivot'!$A$2:$Q$5120,10,FALSE)=0,"-",VLOOKUP(CONCATENATE($G$7,$A141),'Table 1a rounded for pivot'!$A$2:$Q$5120,10,FALSE))</f>
        <v>12.1</v>
      </c>
      <c r="I141" s="1">
        <f>IF(VLOOKUP(CONCATENATE($G$7,$A141),'Table 1a rounded for pivot'!$A$2:$Q$5120,11,FALSE)=0,"-",VLOOKUP(CONCATENATE($G$7,$A141),'Table 1a rounded for pivot'!$A$2:$Q$5120,11,FALSE))</f>
        <v>45</v>
      </c>
      <c r="J141" s="1">
        <f>IF(VLOOKUP(CONCATENATE($G$7,$A141),'Table 1a rounded for pivot'!$A$2:$Q$5120,12,FALSE)=0,"-",VLOOKUP(CONCATENATE($G$7,$A141),'Table 1a rounded for pivot'!$A$2:$Q$5120,12,FALSE))</f>
        <v>72.900000000000006</v>
      </c>
      <c r="K141" s="9">
        <f>IF(B141="-","-",VLOOKUP(CONCATENATE($G$7,$A141),'Table 1a rounded for pivot'!$A$2:$Q$5120,13,FALSE))</f>
        <v>15</v>
      </c>
      <c r="L141" s="9">
        <f>IF(C141="-","-",VLOOKUP(CONCATENATE($G$7,$A141),'Table 1a rounded for pivot'!$A$2:$Q$5120,14,FALSE))</f>
        <v>52</v>
      </c>
      <c r="M141" s="9">
        <f>IF(D141="-","-",VLOOKUP(CONCATENATE($G$7,$A141),'Table 1a rounded for pivot'!$A$2:$Q$5120,15,FALSE))</f>
        <v>67</v>
      </c>
      <c r="N141" s="9">
        <f>IF(E141="-","-",VLOOKUP(CONCATENATE($G$7,$A141),'Table 1a rounded for pivot'!$A$2:$Q$5120,16,FALSE))</f>
        <v>33</v>
      </c>
      <c r="O141" s="9">
        <f>IF(F141="-","-",VLOOKUP(CONCATENATE($G$7,$A141),'Table 1a rounded for pivot'!$A$2:$Q$5120,17,FALSE))</f>
        <v>100</v>
      </c>
    </row>
    <row r="142" spans="1:15" s="16" customFormat="1" x14ac:dyDescent="0.2">
      <c r="A142" s="252" t="s">
        <v>805</v>
      </c>
      <c r="B142" s="1">
        <f>IF(VLOOKUP(CONCATENATE($G$7,$A142),'Table 1a rounded for pivot'!$A$2:$Q$5120,4,FALSE)=0,"-",VLOOKUP(CONCATENATE($G$7,$A142),'Table 1a rounded for pivot'!$A$2:$Q$5120,4,FALSE))</f>
        <v>3.6</v>
      </c>
      <c r="C142" s="1">
        <f>IF(VLOOKUP(CONCATENATE($G$7,$A142),'Table 1a rounded for pivot'!$A$2:$Q$5120,5,FALSE)=0,"-",VLOOKUP(CONCATENATE($G$7,$A142),'Table 1a rounded for pivot'!$A$2:$Q$5120,5,FALSE))</f>
        <v>12.5</v>
      </c>
      <c r="D142" s="1">
        <f>IF(VLOOKUP(CONCATENATE($G$7,$A142),'Table 1a rounded for pivot'!$A$2:$Q$5120,6,FALSE)=0,"-",VLOOKUP(CONCATENATE($G$7,$A142),'Table 1a rounded for pivot'!$A$2:$Q$5120,6,FALSE))</f>
        <v>16</v>
      </c>
      <c r="E142" s="1">
        <f>IF(VLOOKUP(CONCATENATE($G$7,$A142),'Table 1a rounded for pivot'!$A$2:$Q$5120,7,FALSE)=0,"-",VLOOKUP(CONCATENATE($G$7,$A142),'Table 1a rounded for pivot'!$A$2:$Q$5120,7,FALSE))</f>
        <v>7.5</v>
      </c>
      <c r="F142" s="1">
        <f>IF(VLOOKUP(CONCATENATE($G$7,$A142),'Table 1a rounded for pivot'!$A$2:$Q$5120,8,FALSE)=0,"-",VLOOKUP(CONCATENATE($G$7,$A142),'Table 1a rounded for pivot'!$A$2:$Q$5120,8,FALSE))</f>
        <v>23.5</v>
      </c>
      <c r="G142" s="1">
        <f>IF(VLOOKUP(CONCATENATE($G$7,$A142),'Table 1a rounded for pivot'!$A$2:$Q$5120,9,FALSE)=0,"-",VLOOKUP(CONCATENATE($G$7,$A142),'Table 1a rounded for pivot'!$A$2:$Q$5120,9,FALSE))</f>
        <v>28.2</v>
      </c>
      <c r="H142" s="1">
        <f>IF(VLOOKUP(CONCATENATE($G$7,$A142),'Table 1a rounded for pivot'!$A$2:$Q$5120,10,FALSE)=0,"-",VLOOKUP(CONCATENATE($G$7,$A142),'Table 1a rounded for pivot'!$A$2:$Q$5120,10,FALSE))</f>
        <v>13.3</v>
      </c>
      <c r="I142" s="1">
        <f>IF(VLOOKUP(CONCATENATE($G$7,$A142),'Table 1a rounded for pivot'!$A$2:$Q$5120,11,FALSE)=0,"-",VLOOKUP(CONCATENATE($G$7,$A142),'Table 1a rounded for pivot'!$A$2:$Q$5120,11,FALSE))</f>
        <v>41.5</v>
      </c>
      <c r="J142" s="1">
        <f>IF(VLOOKUP(CONCATENATE($G$7,$A142),'Table 1a rounded for pivot'!$A$2:$Q$5120,12,FALSE)=0,"-",VLOOKUP(CONCATENATE($G$7,$A142),'Table 1a rounded for pivot'!$A$2:$Q$5120,12,FALSE))</f>
        <v>65</v>
      </c>
      <c r="K142" s="9">
        <f>IF(B142="-","-",VLOOKUP(CONCATENATE($G$7,$A142),'Table 1a rounded for pivot'!$A$2:$Q$5120,13,FALSE))</f>
        <v>15</v>
      </c>
      <c r="L142" s="9">
        <f>IF(C142="-","-",VLOOKUP(CONCATENATE($G$7,$A142),'Table 1a rounded for pivot'!$A$2:$Q$5120,14,FALSE))</f>
        <v>53</v>
      </c>
      <c r="M142" s="9">
        <f>IF(D142="-","-",VLOOKUP(CONCATENATE($G$7,$A142),'Table 1a rounded for pivot'!$A$2:$Q$5120,15,FALSE))</f>
        <v>68</v>
      </c>
      <c r="N142" s="9">
        <f>IF(E142="-","-",VLOOKUP(CONCATENATE($G$7,$A142),'Table 1a rounded for pivot'!$A$2:$Q$5120,16,FALSE))</f>
        <v>32</v>
      </c>
      <c r="O142" s="9">
        <f>IF(F142="-","-",VLOOKUP(CONCATENATE($G$7,$A142),'Table 1a rounded for pivot'!$A$2:$Q$5120,17,FALSE))</f>
        <v>100</v>
      </c>
    </row>
    <row r="143" spans="1:15" s="16" customFormat="1" x14ac:dyDescent="0.2">
      <c r="A143" s="252" t="s">
        <v>806</v>
      </c>
      <c r="B143" s="1">
        <f>IF(VLOOKUP(CONCATENATE($G$7,$A143),'Table 1a rounded for pivot'!$A$2:$Q$5120,4,FALSE)=0,"-",VLOOKUP(CONCATENATE($G$7,$A143),'Table 1a rounded for pivot'!$A$2:$Q$5120,4,FALSE))</f>
        <v>3.7</v>
      </c>
      <c r="C143" s="1">
        <f>IF(VLOOKUP(CONCATENATE($G$7,$A143),'Table 1a rounded for pivot'!$A$2:$Q$5120,5,FALSE)=0,"-",VLOOKUP(CONCATENATE($G$7,$A143),'Table 1a rounded for pivot'!$A$2:$Q$5120,5,FALSE))</f>
        <v>13.3</v>
      </c>
      <c r="D143" s="1">
        <f>IF(VLOOKUP(CONCATENATE($G$7,$A143),'Table 1a rounded for pivot'!$A$2:$Q$5120,6,FALSE)=0,"-",VLOOKUP(CONCATENATE($G$7,$A143),'Table 1a rounded for pivot'!$A$2:$Q$5120,6,FALSE))</f>
        <v>17</v>
      </c>
      <c r="E143" s="1">
        <f>IF(VLOOKUP(CONCATENATE($G$7,$A143),'Table 1a rounded for pivot'!$A$2:$Q$5120,7,FALSE)=0,"-",VLOOKUP(CONCATENATE($G$7,$A143),'Table 1a rounded for pivot'!$A$2:$Q$5120,7,FALSE))</f>
        <v>7.9</v>
      </c>
      <c r="F143" s="1">
        <f>IF(VLOOKUP(CONCATENATE($G$7,$A143),'Table 1a rounded for pivot'!$A$2:$Q$5120,8,FALSE)=0,"-",VLOOKUP(CONCATENATE($G$7,$A143),'Table 1a rounded for pivot'!$A$2:$Q$5120,8,FALSE))</f>
        <v>24.9</v>
      </c>
      <c r="G143" s="1">
        <f>IF(VLOOKUP(CONCATENATE($G$7,$A143),'Table 1a rounded for pivot'!$A$2:$Q$5120,9,FALSE)=0,"-",VLOOKUP(CONCATENATE($G$7,$A143),'Table 1a rounded for pivot'!$A$2:$Q$5120,9,FALSE))</f>
        <v>29.6</v>
      </c>
      <c r="H143" s="1">
        <f>IF(VLOOKUP(CONCATENATE($G$7,$A143),'Table 1a rounded for pivot'!$A$2:$Q$5120,10,FALSE)=0,"-",VLOOKUP(CONCATENATE($G$7,$A143),'Table 1a rounded for pivot'!$A$2:$Q$5120,10,FALSE))</f>
        <v>12</v>
      </c>
      <c r="I143" s="1">
        <f>IF(VLOOKUP(CONCATENATE($G$7,$A143),'Table 1a rounded for pivot'!$A$2:$Q$5120,11,FALSE)=0,"-",VLOOKUP(CONCATENATE($G$7,$A143),'Table 1a rounded for pivot'!$A$2:$Q$5120,11,FALSE))</f>
        <v>41.7</v>
      </c>
      <c r="J143" s="1">
        <f>IF(VLOOKUP(CONCATENATE($G$7,$A143),'Table 1a rounded for pivot'!$A$2:$Q$5120,12,FALSE)=0,"-",VLOOKUP(CONCATENATE($G$7,$A143),'Table 1a rounded for pivot'!$A$2:$Q$5120,12,FALSE))</f>
        <v>66.599999999999994</v>
      </c>
      <c r="K143" s="9">
        <f>IF(B143="-","-",VLOOKUP(CONCATENATE($G$7,$A143),'Table 1a rounded for pivot'!$A$2:$Q$5120,13,FALSE))</f>
        <v>15</v>
      </c>
      <c r="L143" s="9">
        <f>IF(C143="-","-",VLOOKUP(CONCATENATE($G$7,$A143),'Table 1a rounded for pivot'!$A$2:$Q$5120,14,FALSE))</f>
        <v>53</v>
      </c>
      <c r="M143" s="9">
        <f>IF(D143="-","-",VLOOKUP(CONCATENATE($G$7,$A143),'Table 1a rounded for pivot'!$A$2:$Q$5120,15,FALSE))</f>
        <v>68</v>
      </c>
      <c r="N143" s="9">
        <f>IF(E143="-","-",VLOOKUP(CONCATENATE($G$7,$A143),'Table 1a rounded for pivot'!$A$2:$Q$5120,16,FALSE))</f>
        <v>32</v>
      </c>
      <c r="O143" s="9">
        <f>IF(F143="-","-",VLOOKUP(CONCATENATE($G$7,$A143),'Table 1a rounded for pivot'!$A$2:$Q$5120,17,FALSE))</f>
        <v>100</v>
      </c>
    </row>
    <row r="144" spans="1:15" s="16" customFormat="1" x14ac:dyDescent="0.2">
      <c r="A144" s="36" t="s">
        <v>768</v>
      </c>
      <c r="B144" s="1">
        <f>IF(VLOOKUP(CONCATENATE($G$7,$A144),'Table 1a rounded for pivot'!$A$2:$Q$5120,4,FALSE)=0,"-",VLOOKUP(CONCATENATE($G$7,$A144),'Table 1a rounded for pivot'!$A$2:$Q$5120,4,FALSE))</f>
        <v>3.4</v>
      </c>
      <c r="C144" s="1">
        <f>IF(VLOOKUP(CONCATENATE($G$7,$A144),'Table 1a rounded for pivot'!$A$2:$Q$5120,5,FALSE)=0,"-",VLOOKUP(CONCATENATE($G$7,$A144),'Table 1a rounded for pivot'!$A$2:$Q$5120,5,FALSE))</f>
        <v>12.4</v>
      </c>
      <c r="D144" s="1">
        <f>IF(VLOOKUP(CONCATENATE($G$7,$A144),'Table 1a rounded for pivot'!$A$2:$Q$5120,6,FALSE)=0,"-",VLOOKUP(CONCATENATE($G$7,$A144),'Table 1a rounded for pivot'!$A$2:$Q$5120,6,FALSE))</f>
        <v>15.8</v>
      </c>
      <c r="E144" s="1">
        <f>IF(VLOOKUP(CONCATENATE($G$7,$A144),'Table 1a rounded for pivot'!$A$2:$Q$5120,7,FALSE)=0,"-",VLOOKUP(CONCATENATE($G$7,$A144),'Table 1a rounded for pivot'!$A$2:$Q$5120,7,FALSE))</f>
        <v>6.6</v>
      </c>
      <c r="F144" s="1">
        <f>IF(VLOOKUP(CONCATENATE($G$7,$A144),'Table 1a rounded for pivot'!$A$2:$Q$5120,8,FALSE)=0,"-",VLOOKUP(CONCATENATE($G$7,$A144),'Table 1a rounded for pivot'!$A$2:$Q$5120,8,FALSE))</f>
        <v>22.5</v>
      </c>
      <c r="G144" s="1">
        <f>IF(VLOOKUP(CONCATENATE($G$7,$A144),'Table 1a rounded for pivot'!$A$2:$Q$5120,9,FALSE)=0,"-",VLOOKUP(CONCATENATE($G$7,$A144),'Table 1a rounded for pivot'!$A$2:$Q$5120,9,FALSE))</f>
        <v>27.1</v>
      </c>
      <c r="H144" s="1">
        <f>IF(VLOOKUP(CONCATENATE($G$7,$A144),'Table 1a rounded for pivot'!$A$2:$Q$5120,10,FALSE)=0,"-",VLOOKUP(CONCATENATE($G$7,$A144),'Table 1a rounded for pivot'!$A$2:$Q$5120,10,FALSE))</f>
        <v>12.5</v>
      </c>
      <c r="I144" s="1">
        <f>IF(VLOOKUP(CONCATENATE($G$7,$A144),'Table 1a rounded for pivot'!$A$2:$Q$5120,11,FALSE)=0,"-",VLOOKUP(CONCATENATE($G$7,$A144),'Table 1a rounded for pivot'!$A$2:$Q$5120,11,FALSE))</f>
        <v>39.6</v>
      </c>
      <c r="J144" s="1">
        <f>IF(VLOOKUP(CONCATENATE($G$7,$A144),'Table 1a rounded for pivot'!$A$2:$Q$5120,12,FALSE)=0,"-",VLOOKUP(CONCATENATE($G$7,$A144),'Table 1a rounded for pivot'!$A$2:$Q$5120,12,FALSE))</f>
        <v>62.1</v>
      </c>
      <c r="K144" s="9">
        <f>IF(B144="-","-",VLOOKUP(CONCATENATE($G$7,$A144),'Table 1a rounded for pivot'!$A$2:$Q$5120,13,FALSE))</f>
        <v>15</v>
      </c>
      <c r="L144" s="9">
        <f>IF(C144="-","-",VLOOKUP(CONCATENATE($G$7,$A144),'Table 1a rounded for pivot'!$A$2:$Q$5120,14,FALSE))</f>
        <v>55</v>
      </c>
      <c r="M144" s="9">
        <f>IF(D144="-","-",VLOOKUP(CONCATENATE($G$7,$A144),'Table 1a rounded for pivot'!$A$2:$Q$5120,15,FALSE))</f>
        <v>70</v>
      </c>
      <c r="N144" s="9">
        <f>IF(E144="-","-",VLOOKUP(CONCATENATE($G$7,$A144),'Table 1a rounded for pivot'!$A$2:$Q$5120,16,FALSE))</f>
        <v>30</v>
      </c>
      <c r="O144" s="9">
        <f>IF(F144="-","-",VLOOKUP(CONCATENATE($G$7,$A144),'Table 1a rounded for pivot'!$A$2:$Q$5120,17,FALSE))</f>
        <v>100</v>
      </c>
    </row>
    <row r="145" spans="1:15" s="16" customFormat="1" x14ac:dyDescent="0.2">
      <c r="A145" s="36" t="s">
        <v>769</v>
      </c>
      <c r="B145" s="1">
        <f>IF(VLOOKUP(CONCATENATE($G$7,$A145),'Table 1a rounded for pivot'!$A$2:$Q$5120,4,FALSE)=0,"-",VLOOKUP(CONCATENATE($G$7,$A145),'Table 1a rounded for pivot'!$A$2:$Q$5120,4,FALSE))</f>
        <v>3.3</v>
      </c>
      <c r="C145" s="1">
        <f>IF(VLOOKUP(CONCATENATE($G$7,$A145),'Table 1a rounded for pivot'!$A$2:$Q$5120,5,FALSE)=0,"-",VLOOKUP(CONCATENATE($G$7,$A145),'Table 1a rounded for pivot'!$A$2:$Q$5120,5,FALSE))</f>
        <v>12.7</v>
      </c>
      <c r="D145" s="1">
        <f>IF(VLOOKUP(CONCATENATE($G$7,$A145),'Table 1a rounded for pivot'!$A$2:$Q$5120,6,FALSE)=0,"-",VLOOKUP(CONCATENATE($G$7,$A145),'Table 1a rounded for pivot'!$A$2:$Q$5120,6,FALSE))</f>
        <v>16</v>
      </c>
      <c r="E145" s="1">
        <f>IF(VLOOKUP(CONCATENATE($G$7,$A145),'Table 1a rounded for pivot'!$A$2:$Q$5120,7,FALSE)=0,"-",VLOOKUP(CONCATENATE($G$7,$A145),'Table 1a rounded for pivot'!$A$2:$Q$5120,7,FALSE))</f>
        <v>6.6</v>
      </c>
      <c r="F145" s="1">
        <f>IF(VLOOKUP(CONCATENATE($G$7,$A145),'Table 1a rounded for pivot'!$A$2:$Q$5120,8,FALSE)=0,"-",VLOOKUP(CONCATENATE($G$7,$A145),'Table 1a rounded for pivot'!$A$2:$Q$5120,8,FALSE))</f>
        <v>22.6</v>
      </c>
      <c r="G145" s="1">
        <f>IF(VLOOKUP(CONCATENATE($G$7,$A145),'Table 1a rounded for pivot'!$A$2:$Q$5120,9,FALSE)=0,"-",VLOOKUP(CONCATENATE($G$7,$A145),'Table 1a rounded for pivot'!$A$2:$Q$5120,9,FALSE))</f>
        <v>28.2</v>
      </c>
      <c r="H145" s="1">
        <f>IF(VLOOKUP(CONCATENATE($G$7,$A145),'Table 1a rounded for pivot'!$A$2:$Q$5120,10,FALSE)=0,"-",VLOOKUP(CONCATENATE($G$7,$A145),'Table 1a rounded for pivot'!$A$2:$Q$5120,10,FALSE))</f>
        <v>14.7</v>
      </c>
      <c r="I145" s="1">
        <f>IF(VLOOKUP(CONCATENATE($G$7,$A145),'Table 1a rounded for pivot'!$A$2:$Q$5120,11,FALSE)=0,"-",VLOOKUP(CONCATENATE($G$7,$A145),'Table 1a rounded for pivot'!$A$2:$Q$5120,11,FALSE))</f>
        <v>42.9</v>
      </c>
      <c r="J145" s="1">
        <f>IF(VLOOKUP(CONCATENATE($G$7,$A145),'Table 1a rounded for pivot'!$A$2:$Q$5120,12,FALSE)=0,"-",VLOOKUP(CONCATENATE($G$7,$A145),'Table 1a rounded for pivot'!$A$2:$Q$5120,12,FALSE))</f>
        <v>65.5</v>
      </c>
      <c r="K145" s="9">
        <f>IF(B145="-","-",VLOOKUP(CONCATENATE($G$7,$A145),'Table 1a rounded for pivot'!$A$2:$Q$5120,13,FALSE))</f>
        <v>14</v>
      </c>
      <c r="L145" s="9">
        <f>IF(C145="-","-",VLOOKUP(CONCATENATE($G$7,$A145),'Table 1a rounded for pivot'!$A$2:$Q$5120,14,FALSE))</f>
        <v>56</v>
      </c>
      <c r="M145" s="9">
        <f>IF(D145="-","-",VLOOKUP(CONCATENATE($G$7,$A145),'Table 1a rounded for pivot'!$A$2:$Q$5120,15,FALSE))</f>
        <v>71</v>
      </c>
      <c r="N145" s="9">
        <f>IF(E145="-","-",VLOOKUP(CONCATENATE($G$7,$A145),'Table 1a rounded for pivot'!$A$2:$Q$5120,16,FALSE))</f>
        <v>29</v>
      </c>
      <c r="O145" s="9">
        <f>IF(F145="-","-",VLOOKUP(CONCATENATE($G$7,$A145),'Table 1a rounded for pivot'!$A$2:$Q$5120,17,FALSE))</f>
        <v>100</v>
      </c>
    </row>
    <row r="146" spans="1:15" s="16" customFormat="1" x14ac:dyDescent="0.2">
      <c r="A146" s="36" t="s">
        <v>770</v>
      </c>
      <c r="B146" s="1">
        <f>IF(VLOOKUP(CONCATENATE($G$7,$A146),'Table 1a rounded for pivot'!$A$2:$Q$5120,4,FALSE)=0,"-",VLOOKUP(CONCATENATE($G$7,$A146),'Table 1a rounded for pivot'!$A$2:$Q$5120,4,FALSE))</f>
        <v>3.2</v>
      </c>
      <c r="C146" s="1">
        <f>IF(VLOOKUP(CONCATENATE($G$7,$A146),'Table 1a rounded for pivot'!$A$2:$Q$5120,5,FALSE)=0,"-",VLOOKUP(CONCATENATE($G$7,$A146),'Table 1a rounded for pivot'!$A$2:$Q$5120,5,FALSE))</f>
        <v>12.8</v>
      </c>
      <c r="D146" s="1">
        <f>IF(VLOOKUP(CONCATENATE($G$7,$A146),'Table 1a rounded for pivot'!$A$2:$Q$5120,6,FALSE)=0,"-",VLOOKUP(CONCATENATE($G$7,$A146),'Table 1a rounded for pivot'!$A$2:$Q$5120,6,FALSE))</f>
        <v>16</v>
      </c>
      <c r="E146" s="1">
        <f>IF(VLOOKUP(CONCATENATE($G$7,$A146),'Table 1a rounded for pivot'!$A$2:$Q$5120,7,FALSE)=0,"-",VLOOKUP(CONCATENATE($G$7,$A146),'Table 1a rounded for pivot'!$A$2:$Q$5120,7,FALSE))</f>
        <v>6</v>
      </c>
      <c r="F146" s="1">
        <f>IF(VLOOKUP(CONCATENATE($G$7,$A146),'Table 1a rounded for pivot'!$A$2:$Q$5120,8,FALSE)=0,"-",VLOOKUP(CONCATENATE($G$7,$A146),'Table 1a rounded for pivot'!$A$2:$Q$5120,8,FALSE))</f>
        <v>22</v>
      </c>
      <c r="G146" s="1">
        <f>IF(VLOOKUP(CONCATENATE($G$7,$A146),'Table 1a rounded for pivot'!$A$2:$Q$5120,9,FALSE)=0,"-",VLOOKUP(CONCATENATE($G$7,$A146),'Table 1a rounded for pivot'!$A$2:$Q$5120,9,FALSE))</f>
        <v>28</v>
      </c>
      <c r="H146" s="1">
        <f>IF(VLOOKUP(CONCATENATE($G$7,$A146),'Table 1a rounded for pivot'!$A$2:$Q$5120,10,FALSE)=0,"-",VLOOKUP(CONCATENATE($G$7,$A146),'Table 1a rounded for pivot'!$A$2:$Q$5120,10,FALSE))</f>
        <v>16.399999999999999</v>
      </c>
      <c r="I146" s="1">
        <f>IF(VLOOKUP(CONCATENATE($G$7,$A146),'Table 1a rounded for pivot'!$A$2:$Q$5120,11,FALSE)=0,"-",VLOOKUP(CONCATENATE($G$7,$A146),'Table 1a rounded for pivot'!$A$2:$Q$5120,11,FALSE))</f>
        <v>44.4</v>
      </c>
      <c r="J146" s="1">
        <f>IF(VLOOKUP(CONCATENATE($G$7,$A146),'Table 1a rounded for pivot'!$A$2:$Q$5120,12,FALSE)=0,"-",VLOOKUP(CONCATENATE($G$7,$A146),'Table 1a rounded for pivot'!$A$2:$Q$5120,12,FALSE))</f>
        <v>66.400000000000006</v>
      </c>
      <c r="K146" s="9">
        <f>IF(B146="-","-",VLOOKUP(CONCATENATE($G$7,$A146),'Table 1a rounded for pivot'!$A$2:$Q$5120,13,FALSE))</f>
        <v>15</v>
      </c>
      <c r="L146" s="9">
        <f>IF(C146="-","-",VLOOKUP(CONCATENATE($G$7,$A146),'Table 1a rounded for pivot'!$A$2:$Q$5120,14,FALSE))</f>
        <v>58</v>
      </c>
      <c r="M146" s="9">
        <f>IF(D146="-","-",VLOOKUP(CONCATENATE($G$7,$A146),'Table 1a rounded for pivot'!$A$2:$Q$5120,15,FALSE))</f>
        <v>73</v>
      </c>
      <c r="N146" s="9">
        <f>IF(E146="-","-",VLOOKUP(CONCATENATE($G$7,$A146),'Table 1a rounded for pivot'!$A$2:$Q$5120,16,FALSE))</f>
        <v>27</v>
      </c>
      <c r="O146" s="9">
        <f>IF(F146="-","-",VLOOKUP(CONCATENATE($G$7,$A146),'Table 1a rounded for pivot'!$A$2:$Q$5120,17,FALSE))</f>
        <v>100</v>
      </c>
    </row>
    <row r="147" spans="1:15" s="16" customFormat="1" x14ac:dyDescent="0.2">
      <c r="A147" s="36" t="s">
        <v>773</v>
      </c>
      <c r="B147" s="1">
        <f>IF(VLOOKUP(CONCATENATE($G$7,$A147),'Table 1a rounded for pivot'!$A$2:$Q$5120,4,FALSE)=0,"-",VLOOKUP(CONCATENATE($G$7,$A147),'Table 1a rounded for pivot'!$A$2:$Q$5120,4,FALSE))</f>
        <v>3</v>
      </c>
      <c r="C147" s="1">
        <f>IF(VLOOKUP(CONCATENATE($G$7,$A147),'Table 1a rounded for pivot'!$A$2:$Q$5120,5,FALSE)=0,"-",VLOOKUP(CONCATENATE($G$7,$A147),'Table 1a rounded for pivot'!$A$2:$Q$5120,5,FALSE))</f>
        <v>13.4</v>
      </c>
      <c r="D147" s="1">
        <f>IF(VLOOKUP(CONCATENATE($G$7,$A147),'Table 1a rounded for pivot'!$A$2:$Q$5120,6,FALSE)=0,"-",VLOOKUP(CONCATENATE($G$7,$A147),'Table 1a rounded for pivot'!$A$2:$Q$5120,6,FALSE))</f>
        <v>16.399999999999999</v>
      </c>
      <c r="E147" s="1">
        <f>IF(VLOOKUP(CONCATENATE($G$7,$A147),'Table 1a rounded for pivot'!$A$2:$Q$5120,7,FALSE)=0,"-",VLOOKUP(CONCATENATE($G$7,$A147),'Table 1a rounded for pivot'!$A$2:$Q$5120,7,FALSE))</f>
        <v>5.3</v>
      </c>
      <c r="F147" s="1">
        <f>IF(VLOOKUP(CONCATENATE($G$7,$A147),'Table 1a rounded for pivot'!$A$2:$Q$5120,8,FALSE)=0,"-",VLOOKUP(CONCATENATE($G$7,$A147),'Table 1a rounded for pivot'!$A$2:$Q$5120,8,FALSE))</f>
        <v>21.7</v>
      </c>
      <c r="G147" s="1">
        <f>IF(VLOOKUP(CONCATENATE($G$7,$A147),'Table 1a rounded for pivot'!$A$2:$Q$5120,9,FALSE)=0,"-",VLOOKUP(CONCATENATE($G$7,$A147),'Table 1a rounded for pivot'!$A$2:$Q$5120,9,FALSE))</f>
        <v>28.3</v>
      </c>
      <c r="H147" s="1">
        <f>IF(VLOOKUP(CONCATENATE($G$7,$A147),'Table 1a rounded for pivot'!$A$2:$Q$5120,10,FALSE)=0,"-",VLOOKUP(CONCATENATE($G$7,$A147),'Table 1a rounded for pivot'!$A$2:$Q$5120,10,FALSE))</f>
        <v>19.600000000000001</v>
      </c>
      <c r="I147" s="1">
        <f>IF(VLOOKUP(CONCATENATE($G$7,$A147),'Table 1a rounded for pivot'!$A$2:$Q$5120,11,FALSE)=0,"-",VLOOKUP(CONCATENATE($G$7,$A147),'Table 1a rounded for pivot'!$A$2:$Q$5120,11,FALSE))</f>
        <v>47.9</v>
      </c>
      <c r="J147" s="1">
        <f>IF(VLOOKUP(CONCATENATE($G$7,$A147),'Table 1a rounded for pivot'!$A$2:$Q$5120,12,FALSE)=0,"-",VLOOKUP(CONCATENATE($G$7,$A147),'Table 1a rounded for pivot'!$A$2:$Q$5120,12,FALSE))</f>
        <v>69.599999999999994</v>
      </c>
      <c r="K147" s="9">
        <f>IF(B147="-","-",VLOOKUP(CONCATENATE($G$7,$A147),'Table 1a rounded for pivot'!$A$2:$Q$5120,13,FALSE))</f>
        <v>14</v>
      </c>
      <c r="L147" s="9">
        <f>IF(C147="-","-",VLOOKUP(CONCATENATE($G$7,$A147),'Table 1a rounded for pivot'!$A$2:$Q$5120,14,FALSE))</f>
        <v>62</v>
      </c>
      <c r="M147" s="9">
        <f>IF(D147="-","-",VLOOKUP(CONCATENATE($G$7,$A147),'Table 1a rounded for pivot'!$A$2:$Q$5120,15,FALSE))</f>
        <v>75</v>
      </c>
      <c r="N147" s="9">
        <f>IF(E147="-","-",VLOOKUP(CONCATENATE($G$7,$A147),'Table 1a rounded for pivot'!$A$2:$Q$5120,16,FALSE))</f>
        <v>25</v>
      </c>
      <c r="O147" s="9">
        <f>IF(F147="-","-",VLOOKUP(CONCATENATE($G$7,$A147),'Table 1a rounded for pivot'!$A$2:$Q$5120,17,FALSE))</f>
        <v>100</v>
      </c>
    </row>
    <row r="148" spans="1:15" s="16" customFormat="1" x14ac:dyDescent="0.2">
      <c r="A148" s="36" t="s">
        <v>774</v>
      </c>
      <c r="B148" s="1">
        <f>IF(VLOOKUP(CONCATENATE($G$7,$A148),'Table 1a rounded for pivot'!$A$2:$Q$5120,4,FALSE)=0,"-",VLOOKUP(CONCATENATE($G$7,$A148),'Table 1a rounded for pivot'!$A$2:$Q$5120,4,FALSE))</f>
        <v>2.6</v>
      </c>
      <c r="C148" s="1">
        <f>IF(VLOOKUP(CONCATENATE($G$7,$A148),'Table 1a rounded for pivot'!$A$2:$Q$5120,5,FALSE)=0,"-",VLOOKUP(CONCATENATE($G$7,$A148),'Table 1a rounded for pivot'!$A$2:$Q$5120,5,FALSE))</f>
        <v>12.3</v>
      </c>
      <c r="D148" s="1">
        <f>IF(VLOOKUP(CONCATENATE($G$7,$A148),'Table 1a rounded for pivot'!$A$2:$Q$5120,6,FALSE)=0,"-",VLOOKUP(CONCATENATE($G$7,$A148),'Table 1a rounded for pivot'!$A$2:$Q$5120,6,FALSE))</f>
        <v>14.9</v>
      </c>
      <c r="E148" s="1">
        <f>IF(VLOOKUP(CONCATENATE($G$7,$A148),'Table 1a rounded for pivot'!$A$2:$Q$5120,7,FALSE)=0,"-",VLOOKUP(CONCATENATE($G$7,$A148),'Table 1a rounded for pivot'!$A$2:$Q$5120,7,FALSE))</f>
        <v>4.3</v>
      </c>
      <c r="F148" s="1">
        <f>IF(VLOOKUP(CONCATENATE($G$7,$A148),'Table 1a rounded for pivot'!$A$2:$Q$5120,8,FALSE)=0,"-",VLOOKUP(CONCATENATE($G$7,$A148),'Table 1a rounded for pivot'!$A$2:$Q$5120,8,FALSE))</f>
        <v>19.2</v>
      </c>
      <c r="G148" s="1">
        <f>IF(VLOOKUP(CONCATENATE($G$7,$A148),'Table 1a rounded for pivot'!$A$2:$Q$5120,9,FALSE)=0,"-",VLOOKUP(CONCATENATE($G$7,$A148),'Table 1a rounded for pivot'!$A$2:$Q$5120,9,FALSE))</f>
        <v>25.3</v>
      </c>
      <c r="H148" s="1">
        <f>IF(VLOOKUP(CONCATENATE($G$7,$A148),'Table 1a rounded for pivot'!$A$2:$Q$5120,10,FALSE)=0,"-",VLOOKUP(CONCATENATE($G$7,$A148),'Table 1a rounded for pivot'!$A$2:$Q$5120,10,FALSE))</f>
        <v>20.9</v>
      </c>
      <c r="I148" s="1">
        <f>IF(VLOOKUP(CONCATENATE($G$7,$A148),'Table 1a rounded for pivot'!$A$2:$Q$5120,11,FALSE)=0,"-",VLOOKUP(CONCATENATE($G$7,$A148),'Table 1a rounded for pivot'!$A$2:$Q$5120,11,FALSE))</f>
        <v>46.2</v>
      </c>
      <c r="J148" s="1">
        <f>IF(VLOOKUP(CONCATENATE($G$7,$A148),'Table 1a rounded for pivot'!$A$2:$Q$5120,12,FALSE)=0,"-",VLOOKUP(CONCATENATE($G$7,$A148),'Table 1a rounded for pivot'!$A$2:$Q$5120,12,FALSE))</f>
        <v>65.400000000000006</v>
      </c>
      <c r="K148" s="9">
        <f>IF(B148="-","-",VLOOKUP(CONCATENATE($G$7,$A148),'Table 1a rounded for pivot'!$A$2:$Q$5120,13,FALSE))</f>
        <v>14</v>
      </c>
      <c r="L148" s="9">
        <f>IF(C148="-","-",VLOOKUP(CONCATENATE($G$7,$A148),'Table 1a rounded for pivot'!$A$2:$Q$5120,14,FALSE))</f>
        <v>64</v>
      </c>
      <c r="M148" s="9">
        <f>IF(D148="-","-",VLOOKUP(CONCATENATE($G$7,$A148),'Table 1a rounded for pivot'!$A$2:$Q$5120,15,FALSE))</f>
        <v>77</v>
      </c>
      <c r="N148" s="9">
        <f>IF(E148="-","-",VLOOKUP(CONCATENATE($G$7,$A148),'Table 1a rounded for pivot'!$A$2:$Q$5120,16,FALSE))</f>
        <v>23</v>
      </c>
      <c r="O148" s="9">
        <f>IF(F148="-","-",VLOOKUP(CONCATENATE($G$7,$A148),'Table 1a rounded for pivot'!$A$2:$Q$5120,17,FALSE))</f>
        <v>100</v>
      </c>
    </row>
    <row r="149" spans="1:15" s="16" customFormat="1" x14ac:dyDescent="0.2">
      <c r="A149" s="36" t="s">
        <v>775</v>
      </c>
      <c r="B149" s="1">
        <f>IF(VLOOKUP(CONCATENATE($G$7,$A149),'Table 1a rounded for pivot'!$A$2:$Q$5120,4,FALSE)=0,"-",VLOOKUP(CONCATENATE($G$7,$A149),'Table 1a rounded for pivot'!$A$2:$Q$5120,4,FALSE))</f>
        <v>2.7</v>
      </c>
      <c r="C149" s="1">
        <f>IF(VLOOKUP(CONCATENATE($G$7,$A149),'Table 1a rounded for pivot'!$A$2:$Q$5120,5,FALSE)=0,"-",VLOOKUP(CONCATENATE($G$7,$A149),'Table 1a rounded for pivot'!$A$2:$Q$5120,5,FALSE))</f>
        <v>13.5</v>
      </c>
      <c r="D149" s="1">
        <f>IF(VLOOKUP(CONCATENATE($G$7,$A149),'Table 1a rounded for pivot'!$A$2:$Q$5120,6,FALSE)=0,"-",VLOOKUP(CONCATENATE($G$7,$A149),'Table 1a rounded for pivot'!$A$2:$Q$5120,6,FALSE))</f>
        <v>16.3</v>
      </c>
      <c r="E149" s="1">
        <f>IF(VLOOKUP(CONCATENATE($G$7,$A149),'Table 1a rounded for pivot'!$A$2:$Q$5120,7,FALSE)=0,"-",VLOOKUP(CONCATENATE($G$7,$A149),'Table 1a rounded for pivot'!$A$2:$Q$5120,7,FALSE))</f>
        <v>4.2</v>
      </c>
      <c r="F149" s="1">
        <f>IF(VLOOKUP(CONCATENATE($G$7,$A149),'Table 1a rounded for pivot'!$A$2:$Q$5120,8,FALSE)=0,"-",VLOOKUP(CONCATENATE($G$7,$A149),'Table 1a rounded for pivot'!$A$2:$Q$5120,8,FALSE))</f>
        <v>20.5</v>
      </c>
      <c r="G149" s="1">
        <f>IF(VLOOKUP(CONCATENATE($G$7,$A149),'Table 1a rounded for pivot'!$A$2:$Q$5120,9,FALSE)=0,"-",VLOOKUP(CONCATENATE($G$7,$A149),'Table 1a rounded for pivot'!$A$2:$Q$5120,9,FALSE))</f>
        <v>27.1</v>
      </c>
      <c r="H149" s="1">
        <f>IF(VLOOKUP(CONCATENATE($G$7,$A149),'Table 1a rounded for pivot'!$A$2:$Q$5120,10,FALSE)=0,"-",VLOOKUP(CONCATENATE($G$7,$A149),'Table 1a rounded for pivot'!$A$2:$Q$5120,10,FALSE))</f>
        <v>25.8</v>
      </c>
      <c r="I149" s="1">
        <f>IF(VLOOKUP(CONCATENATE($G$7,$A149),'Table 1a rounded for pivot'!$A$2:$Q$5120,11,FALSE)=0,"-",VLOOKUP(CONCATENATE($G$7,$A149),'Table 1a rounded for pivot'!$A$2:$Q$5120,11,FALSE))</f>
        <v>52.9</v>
      </c>
      <c r="J149" s="1">
        <f>IF(VLOOKUP(CONCATENATE($G$7,$A149),'Table 1a rounded for pivot'!$A$2:$Q$5120,12,FALSE)=0,"-",VLOOKUP(CONCATENATE($G$7,$A149),'Table 1a rounded for pivot'!$A$2:$Q$5120,12,FALSE))</f>
        <v>73.400000000000006</v>
      </c>
      <c r="K149" s="9">
        <f>IF(B149="-","-",VLOOKUP(CONCATENATE($G$7,$A149),'Table 1a rounded for pivot'!$A$2:$Q$5120,13,FALSE))</f>
        <v>13</v>
      </c>
      <c r="L149" s="9">
        <f>IF(C149="-","-",VLOOKUP(CONCATENATE($G$7,$A149),'Table 1a rounded for pivot'!$A$2:$Q$5120,14,FALSE))</f>
        <v>66</v>
      </c>
      <c r="M149" s="9">
        <f>IF(D149="-","-",VLOOKUP(CONCATENATE($G$7,$A149),'Table 1a rounded for pivot'!$A$2:$Q$5120,15,FALSE))</f>
        <v>79</v>
      </c>
      <c r="N149" s="9">
        <f>IF(E149="-","-",VLOOKUP(CONCATENATE($G$7,$A149),'Table 1a rounded for pivot'!$A$2:$Q$5120,16,FALSE))</f>
        <v>21</v>
      </c>
      <c r="O149" s="9">
        <f>IF(F149="-","-",VLOOKUP(CONCATENATE($G$7,$A149),'Table 1a rounded for pivot'!$A$2:$Q$5120,17,FALSE))</f>
        <v>100</v>
      </c>
    </row>
    <row r="150" spans="1:15" s="16" customFormat="1" x14ac:dyDescent="0.2">
      <c r="A150" s="37" t="s">
        <v>147</v>
      </c>
      <c r="B150" s="1">
        <f>IF(VLOOKUP(CONCATENATE($G$7,$A150),'Table 1a rounded for pivot'!$A$2:$Q$5120,4,FALSE)=0,"-",VLOOKUP(CONCATENATE($G$7,$A150),'Table 1a rounded for pivot'!$A$2:$Q$5120,4,FALSE))</f>
        <v>544.70000000000005</v>
      </c>
      <c r="C150" s="1">
        <f>IF(VLOOKUP(CONCATENATE($G$7,$A150),'Table 1a rounded for pivot'!$A$2:$Q$5120,5,FALSE)=0,"-",VLOOKUP(CONCATENATE($G$7,$A150),'Table 1a rounded for pivot'!$A$2:$Q$5120,5,FALSE))</f>
        <v>652.5</v>
      </c>
      <c r="D150" s="1">
        <f>IF(VLOOKUP(CONCATENATE($G$7,$A150),'Table 1a rounded for pivot'!$A$2:$Q$5120,6,FALSE)=0,"-",VLOOKUP(CONCATENATE($G$7,$A150),'Table 1a rounded for pivot'!$A$2:$Q$5120,6,FALSE))</f>
        <v>1197.2</v>
      </c>
      <c r="E150" s="1">
        <f>IF(VLOOKUP(CONCATENATE($G$7,$A150),'Table 1a rounded for pivot'!$A$2:$Q$5120,7,FALSE)=0,"-",VLOOKUP(CONCATENATE($G$7,$A150),'Table 1a rounded for pivot'!$A$2:$Q$5120,7,FALSE))</f>
        <v>1154.2</v>
      </c>
      <c r="F150" s="1">
        <f>IF(VLOOKUP(CONCATENATE($G$7,$A150),'Table 1a rounded for pivot'!$A$2:$Q$5120,8,FALSE)=0,"-",VLOOKUP(CONCATENATE($G$7,$A150),'Table 1a rounded for pivot'!$A$2:$Q$5120,8,FALSE))</f>
        <v>2351.4</v>
      </c>
      <c r="G150" s="1">
        <f>IF(VLOOKUP(CONCATENATE($G$7,$A150),'Table 1a rounded for pivot'!$A$2:$Q$5120,9,FALSE)=0,"-",VLOOKUP(CONCATENATE($G$7,$A150),'Table 1a rounded for pivot'!$A$2:$Q$5120,9,FALSE))</f>
        <v>1642</v>
      </c>
      <c r="H150" s="1">
        <f>IF(VLOOKUP(CONCATENATE($G$7,$A150),'Table 1a rounded for pivot'!$A$2:$Q$5120,10,FALSE)=0,"-",VLOOKUP(CONCATENATE($G$7,$A150),'Table 1a rounded for pivot'!$A$2:$Q$5120,10,FALSE))</f>
        <v>294.89999999999998</v>
      </c>
      <c r="I150" s="1">
        <f>IF(VLOOKUP(CONCATENATE($G$7,$A150),'Table 1a rounded for pivot'!$A$2:$Q$5120,11,FALSE)=0,"-",VLOOKUP(CONCATENATE($G$7,$A150),'Table 1a rounded for pivot'!$A$2:$Q$5120,11,FALSE))</f>
        <v>1936.9</v>
      </c>
      <c r="J150" s="1">
        <f>IF(VLOOKUP(CONCATENATE($G$7,$A150),'Table 1a rounded for pivot'!$A$2:$Q$5120,12,FALSE)=0,"-",VLOOKUP(CONCATENATE($G$7,$A150),'Table 1a rounded for pivot'!$A$2:$Q$5120,12,FALSE))</f>
        <v>4288.2</v>
      </c>
      <c r="K150" s="9">
        <f>IF(B150="-","-",VLOOKUP(CONCATENATE($G$7,$A150),'Table 1a rounded for pivot'!$A$2:$Q$5120,13,FALSE))</f>
        <v>23</v>
      </c>
      <c r="L150" s="9">
        <f>IF(C150="-","-",VLOOKUP(CONCATENATE($G$7,$A150),'Table 1a rounded for pivot'!$A$2:$Q$5120,14,FALSE))</f>
        <v>28</v>
      </c>
      <c r="M150" s="9">
        <f>IF(D150="-","-",VLOOKUP(CONCATENATE($G$7,$A150),'Table 1a rounded for pivot'!$A$2:$Q$5120,15,FALSE))</f>
        <v>51</v>
      </c>
      <c r="N150" s="9">
        <f>IF(E150="-","-",VLOOKUP(CONCATENATE($G$7,$A150),'Table 1a rounded for pivot'!$A$2:$Q$5120,16,FALSE))</f>
        <v>49</v>
      </c>
      <c r="O150" s="9">
        <f>IF(F150="-","-",VLOOKUP(CONCATENATE($G$7,$A150),'Table 1a rounded for pivot'!$A$2:$Q$5120,17,FALSE))</f>
        <v>100</v>
      </c>
    </row>
    <row r="151" spans="1:15" s="16" customFormat="1" x14ac:dyDescent="0.2">
      <c r="A151" s="17"/>
      <c r="B151" s="1"/>
      <c r="C151" s="1"/>
      <c r="D151" s="1"/>
      <c r="E151" s="1"/>
      <c r="F151" s="1"/>
      <c r="G151" s="1"/>
      <c r="H151" s="1"/>
      <c r="I151" s="1"/>
      <c r="J151" s="1"/>
      <c r="K151" s="9"/>
      <c r="L151" s="9"/>
      <c r="M151" s="9"/>
      <c r="N151" s="9"/>
      <c r="O151" s="9"/>
    </row>
    <row r="152" spans="1:15" s="16" customFormat="1" x14ac:dyDescent="0.2">
      <c r="A152" s="38" t="s">
        <v>24</v>
      </c>
      <c r="B152" s="14"/>
      <c r="C152" s="14"/>
      <c r="D152" s="14"/>
      <c r="E152" s="14"/>
      <c r="F152" s="14"/>
      <c r="G152" s="14"/>
      <c r="H152" s="14"/>
      <c r="I152" s="14"/>
      <c r="J152" s="14"/>
      <c r="K152" s="259"/>
      <c r="L152" s="259"/>
      <c r="M152" s="259"/>
      <c r="N152" s="259"/>
      <c r="O152" s="259"/>
    </row>
    <row r="153" spans="1:15" s="298" customFormat="1" ht="36.75" customHeight="1" x14ac:dyDescent="0.2">
      <c r="A153" s="399" t="s">
        <v>709</v>
      </c>
      <c r="B153" s="399"/>
      <c r="C153" s="399"/>
      <c r="D153" s="399"/>
      <c r="E153" s="399"/>
      <c r="F153" s="399"/>
      <c r="G153" s="399"/>
      <c r="H153" s="399"/>
      <c r="I153" s="399"/>
      <c r="J153" s="399"/>
      <c r="K153" s="399"/>
      <c r="L153" s="399"/>
    </row>
    <row r="154" spans="1:15" s="39" customFormat="1" ht="29.25" customHeight="1" x14ac:dyDescent="0.2">
      <c r="A154" s="402" t="s">
        <v>72</v>
      </c>
      <c r="B154" s="402"/>
      <c r="C154" s="402"/>
      <c r="D154" s="402"/>
      <c r="E154" s="402"/>
      <c r="F154" s="402"/>
      <c r="G154" s="402"/>
      <c r="H154" s="402"/>
      <c r="I154" s="402"/>
      <c r="J154" s="402"/>
      <c r="K154" s="402"/>
      <c r="L154" s="402"/>
      <c r="M154" s="402"/>
      <c r="N154" s="402"/>
      <c r="O154" s="402"/>
    </row>
    <row r="155" spans="1:15" s="39" customFormat="1" ht="15" customHeight="1" x14ac:dyDescent="0.2">
      <c r="A155" s="40" t="s">
        <v>799</v>
      </c>
      <c r="B155" s="41"/>
      <c r="C155" s="41"/>
      <c r="D155" s="41"/>
      <c r="E155" s="41"/>
      <c r="F155" s="41"/>
      <c r="G155" s="41"/>
      <c r="H155" s="41"/>
      <c r="I155" s="41"/>
      <c r="J155" s="41"/>
      <c r="K155" s="41"/>
      <c r="L155" s="41"/>
      <c r="M155" s="41"/>
      <c r="N155" s="41"/>
      <c r="O155" s="41"/>
    </row>
    <row r="156" spans="1:15" s="16" customFormat="1" ht="15.75" customHeight="1" x14ac:dyDescent="0.2">
      <c r="A156" s="42" t="s">
        <v>791</v>
      </c>
      <c r="B156" s="43"/>
      <c r="C156" s="43"/>
      <c r="D156" s="43"/>
      <c r="E156" s="43"/>
      <c r="F156" s="43"/>
      <c r="G156" s="43"/>
      <c r="H156" s="43"/>
      <c r="I156" s="43"/>
      <c r="J156" s="43"/>
      <c r="K156" s="43"/>
      <c r="L156" s="43"/>
      <c r="M156" s="43"/>
      <c r="N156" s="43"/>
      <c r="O156" s="43"/>
    </row>
    <row r="157" spans="1:15" s="16" customFormat="1" x14ac:dyDescent="0.2">
      <c r="A157" s="17"/>
      <c r="B157" s="43"/>
      <c r="C157" s="43"/>
      <c r="D157" s="43"/>
      <c r="E157" s="43"/>
      <c r="F157" s="43"/>
      <c r="G157" s="43"/>
      <c r="H157" s="43"/>
      <c r="I157" s="43"/>
      <c r="J157" s="43"/>
      <c r="K157" s="43"/>
      <c r="L157" s="43"/>
      <c r="M157" s="43"/>
      <c r="N157" s="43"/>
      <c r="O157" s="43"/>
    </row>
    <row r="158" spans="1:15" s="16" customFormat="1" hidden="1" x14ac:dyDescent="0.2">
      <c r="A158" s="17"/>
      <c r="B158" s="14"/>
      <c r="C158" s="14"/>
      <c r="D158" s="14"/>
      <c r="E158" s="14"/>
      <c r="F158" s="14"/>
      <c r="G158" s="14"/>
      <c r="H158" s="14"/>
      <c r="I158" s="14"/>
      <c r="J158" s="14"/>
      <c r="K158" s="15"/>
      <c r="L158" s="15"/>
      <c r="M158" s="15"/>
      <c r="N158" s="15"/>
      <c r="O158" s="15"/>
    </row>
    <row r="159" spans="1:15" s="16" customFormat="1" hidden="1" x14ac:dyDescent="0.2">
      <c r="A159" s="17" t="s">
        <v>69</v>
      </c>
      <c r="B159" s="14"/>
      <c r="C159" s="14"/>
      <c r="D159" s="14"/>
      <c r="E159" s="14"/>
      <c r="F159" s="14"/>
      <c r="G159" s="14"/>
      <c r="H159" s="14"/>
      <c r="I159" s="14"/>
      <c r="J159" s="14"/>
      <c r="K159" s="15"/>
      <c r="L159" s="15"/>
      <c r="M159" s="15"/>
      <c r="N159" s="15"/>
      <c r="O159" s="15"/>
    </row>
    <row r="160" spans="1:15" s="16" customFormat="1" hidden="1" x14ac:dyDescent="0.2">
      <c r="A160" s="17" t="s">
        <v>248</v>
      </c>
      <c r="B160" s="14"/>
      <c r="C160" s="14"/>
      <c r="D160" s="14"/>
      <c r="E160" s="14"/>
      <c r="F160" s="14"/>
      <c r="G160" s="14"/>
      <c r="H160" s="14"/>
      <c r="I160" s="14"/>
      <c r="J160" s="14"/>
      <c r="K160" s="15"/>
      <c r="L160" s="15"/>
      <c r="M160" s="15"/>
      <c r="N160" s="15"/>
      <c r="O160" s="15"/>
    </row>
    <row r="161" spans="1:15" s="16" customFormat="1" hidden="1" x14ac:dyDescent="0.2">
      <c r="A161" s="17" t="s">
        <v>62</v>
      </c>
      <c r="B161" s="14"/>
      <c r="C161" s="14"/>
      <c r="D161" s="14"/>
      <c r="E161" s="14"/>
      <c r="F161" s="14"/>
      <c r="G161" s="14"/>
      <c r="H161" s="14"/>
      <c r="I161" s="14"/>
      <c r="J161" s="14"/>
      <c r="K161" s="15"/>
      <c r="L161" s="15"/>
      <c r="M161" s="15"/>
      <c r="N161" s="15"/>
      <c r="O161" s="15"/>
    </row>
    <row r="162" spans="1:15" s="16" customFormat="1" hidden="1" x14ac:dyDescent="0.2">
      <c r="A162" s="17" t="s">
        <v>65</v>
      </c>
      <c r="B162" s="14"/>
      <c r="C162" s="14"/>
      <c r="D162" s="14"/>
      <c r="E162" s="14"/>
      <c r="F162" s="14"/>
      <c r="G162" s="14"/>
      <c r="H162" s="14"/>
      <c r="I162" s="14"/>
      <c r="J162" s="14"/>
      <c r="K162" s="15"/>
      <c r="L162" s="15"/>
      <c r="M162" s="15"/>
      <c r="N162" s="15"/>
      <c r="O162" s="15"/>
    </row>
    <row r="163" spans="1:15" s="16" customFormat="1" hidden="1" x14ac:dyDescent="0.2">
      <c r="A163" s="44" t="s">
        <v>57</v>
      </c>
      <c r="B163" s="14"/>
      <c r="C163" s="14"/>
      <c r="D163" s="14"/>
      <c r="E163" s="14"/>
      <c r="F163" s="14"/>
      <c r="G163" s="14"/>
      <c r="H163" s="14"/>
      <c r="I163" s="14"/>
      <c r="J163" s="14"/>
      <c r="K163" s="15"/>
      <c r="L163" s="15"/>
      <c r="M163" s="15"/>
      <c r="N163" s="15"/>
      <c r="O163" s="15"/>
    </row>
    <row r="164" spans="1:15" s="16" customFormat="1" hidden="1" x14ac:dyDescent="0.2">
      <c r="A164" s="44" t="s">
        <v>58</v>
      </c>
      <c r="B164" s="14"/>
      <c r="C164" s="14"/>
      <c r="D164" s="14"/>
      <c r="E164" s="14"/>
      <c r="F164" s="14"/>
      <c r="G164" s="14"/>
      <c r="H164" s="14"/>
      <c r="I164" s="14"/>
      <c r="J164" s="14"/>
      <c r="K164" s="15"/>
      <c r="L164" s="15"/>
      <c r="M164" s="15"/>
      <c r="N164" s="15"/>
      <c r="O164" s="15"/>
    </row>
    <row r="165" spans="1:15" s="16" customFormat="1" hidden="1" x14ac:dyDescent="0.2">
      <c r="A165" s="44" t="s">
        <v>59</v>
      </c>
      <c r="B165" s="14"/>
      <c r="C165" s="14"/>
      <c r="D165" s="14"/>
      <c r="E165" s="14"/>
      <c r="F165" s="14"/>
      <c r="G165" s="14"/>
      <c r="H165" s="14"/>
      <c r="I165" s="14"/>
      <c r="J165" s="14"/>
      <c r="K165" s="15"/>
      <c r="L165" s="15"/>
      <c r="M165" s="15"/>
      <c r="N165" s="15"/>
      <c r="O165" s="15"/>
    </row>
    <row r="166" spans="1:15" s="16" customFormat="1" hidden="1" x14ac:dyDescent="0.2">
      <c r="A166" s="44" t="s">
        <v>60</v>
      </c>
      <c r="B166" s="14"/>
      <c r="C166" s="14"/>
      <c r="D166" s="14"/>
      <c r="E166" s="14"/>
      <c r="F166" s="14"/>
      <c r="G166" s="14"/>
      <c r="H166" s="14"/>
      <c r="I166" s="14"/>
      <c r="J166" s="14"/>
      <c r="K166" s="15"/>
      <c r="L166" s="15"/>
      <c r="M166" s="15"/>
      <c r="N166" s="15"/>
      <c r="O166" s="15"/>
    </row>
    <row r="167" spans="1:15" s="16" customFormat="1" hidden="1" x14ac:dyDescent="0.2">
      <c r="A167" s="44" t="s">
        <v>61</v>
      </c>
      <c r="B167" s="14"/>
      <c r="C167" s="14"/>
      <c r="D167" s="14"/>
      <c r="E167" s="14"/>
      <c r="F167" s="14"/>
      <c r="G167" s="14"/>
      <c r="H167" s="14"/>
      <c r="I167" s="14"/>
      <c r="J167" s="14"/>
      <c r="K167" s="15"/>
      <c r="L167" s="15"/>
      <c r="M167" s="15"/>
      <c r="N167" s="15"/>
      <c r="O167" s="15"/>
    </row>
    <row r="168" spans="1:15" s="16" customFormat="1" hidden="1" x14ac:dyDescent="0.2">
      <c r="A168" s="44" t="s">
        <v>63</v>
      </c>
      <c r="B168" s="14"/>
      <c r="C168" s="14"/>
      <c r="D168" s="14"/>
      <c r="E168" s="14"/>
      <c r="F168" s="14"/>
      <c r="G168" s="14"/>
      <c r="H168" s="14"/>
      <c r="I168" s="14"/>
      <c r="J168" s="14"/>
      <c r="K168" s="15"/>
      <c r="L168" s="15"/>
      <c r="M168" s="15"/>
      <c r="N168" s="15"/>
      <c r="O168" s="15"/>
    </row>
    <row r="169" spans="1:15" s="16" customFormat="1" hidden="1" x14ac:dyDescent="0.2">
      <c r="A169" s="44" t="s">
        <v>64</v>
      </c>
      <c r="B169" s="14"/>
      <c r="C169" s="14"/>
      <c r="D169" s="14"/>
      <c r="E169" s="14"/>
      <c r="F169" s="14"/>
      <c r="G169" s="14"/>
      <c r="H169" s="14"/>
      <c r="I169" s="14"/>
      <c r="J169" s="14"/>
      <c r="K169" s="15"/>
      <c r="L169" s="15"/>
      <c r="M169" s="15"/>
      <c r="N169" s="15"/>
      <c r="O169" s="15"/>
    </row>
    <row r="170" spans="1:15" s="16" customFormat="1" hidden="1" x14ac:dyDescent="0.2">
      <c r="A170" s="44" t="s">
        <v>66</v>
      </c>
      <c r="B170" s="14"/>
      <c r="C170" s="14"/>
      <c r="D170" s="14"/>
      <c r="E170" s="14"/>
      <c r="F170" s="14"/>
      <c r="G170" s="14"/>
      <c r="H170" s="14"/>
      <c r="I170" s="14"/>
      <c r="J170" s="14"/>
      <c r="K170" s="15"/>
      <c r="L170" s="15"/>
      <c r="M170" s="15"/>
      <c r="N170" s="15"/>
      <c r="O170" s="15"/>
    </row>
    <row r="171" spans="1:15" s="16" customFormat="1" hidden="1" x14ac:dyDescent="0.2">
      <c r="A171" s="44" t="s">
        <v>67</v>
      </c>
      <c r="B171" s="14"/>
      <c r="C171" s="14"/>
      <c r="D171" s="14"/>
      <c r="E171" s="14"/>
      <c r="F171" s="14"/>
      <c r="G171" s="14"/>
      <c r="H171" s="14"/>
      <c r="I171" s="14"/>
      <c r="J171" s="14"/>
      <c r="K171" s="15"/>
      <c r="L171" s="15"/>
      <c r="M171" s="15"/>
      <c r="N171" s="15"/>
      <c r="O171" s="15"/>
    </row>
    <row r="172" spans="1:15" s="16" customFormat="1" hidden="1" x14ac:dyDescent="0.2">
      <c r="A172" s="44" t="s">
        <v>68</v>
      </c>
      <c r="B172" s="14"/>
      <c r="C172" s="14"/>
      <c r="D172" s="14"/>
      <c r="E172" s="14"/>
      <c r="F172" s="14"/>
      <c r="G172" s="14"/>
      <c r="H172" s="14"/>
      <c r="I172" s="14"/>
      <c r="J172" s="14"/>
      <c r="K172" s="15"/>
      <c r="L172" s="15"/>
      <c r="M172" s="15"/>
      <c r="N172" s="15"/>
      <c r="O172" s="15"/>
    </row>
    <row r="173" spans="1:15" hidden="1" x14ac:dyDescent="0.2"/>
    <row r="174" spans="1:15" s="16" customFormat="1" hidden="1" x14ac:dyDescent="0.2">
      <c r="A174" s="17"/>
      <c r="B174" s="14"/>
      <c r="C174" s="14"/>
      <c r="D174" s="14"/>
      <c r="E174" s="14"/>
      <c r="F174" s="14"/>
      <c r="G174" s="14"/>
      <c r="H174" s="14"/>
      <c r="I174" s="14"/>
      <c r="J174" s="14"/>
      <c r="K174" s="15"/>
      <c r="L174" s="15"/>
      <c r="M174" s="15"/>
      <c r="N174" s="15"/>
      <c r="O174" s="15"/>
    </row>
    <row r="175" spans="1:15" s="16" customFormat="1" hidden="1" x14ac:dyDescent="0.2">
      <c r="A175" s="17"/>
      <c r="B175" s="14"/>
      <c r="C175" s="14"/>
      <c r="D175" s="14"/>
      <c r="E175" s="14"/>
      <c r="F175" s="14"/>
      <c r="G175" s="14"/>
      <c r="H175" s="14"/>
      <c r="I175" s="14"/>
      <c r="J175" s="14"/>
      <c r="K175" s="15"/>
      <c r="L175" s="15"/>
      <c r="M175" s="15"/>
      <c r="N175" s="15"/>
      <c r="O175" s="15"/>
    </row>
    <row r="176" spans="1:15" s="16" customFormat="1" hidden="1" x14ac:dyDescent="0.2">
      <c r="A176" s="17"/>
      <c r="B176" s="14"/>
      <c r="C176" s="14"/>
      <c r="D176" s="14"/>
      <c r="E176" s="14"/>
      <c r="F176" s="14"/>
      <c r="G176" s="14"/>
      <c r="H176" s="14"/>
      <c r="I176" s="14"/>
      <c r="J176" s="14"/>
      <c r="K176" s="15"/>
      <c r="L176" s="15"/>
      <c r="M176" s="15"/>
      <c r="N176" s="15"/>
      <c r="O176" s="15"/>
    </row>
    <row r="177" spans="1:15" s="16" customFormat="1" hidden="1" x14ac:dyDescent="0.2">
      <c r="A177" s="17"/>
      <c r="B177" s="14"/>
      <c r="C177" s="14"/>
      <c r="D177" s="14"/>
      <c r="E177" s="14"/>
      <c r="F177" s="14"/>
      <c r="G177" s="14"/>
      <c r="H177" s="14"/>
      <c r="I177" s="14"/>
      <c r="J177" s="14"/>
      <c r="K177" s="15"/>
      <c r="L177" s="15"/>
      <c r="M177" s="15"/>
      <c r="N177" s="15"/>
      <c r="O177" s="15"/>
    </row>
    <row r="178" spans="1:15" x14ac:dyDescent="0.2"/>
    <row r="179" spans="1:15" hidden="1" x14ac:dyDescent="0.2"/>
    <row r="180" spans="1:15" ht="12.75" customHeight="1" x14ac:dyDescent="0.2"/>
    <row r="181" spans="1:15" ht="12.75" customHeight="1" x14ac:dyDescent="0.2"/>
    <row r="182" spans="1:15" ht="12.75" customHeight="1" x14ac:dyDescent="0.2"/>
    <row r="183" spans="1:15" ht="12.75" customHeight="1" x14ac:dyDescent="0.2"/>
  </sheetData>
  <sheetProtection password="B317" sheet="1"/>
  <mergeCells count="21">
    <mergeCell ref="A154:O154"/>
    <mergeCell ref="H11:H12"/>
    <mergeCell ref="I11:I12"/>
    <mergeCell ref="K11:M11"/>
    <mergeCell ref="N11:N12"/>
    <mergeCell ref="B11:D11"/>
    <mergeCell ref="E11:E12"/>
    <mergeCell ref="J10:J12"/>
    <mergeCell ref="A153:L153"/>
    <mergeCell ref="F11:F12"/>
    <mergeCell ref="G10:I10"/>
    <mergeCell ref="O11:O12"/>
    <mergeCell ref="K10:O10"/>
    <mergeCell ref="G11:G12"/>
    <mergeCell ref="A1:K1"/>
    <mergeCell ref="A3:K3"/>
    <mergeCell ref="G7:I7"/>
    <mergeCell ref="A9:A12"/>
    <mergeCell ref="B9:J9"/>
    <mergeCell ref="K9:O9"/>
    <mergeCell ref="B10:F10"/>
  </mergeCells>
  <phoneticPr fontId="3" type="noConversion"/>
  <dataValidations count="1">
    <dataValidation type="list" allowBlank="1" showInputMessage="1" showErrorMessage="1" sqref="G7:I7">
      <formula1>$A$159:$A$172</formula1>
    </dataValidation>
  </dataValidations>
  <hyperlinks>
    <hyperlink ref="N1" location="Index!Print_Area" display="Return to Index"/>
    <hyperlink ref="O1" location="'Technical notes'!Print_Area" display="Go to technical notes"/>
  </hyperlinks>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Q2322"/>
  <sheetViews>
    <sheetView zoomScale="85" workbookViewId="0">
      <pane ySplit="1" topLeftCell="A2" activePane="bottomLeft" state="frozen"/>
      <selection activeCell="C25" sqref="C25"/>
      <selection pane="bottomLeft" activeCell="B2" sqref="B2:Q1821"/>
    </sheetView>
  </sheetViews>
  <sheetFormatPr defaultColWidth="16.7109375" defaultRowHeight="12.75" x14ac:dyDescent="0.2"/>
  <cols>
    <col min="1" max="1" width="36.28515625" style="8" bestFit="1" customWidth="1"/>
    <col min="2" max="3" width="16.7109375" style="8" customWidth="1"/>
    <col min="4" max="16384" width="16.7109375" style="6"/>
  </cols>
  <sheetData>
    <row r="1" spans="1:17" x14ac:dyDescent="0.2">
      <c r="A1" s="7"/>
      <c r="B1" s="5" t="s">
        <v>209</v>
      </c>
      <c r="C1" s="5" t="s">
        <v>210</v>
      </c>
      <c r="D1" s="5" t="s">
        <v>211</v>
      </c>
      <c r="E1" s="5" t="s">
        <v>212</v>
      </c>
      <c r="F1" s="5" t="s">
        <v>213</v>
      </c>
      <c r="G1" s="5" t="s">
        <v>214</v>
      </c>
      <c r="H1" s="5" t="s">
        <v>215</v>
      </c>
      <c r="I1" s="5" t="s">
        <v>216</v>
      </c>
      <c r="J1" s="5" t="s">
        <v>217</v>
      </c>
      <c r="K1" s="5" t="s">
        <v>218</v>
      </c>
      <c r="L1" s="5" t="s">
        <v>219</v>
      </c>
      <c r="M1" s="5" t="s">
        <v>220</v>
      </c>
      <c r="N1" s="5" t="s">
        <v>221</v>
      </c>
      <c r="O1" s="5" t="s">
        <v>223</v>
      </c>
      <c r="P1" s="5" t="s">
        <v>222</v>
      </c>
      <c r="Q1" s="5" t="s">
        <v>224</v>
      </c>
    </row>
    <row r="2" spans="1:17" x14ac:dyDescent="0.2">
      <c r="A2" s="7" t="str">
        <f>CONCATENATE(B2,C2)</f>
        <v>Great BritainApr-09 to Mar-10</v>
      </c>
      <c r="B2" t="s">
        <v>69</v>
      </c>
      <c r="C2" t="s">
        <v>119</v>
      </c>
      <c r="D2">
        <v>112.5</v>
      </c>
      <c r="E2">
        <v>43.1</v>
      </c>
      <c r="F2">
        <v>155.6</v>
      </c>
      <c r="G2">
        <v>258.3</v>
      </c>
      <c r="H2">
        <v>413.9</v>
      </c>
      <c r="I2">
        <v>233.3</v>
      </c>
      <c r="J2">
        <v>0.3</v>
      </c>
      <c r="K2">
        <v>233.7</v>
      </c>
      <c r="L2">
        <v>647.6</v>
      </c>
      <c r="M2">
        <v>27</v>
      </c>
      <c r="N2">
        <v>10</v>
      </c>
      <c r="O2">
        <v>38</v>
      </c>
      <c r="P2">
        <v>62</v>
      </c>
      <c r="Q2">
        <v>100</v>
      </c>
    </row>
    <row r="3" spans="1:17" x14ac:dyDescent="0.2">
      <c r="A3" s="7" t="str">
        <f t="shared" ref="A3:A66" si="0">CONCATENATE(B3,C3)</f>
        <v>Great BritainApr-10 to Mar-11</v>
      </c>
      <c r="B3" t="s">
        <v>69</v>
      </c>
      <c r="C3" t="s">
        <v>120</v>
      </c>
      <c r="D3">
        <v>120.8</v>
      </c>
      <c r="E3">
        <v>58.2</v>
      </c>
      <c r="F3">
        <v>179</v>
      </c>
      <c r="G3">
        <v>244.7</v>
      </c>
      <c r="H3">
        <v>423.7</v>
      </c>
      <c r="I3">
        <v>237</v>
      </c>
      <c r="J3">
        <v>0.7</v>
      </c>
      <c r="K3">
        <v>237.7</v>
      </c>
      <c r="L3">
        <v>661.3</v>
      </c>
      <c r="M3">
        <v>29</v>
      </c>
      <c r="N3">
        <v>14</v>
      </c>
      <c r="O3">
        <v>42</v>
      </c>
      <c r="P3">
        <v>58</v>
      </c>
      <c r="Q3">
        <v>100</v>
      </c>
    </row>
    <row r="4" spans="1:17" x14ac:dyDescent="0.2">
      <c r="A4" s="7" t="str">
        <f t="shared" si="0"/>
        <v>Great BritainApr-11 to Mar-12</v>
      </c>
      <c r="B4" t="s">
        <v>69</v>
      </c>
      <c r="C4" t="s">
        <v>238</v>
      </c>
      <c r="D4">
        <v>95.7</v>
      </c>
      <c r="E4">
        <v>121.8</v>
      </c>
      <c r="F4">
        <v>217.5</v>
      </c>
      <c r="G4">
        <v>211.2</v>
      </c>
      <c r="H4">
        <v>428.7</v>
      </c>
      <c r="I4">
        <v>279.10000000000002</v>
      </c>
      <c r="J4">
        <v>10.8</v>
      </c>
      <c r="K4">
        <v>289.89999999999998</v>
      </c>
      <c r="L4">
        <v>718.6</v>
      </c>
      <c r="M4">
        <v>22</v>
      </c>
      <c r="N4">
        <v>28</v>
      </c>
      <c r="O4">
        <v>51</v>
      </c>
      <c r="P4">
        <v>49</v>
      </c>
      <c r="Q4">
        <v>100</v>
      </c>
    </row>
    <row r="5" spans="1:17" x14ac:dyDescent="0.2">
      <c r="A5" s="7" t="str">
        <f t="shared" si="0"/>
        <v>Great BritainApr-12 to Mar-13</v>
      </c>
      <c r="B5" t="s">
        <v>69</v>
      </c>
      <c r="C5" t="s">
        <v>279</v>
      </c>
      <c r="D5">
        <v>104.5</v>
      </c>
      <c r="E5">
        <v>168.5</v>
      </c>
      <c r="F5">
        <v>273</v>
      </c>
      <c r="G5">
        <v>196</v>
      </c>
      <c r="H5">
        <v>469</v>
      </c>
      <c r="I5">
        <v>283.60000000000002</v>
      </c>
      <c r="J5">
        <v>66.8</v>
      </c>
      <c r="K5">
        <v>350.4</v>
      </c>
      <c r="L5">
        <v>819.3</v>
      </c>
      <c r="M5">
        <v>22</v>
      </c>
      <c r="N5">
        <v>36</v>
      </c>
      <c r="O5">
        <v>58</v>
      </c>
      <c r="P5">
        <v>42</v>
      </c>
      <c r="Q5">
        <v>100</v>
      </c>
    </row>
    <row r="6" spans="1:17" x14ac:dyDescent="0.2">
      <c r="A6" s="7" t="str">
        <f t="shared" si="0"/>
        <v>Great BritainApr-13 to Mar-14</v>
      </c>
      <c r="B6" t="s">
        <v>69</v>
      </c>
      <c r="C6" t="s">
        <v>801</v>
      </c>
      <c r="D6">
        <v>55.1</v>
      </c>
      <c r="E6">
        <v>167.4</v>
      </c>
      <c r="F6">
        <v>222.5</v>
      </c>
      <c r="G6">
        <v>110.6</v>
      </c>
      <c r="H6">
        <v>333.1</v>
      </c>
      <c r="I6">
        <v>345.6</v>
      </c>
      <c r="J6">
        <v>106.4</v>
      </c>
      <c r="K6">
        <v>452</v>
      </c>
      <c r="L6">
        <v>785.1</v>
      </c>
      <c r="M6">
        <v>17</v>
      </c>
      <c r="N6">
        <v>50</v>
      </c>
      <c r="O6">
        <v>67</v>
      </c>
      <c r="P6">
        <v>33</v>
      </c>
      <c r="Q6">
        <v>100</v>
      </c>
    </row>
    <row r="7" spans="1:17" x14ac:dyDescent="0.2">
      <c r="A7" s="7" t="str">
        <f t="shared" si="0"/>
        <v>Great BritainJan-09 to Dec-09</v>
      </c>
      <c r="B7" t="s">
        <v>69</v>
      </c>
      <c r="C7" t="s">
        <v>122</v>
      </c>
      <c r="D7">
        <v>105.4</v>
      </c>
      <c r="E7">
        <v>41.8</v>
      </c>
      <c r="F7">
        <v>147.1</v>
      </c>
      <c r="G7">
        <v>255.3</v>
      </c>
      <c r="H7">
        <v>402.4</v>
      </c>
      <c r="I7">
        <v>233.8</v>
      </c>
      <c r="J7">
        <v>0.3</v>
      </c>
      <c r="K7">
        <v>234.1</v>
      </c>
      <c r="L7">
        <v>636.4</v>
      </c>
      <c r="M7">
        <v>26</v>
      </c>
      <c r="N7">
        <v>10</v>
      </c>
      <c r="O7">
        <v>37</v>
      </c>
      <c r="P7">
        <v>63</v>
      </c>
      <c r="Q7">
        <v>100</v>
      </c>
    </row>
    <row r="8" spans="1:17" x14ac:dyDescent="0.2">
      <c r="A8" s="7" t="str">
        <f t="shared" si="0"/>
        <v>Great BritainJan-10 to Dec-10</v>
      </c>
      <c r="B8" t="s">
        <v>69</v>
      </c>
      <c r="C8" t="s">
        <v>123</v>
      </c>
      <c r="D8">
        <v>123.9</v>
      </c>
      <c r="E8">
        <v>50</v>
      </c>
      <c r="F8">
        <v>173.9</v>
      </c>
      <c r="G8">
        <v>246.3</v>
      </c>
      <c r="H8">
        <v>420.2</v>
      </c>
      <c r="I8">
        <v>234.6</v>
      </c>
      <c r="J8">
        <v>0.6</v>
      </c>
      <c r="K8">
        <v>235.2</v>
      </c>
      <c r="L8">
        <v>655.4</v>
      </c>
      <c r="M8">
        <v>29</v>
      </c>
      <c r="N8">
        <v>12</v>
      </c>
      <c r="O8">
        <v>41</v>
      </c>
      <c r="P8">
        <v>59</v>
      </c>
      <c r="Q8">
        <v>100</v>
      </c>
    </row>
    <row r="9" spans="1:17" x14ac:dyDescent="0.2">
      <c r="A9" s="7" t="str">
        <f t="shared" si="0"/>
        <v>Great BritainJan-11 to Dec-11</v>
      </c>
      <c r="B9" t="s">
        <v>69</v>
      </c>
      <c r="C9" t="s">
        <v>228</v>
      </c>
      <c r="D9">
        <v>96.6</v>
      </c>
      <c r="E9">
        <v>102.6</v>
      </c>
      <c r="F9">
        <v>199.2</v>
      </c>
      <c r="G9">
        <v>221.4</v>
      </c>
      <c r="H9">
        <v>420.6</v>
      </c>
      <c r="I9">
        <v>269.60000000000002</v>
      </c>
      <c r="J9">
        <v>5.2</v>
      </c>
      <c r="K9">
        <v>274.8</v>
      </c>
      <c r="L9">
        <v>695.4</v>
      </c>
      <c r="M9">
        <v>23</v>
      </c>
      <c r="N9">
        <v>24</v>
      </c>
      <c r="O9">
        <v>47</v>
      </c>
      <c r="P9">
        <v>53</v>
      </c>
      <c r="Q9">
        <v>100</v>
      </c>
    </row>
    <row r="10" spans="1:17" x14ac:dyDescent="0.2">
      <c r="A10" s="7" t="str">
        <f t="shared" si="0"/>
        <v>Great BritainJan-12 to Dec-12</v>
      </c>
      <c r="B10" t="s">
        <v>69</v>
      </c>
      <c r="C10" t="s">
        <v>269</v>
      </c>
      <c r="D10">
        <v>109</v>
      </c>
      <c r="E10">
        <v>161.5</v>
      </c>
      <c r="F10">
        <v>270.5</v>
      </c>
      <c r="G10">
        <v>208.7</v>
      </c>
      <c r="H10">
        <v>479.2</v>
      </c>
      <c r="I10">
        <v>277</v>
      </c>
      <c r="J10">
        <v>49.2</v>
      </c>
      <c r="K10">
        <v>326.2</v>
      </c>
      <c r="L10">
        <v>805.4</v>
      </c>
      <c r="M10">
        <v>23</v>
      </c>
      <c r="N10">
        <v>34</v>
      </c>
      <c r="O10">
        <v>56</v>
      </c>
      <c r="P10">
        <v>44</v>
      </c>
      <c r="Q10">
        <v>100</v>
      </c>
    </row>
    <row r="11" spans="1:17" x14ac:dyDescent="0.2">
      <c r="A11" s="7" t="str">
        <f t="shared" si="0"/>
        <v>Great BritainJan-13 to Dec-13</v>
      </c>
      <c r="B11" t="s">
        <v>69</v>
      </c>
      <c r="C11" t="s">
        <v>789</v>
      </c>
      <c r="D11">
        <v>66.599999999999994</v>
      </c>
      <c r="E11">
        <v>172.8</v>
      </c>
      <c r="F11">
        <v>239.5</v>
      </c>
      <c r="G11">
        <v>128.6</v>
      </c>
      <c r="H11">
        <v>368.1</v>
      </c>
      <c r="I11">
        <v>333.9</v>
      </c>
      <c r="J11">
        <v>92.3</v>
      </c>
      <c r="K11">
        <v>426.2</v>
      </c>
      <c r="L11">
        <v>794.3</v>
      </c>
      <c r="M11">
        <v>18</v>
      </c>
      <c r="N11">
        <v>47</v>
      </c>
      <c r="O11">
        <v>65</v>
      </c>
      <c r="P11">
        <v>35</v>
      </c>
      <c r="Q11">
        <v>100</v>
      </c>
    </row>
    <row r="12" spans="1:17" x14ac:dyDescent="0.2">
      <c r="A12" s="7" t="str">
        <f t="shared" si="0"/>
        <v>Great BritainOct-08 to Dec-08</v>
      </c>
      <c r="B12" t="s">
        <v>69</v>
      </c>
      <c r="C12" t="s">
        <v>125</v>
      </c>
      <c r="D12">
        <v>13.5</v>
      </c>
      <c r="E12">
        <v>6.5</v>
      </c>
      <c r="F12">
        <v>20</v>
      </c>
      <c r="G12">
        <v>36.200000000000003</v>
      </c>
      <c r="H12">
        <v>56.1</v>
      </c>
      <c r="I12">
        <v>38.299999999999997</v>
      </c>
      <c r="J12">
        <v>0</v>
      </c>
      <c r="K12">
        <v>38.299999999999997</v>
      </c>
      <c r="L12">
        <v>94.4</v>
      </c>
      <c r="M12">
        <v>24</v>
      </c>
      <c r="N12">
        <v>12</v>
      </c>
      <c r="O12">
        <v>36</v>
      </c>
      <c r="P12">
        <v>64</v>
      </c>
      <c r="Q12">
        <v>100</v>
      </c>
    </row>
    <row r="13" spans="1:17" x14ac:dyDescent="0.2">
      <c r="A13" s="7" t="str">
        <f t="shared" si="0"/>
        <v>Great BritainJan-09 to Mar-09</v>
      </c>
      <c r="B13" t="s">
        <v>69</v>
      </c>
      <c r="C13" t="s">
        <v>126</v>
      </c>
      <c r="D13">
        <v>24.4</v>
      </c>
      <c r="E13">
        <v>9.8000000000000007</v>
      </c>
      <c r="F13">
        <v>34.200000000000003</v>
      </c>
      <c r="G13">
        <v>64.2</v>
      </c>
      <c r="H13">
        <v>98.4</v>
      </c>
      <c r="I13">
        <v>61.1</v>
      </c>
      <c r="J13">
        <v>0</v>
      </c>
      <c r="K13">
        <v>61.1</v>
      </c>
      <c r="L13">
        <v>159.6</v>
      </c>
      <c r="M13">
        <v>25</v>
      </c>
      <c r="N13">
        <v>10</v>
      </c>
      <c r="O13">
        <v>35</v>
      </c>
      <c r="P13">
        <v>65</v>
      </c>
      <c r="Q13">
        <v>100</v>
      </c>
    </row>
    <row r="14" spans="1:17" x14ac:dyDescent="0.2">
      <c r="A14" s="7" t="str">
        <f t="shared" si="0"/>
        <v>Great BritainApr-09 to Jun-09</v>
      </c>
      <c r="B14" t="s">
        <v>69</v>
      </c>
      <c r="C14" t="s">
        <v>127</v>
      </c>
      <c r="D14">
        <v>26.3</v>
      </c>
      <c r="E14">
        <v>10.3</v>
      </c>
      <c r="F14">
        <v>36.6</v>
      </c>
      <c r="G14">
        <v>66.5</v>
      </c>
      <c r="H14">
        <v>103.1</v>
      </c>
      <c r="I14">
        <v>59.2</v>
      </c>
      <c r="J14">
        <v>0.1</v>
      </c>
      <c r="K14">
        <v>59.2</v>
      </c>
      <c r="L14">
        <v>162.30000000000001</v>
      </c>
      <c r="M14">
        <v>26</v>
      </c>
      <c r="N14">
        <v>10</v>
      </c>
      <c r="O14">
        <v>35</v>
      </c>
      <c r="P14">
        <v>65</v>
      </c>
      <c r="Q14">
        <v>100</v>
      </c>
    </row>
    <row r="15" spans="1:17" x14ac:dyDescent="0.2">
      <c r="A15" s="7" t="str">
        <f t="shared" si="0"/>
        <v>Great BritainJul-09 to Sep-09</v>
      </c>
      <c r="B15" t="s">
        <v>69</v>
      </c>
      <c r="C15" t="s">
        <v>128</v>
      </c>
      <c r="D15">
        <v>28.4</v>
      </c>
      <c r="E15">
        <v>11.4</v>
      </c>
      <c r="F15">
        <v>39.799999999999997</v>
      </c>
      <c r="G15">
        <v>65.3</v>
      </c>
      <c r="H15">
        <v>105.1</v>
      </c>
      <c r="I15">
        <v>59.4</v>
      </c>
      <c r="J15">
        <v>0.1</v>
      </c>
      <c r="K15">
        <v>59.5</v>
      </c>
      <c r="L15">
        <v>164.6</v>
      </c>
      <c r="M15">
        <v>27</v>
      </c>
      <c r="N15">
        <v>11</v>
      </c>
      <c r="O15">
        <v>38</v>
      </c>
      <c r="P15">
        <v>62</v>
      </c>
      <c r="Q15">
        <v>100</v>
      </c>
    </row>
    <row r="16" spans="1:17" x14ac:dyDescent="0.2">
      <c r="A16" s="7" t="str">
        <f t="shared" si="0"/>
        <v>Great BritainOct-09 to Dec-09</v>
      </c>
      <c r="B16" t="s">
        <v>69</v>
      </c>
      <c r="C16" t="s">
        <v>129</v>
      </c>
      <c r="D16">
        <v>26.3</v>
      </c>
      <c r="E16">
        <v>10.3</v>
      </c>
      <c r="F16">
        <v>36.6</v>
      </c>
      <c r="G16">
        <v>59.2</v>
      </c>
      <c r="H16">
        <v>95.8</v>
      </c>
      <c r="I16">
        <v>54.2</v>
      </c>
      <c r="J16">
        <v>0.1</v>
      </c>
      <c r="K16">
        <v>54.2</v>
      </c>
      <c r="L16">
        <v>150</v>
      </c>
      <c r="M16">
        <v>27</v>
      </c>
      <c r="N16">
        <v>11</v>
      </c>
      <c r="O16">
        <v>38</v>
      </c>
      <c r="P16">
        <v>62</v>
      </c>
      <c r="Q16">
        <v>100</v>
      </c>
    </row>
    <row r="17" spans="1:17" x14ac:dyDescent="0.2">
      <c r="A17" s="7" t="str">
        <f t="shared" si="0"/>
        <v>Great BritainJan-10 to Mar-10</v>
      </c>
      <c r="B17" t="s">
        <v>69</v>
      </c>
      <c r="C17" t="s">
        <v>130</v>
      </c>
      <c r="D17">
        <v>31.5</v>
      </c>
      <c r="E17">
        <v>11.2</v>
      </c>
      <c r="F17">
        <v>42.7</v>
      </c>
      <c r="G17">
        <v>67.2</v>
      </c>
      <c r="H17">
        <v>110</v>
      </c>
      <c r="I17">
        <v>60.6</v>
      </c>
      <c r="J17">
        <v>0.1</v>
      </c>
      <c r="K17">
        <v>60.7</v>
      </c>
      <c r="L17">
        <v>170.7</v>
      </c>
      <c r="M17">
        <v>29</v>
      </c>
      <c r="N17">
        <v>10</v>
      </c>
      <c r="O17">
        <v>39</v>
      </c>
      <c r="P17">
        <v>61</v>
      </c>
      <c r="Q17">
        <v>100</v>
      </c>
    </row>
    <row r="18" spans="1:17" x14ac:dyDescent="0.2">
      <c r="A18" s="7" t="str">
        <f t="shared" si="0"/>
        <v>Great BritainApr-10 to Jun-10</v>
      </c>
      <c r="B18" t="s">
        <v>69</v>
      </c>
      <c r="C18" t="s">
        <v>131</v>
      </c>
      <c r="D18">
        <v>30.6</v>
      </c>
      <c r="E18">
        <v>11.8</v>
      </c>
      <c r="F18">
        <v>42.3</v>
      </c>
      <c r="G18">
        <v>62.6</v>
      </c>
      <c r="H18">
        <v>105</v>
      </c>
      <c r="I18">
        <v>58</v>
      </c>
      <c r="J18">
        <v>0.1</v>
      </c>
      <c r="K18">
        <v>58.1</v>
      </c>
      <c r="L18">
        <v>163.1</v>
      </c>
      <c r="M18">
        <v>29</v>
      </c>
      <c r="N18">
        <v>11</v>
      </c>
      <c r="O18">
        <v>40</v>
      </c>
      <c r="P18">
        <v>60</v>
      </c>
      <c r="Q18">
        <v>100</v>
      </c>
    </row>
    <row r="19" spans="1:17" x14ac:dyDescent="0.2">
      <c r="A19" s="7" t="str">
        <f t="shared" si="0"/>
        <v>Great BritainJul-10 to Sep-10</v>
      </c>
      <c r="B19" t="s">
        <v>69</v>
      </c>
      <c r="C19" t="s">
        <v>132</v>
      </c>
      <c r="D19">
        <v>32</v>
      </c>
      <c r="E19">
        <v>13.7</v>
      </c>
      <c r="F19">
        <v>45.7</v>
      </c>
      <c r="G19">
        <v>61.8</v>
      </c>
      <c r="H19">
        <v>107.5</v>
      </c>
      <c r="I19">
        <v>59.7</v>
      </c>
      <c r="J19">
        <v>0.1</v>
      </c>
      <c r="K19">
        <v>59.9</v>
      </c>
      <c r="L19">
        <v>167.4</v>
      </c>
      <c r="M19">
        <v>30</v>
      </c>
      <c r="N19">
        <v>13</v>
      </c>
      <c r="O19">
        <v>42</v>
      </c>
      <c r="P19">
        <v>58</v>
      </c>
      <c r="Q19">
        <v>100</v>
      </c>
    </row>
    <row r="20" spans="1:17" x14ac:dyDescent="0.2">
      <c r="A20" s="7" t="str">
        <f t="shared" si="0"/>
        <v>Great BritainOct-10 to Dec-10</v>
      </c>
      <c r="B20" t="s">
        <v>69</v>
      </c>
      <c r="C20" t="s">
        <v>133</v>
      </c>
      <c r="D20">
        <v>29.8</v>
      </c>
      <c r="E20">
        <v>13.3</v>
      </c>
      <c r="F20">
        <v>43.1</v>
      </c>
      <c r="G20">
        <v>54.7</v>
      </c>
      <c r="H20">
        <v>97.8</v>
      </c>
      <c r="I20">
        <v>56.3</v>
      </c>
      <c r="J20">
        <v>0.2</v>
      </c>
      <c r="K20">
        <v>56.4</v>
      </c>
      <c r="L20">
        <v>154.19999999999999</v>
      </c>
      <c r="M20">
        <v>30</v>
      </c>
      <c r="N20">
        <v>14</v>
      </c>
      <c r="O20">
        <v>44</v>
      </c>
      <c r="P20">
        <v>56</v>
      </c>
      <c r="Q20">
        <v>100</v>
      </c>
    </row>
    <row r="21" spans="1:17" x14ac:dyDescent="0.2">
      <c r="A21" s="7" t="str">
        <f t="shared" si="0"/>
        <v>Great BritainJan-11 to Mar-11</v>
      </c>
      <c r="B21" t="s">
        <v>69</v>
      </c>
      <c r="C21" t="s">
        <v>134</v>
      </c>
      <c r="D21">
        <v>28.4</v>
      </c>
      <c r="E21">
        <v>19.399999999999999</v>
      </c>
      <c r="F21">
        <v>47.8</v>
      </c>
      <c r="G21">
        <v>65.599999999999994</v>
      </c>
      <c r="H21">
        <v>113.4</v>
      </c>
      <c r="I21">
        <v>63</v>
      </c>
      <c r="J21">
        <v>0.2</v>
      </c>
      <c r="K21">
        <v>63.2</v>
      </c>
      <c r="L21">
        <v>176.7</v>
      </c>
      <c r="M21">
        <v>25</v>
      </c>
      <c r="N21">
        <v>17</v>
      </c>
      <c r="O21">
        <v>42</v>
      </c>
      <c r="P21">
        <v>58</v>
      </c>
      <c r="Q21">
        <v>100</v>
      </c>
    </row>
    <row r="22" spans="1:17" x14ac:dyDescent="0.2">
      <c r="A22" s="7" t="str">
        <f t="shared" si="0"/>
        <v>Great BritainApr-11 to Jun-11</v>
      </c>
      <c r="B22" t="s">
        <v>69</v>
      </c>
      <c r="C22" t="s">
        <v>148</v>
      </c>
      <c r="D22">
        <v>20.100000000000001</v>
      </c>
      <c r="E22">
        <v>23.3</v>
      </c>
      <c r="F22">
        <v>43.4</v>
      </c>
      <c r="G22">
        <v>51.6</v>
      </c>
      <c r="H22">
        <v>94.9</v>
      </c>
      <c r="I22">
        <v>64.2</v>
      </c>
      <c r="J22">
        <v>0.3</v>
      </c>
      <c r="K22">
        <v>64.5</v>
      </c>
      <c r="L22">
        <v>159.4</v>
      </c>
      <c r="M22">
        <v>21</v>
      </c>
      <c r="N22">
        <v>25</v>
      </c>
      <c r="O22">
        <v>46</v>
      </c>
      <c r="P22">
        <v>54</v>
      </c>
      <c r="Q22">
        <v>100</v>
      </c>
    </row>
    <row r="23" spans="1:17" x14ac:dyDescent="0.2">
      <c r="A23" s="7" t="str">
        <f t="shared" si="0"/>
        <v>Great BritainJul-11 to Sep-11</v>
      </c>
      <c r="B23" t="s">
        <v>69</v>
      </c>
      <c r="C23" t="s">
        <v>151</v>
      </c>
      <c r="D23">
        <v>22.1</v>
      </c>
      <c r="E23">
        <v>27.8</v>
      </c>
      <c r="F23">
        <v>49.9</v>
      </c>
      <c r="G23">
        <v>51.4</v>
      </c>
      <c r="H23">
        <v>101.3</v>
      </c>
      <c r="I23">
        <v>69.8</v>
      </c>
      <c r="J23">
        <v>0.7</v>
      </c>
      <c r="K23">
        <v>70.5</v>
      </c>
      <c r="L23">
        <v>171.8</v>
      </c>
      <c r="M23">
        <v>22</v>
      </c>
      <c r="N23">
        <v>27</v>
      </c>
      <c r="O23">
        <v>49</v>
      </c>
      <c r="P23">
        <v>51</v>
      </c>
      <c r="Q23">
        <v>100</v>
      </c>
    </row>
    <row r="24" spans="1:17" x14ac:dyDescent="0.2">
      <c r="A24" s="7" t="str">
        <f t="shared" si="0"/>
        <v>Great BritainOct-11 to Dec-11</v>
      </c>
      <c r="B24" t="s">
        <v>69</v>
      </c>
      <c r="C24" t="s">
        <v>229</v>
      </c>
      <c r="D24">
        <v>26</v>
      </c>
      <c r="E24">
        <v>32.1</v>
      </c>
      <c r="F24">
        <v>58.1</v>
      </c>
      <c r="G24">
        <v>52.8</v>
      </c>
      <c r="H24">
        <v>110.9</v>
      </c>
      <c r="I24">
        <v>72.599999999999994</v>
      </c>
      <c r="J24">
        <v>4</v>
      </c>
      <c r="K24">
        <v>76.599999999999994</v>
      </c>
      <c r="L24">
        <v>187.5</v>
      </c>
      <c r="M24">
        <v>23</v>
      </c>
      <c r="N24">
        <v>29</v>
      </c>
      <c r="O24">
        <v>52</v>
      </c>
      <c r="P24">
        <v>48</v>
      </c>
      <c r="Q24">
        <v>100</v>
      </c>
    </row>
    <row r="25" spans="1:17" x14ac:dyDescent="0.2">
      <c r="A25" s="7" t="str">
        <f t="shared" si="0"/>
        <v>Great BritainJan-12 to Mar-12</v>
      </c>
      <c r="B25" t="s">
        <v>69</v>
      </c>
      <c r="C25" t="s">
        <v>239</v>
      </c>
      <c r="D25">
        <v>27.5</v>
      </c>
      <c r="E25">
        <v>38.700000000000003</v>
      </c>
      <c r="F25">
        <v>66.099999999999994</v>
      </c>
      <c r="G25">
        <v>55.3</v>
      </c>
      <c r="H25">
        <v>121.5</v>
      </c>
      <c r="I25">
        <v>72.5</v>
      </c>
      <c r="J25">
        <v>5.8</v>
      </c>
      <c r="K25">
        <v>78.3</v>
      </c>
      <c r="L25">
        <v>199.8</v>
      </c>
      <c r="M25">
        <v>23</v>
      </c>
      <c r="N25">
        <v>32</v>
      </c>
      <c r="O25">
        <v>54</v>
      </c>
      <c r="P25">
        <v>46</v>
      </c>
      <c r="Q25">
        <v>100</v>
      </c>
    </row>
    <row r="26" spans="1:17" x14ac:dyDescent="0.2">
      <c r="A26" s="7" t="str">
        <f t="shared" si="0"/>
        <v>Great BritainApr-12 to Jun-12</v>
      </c>
      <c r="B26" t="s">
        <v>69</v>
      </c>
      <c r="C26" t="s">
        <v>249</v>
      </c>
      <c r="D26">
        <v>27</v>
      </c>
      <c r="E26">
        <v>38.9</v>
      </c>
      <c r="F26">
        <v>65.900000000000006</v>
      </c>
      <c r="G26">
        <v>51</v>
      </c>
      <c r="H26">
        <v>116.9</v>
      </c>
      <c r="I26">
        <v>65.2</v>
      </c>
      <c r="J26">
        <v>7.9</v>
      </c>
      <c r="K26">
        <v>73</v>
      </c>
      <c r="L26">
        <v>190</v>
      </c>
      <c r="M26">
        <v>23</v>
      </c>
      <c r="N26">
        <v>33</v>
      </c>
      <c r="O26">
        <v>56</v>
      </c>
      <c r="P26">
        <v>44</v>
      </c>
      <c r="Q26">
        <v>100</v>
      </c>
    </row>
    <row r="27" spans="1:17" x14ac:dyDescent="0.2">
      <c r="A27" s="7" t="str">
        <f t="shared" si="0"/>
        <v>Great BritainJul-12 to Sep-12</v>
      </c>
      <c r="B27" t="s">
        <v>69</v>
      </c>
      <c r="C27" t="s">
        <v>256</v>
      </c>
      <c r="D27">
        <v>28.8</v>
      </c>
      <c r="E27">
        <v>42.6</v>
      </c>
      <c r="F27">
        <v>71.3</v>
      </c>
      <c r="G27">
        <v>53.5</v>
      </c>
      <c r="H27">
        <v>124.9</v>
      </c>
      <c r="I27">
        <v>69.099999999999994</v>
      </c>
      <c r="J27">
        <v>15.9</v>
      </c>
      <c r="K27">
        <v>84.9</v>
      </c>
      <c r="L27">
        <v>209.8</v>
      </c>
      <c r="M27">
        <v>23</v>
      </c>
      <c r="N27">
        <v>34</v>
      </c>
      <c r="O27">
        <v>57</v>
      </c>
      <c r="P27">
        <v>43</v>
      </c>
      <c r="Q27">
        <v>100</v>
      </c>
    </row>
    <row r="28" spans="1:17" x14ac:dyDescent="0.2">
      <c r="A28" s="7" t="str">
        <f t="shared" si="0"/>
        <v>Great BritainOct-12 to Dec-12</v>
      </c>
      <c r="B28" t="s">
        <v>69</v>
      </c>
      <c r="C28" t="s">
        <v>270</v>
      </c>
      <c r="D28">
        <v>25.7</v>
      </c>
      <c r="E28">
        <v>41.4</v>
      </c>
      <c r="F28">
        <v>67.099999999999994</v>
      </c>
      <c r="G28">
        <v>48.8</v>
      </c>
      <c r="H28">
        <v>116</v>
      </c>
      <c r="I28">
        <v>70.2</v>
      </c>
      <c r="J28">
        <v>19.7</v>
      </c>
      <c r="K28">
        <v>89.9</v>
      </c>
      <c r="L28">
        <v>205.8</v>
      </c>
      <c r="M28">
        <v>22</v>
      </c>
      <c r="N28">
        <v>36</v>
      </c>
      <c r="O28">
        <v>58</v>
      </c>
      <c r="P28">
        <v>42</v>
      </c>
      <c r="Q28">
        <v>100</v>
      </c>
    </row>
    <row r="29" spans="1:17" x14ac:dyDescent="0.2">
      <c r="A29" s="7" t="str">
        <f t="shared" si="0"/>
        <v>Great BritainJan-13 to Mar-13</v>
      </c>
      <c r="B29" t="s">
        <v>69</v>
      </c>
      <c r="C29" t="s">
        <v>280</v>
      </c>
      <c r="D29">
        <v>23.1</v>
      </c>
      <c r="E29">
        <v>45.6</v>
      </c>
      <c r="F29">
        <v>68.599999999999994</v>
      </c>
      <c r="G29">
        <v>42.5</v>
      </c>
      <c r="H29">
        <v>111.2</v>
      </c>
      <c r="I29">
        <v>79.099999999999994</v>
      </c>
      <c r="J29">
        <v>23.4</v>
      </c>
      <c r="K29">
        <v>102.5</v>
      </c>
      <c r="L29">
        <v>213.7</v>
      </c>
      <c r="M29">
        <v>21</v>
      </c>
      <c r="N29">
        <v>41</v>
      </c>
      <c r="O29">
        <v>62</v>
      </c>
      <c r="P29">
        <v>38</v>
      </c>
      <c r="Q29">
        <v>100</v>
      </c>
    </row>
    <row r="30" spans="1:17" x14ac:dyDescent="0.2">
      <c r="A30" s="7" t="str">
        <f t="shared" si="0"/>
        <v>Great BritainApr-13 to Jun-13</v>
      </c>
      <c r="B30" t="s">
        <v>69</v>
      </c>
      <c r="C30" t="s">
        <v>755</v>
      </c>
      <c r="D30">
        <v>16</v>
      </c>
      <c r="E30">
        <v>43.4</v>
      </c>
      <c r="F30">
        <v>59.4</v>
      </c>
      <c r="G30">
        <v>30.6</v>
      </c>
      <c r="H30">
        <v>90</v>
      </c>
      <c r="I30">
        <v>78.599999999999994</v>
      </c>
      <c r="J30">
        <v>19.7</v>
      </c>
      <c r="K30">
        <v>98.2</v>
      </c>
      <c r="L30">
        <v>188.3</v>
      </c>
      <c r="M30">
        <v>18</v>
      </c>
      <c r="N30">
        <v>48</v>
      </c>
      <c r="O30">
        <v>66</v>
      </c>
      <c r="P30">
        <v>34</v>
      </c>
      <c r="Q30">
        <v>100</v>
      </c>
    </row>
    <row r="31" spans="1:17" x14ac:dyDescent="0.2">
      <c r="A31" s="7" t="str">
        <f t="shared" si="0"/>
        <v>Great BritainJul-13 to Sep-13</v>
      </c>
      <c r="B31" t="s">
        <v>69</v>
      </c>
      <c r="C31" t="s">
        <v>757</v>
      </c>
      <c r="D31">
        <v>15.3</v>
      </c>
      <c r="E31">
        <v>45.6</v>
      </c>
      <c r="F31">
        <v>60.9</v>
      </c>
      <c r="G31">
        <v>30.1</v>
      </c>
      <c r="H31">
        <v>91</v>
      </c>
      <c r="I31">
        <v>89.6</v>
      </c>
      <c r="J31">
        <v>22.7</v>
      </c>
      <c r="K31">
        <v>112.3</v>
      </c>
      <c r="L31">
        <v>203.3</v>
      </c>
      <c r="M31">
        <v>17</v>
      </c>
      <c r="N31">
        <v>50</v>
      </c>
      <c r="O31">
        <v>67</v>
      </c>
      <c r="P31">
        <v>33</v>
      </c>
      <c r="Q31">
        <v>100</v>
      </c>
    </row>
    <row r="32" spans="1:17" x14ac:dyDescent="0.2">
      <c r="A32" s="7" t="str">
        <f t="shared" si="0"/>
        <v>Great BritainOct-13 to Dec-13</v>
      </c>
      <c r="B32" t="s">
        <v>69</v>
      </c>
      <c r="C32" t="s">
        <v>784</v>
      </c>
      <c r="D32">
        <v>12.2</v>
      </c>
      <c r="E32">
        <v>38.299999999999997</v>
      </c>
      <c r="F32">
        <v>50.5</v>
      </c>
      <c r="G32">
        <v>25.4</v>
      </c>
      <c r="H32">
        <v>75.8</v>
      </c>
      <c r="I32">
        <v>86.7</v>
      </c>
      <c r="J32">
        <v>26.5</v>
      </c>
      <c r="K32">
        <v>113.2</v>
      </c>
      <c r="L32">
        <v>189.1</v>
      </c>
      <c r="M32">
        <v>16</v>
      </c>
      <c r="N32">
        <v>51</v>
      </c>
      <c r="O32">
        <v>67</v>
      </c>
      <c r="P32">
        <v>33</v>
      </c>
      <c r="Q32">
        <v>100</v>
      </c>
    </row>
    <row r="33" spans="1:17" x14ac:dyDescent="0.2">
      <c r="A33" s="7" t="str">
        <f t="shared" si="0"/>
        <v>Great BritainJan-14 to Mar-14</v>
      </c>
      <c r="B33" t="s">
        <v>69</v>
      </c>
      <c r="C33" t="s">
        <v>802</v>
      </c>
      <c r="D33">
        <v>11.5</v>
      </c>
      <c r="E33">
        <v>40.200000000000003</v>
      </c>
      <c r="F33">
        <v>51.7</v>
      </c>
      <c r="G33">
        <v>24.5</v>
      </c>
      <c r="H33">
        <v>76.2</v>
      </c>
      <c r="I33">
        <v>90.7</v>
      </c>
      <c r="J33">
        <v>37.5</v>
      </c>
      <c r="K33">
        <v>128.19999999999999</v>
      </c>
      <c r="L33">
        <v>204.5</v>
      </c>
      <c r="M33">
        <v>15</v>
      </c>
      <c r="N33">
        <v>53</v>
      </c>
      <c r="O33">
        <v>68</v>
      </c>
      <c r="P33">
        <v>32</v>
      </c>
      <c r="Q33">
        <v>100</v>
      </c>
    </row>
    <row r="34" spans="1:17" x14ac:dyDescent="0.2">
      <c r="A34" s="7" t="str">
        <f t="shared" si="0"/>
        <v>Great BritainApr-14 to Jun-14</v>
      </c>
      <c r="B34" t="s">
        <v>69</v>
      </c>
      <c r="C34" t="s">
        <v>766</v>
      </c>
      <c r="D34">
        <v>9.9</v>
      </c>
      <c r="E34">
        <v>37.9</v>
      </c>
      <c r="F34">
        <v>47.9</v>
      </c>
      <c r="G34">
        <v>19.2</v>
      </c>
      <c r="H34">
        <v>67.099999999999994</v>
      </c>
      <c r="I34">
        <v>83.3</v>
      </c>
      <c r="J34">
        <v>43.6</v>
      </c>
      <c r="K34">
        <v>126.9</v>
      </c>
      <c r="L34">
        <v>194</v>
      </c>
      <c r="M34">
        <v>15</v>
      </c>
      <c r="N34">
        <v>57</v>
      </c>
      <c r="O34">
        <v>71</v>
      </c>
      <c r="P34">
        <v>29</v>
      </c>
      <c r="Q34">
        <v>100</v>
      </c>
    </row>
    <row r="35" spans="1:17" x14ac:dyDescent="0.2">
      <c r="A35" s="7" t="str">
        <f t="shared" si="0"/>
        <v>Great BritainJul-14 to Sep-14</v>
      </c>
      <c r="B35" t="s">
        <v>69</v>
      </c>
      <c r="C35" t="s">
        <v>771</v>
      </c>
      <c r="D35">
        <v>8.4</v>
      </c>
      <c r="E35">
        <v>39.200000000000003</v>
      </c>
      <c r="F35">
        <v>47.5</v>
      </c>
      <c r="G35">
        <v>13.9</v>
      </c>
      <c r="H35">
        <v>61.4</v>
      </c>
      <c r="I35">
        <v>80.8</v>
      </c>
      <c r="J35">
        <v>66.2</v>
      </c>
      <c r="K35">
        <v>147</v>
      </c>
      <c r="L35">
        <v>208.4</v>
      </c>
      <c r="M35">
        <v>14</v>
      </c>
      <c r="N35">
        <v>64</v>
      </c>
      <c r="O35">
        <v>77</v>
      </c>
      <c r="P35">
        <v>23</v>
      </c>
      <c r="Q35">
        <v>100</v>
      </c>
    </row>
    <row r="36" spans="1:17" x14ac:dyDescent="0.2">
      <c r="A36" s="7" t="str">
        <f t="shared" si="0"/>
        <v>Great BritainDec-08 to Feb-09</v>
      </c>
      <c r="B36" t="s">
        <v>69</v>
      </c>
      <c r="C36" t="s">
        <v>136</v>
      </c>
      <c r="D36">
        <v>21.5</v>
      </c>
      <c r="E36">
        <v>9.1999999999999993</v>
      </c>
      <c r="F36">
        <v>30.6</v>
      </c>
      <c r="G36">
        <v>55.9</v>
      </c>
      <c r="H36">
        <v>86.5</v>
      </c>
      <c r="I36">
        <v>56.6</v>
      </c>
      <c r="J36">
        <v>0</v>
      </c>
      <c r="K36">
        <v>56.7</v>
      </c>
      <c r="L36">
        <v>143.19999999999999</v>
      </c>
      <c r="M36">
        <v>25</v>
      </c>
      <c r="N36">
        <v>11</v>
      </c>
      <c r="O36">
        <v>35</v>
      </c>
      <c r="P36">
        <v>65</v>
      </c>
      <c r="Q36">
        <v>100</v>
      </c>
    </row>
    <row r="37" spans="1:17" x14ac:dyDescent="0.2">
      <c r="A37" s="7" t="str">
        <f t="shared" si="0"/>
        <v>Great BritainMar-09 to May-09</v>
      </c>
      <c r="B37" t="s">
        <v>69</v>
      </c>
      <c r="C37" t="s">
        <v>137</v>
      </c>
      <c r="D37">
        <v>25.9</v>
      </c>
      <c r="E37">
        <v>10.199999999999999</v>
      </c>
      <c r="F37">
        <v>36.1</v>
      </c>
      <c r="G37">
        <v>67.2</v>
      </c>
      <c r="H37">
        <v>103.3</v>
      </c>
      <c r="I37">
        <v>58.8</v>
      </c>
      <c r="J37">
        <v>0.1</v>
      </c>
      <c r="K37">
        <v>58.9</v>
      </c>
      <c r="L37">
        <v>162.19999999999999</v>
      </c>
      <c r="M37">
        <v>25</v>
      </c>
      <c r="N37">
        <v>10</v>
      </c>
      <c r="O37">
        <v>35</v>
      </c>
      <c r="P37">
        <v>65</v>
      </c>
      <c r="Q37">
        <v>100</v>
      </c>
    </row>
    <row r="38" spans="1:17" x14ac:dyDescent="0.2">
      <c r="A38" s="7" t="str">
        <f t="shared" si="0"/>
        <v>Great BritainJun-09 to Aug-09</v>
      </c>
      <c r="B38" t="s">
        <v>69</v>
      </c>
      <c r="C38" t="s">
        <v>138</v>
      </c>
      <c r="D38">
        <v>27.8</v>
      </c>
      <c r="E38">
        <v>11</v>
      </c>
      <c r="F38">
        <v>38.799999999999997</v>
      </c>
      <c r="G38">
        <v>66.099999999999994</v>
      </c>
      <c r="H38">
        <v>104.9</v>
      </c>
      <c r="I38">
        <v>61.2</v>
      </c>
      <c r="J38">
        <v>0.1</v>
      </c>
      <c r="K38">
        <v>61.3</v>
      </c>
      <c r="L38">
        <v>166.1</v>
      </c>
      <c r="M38">
        <v>26</v>
      </c>
      <c r="N38">
        <v>10</v>
      </c>
      <c r="O38">
        <v>37</v>
      </c>
      <c r="P38">
        <v>63</v>
      </c>
      <c r="Q38">
        <v>100</v>
      </c>
    </row>
    <row r="39" spans="1:17" x14ac:dyDescent="0.2">
      <c r="A39" s="7" t="str">
        <f t="shared" si="0"/>
        <v>Great BritainSep-09 to Nov-09</v>
      </c>
      <c r="B39" t="s">
        <v>69</v>
      </c>
      <c r="C39" t="s">
        <v>139</v>
      </c>
      <c r="D39">
        <v>28.2</v>
      </c>
      <c r="E39">
        <v>11</v>
      </c>
      <c r="F39">
        <v>39.200000000000003</v>
      </c>
      <c r="G39">
        <v>64.2</v>
      </c>
      <c r="H39">
        <v>103.3</v>
      </c>
      <c r="I39">
        <v>57.4</v>
      </c>
      <c r="J39">
        <v>0.1</v>
      </c>
      <c r="K39">
        <v>57.4</v>
      </c>
      <c r="L39">
        <v>160.80000000000001</v>
      </c>
      <c r="M39">
        <v>27</v>
      </c>
      <c r="N39">
        <v>11</v>
      </c>
      <c r="O39">
        <v>38</v>
      </c>
      <c r="P39">
        <v>62</v>
      </c>
      <c r="Q39">
        <v>100</v>
      </c>
    </row>
    <row r="40" spans="1:17" x14ac:dyDescent="0.2">
      <c r="A40" s="7" t="str">
        <f t="shared" si="0"/>
        <v>Great BritainDec-09 to Feb-10</v>
      </c>
      <c r="B40" t="s">
        <v>69</v>
      </c>
      <c r="C40" t="s">
        <v>140</v>
      </c>
      <c r="D40">
        <v>28.5</v>
      </c>
      <c r="E40">
        <v>10.4</v>
      </c>
      <c r="F40">
        <v>38.9</v>
      </c>
      <c r="G40">
        <v>60.7</v>
      </c>
      <c r="H40">
        <v>99.6</v>
      </c>
      <c r="I40">
        <v>55.9</v>
      </c>
      <c r="J40">
        <v>0.1</v>
      </c>
      <c r="K40">
        <v>56</v>
      </c>
      <c r="L40">
        <v>155.6</v>
      </c>
      <c r="M40">
        <v>29</v>
      </c>
      <c r="N40">
        <v>10</v>
      </c>
      <c r="O40">
        <v>39</v>
      </c>
      <c r="P40">
        <v>61</v>
      </c>
      <c r="Q40">
        <v>100</v>
      </c>
    </row>
    <row r="41" spans="1:17" x14ac:dyDescent="0.2">
      <c r="A41" s="7" t="str">
        <f t="shared" si="0"/>
        <v>Great BritainMar-10 to May-10</v>
      </c>
      <c r="B41" t="s">
        <v>69</v>
      </c>
      <c r="C41" t="s">
        <v>141</v>
      </c>
      <c r="D41">
        <v>31.1</v>
      </c>
      <c r="E41">
        <v>11.7</v>
      </c>
      <c r="F41">
        <v>42.7</v>
      </c>
      <c r="G41">
        <v>64.900000000000006</v>
      </c>
      <c r="H41">
        <v>107.6</v>
      </c>
      <c r="I41">
        <v>58.7</v>
      </c>
      <c r="J41">
        <v>0.1</v>
      </c>
      <c r="K41">
        <v>58.8</v>
      </c>
      <c r="L41">
        <v>166.4</v>
      </c>
      <c r="M41">
        <v>29</v>
      </c>
      <c r="N41">
        <v>11</v>
      </c>
      <c r="O41">
        <v>40</v>
      </c>
      <c r="P41">
        <v>60</v>
      </c>
      <c r="Q41">
        <v>100</v>
      </c>
    </row>
    <row r="42" spans="1:17" x14ac:dyDescent="0.2">
      <c r="A42" s="7" t="str">
        <f t="shared" si="0"/>
        <v>Great BritainJun-10 to Aug-10</v>
      </c>
      <c r="B42" t="s">
        <v>69</v>
      </c>
      <c r="C42" t="s">
        <v>142</v>
      </c>
      <c r="D42">
        <v>31.5</v>
      </c>
      <c r="E42">
        <v>12.9</v>
      </c>
      <c r="F42">
        <v>44.4</v>
      </c>
      <c r="G42">
        <v>62.4</v>
      </c>
      <c r="H42">
        <v>106.8</v>
      </c>
      <c r="I42">
        <v>60.2</v>
      </c>
      <c r="J42">
        <v>0.2</v>
      </c>
      <c r="K42">
        <v>60.3</v>
      </c>
      <c r="L42">
        <v>167.1</v>
      </c>
      <c r="M42">
        <v>30</v>
      </c>
      <c r="N42">
        <v>12</v>
      </c>
      <c r="O42">
        <v>42</v>
      </c>
      <c r="P42">
        <v>58</v>
      </c>
      <c r="Q42">
        <v>100</v>
      </c>
    </row>
    <row r="43" spans="1:17" x14ac:dyDescent="0.2">
      <c r="A43" s="7" t="str">
        <f t="shared" si="0"/>
        <v>Great BritainSep-10 to Nov-10</v>
      </c>
      <c r="B43" t="s">
        <v>69</v>
      </c>
      <c r="C43" t="s">
        <v>143</v>
      </c>
      <c r="D43">
        <v>32.200000000000003</v>
      </c>
      <c r="E43">
        <v>14</v>
      </c>
      <c r="F43">
        <v>46.2</v>
      </c>
      <c r="G43">
        <v>59.8</v>
      </c>
      <c r="H43">
        <v>106</v>
      </c>
      <c r="I43">
        <v>59.3</v>
      </c>
      <c r="J43">
        <v>0.1</v>
      </c>
      <c r="K43">
        <v>59.5</v>
      </c>
      <c r="L43">
        <v>165.5</v>
      </c>
      <c r="M43">
        <v>30</v>
      </c>
      <c r="N43">
        <v>13</v>
      </c>
      <c r="O43">
        <v>44</v>
      </c>
      <c r="P43">
        <v>56</v>
      </c>
      <c r="Q43">
        <v>100</v>
      </c>
    </row>
    <row r="44" spans="1:17" x14ac:dyDescent="0.2">
      <c r="A44" s="7" t="str">
        <f t="shared" si="0"/>
        <v>Great BritainDec-10 to Feb-11</v>
      </c>
      <c r="B44" t="s">
        <v>69</v>
      </c>
      <c r="C44" t="s">
        <v>144</v>
      </c>
      <c r="D44">
        <v>28.5</v>
      </c>
      <c r="E44">
        <v>16</v>
      </c>
      <c r="F44">
        <v>44.5</v>
      </c>
      <c r="G44">
        <v>58.4</v>
      </c>
      <c r="H44">
        <v>103</v>
      </c>
      <c r="I44">
        <v>56.9</v>
      </c>
      <c r="J44">
        <v>0.2</v>
      </c>
      <c r="K44">
        <v>57.1</v>
      </c>
      <c r="L44">
        <v>160.1</v>
      </c>
      <c r="M44">
        <v>28</v>
      </c>
      <c r="N44">
        <v>16</v>
      </c>
      <c r="O44">
        <v>43</v>
      </c>
      <c r="P44">
        <v>57</v>
      </c>
      <c r="Q44">
        <v>100</v>
      </c>
    </row>
    <row r="45" spans="1:17" x14ac:dyDescent="0.2">
      <c r="A45" s="7" t="str">
        <f t="shared" si="0"/>
        <v>Great BritainMar-11 to May-11</v>
      </c>
      <c r="B45" t="s">
        <v>69</v>
      </c>
      <c r="C45" t="s">
        <v>145</v>
      </c>
      <c r="D45">
        <v>21.6</v>
      </c>
      <c r="E45">
        <v>22.2</v>
      </c>
      <c r="F45">
        <v>43.9</v>
      </c>
      <c r="G45">
        <v>57.2</v>
      </c>
      <c r="H45">
        <v>101.1</v>
      </c>
      <c r="I45">
        <v>64</v>
      </c>
      <c r="J45">
        <v>0.3</v>
      </c>
      <c r="K45">
        <v>64.2</v>
      </c>
      <c r="L45">
        <v>165.3</v>
      </c>
      <c r="M45">
        <v>21</v>
      </c>
      <c r="N45">
        <v>22</v>
      </c>
      <c r="O45">
        <v>43</v>
      </c>
      <c r="P45">
        <v>57</v>
      </c>
      <c r="Q45">
        <v>100</v>
      </c>
    </row>
    <row r="46" spans="1:17" x14ac:dyDescent="0.2">
      <c r="A46" s="7" t="str">
        <f t="shared" si="0"/>
        <v>Great BritainJun-11 to Aug-11</v>
      </c>
      <c r="B46" t="s">
        <v>69</v>
      </c>
      <c r="C46" t="s">
        <v>149</v>
      </c>
      <c r="D46">
        <v>21.2</v>
      </c>
      <c r="E46">
        <v>26.2</v>
      </c>
      <c r="F46">
        <v>47.4</v>
      </c>
      <c r="G46">
        <v>50.7</v>
      </c>
      <c r="H46">
        <v>98.1</v>
      </c>
      <c r="I46">
        <v>69.3</v>
      </c>
      <c r="J46">
        <v>0.5</v>
      </c>
      <c r="K46">
        <v>69.8</v>
      </c>
      <c r="L46">
        <v>167.9</v>
      </c>
      <c r="M46">
        <v>22</v>
      </c>
      <c r="N46">
        <v>27</v>
      </c>
      <c r="O46">
        <v>48</v>
      </c>
      <c r="P46">
        <v>52</v>
      </c>
      <c r="Q46">
        <v>100</v>
      </c>
    </row>
    <row r="47" spans="1:17" x14ac:dyDescent="0.2">
      <c r="A47" s="7" t="str">
        <f t="shared" si="0"/>
        <v>Great BritainSep-11 to Nov-11</v>
      </c>
      <c r="B47" t="s">
        <v>69</v>
      </c>
      <c r="C47" t="s">
        <v>150</v>
      </c>
      <c r="D47">
        <v>25.7</v>
      </c>
      <c r="E47">
        <v>32</v>
      </c>
      <c r="F47">
        <v>57.7</v>
      </c>
      <c r="G47">
        <v>55.4</v>
      </c>
      <c r="H47">
        <v>113.1</v>
      </c>
      <c r="I47">
        <v>73.8</v>
      </c>
      <c r="J47">
        <v>2.4</v>
      </c>
      <c r="K47">
        <v>76.2</v>
      </c>
      <c r="L47">
        <v>189.3</v>
      </c>
      <c r="M47">
        <v>23</v>
      </c>
      <c r="N47">
        <v>28</v>
      </c>
      <c r="O47">
        <v>51</v>
      </c>
      <c r="P47">
        <v>49</v>
      </c>
      <c r="Q47">
        <v>100</v>
      </c>
    </row>
    <row r="48" spans="1:17" x14ac:dyDescent="0.2">
      <c r="A48" s="7" t="str">
        <f t="shared" si="0"/>
        <v>Great BritainDec-11 to Feb-12</v>
      </c>
      <c r="B48" t="s">
        <v>69</v>
      </c>
      <c r="C48" t="s">
        <v>230</v>
      </c>
      <c r="D48">
        <v>26.1</v>
      </c>
      <c r="E48">
        <v>33.700000000000003</v>
      </c>
      <c r="F48">
        <v>59.8</v>
      </c>
      <c r="G48">
        <v>52.3</v>
      </c>
      <c r="H48">
        <v>112.1</v>
      </c>
      <c r="I48">
        <v>71.3</v>
      </c>
      <c r="J48">
        <v>5.2</v>
      </c>
      <c r="K48">
        <v>76.5</v>
      </c>
      <c r="L48">
        <v>188.6</v>
      </c>
      <c r="M48">
        <v>23</v>
      </c>
      <c r="N48">
        <v>30</v>
      </c>
      <c r="O48">
        <v>53</v>
      </c>
      <c r="P48">
        <v>47</v>
      </c>
      <c r="Q48">
        <v>100</v>
      </c>
    </row>
    <row r="49" spans="1:17" x14ac:dyDescent="0.2">
      <c r="A49" s="7" t="str">
        <f t="shared" si="0"/>
        <v>Great BritainMar-12 to May-12</v>
      </c>
      <c r="B49" t="s">
        <v>69</v>
      </c>
      <c r="C49" t="s">
        <v>240</v>
      </c>
      <c r="D49">
        <v>27.4</v>
      </c>
      <c r="E49">
        <v>40.9</v>
      </c>
      <c r="F49">
        <v>68.400000000000006</v>
      </c>
      <c r="G49">
        <v>52.5</v>
      </c>
      <c r="H49">
        <v>120.8</v>
      </c>
      <c r="I49">
        <v>67.2</v>
      </c>
      <c r="J49">
        <v>6.9</v>
      </c>
      <c r="K49">
        <v>74</v>
      </c>
      <c r="L49">
        <v>194.9</v>
      </c>
      <c r="M49">
        <v>23</v>
      </c>
      <c r="N49">
        <v>34</v>
      </c>
      <c r="O49">
        <v>57</v>
      </c>
      <c r="P49">
        <v>43</v>
      </c>
      <c r="Q49">
        <v>100</v>
      </c>
    </row>
    <row r="50" spans="1:17" x14ac:dyDescent="0.2">
      <c r="A50" s="7" t="str">
        <f t="shared" si="0"/>
        <v>Great BritainJun-12 to Aug-12</v>
      </c>
      <c r="B50" t="s">
        <v>69</v>
      </c>
      <c r="C50" t="s">
        <v>250</v>
      </c>
      <c r="D50">
        <v>28.4</v>
      </c>
      <c r="E50">
        <v>41.6</v>
      </c>
      <c r="F50">
        <v>69.900000000000006</v>
      </c>
      <c r="G50">
        <v>53</v>
      </c>
      <c r="H50">
        <v>123</v>
      </c>
      <c r="I50">
        <v>68.099999999999994</v>
      </c>
      <c r="J50">
        <v>13.8</v>
      </c>
      <c r="K50">
        <v>81.900000000000006</v>
      </c>
      <c r="L50">
        <v>204.8</v>
      </c>
      <c r="M50">
        <v>23</v>
      </c>
      <c r="N50">
        <v>34</v>
      </c>
      <c r="O50">
        <v>57</v>
      </c>
      <c r="P50">
        <v>43</v>
      </c>
      <c r="Q50">
        <v>100</v>
      </c>
    </row>
    <row r="51" spans="1:17" x14ac:dyDescent="0.2">
      <c r="A51" s="7" t="str">
        <f t="shared" si="0"/>
        <v>Great BritainSep-12 to Nov-12</v>
      </c>
      <c r="B51" t="s">
        <v>69</v>
      </c>
      <c r="C51" t="s">
        <v>257</v>
      </c>
      <c r="D51">
        <v>28.6</v>
      </c>
      <c r="E51">
        <v>43.7</v>
      </c>
      <c r="F51">
        <v>72.3</v>
      </c>
      <c r="G51">
        <v>54.2</v>
      </c>
      <c r="H51">
        <v>126.5</v>
      </c>
      <c r="I51">
        <v>72.599999999999994</v>
      </c>
      <c r="J51">
        <v>18.100000000000001</v>
      </c>
      <c r="K51">
        <v>90.8</v>
      </c>
      <c r="L51">
        <v>217.3</v>
      </c>
      <c r="M51">
        <v>23</v>
      </c>
      <c r="N51">
        <v>35</v>
      </c>
      <c r="O51">
        <v>57</v>
      </c>
      <c r="P51">
        <v>43</v>
      </c>
      <c r="Q51">
        <v>100</v>
      </c>
    </row>
    <row r="52" spans="1:17" x14ac:dyDescent="0.2">
      <c r="A52" s="7" t="str">
        <f t="shared" si="0"/>
        <v>Great BritainDec-12 to Feb-13</v>
      </c>
      <c r="B52" t="s">
        <v>69</v>
      </c>
      <c r="C52" t="s">
        <v>271</v>
      </c>
      <c r="D52">
        <v>22.9</v>
      </c>
      <c r="E52">
        <v>43.1</v>
      </c>
      <c r="F52">
        <v>66.099999999999994</v>
      </c>
      <c r="G52">
        <v>42.5</v>
      </c>
      <c r="H52">
        <v>108.6</v>
      </c>
      <c r="I52">
        <v>74.3</v>
      </c>
      <c r="J52">
        <v>24.3</v>
      </c>
      <c r="K52">
        <v>98.6</v>
      </c>
      <c r="L52">
        <v>207.2</v>
      </c>
      <c r="M52">
        <v>21</v>
      </c>
      <c r="N52">
        <v>40</v>
      </c>
      <c r="O52">
        <v>61</v>
      </c>
      <c r="P52">
        <v>39</v>
      </c>
      <c r="Q52">
        <v>100</v>
      </c>
    </row>
    <row r="53" spans="1:17" x14ac:dyDescent="0.2">
      <c r="A53" s="7" t="str">
        <f t="shared" si="0"/>
        <v>Great BritainMar-13 to May-13</v>
      </c>
      <c r="B53" t="s">
        <v>69</v>
      </c>
      <c r="C53" t="s">
        <v>281</v>
      </c>
      <c r="D53">
        <v>17.600000000000001</v>
      </c>
      <c r="E53">
        <v>43.7</v>
      </c>
      <c r="F53">
        <v>61.3</v>
      </c>
      <c r="G53">
        <v>33</v>
      </c>
      <c r="H53">
        <v>94.3</v>
      </c>
      <c r="I53">
        <v>76.2</v>
      </c>
      <c r="J53">
        <v>18.600000000000001</v>
      </c>
      <c r="K53">
        <v>94.7</v>
      </c>
      <c r="L53">
        <v>189</v>
      </c>
      <c r="M53">
        <v>19</v>
      </c>
      <c r="N53">
        <v>46</v>
      </c>
      <c r="O53">
        <v>65</v>
      </c>
      <c r="P53">
        <v>35</v>
      </c>
      <c r="Q53">
        <v>100</v>
      </c>
    </row>
    <row r="54" spans="1:17" x14ac:dyDescent="0.2">
      <c r="A54" s="7" t="str">
        <f t="shared" si="0"/>
        <v>Great BritainJun-13 to Aug-13</v>
      </c>
      <c r="B54" t="s">
        <v>69</v>
      </c>
      <c r="C54" t="s">
        <v>758</v>
      </c>
      <c r="D54">
        <v>15.5</v>
      </c>
      <c r="E54">
        <v>44.6</v>
      </c>
      <c r="F54">
        <v>60</v>
      </c>
      <c r="G54">
        <v>30.2</v>
      </c>
      <c r="H54">
        <v>90.2</v>
      </c>
      <c r="I54">
        <v>87.4</v>
      </c>
      <c r="J54">
        <v>23.4</v>
      </c>
      <c r="K54">
        <v>110.8</v>
      </c>
      <c r="L54">
        <v>201</v>
      </c>
      <c r="M54">
        <v>17</v>
      </c>
      <c r="N54">
        <v>49</v>
      </c>
      <c r="O54">
        <v>67</v>
      </c>
      <c r="P54">
        <v>33</v>
      </c>
      <c r="Q54">
        <v>100</v>
      </c>
    </row>
    <row r="55" spans="1:17" x14ac:dyDescent="0.2">
      <c r="A55" s="7" t="str">
        <f t="shared" si="0"/>
        <v>Great BritainSep-13 to Nov-13</v>
      </c>
      <c r="B55" t="s">
        <v>69</v>
      </c>
      <c r="C55" t="s">
        <v>785</v>
      </c>
      <c r="D55">
        <v>14.1</v>
      </c>
      <c r="E55">
        <v>42.8</v>
      </c>
      <c r="F55">
        <v>56.9</v>
      </c>
      <c r="G55">
        <v>28.9</v>
      </c>
      <c r="H55">
        <v>85.8</v>
      </c>
      <c r="I55">
        <v>91.7</v>
      </c>
      <c r="J55">
        <v>25.2</v>
      </c>
      <c r="K55">
        <v>116.9</v>
      </c>
      <c r="L55">
        <v>202.7</v>
      </c>
      <c r="M55">
        <v>16</v>
      </c>
      <c r="N55">
        <v>50</v>
      </c>
      <c r="O55">
        <v>66</v>
      </c>
      <c r="P55">
        <v>34</v>
      </c>
      <c r="Q55">
        <v>100</v>
      </c>
    </row>
    <row r="56" spans="1:17" x14ac:dyDescent="0.2">
      <c r="A56" s="7" t="str">
        <f t="shared" si="0"/>
        <v>Great BritainDec-13 to Feb-14</v>
      </c>
      <c r="B56" t="s">
        <v>69</v>
      </c>
      <c r="C56" t="s">
        <v>803</v>
      </c>
      <c r="D56">
        <v>10.8</v>
      </c>
      <c r="E56">
        <v>37.6</v>
      </c>
      <c r="F56">
        <v>48.4</v>
      </c>
      <c r="G56">
        <v>22.8</v>
      </c>
      <c r="H56">
        <v>71.2</v>
      </c>
      <c r="I56">
        <v>85.7</v>
      </c>
      <c r="J56">
        <v>33.4</v>
      </c>
      <c r="K56">
        <v>119.1</v>
      </c>
      <c r="L56">
        <v>190.3</v>
      </c>
      <c r="M56">
        <v>15</v>
      </c>
      <c r="N56">
        <v>53</v>
      </c>
      <c r="O56">
        <v>68</v>
      </c>
      <c r="P56">
        <v>32</v>
      </c>
      <c r="Q56">
        <v>100</v>
      </c>
    </row>
    <row r="57" spans="1:17" x14ac:dyDescent="0.2">
      <c r="A57" s="7" t="str">
        <f t="shared" si="0"/>
        <v>Great BritainMar-14 to May-14</v>
      </c>
      <c r="B57" t="s">
        <v>69</v>
      </c>
      <c r="C57" t="s">
        <v>767</v>
      </c>
      <c r="D57">
        <v>10.4</v>
      </c>
      <c r="E57">
        <v>38.5</v>
      </c>
      <c r="F57">
        <v>48.9</v>
      </c>
      <c r="G57">
        <v>21.1</v>
      </c>
      <c r="H57">
        <v>70</v>
      </c>
      <c r="I57">
        <v>84.9</v>
      </c>
      <c r="J57">
        <v>39.299999999999997</v>
      </c>
      <c r="K57">
        <v>124.2</v>
      </c>
      <c r="L57">
        <v>194.2</v>
      </c>
      <c r="M57">
        <v>15</v>
      </c>
      <c r="N57">
        <v>55</v>
      </c>
      <c r="O57">
        <v>70</v>
      </c>
      <c r="P57">
        <v>30</v>
      </c>
      <c r="Q57">
        <v>100</v>
      </c>
    </row>
    <row r="58" spans="1:17" x14ac:dyDescent="0.2">
      <c r="A58" s="7" t="str">
        <f t="shared" si="0"/>
        <v>Great BritainJun-14 to Aug-14</v>
      </c>
      <c r="B58" t="s">
        <v>69</v>
      </c>
      <c r="C58" t="s">
        <v>772</v>
      </c>
      <c r="D58">
        <v>8.9</v>
      </c>
      <c r="E58">
        <v>38.4</v>
      </c>
      <c r="F58">
        <v>47.3</v>
      </c>
      <c r="G58">
        <v>15.6</v>
      </c>
      <c r="H58">
        <v>62.9</v>
      </c>
      <c r="I58">
        <v>81.599999999999994</v>
      </c>
      <c r="J58">
        <v>56.9</v>
      </c>
      <c r="K58">
        <v>138.5</v>
      </c>
      <c r="L58">
        <v>201.4</v>
      </c>
      <c r="M58">
        <v>14</v>
      </c>
      <c r="N58">
        <v>61</v>
      </c>
      <c r="O58">
        <v>75</v>
      </c>
      <c r="P58">
        <v>25</v>
      </c>
      <c r="Q58">
        <v>100</v>
      </c>
    </row>
    <row r="59" spans="1:17" x14ac:dyDescent="0.2">
      <c r="A59" s="7" t="str">
        <f t="shared" si="0"/>
        <v>Great BritainOct-08</v>
      </c>
      <c r="B59" t="s">
        <v>69</v>
      </c>
      <c r="C59" t="s">
        <v>174</v>
      </c>
      <c r="D59">
        <v>1.3</v>
      </c>
      <c r="E59">
        <v>0.7</v>
      </c>
      <c r="F59">
        <v>2</v>
      </c>
      <c r="G59">
        <v>3.6</v>
      </c>
      <c r="H59">
        <v>5.6</v>
      </c>
      <c r="I59">
        <v>3.6</v>
      </c>
      <c r="J59">
        <v>0</v>
      </c>
      <c r="K59">
        <v>3.6</v>
      </c>
      <c r="L59">
        <v>9.3000000000000007</v>
      </c>
      <c r="M59">
        <v>23</v>
      </c>
      <c r="N59">
        <v>13</v>
      </c>
      <c r="O59">
        <v>36</v>
      </c>
      <c r="P59">
        <v>64</v>
      </c>
      <c r="Q59">
        <v>100</v>
      </c>
    </row>
    <row r="60" spans="1:17" x14ac:dyDescent="0.2">
      <c r="A60" s="7" t="str">
        <f t="shared" si="0"/>
        <v>Great BritainNov-08</v>
      </c>
      <c r="B60" t="s">
        <v>69</v>
      </c>
      <c r="C60" t="s">
        <v>175</v>
      </c>
      <c r="D60">
        <v>6.2</v>
      </c>
      <c r="E60">
        <v>3</v>
      </c>
      <c r="F60">
        <v>9.1999999999999993</v>
      </c>
      <c r="G60">
        <v>17.5</v>
      </c>
      <c r="H60">
        <v>26.7</v>
      </c>
      <c r="I60">
        <v>18.100000000000001</v>
      </c>
      <c r="J60">
        <v>0</v>
      </c>
      <c r="K60">
        <v>18.2</v>
      </c>
      <c r="L60">
        <v>44.9</v>
      </c>
      <c r="M60">
        <v>23</v>
      </c>
      <c r="N60">
        <v>11</v>
      </c>
      <c r="O60">
        <v>35</v>
      </c>
      <c r="P60">
        <v>65</v>
      </c>
      <c r="Q60">
        <v>100</v>
      </c>
    </row>
    <row r="61" spans="1:17" x14ac:dyDescent="0.2">
      <c r="A61" s="7" t="str">
        <f t="shared" si="0"/>
        <v>Great BritainDec-08</v>
      </c>
      <c r="B61" t="s">
        <v>69</v>
      </c>
      <c r="C61" t="s">
        <v>176</v>
      </c>
      <c r="D61">
        <v>5.9</v>
      </c>
      <c r="E61">
        <v>2.8</v>
      </c>
      <c r="F61">
        <v>8.6999999999999993</v>
      </c>
      <c r="G61">
        <v>15.1</v>
      </c>
      <c r="H61">
        <v>23.8</v>
      </c>
      <c r="I61">
        <v>16.5</v>
      </c>
      <c r="J61">
        <v>0</v>
      </c>
      <c r="K61">
        <v>16.5</v>
      </c>
      <c r="L61">
        <v>40.299999999999997</v>
      </c>
      <c r="M61">
        <v>25</v>
      </c>
      <c r="N61">
        <v>12</v>
      </c>
      <c r="O61">
        <v>36</v>
      </c>
      <c r="P61">
        <v>64</v>
      </c>
      <c r="Q61">
        <v>100</v>
      </c>
    </row>
    <row r="62" spans="1:17" x14ac:dyDescent="0.2">
      <c r="A62" s="7" t="str">
        <f t="shared" si="0"/>
        <v>Great BritainJan-09</v>
      </c>
      <c r="B62" t="s">
        <v>69</v>
      </c>
      <c r="C62" t="s">
        <v>177</v>
      </c>
      <c r="D62">
        <v>8</v>
      </c>
      <c r="E62">
        <v>3.4</v>
      </c>
      <c r="F62">
        <v>11.4</v>
      </c>
      <c r="G62">
        <v>21</v>
      </c>
      <c r="H62">
        <v>32.4</v>
      </c>
      <c r="I62">
        <v>21</v>
      </c>
      <c r="J62">
        <v>0</v>
      </c>
      <c r="K62">
        <v>21</v>
      </c>
      <c r="L62">
        <v>53.3</v>
      </c>
      <c r="M62">
        <v>25</v>
      </c>
      <c r="N62">
        <v>10</v>
      </c>
      <c r="O62">
        <v>35</v>
      </c>
      <c r="P62">
        <v>65</v>
      </c>
      <c r="Q62">
        <v>100</v>
      </c>
    </row>
    <row r="63" spans="1:17" x14ac:dyDescent="0.2">
      <c r="A63" s="7" t="str">
        <f t="shared" si="0"/>
        <v>Great BritainFeb-09</v>
      </c>
      <c r="B63" t="s">
        <v>69</v>
      </c>
      <c r="C63" t="s">
        <v>178</v>
      </c>
      <c r="D63">
        <v>7.5</v>
      </c>
      <c r="E63">
        <v>3</v>
      </c>
      <c r="F63">
        <v>10.6</v>
      </c>
      <c r="G63">
        <v>19.8</v>
      </c>
      <c r="H63">
        <v>30.4</v>
      </c>
      <c r="I63">
        <v>19.2</v>
      </c>
      <c r="J63">
        <v>0</v>
      </c>
      <c r="K63">
        <v>19.2</v>
      </c>
      <c r="L63">
        <v>49.5</v>
      </c>
      <c r="M63">
        <v>25</v>
      </c>
      <c r="N63">
        <v>10</v>
      </c>
      <c r="O63">
        <v>35</v>
      </c>
      <c r="P63">
        <v>65</v>
      </c>
      <c r="Q63">
        <v>100</v>
      </c>
    </row>
    <row r="64" spans="1:17" x14ac:dyDescent="0.2">
      <c r="A64" s="7" t="str">
        <f t="shared" si="0"/>
        <v>Great BritainMar-09</v>
      </c>
      <c r="B64" t="s">
        <v>69</v>
      </c>
      <c r="C64" t="s">
        <v>179</v>
      </c>
      <c r="D64">
        <v>8.8000000000000007</v>
      </c>
      <c r="E64">
        <v>3.4</v>
      </c>
      <c r="F64">
        <v>12.3</v>
      </c>
      <c r="G64">
        <v>23.4</v>
      </c>
      <c r="H64">
        <v>35.700000000000003</v>
      </c>
      <c r="I64">
        <v>20.9</v>
      </c>
      <c r="J64">
        <v>0</v>
      </c>
      <c r="K64">
        <v>21</v>
      </c>
      <c r="L64">
        <v>56.7</v>
      </c>
      <c r="M64">
        <v>25</v>
      </c>
      <c r="N64">
        <v>10</v>
      </c>
      <c r="O64">
        <v>34</v>
      </c>
      <c r="P64">
        <v>66</v>
      </c>
      <c r="Q64">
        <v>100</v>
      </c>
    </row>
    <row r="65" spans="1:17" x14ac:dyDescent="0.2">
      <c r="A65" s="7" t="str">
        <f t="shared" si="0"/>
        <v>Great BritainApr-09</v>
      </c>
      <c r="B65" t="s">
        <v>69</v>
      </c>
      <c r="C65" t="s">
        <v>180</v>
      </c>
      <c r="D65">
        <v>8.5</v>
      </c>
      <c r="E65">
        <v>3.3</v>
      </c>
      <c r="F65">
        <v>11.9</v>
      </c>
      <c r="G65">
        <v>21.8</v>
      </c>
      <c r="H65">
        <v>33.700000000000003</v>
      </c>
      <c r="I65">
        <v>18.8</v>
      </c>
      <c r="J65">
        <v>0</v>
      </c>
      <c r="K65">
        <v>18.8</v>
      </c>
      <c r="L65">
        <v>52.4</v>
      </c>
      <c r="M65">
        <v>25</v>
      </c>
      <c r="N65">
        <v>10</v>
      </c>
      <c r="O65">
        <v>35</v>
      </c>
      <c r="P65">
        <v>65</v>
      </c>
      <c r="Q65">
        <v>100</v>
      </c>
    </row>
    <row r="66" spans="1:17" x14ac:dyDescent="0.2">
      <c r="A66" s="7" t="str">
        <f t="shared" si="0"/>
        <v>Great BritainMay-09</v>
      </c>
      <c r="B66" t="s">
        <v>69</v>
      </c>
      <c r="C66" t="s">
        <v>181</v>
      </c>
      <c r="D66">
        <v>8.5</v>
      </c>
      <c r="E66">
        <v>3.4</v>
      </c>
      <c r="F66">
        <v>11.9</v>
      </c>
      <c r="G66">
        <v>22</v>
      </c>
      <c r="H66">
        <v>33.9</v>
      </c>
      <c r="I66">
        <v>19.100000000000001</v>
      </c>
      <c r="J66">
        <v>0</v>
      </c>
      <c r="K66">
        <v>19.2</v>
      </c>
      <c r="L66">
        <v>53.1</v>
      </c>
      <c r="M66">
        <v>25</v>
      </c>
      <c r="N66">
        <v>10</v>
      </c>
      <c r="O66">
        <v>35</v>
      </c>
      <c r="P66">
        <v>65</v>
      </c>
      <c r="Q66">
        <v>100</v>
      </c>
    </row>
    <row r="67" spans="1:17" x14ac:dyDescent="0.2">
      <c r="A67" s="7" t="str">
        <f t="shared" ref="A67:A130" si="1">CONCATENATE(B67,C67)</f>
        <v>Great BritainJun-09</v>
      </c>
      <c r="B67" t="s">
        <v>69</v>
      </c>
      <c r="C67" t="s">
        <v>182</v>
      </c>
      <c r="D67">
        <v>9.1999999999999993</v>
      </c>
      <c r="E67">
        <v>3.6</v>
      </c>
      <c r="F67">
        <v>12.8</v>
      </c>
      <c r="G67">
        <v>22.7</v>
      </c>
      <c r="H67">
        <v>35.5</v>
      </c>
      <c r="I67">
        <v>21.3</v>
      </c>
      <c r="J67">
        <v>0</v>
      </c>
      <c r="K67">
        <v>21.3</v>
      </c>
      <c r="L67">
        <v>56.8</v>
      </c>
      <c r="M67">
        <v>26</v>
      </c>
      <c r="N67">
        <v>10</v>
      </c>
      <c r="O67">
        <v>36</v>
      </c>
      <c r="P67">
        <v>64</v>
      </c>
      <c r="Q67">
        <v>100</v>
      </c>
    </row>
    <row r="68" spans="1:17" x14ac:dyDescent="0.2">
      <c r="A68" s="7" t="str">
        <f t="shared" si="1"/>
        <v>Great BritainJul-09</v>
      </c>
      <c r="B68" t="s">
        <v>69</v>
      </c>
      <c r="C68" t="s">
        <v>183</v>
      </c>
      <c r="D68">
        <v>9.6</v>
      </c>
      <c r="E68">
        <v>4</v>
      </c>
      <c r="F68">
        <v>13.5</v>
      </c>
      <c r="G68">
        <v>22.9</v>
      </c>
      <c r="H68">
        <v>36.4</v>
      </c>
      <c r="I68">
        <v>21.3</v>
      </c>
      <c r="J68">
        <v>0</v>
      </c>
      <c r="K68">
        <v>21.3</v>
      </c>
      <c r="L68">
        <v>57.7</v>
      </c>
      <c r="M68">
        <v>26</v>
      </c>
      <c r="N68">
        <v>11</v>
      </c>
      <c r="O68">
        <v>37</v>
      </c>
      <c r="P68">
        <v>63</v>
      </c>
      <c r="Q68">
        <v>100</v>
      </c>
    </row>
    <row r="69" spans="1:17" x14ac:dyDescent="0.2">
      <c r="A69" s="7" t="str">
        <f t="shared" si="1"/>
        <v>Great BritainAug-09</v>
      </c>
      <c r="B69" t="s">
        <v>69</v>
      </c>
      <c r="C69" t="s">
        <v>184</v>
      </c>
      <c r="D69">
        <v>9</v>
      </c>
      <c r="E69">
        <v>3.5</v>
      </c>
      <c r="F69">
        <v>12.5</v>
      </c>
      <c r="G69">
        <v>20.5</v>
      </c>
      <c r="H69">
        <v>32.9</v>
      </c>
      <c r="I69">
        <v>18.7</v>
      </c>
      <c r="J69">
        <v>0</v>
      </c>
      <c r="K69">
        <v>18.7</v>
      </c>
      <c r="L69">
        <v>51.6</v>
      </c>
      <c r="M69">
        <v>27</v>
      </c>
      <c r="N69">
        <v>11</v>
      </c>
      <c r="O69">
        <v>38</v>
      </c>
      <c r="P69">
        <v>62</v>
      </c>
      <c r="Q69">
        <v>100</v>
      </c>
    </row>
    <row r="70" spans="1:17" x14ac:dyDescent="0.2">
      <c r="A70" s="7" t="str">
        <f t="shared" si="1"/>
        <v>Great BritainSep-09</v>
      </c>
      <c r="B70" t="s">
        <v>69</v>
      </c>
      <c r="C70" t="s">
        <v>185</v>
      </c>
      <c r="D70">
        <v>9.8000000000000007</v>
      </c>
      <c r="E70">
        <v>3.9</v>
      </c>
      <c r="F70">
        <v>13.8</v>
      </c>
      <c r="G70">
        <v>22</v>
      </c>
      <c r="H70">
        <v>35.700000000000003</v>
      </c>
      <c r="I70">
        <v>19.5</v>
      </c>
      <c r="J70">
        <v>0</v>
      </c>
      <c r="K70">
        <v>19.5</v>
      </c>
      <c r="L70">
        <v>55.3</v>
      </c>
      <c r="M70">
        <v>28</v>
      </c>
      <c r="N70">
        <v>11</v>
      </c>
      <c r="O70">
        <v>39</v>
      </c>
      <c r="P70">
        <v>61</v>
      </c>
      <c r="Q70">
        <v>100</v>
      </c>
    </row>
    <row r="71" spans="1:17" x14ac:dyDescent="0.2">
      <c r="A71" s="7" t="str">
        <f t="shared" si="1"/>
        <v>Great BritainOct-09</v>
      </c>
      <c r="B71" t="s">
        <v>69</v>
      </c>
      <c r="C71" t="s">
        <v>186</v>
      </c>
      <c r="D71">
        <v>9.3000000000000007</v>
      </c>
      <c r="E71">
        <v>3.5</v>
      </c>
      <c r="F71">
        <v>12.7</v>
      </c>
      <c r="G71">
        <v>21.5</v>
      </c>
      <c r="H71">
        <v>34.200000000000003</v>
      </c>
      <c r="I71">
        <v>19</v>
      </c>
      <c r="J71">
        <v>0</v>
      </c>
      <c r="K71">
        <v>19.100000000000001</v>
      </c>
      <c r="L71">
        <v>53.3</v>
      </c>
      <c r="M71">
        <v>27</v>
      </c>
      <c r="N71">
        <v>10</v>
      </c>
      <c r="O71">
        <v>37</v>
      </c>
      <c r="P71">
        <v>63</v>
      </c>
      <c r="Q71">
        <v>100</v>
      </c>
    </row>
    <row r="72" spans="1:17" x14ac:dyDescent="0.2">
      <c r="A72" s="7" t="str">
        <f t="shared" si="1"/>
        <v>Great BritainNov-09</v>
      </c>
      <c r="B72" t="s">
        <v>69</v>
      </c>
      <c r="C72" t="s">
        <v>187</v>
      </c>
      <c r="D72">
        <v>9.1</v>
      </c>
      <c r="E72">
        <v>3.6</v>
      </c>
      <c r="F72">
        <v>12.7</v>
      </c>
      <c r="G72">
        <v>20.7</v>
      </c>
      <c r="H72">
        <v>33.4</v>
      </c>
      <c r="I72">
        <v>18.8</v>
      </c>
      <c r="J72">
        <v>0</v>
      </c>
      <c r="K72">
        <v>18.8</v>
      </c>
      <c r="L72">
        <v>52.3</v>
      </c>
      <c r="M72">
        <v>27</v>
      </c>
      <c r="N72">
        <v>11</v>
      </c>
      <c r="O72">
        <v>38</v>
      </c>
      <c r="P72">
        <v>62</v>
      </c>
      <c r="Q72">
        <v>100</v>
      </c>
    </row>
    <row r="73" spans="1:17" x14ac:dyDescent="0.2">
      <c r="A73" s="7" t="str">
        <f t="shared" si="1"/>
        <v>Great BritainDec-09</v>
      </c>
      <c r="B73" t="s">
        <v>69</v>
      </c>
      <c r="C73" t="s">
        <v>188</v>
      </c>
      <c r="D73">
        <v>7.9</v>
      </c>
      <c r="E73">
        <v>3.2</v>
      </c>
      <c r="F73">
        <v>11.2</v>
      </c>
      <c r="G73">
        <v>17</v>
      </c>
      <c r="H73">
        <v>28.2</v>
      </c>
      <c r="I73">
        <v>16.3</v>
      </c>
      <c r="J73">
        <v>0</v>
      </c>
      <c r="K73">
        <v>16.3</v>
      </c>
      <c r="L73">
        <v>44.5</v>
      </c>
      <c r="M73">
        <v>28</v>
      </c>
      <c r="N73">
        <v>11</v>
      </c>
      <c r="O73">
        <v>40</v>
      </c>
      <c r="P73">
        <v>60</v>
      </c>
      <c r="Q73">
        <v>100</v>
      </c>
    </row>
    <row r="74" spans="1:17" x14ac:dyDescent="0.2">
      <c r="A74" s="7" t="str">
        <f t="shared" si="1"/>
        <v>Great BritainJan-10</v>
      </c>
      <c r="B74" t="s">
        <v>69</v>
      </c>
      <c r="C74" t="s">
        <v>189</v>
      </c>
      <c r="D74">
        <v>10.4</v>
      </c>
      <c r="E74">
        <v>3.7</v>
      </c>
      <c r="F74">
        <v>14.1</v>
      </c>
      <c r="G74">
        <v>22.1</v>
      </c>
      <c r="H74">
        <v>36.200000000000003</v>
      </c>
      <c r="I74">
        <v>20.399999999999999</v>
      </c>
      <c r="J74">
        <v>0</v>
      </c>
      <c r="K74">
        <v>20.5</v>
      </c>
      <c r="L74">
        <v>56.7</v>
      </c>
      <c r="M74">
        <v>29</v>
      </c>
      <c r="N74">
        <v>10</v>
      </c>
      <c r="O74">
        <v>39</v>
      </c>
      <c r="P74">
        <v>61</v>
      </c>
      <c r="Q74">
        <v>100</v>
      </c>
    </row>
    <row r="75" spans="1:17" x14ac:dyDescent="0.2">
      <c r="A75" s="7" t="str">
        <f t="shared" si="1"/>
        <v>Great BritainFeb-10</v>
      </c>
      <c r="B75" t="s">
        <v>69</v>
      </c>
      <c r="C75" t="s">
        <v>190</v>
      </c>
      <c r="D75">
        <v>10.199999999999999</v>
      </c>
      <c r="E75">
        <v>3.5</v>
      </c>
      <c r="F75">
        <v>13.6</v>
      </c>
      <c r="G75">
        <v>21.6</v>
      </c>
      <c r="H75">
        <v>35.200000000000003</v>
      </c>
      <c r="I75">
        <v>19.2</v>
      </c>
      <c r="J75">
        <v>0</v>
      </c>
      <c r="K75">
        <v>19.2</v>
      </c>
      <c r="L75">
        <v>54.4</v>
      </c>
      <c r="M75">
        <v>29</v>
      </c>
      <c r="N75">
        <v>10</v>
      </c>
      <c r="O75">
        <v>39</v>
      </c>
      <c r="P75">
        <v>61</v>
      </c>
      <c r="Q75">
        <v>100</v>
      </c>
    </row>
    <row r="76" spans="1:17" x14ac:dyDescent="0.2">
      <c r="A76" s="7" t="str">
        <f t="shared" si="1"/>
        <v>Great BritainMar-10</v>
      </c>
      <c r="B76" t="s">
        <v>69</v>
      </c>
      <c r="C76" t="s">
        <v>191</v>
      </c>
      <c r="D76">
        <v>10.9</v>
      </c>
      <c r="E76">
        <v>4</v>
      </c>
      <c r="F76">
        <v>15</v>
      </c>
      <c r="G76">
        <v>23.6</v>
      </c>
      <c r="H76">
        <v>38.5</v>
      </c>
      <c r="I76">
        <v>21</v>
      </c>
      <c r="J76">
        <v>0</v>
      </c>
      <c r="K76">
        <v>21.1</v>
      </c>
      <c r="L76">
        <v>59.6</v>
      </c>
      <c r="M76">
        <v>28</v>
      </c>
      <c r="N76">
        <v>10</v>
      </c>
      <c r="O76">
        <v>39</v>
      </c>
      <c r="P76">
        <v>61</v>
      </c>
      <c r="Q76">
        <v>100</v>
      </c>
    </row>
    <row r="77" spans="1:17" x14ac:dyDescent="0.2">
      <c r="A77" s="7" t="str">
        <f t="shared" si="1"/>
        <v>Great BritainApr-10</v>
      </c>
      <c r="B77" t="s">
        <v>69</v>
      </c>
      <c r="C77" t="s">
        <v>192</v>
      </c>
      <c r="D77">
        <v>10.3</v>
      </c>
      <c r="E77">
        <v>3.9</v>
      </c>
      <c r="F77">
        <v>14.2</v>
      </c>
      <c r="G77">
        <v>21.1</v>
      </c>
      <c r="H77">
        <v>35.299999999999997</v>
      </c>
      <c r="I77">
        <v>19</v>
      </c>
      <c r="J77">
        <v>0</v>
      </c>
      <c r="K77">
        <v>19</v>
      </c>
      <c r="L77">
        <v>54.3</v>
      </c>
      <c r="M77">
        <v>29</v>
      </c>
      <c r="N77">
        <v>11</v>
      </c>
      <c r="O77">
        <v>40</v>
      </c>
      <c r="P77">
        <v>60</v>
      </c>
      <c r="Q77">
        <v>100</v>
      </c>
    </row>
    <row r="78" spans="1:17" x14ac:dyDescent="0.2">
      <c r="A78" s="7" t="str">
        <f t="shared" si="1"/>
        <v>Great BritainMay-10</v>
      </c>
      <c r="B78" t="s">
        <v>69</v>
      </c>
      <c r="C78" t="s">
        <v>193</v>
      </c>
      <c r="D78">
        <v>9.8000000000000007</v>
      </c>
      <c r="E78">
        <v>3.8</v>
      </c>
      <c r="F78">
        <v>13.6</v>
      </c>
      <c r="G78">
        <v>20.2</v>
      </c>
      <c r="H78">
        <v>33.700000000000003</v>
      </c>
      <c r="I78">
        <v>18.7</v>
      </c>
      <c r="J78">
        <v>0.1</v>
      </c>
      <c r="K78">
        <v>18.8</v>
      </c>
      <c r="L78">
        <v>52.5</v>
      </c>
      <c r="M78">
        <v>29</v>
      </c>
      <c r="N78">
        <v>11</v>
      </c>
      <c r="O78">
        <v>40</v>
      </c>
      <c r="P78">
        <v>60</v>
      </c>
      <c r="Q78">
        <v>100</v>
      </c>
    </row>
    <row r="79" spans="1:17" x14ac:dyDescent="0.2">
      <c r="A79" s="7" t="str">
        <f t="shared" si="1"/>
        <v>Great BritainJun-10</v>
      </c>
      <c r="B79" t="s">
        <v>69</v>
      </c>
      <c r="C79" t="s">
        <v>194</v>
      </c>
      <c r="D79">
        <v>10.4</v>
      </c>
      <c r="E79">
        <v>4.0999999999999996</v>
      </c>
      <c r="F79">
        <v>14.6</v>
      </c>
      <c r="G79">
        <v>21.3</v>
      </c>
      <c r="H79">
        <v>35.9</v>
      </c>
      <c r="I79">
        <v>20.3</v>
      </c>
      <c r="J79">
        <v>0.1</v>
      </c>
      <c r="K79">
        <v>20.399999999999999</v>
      </c>
      <c r="L79">
        <v>56.3</v>
      </c>
      <c r="M79">
        <v>29</v>
      </c>
      <c r="N79">
        <v>11</v>
      </c>
      <c r="O79">
        <v>41</v>
      </c>
      <c r="P79">
        <v>59</v>
      </c>
      <c r="Q79">
        <v>100</v>
      </c>
    </row>
    <row r="80" spans="1:17" x14ac:dyDescent="0.2">
      <c r="A80" s="7" t="str">
        <f t="shared" si="1"/>
        <v>Great BritainJul-10</v>
      </c>
      <c r="B80" t="s">
        <v>69</v>
      </c>
      <c r="C80" t="s">
        <v>195</v>
      </c>
      <c r="D80">
        <v>10.7</v>
      </c>
      <c r="E80">
        <v>4.5999999999999996</v>
      </c>
      <c r="F80">
        <v>15.3</v>
      </c>
      <c r="G80">
        <v>21.3</v>
      </c>
      <c r="H80">
        <v>36.6</v>
      </c>
      <c r="I80">
        <v>20.7</v>
      </c>
      <c r="J80">
        <v>0.1</v>
      </c>
      <c r="K80">
        <v>20.8</v>
      </c>
      <c r="L80">
        <v>57.4</v>
      </c>
      <c r="M80">
        <v>29</v>
      </c>
      <c r="N80">
        <v>13</v>
      </c>
      <c r="O80">
        <v>42</v>
      </c>
      <c r="P80">
        <v>58</v>
      </c>
      <c r="Q80">
        <v>100</v>
      </c>
    </row>
    <row r="81" spans="1:17" x14ac:dyDescent="0.2">
      <c r="A81" s="7" t="str">
        <f t="shared" si="1"/>
        <v>Great BritainAug-10</v>
      </c>
      <c r="B81" t="s">
        <v>69</v>
      </c>
      <c r="C81" t="s">
        <v>196</v>
      </c>
      <c r="D81">
        <v>10.3</v>
      </c>
      <c r="E81">
        <v>4.2</v>
      </c>
      <c r="F81">
        <v>14.5</v>
      </c>
      <c r="G81">
        <v>19.7</v>
      </c>
      <c r="H81">
        <v>34.299999999999997</v>
      </c>
      <c r="I81">
        <v>19.100000000000001</v>
      </c>
      <c r="J81">
        <v>0</v>
      </c>
      <c r="K81">
        <v>19.2</v>
      </c>
      <c r="L81">
        <v>53.4</v>
      </c>
      <c r="M81">
        <v>30</v>
      </c>
      <c r="N81">
        <v>12</v>
      </c>
      <c r="O81">
        <v>42</v>
      </c>
      <c r="P81">
        <v>58</v>
      </c>
      <c r="Q81">
        <v>100</v>
      </c>
    </row>
    <row r="82" spans="1:17" x14ac:dyDescent="0.2">
      <c r="A82" s="7" t="str">
        <f t="shared" si="1"/>
        <v>Great BritainSep-10</v>
      </c>
      <c r="B82" t="s">
        <v>69</v>
      </c>
      <c r="C82" t="s">
        <v>197</v>
      </c>
      <c r="D82">
        <v>11</v>
      </c>
      <c r="E82">
        <v>4.9000000000000004</v>
      </c>
      <c r="F82">
        <v>15.8</v>
      </c>
      <c r="G82">
        <v>20.8</v>
      </c>
      <c r="H82">
        <v>36.6</v>
      </c>
      <c r="I82">
        <v>19.899999999999999</v>
      </c>
      <c r="J82">
        <v>0</v>
      </c>
      <c r="K82">
        <v>19.899999999999999</v>
      </c>
      <c r="L82">
        <v>56.5</v>
      </c>
      <c r="M82">
        <v>30</v>
      </c>
      <c r="N82">
        <v>13</v>
      </c>
      <c r="O82">
        <v>43</v>
      </c>
      <c r="P82">
        <v>57</v>
      </c>
      <c r="Q82">
        <v>100</v>
      </c>
    </row>
    <row r="83" spans="1:17" x14ac:dyDescent="0.2">
      <c r="A83" s="7" t="str">
        <f t="shared" si="1"/>
        <v>Great BritainOct-10</v>
      </c>
      <c r="B83" t="s">
        <v>69</v>
      </c>
      <c r="C83" t="s">
        <v>198</v>
      </c>
      <c r="D83">
        <v>10.6</v>
      </c>
      <c r="E83">
        <v>4.5</v>
      </c>
      <c r="F83">
        <v>15</v>
      </c>
      <c r="G83">
        <v>19</v>
      </c>
      <c r="H83">
        <v>34.1</v>
      </c>
      <c r="I83">
        <v>19.100000000000001</v>
      </c>
      <c r="J83">
        <v>0</v>
      </c>
      <c r="K83">
        <v>19.100000000000001</v>
      </c>
      <c r="L83">
        <v>53.2</v>
      </c>
      <c r="M83">
        <v>31</v>
      </c>
      <c r="N83">
        <v>13</v>
      </c>
      <c r="O83">
        <v>44</v>
      </c>
      <c r="P83">
        <v>56</v>
      </c>
      <c r="Q83">
        <v>100</v>
      </c>
    </row>
    <row r="84" spans="1:17" x14ac:dyDescent="0.2">
      <c r="A84" s="7" t="str">
        <f t="shared" si="1"/>
        <v>Great BritainNov-10</v>
      </c>
      <c r="B84" t="s">
        <v>69</v>
      </c>
      <c r="C84" t="s">
        <v>199</v>
      </c>
      <c r="D84">
        <v>10.6</v>
      </c>
      <c r="E84">
        <v>4.7</v>
      </c>
      <c r="F84">
        <v>15.3</v>
      </c>
      <c r="G84">
        <v>19.899999999999999</v>
      </c>
      <c r="H84">
        <v>35.299999999999997</v>
      </c>
      <c r="I84">
        <v>20.399999999999999</v>
      </c>
      <c r="J84">
        <v>0</v>
      </c>
      <c r="K84">
        <v>20.399999999999999</v>
      </c>
      <c r="L84">
        <v>55.7</v>
      </c>
      <c r="M84">
        <v>30</v>
      </c>
      <c r="N84">
        <v>13</v>
      </c>
      <c r="O84">
        <v>43</v>
      </c>
      <c r="P84">
        <v>57</v>
      </c>
      <c r="Q84">
        <v>100</v>
      </c>
    </row>
    <row r="85" spans="1:17" x14ac:dyDescent="0.2">
      <c r="A85" s="7" t="str">
        <f t="shared" si="1"/>
        <v>Great BritainDec-10</v>
      </c>
      <c r="B85" t="s">
        <v>69</v>
      </c>
      <c r="C85" t="s">
        <v>200</v>
      </c>
      <c r="D85">
        <v>8.6</v>
      </c>
      <c r="E85">
        <v>4.2</v>
      </c>
      <c r="F85">
        <v>12.7</v>
      </c>
      <c r="G85">
        <v>15.7</v>
      </c>
      <c r="H85">
        <v>28.4</v>
      </c>
      <c r="I85">
        <v>16.8</v>
      </c>
      <c r="J85">
        <v>0.1</v>
      </c>
      <c r="K85">
        <v>16.899999999999999</v>
      </c>
      <c r="L85">
        <v>45.3</v>
      </c>
      <c r="M85">
        <v>30</v>
      </c>
      <c r="N85">
        <v>15</v>
      </c>
      <c r="O85">
        <v>45</v>
      </c>
      <c r="P85">
        <v>55</v>
      </c>
      <c r="Q85">
        <v>100</v>
      </c>
    </row>
    <row r="86" spans="1:17" x14ac:dyDescent="0.2">
      <c r="A86" s="7" t="str">
        <f t="shared" si="1"/>
        <v>Great BritainJan-11</v>
      </c>
      <c r="B86" t="s">
        <v>69</v>
      </c>
      <c r="C86" t="s">
        <v>201</v>
      </c>
      <c r="D86">
        <v>11</v>
      </c>
      <c r="E86">
        <v>5.9</v>
      </c>
      <c r="F86">
        <v>16.8</v>
      </c>
      <c r="G86">
        <v>21.9</v>
      </c>
      <c r="H86">
        <v>38.700000000000003</v>
      </c>
      <c r="I86">
        <v>20.7</v>
      </c>
      <c r="J86">
        <v>0.1</v>
      </c>
      <c r="K86">
        <v>20.8</v>
      </c>
      <c r="L86">
        <v>59.5</v>
      </c>
      <c r="M86">
        <v>28</v>
      </c>
      <c r="N86">
        <v>15</v>
      </c>
      <c r="O86">
        <v>43</v>
      </c>
      <c r="P86">
        <v>57</v>
      </c>
      <c r="Q86">
        <v>100</v>
      </c>
    </row>
    <row r="87" spans="1:17" x14ac:dyDescent="0.2">
      <c r="A87" s="7" t="str">
        <f t="shared" si="1"/>
        <v>Great BritainFeb-11</v>
      </c>
      <c r="B87" t="s">
        <v>69</v>
      </c>
      <c r="C87" t="s">
        <v>202</v>
      </c>
      <c r="D87">
        <v>9</v>
      </c>
      <c r="E87">
        <v>6</v>
      </c>
      <c r="F87">
        <v>15</v>
      </c>
      <c r="G87">
        <v>20.8</v>
      </c>
      <c r="H87">
        <v>35.799999999999997</v>
      </c>
      <c r="I87">
        <v>19.399999999999999</v>
      </c>
      <c r="J87">
        <v>0.1</v>
      </c>
      <c r="K87">
        <v>19.5</v>
      </c>
      <c r="L87">
        <v>55.3</v>
      </c>
      <c r="M87">
        <v>25</v>
      </c>
      <c r="N87">
        <v>17</v>
      </c>
      <c r="O87">
        <v>42</v>
      </c>
      <c r="P87">
        <v>58</v>
      </c>
      <c r="Q87">
        <v>100</v>
      </c>
    </row>
    <row r="88" spans="1:17" x14ac:dyDescent="0.2">
      <c r="A88" s="7" t="str">
        <f t="shared" si="1"/>
        <v>Great BritainMar-11</v>
      </c>
      <c r="B88" t="s">
        <v>69</v>
      </c>
      <c r="C88" t="s">
        <v>203</v>
      </c>
      <c r="D88">
        <v>8.5</v>
      </c>
      <c r="E88">
        <v>7.6</v>
      </c>
      <c r="F88">
        <v>16</v>
      </c>
      <c r="G88">
        <v>22.9</v>
      </c>
      <c r="H88">
        <v>38.9</v>
      </c>
      <c r="I88">
        <v>22.9</v>
      </c>
      <c r="J88">
        <v>0.1</v>
      </c>
      <c r="K88">
        <v>23</v>
      </c>
      <c r="L88">
        <v>61.9</v>
      </c>
      <c r="M88">
        <v>22</v>
      </c>
      <c r="N88">
        <v>20</v>
      </c>
      <c r="O88">
        <v>41</v>
      </c>
      <c r="P88">
        <v>59</v>
      </c>
      <c r="Q88">
        <v>100</v>
      </c>
    </row>
    <row r="89" spans="1:17" x14ac:dyDescent="0.2">
      <c r="A89" s="7" t="str">
        <f t="shared" si="1"/>
        <v>Great BritainApr-11</v>
      </c>
      <c r="B89" t="s">
        <v>69</v>
      </c>
      <c r="C89" t="s">
        <v>204</v>
      </c>
      <c r="D89">
        <v>6.4</v>
      </c>
      <c r="E89">
        <v>6.7</v>
      </c>
      <c r="F89">
        <v>13.1</v>
      </c>
      <c r="G89">
        <v>17</v>
      </c>
      <c r="H89">
        <v>30.2</v>
      </c>
      <c r="I89">
        <v>19.3</v>
      </c>
      <c r="J89">
        <v>0.1</v>
      </c>
      <c r="K89">
        <v>19.399999999999999</v>
      </c>
      <c r="L89">
        <v>49.5</v>
      </c>
      <c r="M89">
        <v>21</v>
      </c>
      <c r="N89">
        <v>22</v>
      </c>
      <c r="O89">
        <v>44</v>
      </c>
      <c r="P89">
        <v>56</v>
      </c>
      <c r="Q89">
        <v>100</v>
      </c>
    </row>
    <row r="90" spans="1:17" x14ac:dyDescent="0.2">
      <c r="A90" s="7" t="str">
        <f t="shared" si="1"/>
        <v>Great BritainMay-11</v>
      </c>
      <c r="B90" t="s">
        <v>69</v>
      </c>
      <c r="C90" t="s">
        <v>205</v>
      </c>
      <c r="D90">
        <v>6.7</v>
      </c>
      <c r="E90">
        <v>7.9</v>
      </c>
      <c r="F90">
        <v>14.7</v>
      </c>
      <c r="G90">
        <v>17.399999999999999</v>
      </c>
      <c r="H90">
        <v>32</v>
      </c>
      <c r="I90">
        <v>21.8</v>
      </c>
      <c r="J90">
        <v>0.1</v>
      </c>
      <c r="K90">
        <v>21.9</v>
      </c>
      <c r="L90">
        <v>53.9</v>
      </c>
      <c r="M90">
        <v>21</v>
      </c>
      <c r="N90">
        <v>25</v>
      </c>
      <c r="O90">
        <v>46</v>
      </c>
      <c r="P90">
        <v>54</v>
      </c>
      <c r="Q90">
        <v>100</v>
      </c>
    </row>
    <row r="91" spans="1:17" x14ac:dyDescent="0.2">
      <c r="A91" s="7" t="str">
        <f t="shared" si="1"/>
        <v>Great BritainJun-11</v>
      </c>
      <c r="B91" t="s">
        <v>69</v>
      </c>
      <c r="C91" t="s">
        <v>206</v>
      </c>
      <c r="D91">
        <v>6.9</v>
      </c>
      <c r="E91">
        <v>8.6</v>
      </c>
      <c r="F91">
        <v>15.6</v>
      </c>
      <c r="G91">
        <v>17.2</v>
      </c>
      <c r="H91">
        <v>32.700000000000003</v>
      </c>
      <c r="I91">
        <v>23.1</v>
      </c>
      <c r="J91">
        <v>0.1</v>
      </c>
      <c r="K91">
        <v>23.2</v>
      </c>
      <c r="L91">
        <v>56</v>
      </c>
      <c r="M91">
        <v>21</v>
      </c>
      <c r="N91">
        <v>26</v>
      </c>
      <c r="O91">
        <v>48</v>
      </c>
      <c r="P91">
        <v>52</v>
      </c>
      <c r="Q91">
        <v>100</v>
      </c>
    </row>
    <row r="92" spans="1:17" x14ac:dyDescent="0.2">
      <c r="A92" s="7" t="str">
        <f t="shared" si="1"/>
        <v>Great BritainJul-11</v>
      </c>
      <c r="B92" t="s">
        <v>69</v>
      </c>
      <c r="C92" t="s">
        <v>207</v>
      </c>
      <c r="D92">
        <v>7.1</v>
      </c>
      <c r="E92">
        <v>8.8000000000000007</v>
      </c>
      <c r="F92">
        <v>15.9</v>
      </c>
      <c r="G92">
        <v>16.8</v>
      </c>
      <c r="H92">
        <v>32.700000000000003</v>
      </c>
      <c r="I92">
        <v>23.1</v>
      </c>
      <c r="J92">
        <v>0.1</v>
      </c>
      <c r="K92">
        <v>23.2</v>
      </c>
      <c r="L92">
        <v>55.9</v>
      </c>
      <c r="M92">
        <v>22</v>
      </c>
      <c r="N92">
        <v>27</v>
      </c>
      <c r="O92">
        <v>49</v>
      </c>
      <c r="P92">
        <v>51</v>
      </c>
      <c r="Q92">
        <v>100</v>
      </c>
    </row>
    <row r="93" spans="1:17" x14ac:dyDescent="0.2">
      <c r="A93" s="7" t="str">
        <f t="shared" si="1"/>
        <v>Great BritainAug-11</v>
      </c>
      <c r="B93" t="s">
        <v>69</v>
      </c>
      <c r="C93" t="s">
        <v>208</v>
      </c>
      <c r="D93">
        <v>7.2</v>
      </c>
      <c r="E93">
        <v>8.8000000000000007</v>
      </c>
      <c r="F93">
        <v>15.9</v>
      </c>
      <c r="G93">
        <v>16.7</v>
      </c>
      <c r="H93">
        <v>32.6</v>
      </c>
      <c r="I93">
        <v>23.2</v>
      </c>
      <c r="J93">
        <v>0.2</v>
      </c>
      <c r="K93">
        <v>23.4</v>
      </c>
      <c r="L93">
        <v>56.1</v>
      </c>
      <c r="M93">
        <v>22</v>
      </c>
      <c r="N93">
        <v>27</v>
      </c>
      <c r="O93">
        <v>49</v>
      </c>
      <c r="P93">
        <v>51</v>
      </c>
      <c r="Q93">
        <v>100</v>
      </c>
    </row>
    <row r="94" spans="1:17" x14ac:dyDescent="0.2">
      <c r="A94" s="7" t="str">
        <f t="shared" si="1"/>
        <v>Great BritainSep-11</v>
      </c>
      <c r="B94" t="s">
        <v>69</v>
      </c>
      <c r="C94" t="s">
        <v>231</v>
      </c>
      <c r="D94">
        <v>7.9</v>
      </c>
      <c r="E94">
        <v>10.199999999999999</v>
      </c>
      <c r="F94">
        <v>18</v>
      </c>
      <c r="G94">
        <v>18</v>
      </c>
      <c r="H94">
        <v>36</v>
      </c>
      <c r="I94">
        <v>23.6</v>
      </c>
      <c r="J94">
        <v>0.3</v>
      </c>
      <c r="K94">
        <v>23.9</v>
      </c>
      <c r="L94">
        <v>59.9</v>
      </c>
      <c r="M94">
        <v>22</v>
      </c>
      <c r="N94">
        <v>28</v>
      </c>
      <c r="O94">
        <v>50</v>
      </c>
      <c r="P94">
        <v>50</v>
      </c>
      <c r="Q94">
        <v>100</v>
      </c>
    </row>
    <row r="95" spans="1:17" x14ac:dyDescent="0.2">
      <c r="A95" s="7" t="str">
        <f t="shared" si="1"/>
        <v>Great BritainOct-11</v>
      </c>
      <c r="B95" t="s">
        <v>69</v>
      </c>
      <c r="C95" t="s">
        <v>232</v>
      </c>
      <c r="D95">
        <v>8.5</v>
      </c>
      <c r="E95">
        <v>10.4</v>
      </c>
      <c r="F95">
        <v>19</v>
      </c>
      <c r="G95">
        <v>18.5</v>
      </c>
      <c r="H95">
        <v>37.5</v>
      </c>
      <c r="I95">
        <v>24.5</v>
      </c>
      <c r="J95">
        <v>0.7</v>
      </c>
      <c r="K95">
        <v>25.2</v>
      </c>
      <c r="L95">
        <v>62.6</v>
      </c>
      <c r="M95">
        <v>23</v>
      </c>
      <c r="N95">
        <v>28</v>
      </c>
      <c r="O95">
        <v>51</v>
      </c>
      <c r="P95">
        <v>49</v>
      </c>
      <c r="Q95">
        <v>100</v>
      </c>
    </row>
    <row r="96" spans="1:17" x14ac:dyDescent="0.2">
      <c r="A96" s="7" t="str">
        <f t="shared" si="1"/>
        <v>Great BritainNov-11</v>
      </c>
      <c r="B96" t="s">
        <v>69</v>
      </c>
      <c r="C96" t="s">
        <v>233</v>
      </c>
      <c r="D96">
        <v>9.3000000000000007</v>
      </c>
      <c r="E96">
        <v>11.4</v>
      </c>
      <c r="F96">
        <v>20.6</v>
      </c>
      <c r="G96">
        <v>19</v>
      </c>
      <c r="H96">
        <v>39.6</v>
      </c>
      <c r="I96">
        <v>25.7</v>
      </c>
      <c r="J96">
        <v>1.4</v>
      </c>
      <c r="K96">
        <v>27.1</v>
      </c>
      <c r="L96">
        <v>66.7</v>
      </c>
      <c r="M96">
        <v>23</v>
      </c>
      <c r="N96">
        <v>29</v>
      </c>
      <c r="O96">
        <v>52</v>
      </c>
      <c r="P96">
        <v>48</v>
      </c>
      <c r="Q96">
        <v>100</v>
      </c>
    </row>
    <row r="97" spans="1:17" x14ac:dyDescent="0.2">
      <c r="A97" s="7" t="str">
        <f t="shared" si="1"/>
        <v>Great BritainDec-11</v>
      </c>
      <c r="B97" t="s">
        <v>69</v>
      </c>
      <c r="C97" t="s">
        <v>234</v>
      </c>
      <c r="D97">
        <v>8.1</v>
      </c>
      <c r="E97">
        <v>10.3</v>
      </c>
      <c r="F97">
        <v>18.5</v>
      </c>
      <c r="G97">
        <v>15.4</v>
      </c>
      <c r="H97">
        <v>33.9</v>
      </c>
      <c r="I97">
        <v>22.4</v>
      </c>
      <c r="J97">
        <v>1.9</v>
      </c>
      <c r="K97">
        <v>24.3</v>
      </c>
      <c r="L97">
        <v>58.2</v>
      </c>
      <c r="M97">
        <v>24</v>
      </c>
      <c r="N97">
        <v>31</v>
      </c>
      <c r="O97">
        <v>55</v>
      </c>
      <c r="P97">
        <v>45</v>
      </c>
      <c r="Q97">
        <v>100</v>
      </c>
    </row>
    <row r="98" spans="1:17" x14ac:dyDescent="0.2">
      <c r="A98" s="7" t="str">
        <f t="shared" si="1"/>
        <v>Great BritainJan-12</v>
      </c>
      <c r="B98" t="s">
        <v>69</v>
      </c>
      <c r="C98" t="s">
        <v>235</v>
      </c>
      <c r="D98">
        <v>9.1999999999999993</v>
      </c>
      <c r="E98">
        <v>11.1</v>
      </c>
      <c r="F98">
        <v>20.3</v>
      </c>
      <c r="G98">
        <v>19.2</v>
      </c>
      <c r="H98">
        <v>39.5</v>
      </c>
      <c r="I98">
        <v>25.5</v>
      </c>
      <c r="J98">
        <v>1.6</v>
      </c>
      <c r="K98">
        <v>27.1</v>
      </c>
      <c r="L98">
        <v>66.7</v>
      </c>
      <c r="M98">
        <v>23</v>
      </c>
      <c r="N98">
        <v>28</v>
      </c>
      <c r="O98">
        <v>51</v>
      </c>
      <c r="P98">
        <v>49</v>
      </c>
      <c r="Q98">
        <v>100</v>
      </c>
    </row>
    <row r="99" spans="1:17" x14ac:dyDescent="0.2">
      <c r="A99" s="7" t="str">
        <f t="shared" si="1"/>
        <v>Great BritainFeb-12</v>
      </c>
      <c r="B99" t="s">
        <v>69</v>
      </c>
      <c r="C99" t="s">
        <v>236</v>
      </c>
      <c r="D99">
        <v>8.8000000000000007</v>
      </c>
      <c r="E99">
        <v>12.2</v>
      </c>
      <c r="F99">
        <v>21</v>
      </c>
      <c r="G99">
        <v>17.7</v>
      </c>
      <c r="H99">
        <v>38.700000000000003</v>
      </c>
      <c r="I99">
        <v>23.3</v>
      </c>
      <c r="J99">
        <v>1.7</v>
      </c>
      <c r="K99">
        <v>25</v>
      </c>
      <c r="L99">
        <v>63.7</v>
      </c>
      <c r="M99">
        <v>23</v>
      </c>
      <c r="N99">
        <v>32</v>
      </c>
      <c r="O99">
        <v>54</v>
      </c>
      <c r="P99">
        <v>46</v>
      </c>
      <c r="Q99">
        <v>100</v>
      </c>
    </row>
    <row r="100" spans="1:17" x14ac:dyDescent="0.2">
      <c r="A100" s="7" t="str">
        <f t="shared" si="1"/>
        <v>Great BritainMar-12</v>
      </c>
      <c r="B100" t="s">
        <v>69</v>
      </c>
      <c r="C100" t="s">
        <v>241</v>
      </c>
      <c r="D100">
        <v>9.5</v>
      </c>
      <c r="E100">
        <v>15.3</v>
      </c>
      <c r="F100">
        <v>24.8</v>
      </c>
      <c r="G100">
        <v>18.399999999999999</v>
      </c>
      <c r="H100">
        <v>43.2</v>
      </c>
      <c r="I100">
        <v>23.6</v>
      </c>
      <c r="J100">
        <v>2.5</v>
      </c>
      <c r="K100">
        <v>26.2</v>
      </c>
      <c r="L100">
        <v>69.400000000000006</v>
      </c>
      <c r="M100">
        <v>22</v>
      </c>
      <c r="N100">
        <v>35</v>
      </c>
      <c r="O100">
        <v>57</v>
      </c>
      <c r="P100">
        <v>43</v>
      </c>
      <c r="Q100">
        <v>100</v>
      </c>
    </row>
    <row r="101" spans="1:17" x14ac:dyDescent="0.2">
      <c r="A101" s="7" t="str">
        <f t="shared" si="1"/>
        <v>Great BritainApr-12</v>
      </c>
      <c r="B101" t="s">
        <v>69</v>
      </c>
      <c r="C101" t="s">
        <v>242</v>
      </c>
      <c r="D101">
        <v>8.6</v>
      </c>
      <c r="E101">
        <v>12.4</v>
      </c>
      <c r="F101">
        <v>20.9</v>
      </c>
      <c r="G101">
        <v>16.2</v>
      </c>
      <c r="H101">
        <v>37.200000000000003</v>
      </c>
      <c r="I101">
        <v>20.9</v>
      </c>
      <c r="J101">
        <v>1.9</v>
      </c>
      <c r="K101">
        <v>22.8</v>
      </c>
      <c r="L101">
        <v>60</v>
      </c>
      <c r="M101">
        <v>23</v>
      </c>
      <c r="N101">
        <v>33</v>
      </c>
      <c r="O101">
        <v>56</v>
      </c>
      <c r="P101">
        <v>44</v>
      </c>
      <c r="Q101">
        <v>100</v>
      </c>
    </row>
    <row r="102" spans="1:17" x14ac:dyDescent="0.2">
      <c r="A102" s="7" t="str">
        <f t="shared" si="1"/>
        <v>Great BritainMay-12</v>
      </c>
      <c r="B102" t="s">
        <v>69</v>
      </c>
      <c r="C102" t="s">
        <v>243</v>
      </c>
      <c r="D102">
        <v>9.4</v>
      </c>
      <c r="E102">
        <v>13.2</v>
      </c>
      <c r="F102">
        <v>22.6</v>
      </c>
      <c r="G102">
        <v>17.8</v>
      </c>
      <c r="H102">
        <v>40.4</v>
      </c>
      <c r="I102">
        <v>22.6</v>
      </c>
      <c r="J102">
        <v>2.4</v>
      </c>
      <c r="K102">
        <v>25.1</v>
      </c>
      <c r="L102">
        <v>65.5</v>
      </c>
      <c r="M102">
        <v>23</v>
      </c>
      <c r="N102">
        <v>33</v>
      </c>
      <c r="O102">
        <v>56</v>
      </c>
      <c r="P102">
        <v>44</v>
      </c>
      <c r="Q102">
        <v>100</v>
      </c>
    </row>
    <row r="103" spans="1:17" x14ac:dyDescent="0.2">
      <c r="A103" s="7" t="str">
        <f t="shared" si="1"/>
        <v>Great BritainJun-12</v>
      </c>
      <c r="B103" t="s">
        <v>69</v>
      </c>
      <c r="C103" t="s">
        <v>251</v>
      </c>
      <c r="D103">
        <v>9.1</v>
      </c>
      <c r="E103">
        <v>13.3</v>
      </c>
      <c r="F103">
        <v>22.3</v>
      </c>
      <c r="G103">
        <v>17</v>
      </c>
      <c r="H103">
        <v>39.299999999999997</v>
      </c>
      <c r="I103">
        <v>21.7</v>
      </c>
      <c r="J103">
        <v>3.5</v>
      </c>
      <c r="K103">
        <v>25.2</v>
      </c>
      <c r="L103">
        <v>64.5</v>
      </c>
      <c r="M103">
        <v>23</v>
      </c>
      <c r="N103">
        <v>34</v>
      </c>
      <c r="O103">
        <v>57</v>
      </c>
      <c r="P103">
        <v>43</v>
      </c>
      <c r="Q103">
        <v>100</v>
      </c>
    </row>
    <row r="104" spans="1:17" x14ac:dyDescent="0.2">
      <c r="A104" s="7" t="str">
        <f t="shared" si="1"/>
        <v>Great BritainJul-12</v>
      </c>
      <c r="B104" t="s">
        <v>69</v>
      </c>
      <c r="C104" t="s">
        <v>252</v>
      </c>
      <c r="D104">
        <v>9.6999999999999993</v>
      </c>
      <c r="E104">
        <v>14.3</v>
      </c>
      <c r="F104">
        <v>24</v>
      </c>
      <c r="G104">
        <v>18</v>
      </c>
      <c r="H104">
        <v>42</v>
      </c>
      <c r="I104">
        <v>23.7</v>
      </c>
      <c r="J104">
        <v>4.8</v>
      </c>
      <c r="K104">
        <v>28.5</v>
      </c>
      <c r="L104">
        <v>70.599999999999994</v>
      </c>
      <c r="M104">
        <v>23</v>
      </c>
      <c r="N104">
        <v>34</v>
      </c>
      <c r="O104">
        <v>57</v>
      </c>
      <c r="P104">
        <v>43</v>
      </c>
      <c r="Q104">
        <v>100</v>
      </c>
    </row>
    <row r="105" spans="1:17" x14ac:dyDescent="0.2">
      <c r="A105" s="7" t="str">
        <f t="shared" si="1"/>
        <v>Great BritainAug-12</v>
      </c>
      <c r="B105" t="s">
        <v>69</v>
      </c>
      <c r="C105" t="s">
        <v>253</v>
      </c>
      <c r="D105">
        <v>9.6</v>
      </c>
      <c r="E105">
        <v>14</v>
      </c>
      <c r="F105">
        <v>23.6</v>
      </c>
      <c r="G105">
        <v>18</v>
      </c>
      <c r="H105">
        <v>41.6</v>
      </c>
      <c r="I105">
        <v>22.7</v>
      </c>
      <c r="J105">
        <v>5.5</v>
      </c>
      <c r="K105">
        <v>28.2</v>
      </c>
      <c r="L105">
        <v>69.8</v>
      </c>
      <c r="M105">
        <v>23</v>
      </c>
      <c r="N105">
        <v>34</v>
      </c>
      <c r="O105">
        <v>57</v>
      </c>
      <c r="P105">
        <v>43</v>
      </c>
      <c r="Q105">
        <v>100</v>
      </c>
    </row>
    <row r="106" spans="1:17" x14ac:dyDescent="0.2">
      <c r="A106" s="7" t="str">
        <f t="shared" si="1"/>
        <v>Great BritainSep-12</v>
      </c>
      <c r="B106" t="s">
        <v>69</v>
      </c>
      <c r="C106" t="s">
        <v>258</v>
      </c>
      <c r="D106">
        <v>9.5</v>
      </c>
      <c r="E106">
        <v>14.3</v>
      </c>
      <c r="F106">
        <v>23.7</v>
      </c>
      <c r="G106">
        <v>17.5</v>
      </c>
      <c r="H106">
        <v>41.2</v>
      </c>
      <c r="I106">
        <v>22.7</v>
      </c>
      <c r="J106">
        <v>5.6</v>
      </c>
      <c r="K106">
        <v>28.2</v>
      </c>
      <c r="L106">
        <v>69.5</v>
      </c>
      <c r="M106">
        <v>23</v>
      </c>
      <c r="N106">
        <v>35</v>
      </c>
      <c r="O106">
        <v>58</v>
      </c>
      <c r="P106">
        <v>42</v>
      </c>
      <c r="Q106">
        <v>100</v>
      </c>
    </row>
    <row r="107" spans="1:17" x14ac:dyDescent="0.2">
      <c r="A107" s="7" t="str">
        <f t="shared" si="1"/>
        <v>Great BritainOct-12</v>
      </c>
      <c r="B107" t="s">
        <v>69</v>
      </c>
      <c r="C107" t="s">
        <v>259</v>
      </c>
      <c r="D107">
        <v>10</v>
      </c>
      <c r="E107">
        <v>14.8</v>
      </c>
      <c r="F107">
        <v>24.8</v>
      </c>
      <c r="G107">
        <v>18.8</v>
      </c>
      <c r="H107">
        <v>43.6</v>
      </c>
      <c r="I107">
        <v>24.5</v>
      </c>
      <c r="J107">
        <v>6.2</v>
      </c>
      <c r="K107">
        <v>30.7</v>
      </c>
      <c r="L107">
        <v>74.400000000000006</v>
      </c>
      <c r="M107">
        <v>23</v>
      </c>
      <c r="N107">
        <v>34</v>
      </c>
      <c r="O107">
        <v>57</v>
      </c>
      <c r="P107">
        <v>43</v>
      </c>
      <c r="Q107">
        <v>100</v>
      </c>
    </row>
    <row r="108" spans="1:17" x14ac:dyDescent="0.2">
      <c r="A108" s="7" t="str">
        <f t="shared" si="1"/>
        <v>Great BritainNov-12</v>
      </c>
      <c r="B108" t="s">
        <v>69</v>
      </c>
      <c r="C108" t="s">
        <v>260</v>
      </c>
      <c r="D108">
        <v>9.1</v>
      </c>
      <c r="E108">
        <v>14.6</v>
      </c>
      <c r="F108">
        <v>23.7</v>
      </c>
      <c r="G108">
        <v>17.899999999999999</v>
      </c>
      <c r="H108">
        <v>41.6</v>
      </c>
      <c r="I108">
        <v>25.5</v>
      </c>
      <c r="J108">
        <v>6.3</v>
      </c>
      <c r="K108">
        <v>31.8</v>
      </c>
      <c r="L108">
        <v>73.400000000000006</v>
      </c>
      <c r="M108">
        <v>22</v>
      </c>
      <c r="N108">
        <v>35</v>
      </c>
      <c r="O108">
        <v>57</v>
      </c>
      <c r="P108">
        <v>43</v>
      </c>
      <c r="Q108">
        <v>100</v>
      </c>
    </row>
    <row r="109" spans="1:17" x14ac:dyDescent="0.2">
      <c r="A109" s="7" t="str">
        <f t="shared" si="1"/>
        <v>Great BritainDec-12</v>
      </c>
      <c r="B109" t="s">
        <v>69</v>
      </c>
      <c r="C109" t="s">
        <v>266</v>
      </c>
      <c r="D109">
        <v>6.6</v>
      </c>
      <c r="E109">
        <v>12</v>
      </c>
      <c r="F109">
        <v>18.600000000000001</v>
      </c>
      <c r="G109">
        <v>12.1</v>
      </c>
      <c r="H109">
        <v>30.7</v>
      </c>
      <c r="I109">
        <v>20.2</v>
      </c>
      <c r="J109">
        <v>7.1</v>
      </c>
      <c r="K109">
        <v>27.4</v>
      </c>
      <c r="L109">
        <v>58.1</v>
      </c>
      <c r="M109">
        <v>21</v>
      </c>
      <c r="N109">
        <v>39</v>
      </c>
      <c r="O109">
        <v>61</v>
      </c>
      <c r="P109">
        <v>39</v>
      </c>
      <c r="Q109">
        <v>100</v>
      </c>
    </row>
    <row r="110" spans="1:17" x14ac:dyDescent="0.2">
      <c r="A110" s="7" t="str">
        <f t="shared" si="1"/>
        <v>Great BritainJan-13</v>
      </c>
      <c r="B110" t="s">
        <v>69</v>
      </c>
      <c r="C110" t="s">
        <v>267</v>
      </c>
      <c r="D110">
        <v>8.8000000000000007</v>
      </c>
      <c r="E110">
        <v>15.4</v>
      </c>
      <c r="F110">
        <v>24.2</v>
      </c>
      <c r="G110">
        <v>16.5</v>
      </c>
      <c r="H110">
        <v>40.700000000000003</v>
      </c>
      <c r="I110">
        <v>28.2</v>
      </c>
      <c r="J110">
        <v>6.5</v>
      </c>
      <c r="K110">
        <v>34.700000000000003</v>
      </c>
      <c r="L110">
        <v>75.400000000000006</v>
      </c>
      <c r="M110">
        <v>22</v>
      </c>
      <c r="N110">
        <v>38</v>
      </c>
      <c r="O110">
        <v>59</v>
      </c>
      <c r="P110">
        <v>41</v>
      </c>
      <c r="Q110">
        <v>100</v>
      </c>
    </row>
    <row r="111" spans="1:17" x14ac:dyDescent="0.2">
      <c r="A111" s="7" t="str">
        <f t="shared" si="1"/>
        <v>Great BritainFeb-13</v>
      </c>
      <c r="B111" t="s">
        <v>69</v>
      </c>
      <c r="C111" t="s">
        <v>268</v>
      </c>
      <c r="D111">
        <v>7.6</v>
      </c>
      <c r="E111">
        <v>15.7</v>
      </c>
      <c r="F111">
        <v>23.3</v>
      </c>
      <c r="G111">
        <v>13.9</v>
      </c>
      <c r="H111">
        <v>37.200000000000003</v>
      </c>
      <c r="I111">
        <v>25.9</v>
      </c>
      <c r="J111">
        <v>10.7</v>
      </c>
      <c r="K111">
        <v>36.6</v>
      </c>
      <c r="L111">
        <v>73.7</v>
      </c>
      <c r="M111">
        <v>20</v>
      </c>
      <c r="N111">
        <v>42</v>
      </c>
      <c r="O111">
        <v>63</v>
      </c>
      <c r="P111">
        <v>37</v>
      </c>
      <c r="Q111">
        <v>100</v>
      </c>
    </row>
    <row r="112" spans="1:17" x14ac:dyDescent="0.2">
      <c r="A112" s="7" t="str">
        <f t="shared" si="1"/>
        <v>Great BritainMar-13</v>
      </c>
      <c r="B112" t="s">
        <v>69</v>
      </c>
      <c r="C112" t="s">
        <v>282</v>
      </c>
      <c r="D112">
        <v>6.7</v>
      </c>
      <c r="E112">
        <v>14.5</v>
      </c>
      <c r="F112">
        <v>21.2</v>
      </c>
      <c r="G112">
        <v>12.1</v>
      </c>
      <c r="H112">
        <v>33.299999999999997</v>
      </c>
      <c r="I112">
        <v>25</v>
      </c>
      <c r="J112">
        <v>6.3</v>
      </c>
      <c r="K112">
        <v>31.3</v>
      </c>
      <c r="L112">
        <v>64.599999999999994</v>
      </c>
      <c r="M112">
        <v>20</v>
      </c>
      <c r="N112">
        <v>43</v>
      </c>
      <c r="O112">
        <v>64</v>
      </c>
      <c r="P112">
        <v>36</v>
      </c>
      <c r="Q112">
        <v>100</v>
      </c>
    </row>
    <row r="113" spans="1:17" x14ac:dyDescent="0.2">
      <c r="A113" s="7" t="str">
        <f t="shared" si="1"/>
        <v>Great BritainApr-13</v>
      </c>
      <c r="B113" t="s">
        <v>69</v>
      </c>
      <c r="C113" t="s">
        <v>283</v>
      </c>
      <c r="D113">
        <v>5.5</v>
      </c>
      <c r="E113">
        <v>14.5</v>
      </c>
      <c r="F113">
        <v>20</v>
      </c>
      <c r="G113">
        <v>10.6</v>
      </c>
      <c r="H113">
        <v>30.6</v>
      </c>
      <c r="I113">
        <v>24.7</v>
      </c>
      <c r="J113">
        <v>5.0999999999999996</v>
      </c>
      <c r="K113">
        <v>29.8</v>
      </c>
      <c r="L113">
        <v>60.4</v>
      </c>
      <c r="M113">
        <v>18</v>
      </c>
      <c r="N113">
        <v>47</v>
      </c>
      <c r="O113">
        <v>65</v>
      </c>
      <c r="P113">
        <v>35</v>
      </c>
      <c r="Q113">
        <v>100</v>
      </c>
    </row>
    <row r="114" spans="1:17" x14ac:dyDescent="0.2">
      <c r="A114" s="7" t="str">
        <f t="shared" si="1"/>
        <v>Great BritainMay-13</v>
      </c>
      <c r="B114" t="s">
        <v>69</v>
      </c>
      <c r="C114" t="s">
        <v>284</v>
      </c>
      <c r="D114">
        <v>5.4</v>
      </c>
      <c r="E114">
        <v>14.7</v>
      </c>
      <c r="F114">
        <v>20.2</v>
      </c>
      <c r="G114">
        <v>10.3</v>
      </c>
      <c r="H114">
        <v>30.4</v>
      </c>
      <c r="I114">
        <v>26.4</v>
      </c>
      <c r="J114">
        <v>7.2</v>
      </c>
      <c r="K114">
        <v>33.700000000000003</v>
      </c>
      <c r="L114">
        <v>64.099999999999994</v>
      </c>
      <c r="M114">
        <v>18</v>
      </c>
      <c r="N114">
        <v>48</v>
      </c>
      <c r="O114">
        <v>66</v>
      </c>
      <c r="P114">
        <v>34</v>
      </c>
      <c r="Q114">
        <v>100</v>
      </c>
    </row>
    <row r="115" spans="1:17" x14ac:dyDescent="0.2">
      <c r="A115" s="7" t="str">
        <f t="shared" si="1"/>
        <v>Great BritainJun-13</v>
      </c>
      <c r="B115" t="s">
        <v>69</v>
      </c>
      <c r="C115" t="s">
        <v>754</v>
      </c>
      <c r="D115">
        <v>5.0999999999999996</v>
      </c>
      <c r="E115">
        <v>14.2</v>
      </c>
      <c r="F115">
        <v>19.3</v>
      </c>
      <c r="G115">
        <v>9.8000000000000007</v>
      </c>
      <c r="H115">
        <v>29</v>
      </c>
      <c r="I115">
        <v>27.4</v>
      </c>
      <c r="J115">
        <v>7.4</v>
      </c>
      <c r="K115">
        <v>34.799999999999997</v>
      </c>
      <c r="L115">
        <v>63.8</v>
      </c>
      <c r="M115">
        <v>18</v>
      </c>
      <c r="N115">
        <v>49</v>
      </c>
      <c r="O115">
        <v>66</v>
      </c>
      <c r="P115">
        <v>34</v>
      </c>
      <c r="Q115">
        <v>100</v>
      </c>
    </row>
    <row r="116" spans="1:17" x14ac:dyDescent="0.2">
      <c r="A116" s="7" t="str">
        <f t="shared" si="1"/>
        <v>Great BritainJul-13</v>
      </c>
      <c r="B116" t="s">
        <v>69</v>
      </c>
      <c r="C116" t="s">
        <v>759</v>
      </c>
      <c r="D116">
        <v>5.6</v>
      </c>
      <c r="E116">
        <v>16</v>
      </c>
      <c r="F116">
        <v>21.6</v>
      </c>
      <c r="G116">
        <v>10.8</v>
      </c>
      <c r="H116">
        <v>32.4</v>
      </c>
      <c r="I116">
        <v>31</v>
      </c>
      <c r="J116">
        <v>9.1</v>
      </c>
      <c r="K116">
        <v>40.1</v>
      </c>
      <c r="L116">
        <v>72.400000000000006</v>
      </c>
      <c r="M116">
        <v>17</v>
      </c>
      <c r="N116">
        <v>49</v>
      </c>
      <c r="O116">
        <v>67</v>
      </c>
      <c r="P116">
        <v>33</v>
      </c>
      <c r="Q116">
        <v>100</v>
      </c>
    </row>
    <row r="117" spans="1:17" x14ac:dyDescent="0.2">
      <c r="A117" s="7" t="str">
        <f t="shared" si="1"/>
        <v>Great BritainAug-13</v>
      </c>
      <c r="B117" t="s">
        <v>69</v>
      </c>
      <c r="C117" t="s">
        <v>760</v>
      </c>
      <c r="D117">
        <v>4.8</v>
      </c>
      <c r="E117">
        <v>14.4</v>
      </c>
      <c r="F117">
        <v>19.2</v>
      </c>
      <c r="G117">
        <v>9.6999999999999993</v>
      </c>
      <c r="H117">
        <v>28.9</v>
      </c>
      <c r="I117">
        <v>29</v>
      </c>
      <c r="J117">
        <v>6.9</v>
      </c>
      <c r="K117">
        <v>35.9</v>
      </c>
      <c r="L117">
        <v>64.8</v>
      </c>
      <c r="M117">
        <v>17</v>
      </c>
      <c r="N117">
        <v>50</v>
      </c>
      <c r="O117">
        <v>66</v>
      </c>
      <c r="P117">
        <v>34</v>
      </c>
      <c r="Q117">
        <v>100</v>
      </c>
    </row>
    <row r="118" spans="1:17" x14ac:dyDescent="0.2">
      <c r="A118" s="7" t="str">
        <f t="shared" si="1"/>
        <v>Great BritainSep-13</v>
      </c>
      <c r="B118" t="s">
        <v>69</v>
      </c>
      <c r="C118" t="s">
        <v>761</v>
      </c>
      <c r="D118">
        <v>5</v>
      </c>
      <c r="E118">
        <v>15.1</v>
      </c>
      <c r="F118">
        <v>20.100000000000001</v>
      </c>
      <c r="G118">
        <v>9.6999999999999993</v>
      </c>
      <c r="H118">
        <v>29.8</v>
      </c>
      <c r="I118">
        <v>29.6</v>
      </c>
      <c r="J118">
        <v>6.7</v>
      </c>
      <c r="K118">
        <v>36.299999999999997</v>
      </c>
      <c r="L118">
        <v>66.099999999999994</v>
      </c>
      <c r="M118">
        <v>17</v>
      </c>
      <c r="N118">
        <v>51</v>
      </c>
      <c r="O118">
        <v>68</v>
      </c>
      <c r="P118">
        <v>32</v>
      </c>
      <c r="Q118">
        <v>100</v>
      </c>
    </row>
    <row r="119" spans="1:17" x14ac:dyDescent="0.2">
      <c r="A119" s="7" t="str">
        <f t="shared" si="1"/>
        <v>Great BritainOct-13</v>
      </c>
      <c r="B119" t="s">
        <v>69</v>
      </c>
      <c r="C119" t="s">
        <v>786</v>
      </c>
      <c r="D119">
        <v>4.9000000000000004</v>
      </c>
      <c r="E119">
        <v>14.4</v>
      </c>
      <c r="F119">
        <v>19.3</v>
      </c>
      <c r="G119">
        <v>10</v>
      </c>
      <c r="H119">
        <v>29.3</v>
      </c>
      <c r="I119">
        <v>31.4</v>
      </c>
      <c r="J119">
        <v>8.6999999999999993</v>
      </c>
      <c r="K119">
        <v>40.1</v>
      </c>
      <c r="L119">
        <v>69.400000000000006</v>
      </c>
      <c r="M119">
        <v>17</v>
      </c>
      <c r="N119">
        <v>49</v>
      </c>
      <c r="O119">
        <v>66</v>
      </c>
      <c r="P119">
        <v>34</v>
      </c>
      <c r="Q119">
        <v>100</v>
      </c>
    </row>
    <row r="120" spans="1:17" x14ac:dyDescent="0.2">
      <c r="A120" s="7" t="str">
        <f t="shared" si="1"/>
        <v>Great BritainNov-13</v>
      </c>
      <c r="B120" t="s">
        <v>69</v>
      </c>
      <c r="C120" t="s">
        <v>787</v>
      </c>
      <c r="D120">
        <v>4.3</v>
      </c>
      <c r="E120">
        <v>13.2</v>
      </c>
      <c r="F120">
        <v>17.5</v>
      </c>
      <c r="G120">
        <v>9.1999999999999993</v>
      </c>
      <c r="H120">
        <v>26.7</v>
      </c>
      <c r="I120">
        <v>30.7</v>
      </c>
      <c r="J120">
        <v>9.8000000000000007</v>
      </c>
      <c r="K120">
        <v>40.5</v>
      </c>
      <c r="L120">
        <v>67.2</v>
      </c>
      <c r="M120">
        <v>16</v>
      </c>
      <c r="N120">
        <v>50</v>
      </c>
      <c r="O120">
        <v>66</v>
      </c>
      <c r="P120">
        <v>34</v>
      </c>
      <c r="Q120">
        <v>100</v>
      </c>
    </row>
    <row r="121" spans="1:17" x14ac:dyDescent="0.2">
      <c r="A121" s="7" t="str">
        <f t="shared" si="1"/>
        <v>Great BritainDec-13</v>
      </c>
      <c r="B121" t="s">
        <v>69</v>
      </c>
      <c r="C121" t="s">
        <v>788</v>
      </c>
      <c r="D121">
        <v>3</v>
      </c>
      <c r="E121">
        <v>10.7</v>
      </c>
      <c r="F121">
        <v>13.7</v>
      </c>
      <c r="G121">
        <v>6.2</v>
      </c>
      <c r="H121">
        <v>19.899999999999999</v>
      </c>
      <c r="I121">
        <v>24.6</v>
      </c>
      <c r="J121">
        <v>8</v>
      </c>
      <c r="K121">
        <v>32.6</v>
      </c>
      <c r="L121">
        <v>52.5</v>
      </c>
      <c r="M121">
        <v>15</v>
      </c>
      <c r="N121">
        <v>54</v>
      </c>
      <c r="O121">
        <v>69</v>
      </c>
      <c r="P121">
        <v>31</v>
      </c>
      <c r="Q121">
        <v>100</v>
      </c>
    </row>
    <row r="122" spans="1:17" x14ac:dyDescent="0.2">
      <c r="A122" s="7" t="str">
        <f t="shared" si="1"/>
        <v>Great BritainJan-14</v>
      </c>
      <c r="B122" t="s">
        <v>69</v>
      </c>
      <c r="C122" t="s">
        <v>804</v>
      </c>
      <c r="D122">
        <v>4.2</v>
      </c>
      <c r="E122">
        <v>14.4</v>
      </c>
      <c r="F122">
        <v>18.7</v>
      </c>
      <c r="G122">
        <v>9.1999999999999993</v>
      </c>
      <c r="H122">
        <v>27.8</v>
      </c>
      <c r="I122">
        <v>32.9</v>
      </c>
      <c r="J122">
        <v>12.1</v>
      </c>
      <c r="K122">
        <v>45</v>
      </c>
      <c r="L122">
        <v>72.900000000000006</v>
      </c>
      <c r="M122">
        <v>15</v>
      </c>
      <c r="N122">
        <v>52</v>
      </c>
      <c r="O122">
        <v>67</v>
      </c>
      <c r="P122">
        <v>33</v>
      </c>
      <c r="Q122">
        <v>100</v>
      </c>
    </row>
    <row r="123" spans="1:17" x14ac:dyDescent="0.2">
      <c r="A123" s="7" t="str">
        <f t="shared" si="1"/>
        <v>Great BritainFeb-14</v>
      </c>
      <c r="B123" t="s">
        <v>69</v>
      </c>
      <c r="C123" t="s">
        <v>805</v>
      </c>
      <c r="D123">
        <v>3.6</v>
      </c>
      <c r="E123">
        <v>12.5</v>
      </c>
      <c r="F123">
        <v>16</v>
      </c>
      <c r="G123">
        <v>7.5</v>
      </c>
      <c r="H123">
        <v>23.5</v>
      </c>
      <c r="I123">
        <v>28.2</v>
      </c>
      <c r="J123">
        <v>13.3</v>
      </c>
      <c r="K123">
        <v>41.5</v>
      </c>
      <c r="L123">
        <v>65</v>
      </c>
      <c r="M123">
        <v>15</v>
      </c>
      <c r="N123">
        <v>53</v>
      </c>
      <c r="O123">
        <v>68</v>
      </c>
      <c r="P123">
        <v>32</v>
      </c>
      <c r="Q123">
        <v>100</v>
      </c>
    </row>
    <row r="124" spans="1:17" x14ac:dyDescent="0.2">
      <c r="A124" s="7" t="str">
        <f t="shared" si="1"/>
        <v>Great BritainMar-14</v>
      </c>
      <c r="B124" t="s">
        <v>69</v>
      </c>
      <c r="C124" t="s">
        <v>806</v>
      </c>
      <c r="D124">
        <v>3.7</v>
      </c>
      <c r="E124">
        <v>13.3</v>
      </c>
      <c r="F124">
        <v>17</v>
      </c>
      <c r="G124">
        <v>7.9</v>
      </c>
      <c r="H124">
        <v>24.9</v>
      </c>
      <c r="I124">
        <v>29.6</v>
      </c>
      <c r="J124">
        <v>12</v>
      </c>
      <c r="K124">
        <v>41.7</v>
      </c>
      <c r="L124">
        <v>66.599999999999994</v>
      </c>
      <c r="M124">
        <v>15</v>
      </c>
      <c r="N124">
        <v>53</v>
      </c>
      <c r="O124">
        <v>68</v>
      </c>
      <c r="P124">
        <v>32</v>
      </c>
      <c r="Q124">
        <v>100</v>
      </c>
    </row>
    <row r="125" spans="1:17" x14ac:dyDescent="0.2">
      <c r="A125" s="7" t="str">
        <f t="shared" si="1"/>
        <v>Great BritainApr-14</v>
      </c>
      <c r="B125" t="s">
        <v>69</v>
      </c>
      <c r="C125" t="s">
        <v>768</v>
      </c>
      <c r="D125">
        <v>3.4</v>
      </c>
      <c r="E125">
        <v>12.4</v>
      </c>
      <c r="F125">
        <v>15.8</v>
      </c>
      <c r="G125">
        <v>6.6</v>
      </c>
      <c r="H125">
        <v>22.5</v>
      </c>
      <c r="I125">
        <v>27.1</v>
      </c>
      <c r="J125">
        <v>12.5</v>
      </c>
      <c r="K125">
        <v>39.6</v>
      </c>
      <c r="L125">
        <v>62.1</v>
      </c>
      <c r="M125">
        <v>15</v>
      </c>
      <c r="N125">
        <v>55</v>
      </c>
      <c r="O125">
        <v>70</v>
      </c>
      <c r="P125">
        <v>30</v>
      </c>
      <c r="Q125">
        <v>100</v>
      </c>
    </row>
    <row r="126" spans="1:17" x14ac:dyDescent="0.2">
      <c r="A126" s="7" t="str">
        <f t="shared" si="1"/>
        <v>Great BritainMay-14</v>
      </c>
      <c r="B126" t="s">
        <v>69</v>
      </c>
      <c r="C126" t="s">
        <v>769</v>
      </c>
      <c r="D126">
        <v>3.3</v>
      </c>
      <c r="E126">
        <v>12.7</v>
      </c>
      <c r="F126">
        <v>16</v>
      </c>
      <c r="G126">
        <v>6.6</v>
      </c>
      <c r="H126">
        <v>22.6</v>
      </c>
      <c r="I126">
        <v>28.2</v>
      </c>
      <c r="J126">
        <v>14.7</v>
      </c>
      <c r="K126">
        <v>42.9</v>
      </c>
      <c r="L126">
        <v>65.5</v>
      </c>
      <c r="M126">
        <v>14</v>
      </c>
      <c r="N126">
        <v>56</v>
      </c>
      <c r="O126">
        <v>71</v>
      </c>
      <c r="P126">
        <v>29</v>
      </c>
      <c r="Q126">
        <v>100</v>
      </c>
    </row>
    <row r="127" spans="1:17" x14ac:dyDescent="0.2">
      <c r="A127" s="7" t="str">
        <f t="shared" si="1"/>
        <v>Great BritainJun-14</v>
      </c>
      <c r="B127" t="s">
        <v>69</v>
      </c>
      <c r="C127" t="s">
        <v>770</v>
      </c>
      <c r="D127">
        <v>3.2</v>
      </c>
      <c r="E127">
        <v>12.8</v>
      </c>
      <c r="F127">
        <v>16</v>
      </c>
      <c r="G127">
        <v>6</v>
      </c>
      <c r="H127">
        <v>22</v>
      </c>
      <c r="I127">
        <v>28</v>
      </c>
      <c r="J127">
        <v>16.399999999999999</v>
      </c>
      <c r="K127">
        <v>44.4</v>
      </c>
      <c r="L127">
        <v>66.400000000000006</v>
      </c>
      <c r="M127">
        <v>15</v>
      </c>
      <c r="N127">
        <v>58</v>
      </c>
      <c r="O127">
        <v>73</v>
      </c>
      <c r="P127">
        <v>27</v>
      </c>
      <c r="Q127">
        <v>100</v>
      </c>
    </row>
    <row r="128" spans="1:17" x14ac:dyDescent="0.2">
      <c r="A128" s="7" t="str">
        <f t="shared" si="1"/>
        <v>Great BritainJul-14</v>
      </c>
      <c r="B128" t="s">
        <v>69</v>
      </c>
      <c r="C128" t="s">
        <v>773</v>
      </c>
      <c r="D128">
        <v>3</v>
      </c>
      <c r="E128">
        <v>13.4</v>
      </c>
      <c r="F128">
        <v>16.399999999999999</v>
      </c>
      <c r="G128">
        <v>5.3</v>
      </c>
      <c r="H128">
        <v>21.7</v>
      </c>
      <c r="I128">
        <v>28.3</v>
      </c>
      <c r="J128">
        <v>19.600000000000001</v>
      </c>
      <c r="K128">
        <v>47.9</v>
      </c>
      <c r="L128">
        <v>69.599999999999994</v>
      </c>
      <c r="M128">
        <v>14</v>
      </c>
      <c r="N128">
        <v>62</v>
      </c>
      <c r="O128">
        <v>75</v>
      </c>
      <c r="P128">
        <v>25</v>
      </c>
      <c r="Q128">
        <v>100</v>
      </c>
    </row>
    <row r="129" spans="1:17" x14ac:dyDescent="0.2">
      <c r="A129" s="7" t="str">
        <f t="shared" si="1"/>
        <v>Great BritainAug-14</v>
      </c>
      <c r="B129" t="s">
        <v>69</v>
      </c>
      <c r="C129" t="s">
        <v>774</v>
      </c>
      <c r="D129">
        <v>2.6</v>
      </c>
      <c r="E129">
        <v>12.3</v>
      </c>
      <c r="F129">
        <v>14.9</v>
      </c>
      <c r="G129">
        <v>4.3</v>
      </c>
      <c r="H129">
        <v>19.2</v>
      </c>
      <c r="I129">
        <v>25.3</v>
      </c>
      <c r="J129">
        <v>20.9</v>
      </c>
      <c r="K129">
        <v>46.2</v>
      </c>
      <c r="L129">
        <v>65.400000000000006</v>
      </c>
      <c r="M129">
        <v>14</v>
      </c>
      <c r="N129">
        <v>64</v>
      </c>
      <c r="O129">
        <v>77</v>
      </c>
      <c r="P129">
        <v>23</v>
      </c>
      <c r="Q129">
        <v>100</v>
      </c>
    </row>
    <row r="130" spans="1:17" x14ac:dyDescent="0.2">
      <c r="A130" s="7" t="str">
        <f t="shared" si="1"/>
        <v>Great BritainSep-14</v>
      </c>
      <c r="B130" t="s">
        <v>69</v>
      </c>
      <c r="C130" t="s">
        <v>775</v>
      </c>
      <c r="D130">
        <v>2.7</v>
      </c>
      <c r="E130">
        <v>13.5</v>
      </c>
      <c r="F130">
        <v>16.3</v>
      </c>
      <c r="G130">
        <v>4.2</v>
      </c>
      <c r="H130">
        <v>20.5</v>
      </c>
      <c r="I130">
        <v>27.1</v>
      </c>
      <c r="J130">
        <v>25.8</v>
      </c>
      <c r="K130">
        <v>52.9</v>
      </c>
      <c r="L130">
        <v>73.400000000000006</v>
      </c>
      <c r="M130">
        <v>13</v>
      </c>
      <c r="N130">
        <v>66</v>
      </c>
      <c r="O130">
        <v>79</v>
      </c>
      <c r="P130">
        <v>21</v>
      </c>
      <c r="Q130">
        <v>100</v>
      </c>
    </row>
    <row r="131" spans="1:17" x14ac:dyDescent="0.2">
      <c r="A131" s="7" t="str">
        <f t="shared" ref="A131:A194" si="2">CONCATENATE(B131,C131)</f>
        <v>Great BritainTo Date</v>
      </c>
      <c r="B131" t="s">
        <v>69</v>
      </c>
      <c r="C131" t="s">
        <v>244</v>
      </c>
      <c r="D131">
        <v>544.70000000000005</v>
      </c>
      <c r="E131">
        <v>652.5</v>
      </c>
      <c r="F131">
        <v>1197.2</v>
      </c>
      <c r="G131">
        <v>1154.2</v>
      </c>
      <c r="H131">
        <v>2351.4</v>
      </c>
      <c r="I131">
        <v>1642</v>
      </c>
      <c r="J131">
        <v>294.89999999999998</v>
      </c>
      <c r="K131">
        <v>1936.9</v>
      </c>
      <c r="L131">
        <v>4288.2</v>
      </c>
      <c r="M131">
        <v>23</v>
      </c>
      <c r="N131">
        <v>28</v>
      </c>
      <c r="O131">
        <v>51</v>
      </c>
      <c r="P131">
        <v>49</v>
      </c>
      <c r="Q131">
        <v>100</v>
      </c>
    </row>
    <row r="132" spans="1:17" x14ac:dyDescent="0.2">
      <c r="A132" s="7" t="str">
        <f t="shared" si="2"/>
        <v>East MidlandsApr-09 to Mar-10</v>
      </c>
      <c r="B132" t="s">
        <v>57</v>
      </c>
      <c r="C132" t="s">
        <v>119</v>
      </c>
      <c r="D132">
        <v>8.3000000000000007</v>
      </c>
      <c r="E132">
        <v>3</v>
      </c>
      <c r="F132">
        <v>11.3</v>
      </c>
      <c r="G132">
        <v>15.8</v>
      </c>
      <c r="H132">
        <v>27.2</v>
      </c>
      <c r="I132">
        <v>15</v>
      </c>
      <c r="J132">
        <v>0</v>
      </c>
      <c r="K132">
        <v>15.1</v>
      </c>
      <c r="L132">
        <v>42.2</v>
      </c>
      <c r="M132">
        <v>31</v>
      </c>
      <c r="N132">
        <v>11</v>
      </c>
      <c r="O132">
        <v>42</v>
      </c>
      <c r="P132">
        <v>58</v>
      </c>
      <c r="Q132">
        <v>100</v>
      </c>
    </row>
    <row r="133" spans="1:17" x14ac:dyDescent="0.2">
      <c r="A133" s="7" t="str">
        <f t="shared" si="2"/>
        <v>East MidlandsApr-10 to Mar-11</v>
      </c>
      <c r="B133" t="s">
        <v>57</v>
      </c>
      <c r="C133" t="s">
        <v>120</v>
      </c>
      <c r="D133">
        <v>9.4</v>
      </c>
      <c r="E133">
        <v>3.9</v>
      </c>
      <c r="F133">
        <v>13.4</v>
      </c>
      <c r="G133">
        <v>16.100000000000001</v>
      </c>
      <c r="H133">
        <v>29.5</v>
      </c>
      <c r="I133">
        <v>14.8</v>
      </c>
      <c r="J133">
        <v>0</v>
      </c>
      <c r="K133">
        <v>14.8</v>
      </c>
      <c r="L133">
        <v>44.3</v>
      </c>
      <c r="M133">
        <v>32</v>
      </c>
      <c r="N133">
        <v>13</v>
      </c>
      <c r="O133">
        <v>45</v>
      </c>
      <c r="P133">
        <v>55</v>
      </c>
      <c r="Q133">
        <v>100</v>
      </c>
    </row>
    <row r="134" spans="1:17" x14ac:dyDescent="0.2">
      <c r="A134" s="7" t="str">
        <f t="shared" si="2"/>
        <v>East MidlandsApr-11 to Mar-12</v>
      </c>
      <c r="B134" t="s">
        <v>57</v>
      </c>
      <c r="C134" t="s">
        <v>238</v>
      </c>
      <c r="D134">
        <v>9.4</v>
      </c>
      <c r="E134">
        <v>10</v>
      </c>
      <c r="F134">
        <v>19.399999999999999</v>
      </c>
      <c r="G134">
        <v>14</v>
      </c>
      <c r="H134">
        <v>33.4</v>
      </c>
      <c r="I134">
        <v>16.5</v>
      </c>
      <c r="J134">
        <v>0.8</v>
      </c>
      <c r="K134">
        <v>17.3</v>
      </c>
      <c r="L134">
        <v>50.8</v>
      </c>
      <c r="M134">
        <v>28</v>
      </c>
      <c r="N134">
        <v>30</v>
      </c>
      <c r="O134">
        <v>58</v>
      </c>
      <c r="P134">
        <v>42</v>
      </c>
      <c r="Q134">
        <v>100</v>
      </c>
    </row>
    <row r="135" spans="1:17" x14ac:dyDescent="0.2">
      <c r="A135" s="7" t="str">
        <f t="shared" si="2"/>
        <v>East MidlandsApr-12 to Mar-13</v>
      </c>
      <c r="B135" t="s">
        <v>57</v>
      </c>
      <c r="C135" t="s">
        <v>279</v>
      </c>
      <c r="D135">
        <v>10.8</v>
      </c>
      <c r="E135">
        <v>13.9</v>
      </c>
      <c r="F135">
        <v>24.8</v>
      </c>
      <c r="G135">
        <v>13.1</v>
      </c>
      <c r="H135">
        <v>37.9</v>
      </c>
      <c r="I135">
        <v>17</v>
      </c>
      <c r="J135">
        <v>4.3</v>
      </c>
      <c r="K135">
        <v>21.3</v>
      </c>
      <c r="L135">
        <v>59.2</v>
      </c>
      <c r="M135">
        <v>29</v>
      </c>
      <c r="N135">
        <v>37</v>
      </c>
      <c r="O135">
        <v>65</v>
      </c>
      <c r="P135">
        <v>35</v>
      </c>
      <c r="Q135">
        <v>100</v>
      </c>
    </row>
    <row r="136" spans="1:17" x14ac:dyDescent="0.2">
      <c r="A136" s="7" t="str">
        <f t="shared" si="2"/>
        <v>East MidlandsApr-13 to Mar-14</v>
      </c>
      <c r="B136" t="s">
        <v>57</v>
      </c>
      <c r="C136" t="s">
        <v>801</v>
      </c>
      <c r="D136">
        <v>7.2</v>
      </c>
      <c r="E136">
        <v>14.5</v>
      </c>
      <c r="F136">
        <v>21.6</v>
      </c>
      <c r="G136">
        <v>8.1</v>
      </c>
      <c r="H136">
        <v>29.8</v>
      </c>
      <c r="I136">
        <v>21.6</v>
      </c>
      <c r="J136">
        <v>10.8</v>
      </c>
      <c r="K136">
        <v>32.299999999999997</v>
      </c>
      <c r="L136">
        <v>62.1</v>
      </c>
      <c r="M136">
        <v>24</v>
      </c>
      <c r="N136">
        <v>49</v>
      </c>
      <c r="O136">
        <v>73</v>
      </c>
      <c r="P136">
        <v>27</v>
      </c>
      <c r="Q136">
        <v>100</v>
      </c>
    </row>
    <row r="137" spans="1:17" x14ac:dyDescent="0.2">
      <c r="A137" s="7" t="str">
        <f t="shared" si="2"/>
        <v>East MidlandsJan-09 to Dec-09</v>
      </c>
      <c r="B137" t="s">
        <v>57</v>
      </c>
      <c r="C137" t="s">
        <v>122</v>
      </c>
      <c r="D137">
        <v>7.8</v>
      </c>
      <c r="E137">
        <v>2.9</v>
      </c>
      <c r="F137">
        <v>10.7</v>
      </c>
      <c r="G137">
        <v>15.2</v>
      </c>
      <c r="H137">
        <v>26</v>
      </c>
      <c r="I137">
        <v>15.6</v>
      </c>
      <c r="J137">
        <v>0</v>
      </c>
      <c r="K137">
        <v>15.6</v>
      </c>
      <c r="L137">
        <v>41.5</v>
      </c>
      <c r="M137">
        <v>30</v>
      </c>
      <c r="N137">
        <v>11</v>
      </c>
      <c r="O137">
        <v>41</v>
      </c>
      <c r="P137">
        <v>59</v>
      </c>
      <c r="Q137">
        <v>100</v>
      </c>
    </row>
    <row r="138" spans="1:17" x14ac:dyDescent="0.2">
      <c r="A138" s="7" t="str">
        <f t="shared" si="2"/>
        <v>East MidlandsJan-10 to Dec-10</v>
      </c>
      <c r="B138" t="s">
        <v>57</v>
      </c>
      <c r="C138" t="s">
        <v>123</v>
      </c>
      <c r="D138">
        <v>9.4</v>
      </c>
      <c r="E138">
        <v>3.4</v>
      </c>
      <c r="F138">
        <v>12.8</v>
      </c>
      <c r="G138">
        <v>16</v>
      </c>
      <c r="H138">
        <v>28.8</v>
      </c>
      <c r="I138">
        <v>14.9</v>
      </c>
      <c r="J138">
        <v>0</v>
      </c>
      <c r="K138">
        <v>15</v>
      </c>
      <c r="L138">
        <v>43.8</v>
      </c>
      <c r="M138">
        <v>33</v>
      </c>
      <c r="N138">
        <v>12</v>
      </c>
      <c r="O138">
        <v>44</v>
      </c>
      <c r="P138">
        <v>56</v>
      </c>
      <c r="Q138">
        <v>100</v>
      </c>
    </row>
    <row r="139" spans="1:17" x14ac:dyDescent="0.2">
      <c r="A139" s="7" t="str">
        <f t="shared" si="2"/>
        <v>East MidlandsJan-11 to Dec-11</v>
      </c>
      <c r="B139" t="s">
        <v>57</v>
      </c>
      <c r="C139" t="s">
        <v>228</v>
      </c>
      <c r="D139">
        <v>8.9</v>
      </c>
      <c r="E139">
        <v>7.9</v>
      </c>
      <c r="F139">
        <v>16.8</v>
      </c>
      <c r="G139">
        <v>14.9</v>
      </c>
      <c r="H139">
        <v>31.7</v>
      </c>
      <c r="I139">
        <v>15.9</v>
      </c>
      <c r="J139">
        <v>0.4</v>
      </c>
      <c r="K139">
        <v>16.3</v>
      </c>
      <c r="L139">
        <v>48.1</v>
      </c>
      <c r="M139">
        <v>28</v>
      </c>
      <c r="N139">
        <v>25</v>
      </c>
      <c r="O139">
        <v>53</v>
      </c>
      <c r="P139">
        <v>47</v>
      </c>
      <c r="Q139">
        <v>100</v>
      </c>
    </row>
    <row r="140" spans="1:17" x14ac:dyDescent="0.2">
      <c r="A140" s="7" t="str">
        <f t="shared" si="2"/>
        <v>East MidlandsJan-12 to Dec-12</v>
      </c>
      <c r="B140" t="s">
        <v>57</v>
      </c>
      <c r="C140" t="s">
        <v>269</v>
      </c>
      <c r="D140">
        <v>11.4</v>
      </c>
      <c r="E140">
        <v>14.2</v>
      </c>
      <c r="F140">
        <v>25.6</v>
      </c>
      <c r="G140">
        <v>13.6</v>
      </c>
      <c r="H140">
        <v>39.200000000000003</v>
      </c>
      <c r="I140">
        <v>16.8</v>
      </c>
      <c r="J140">
        <v>3.5</v>
      </c>
      <c r="K140">
        <v>20.3</v>
      </c>
      <c r="L140">
        <v>59.4</v>
      </c>
      <c r="M140">
        <v>29</v>
      </c>
      <c r="N140">
        <v>36</v>
      </c>
      <c r="O140">
        <v>65</v>
      </c>
      <c r="P140">
        <v>35</v>
      </c>
      <c r="Q140">
        <v>100</v>
      </c>
    </row>
    <row r="141" spans="1:17" x14ac:dyDescent="0.2">
      <c r="A141" s="7" t="str">
        <f t="shared" si="2"/>
        <v>East MidlandsJan-13 to Dec-13</v>
      </c>
      <c r="B141" t="s">
        <v>57</v>
      </c>
      <c r="C141" t="s">
        <v>789</v>
      </c>
      <c r="D141">
        <v>7.7</v>
      </c>
      <c r="E141">
        <v>14</v>
      </c>
      <c r="F141">
        <v>21.8</v>
      </c>
      <c r="G141">
        <v>9.3000000000000007</v>
      </c>
      <c r="H141">
        <v>31.1</v>
      </c>
      <c r="I141">
        <v>20.8</v>
      </c>
      <c r="J141">
        <v>10.3</v>
      </c>
      <c r="K141">
        <v>31.2</v>
      </c>
      <c r="L141">
        <v>62.2</v>
      </c>
      <c r="M141">
        <v>25</v>
      </c>
      <c r="N141">
        <v>45</v>
      </c>
      <c r="O141">
        <v>70</v>
      </c>
      <c r="P141">
        <v>30</v>
      </c>
      <c r="Q141">
        <v>100</v>
      </c>
    </row>
    <row r="142" spans="1:17" x14ac:dyDescent="0.2">
      <c r="A142" s="7" t="str">
        <f t="shared" si="2"/>
        <v>East MidlandsOct-08 to Dec-08</v>
      </c>
      <c r="B142" t="s">
        <v>57</v>
      </c>
      <c r="C142" t="s">
        <v>125</v>
      </c>
      <c r="D142">
        <v>1.1000000000000001</v>
      </c>
      <c r="E142">
        <v>0.5</v>
      </c>
      <c r="F142">
        <v>1.6</v>
      </c>
      <c r="G142">
        <v>2.1</v>
      </c>
      <c r="H142">
        <v>3.7</v>
      </c>
      <c r="I142">
        <v>2.9</v>
      </c>
      <c r="J142">
        <v>0</v>
      </c>
      <c r="K142">
        <v>2.9</v>
      </c>
      <c r="L142">
        <v>6.6</v>
      </c>
      <c r="M142">
        <v>30</v>
      </c>
      <c r="N142">
        <v>13</v>
      </c>
      <c r="O142">
        <v>43</v>
      </c>
      <c r="P142">
        <v>57</v>
      </c>
      <c r="Q142">
        <v>100</v>
      </c>
    </row>
    <row r="143" spans="1:17" x14ac:dyDescent="0.2">
      <c r="A143" s="7" t="str">
        <f t="shared" si="2"/>
        <v>East MidlandsJan-09 to Mar-09</v>
      </c>
      <c r="B143" t="s">
        <v>57</v>
      </c>
      <c r="C143" t="s">
        <v>126</v>
      </c>
      <c r="D143">
        <v>1.8</v>
      </c>
      <c r="E143">
        <v>0.7</v>
      </c>
      <c r="F143">
        <v>2.5</v>
      </c>
      <c r="G143">
        <v>3.8</v>
      </c>
      <c r="H143">
        <v>6.2</v>
      </c>
      <c r="I143">
        <v>4.3</v>
      </c>
      <c r="J143">
        <v>0</v>
      </c>
      <c r="K143">
        <v>4.3</v>
      </c>
      <c r="L143">
        <v>10.6</v>
      </c>
      <c r="M143">
        <v>29</v>
      </c>
      <c r="N143">
        <v>10</v>
      </c>
      <c r="O143">
        <v>40</v>
      </c>
      <c r="P143">
        <v>60</v>
      </c>
      <c r="Q143">
        <v>100</v>
      </c>
    </row>
    <row r="144" spans="1:17" x14ac:dyDescent="0.2">
      <c r="A144" s="7" t="str">
        <f t="shared" si="2"/>
        <v>East MidlandsApr-09 to Jun-09</v>
      </c>
      <c r="B144" t="s">
        <v>57</v>
      </c>
      <c r="C144" t="s">
        <v>127</v>
      </c>
      <c r="D144">
        <v>1.9</v>
      </c>
      <c r="E144">
        <v>0.7</v>
      </c>
      <c r="F144">
        <v>2.6</v>
      </c>
      <c r="G144">
        <v>4.0999999999999996</v>
      </c>
      <c r="H144">
        <v>6.7</v>
      </c>
      <c r="I144">
        <v>3.9</v>
      </c>
      <c r="J144">
        <v>0</v>
      </c>
      <c r="K144">
        <v>3.9</v>
      </c>
      <c r="L144">
        <v>10.6</v>
      </c>
      <c r="M144">
        <v>28</v>
      </c>
      <c r="N144">
        <v>11</v>
      </c>
      <c r="O144">
        <v>39</v>
      </c>
      <c r="P144">
        <v>61</v>
      </c>
      <c r="Q144">
        <v>100</v>
      </c>
    </row>
    <row r="145" spans="1:17" x14ac:dyDescent="0.2">
      <c r="A145" s="7" t="str">
        <f t="shared" si="2"/>
        <v>East MidlandsJul-09 to Sep-09</v>
      </c>
      <c r="B145" t="s">
        <v>57</v>
      </c>
      <c r="C145" t="s">
        <v>128</v>
      </c>
      <c r="D145">
        <v>2.1</v>
      </c>
      <c r="E145">
        <v>0.8</v>
      </c>
      <c r="F145">
        <v>2.9</v>
      </c>
      <c r="G145">
        <v>3.8</v>
      </c>
      <c r="H145">
        <v>6.8</v>
      </c>
      <c r="I145">
        <v>4</v>
      </c>
      <c r="J145">
        <v>0</v>
      </c>
      <c r="K145">
        <v>4</v>
      </c>
      <c r="L145">
        <v>10.7</v>
      </c>
      <c r="M145">
        <v>31</v>
      </c>
      <c r="N145">
        <v>12</v>
      </c>
      <c r="O145">
        <v>43</v>
      </c>
      <c r="P145">
        <v>57</v>
      </c>
      <c r="Q145">
        <v>100</v>
      </c>
    </row>
    <row r="146" spans="1:17" x14ac:dyDescent="0.2">
      <c r="A146" s="7" t="str">
        <f t="shared" si="2"/>
        <v>East MidlandsOct-09 to Dec-09</v>
      </c>
      <c r="B146" t="s">
        <v>57</v>
      </c>
      <c r="C146" t="s">
        <v>129</v>
      </c>
      <c r="D146">
        <v>2</v>
      </c>
      <c r="E146">
        <v>0.7</v>
      </c>
      <c r="F146">
        <v>2.7</v>
      </c>
      <c r="G146">
        <v>3.5</v>
      </c>
      <c r="H146">
        <v>6.2</v>
      </c>
      <c r="I146">
        <v>3.4</v>
      </c>
      <c r="J146">
        <v>0</v>
      </c>
      <c r="K146">
        <v>3.4</v>
      </c>
      <c r="L146">
        <v>9.6</v>
      </c>
      <c r="M146">
        <v>32</v>
      </c>
      <c r="N146">
        <v>11</v>
      </c>
      <c r="O146">
        <v>43</v>
      </c>
      <c r="P146">
        <v>57</v>
      </c>
      <c r="Q146">
        <v>100</v>
      </c>
    </row>
    <row r="147" spans="1:17" x14ac:dyDescent="0.2">
      <c r="A147" s="7" t="str">
        <f t="shared" si="2"/>
        <v>East MidlandsJan-10 to Mar-10</v>
      </c>
      <c r="B147" t="s">
        <v>57</v>
      </c>
      <c r="C147" t="s">
        <v>130</v>
      </c>
      <c r="D147">
        <v>2.2999999999999998</v>
      </c>
      <c r="E147">
        <v>0.8</v>
      </c>
      <c r="F147">
        <v>3.1</v>
      </c>
      <c r="G147">
        <v>4.3</v>
      </c>
      <c r="H147">
        <v>7.4</v>
      </c>
      <c r="I147">
        <v>3.8</v>
      </c>
      <c r="J147">
        <v>0</v>
      </c>
      <c r="K147">
        <v>3.8</v>
      </c>
      <c r="L147">
        <v>11.3</v>
      </c>
      <c r="M147">
        <v>32</v>
      </c>
      <c r="N147">
        <v>10</v>
      </c>
      <c r="O147">
        <v>42</v>
      </c>
      <c r="P147">
        <v>58</v>
      </c>
      <c r="Q147">
        <v>100</v>
      </c>
    </row>
    <row r="148" spans="1:17" x14ac:dyDescent="0.2">
      <c r="A148" s="7" t="str">
        <f t="shared" si="2"/>
        <v>East MidlandsApr-10 to Jun-10</v>
      </c>
      <c r="B148" t="s">
        <v>57</v>
      </c>
      <c r="C148" t="s">
        <v>131</v>
      </c>
      <c r="D148">
        <v>2.2999999999999998</v>
      </c>
      <c r="E148">
        <v>0.8</v>
      </c>
      <c r="F148">
        <v>3.1</v>
      </c>
      <c r="G148">
        <v>3.9</v>
      </c>
      <c r="H148">
        <v>7</v>
      </c>
      <c r="I148">
        <v>3.8</v>
      </c>
      <c r="J148">
        <v>0</v>
      </c>
      <c r="K148">
        <v>3.8</v>
      </c>
      <c r="L148">
        <v>10.9</v>
      </c>
      <c r="M148">
        <v>33</v>
      </c>
      <c r="N148">
        <v>11</v>
      </c>
      <c r="O148">
        <v>44</v>
      </c>
      <c r="P148">
        <v>56</v>
      </c>
      <c r="Q148">
        <v>100</v>
      </c>
    </row>
    <row r="149" spans="1:17" x14ac:dyDescent="0.2">
      <c r="A149" s="7" t="str">
        <f t="shared" si="2"/>
        <v>East MidlandsJul-10 to Sep-10</v>
      </c>
      <c r="B149" t="s">
        <v>57</v>
      </c>
      <c r="C149" t="s">
        <v>132</v>
      </c>
      <c r="D149">
        <v>2.4</v>
      </c>
      <c r="E149">
        <v>1</v>
      </c>
      <c r="F149">
        <v>3.4</v>
      </c>
      <c r="G149">
        <v>4.0999999999999996</v>
      </c>
      <c r="H149">
        <v>7.5</v>
      </c>
      <c r="I149">
        <v>3.7</v>
      </c>
      <c r="J149">
        <v>0</v>
      </c>
      <c r="K149">
        <v>3.7</v>
      </c>
      <c r="L149">
        <v>11.2</v>
      </c>
      <c r="M149">
        <v>32</v>
      </c>
      <c r="N149">
        <v>13</v>
      </c>
      <c r="O149">
        <v>46</v>
      </c>
      <c r="P149">
        <v>54</v>
      </c>
      <c r="Q149">
        <v>100</v>
      </c>
    </row>
    <row r="150" spans="1:17" x14ac:dyDescent="0.2">
      <c r="A150" s="7" t="str">
        <f t="shared" si="2"/>
        <v>East MidlandsOct-10 to Dec-10</v>
      </c>
      <c r="B150" t="s">
        <v>57</v>
      </c>
      <c r="C150" t="s">
        <v>133</v>
      </c>
      <c r="D150">
        <v>2.2999999999999998</v>
      </c>
      <c r="E150">
        <v>0.9</v>
      </c>
      <c r="F150">
        <v>3.2</v>
      </c>
      <c r="G150">
        <v>3.7</v>
      </c>
      <c r="H150">
        <v>6.9</v>
      </c>
      <c r="I150">
        <v>3.6</v>
      </c>
      <c r="J150">
        <v>0</v>
      </c>
      <c r="K150">
        <v>3.6</v>
      </c>
      <c r="L150">
        <v>10.5</v>
      </c>
      <c r="M150">
        <v>33</v>
      </c>
      <c r="N150">
        <v>13</v>
      </c>
      <c r="O150">
        <v>47</v>
      </c>
      <c r="P150">
        <v>53</v>
      </c>
      <c r="Q150">
        <v>100</v>
      </c>
    </row>
    <row r="151" spans="1:17" x14ac:dyDescent="0.2">
      <c r="A151" s="7" t="str">
        <f t="shared" si="2"/>
        <v>East MidlandsJan-11 to Mar-11</v>
      </c>
      <c r="B151" t="s">
        <v>57</v>
      </c>
      <c r="C151" t="s">
        <v>134</v>
      </c>
      <c r="D151">
        <v>2.4</v>
      </c>
      <c r="E151">
        <v>1.3</v>
      </c>
      <c r="F151">
        <v>3.7</v>
      </c>
      <c r="G151">
        <v>4.4000000000000004</v>
      </c>
      <c r="H151">
        <v>8.1</v>
      </c>
      <c r="I151">
        <v>3.6</v>
      </c>
      <c r="J151">
        <v>0</v>
      </c>
      <c r="K151">
        <v>3.6</v>
      </c>
      <c r="L151">
        <v>11.7</v>
      </c>
      <c r="M151">
        <v>29</v>
      </c>
      <c r="N151">
        <v>16</v>
      </c>
      <c r="O151">
        <v>45</v>
      </c>
      <c r="P151">
        <v>55</v>
      </c>
      <c r="Q151">
        <v>100</v>
      </c>
    </row>
    <row r="152" spans="1:17" x14ac:dyDescent="0.2">
      <c r="A152" s="7" t="str">
        <f t="shared" si="2"/>
        <v>East MidlandsApr-11 to Jun-11</v>
      </c>
      <c r="B152" t="s">
        <v>57</v>
      </c>
      <c r="C152" t="s">
        <v>148</v>
      </c>
      <c r="D152">
        <v>1.7</v>
      </c>
      <c r="E152">
        <v>1.6</v>
      </c>
      <c r="F152">
        <v>3.4</v>
      </c>
      <c r="G152">
        <v>3.5</v>
      </c>
      <c r="H152">
        <v>6.9</v>
      </c>
      <c r="I152">
        <v>3.7</v>
      </c>
      <c r="J152">
        <v>0</v>
      </c>
      <c r="K152">
        <v>3.7</v>
      </c>
      <c r="L152">
        <v>10.5</v>
      </c>
      <c r="M152">
        <v>25</v>
      </c>
      <c r="N152">
        <v>24</v>
      </c>
      <c r="O152">
        <v>49</v>
      </c>
      <c r="P152">
        <v>51</v>
      </c>
      <c r="Q152">
        <v>100</v>
      </c>
    </row>
    <row r="153" spans="1:17" x14ac:dyDescent="0.2">
      <c r="A153" s="7" t="str">
        <f t="shared" si="2"/>
        <v>East MidlandsJul-11 to Sep-11</v>
      </c>
      <c r="B153" t="s">
        <v>57</v>
      </c>
      <c r="C153" t="s">
        <v>151</v>
      </c>
      <c r="D153">
        <v>2.1</v>
      </c>
      <c r="E153">
        <v>2.1</v>
      </c>
      <c r="F153">
        <v>4.2</v>
      </c>
      <c r="G153">
        <v>3.3</v>
      </c>
      <c r="H153">
        <v>7.5</v>
      </c>
      <c r="I153">
        <v>4</v>
      </c>
      <c r="J153">
        <v>0</v>
      </c>
      <c r="K153">
        <v>4.0999999999999996</v>
      </c>
      <c r="L153">
        <v>11.6</v>
      </c>
      <c r="M153">
        <v>27</v>
      </c>
      <c r="N153">
        <v>28</v>
      </c>
      <c r="O153">
        <v>56</v>
      </c>
      <c r="P153">
        <v>44</v>
      </c>
      <c r="Q153">
        <v>100</v>
      </c>
    </row>
    <row r="154" spans="1:17" x14ac:dyDescent="0.2">
      <c r="A154" s="7" t="str">
        <f t="shared" si="2"/>
        <v>East MidlandsOct-11 to Dec-11</v>
      </c>
      <c r="B154" t="s">
        <v>57</v>
      </c>
      <c r="C154" t="s">
        <v>229</v>
      </c>
      <c r="D154">
        <v>2.8</v>
      </c>
      <c r="E154">
        <v>2.9</v>
      </c>
      <c r="F154">
        <v>5.7</v>
      </c>
      <c r="G154">
        <v>3.7</v>
      </c>
      <c r="H154">
        <v>9.3000000000000007</v>
      </c>
      <c r="I154">
        <v>4.5999999999999996</v>
      </c>
      <c r="J154">
        <v>0.4</v>
      </c>
      <c r="K154">
        <v>4.9000000000000004</v>
      </c>
      <c r="L154">
        <v>14.3</v>
      </c>
      <c r="M154">
        <v>30</v>
      </c>
      <c r="N154">
        <v>31</v>
      </c>
      <c r="O154">
        <v>61</v>
      </c>
      <c r="P154">
        <v>39</v>
      </c>
      <c r="Q154">
        <v>100</v>
      </c>
    </row>
    <row r="155" spans="1:17" x14ac:dyDescent="0.2">
      <c r="A155" s="7" t="str">
        <f t="shared" si="2"/>
        <v>East MidlandsJan-12 to Mar-12</v>
      </c>
      <c r="B155" t="s">
        <v>57</v>
      </c>
      <c r="C155" t="s">
        <v>239</v>
      </c>
      <c r="D155">
        <v>2.8</v>
      </c>
      <c r="E155">
        <v>3.4</v>
      </c>
      <c r="F155">
        <v>6.3</v>
      </c>
      <c r="G155">
        <v>3.5</v>
      </c>
      <c r="H155">
        <v>9.8000000000000007</v>
      </c>
      <c r="I155">
        <v>4.3</v>
      </c>
      <c r="J155">
        <v>0.4</v>
      </c>
      <c r="K155">
        <v>4.7</v>
      </c>
      <c r="L155">
        <v>14.4</v>
      </c>
      <c r="M155">
        <v>29</v>
      </c>
      <c r="N155">
        <v>35</v>
      </c>
      <c r="O155">
        <v>64</v>
      </c>
      <c r="P155">
        <v>36</v>
      </c>
      <c r="Q155">
        <v>100</v>
      </c>
    </row>
    <row r="156" spans="1:17" x14ac:dyDescent="0.2">
      <c r="A156" s="7" t="str">
        <f t="shared" si="2"/>
        <v>East MidlandsApr-12 to Jun-12</v>
      </c>
      <c r="B156" t="s">
        <v>57</v>
      </c>
      <c r="C156" t="s">
        <v>249</v>
      </c>
      <c r="D156">
        <v>3.1</v>
      </c>
      <c r="E156">
        <v>4.2</v>
      </c>
      <c r="F156">
        <v>7.3</v>
      </c>
      <c r="G156">
        <v>3.3</v>
      </c>
      <c r="H156">
        <v>10.6</v>
      </c>
      <c r="I156">
        <v>4</v>
      </c>
      <c r="J156">
        <v>0.8</v>
      </c>
      <c r="K156">
        <v>4.9000000000000004</v>
      </c>
      <c r="L156">
        <v>15.5</v>
      </c>
      <c r="M156">
        <v>29</v>
      </c>
      <c r="N156">
        <v>39</v>
      </c>
      <c r="O156">
        <v>68</v>
      </c>
      <c r="P156">
        <v>32</v>
      </c>
      <c r="Q156">
        <v>100</v>
      </c>
    </row>
    <row r="157" spans="1:17" x14ac:dyDescent="0.2">
      <c r="A157" s="7" t="str">
        <f t="shared" si="2"/>
        <v>East MidlandsJul-12 to Sep-12</v>
      </c>
      <c r="B157" t="s">
        <v>57</v>
      </c>
      <c r="C157" t="s">
        <v>256</v>
      </c>
      <c r="D157">
        <v>2.7</v>
      </c>
      <c r="E157">
        <v>3.2</v>
      </c>
      <c r="F157">
        <v>5.8</v>
      </c>
      <c r="G157">
        <v>3.3</v>
      </c>
      <c r="H157">
        <v>9.1999999999999993</v>
      </c>
      <c r="I157">
        <v>4.3</v>
      </c>
      <c r="J157">
        <v>0.9</v>
      </c>
      <c r="K157">
        <v>5.2</v>
      </c>
      <c r="L157">
        <v>14.4</v>
      </c>
      <c r="M157">
        <v>29</v>
      </c>
      <c r="N157">
        <v>34</v>
      </c>
      <c r="O157">
        <v>64</v>
      </c>
      <c r="P157">
        <v>36</v>
      </c>
      <c r="Q157">
        <v>100</v>
      </c>
    </row>
    <row r="158" spans="1:17" x14ac:dyDescent="0.2">
      <c r="A158" s="7" t="str">
        <f t="shared" si="2"/>
        <v>East MidlandsOct-12 to Dec-12</v>
      </c>
      <c r="B158" t="s">
        <v>57</v>
      </c>
      <c r="C158" t="s">
        <v>270</v>
      </c>
      <c r="D158">
        <v>2.8</v>
      </c>
      <c r="E158">
        <v>3.4</v>
      </c>
      <c r="F158">
        <v>6.2</v>
      </c>
      <c r="G158">
        <v>3.4</v>
      </c>
      <c r="H158">
        <v>9.6</v>
      </c>
      <c r="I158">
        <v>4.0999999999999996</v>
      </c>
      <c r="J158">
        <v>1.4</v>
      </c>
      <c r="K158">
        <v>5.5</v>
      </c>
      <c r="L158">
        <v>15.2</v>
      </c>
      <c r="M158">
        <v>29</v>
      </c>
      <c r="N158">
        <v>36</v>
      </c>
      <c r="O158">
        <v>64</v>
      </c>
      <c r="P158">
        <v>36</v>
      </c>
      <c r="Q158">
        <v>100</v>
      </c>
    </row>
    <row r="159" spans="1:17" x14ac:dyDescent="0.2">
      <c r="A159" s="7" t="str">
        <f t="shared" si="2"/>
        <v>East MidlandsJan-13 to Mar-13</v>
      </c>
      <c r="B159" t="s">
        <v>57</v>
      </c>
      <c r="C159" t="s">
        <v>280</v>
      </c>
      <c r="D159">
        <v>2.2999999999999998</v>
      </c>
      <c r="E159">
        <v>3.2</v>
      </c>
      <c r="F159">
        <v>5.4</v>
      </c>
      <c r="G159">
        <v>3</v>
      </c>
      <c r="H159">
        <v>8.5</v>
      </c>
      <c r="I159">
        <v>4.5</v>
      </c>
      <c r="J159">
        <v>1.2</v>
      </c>
      <c r="K159">
        <v>5.7</v>
      </c>
      <c r="L159">
        <v>14.2</v>
      </c>
      <c r="M159">
        <v>27</v>
      </c>
      <c r="N159">
        <v>37</v>
      </c>
      <c r="O159">
        <v>64</v>
      </c>
      <c r="P159">
        <v>36</v>
      </c>
      <c r="Q159">
        <v>100</v>
      </c>
    </row>
    <row r="160" spans="1:17" x14ac:dyDescent="0.2">
      <c r="A160" s="7" t="str">
        <f t="shared" si="2"/>
        <v>East MidlandsApr-13 to Jun-13</v>
      </c>
      <c r="B160" t="s">
        <v>57</v>
      </c>
      <c r="C160" t="s">
        <v>755</v>
      </c>
      <c r="D160">
        <v>2</v>
      </c>
      <c r="E160">
        <v>4</v>
      </c>
      <c r="F160">
        <v>6</v>
      </c>
      <c r="G160">
        <v>2.2999999999999998</v>
      </c>
      <c r="H160">
        <v>8.3000000000000007</v>
      </c>
      <c r="I160">
        <v>5</v>
      </c>
      <c r="J160">
        <v>2.8</v>
      </c>
      <c r="K160">
        <v>7.8</v>
      </c>
      <c r="L160">
        <v>16.100000000000001</v>
      </c>
      <c r="M160">
        <v>24</v>
      </c>
      <c r="N160">
        <v>48</v>
      </c>
      <c r="O160">
        <v>72</v>
      </c>
      <c r="P160">
        <v>28</v>
      </c>
      <c r="Q160">
        <v>100</v>
      </c>
    </row>
    <row r="161" spans="1:17" x14ac:dyDescent="0.2">
      <c r="A161" s="7" t="str">
        <f t="shared" si="2"/>
        <v>East MidlandsJul-13 to Sep-13</v>
      </c>
      <c r="B161" t="s">
        <v>57</v>
      </c>
      <c r="C161" t="s">
        <v>757</v>
      </c>
      <c r="D161">
        <v>1.9</v>
      </c>
      <c r="E161">
        <v>3.7</v>
      </c>
      <c r="F161">
        <v>5.6</v>
      </c>
      <c r="G161">
        <v>2.1</v>
      </c>
      <c r="H161">
        <v>7.7</v>
      </c>
      <c r="I161">
        <v>5.8</v>
      </c>
      <c r="J161">
        <v>3.6</v>
      </c>
      <c r="K161">
        <v>9.4</v>
      </c>
      <c r="L161">
        <v>17.100000000000001</v>
      </c>
      <c r="M161">
        <v>25</v>
      </c>
      <c r="N161">
        <v>48</v>
      </c>
      <c r="O161">
        <v>73</v>
      </c>
      <c r="P161">
        <v>27</v>
      </c>
      <c r="Q161">
        <v>100</v>
      </c>
    </row>
    <row r="162" spans="1:17" x14ac:dyDescent="0.2">
      <c r="A162" s="7" t="str">
        <f t="shared" si="2"/>
        <v>East MidlandsOct-13 to Dec-13</v>
      </c>
      <c r="B162" t="s">
        <v>57</v>
      </c>
      <c r="C162" t="s">
        <v>784</v>
      </c>
      <c r="D162">
        <v>1.6</v>
      </c>
      <c r="E162">
        <v>3.2</v>
      </c>
      <c r="F162">
        <v>4.8</v>
      </c>
      <c r="G162">
        <v>1.9</v>
      </c>
      <c r="H162">
        <v>6.7</v>
      </c>
      <c r="I162">
        <v>5.4</v>
      </c>
      <c r="J162">
        <v>2.8</v>
      </c>
      <c r="K162">
        <v>8.1999999999999993</v>
      </c>
      <c r="L162">
        <v>14.9</v>
      </c>
      <c r="M162">
        <v>24</v>
      </c>
      <c r="N162">
        <v>48</v>
      </c>
      <c r="O162">
        <v>72</v>
      </c>
      <c r="P162">
        <v>28</v>
      </c>
      <c r="Q162">
        <v>100</v>
      </c>
    </row>
    <row r="163" spans="1:17" x14ac:dyDescent="0.2">
      <c r="A163" s="7" t="str">
        <f t="shared" si="2"/>
        <v>East MidlandsJan-14 to Mar-14</v>
      </c>
      <c r="B163" t="s">
        <v>57</v>
      </c>
      <c r="C163" t="s">
        <v>802</v>
      </c>
      <c r="D163">
        <v>1.7</v>
      </c>
      <c r="E163">
        <v>3.6</v>
      </c>
      <c r="F163">
        <v>5.3</v>
      </c>
      <c r="G163">
        <v>1.9</v>
      </c>
      <c r="H163">
        <v>7.1</v>
      </c>
      <c r="I163">
        <v>5.3</v>
      </c>
      <c r="J163">
        <v>1.6</v>
      </c>
      <c r="K163">
        <v>6.9</v>
      </c>
      <c r="L163">
        <v>14</v>
      </c>
      <c r="M163">
        <v>24</v>
      </c>
      <c r="N163">
        <v>50</v>
      </c>
      <c r="O163">
        <v>74</v>
      </c>
      <c r="P163">
        <v>26</v>
      </c>
      <c r="Q163">
        <v>100</v>
      </c>
    </row>
    <row r="164" spans="1:17" x14ac:dyDescent="0.2">
      <c r="A164" s="7" t="str">
        <f t="shared" si="2"/>
        <v>East MidlandsApr-14 to Jun-14</v>
      </c>
      <c r="B164" t="s">
        <v>57</v>
      </c>
      <c r="C164" t="s">
        <v>766</v>
      </c>
      <c r="D164">
        <v>1.5</v>
      </c>
      <c r="E164">
        <v>3.4</v>
      </c>
      <c r="F164">
        <v>4.9000000000000004</v>
      </c>
      <c r="G164">
        <v>1.7</v>
      </c>
      <c r="H164">
        <v>6.6</v>
      </c>
      <c r="I164">
        <v>4.9000000000000004</v>
      </c>
      <c r="J164">
        <v>1.7</v>
      </c>
      <c r="K164">
        <v>6.6</v>
      </c>
      <c r="L164">
        <v>13.2</v>
      </c>
      <c r="M164">
        <v>22</v>
      </c>
      <c r="N164">
        <v>52</v>
      </c>
      <c r="O164">
        <v>74</v>
      </c>
      <c r="P164">
        <v>26</v>
      </c>
      <c r="Q164">
        <v>100</v>
      </c>
    </row>
    <row r="165" spans="1:17" x14ac:dyDescent="0.2">
      <c r="A165" s="7" t="str">
        <f t="shared" si="2"/>
        <v>East MidlandsJul-14 to Sep-14</v>
      </c>
      <c r="B165" t="s">
        <v>57</v>
      </c>
      <c r="C165" t="s">
        <v>771</v>
      </c>
      <c r="D165">
        <v>1.3</v>
      </c>
      <c r="E165">
        <v>3.8</v>
      </c>
      <c r="F165">
        <v>5.0999999999999996</v>
      </c>
      <c r="G165">
        <v>1.5</v>
      </c>
      <c r="H165">
        <v>6.7</v>
      </c>
      <c r="I165">
        <v>5.0999999999999996</v>
      </c>
      <c r="J165">
        <v>3.1</v>
      </c>
      <c r="K165">
        <v>8.1999999999999993</v>
      </c>
      <c r="L165">
        <v>14.9</v>
      </c>
      <c r="M165">
        <v>19</v>
      </c>
      <c r="N165">
        <v>57</v>
      </c>
      <c r="O165">
        <v>77</v>
      </c>
      <c r="P165">
        <v>23</v>
      </c>
      <c r="Q165">
        <v>100</v>
      </c>
    </row>
    <row r="166" spans="1:17" x14ac:dyDescent="0.2">
      <c r="A166" s="7" t="str">
        <f t="shared" si="2"/>
        <v>East MidlandsDec-08 to Feb-09</v>
      </c>
      <c r="B166" t="s">
        <v>57</v>
      </c>
      <c r="C166" t="s">
        <v>136</v>
      </c>
      <c r="D166">
        <v>1.7</v>
      </c>
      <c r="E166">
        <v>0.6</v>
      </c>
      <c r="F166">
        <v>2.2999999999999998</v>
      </c>
      <c r="G166">
        <v>3.2</v>
      </c>
      <c r="H166">
        <v>5.5</v>
      </c>
      <c r="I166">
        <v>4.0999999999999996</v>
      </c>
      <c r="J166">
        <v>0</v>
      </c>
      <c r="K166">
        <v>4.0999999999999996</v>
      </c>
      <c r="L166">
        <v>9.6</v>
      </c>
      <c r="M166">
        <v>31</v>
      </c>
      <c r="N166">
        <v>11</v>
      </c>
      <c r="O166">
        <v>42</v>
      </c>
      <c r="P166">
        <v>58</v>
      </c>
      <c r="Q166">
        <v>100</v>
      </c>
    </row>
    <row r="167" spans="1:17" x14ac:dyDescent="0.2">
      <c r="A167" s="7" t="str">
        <f t="shared" si="2"/>
        <v>East MidlandsMar-09 to May-09</v>
      </c>
      <c r="B167" t="s">
        <v>57</v>
      </c>
      <c r="C167" t="s">
        <v>137</v>
      </c>
      <c r="D167">
        <v>1.9</v>
      </c>
      <c r="E167">
        <v>0.7</v>
      </c>
      <c r="F167">
        <v>2.5</v>
      </c>
      <c r="G167">
        <v>4.0999999999999996</v>
      </c>
      <c r="H167">
        <v>6.7</v>
      </c>
      <c r="I167">
        <v>4</v>
      </c>
      <c r="J167">
        <v>0</v>
      </c>
      <c r="K167">
        <v>4</v>
      </c>
      <c r="L167">
        <v>10.6</v>
      </c>
      <c r="M167">
        <v>28</v>
      </c>
      <c r="N167">
        <v>10</v>
      </c>
      <c r="O167">
        <v>38</v>
      </c>
      <c r="P167">
        <v>62</v>
      </c>
      <c r="Q167">
        <v>100</v>
      </c>
    </row>
    <row r="168" spans="1:17" x14ac:dyDescent="0.2">
      <c r="A168" s="7" t="str">
        <f t="shared" si="2"/>
        <v>East MidlandsJun-09 to Aug-09</v>
      </c>
      <c r="B168" t="s">
        <v>57</v>
      </c>
      <c r="C168" t="s">
        <v>138</v>
      </c>
      <c r="D168">
        <v>1.9</v>
      </c>
      <c r="E168">
        <v>0.8</v>
      </c>
      <c r="F168">
        <v>2.7</v>
      </c>
      <c r="G168">
        <v>4</v>
      </c>
      <c r="H168">
        <v>6.7</v>
      </c>
      <c r="I168">
        <v>4</v>
      </c>
      <c r="J168">
        <v>0</v>
      </c>
      <c r="K168">
        <v>4</v>
      </c>
      <c r="L168">
        <v>10.7</v>
      </c>
      <c r="M168">
        <v>29</v>
      </c>
      <c r="N168">
        <v>12</v>
      </c>
      <c r="O168">
        <v>41</v>
      </c>
      <c r="P168">
        <v>59</v>
      </c>
      <c r="Q168">
        <v>100</v>
      </c>
    </row>
    <row r="169" spans="1:17" x14ac:dyDescent="0.2">
      <c r="A169" s="7" t="str">
        <f t="shared" si="2"/>
        <v>East MidlandsSep-09 to Nov-09</v>
      </c>
      <c r="B169" t="s">
        <v>57</v>
      </c>
      <c r="C169" t="s">
        <v>139</v>
      </c>
      <c r="D169">
        <v>2.2000000000000002</v>
      </c>
      <c r="E169">
        <v>0.8</v>
      </c>
      <c r="F169">
        <v>3</v>
      </c>
      <c r="G169">
        <v>3.8</v>
      </c>
      <c r="H169">
        <v>6.7</v>
      </c>
      <c r="I169">
        <v>3.7</v>
      </c>
      <c r="J169">
        <v>0</v>
      </c>
      <c r="K169">
        <v>3.7</v>
      </c>
      <c r="L169">
        <v>10.5</v>
      </c>
      <c r="M169">
        <v>33</v>
      </c>
      <c r="N169">
        <v>11</v>
      </c>
      <c r="O169">
        <v>44</v>
      </c>
      <c r="P169">
        <v>56</v>
      </c>
      <c r="Q169">
        <v>100</v>
      </c>
    </row>
    <row r="170" spans="1:17" x14ac:dyDescent="0.2">
      <c r="A170" s="7" t="str">
        <f t="shared" si="2"/>
        <v>East MidlandsDec-09 to Feb-10</v>
      </c>
      <c r="B170" t="s">
        <v>57</v>
      </c>
      <c r="C170" t="s">
        <v>140</v>
      </c>
      <c r="D170">
        <v>2.1</v>
      </c>
      <c r="E170">
        <v>0.7</v>
      </c>
      <c r="F170">
        <v>2.8</v>
      </c>
      <c r="G170">
        <v>3.9</v>
      </c>
      <c r="H170">
        <v>6.7</v>
      </c>
      <c r="I170">
        <v>3.5</v>
      </c>
      <c r="J170">
        <v>0</v>
      </c>
      <c r="K170">
        <v>3.5</v>
      </c>
      <c r="L170">
        <v>10.199999999999999</v>
      </c>
      <c r="M170">
        <v>31</v>
      </c>
      <c r="N170">
        <v>11</v>
      </c>
      <c r="O170">
        <v>42</v>
      </c>
      <c r="P170">
        <v>58</v>
      </c>
      <c r="Q170">
        <v>100</v>
      </c>
    </row>
    <row r="171" spans="1:17" x14ac:dyDescent="0.2">
      <c r="A171" s="7" t="str">
        <f t="shared" si="2"/>
        <v>East MidlandsMar-10 to May-10</v>
      </c>
      <c r="B171" t="s">
        <v>57</v>
      </c>
      <c r="C171" t="s">
        <v>141</v>
      </c>
      <c r="D171">
        <v>2.4</v>
      </c>
      <c r="E171">
        <v>0.8</v>
      </c>
      <c r="F171">
        <v>3.2</v>
      </c>
      <c r="G171">
        <v>4.0999999999999996</v>
      </c>
      <c r="H171">
        <v>7.3</v>
      </c>
      <c r="I171">
        <v>3.8</v>
      </c>
      <c r="J171">
        <v>0</v>
      </c>
      <c r="K171">
        <v>3.8</v>
      </c>
      <c r="L171">
        <v>11.1</v>
      </c>
      <c r="M171">
        <v>33</v>
      </c>
      <c r="N171">
        <v>10</v>
      </c>
      <c r="O171">
        <v>43</v>
      </c>
      <c r="P171">
        <v>57</v>
      </c>
      <c r="Q171">
        <v>100</v>
      </c>
    </row>
    <row r="172" spans="1:17" x14ac:dyDescent="0.2">
      <c r="A172" s="7" t="str">
        <f t="shared" si="2"/>
        <v>East MidlandsJun-10 to Aug-10</v>
      </c>
      <c r="B172" t="s">
        <v>57</v>
      </c>
      <c r="C172" t="s">
        <v>142</v>
      </c>
      <c r="D172">
        <v>2.4</v>
      </c>
      <c r="E172">
        <v>0.9</v>
      </c>
      <c r="F172">
        <v>3.3</v>
      </c>
      <c r="G172">
        <v>4</v>
      </c>
      <c r="H172">
        <v>7.3</v>
      </c>
      <c r="I172">
        <v>3.8</v>
      </c>
      <c r="J172">
        <v>0</v>
      </c>
      <c r="K172">
        <v>3.8</v>
      </c>
      <c r="L172">
        <v>11.1</v>
      </c>
      <c r="M172">
        <v>32</v>
      </c>
      <c r="N172">
        <v>13</v>
      </c>
      <c r="O172">
        <v>45</v>
      </c>
      <c r="P172">
        <v>55</v>
      </c>
      <c r="Q172">
        <v>100</v>
      </c>
    </row>
    <row r="173" spans="1:17" x14ac:dyDescent="0.2">
      <c r="A173" s="7" t="str">
        <f t="shared" si="2"/>
        <v>East MidlandsSep-10 to Nov-10</v>
      </c>
      <c r="B173" t="s">
        <v>57</v>
      </c>
      <c r="C173" t="s">
        <v>143</v>
      </c>
      <c r="D173">
        <v>2.5</v>
      </c>
      <c r="E173">
        <v>0.9</v>
      </c>
      <c r="F173">
        <v>3.4</v>
      </c>
      <c r="G173">
        <v>4</v>
      </c>
      <c r="H173">
        <v>7.5</v>
      </c>
      <c r="I173">
        <v>3.8</v>
      </c>
      <c r="J173">
        <v>0</v>
      </c>
      <c r="K173">
        <v>3.8</v>
      </c>
      <c r="L173">
        <v>11.3</v>
      </c>
      <c r="M173">
        <v>33</v>
      </c>
      <c r="N173">
        <v>13</v>
      </c>
      <c r="O173">
        <v>46</v>
      </c>
      <c r="P173">
        <v>54</v>
      </c>
      <c r="Q173">
        <v>100</v>
      </c>
    </row>
    <row r="174" spans="1:17" x14ac:dyDescent="0.2">
      <c r="A174" s="7" t="str">
        <f t="shared" si="2"/>
        <v>East MidlandsDec-10 to Feb-11</v>
      </c>
      <c r="B174" t="s">
        <v>57</v>
      </c>
      <c r="C174" t="s">
        <v>144</v>
      </c>
      <c r="D174">
        <v>2.2000000000000002</v>
      </c>
      <c r="E174">
        <v>1</v>
      </c>
      <c r="F174">
        <v>3.3</v>
      </c>
      <c r="G174">
        <v>3.8</v>
      </c>
      <c r="H174">
        <v>7.1</v>
      </c>
      <c r="I174">
        <v>3.4</v>
      </c>
      <c r="J174">
        <v>0</v>
      </c>
      <c r="K174">
        <v>3.4</v>
      </c>
      <c r="L174">
        <v>10.5</v>
      </c>
      <c r="M174">
        <v>31</v>
      </c>
      <c r="N174">
        <v>15</v>
      </c>
      <c r="O174">
        <v>46</v>
      </c>
      <c r="P174">
        <v>54</v>
      </c>
      <c r="Q174">
        <v>100</v>
      </c>
    </row>
    <row r="175" spans="1:17" x14ac:dyDescent="0.2">
      <c r="A175" s="7" t="str">
        <f t="shared" si="2"/>
        <v>East MidlandsMar-11 to May-11</v>
      </c>
      <c r="B175" t="s">
        <v>57</v>
      </c>
      <c r="C175" t="s">
        <v>145</v>
      </c>
      <c r="D175">
        <v>1.9</v>
      </c>
      <c r="E175">
        <v>1.6</v>
      </c>
      <c r="F175">
        <v>3.5</v>
      </c>
      <c r="G175">
        <v>4</v>
      </c>
      <c r="H175">
        <v>7.5</v>
      </c>
      <c r="I175">
        <v>3.6</v>
      </c>
      <c r="J175">
        <v>0</v>
      </c>
      <c r="K175">
        <v>3.6</v>
      </c>
      <c r="L175">
        <v>11.1</v>
      </c>
      <c r="M175">
        <v>25</v>
      </c>
      <c r="N175">
        <v>21</v>
      </c>
      <c r="O175">
        <v>47</v>
      </c>
      <c r="P175">
        <v>53</v>
      </c>
      <c r="Q175">
        <v>100</v>
      </c>
    </row>
    <row r="176" spans="1:17" x14ac:dyDescent="0.2">
      <c r="A176" s="7" t="str">
        <f t="shared" si="2"/>
        <v>East MidlandsJun-11 to Aug-11</v>
      </c>
      <c r="B176" t="s">
        <v>57</v>
      </c>
      <c r="C176" t="s">
        <v>149</v>
      </c>
      <c r="D176">
        <v>1.9</v>
      </c>
      <c r="E176">
        <v>1.9</v>
      </c>
      <c r="F176">
        <v>3.8</v>
      </c>
      <c r="G176">
        <v>3.3</v>
      </c>
      <c r="H176">
        <v>7.1</v>
      </c>
      <c r="I176">
        <v>3.9</v>
      </c>
      <c r="J176">
        <v>0</v>
      </c>
      <c r="K176">
        <v>3.9</v>
      </c>
      <c r="L176">
        <v>11</v>
      </c>
      <c r="M176">
        <v>27</v>
      </c>
      <c r="N176">
        <v>27</v>
      </c>
      <c r="O176">
        <v>54</v>
      </c>
      <c r="P176">
        <v>46</v>
      </c>
      <c r="Q176">
        <v>100</v>
      </c>
    </row>
    <row r="177" spans="1:17" x14ac:dyDescent="0.2">
      <c r="A177" s="7" t="str">
        <f t="shared" si="2"/>
        <v>East MidlandsSep-11 to Nov-11</v>
      </c>
      <c r="B177" t="s">
        <v>57</v>
      </c>
      <c r="C177" t="s">
        <v>150</v>
      </c>
      <c r="D177">
        <v>2.6</v>
      </c>
      <c r="E177">
        <v>2.6</v>
      </c>
      <c r="F177">
        <v>5.2</v>
      </c>
      <c r="G177">
        <v>3.7</v>
      </c>
      <c r="H177">
        <v>8.9</v>
      </c>
      <c r="I177">
        <v>4.4000000000000004</v>
      </c>
      <c r="J177">
        <v>0.2</v>
      </c>
      <c r="K177">
        <v>4.5999999999999996</v>
      </c>
      <c r="L177">
        <v>13.5</v>
      </c>
      <c r="M177">
        <v>29</v>
      </c>
      <c r="N177">
        <v>29</v>
      </c>
      <c r="O177">
        <v>58</v>
      </c>
      <c r="P177">
        <v>42</v>
      </c>
      <c r="Q177">
        <v>100</v>
      </c>
    </row>
    <row r="178" spans="1:17" x14ac:dyDescent="0.2">
      <c r="A178" s="7" t="str">
        <f t="shared" si="2"/>
        <v>East MidlandsDec-11 to Feb-12</v>
      </c>
      <c r="B178" t="s">
        <v>57</v>
      </c>
      <c r="C178" t="s">
        <v>230</v>
      </c>
      <c r="D178">
        <v>2.8</v>
      </c>
      <c r="E178">
        <v>3.1</v>
      </c>
      <c r="F178">
        <v>6</v>
      </c>
      <c r="G178">
        <v>3.5</v>
      </c>
      <c r="H178">
        <v>9.5</v>
      </c>
      <c r="I178">
        <v>4.5</v>
      </c>
      <c r="J178">
        <v>0.5</v>
      </c>
      <c r="K178">
        <v>5</v>
      </c>
      <c r="L178">
        <v>14.4</v>
      </c>
      <c r="M178">
        <v>30</v>
      </c>
      <c r="N178">
        <v>33</v>
      </c>
      <c r="O178">
        <v>63</v>
      </c>
      <c r="P178">
        <v>37</v>
      </c>
      <c r="Q178">
        <v>100</v>
      </c>
    </row>
    <row r="179" spans="1:17" x14ac:dyDescent="0.2">
      <c r="A179" s="7" t="str">
        <f t="shared" si="2"/>
        <v>East MidlandsMar-12 to May-12</v>
      </c>
      <c r="B179" t="s">
        <v>57</v>
      </c>
      <c r="C179" t="s">
        <v>240</v>
      </c>
      <c r="D179">
        <v>3.2</v>
      </c>
      <c r="E179">
        <v>4.3</v>
      </c>
      <c r="F179">
        <v>7.5</v>
      </c>
      <c r="G179">
        <v>3.4</v>
      </c>
      <c r="H179">
        <v>10.9</v>
      </c>
      <c r="I179">
        <v>4</v>
      </c>
      <c r="J179">
        <v>0.6</v>
      </c>
      <c r="K179">
        <v>4.5999999999999996</v>
      </c>
      <c r="L179">
        <v>15.5</v>
      </c>
      <c r="M179">
        <v>29</v>
      </c>
      <c r="N179">
        <v>40</v>
      </c>
      <c r="O179">
        <v>69</v>
      </c>
      <c r="P179">
        <v>31</v>
      </c>
      <c r="Q179">
        <v>100</v>
      </c>
    </row>
    <row r="180" spans="1:17" x14ac:dyDescent="0.2">
      <c r="A180" s="7" t="str">
        <f t="shared" si="2"/>
        <v>East MidlandsJun-12 to Aug-12</v>
      </c>
      <c r="B180" t="s">
        <v>57</v>
      </c>
      <c r="C180" t="s">
        <v>250</v>
      </c>
      <c r="D180">
        <v>2.7</v>
      </c>
      <c r="E180">
        <v>3.4</v>
      </c>
      <c r="F180">
        <v>6.1</v>
      </c>
      <c r="G180">
        <v>3.3</v>
      </c>
      <c r="H180">
        <v>9.4</v>
      </c>
      <c r="I180">
        <v>4.4000000000000004</v>
      </c>
      <c r="J180">
        <v>1</v>
      </c>
      <c r="K180">
        <v>5.4</v>
      </c>
      <c r="L180">
        <v>14.8</v>
      </c>
      <c r="M180">
        <v>29</v>
      </c>
      <c r="N180">
        <v>36</v>
      </c>
      <c r="O180">
        <v>65</v>
      </c>
      <c r="P180">
        <v>35</v>
      </c>
      <c r="Q180">
        <v>100</v>
      </c>
    </row>
    <row r="181" spans="1:17" x14ac:dyDescent="0.2">
      <c r="A181" s="7" t="str">
        <f t="shared" si="2"/>
        <v>East MidlandsSep-12 to Nov-12</v>
      </c>
      <c r="B181" t="s">
        <v>57</v>
      </c>
      <c r="C181" t="s">
        <v>257</v>
      </c>
      <c r="D181">
        <v>2.9</v>
      </c>
      <c r="E181">
        <v>3.4</v>
      </c>
      <c r="F181">
        <v>6.3</v>
      </c>
      <c r="G181">
        <v>3.6</v>
      </c>
      <c r="H181">
        <v>9.9</v>
      </c>
      <c r="I181">
        <v>4.3</v>
      </c>
      <c r="J181">
        <v>1.1000000000000001</v>
      </c>
      <c r="K181">
        <v>5.4</v>
      </c>
      <c r="L181">
        <v>15.2</v>
      </c>
      <c r="M181">
        <v>29</v>
      </c>
      <c r="N181">
        <v>34</v>
      </c>
      <c r="O181">
        <v>64</v>
      </c>
      <c r="P181">
        <v>36</v>
      </c>
      <c r="Q181">
        <v>100</v>
      </c>
    </row>
    <row r="182" spans="1:17" x14ac:dyDescent="0.2">
      <c r="A182" s="7" t="str">
        <f t="shared" si="2"/>
        <v>East MidlandsDec-12 to Feb-13</v>
      </c>
      <c r="B182" t="s">
        <v>57</v>
      </c>
      <c r="C182" t="s">
        <v>271</v>
      </c>
      <c r="D182">
        <v>2.2999999999999998</v>
      </c>
      <c r="E182">
        <v>3.1</v>
      </c>
      <c r="F182">
        <v>5.4</v>
      </c>
      <c r="G182">
        <v>3</v>
      </c>
      <c r="H182">
        <v>8.4</v>
      </c>
      <c r="I182">
        <v>4.4000000000000004</v>
      </c>
      <c r="J182">
        <v>1.3</v>
      </c>
      <c r="K182">
        <v>5.6</v>
      </c>
      <c r="L182">
        <v>14.1</v>
      </c>
      <c r="M182">
        <v>27</v>
      </c>
      <c r="N182">
        <v>36</v>
      </c>
      <c r="O182">
        <v>64</v>
      </c>
      <c r="P182">
        <v>36</v>
      </c>
      <c r="Q182">
        <v>100</v>
      </c>
    </row>
    <row r="183" spans="1:17" x14ac:dyDescent="0.2">
      <c r="A183" s="7" t="str">
        <f t="shared" si="2"/>
        <v>East MidlandsMar-13 to May-13</v>
      </c>
      <c r="B183" t="s">
        <v>57</v>
      </c>
      <c r="C183" t="s">
        <v>281</v>
      </c>
      <c r="D183">
        <v>2.1</v>
      </c>
      <c r="E183">
        <v>3.7</v>
      </c>
      <c r="F183">
        <v>5.8</v>
      </c>
      <c r="G183">
        <v>2.5</v>
      </c>
      <c r="H183">
        <v>8.3000000000000007</v>
      </c>
      <c r="I183">
        <v>4.5999999999999996</v>
      </c>
      <c r="J183">
        <v>2</v>
      </c>
      <c r="K183">
        <v>6.5</v>
      </c>
      <c r="L183">
        <v>14.8</v>
      </c>
      <c r="M183">
        <v>25</v>
      </c>
      <c r="N183">
        <v>45</v>
      </c>
      <c r="O183">
        <v>70</v>
      </c>
      <c r="P183">
        <v>30</v>
      </c>
      <c r="Q183">
        <v>100</v>
      </c>
    </row>
    <row r="184" spans="1:17" x14ac:dyDescent="0.2">
      <c r="A184" s="7" t="str">
        <f t="shared" si="2"/>
        <v>East MidlandsJun-13 to Aug-13</v>
      </c>
      <c r="B184" t="s">
        <v>57</v>
      </c>
      <c r="C184" t="s">
        <v>758</v>
      </c>
      <c r="D184">
        <v>1.9</v>
      </c>
      <c r="E184">
        <v>3.8</v>
      </c>
      <c r="F184">
        <v>5.8</v>
      </c>
      <c r="G184">
        <v>2.1</v>
      </c>
      <c r="H184">
        <v>7.8</v>
      </c>
      <c r="I184">
        <v>5.8</v>
      </c>
      <c r="J184">
        <v>4</v>
      </c>
      <c r="K184">
        <v>9.8000000000000007</v>
      </c>
      <c r="L184">
        <v>17.600000000000001</v>
      </c>
      <c r="M184">
        <v>25</v>
      </c>
      <c r="N184">
        <v>49</v>
      </c>
      <c r="O184">
        <v>73</v>
      </c>
      <c r="P184">
        <v>27</v>
      </c>
      <c r="Q184">
        <v>100</v>
      </c>
    </row>
    <row r="185" spans="1:17" x14ac:dyDescent="0.2">
      <c r="A185" s="7" t="str">
        <f t="shared" si="2"/>
        <v>East MidlandsSep-13 to Nov-13</v>
      </c>
      <c r="B185" t="s">
        <v>57</v>
      </c>
      <c r="C185" t="s">
        <v>785</v>
      </c>
      <c r="D185">
        <v>1.8</v>
      </c>
      <c r="E185">
        <v>3.5</v>
      </c>
      <c r="F185">
        <v>5.3</v>
      </c>
      <c r="G185">
        <v>2.2000000000000002</v>
      </c>
      <c r="H185">
        <v>7.4</v>
      </c>
      <c r="I185">
        <v>5.8</v>
      </c>
      <c r="J185">
        <v>2.9</v>
      </c>
      <c r="K185">
        <v>8.6999999999999993</v>
      </c>
      <c r="L185">
        <v>16.100000000000001</v>
      </c>
      <c r="M185">
        <v>24</v>
      </c>
      <c r="N185">
        <v>47</v>
      </c>
      <c r="O185">
        <v>71</v>
      </c>
      <c r="P185">
        <v>29</v>
      </c>
      <c r="Q185">
        <v>100</v>
      </c>
    </row>
    <row r="186" spans="1:17" x14ac:dyDescent="0.2">
      <c r="A186" s="7" t="str">
        <f t="shared" si="2"/>
        <v>East MidlandsDec-13 to Feb-14</v>
      </c>
      <c r="B186" t="s">
        <v>57</v>
      </c>
      <c r="C186" t="s">
        <v>803</v>
      </c>
      <c r="D186">
        <v>1.6</v>
      </c>
      <c r="E186">
        <v>3.3</v>
      </c>
      <c r="F186">
        <v>4.9000000000000004</v>
      </c>
      <c r="G186">
        <v>1.7</v>
      </c>
      <c r="H186">
        <v>6.6</v>
      </c>
      <c r="I186">
        <v>5.2</v>
      </c>
      <c r="J186">
        <v>1.9</v>
      </c>
      <c r="K186">
        <v>7.1</v>
      </c>
      <c r="L186">
        <v>13.6</v>
      </c>
      <c r="M186">
        <v>24</v>
      </c>
      <c r="N186">
        <v>50</v>
      </c>
      <c r="O186">
        <v>74</v>
      </c>
      <c r="P186">
        <v>26</v>
      </c>
      <c r="Q186">
        <v>100</v>
      </c>
    </row>
    <row r="187" spans="1:17" x14ac:dyDescent="0.2">
      <c r="A187" s="7" t="str">
        <f t="shared" si="2"/>
        <v>East MidlandsMar-14 to May-14</v>
      </c>
      <c r="B187" t="s">
        <v>57</v>
      </c>
      <c r="C187" t="s">
        <v>767</v>
      </c>
      <c r="D187">
        <v>1.6</v>
      </c>
      <c r="E187">
        <v>3.5</v>
      </c>
      <c r="F187">
        <v>5</v>
      </c>
      <c r="G187">
        <v>1.7</v>
      </c>
      <c r="H187">
        <v>6.7</v>
      </c>
      <c r="I187">
        <v>4.9000000000000004</v>
      </c>
      <c r="J187">
        <v>1.5</v>
      </c>
      <c r="K187">
        <v>6.4</v>
      </c>
      <c r="L187">
        <v>13.1</v>
      </c>
      <c r="M187">
        <v>23</v>
      </c>
      <c r="N187">
        <v>51</v>
      </c>
      <c r="O187">
        <v>74</v>
      </c>
      <c r="P187">
        <v>26</v>
      </c>
      <c r="Q187">
        <v>100</v>
      </c>
    </row>
    <row r="188" spans="1:17" x14ac:dyDescent="0.2">
      <c r="A188" s="7" t="str">
        <f t="shared" si="2"/>
        <v>East MidlandsJun-14 to Aug-14</v>
      </c>
      <c r="B188" t="s">
        <v>57</v>
      </c>
      <c r="C188" t="s">
        <v>772</v>
      </c>
      <c r="D188">
        <v>1.3</v>
      </c>
      <c r="E188">
        <v>3.7</v>
      </c>
      <c r="F188">
        <v>4.9000000000000004</v>
      </c>
      <c r="G188">
        <v>1.6</v>
      </c>
      <c r="H188">
        <v>6.6</v>
      </c>
      <c r="I188">
        <v>5.0999999999999996</v>
      </c>
      <c r="J188">
        <v>2.7</v>
      </c>
      <c r="K188">
        <v>7.7</v>
      </c>
      <c r="L188">
        <v>14.3</v>
      </c>
      <c r="M188">
        <v>19</v>
      </c>
      <c r="N188">
        <v>56</v>
      </c>
      <c r="O188">
        <v>75</v>
      </c>
      <c r="P188">
        <v>25</v>
      </c>
      <c r="Q188">
        <v>100</v>
      </c>
    </row>
    <row r="189" spans="1:17" x14ac:dyDescent="0.2">
      <c r="A189" s="7" t="str">
        <f t="shared" si="2"/>
        <v>East MidlandsOct-08</v>
      </c>
      <c r="B189" t="s">
        <v>57</v>
      </c>
      <c r="C189" t="s">
        <v>174</v>
      </c>
      <c r="D189">
        <v>0.1</v>
      </c>
      <c r="E189">
        <v>0</v>
      </c>
      <c r="F189">
        <v>0.2</v>
      </c>
      <c r="G189">
        <v>0.2</v>
      </c>
      <c r="H189">
        <v>0.4</v>
      </c>
      <c r="I189">
        <v>0.2</v>
      </c>
      <c r="J189">
        <v>0</v>
      </c>
      <c r="K189">
        <v>0.2</v>
      </c>
      <c r="L189">
        <v>0.6</v>
      </c>
      <c r="M189">
        <v>30</v>
      </c>
      <c r="N189">
        <v>13</v>
      </c>
      <c r="O189">
        <v>43</v>
      </c>
      <c r="P189">
        <v>57</v>
      </c>
      <c r="Q189">
        <v>100</v>
      </c>
    </row>
    <row r="190" spans="1:17" x14ac:dyDescent="0.2">
      <c r="A190" s="7" t="str">
        <f t="shared" si="2"/>
        <v>East MidlandsNov-08</v>
      </c>
      <c r="B190" t="s">
        <v>57</v>
      </c>
      <c r="C190" t="s">
        <v>175</v>
      </c>
      <c r="D190">
        <v>0.5</v>
      </c>
      <c r="E190">
        <v>0.2</v>
      </c>
      <c r="F190">
        <v>0.7</v>
      </c>
      <c r="G190">
        <v>1</v>
      </c>
      <c r="H190">
        <v>1.8</v>
      </c>
      <c r="I190">
        <v>1.4</v>
      </c>
      <c r="J190">
        <v>0</v>
      </c>
      <c r="K190">
        <v>1.4</v>
      </c>
      <c r="L190">
        <v>3.2</v>
      </c>
      <c r="M190">
        <v>29</v>
      </c>
      <c r="N190">
        <v>13</v>
      </c>
      <c r="O190">
        <v>42</v>
      </c>
      <c r="P190">
        <v>58</v>
      </c>
      <c r="Q190">
        <v>100</v>
      </c>
    </row>
    <row r="191" spans="1:17" x14ac:dyDescent="0.2">
      <c r="A191" s="7" t="str">
        <f t="shared" si="2"/>
        <v>East MidlandsDec-08</v>
      </c>
      <c r="B191" t="s">
        <v>57</v>
      </c>
      <c r="C191" t="s">
        <v>176</v>
      </c>
      <c r="D191">
        <v>0.5</v>
      </c>
      <c r="E191">
        <v>0.2</v>
      </c>
      <c r="F191">
        <v>0.7</v>
      </c>
      <c r="G191">
        <v>0.9</v>
      </c>
      <c r="H191">
        <v>1.6</v>
      </c>
      <c r="I191">
        <v>1.3</v>
      </c>
      <c r="J191">
        <v>0</v>
      </c>
      <c r="K191">
        <v>1.3</v>
      </c>
      <c r="L191">
        <v>2.8</v>
      </c>
      <c r="M191">
        <v>31</v>
      </c>
      <c r="N191">
        <v>13</v>
      </c>
      <c r="O191">
        <v>44</v>
      </c>
      <c r="P191">
        <v>56</v>
      </c>
      <c r="Q191">
        <v>100</v>
      </c>
    </row>
    <row r="192" spans="1:17" x14ac:dyDescent="0.2">
      <c r="A192" s="7" t="str">
        <f t="shared" si="2"/>
        <v>East MidlandsJan-09</v>
      </c>
      <c r="B192" t="s">
        <v>57</v>
      </c>
      <c r="C192" t="s">
        <v>177</v>
      </c>
      <c r="D192">
        <v>0.6</v>
      </c>
      <c r="E192">
        <v>0.2</v>
      </c>
      <c r="F192">
        <v>0.9</v>
      </c>
      <c r="G192">
        <v>1.1000000000000001</v>
      </c>
      <c r="H192">
        <v>2</v>
      </c>
      <c r="I192">
        <v>1.5</v>
      </c>
      <c r="J192">
        <v>0</v>
      </c>
      <c r="K192">
        <v>1.5</v>
      </c>
      <c r="L192">
        <v>3.5</v>
      </c>
      <c r="M192">
        <v>31</v>
      </c>
      <c r="N192">
        <v>12</v>
      </c>
      <c r="O192">
        <v>43</v>
      </c>
      <c r="P192">
        <v>57</v>
      </c>
      <c r="Q192">
        <v>100</v>
      </c>
    </row>
    <row r="193" spans="1:17" x14ac:dyDescent="0.2">
      <c r="A193" s="7" t="str">
        <f t="shared" si="2"/>
        <v>East MidlandsFeb-09</v>
      </c>
      <c r="B193" t="s">
        <v>57</v>
      </c>
      <c r="C193" t="s">
        <v>178</v>
      </c>
      <c r="D193">
        <v>0.6</v>
      </c>
      <c r="E193">
        <v>0.2</v>
      </c>
      <c r="F193">
        <v>0.8</v>
      </c>
      <c r="G193">
        <v>1.2</v>
      </c>
      <c r="H193">
        <v>2</v>
      </c>
      <c r="I193">
        <v>1.3</v>
      </c>
      <c r="J193">
        <v>0</v>
      </c>
      <c r="K193">
        <v>1.3</v>
      </c>
      <c r="L193">
        <v>3.3</v>
      </c>
      <c r="M193">
        <v>30</v>
      </c>
      <c r="N193">
        <v>10</v>
      </c>
      <c r="O193">
        <v>39</v>
      </c>
      <c r="P193">
        <v>61</v>
      </c>
      <c r="Q193">
        <v>100</v>
      </c>
    </row>
    <row r="194" spans="1:17" x14ac:dyDescent="0.2">
      <c r="A194" s="7" t="str">
        <f t="shared" si="2"/>
        <v>East MidlandsMar-09</v>
      </c>
      <c r="B194" t="s">
        <v>57</v>
      </c>
      <c r="C194" t="s">
        <v>179</v>
      </c>
      <c r="D194">
        <v>0.6</v>
      </c>
      <c r="E194">
        <v>0.2</v>
      </c>
      <c r="F194">
        <v>0.8</v>
      </c>
      <c r="G194">
        <v>1.4</v>
      </c>
      <c r="H194">
        <v>2.2999999999999998</v>
      </c>
      <c r="I194">
        <v>1.5</v>
      </c>
      <c r="J194">
        <v>0</v>
      </c>
      <c r="K194">
        <v>1.5</v>
      </c>
      <c r="L194">
        <v>3.8</v>
      </c>
      <c r="M194">
        <v>27</v>
      </c>
      <c r="N194">
        <v>10</v>
      </c>
      <c r="O194">
        <v>37</v>
      </c>
      <c r="P194">
        <v>63</v>
      </c>
      <c r="Q194">
        <v>100</v>
      </c>
    </row>
    <row r="195" spans="1:17" x14ac:dyDescent="0.2">
      <c r="A195" s="7" t="str">
        <f t="shared" ref="A195:A258" si="3">CONCATENATE(B195,C195)</f>
        <v>East MidlandsApr-09</v>
      </c>
      <c r="B195" t="s">
        <v>57</v>
      </c>
      <c r="C195" t="s">
        <v>180</v>
      </c>
      <c r="D195">
        <v>0.6</v>
      </c>
      <c r="E195">
        <v>0.2</v>
      </c>
      <c r="F195">
        <v>0.8</v>
      </c>
      <c r="G195">
        <v>1.3</v>
      </c>
      <c r="H195">
        <v>2.2000000000000002</v>
      </c>
      <c r="I195">
        <v>1.3</v>
      </c>
      <c r="J195">
        <v>0</v>
      </c>
      <c r="K195">
        <v>1.3</v>
      </c>
      <c r="L195">
        <v>3.4</v>
      </c>
      <c r="M195">
        <v>28</v>
      </c>
      <c r="N195">
        <v>10</v>
      </c>
      <c r="O195">
        <v>38</v>
      </c>
      <c r="P195">
        <v>62</v>
      </c>
      <c r="Q195">
        <v>100</v>
      </c>
    </row>
    <row r="196" spans="1:17" x14ac:dyDescent="0.2">
      <c r="A196" s="7" t="str">
        <f t="shared" si="3"/>
        <v>East MidlandsMay-09</v>
      </c>
      <c r="B196" t="s">
        <v>57</v>
      </c>
      <c r="C196" t="s">
        <v>181</v>
      </c>
      <c r="D196">
        <v>0.6</v>
      </c>
      <c r="E196">
        <v>0.2</v>
      </c>
      <c r="F196">
        <v>0.9</v>
      </c>
      <c r="G196">
        <v>1.4</v>
      </c>
      <c r="H196">
        <v>2.2000000000000002</v>
      </c>
      <c r="I196">
        <v>1.2</v>
      </c>
      <c r="J196">
        <v>0</v>
      </c>
      <c r="K196">
        <v>1.2</v>
      </c>
      <c r="L196">
        <v>3.5</v>
      </c>
      <c r="M196">
        <v>28</v>
      </c>
      <c r="N196">
        <v>11</v>
      </c>
      <c r="O196">
        <v>39</v>
      </c>
      <c r="P196">
        <v>61</v>
      </c>
      <c r="Q196">
        <v>100</v>
      </c>
    </row>
    <row r="197" spans="1:17" x14ac:dyDescent="0.2">
      <c r="A197" s="7" t="str">
        <f t="shared" si="3"/>
        <v>East MidlandsJun-09</v>
      </c>
      <c r="B197" t="s">
        <v>57</v>
      </c>
      <c r="C197" t="s">
        <v>182</v>
      </c>
      <c r="D197">
        <v>0.7</v>
      </c>
      <c r="E197">
        <v>0.3</v>
      </c>
      <c r="F197">
        <v>0.9</v>
      </c>
      <c r="G197">
        <v>1.4</v>
      </c>
      <c r="H197">
        <v>2.2999999999999998</v>
      </c>
      <c r="I197">
        <v>1.4</v>
      </c>
      <c r="J197">
        <v>0</v>
      </c>
      <c r="K197">
        <v>1.4</v>
      </c>
      <c r="L197">
        <v>3.7</v>
      </c>
      <c r="M197">
        <v>28</v>
      </c>
      <c r="N197">
        <v>12</v>
      </c>
      <c r="O197">
        <v>40</v>
      </c>
      <c r="P197">
        <v>60</v>
      </c>
      <c r="Q197">
        <v>100</v>
      </c>
    </row>
    <row r="198" spans="1:17" x14ac:dyDescent="0.2">
      <c r="A198" s="7" t="str">
        <f t="shared" si="3"/>
        <v>East MidlandsJul-09</v>
      </c>
      <c r="B198" t="s">
        <v>57</v>
      </c>
      <c r="C198" t="s">
        <v>183</v>
      </c>
      <c r="D198">
        <v>0.6</v>
      </c>
      <c r="E198">
        <v>0.3</v>
      </c>
      <c r="F198">
        <v>0.9</v>
      </c>
      <c r="G198">
        <v>1.4</v>
      </c>
      <c r="H198">
        <v>2.2999999999999998</v>
      </c>
      <c r="I198">
        <v>1.4</v>
      </c>
      <c r="J198">
        <v>0</v>
      </c>
      <c r="K198">
        <v>1.4</v>
      </c>
      <c r="L198">
        <v>3.7</v>
      </c>
      <c r="M198">
        <v>28</v>
      </c>
      <c r="N198">
        <v>12</v>
      </c>
      <c r="O198">
        <v>40</v>
      </c>
      <c r="P198">
        <v>60</v>
      </c>
      <c r="Q198">
        <v>100</v>
      </c>
    </row>
    <row r="199" spans="1:17" x14ac:dyDescent="0.2">
      <c r="A199" s="7" t="str">
        <f t="shared" si="3"/>
        <v>East MidlandsAug-09</v>
      </c>
      <c r="B199" t="s">
        <v>57</v>
      </c>
      <c r="C199" t="s">
        <v>184</v>
      </c>
      <c r="D199">
        <v>0.6</v>
      </c>
      <c r="E199">
        <v>0.3</v>
      </c>
      <c r="F199">
        <v>0.9</v>
      </c>
      <c r="G199">
        <v>1.2</v>
      </c>
      <c r="H199">
        <v>2.1</v>
      </c>
      <c r="I199">
        <v>1.3</v>
      </c>
      <c r="J199">
        <v>0</v>
      </c>
      <c r="K199">
        <v>1.3</v>
      </c>
      <c r="L199">
        <v>3.3</v>
      </c>
      <c r="M199">
        <v>31</v>
      </c>
      <c r="N199">
        <v>12</v>
      </c>
      <c r="O199">
        <v>43</v>
      </c>
      <c r="P199">
        <v>57</v>
      </c>
      <c r="Q199">
        <v>100</v>
      </c>
    </row>
    <row r="200" spans="1:17" x14ac:dyDescent="0.2">
      <c r="A200" s="7" t="str">
        <f t="shared" si="3"/>
        <v>East MidlandsSep-09</v>
      </c>
      <c r="B200" t="s">
        <v>57</v>
      </c>
      <c r="C200" t="s">
        <v>185</v>
      </c>
      <c r="D200">
        <v>0.8</v>
      </c>
      <c r="E200">
        <v>0.3</v>
      </c>
      <c r="F200">
        <v>1.1000000000000001</v>
      </c>
      <c r="G200">
        <v>1.3</v>
      </c>
      <c r="H200">
        <v>2.4</v>
      </c>
      <c r="I200">
        <v>1.3</v>
      </c>
      <c r="J200">
        <v>0</v>
      </c>
      <c r="K200">
        <v>1.3</v>
      </c>
      <c r="L200">
        <v>3.7</v>
      </c>
      <c r="M200">
        <v>34</v>
      </c>
      <c r="N200">
        <v>13</v>
      </c>
      <c r="O200">
        <v>47</v>
      </c>
      <c r="P200">
        <v>53</v>
      </c>
      <c r="Q200">
        <v>100</v>
      </c>
    </row>
    <row r="201" spans="1:17" x14ac:dyDescent="0.2">
      <c r="A201" s="7" t="str">
        <f t="shared" si="3"/>
        <v>East MidlandsOct-09</v>
      </c>
      <c r="B201" t="s">
        <v>57</v>
      </c>
      <c r="C201" t="s">
        <v>186</v>
      </c>
      <c r="D201">
        <v>0.7</v>
      </c>
      <c r="E201">
        <v>0.2</v>
      </c>
      <c r="F201">
        <v>0.9</v>
      </c>
      <c r="G201">
        <v>1.3</v>
      </c>
      <c r="H201">
        <v>2.2000000000000002</v>
      </c>
      <c r="I201">
        <v>1.2</v>
      </c>
      <c r="J201">
        <v>0</v>
      </c>
      <c r="K201">
        <v>1.2</v>
      </c>
      <c r="L201">
        <v>3.4</v>
      </c>
      <c r="M201">
        <v>30</v>
      </c>
      <c r="N201">
        <v>11</v>
      </c>
      <c r="O201">
        <v>41</v>
      </c>
      <c r="P201">
        <v>59</v>
      </c>
      <c r="Q201">
        <v>100</v>
      </c>
    </row>
    <row r="202" spans="1:17" x14ac:dyDescent="0.2">
      <c r="A202" s="7" t="str">
        <f t="shared" si="3"/>
        <v>East MidlandsNov-09</v>
      </c>
      <c r="B202" t="s">
        <v>57</v>
      </c>
      <c r="C202" t="s">
        <v>187</v>
      </c>
      <c r="D202">
        <v>0.7</v>
      </c>
      <c r="E202">
        <v>0.2</v>
      </c>
      <c r="F202">
        <v>0.9</v>
      </c>
      <c r="G202">
        <v>1.2</v>
      </c>
      <c r="H202">
        <v>2.1</v>
      </c>
      <c r="I202">
        <v>1.2</v>
      </c>
      <c r="J202">
        <v>0</v>
      </c>
      <c r="K202">
        <v>1.2</v>
      </c>
      <c r="L202">
        <v>3.3</v>
      </c>
      <c r="M202">
        <v>34</v>
      </c>
      <c r="N202">
        <v>11</v>
      </c>
      <c r="O202">
        <v>45</v>
      </c>
      <c r="P202">
        <v>55</v>
      </c>
      <c r="Q202">
        <v>100</v>
      </c>
    </row>
    <row r="203" spans="1:17" x14ac:dyDescent="0.2">
      <c r="A203" s="7" t="str">
        <f t="shared" si="3"/>
        <v>East MidlandsDec-09</v>
      </c>
      <c r="B203" t="s">
        <v>57</v>
      </c>
      <c r="C203" t="s">
        <v>188</v>
      </c>
      <c r="D203">
        <v>0.6</v>
      </c>
      <c r="E203">
        <v>0.2</v>
      </c>
      <c r="F203">
        <v>0.8</v>
      </c>
      <c r="G203">
        <v>1.1000000000000001</v>
      </c>
      <c r="H203">
        <v>1.9</v>
      </c>
      <c r="I203">
        <v>1</v>
      </c>
      <c r="J203">
        <v>0</v>
      </c>
      <c r="K203">
        <v>1</v>
      </c>
      <c r="L203">
        <v>2.9</v>
      </c>
      <c r="M203">
        <v>31</v>
      </c>
      <c r="N203">
        <v>13</v>
      </c>
      <c r="O203">
        <v>44</v>
      </c>
      <c r="P203">
        <v>56</v>
      </c>
      <c r="Q203">
        <v>100</v>
      </c>
    </row>
    <row r="204" spans="1:17" x14ac:dyDescent="0.2">
      <c r="A204" s="7" t="str">
        <f t="shared" si="3"/>
        <v>East MidlandsJan-10</v>
      </c>
      <c r="B204" t="s">
        <v>57</v>
      </c>
      <c r="C204" t="s">
        <v>189</v>
      </c>
      <c r="D204">
        <v>0.8</v>
      </c>
      <c r="E204">
        <v>0.3</v>
      </c>
      <c r="F204">
        <v>1.1000000000000001</v>
      </c>
      <c r="G204">
        <v>1.5</v>
      </c>
      <c r="H204">
        <v>2.6</v>
      </c>
      <c r="I204">
        <v>1.2</v>
      </c>
      <c r="J204">
        <v>0</v>
      </c>
      <c r="K204">
        <v>1.3</v>
      </c>
      <c r="L204">
        <v>3.8</v>
      </c>
      <c r="M204">
        <v>31</v>
      </c>
      <c r="N204">
        <v>10</v>
      </c>
      <c r="O204">
        <v>41</v>
      </c>
      <c r="P204">
        <v>59</v>
      </c>
      <c r="Q204">
        <v>100</v>
      </c>
    </row>
    <row r="205" spans="1:17" x14ac:dyDescent="0.2">
      <c r="A205" s="7" t="str">
        <f t="shared" si="3"/>
        <v>East MidlandsFeb-10</v>
      </c>
      <c r="B205" t="s">
        <v>57</v>
      </c>
      <c r="C205" t="s">
        <v>190</v>
      </c>
      <c r="D205">
        <v>0.7</v>
      </c>
      <c r="E205">
        <v>0.2</v>
      </c>
      <c r="F205">
        <v>0.9</v>
      </c>
      <c r="G205">
        <v>1.3</v>
      </c>
      <c r="H205">
        <v>2.2999999999999998</v>
      </c>
      <c r="I205">
        <v>1.2</v>
      </c>
      <c r="J205">
        <v>0</v>
      </c>
      <c r="K205">
        <v>1.2</v>
      </c>
      <c r="L205">
        <v>3.5</v>
      </c>
      <c r="M205">
        <v>32</v>
      </c>
      <c r="N205">
        <v>9</v>
      </c>
      <c r="O205">
        <v>42</v>
      </c>
      <c r="P205">
        <v>58</v>
      </c>
      <c r="Q205">
        <v>100</v>
      </c>
    </row>
    <row r="206" spans="1:17" x14ac:dyDescent="0.2">
      <c r="A206" s="7" t="str">
        <f t="shared" si="3"/>
        <v>East MidlandsMar-10</v>
      </c>
      <c r="B206" t="s">
        <v>57</v>
      </c>
      <c r="C206" t="s">
        <v>191</v>
      </c>
      <c r="D206">
        <v>0.8</v>
      </c>
      <c r="E206">
        <v>0.3</v>
      </c>
      <c r="F206">
        <v>1.1000000000000001</v>
      </c>
      <c r="G206">
        <v>1.5</v>
      </c>
      <c r="H206">
        <v>2.6</v>
      </c>
      <c r="I206">
        <v>1.3</v>
      </c>
      <c r="J206">
        <v>0</v>
      </c>
      <c r="K206">
        <v>1.3</v>
      </c>
      <c r="L206">
        <v>3.9</v>
      </c>
      <c r="M206">
        <v>31</v>
      </c>
      <c r="N206">
        <v>11</v>
      </c>
      <c r="O206">
        <v>42</v>
      </c>
      <c r="P206">
        <v>58</v>
      </c>
      <c r="Q206">
        <v>100</v>
      </c>
    </row>
    <row r="207" spans="1:17" x14ac:dyDescent="0.2">
      <c r="A207" s="7" t="str">
        <f t="shared" si="3"/>
        <v>East MidlandsApr-10</v>
      </c>
      <c r="B207" t="s">
        <v>57</v>
      </c>
      <c r="C207" t="s">
        <v>192</v>
      </c>
      <c r="D207">
        <v>0.8</v>
      </c>
      <c r="E207">
        <v>0.3</v>
      </c>
      <c r="F207">
        <v>1.1000000000000001</v>
      </c>
      <c r="G207">
        <v>1.3</v>
      </c>
      <c r="H207">
        <v>2.4</v>
      </c>
      <c r="I207">
        <v>1.3</v>
      </c>
      <c r="J207">
        <v>0</v>
      </c>
      <c r="K207">
        <v>1.3</v>
      </c>
      <c r="L207">
        <v>3.7</v>
      </c>
      <c r="M207">
        <v>34</v>
      </c>
      <c r="N207">
        <v>11</v>
      </c>
      <c r="O207">
        <v>44</v>
      </c>
      <c r="P207">
        <v>56</v>
      </c>
      <c r="Q207">
        <v>100</v>
      </c>
    </row>
    <row r="208" spans="1:17" x14ac:dyDescent="0.2">
      <c r="A208" s="7" t="str">
        <f t="shared" si="3"/>
        <v>East MidlandsMay-10</v>
      </c>
      <c r="B208" t="s">
        <v>57</v>
      </c>
      <c r="C208" t="s">
        <v>193</v>
      </c>
      <c r="D208">
        <v>0.8</v>
      </c>
      <c r="E208">
        <v>0.2</v>
      </c>
      <c r="F208">
        <v>1</v>
      </c>
      <c r="G208">
        <v>1.3</v>
      </c>
      <c r="H208">
        <v>2.2999999999999998</v>
      </c>
      <c r="I208">
        <v>1.2</v>
      </c>
      <c r="J208">
        <v>0</v>
      </c>
      <c r="K208">
        <v>1.2</v>
      </c>
      <c r="L208">
        <v>3.5</v>
      </c>
      <c r="M208">
        <v>33</v>
      </c>
      <c r="N208">
        <v>10</v>
      </c>
      <c r="O208">
        <v>43</v>
      </c>
      <c r="P208">
        <v>57</v>
      </c>
      <c r="Q208">
        <v>100</v>
      </c>
    </row>
    <row r="209" spans="1:17" x14ac:dyDescent="0.2">
      <c r="A209" s="7" t="str">
        <f t="shared" si="3"/>
        <v>East MidlandsJun-10</v>
      </c>
      <c r="B209" t="s">
        <v>57</v>
      </c>
      <c r="C209" t="s">
        <v>194</v>
      </c>
      <c r="D209">
        <v>0.7</v>
      </c>
      <c r="E209">
        <v>0.3</v>
      </c>
      <c r="F209">
        <v>1</v>
      </c>
      <c r="G209">
        <v>1.3</v>
      </c>
      <c r="H209">
        <v>2.2999999999999998</v>
      </c>
      <c r="I209">
        <v>1.4</v>
      </c>
      <c r="J209">
        <v>0</v>
      </c>
      <c r="K209">
        <v>1.4</v>
      </c>
      <c r="L209">
        <v>3.7</v>
      </c>
      <c r="M209">
        <v>32</v>
      </c>
      <c r="N209">
        <v>12</v>
      </c>
      <c r="O209">
        <v>44</v>
      </c>
      <c r="P209">
        <v>56</v>
      </c>
      <c r="Q209">
        <v>100</v>
      </c>
    </row>
    <row r="210" spans="1:17" x14ac:dyDescent="0.2">
      <c r="A210" s="7" t="str">
        <f t="shared" si="3"/>
        <v>East MidlandsJul-10</v>
      </c>
      <c r="B210" t="s">
        <v>57</v>
      </c>
      <c r="C210" t="s">
        <v>195</v>
      </c>
      <c r="D210">
        <v>0.8</v>
      </c>
      <c r="E210">
        <v>0.3</v>
      </c>
      <c r="F210">
        <v>1.2</v>
      </c>
      <c r="G210">
        <v>1.4</v>
      </c>
      <c r="H210">
        <v>2.6</v>
      </c>
      <c r="I210">
        <v>1.3</v>
      </c>
      <c r="J210">
        <v>0</v>
      </c>
      <c r="K210">
        <v>1.3</v>
      </c>
      <c r="L210">
        <v>3.9</v>
      </c>
      <c r="M210">
        <v>32</v>
      </c>
      <c r="N210">
        <v>14</v>
      </c>
      <c r="O210">
        <v>46</v>
      </c>
      <c r="P210">
        <v>54</v>
      </c>
      <c r="Q210">
        <v>100</v>
      </c>
    </row>
    <row r="211" spans="1:17" x14ac:dyDescent="0.2">
      <c r="A211" s="7" t="str">
        <f t="shared" si="3"/>
        <v>East MidlandsAug-10</v>
      </c>
      <c r="B211" t="s">
        <v>57</v>
      </c>
      <c r="C211" t="s">
        <v>196</v>
      </c>
      <c r="D211">
        <v>0.8</v>
      </c>
      <c r="E211">
        <v>0.3</v>
      </c>
      <c r="F211">
        <v>1.1000000000000001</v>
      </c>
      <c r="G211">
        <v>1.3</v>
      </c>
      <c r="H211">
        <v>2.4</v>
      </c>
      <c r="I211">
        <v>1.2</v>
      </c>
      <c r="J211">
        <v>0</v>
      </c>
      <c r="K211">
        <v>1.2</v>
      </c>
      <c r="L211">
        <v>3.5</v>
      </c>
      <c r="M211">
        <v>33</v>
      </c>
      <c r="N211">
        <v>13</v>
      </c>
      <c r="O211">
        <v>46</v>
      </c>
      <c r="P211">
        <v>54</v>
      </c>
      <c r="Q211">
        <v>100</v>
      </c>
    </row>
    <row r="212" spans="1:17" x14ac:dyDescent="0.2">
      <c r="A212" s="7" t="str">
        <f t="shared" si="3"/>
        <v>East MidlandsSep-10</v>
      </c>
      <c r="B212" t="s">
        <v>57</v>
      </c>
      <c r="C212" t="s">
        <v>197</v>
      </c>
      <c r="D212">
        <v>0.8</v>
      </c>
      <c r="E212">
        <v>0.3</v>
      </c>
      <c r="F212">
        <v>1.1000000000000001</v>
      </c>
      <c r="G212">
        <v>1.4</v>
      </c>
      <c r="H212">
        <v>2.5</v>
      </c>
      <c r="I212">
        <v>1.2</v>
      </c>
      <c r="J212">
        <v>0</v>
      </c>
      <c r="K212">
        <v>1.2</v>
      </c>
      <c r="L212">
        <v>3.8</v>
      </c>
      <c r="M212">
        <v>32</v>
      </c>
      <c r="N212">
        <v>13</v>
      </c>
      <c r="O212">
        <v>45</v>
      </c>
      <c r="P212">
        <v>55</v>
      </c>
      <c r="Q212">
        <v>100</v>
      </c>
    </row>
    <row r="213" spans="1:17" x14ac:dyDescent="0.2">
      <c r="A213" s="7" t="str">
        <f t="shared" si="3"/>
        <v>East MidlandsOct-10</v>
      </c>
      <c r="B213" t="s">
        <v>57</v>
      </c>
      <c r="C213" t="s">
        <v>198</v>
      </c>
      <c r="D213">
        <v>0.8</v>
      </c>
      <c r="E213">
        <v>0.3</v>
      </c>
      <c r="F213">
        <v>1.2</v>
      </c>
      <c r="G213">
        <v>1.3</v>
      </c>
      <c r="H213">
        <v>2.4</v>
      </c>
      <c r="I213">
        <v>1.2</v>
      </c>
      <c r="J213">
        <v>0</v>
      </c>
      <c r="K213">
        <v>1.2</v>
      </c>
      <c r="L213">
        <v>3.7</v>
      </c>
      <c r="M213">
        <v>34</v>
      </c>
      <c r="N213">
        <v>13</v>
      </c>
      <c r="O213">
        <v>48</v>
      </c>
      <c r="P213">
        <v>52</v>
      </c>
      <c r="Q213">
        <v>100</v>
      </c>
    </row>
    <row r="214" spans="1:17" x14ac:dyDescent="0.2">
      <c r="A214" s="7" t="str">
        <f t="shared" si="3"/>
        <v>East MidlandsNov-10</v>
      </c>
      <c r="B214" t="s">
        <v>57</v>
      </c>
      <c r="C214" t="s">
        <v>199</v>
      </c>
      <c r="D214">
        <v>0.9</v>
      </c>
      <c r="E214">
        <v>0.3</v>
      </c>
      <c r="F214">
        <v>1.2</v>
      </c>
      <c r="G214">
        <v>1.4</v>
      </c>
      <c r="H214">
        <v>2.5</v>
      </c>
      <c r="I214">
        <v>1.3</v>
      </c>
      <c r="J214">
        <v>0</v>
      </c>
      <c r="K214">
        <v>1.3</v>
      </c>
      <c r="L214">
        <v>3.8</v>
      </c>
      <c r="M214">
        <v>34</v>
      </c>
      <c r="N214">
        <v>12</v>
      </c>
      <c r="O214">
        <v>46</v>
      </c>
      <c r="P214">
        <v>54</v>
      </c>
      <c r="Q214">
        <v>100</v>
      </c>
    </row>
    <row r="215" spans="1:17" x14ac:dyDescent="0.2">
      <c r="A215" s="7" t="str">
        <f t="shared" si="3"/>
        <v>East MidlandsDec-10</v>
      </c>
      <c r="B215" t="s">
        <v>57</v>
      </c>
      <c r="C215" t="s">
        <v>200</v>
      </c>
      <c r="D215">
        <v>0.6</v>
      </c>
      <c r="E215">
        <v>0.3</v>
      </c>
      <c r="F215">
        <v>0.9</v>
      </c>
      <c r="G215">
        <v>1</v>
      </c>
      <c r="H215">
        <v>1.9</v>
      </c>
      <c r="I215">
        <v>1</v>
      </c>
      <c r="J215">
        <v>0</v>
      </c>
      <c r="K215">
        <v>1</v>
      </c>
      <c r="L215">
        <v>3</v>
      </c>
      <c r="M215">
        <v>32</v>
      </c>
      <c r="N215">
        <v>15</v>
      </c>
      <c r="O215">
        <v>47</v>
      </c>
      <c r="P215">
        <v>53</v>
      </c>
      <c r="Q215">
        <v>100</v>
      </c>
    </row>
    <row r="216" spans="1:17" x14ac:dyDescent="0.2">
      <c r="A216" s="7" t="str">
        <f t="shared" si="3"/>
        <v>East MidlandsJan-11</v>
      </c>
      <c r="B216" t="s">
        <v>57</v>
      </c>
      <c r="C216" t="s">
        <v>201</v>
      </c>
      <c r="D216">
        <v>0.9</v>
      </c>
      <c r="E216">
        <v>0.4</v>
      </c>
      <c r="F216">
        <v>1.2</v>
      </c>
      <c r="G216">
        <v>1.5</v>
      </c>
      <c r="H216">
        <v>2.7</v>
      </c>
      <c r="I216">
        <v>1.2</v>
      </c>
      <c r="J216">
        <v>0</v>
      </c>
      <c r="K216">
        <v>1.2</v>
      </c>
      <c r="L216">
        <v>3.9</v>
      </c>
      <c r="M216">
        <v>32</v>
      </c>
      <c r="N216">
        <v>13</v>
      </c>
      <c r="O216">
        <v>46</v>
      </c>
      <c r="P216">
        <v>54</v>
      </c>
      <c r="Q216">
        <v>100</v>
      </c>
    </row>
    <row r="217" spans="1:17" x14ac:dyDescent="0.2">
      <c r="A217" s="7" t="str">
        <f t="shared" si="3"/>
        <v>East MidlandsFeb-11</v>
      </c>
      <c r="B217" t="s">
        <v>57</v>
      </c>
      <c r="C217" t="s">
        <v>202</v>
      </c>
      <c r="D217">
        <v>0.7</v>
      </c>
      <c r="E217">
        <v>0.4</v>
      </c>
      <c r="F217">
        <v>1.1000000000000001</v>
      </c>
      <c r="G217">
        <v>1.3</v>
      </c>
      <c r="H217">
        <v>2.5</v>
      </c>
      <c r="I217">
        <v>1.1000000000000001</v>
      </c>
      <c r="J217">
        <v>0</v>
      </c>
      <c r="K217">
        <v>1.1000000000000001</v>
      </c>
      <c r="L217">
        <v>3.6</v>
      </c>
      <c r="M217">
        <v>30</v>
      </c>
      <c r="N217">
        <v>16</v>
      </c>
      <c r="O217">
        <v>46</v>
      </c>
      <c r="P217">
        <v>54</v>
      </c>
      <c r="Q217">
        <v>100</v>
      </c>
    </row>
    <row r="218" spans="1:17" x14ac:dyDescent="0.2">
      <c r="A218" s="7" t="str">
        <f t="shared" si="3"/>
        <v>East MidlandsMar-11</v>
      </c>
      <c r="B218" t="s">
        <v>57</v>
      </c>
      <c r="C218" t="s">
        <v>203</v>
      </c>
      <c r="D218">
        <v>0.8</v>
      </c>
      <c r="E218">
        <v>0.5</v>
      </c>
      <c r="F218">
        <v>1.3</v>
      </c>
      <c r="G218">
        <v>1.6</v>
      </c>
      <c r="H218">
        <v>2.9</v>
      </c>
      <c r="I218">
        <v>1.3</v>
      </c>
      <c r="J218">
        <v>0</v>
      </c>
      <c r="K218">
        <v>1.3</v>
      </c>
      <c r="L218">
        <v>4.2</v>
      </c>
      <c r="M218">
        <v>26</v>
      </c>
      <c r="N218">
        <v>18</v>
      </c>
      <c r="O218">
        <v>44</v>
      </c>
      <c r="P218">
        <v>56</v>
      </c>
      <c r="Q218">
        <v>100</v>
      </c>
    </row>
    <row r="219" spans="1:17" x14ac:dyDescent="0.2">
      <c r="A219" s="7" t="str">
        <f t="shared" si="3"/>
        <v>East MidlandsApr-11</v>
      </c>
      <c r="B219" t="s">
        <v>57</v>
      </c>
      <c r="C219" t="s">
        <v>204</v>
      </c>
      <c r="D219">
        <v>0.6</v>
      </c>
      <c r="E219">
        <v>0.5</v>
      </c>
      <c r="F219">
        <v>1</v>
      </c>
      <c r="G219">
        <v>1.1000000000000001</v>
      </c>
      <c r="H219">
        <v>2.2000000000000002</v>
      </c>
      <c r="I219">
        <v>1.1000000000000001</v>
      </c>
      <c r="J219">
        <v>0</v>
      </c>
      <c r="K219">
        <v>1.1000000000000001</v>
      </c>
      <c r="L219">
        <v>3.3</v>
      </c>
      <c r="M219">
        <v>26</v>
      </c>
      <c r="N219">
        <v>22</v>
      </c>
      <c r="O219">
        <v>48</v>
      </c>
      <c r="P219">
        <v>52</v>
      </c>
      <c r="Q219">
        <v>100</v>
      </c>
    </row>
    <row r="220" spans="1:17" x14ac:dyDescent="0.2">
      <c r="A220" s="7" t="str">
        <f t="shared" si="3"/>
        <v>East MidlandsMay-11</v>
      </c>
      <c r="B220" t="s">
        <v>57</v>
      </c>
      <c r="C220" t="s">
        <v>205</v>
      </c>
      <c r="D220">
        <v>0.6</v>
      </c>
      <c r="E220">
        <v>0.6</v>
      </c>
      <c r="F220">
        <v>1.1000000000000001</v>
      </c>
      <c r="G220">
        <v>1.2</v>
      </c>
      <c r="H220">
        <v>2.4</v>
      </c>
      <c r="I220">
        <v>1.2</v>
      </c>
      <c r="J220">
        <v>0</v>
      </c>
      <c r="K220">
        <v>1.2</v>
      </c>
      <c r="L220">
        <v>3.6</v>
      </c>
      <c r="M220">
        <v>24</v>
      </c>
      <c r="N220">
        <v>24</v>
      </c>
      <c r="O220">
        <v>48</v>
      </c>
      <c r="P220">
        <v>52</v>
      </c>
      <c r="Q220">
        <v>100</v>
      </c>
    </row>
    <row r="221" spans="1:17" x14ac:dyDescent="0.2">
      <c r="A221" s="7" t="str">
        <f t="shared" si="3"/>
        <v>East MidlandsJun-11</v>
      </c>
      <c r="B221" t="s">
        <v>57</v>
      </c>
      <c r="C221" t="s">
        <v>206</v>
      </c>
      <c r="D221">
        <v>0.6</v>
      </c>
      <c r="E221">
        <v>0.6</v>
      </c>
      <c r="F221">
        <v>1.2</v>
      </c>
      <c r="G221">
        <v>1.1000000000000001</v>
      </c>
      <c r="H221">
        <v>2.2999999999999998</v>
      </c>
      <c r="I221">
        <v>1.3</v>
      </c>
      <c r="J221">
        <v>0</v>
      </c>
      <c r="K221">
        <v>1.3</v>
      </c>
      <c r="L221">
        <v>3.6</v>
      </c>
      <c r="M221">
        <v>26</v>
      </c>
      <c r="N221">
        <v>25</v>
      </c>
      <c r="O221">
        <v>51</v>
      </c>
      <c r="P221">
        <v>49</v>
      </c>
      <c r="Q221">
        <v>100</v>
      </c>
    </row>
    <row r="222" spans="1:17" x14ac:dyDescent="0.2">
      <c r="A222" s="7" t="str">
        <f t="shared" si="3"/>
        <v>East MidlandsJul-11</v>
      </c>
      <c r="B222" t="s">
        <v>57</v>
      </c>
      <c r="C222" t="s">
        <v>207</v>
      </c>
      <c r="D222">
        <v>0.6</v>
      </c>
      <c r="E222">
        <v>0.7</v>
      </c>
      <c r="F222">
        <v>1.3</v>
      </c>
      <c r="G222">
        <v>1.1000000000000001</v>
      </c>
      <c r="H222">
        <v>2.4</v>
      </c>
      <c r="I222">
        <v>1.3</v>
      </c>
      <c r="J222">
        <v>0</v>
      </c>
      <c r="K222">
        <v>1.3</v>
      </c>
      <c r="L222">
        <v>3.7</v>
      </c>
      <c r="M222">
        <v>27</v>
      </c>
      <c r="N222">
        <v>28</v>
      </c>
      <c r="O222">
        <v>55</v>
      </c>
      <c r="P222">
        <v>45</v>
      </c>
      <c r="Q222">
        <v>100</v>
      </c>
    </row>
    <row r="223" spans="1:17" x14ac:dyDescent="0.2">
      <c r="A223" s="7" t="str">
        <f t="shared" si="3"/>
        <v>East MidlandsAug-11</v>
      </c>
      <c r="B223" t="s">
        <v>57</v>
      </c>
      <c r="C223" t="s">
        <v>208</v>
      </c>
      <c r="D223">
        <v>0.7</v>
      </c>
      <c r="E223">
        <v>0.6</v>
      </c>
      <c r="F223">
        <v>1.3</v>
      </c>
      <c r="G223">
        <v>1.1000000000000001</v>
      </c>
      <c r="H223">
        <v>2.4</v>
      </c>
      <c r="I223">
        <v>1.4</v>
      </c>
      <c r="J223">
        <v>0</v>
      </c>
      <c r="K223">
        <v>1.4</v>
      </c>
      <c r="L223">
        <v>3.7</v>
      </c>
      <c r="M223">
        <v>28</v>
      </c>
      <c r="N223">
        <v>27</v>
      </c>
      <c r="O223">
        <v>55</v>
      </c>
      <c r="P223">
        <v>45</v>
      </c>
      <c r="Q223">
        <v>100</v>
      </c>
    </row>
    <row r="224" spans="1:17" x14ac:dyDescent="0.2">
      <c r="A224" s="7" t="str">
        <f t="shared" si="3"/>
        <v>East MidlandsSep-11</v>
      </c>
      <c r="B224" t="s">
        <v>57</v>
      </c>
      <c r="C224" t="s">
        <v>231</v>
      </c>
      <c r="D224">
        <v>0.8</v>
      </c>
      <c r="E224">
        <v>0.8</v>
      </c>
      <c r="F224">
        <v>1.6</v>
      </c>
      <c r="G224">
        <v>1.1000000000000001</v>
      </c>
      <c r="H224">
        <v>2.7</v>
      </c>
      <c r="I224">
        <v>1.4</v>
      </c>
      <c r="J224">
        <v>0</v>
      </c>
      <c r="K224">
        <v>1.4</v>
      </c>
      <c r="L224">
        <v>4.0999999999999996</v>
      </c>
      <c r="M224">
        <v>28</v>
      </c>
      <c r="N224">
        <v>29</v>
      </c>
      <c r="O224">
        <v>58</v>
      </c>
      <c r="P224">
        <v>42</v>
      </c>
      <c r="Q224">
        <v>100</v>
      </c>
    </row>
    <row r="225" spans="1:17" x14ac:dyDescent="0.2">
      <c r="A225" s="7" t="str">
        <f t="shared" si="3"/>
        <v>East MidlandsOct-11</v>
      </c>
      <c r="B225" t="s">
        <v>57</v>
      </c>
      <c r="C225" t="s">
        <v>232</v>
      </c>
      <c r="D225">
        <v>0.9</v>
      </c>
      <c r="E225">
        <v>0.9</v>
      </c>
      <c r="F225">
        <v>1.7</v>
      </c>
      <c r="G225">
        <v>1.3</v>
      </c>
      <c r="H225">
        <v>3</v>
      </c>
      <c r="I225">
        <v>1.5</v>
      </c>
      <c r="J225">
        <v>0.1</v>
      </c>
      <c r="K225">
        <v>1.5</v>
      </c>
      <c r="L225">
        <v>4.5999999999999996</v>
      </c>
      <c r="M225">
        <v>29</v>
      </c>
      <c r="N225">
        <v>28</v>
      </c>
      <c r="O225">
        <v>57</v>
      </c>
      <c r="P225">
        <v>43</v>
      </c>
      <c r="Q225">
        <v>100</v>
      </c>
    </row>
    <row r="226" spans="1:17" x14ac:dyDescent="0.2">
      <c r="A226" s="7" t="str">
        <f t="shared" si="3"/>
        <v>East MidlandsNov-11</v>
      </c>
      <c r="B226" t="s">
        <v>57</v>
      </c>
      <c r="C226" t="s">
        <v>233</v>
      </c>
      <c r="D226">
        <v>0.9</v>
      </c>
      <c r="E226">
        <v>1</v>
      </c>
      <c r="F226">
        <v>1.9</v>
      </c>
      <c r="G226">
        <v>1.2</v>
      </c>
      <c r="H226">
        <v>3.1</v>
      </c>
      <c r="I226">
        <v>1.5</v>
      </c>
      <c r="J226">
        <v>0.1</v>
      </c>
      <c r="K226">
        <v>1.6</v>
      </c>
      <c r="L226">
        <v>4.8</v>
      </c>
      <c r="M226">
        <v>30</v>
      </c>
      <c r="N226">
        <v>30</v>
      </c>
      <c r="O226">
        <v>60</v>
      </c>
      <c r="P226">
        <v>40</v>
      </c>
      <c r="Q226">
        <v>100</v>
      </c>
    </row>
    <row r="227" spans="1:17" x14ac:dyDescent="0.2">
      <c r="A227" s="7" t="str">
        <f t="shared" si="3"/>
        <v>East MidlandsDec-11</v>
      </c>
      <c r="B227" t="s">
        <v>57</v>
      </c>
      <c r="C227" t="s">
        <v>234</v>
      </c>
      <c r="D227">
        <v>1</v>
      </c>
      <c r="E227">
        <v>1.1000000000000001</v>
      </c>
      <c r="F227">
        <v>2</v>
      </c>
      <c r="G227">
        <v>1.1000000000000001</v>
      </c>
      <c r="H227">
        <v>3.2</v>
      </c>
      <c r="I227">
        <v>1.5</v>
      </c>
      <c r="J227">
        <v>0.2</v>
      </c>
      <c r="K227">
        <v>1.8</v>
      </c>
      <c r="L227">
        <v>4.9000000000000004</v>
      </c>
      <c r="M227">
        <v>30</v>
      </c>
      <c r="N227">
        <v>34</v>
      </c>
      <c r="O227">
        <v>64</v>
      </c>
      <c r="P227">
        <v>36</v>
      </c>
      <c r="Q227">
        <v>100</v>
      </c>
    </row>
    <row r="228" spans="1:17" x14ac:dyDescent="0.2">
      <c r="A228" s="7" t="str">
        <f t="shared" si="3"/>
        <v>East MidlandsJan-12</v>
      </c>
      <c r="B228" t="s">
        <v>57</v>
      </c>
      <c r="C228" t="s">
        <v>235</v>
      </c>
      <c r="D228">
        <v>1</v>
      </c>
      <c r="E228">
        <v>1</v>
      </c>
      <c r="F228">
        <v>2</v>
      </c>
      <c r="G228">
        <v>1.3</v>
      </c>
      <c r="H228">
        <v>3.2</v>
      </c>
      <c r="I228">
        <v>1.6</v>
      </c>
      <c r="J228">
        <v>0.2</v>
      </c>
      <c r="K228">
        <v>1.8</v>
      </c>
      <c r="L228">
        <v>5</v>
      </c>
      <c r="M228">
        <v>30</v>
      </c>
      <c r="N228">
        <v>31</v>
      </c>
      <c r="O228">
        <v>61</v>
      </c>
      <c r="P228">
        <v>39</v>
      </c>
      <c r="Q228">
        <v>100</v>
      </c>
    </row>
    <row r="229" spans="1:17" x14ac:dyDescent="0.2">
      <c r="A229" s="7" t="str">
        <f t="shared" si="3"/>
        <v>East MidlandsFeb-12</v>
      </c>
      <c r="B229" t="s">
        <v>57</v>
      </c>
      <c r="C229" t="s">
        <v>236</v>
      </c>
      <c r="D229">
        <v>0.9</v>
      </c>
      <c r="E229">
        <v>1.1000000000000001</v>
      </c>
      <c r="F229">
        <v>1.9</v>
      </c>
      <c r="G229">
        <v>1.1000000000000001</v>
      </c>
      <c r="H229">
        <v>3</v>
      </c>
      <c r="I229">
        <v>1.3</v>
      </c>
      <c r="J229">
        <v>0.1</v>
      </c>
      <c r="K229">
        <v>1.4</v>
      </c>
      <c r="L229">
        <v>4.5</v>
      </c>
      <c r="M229">
        <v>29</v>
      </c>
      <c r="N229">
        <v>35</v>
      </c>
      <c r="O229">
        <v>64</v>
      </c>
      <c r="P229">
        <v>36</v>
      </c>
      <c r="Q229">
        <v>100</v>
      </c>
    </row>
    <row r="230" spans="1:17" x14ac:dyDescent="0.2">
      <c r="A230" s="7" t="str">
        <f t="shared" si="3"/>
        <v>East MidlandsMar-12</v>
      </c>
      <c r="B230" t="s">
        <v>57</v>
      </c>
      <c r="C230" t="s">
        <v>241</v>
      </c>
      <c r="D230">
        <v>1</v>
      </c>
      <c r="E230">
        <v>1.4</v>
      </c>
      <c r="F230">
        <v>2.2999999999999998</v>
      </c>
      <c r="G230">
        <v>1.1000000000000001</v>
      </c>
      <c r="H230">
        <v>3.5</v>
      </c>
      <c r="I230">
        <v>1.3</v>
      </c>
      <c r="J230">
        <v>0.1</v>
      </c>
      <c r="K230">
        <v>1.5</v>
      </c>
      <c r="L230">
        <v>4.9000000000000004</v>
      </c>
      <c r="M230">
        <v>28</v>
      </c>
      <c r="N230">
        <v>39</v>
      </c>
      <c r="O230">
        <v>67</v>
      </c>
      <c r="P230">
        <v>33</v>
      </c>
      <c r="Q230">
        <v>100</v>
      </c>
    </row>
    <row r="231" spans="1:17" x14ac:dyDescent="0.2">
      <c r="A231" s="7" t="str">
        <f t="shared" si="3"/>
        <v>East MidlandsApr-12</v>
      </c>
      <c r="B231" t="s">
        <v>57</v>
      </c>
      <c r="C231" t="s">
        <v>242</v>
      </c>
      <c r="D231">
        <v>1</v>
      </c>
      <c r="E231">
        <v>1.3</v>
      </c>
      <c r="F231">
        <v>2.2999999999999998</v>
      </c>
      <c r="G231">
        <v>1.1000000000000001</v>
      </c>
      <c r="H231">
        <v>3.4</v>
      </c>
      <c r="I231">
        <v>1.2</v>
      </c>
      <c r="J231">
        <v>0.1</v>
      </c>
      <c r="K231">
        <v>1.3</v>
      </c>
      <c r="L231">
        <v>4.7</v>
      </c>
      <c r="M231">
        <v>29</v>
      </c>
      <c r="N231">
        <v>39</v>
      </c>
      <c r="O231">
        <v>68</v>
      </c>
      <c r="P231">
        <v>32</v>
      </c>
      <c r="Q231">
        <v>100</v>
      </c>
    </row>
    <row r="232" spans="1:17" x14ac:dyDescent="0.2">
      <c r="A232" s="7" t="str">
        <f t="shared" si="3"/>
        <v>East MidlandsMay-12</v>
      </c>
      <c r="B232" t="s">
        <v>57</v>
      </c>
      <c r="C232" t="s">
        <v>243</v>
      </c>
      <c r="D232">
        <v>1.2</v>
      </c>
      <c r="E232">
        <v>1.6</v>
      </c>
      <c r="F232">
        <v>2.8</v>
      </c>
      <c r="G232">
        <v>1.2</v>
      </c>
      <c r="H232">
        <v>4</v>
      </c>
      <c r="I232">
        <v>1.5</v>
      </c>
      <c r="J232">
        <v>0.3</v>
      </c>
      <c r="K232">
        <v>1.8</v>
      </c>
      <c r="L232">
        <v>5.8</v>
      </c>
      <c r="M232">
        <v>30</v>
      </c>
      <c r="N232">
        <v>41</v>
      </c>
      <c r="O232">
        <v>70</v>
      </c>
      <c r="P232">
        <v>30</v>
      </c>
      <c r="Q232">
        <v>100</v>
      </c>
    </row>
    <row r="233" spans="1:17" x14ac:dyDescent="0.2">
      <c r="A233" s="7" t="str">
        <f t="shared" si="3"/>
        <v>East MidlandsJun-12</v>
      </c>
      <c r="B233" t="s">
        <v>57</v>
      </c>
      <c r="C233" t="s">
        <v>251</v>
      </c>
      <c r="D233">
        <v>0.9</v>
      </c>
      <c r="E233">
        <v>1.2</v>
      </c>
      <c r="F233">
        <v>2.1</v>
      </c>
      <c r="G233">
        <v>1.1000000000000001</v>
      </c>
      <c r="H233">
        <v>3.2</v>
      </c>
      <c r="I233">
        <v>1.4</v>
      </c>
      <c r="J233">
        <v>0.4</v>
      </c>
      <c r="K233">
        <v>1.7</v>
      </c>
      <c r="L233">
        <v>4.9000000000000004</v>
      </c>
      <c r="M233">
        <v>29</v>
      </c>
      <c r="N233">
        <v>37</v>
      </c>
      <c r="O233">
        <v>67</v>
      </c>
      <c r="P233">
        <v>33</v>
      </c>
      <c r="Q233">
        <v>100</v>
      </c>
    </row>
    <row r="234" spans="1:17" x14ac:dyDescent="0.2">
      <c r="A234" s="7" t="str">
        <f t="shared" si="3"/>
        <v>East MidlandsJul-12</v>
      </c>
      <c r="B234" t="s">
        <v>57</v>
      </c>
      <c r="C234" t="s">
        <v>252</v>
      </c>
      <c r="D234">
        <v>0.9</v>
      </c>
      <c r="E234">
        <v>1.1000000000000001</v>
      </c>
      <c r="F234">
        <v>2</v>
      </c>
      <c r="G234">
        <v>1.1000000000000001</v>
      </c>
      <c r="H234">
        <v>3.1</v>
      </c>
      <c r="I234">
        <v>1.5</v>
      </c>
      <c r="J234">
        <v>0.3</v>
      </c>
      <c r="K234">
        <v>1.9</v>
      </c>
      <c r="L234">
        <v>5</v>
      </c>
      <c r="M234">
        <v>28</v>
      </c>
      <c r="N234">
        <v>37</v>
      </c>
      <c r="O234">
        <v>65</v>
      </c>
      <c r="P234">
        <v>35</v>
      </c>
      <c r="Q234">
        <v>100</v>
      </c>
    </row>
    <row r="235" spans="1:17" x14ac:dyDescent="0.2">
      <c r="A235" s="7" t="str">
        <f t="shared" si="3"/>
        <v>East MidlandsAug-12</v>
      </c>
      <c r="B235" t="s">
        <v>57</v>
      </c>
      <c r="C235" t="s">
        <v>253</v>
      </c>
      <c r="D235">
        <v>0.9</v>
      </c>
      <c r="E235">
        <v>1</v>
      </c>
      <c r="F235">
        <v>2</v>
      </c>
      <c r="G235">
        <v>1.1000000000000001</v>
      </c>
      <c r="H235">
        <v>3.1</v>
      </c>
      <c r="I235">
        <v>1.4</v>
      </c>
      <c r="J235">
        <v>0.3</v>
      </c>
      <c r="K235">
        <v>1.8</v>
      </c>
      <c r="L235">
        <v>4.9000000000000004</v>
      </c>
      <c r="M235">
        <v>30</v>
      </c>
      <c r="N235">
        <v>33</v>
      </c>
      <c r="O235">
        <v>63</v>
      </c>
      <c r="P235">
        <v>37</v>
      </c>
      <c r="Q235">
        <v>100</v>
      </c>
    </row>
    <row r="236" spans="1:17" x14ac:dyDescent="0.2">
      <c r="A236" s="7" t="str">
        <f t="shared" si="3"/>
        <v>East MidlandsSep-12</v>
      </c>
      <c r="B236" t="s">
        <v>57</v>
      </c>
      <c r="C236" t="s">
        <v>258</v>
      </c>
      <c r="D236">
        <v>0.9</v>
      </c>
      <c r="E236">
        <v>1</v>
      </c>
      <c r="F236">
        <v>1.8</v>
      </c>
      <c r="G236">
        <v>1.1000000000000001</v>
      </c>
      <c r="H236">
        <v>2.9</v>
      </c>
      <c r="I236">
        <v>1.3</v>
      </c>
      <c r="J236">
        <v>0.2</v>
      </c>
      <c r="K236">
        <v>1.6</v>
      </c>
      <c r="L236">
        <v>4.5</v>
      </c>
      <c r="M236">
        <v>30</v>
      </c>
      <c r="N236">
        <v>33</v>
      </c>
      <c r="O236">
        <v>63</v>
      </c>
      <c r="P236">
        <v>37</v>
      </c>
      <c r="Q236">
        <v>100</v>
      </c>
    </row>
    <row r="237" spans="1:17" x14ac:dyDescent="0.2">
      <c r="A237" s="7" t="str">
        <f t="shared" si="3"/>
        <v>East MidlandsOct-12</v>
      </c>
      <c r="B237" t="s">
        <v>57</v>
      </c>
      <c r="C237" t="s">
        <v>259</v>
      </c>
      <c r="D237">
        <v>1.1000000000000001</v>
      </c>
      <c r="E237">
        <v>1.2</v>
      </c>
      <c r="F237">
        <v>2.2000000000000002</v>
      </c>
      <c r="G237">
        <v>1.2</v>
      </c>
      <c r="H237">
        <v>3.4</v>
      </c>
      <c r="I237">
        <v>1.4</v>
      </c>
      <c r="J237">
        <v>0.3</v>
      </c>
      <c r="K237">
        <v>1.8</v>
      </c>
      <c r="L237">
        <v>5.2</v>
      </c>
      <c r="M237">
        <v>31</v>
      </c>
      <c r="N237">
        <v>34</v>
      </c>
      <c r="O237">
        <v>65</v>
      </c>
      <c r="P237">
        <v>35</v>
      </c>
      <c r="Q237">
        <v>100</v>
      </c>
    </row>
    <row r="238" spans="1:17" x14ac:dyDescent="0.2">
      <c r="A238" s="7" t="str">
        <f t="shared" si="3"/>
        <v>East MidlandsNov-12</v>
      </c>
      <c r="B238" t="s">
        <v>57</v>
      </c>
      <c r="C238" t="s">
        <v>260</v>
      </c>
      <c r="D238">
        <v>1</v>
      </c>
      <c r="E238">
        <v>1.3</v>
      </c>
      <c r="F238">
        <v>2.2000000000000002</v>
      </c>
      <c r="G238">
        <v>1.3</v>
      </c>
      <c r="H238">
        <v>3.5</v>
      </c>
      <c r="I238">
        <v>1.5</v>
      </c>
      <c r="J238">
        <v>0.5</v>
      </c>
      <c r="K238">
        <v>2</v>
      </c>
      <c r="L238">
        <v>5.5</v>
      </c>
      <c r="M238">
        <v>27</v>
      </c>
      <c r="N238">
        <v>36</v>
      </c>
      <c r="O238">
        <v>63</v>
      </c>
      <c r="P238">
        <v>37</v>
      </c>
      <c r="Q238">
        <v>100</v>
      </c>
    </row>
    <row r="239" spans="1:17" x14ac:dyDescent="0.2">
      <c r="A239" s="7" t="str">
        <f t="shared" si="3"/>
        <v>East MidlandsDec-12</v>
      </c>
      <c r="B239" t="s">
        <v>57</v>
      </c>
      <c r="C239" t="s">
        <v>266</v>
      </c>
      <c r="D239">
        <v>0.8</v>
      </c>
      <c r="E239">
        <v>1</v>
      </c>
      <c r="F239">
        <v>1.8</v>
      </c>
      <c r="G239">
        <v>0.9</v>
      </c>
      <c r="H239">
        <v>2.7</v>
      </c>
      <c r="I239">
        <v>1.2</v>
      </c>
      <c r="J239">
        <v>0.5</v>
      </c>
      <c r="K239">
        <v>1.7</v>
      </c>
      <c r="L239">
        <v>4.4000000000000004</v>
      </c>
      <c r="M239">
        <v>28</v>
      </c>
      <c r="N239">
        <v>38</v>
      </c>
      <c r="O239">
        <v>66</v>
      </c>
      <c r="P239">
        <v>34</v>
      </c>
      <c r="Q239">
        <v>100</v>
      </c>
    </row>
    <row r="240" spans="1:17" x14ac:dyDescent="0.2">
      <c r="A240" s="7" t="str">
        <f t="shared" si="3"/>
        <v>East MidlandsJan-13</v>
      </c>
      <c r="B240" t="s">
        <v>57</v>
      </c>
      <c r="C240" t="s">
        <v>267</v>
      </c>
      <c r="D240">
        <v>0.8</v>
      </c>
      <c r="E240">
        <v>1.1000000000000001</v>
      </c>
      <c r="F240">
        <v>1.9</v>
      </c>
      <c r="G240">
        <v>1.2</v>
      </c>
      <c r="H240">
        <v>3.1</v>
      </c>
      <c r="I240">
        <v>1.7</v>
      </c>
      <c r="J240">
        <v>0.3</v>
      </c>
      <c r="K240">
        <v>2</v>
      </c>
      <c r="L240">
        <v>5.0999999999999996</v>
      </c>
      <c r="M240">
        <v>27</v>
      </c>
      <c r="N240">
        <v>35</v>
      </c>
      <c r="O240">
        <v>62</v>
      </c>
      <c r="P240">
        <v>38</v>
      </c>
      <c r="Q240">
        <v>100</v>
      </c>
    </row>
    <row r="241" spans="1:17" x14ac:dyDescent="0.2">
      <c r="A241" s="7" t="str">
        <f t="shared" si="3"/>
        <v>East MidlandsFeb-13</v>
      </c>
      <c r="B241" t="s">
        <v>57</v>
      </c>
      <c r="C241" t="s">
        <v>268</v>
      </c>
      <c r="D241">
        <v>0.7</v>
      </c>
      <c r="E241">
        <v>1</v>
      </c>
      <c r="F241">
        <v>1.7</v>
      </c>
      <c r="G241">
        <v>1</v>
      </c>
      <c r="H241">
        <v>2.7</v>
      </c>
      <c r="I241">
        <v>1.5</v>
      </c>
      <c r="J241">
        <v>0.4</v>
      </c>
      <c r="K241">
        <v>1.9</v>
      </c>
      <c r="L241">
        <v>4.5999999999999996</v>
      </c>
      <c r="M241">
        <v>27</v>
      </c>
      <c r="N241">
        <v>37</v>
      </c>
      <c r="O241">
        <v>64</v>
      </c>
      <c r="P241">
        <v>36</v>
      </c>
      <c r="Q241">
        <v>100</v>
      </c>
    </row>
    <row r="242" spans="1:17" x14ac:dyDescent="0.2">
      <c r="A242" s="7" t="str">
        <f t="shared" si="3"/>
        <v>East MidlandsMar-13</v>
      </c>
      <c r="B242" t="s">
        <v>57</v>
      </c>
      <c r="C242" t="s">
        <v>282</v>
      </c>
      <c r="D242">
        <v>0.7</v>
      </c>
      <c r="E242">
        <v>1.1000000000000001</v>
      </c>
      <c r="F242">
        <v>1.8</v>
      </c>
      <c r="G242">
        <v>0.9</v>
      </c>
      <c r="H242">
        <v>2.7</v>
      </c>
      <c r="I242">
        <v>1.4</v>
      </c>
      <c r="J242">
        <v>0.4</v>
      </c>
      <c r="K242">
        <v>1.8</v>
      </c>
      <c r="L242">
        <v>4.5</v>
      </c>
      <c r="M242">
        <v>27</v>
      </c>
      <c r="N242">
        <v>40</v>
      </c>
      <c r="O242">
        <v>67</v>
      </c>
      <c r="P242">
        <v>33</v>
      </c>
      <c r="Q242">
        <v>100</v>
      </c>
    </row>
    <row r="243" spans="1:17" x14ac:dyDescent="0.2">
      <c r="A243" s="7" t="str">
        <f t="shared" si="3"/>
        <v>East MidlandsApr-13</v>
      </c>
      <c r="B243" t="s">
        <v>57</v>
      </c>
      <c r="C243" t="s">
        <v>283</v>
      </c>
      <c r="D243">
        <v>0.6</v>
      </c>
      <c r="E243">
        <v>1.3</v>
      </c>
      <c r="F243">
        <v>1.9</v>
      </c>
      <c r="G243">
        <v>0.8</v>
      </c>
      <c r="H243">
        <v>2.7</v>
      </c>
      <c r="I243">
        <v>1.5</v>
      </c>
      <c r="J243">
        <v>0.7</v>
      </c>
      <c r="K243">
        <v>2.2000000000000002</v>
      </c>
      <c r="L243">
        <v>4.9000000000000004</v>
      </c>
      <c r="M243">
        <v>23</v>
      </c>
      <c r="N243">
        <v>47</v>
      </c>
      <c r="O243">
        <v>70</v>
      </c>
      <c r="P243">
        <v>30</v>
      </c>
      <c r="Q243">
        <v>100</v>
      </c>
    </row>
    <row r="244" spans="1:17" x14ac:dyDescent="0.2">
      <c r="A244" s="7" t="str">
        <f t="shared" si="3"/>
        <v>East MidlandsMay-13</v>
      </c>
      <c r="B244" t="s">
        <v>57</v>
      </c>
      <c r="C244" t="s">
        <v>284</v>
      </c>
      <c r="D244">
        <v>0.7</v>
      </c>
      <c r="E244">
        <v>1.4</v>
      </c>
      <c r="F244">
        <v>2.1</v>
      </c>
      <c r="G244">
        <v>0.8</v>
      </c>
      <c r="H244">
        <v>2.8</v>
      </c>
      <c r="I244">
        <v>1.7</v>
      </c>
      <c r="J244">
        <v>0.9</v>
      </c>
      <c r="K244">
        <v>2.5</v>
      </c>
      <c r="L244">
        <v>5.4</v>
      </c>
      <c r="M244">
        <v>25</v>
      </c>
      <c r="N244">
        <v>48</v>
      </c>
      <c r="O244">
        <v>73</v>
      </c>
      <c r="P244">
        <v>27</v>
      </c>
      <c r="Q244">
        <v>100</v>
      </c>
    </row>
    <row r="245" spans="1:17" x14ac:dyDescent="0.2">
      <c r="A245" s="7" t="str">
        <f t="shared" si="3"/>
        <v>East MidlandsJun-13</v>
      </c>
      <c r="B245" t="s">
        <v>57</v>
      </c>
      <c r="C245" t="s">
        <v>754</v>
      </c>
      <c r="D245">
        <v>0.7</v>
      </c>
      <c r="E245">
        <v>1.4</v>
      </c>
      <c r="F245">
        <v>2</v>
      </c>
      <c r="G245">
        <v>0.7</v>
      </c>
      <c r="H245">
        <v>2.7</v>
      </c>
      <c r="I245">
        <v>1.8</v>
      </c>
      <c r="J245">
        <v>1.2</v>
      </c>
      <c r="K245">
        <v>3.1</v>
      </c>
      <c r="L245">
        <v>5.8</v>
      </c>
      <c r="M245">
        <v>25</v>
      </c>
      <c r="N245">
        <v>50</v>
      </c>
      <c r="O245">
        <v>74</v>
      </c>
      <c r="P245">
        <v>26</v>
      </c>
      <c r="Q245">
        <v>100</v>
      </c>
    </row>
    <row r="246" spans="1:17" x14ac:dyDescent="0.2">
      <c r="A246" s="7" t="str">
        <f t="shared" si="3"/>
        <v>East MidlandsJul-13</v>
      </c>
      <c r="B246" t="s">
        <v>57</v>
      </c>
      <c r="C246" t="s">
        <v>759</v>
      </c>
      <c r="D246">
        <v>0.7</v>
      </c>
      <c r="E246">
        <v>1.4</v>
      </c>
      <c r="F246">
        <v>2.1</v>
      </c>
      <c r="G246">
        <v>0.8</v>
      </c>
      <c r="H246">
        <v>2.8</v>
      </c>
      <c r="I246">
        <v>2.1</v>
      </c>
      <c r="J246">
        <v>1.8</v>
      </c>
      <c r="K246">
        <v>3.8</v>
      </c>
      <c r="L246">
        <v>6.7</v>
      </c>
      <c r="M246">
        <v>25</v>
      </c>
      <c r="N246">
        <v>48</v>
      </c>
      <c r="O246">
        <v>73</v>
      </c>
      <c r="P246">
        <v>27</v>
      </c>
      <c r="Q246">
        <v>100</v>
      </c>
    </row>
    <row r="247" spans="1:17" x14ac:dyDescent="0.2">
      <c r="A247" s="7" t="str">
        <f t="shared" si="3"/>
        <v>East MidlandsAug-13</v>
      </c>
      <c r="B247" t="s">
        <v>57</v>
      </c>
      <c r="C247" t="s">
        <v>760</v>
      </c>
      <c r="D247">
        <v>0.6</v>
      </c>
      <c r="E247">
        <v>1.1000000000000001</v>
      </c>
      <c r="F247">
        <v>1.7</v>
      </c>
      <c r="G247">
        <v>0.6</v>
      </c>
      <c r="H247">
        <v>2.2999999999999998</v>
      </c>
      <c r="I247">
        <v>1.9</v>
      </c>
      <c r="J247">
        <v>1</v>
      </c>
      <c r="K247">
        <v>2.9</v>
      </c>
      <c r="L247">
        <v>5.2</v>
      </c>
      <c r="M247">
        <v>24</v>
      </c>
      <c r="N247">
        <v>48</v>
      </c>
      <c r="O247">
        <v>72</v>
      </c>
      <c r="P247">
        <v>28</v>
      </c>
      <c r="Q247">
        <v>100</v>
      </c>
    </row>
    <row r="248" spans="1:17" x14ac:dyDescent="0.2">
      <c r="A248" s="7" t="str">
        <f t="shared" si="3"/>
        <v>East MidlandsSep-13</v>
      </c>
      <c r="B248" t="s">
        <v>57</v>
      </c>
      <c r="C248" t="s">
        <v>761</v>
      </c>
      <c r="D248">
        <v>0.6</v>
      </c>
      <c r="E248">
        <v>1.2</v>
      </c>
      <c r="F248">
        <v>1.8</v>
      </c>
      <c r="G248">
        <v>0.7</v>
      </c>
      <c r="H248">
        <v>2.5</v>
      </c>
      <c r="I248">
        <v>1.9</v>
      </c>
      <c r="J248">
        <v>0.8</v>
      </c>
      <c r="K248">
        <v>2.7</v>
      </c>
      <c r="L248">
        <v>5.3</v>
      </c>
      <c r="M248">
        <v>25</v>
      </c>
      <c r="N248">
        <v>47</v>
      </c>
      <c r="O248">
        <v>72</v>
      </c>
      <c r="P248">
        <v>28</v>
      </c>
      <c r="Q248">
        <v>100</v>
      </c>
    </row>
    <row r="249" spans="1:17" x14ac:dyDescent="0.2">
      <c r="A249" s="7" t="str">
        <f t="shared" si="3"/>
        <v>East MidlandsOct-13</v>
      </c>
      <c r="B249" t="s">
        <v>57</v>
      </c>
      <c r="C249" t="s">
        <v>786</v>
      </c>
      <c r="D249">
        <v>0.6</v>
      </c>
      <c r="E249">
        <v>1.2</v>
      </c>
      <c r="F249">
        <v>1.8</v>
      </c>
      <c r="G249">
        <v>0.7</v>
      </c>
      <c r="H249">
        <v>2.5</v>
      </c>
      <c r="I249">
        <v>1.9</v>
      </c>
      <c r="J249">
        <v>0.9</v>
      </c>
      <c r="K249">
        <v>2.8</v>
      </c>
      <c r="L249">
        <v>5.4</v>
      </c>
      <c r="M249">
        <v>23</v>
      </c>
      <c r="N249">
        <v>48</v>
      </c>
      <c r="O249">
        <v>71</v>
      </c>
      <c r="P249">
        <v>29</v>
      </c>
      <c r="Q249">
        <v>100</v>
      </c>
    </row>
    <row r="250" spans="1:17" x14ac:dyDescent="0.2">
      <c r="A250" s="7" t="str">
        <f t="shared" si="3"/>
        <v>East MidlandsNov-13</v>
      </c>
      <c r="B250" t="s">
        <v>57</v>
      </c>
      <c r="C250" t="s">
        <v>787</v>
      </c>
      <c r="D250">
        <v>0.6</v>
      </c>
      <c r="E250">
        <v>1.1000000000000001</v>
      </c>
      <c r="F250">
        <v>1.6</v>
      </c>
      <c r="G250">
        <v>0.7</v>
      </c>
      <c r="H250">
        <v>2.2999999999999998</v>
      </c>
      <c r="I250">
        <v>2</v>
      </c>
      <c r="J250">
        <v>1.1000000000000001</v>
      </c>
      <c r="K250">
        <v>3.1</v>
      </c>
      <c r="L250">
        <v>5.4</v>
      </c>
      <c r="M250">
        <v>24</v>
      </c>
      <c r="N250">
        <v>46</v>
      </c>
      <c r="O250">
        <v>70</v>
      </c>
      <c r="P250">
        <v>30</v>
      </c>
      <c r="Q250">
        <v>100</v>
      </c>
    </row>
    <row r="251" spans="1:17" x14ac:dyDescent="0.2">
      <c r="A251" s="7" t="str">
        <f t="shared" si="3"/>
        <v>East MidlandsDec-13</v>
      </c>
      <c r="B251" t="s">
        <v>57</v>
      </c>
      <c r="C251" t="s">
        <v>788</v>
      </c>
      <c r="D251">
        <v>0.4</v>
      </c>
      <c r="E251">
        <v>0.9</v>
      </c>
      <c r="F251">
        <v>1.3</v>
      </c>
      <c r="G251">
        <v>0.4</v>
      </c>
      <c r="H251">
        <v>1.8</v>
      </c>
      <c r="I251">
        <v>1.5</v>
      </c>
      <c r="J251">
        <v>0.8</v>
      </c>
      <c r="K251">
        <v>2.2999999999999998</v>
      </c>
      <c r="L251">
        <v>4.0999999999999996</v>
      </c>
      <c r="M251">
        <v>23</v>
      </c>
      <c r="N251">
        <v>52</v>
      </c>
      <c r="O251">
        <v>75</v>
      </c>
      <c r="P251">
        <v>25</v>
      </c>
      <c r="Q251">
        <v>100</v>
      </c>
    </row>
    <row r="252" spans="1:17" x14ac:dyDescent="0.2">
      <c r="A252" s="7" t="str">
        <f t="shared" si="3"/>
        <v>East MidlandsJan-14</v>
      </c>
      <c r="B252" t="s">
        <v>57</v>
      </c>
      <c r="C252" t="s">
        <v>804</v>
      </c>
      <c r="D252">
        <v>0.6</v>
      </c>
      <c r="E252">
        <v>1.3</v>
      </c>
      <c r="F252">
        <v>1.9</v>
      </c>
      <c r="G252">
        <v>0.6</v>
      </c>
      <c r="H252">
        <v>2.5</v>
      </c>
      <c r="I252">
        <v>2</v>
      </c>
      <c r="J252">
        <v>0.6</v>
      </c>
      <c r="K252">
        <v>2.6</v>
      </c>
      <c r="L252">
        <v>5.0999999999999996</v>
      </c>
      <c r="M252">
        <v>25</v>
      </c>
      <c r="N252">
        <v>49</v>
      </c>
      <c r="O252">
        <v>75</v>
      </c>
      <c r="P252">
        <v>25</v>
      </c>
      <c r="Q252">
        <v>100</v>
      </c>
    </row>
    <row r="253" spans="1:17" x14ac:dyDescent="0.2">
      <c r="A253" s="7" t="str">
        <f t="shared" si="3"/>
        <v>East MidlandsFeb-14</v>
      </c>
      <c r="B253" t="s">
        <v>57</v>
      </c>
      <c r="C253" t="s">
        <v>805</v>
      </c>
      <c r="D253">
        <v>0.5</v>
      </c>
      <c r="E253">
        <v>1.1000000000000001</v>
      </c>
      <c r="F253">
        <v>1.6</v>
      </c>
      <c r="G253">
        <v>0.6</v>
      </c>
      <c r="H253">
        <v>2.2000000000000002</v>
      </c>
      <c r="I253">
        <v>1.7</v>
      </c>
      <c r="J253">
        <v>0.5</v>
      </c>
      <c r="K253">
        <v>2.2000000000000002</v>
      </c>
      <c r="L253">
        <v>4.4000000000000004</v>
      </c>
      <c r="M253">
        <v>22</v>
      </c>
      <c r="N253">
        <v>51</v>
      </c>
      <c r="O253">
        <v>73</v>
      </c>
      <c r="P253">
        <v>27</v>
      </c>
      <c r="Q253">
        <v>100</v>
      </c>
    </row>
    <row r="254" spans="1:17" x14ac:dyDescent="0.2">
      <c r="A254" s="7" t="str">
        <f t="shared" si="3"/>
        <v>East MidlandsMar-14</v>
      </c>
      <c r="B254" t="s">
        <v>57</v>
      </c>
      <c r="C254" t="s">
        <v>806</v>
      </c>
      <c r="D254">
        <v>0.6</v>
      </c>
      <c r="E254">
        <v>1.2</v>
      </c>
      <c r="F254">
        <v>1.7</v>
      </c>
      <c r="G254">
        <v>0.6</v>
      </c>
      <c r="H254">
        <v>2.2999999999999998</v>
      </c>
      <c r="I254">
        <v>1.6</v>
      </c>
      <c r="J254">
        <v>0.5</v>
      </c>
      <c r="K254">
        <v>2.1</v>
      </c>
      <c r="L254">
        <v>4.5</v>
      </c>
      <c r="M254">
        <v>24</v>
      </c>
      <c r="N254">
        <v>50</v>
      </c>
      <c r="O254">
        <v>74</v>
      </c>
      <c r="P254">
        <v>26</v>
      </c>
      <c r="Q254">
        <v>100</v>
      </c>
    </row>
    <row r="255" spans="1:17" x14ac:dyDescent="0.2">
      <c r="A255" s="7" t="str">
        <f t="shared" si="3"/>
        <v>East MidlandsApr-14</v>
      </c>
      <c r="B255" t="s">
        <v>57</v>
      </c>
      <c r="C255" t="s">
        <v>768</v>
      </c>
      <c r="D255">
        <v>0.5</v>
      </c>
      <c r="E255">
        <v>1.1000000000000001</v>
      </c>
      <c r="F255">
        <v>1.6</v>
      </c>
      <c r="G255">
        <v>0.5</v>
      </c>
      <c r="H255">
        <v>2.1</v>
      </c>
      <c r="I255">
        <v>1.6</v>
      </c>
      <c r="J255">
        <v>0.5</v>
      </c>
      <c r="K255">
        <v>2.1</v>
      </c>
      <c r="L255">
        <v>4.3</v>
      </c>
      <c r="M255">
        <v>23</v>
      </c>
      <c r="N255">
        <v>52</v>
      </c>
      <c r="O255">
        <v>75</v>
      </c>
      <c r="P255">
        <v>25</v>
      </c>
      <c r="Q255">
        <v>100</v>
      </c>
    </row>
    <row r="256" spans="1:17" x14ac:dyDescent="0.2">
      <c r="A256" s="7" t="str">
        <f t="shared" si="3"/>
        <v>East MidlandsMay-14</v>
      </c>
      <c r="B256" t="s">
        <v>57</v>
      </c>
      <c r="C256" t="s">
        <v>769</v>
      </c>
      <c r="D256">
        <v>0.5</v>
      </c>
      <c r="E256">
        <v>1.2</v>
      </c>
      <c r="F256">
        <v>1.7</v>
      </c>
      <c r="G256">
        <v>0.6</v>
      </c>
      <c r="H256">
        <v>2.2999999999999998</v>
      </c>
      <c r="I256">
        <v>1.6</v>
      </c>
      <c r="J256">
        <v>0.5</v>
      </c>
      <c r="K256">
        <v>2.1</v>
      </c>
      <c r="L256">
        <v>4.4000000000000004</v>
      </c>
      <c r="M256">
        <v>23</v>
      </c>
      <c r="N256">
        <v>52</v>
      </c>
      <c r="O256">
        <v>75</v>
      </c>
      <c r="P256">
        <v>25</v>
      </c>
      <c r="Q256">
        <v>100</v>
      </c>
    </row>
    <row r="257" spans="1:17" x14ac:dyDescent="0.2">
      <c r="A257" s="7" t="str">
        <f t="shared" si="3"/>
        <v>East MidlandsJun-14</v>
      </c>
      <c r="B257" t="s">
        <v>57</v>
      </c>
      <c r="C257" t="s">
        <v>770</v>
      </c>
      <c r="D257">
        <v>0.4</v>
      </c>
      <c r="E257">
        <v>1.2</v>
      </c>
      <c r="F257">
        <v>1.6</v>
      </c>
      <c r="G257">
        <v>0.6</v>
      </c>
      <c r="H257">
        <v>2.2000000000000002</v>
      </c>
      <c r="I257">
        <v>1.7</v>
      </c>
      <c r="J257">
        <v>0.6</v>
      </c>
      <c r="K257">
        <v>2.2999999999999998</v>
      </c>
      <c r="L257">
        <v>4.5</v>
      </c>
      <c r="M257">
        <v>20</v>
      </c>
      <c r="N257">
        <v>53</v>
      </c>
      <c r="O257">
        <v>73</v>
      </c>
      <c r="P257">
        <v>27</v>
      </c>
      <c r="Q257">
        <v>100</v>
      </c>
    </row>
    <row r="258" spans="1:17" x14ac:dyDescent="0.2">
      <c r="A258" s="7" t="str">
        <f t="shared" si="3"/>
        <v>East MidlandsJul-14</v>
      </c>
      <c r="B258" t="s">
        <v>57</v>
      </c>
      <c r="C258" t="s">
        <v>773</v>
      </c>
      <c r="D258">
        <v>0.5</v>
      </c>
      <c r="E258">
        <v>1.3</v>
      </c>
      <c r="F258">
        <v>1.8</v>
      </c>
      <c r="G258">
        <v>0.6</v>
      </c>
      <c r="H258">
        <v>2.4</v>
      </c>
      <c r="I258">
        <v>1.7</v>
      </c>
      <c r="J258">
        <v>0.9</v>
      </c>
      <c r="K258">
        <v>2.6</v>
      </c>
      <c r="L258">
        <v>5</v>
      </c>
      <c r="M258">
        <v>20</v>
      </c>
      <c r="N258">
        <v>54</v>
      </c>
      <c r="O258">
        <v>74</v>
      </c>
      <c r="P258">
        <v>26</v>
      </c>
      <c r="Q258">
        <v>100</v>
      </c>
    </row>
    <row r="259" spans="1:17" x14ac:dyDescent="0.2">
      <c r="A259" s="7" t="str">
        <f t="shared" ref="A259:A322" si="4">CONCATENATE(B259,C259)</f>
        <v>East MidlandsAug-14</v>
      </c>
      <c r="B259" t="s">
        <v>57</v>
      </c>
      <c r="C259" t="s">
        <v>774</v>
      </c>
      <c r="D259">
        <v>0.4</v>
      </c>
      <c r="E259">
        <v>1.2</v>
      </c>
      <c r="F259">
        <v>1.6</v>
      </c>
      <c r="G259">
        <v>0.4</v>
      </c>
      <c r="H259">
        <v>2</v>
      </c>
      <c r="I259">
        <v>1.6</v>
      </c>
      <c r="J259">
        <v>1.2</v>
      </c>
      <c r="K259">
        <v>2.8</v>
      </c>
      <c r="L259">
        <v>4.8</v>
      </c>
      <c r="M259">
        <v>18</v>
      </c>
      <c r="N259">
        <v>61</v>
      </c>
      <c r="O259">
        <v>79</v>
      </c>
      <c r="P259">
        <v>21</v>
      </c>
      <c r="Q259">
        <v>100</v>
      </c>
    </row>
    <row r="260" spans="1:17" x14ac:dyDescent="0.2">
      <c r="A260" s="7" t="str">
        <f t="shared" si="4"/>
        <v>East MidlandsSep-14</v>
      </c>
      <c r="B260" t="s">
        <v>57</v>
      </c>
      <c r="C260" t="s">
        <v>775</v>
      </c>
      <c r="D260">
        <v>0.4</v>
      </c>
      <c r="E260">
        <v>1.3</v>
      </c>
      <c r="F260">
        <v>1.8</v>
      </c>
      <c r="G260">
        <v>0.5</v>
      </c>
      <c r="H260">
        <v>2.2999999999999998</v>
      </c>
      <c r="I260">
        <v>1.8</v>
      </c>
      <c r="J260">
        <v>1</v>
      </c>
      <c r="K260">
        <v>2.8</v>
      </c>
      <c r="L260">
        <v>5.0999999999999996</v>
      </c>
      <c r="M260">
        <v>20</v>
      </c>
      <c r="N260">
        <v>58</v>
      </c>
      <c r="O260">
        <v>78</v>
      </c>
      <c r="P260">
        <v>22</v>
      </c>
      <c r="Q260">
        <v>100</v>
      </c>
    </row>
    <row r="261" spans="1:17" x14ac:dyDescent="0.2">
      <c r="A261" s="7" t="str">
        <f t="shared" si="4"/>
        <v>East MidlandsTo Date</v>
      </c>
      <c r="B261" t="s">
        <v>57</v>
      </c>
      <c r="C261" t="s">
        <v>244</v>
      </c>
      <c r="D261">
        <v>50.8</v>
      </c>
      <c r="E261">
        <v>53.8</v>
      </c>
      <c r="F261">
        <v>104.6</v>
      </c>
      <c r="G261">
        <v>76.3</v>
      </c>
      <c r="H261">
        <v>180.8</v>
      </c>
      <c r="I261">
        <v>102.2</v>
      </c>
      <c r="J261">
        <v>20.7</v>
      </c>
      <c r="K261">
        <v>122.9</v>
      </c>
      <c r="L261">
        <v>303.7</v>
      </c>
      <c r="M261">
        <v>28</v>
      </c>
      <c r="N261">
        <v>30</v>
      </c>
      <c r="O261">
        <v>58</v>
      </c>
      <c r="P261">
        <v>42</v>
      </c>
      <c r="Q261">
        <v>100</v>
      </c>
    </row>
    <row r="262" spans="1:17" x14ac:dyDescent="0.2">
      <c r="A262" s="7" t="str">
        <f t="shared" si="4"/>
        <v>East of EnglandApr-09 to Mar-10</v>
      </c>
      <c r="B262" t="s">
        <v>58</v>
      </c>
      <c r="C262" t="s">
        <v>119</v>
      </c>
      <c r="D262">
        <v>9.4</v>
      </c>
      <c r="E262">
        <v>3.4</v>
      </c>
      <c r="F262">
        <v>12.8</v>
      </c>
      <c r="G262">
        <v>17.100000000000001</v>
      </c>
      <c r="H262">
        <v>30</v>
      </c>
      <c r="I262">
        <v>17.3</v>
      </c>
      <c r="J262">
        <v>0</v>
      </c>
      <c r="K262">
        <v>17.3</v>
      </c>
      <c r="L262">
        <v>47.3</v>
      </c>
      <c r="M262">
        <v>31</v>
      </c>
      <c r="N262">
        <v>11</v>
      </c>
      <c r="O262">
        <v>43</v>
      </c>
      <c r="P262">
        <v>57</v>
      </c>
      <c r="Q262">
        <v>100</v>
      </c>
    </row>
    <row r="263" spans="1:17" x14ac:dyDescent="0.2">
      <c r="A263" s="7" t="str">
        <f t="shared" si="4"/>
        <v>East of EnglandApr-10 to Mar-11</v>
      </c>
      <c r="B263" t="s">
        <v>58</v>
      </c>
      <c r="C263" t="s">
        <v>120</v>
      </c>
      <c r="D263">
        <v>9.4</v>
      </c>
      <c r="E263">
        <v>4.2</v>
      </c>
      <c r="F263">
        <v>13.6</v>
      </c>
      <c r="G263">
        <v>16.399999999999999</v>
      </c>
      <c r="H263">
        <v>29.9</v>
      </c>
      <c r="I263">
        <v>17.899999999999999</v>
      </c>
      <c r="J263">
        <v>0</v>
      </c>
      <c r="K263">
        <v>17.899999999999999</v>
      </c>
      <c r="L263">
        <v>47.8</v>
      </c>
      <c r="M263">
        <v>31</v>
      </c>
      <c r="N263">
        <v>14</v>
      </c>
      <c r="O263">
        <v>45</v>
      </c>
      <c r="P263">
        <v>55</v>
      </c>
      <c r="Q263">
        <v>100</v>
      </c>
    </row>
    <row r="264" spans="1:17" x14ac:dyDescent="0.2">
      <c r="A264" s="7" t="str">
        <f t="shared" si="4"/>
        <v>East of EnglandApr-11 to Mar-12</v>
      </c>
      <c r="B264" t="s">
        <v>58</v>
      </c>
      <c r="C264" t="s">
        <v>238</v>
      </c>
      <c r="D264">
        <v>7.7</v>
      </c>
      <c r="E264">
        <v>8.8000000000000007</v>
      </c>
      <c r="F264">
        <v>16.600000000000001</v>
      </c>
      <c r="G264">
        <v>12.8</v>
      </c>
      <c r="H264">
        <v>29.3</v>
      </c>
      <c r="I264">
        <v>20.5</v>
      </c>
      <c r="J264">
        <v>0.4</v>
      </c>
      <c r="K264">
        <v>20.9</v>
      </c>
      <c r="L264">
        <v>50.2</v>
      </c>
      <c r="M264">
        <v>26</v>
      </c>
      <c r="N264">
        <v>30</v>
      </c>
      <c r="O264">
        <v>56</v>
      </c>
      <c r="P264">
        <v>44</v>
      </c>
      <c r="Q264">
        <v>100</v>
      </c>
    </row>
    <row r="265" spans="1:17" x14ac:dyDescent="0.2">
      <c r="A265" s="7" t="str">
        <f t="shared" si="4"/>
        <v>East of EnglandApr-12 to Mar-13</v>
      </c>
      <c r="B265" t="s">
        <v>58</v>
      </c>
      <c r="C265" t="s">
        <v>279</v>
      </c>
      <c r="D265">
        <v>8.8000000000000007</v>
      </c>
      <c r="E265">
        <v>16.2</v>
      </c>
      <c r="F265">
        <v>25</v>
      </c>
      <c r="G265">
        <v>12</v>
      </c>
      <c r="H265">
        <v>37</v>
      </c>
      <c r="I265">
        <v>24.6</v>
      </c>
      <c r="J265">
        <v>10.1</v>
      </c>
      <c r="K265">
        <v>34.700000000000003</v>
      </c>
      <c r="L265">
        <v>71.599999999999994</v>
      </c>
      <c r="M265">
        <v>24</v>
      </c>
      <c r="N265">
        <v>44</v>
      </c>
      <c r="O265">
        <v>68</v>
      </c>
      <c r="P265">
        <v>32</v>
      </c>
      <c r="Q265">
        <v>100</v>
      </c>
    </row>
    <row r="266" spans="1:17" x14ac:dyDescent="0.2">
      <c r="A266" s="7" t="str">
        <f t="shared" si="4"/>
        <v>East of EnglandApr-13 to Mar-14</v>
      </c>
      <c r="B266" t="s">
        <v>58</v>
      </c>
      <c r="C266" t="s">
        <v>801</v>
      </c>
      <c r="D266">
        <v>4.4000000000000004</v>
      </c>
      <c r="E266">
        <v>13.7</v>
      </c>
      <c r="F266">
        <v>18.100000000000001</v>
      </c>
      <c r="G266">
        <v>6</v>
      </c>
      <c r="H266">
        <v>24.2</v>
      </c>
      <c r="I266">
        <v>26.9</v>
      </c>
      <c r="J266">
        <v>6.8</v>
      </c>
      <c r="K266">
        <v>33.700000000000003</v>
      </c>
      <c r="L266">
        <v>57.8</v>
      </c>
      <c r="M266">
        <v>18</v>
      </c>
      <c r="N266">
        <v>57</v>
      </c>
      <c r="O266">
        <v>75</v>
      </c>
      <c r="P266">
        <v>25</v>
      </c>
      <c r="Q266">
        <v>100</v>
      </c>
    </row>
    <row r="267" spans="1:17" x14ac:dyDescent="0.2">
      <c r="A267" s="7" t="str">
        <f t="shared" si="4"/>
        <v>East of EnglandJan-09 to Dec-09</v>
      </c>
      <c r="B267" t="s">
        <v>58</v>
      </c>
      <c r="C267" t="s">
        <v>122</v>
      </c>
      <c r="D267">
        <v>8.9</v>
      </c>
      <c r="E267">
        <v>3.3</v>
      </c>
      <c r="F267">
        <v>12.1</v>
      </c>
      <c r="G267">
        <v>16.7</v>
      </c>
      <c r="H267">
        <v>28.8</v>
      </c>
      <c r="I267">
        <v>17.3</v>
      </c>
      <c r="J267">
        <v>0</v>
      </c>
      <c r="K267">
        <v>17.3</v>
      </c>
      <c r="L267">
        <v>46.1</v>
      </c>
      <c r="M267">
        <v>31</v>
      </c>
      <c r="N267">
        <v>11</v>
      </c>
      <c r="O267">
        <v>42</v>
      </c>
      <c r="P267">
        <v>58</v>
      </c>
      <c r="Q267">
        <v>100</v>
      </c>
    </row>
    <row r="268" spans="1:17" x14ac:dyDescent="0.2">
      <c r="A268" s="7" t="str">
        <f t="shared" si="4"/>
        <v>East of EnglandJan-10 to Dec-10</v>
      </c>
      <c r="B268" t="s">
        <v>58</v>
      </c>
      <c r="C268" t="s">
        <v>123</v>
      </c>
      <c r="D268">
        <v>9.8000000000000007</v>
      </c>
      <c r="E268">
        <v>3.6</v>
      </c>
      <c r="F268">
        <v>13.4</v>
      </c>
      <c r="G268">
        <v>16.5</v>
      </c>
      <c r="H268">
        <v>29.9</v>
      </c>
      <c r="I268">
        <v>17.7</v>
      </c>
      <c r="J268">
        <v>0</v>
      </c>
      <c r="K268">
        <v>17.7</v>
      </c>
      <c r="L268">
        <v>47.6</v>
      </c>
      <c r="M268">
        <v>33</v>
      </c>
      <c r="N268">
        <v>12</v>
      </c>
      <c r="O268">
        <v>45</v>
      </c>
      <c r="P268">
        <v>55</v>
      </c>
      <c r="Q268">
        <v>100</v>
      </c>
    </row>
    <row r="269" spans="1:17" x14ac:dyDescent="0.2">
      <c r="A269" s="7" t="str">
        <f t="shared" si="4"/>
        <v>East of EnglandJan-11 to Dec-11</v>
      </c>
      <c r="B269" t="s">
        <v>58</v>
      </c>
      <c r="C269" t="s">
        <v>228</v>
      </c>
      <c r="D269">
        <v>7.8</v>
      </c>
      <c r="E269">
        <v>7.8</v>
      </c>
      <c r="F269">
        <v>15.5</v>
      </c>
      <c r="G269">
        <v>13.9</v>
      </c>
      <c r="H269">
        <v>29.4</v>
      </c>
      <c r="I269">
        <v>19.899999999999999</v>
      </c>
      <c r="J269">
        <v>0.2</v>
      </c>
      <c r="K269">
        <v>20.100000000000001</v>
      </c>
      <c r="L269">
        <v>49.5</v>
      </c>
      <c r="M269">
        <v>26</v>
      </c>
      <c r="N269">
        <v>26</v>
      </c>
      <c r="O269">
        <v>53</v>
      </c>
      <c r="P269">
        <v>47</v>
      </c>
      <c r="Q269">
        <v>100</v>
      </c>
    </row>
    <row r="270" spans="1:17" x14ac:dyDescent="0.2">
      <c r="A270" s="7" t="str">
        <f t="shared" si="4"/>
        <v>East of EnglandJan-12 to Dec-12</v>
      </c>
      <c r="B270" t="s">
        <v>58</v>
      </c>
      <c r="C270" t="s">
        <v>269</v>
      </c>
      <c r="D270">
        <v>9.1</v>
      </c>
      <c r="E270">
        <v>14.2</v>
      </c>
      <c r="F270">
        <v>23.3</v>
      </c>
      <c r="G270">
        <v>12.9</v>
      </c>
      <c r="H270">
        <v>36.299999999999997</v>
      </c>
      <c r="I270">
        <v>22.4</v>
      </c>
      <c r="J270">
        <v>5.7</v>
      </c>
      <c r="K270">
        <v>28.2</v>
      </c>
      <c r="L270">
        <v>64.400000000000006</v>
      </c>
      <c r="M270">
        <v>25</v>
      </c>
      <c r="N270">
        <v>39</v>
      </c>
      <c r="O270">
        <v>64</v>
      </c>
      <c r="P270">
        <v>36</v>
      </c>
      <c r="Q270">
        <v>100</v>
      </c>
    </row>
    <row r="271" spans="1:17" x14ac:dyDescent="0.2">
      <c r="A271" s="7" t="str">
        <f t="shared" si="4"/>
        <v>East of EnglandJan-13 to Dec-13</v>
      </c>
      <c r="B271" t="s">
        <v>58</v>
      </c>
      <c r="C271" t="s">
        <v>789</v>
      </c>
      <c r="D271">
        <v>5.2</v>
      </c>
      <c r="E271">
        <v>14.7</v>
      </c>
      <c r="F271">
        <v>19.8</v>
      </c>
      <c r="G271">
        <v>6.9</v>
      </c>
      <c r="H271">
        <v>26.7</v>
      </c>
      <c r="I271">
        <v>27.6</v>
      </c>
      <c r="J271">
        <v>9.1999999999999993</v>
      </c>
      <c r="K271">
        <v>36.799999999999997</v>
      </c>
      <c r="L271">
        <v>63.5</v>
      </c>
      <c r="M271">
        <v>19</v>
      </c>
      <c r="N271">
        <v>55</v>
      </c>
      <c r="O271">
        <v>74</v>
      </c>
      <c r="P271">
        <v>26</v>
      </c>
      <c r="Q271">
        <v>100</v>
      </c>
    </row>
    <row r="272" spans="1:17" x14ac:dyDescent="0.2">
      <c r="A272" s="7" t="str">
        <f t="shared" si="4"/>
        <v>East of EnglandOct-08 to Dec-08</v>
      </c>
      <c r="B272" t="s">
        <v>58</v>
      </c>
      <c r="C272" t="s">
        <v>125</v>
      </c>
      <c r="D272">
        <v>1.1000000000000001</v>
      </c>
      <c r="E272">
        <v>0.5</v>
      </c>
      <c r="F272">
        <v>1.6</v>
      </c>
      <c r="G272">
        <v>2.2999999999999998</v>
      </c>
      <c r="H272">
        <v>3.9</v>
      </c>
      <c r="I272">
        <v>2.8</v>
      </c>
      <c r="J272">
        <v>0</v>
      </c>
      <c r="K272">
        <v>2.8</v>
      </c>
      <c r="L272">
        <v>6.7</v>
      </c>
      <c r="M272">
        <v>27</v>
      </c>
      <c r="N272">
        <v>14</v>
      </c>
      <c r="O272">
        <v>41</v>
      </c>
      <c r="P272">
        <v>59</v>
      </c>
      <c r="Q272">
        <v>100</v>
      </c>
    </row>
    <row r="273" spans="1:17" x14ac:dyDescent="0.2">
      <c r="A273" s="7" t="str">
        <f t="shared" si="4"/>
        <v>East of EnglandJan-09 to Mar-09</v>
      </c>
      <c r="B273" t="s">
        <v>58</v>
      </c>
      <c r="C273" t="s">
        <v>126</v>
      </c>
      <c r="D273">
        <v>2</v>
      </c>
      <c r="E273">
        <v>0.7</v>
      </c>
      <c r="F273">
        <v>2.7</v>
      </c>
      <c r="G273">
        <v>4.0999999999999996</v>
      </c>
      <c r="H273">
        <v>6.9</v>
      </c>
      <c r="I273">
        <v>4.5999999999999996</v>
      </c>
      <c r="J273">
        <v>0</v>
      </c>
      <c r="K273">
        <v>4.5999999999999996</v>
      </c>
      <c r="L273">
        <v>11.5</v>
      </c>
      <c r="M273">
        <v>29</v>
      </c>
      <c r="N273">
        <v>11</v>
      </c>
      <c r="O273">
        <v>40</v>
      </c>
      <c r="P273">
        <v>60</v>
      </c>
      <c r="Q273">
        <v>100</v>
      </c>
    </row>
    <row r="274" spans="1:17" x14ac:dyDescent="0.2">
      <c r="A274" s="7" t="str">
        <f t="shared" si="4"/>
        <v>East of EnglandApr-09 to Jun-09</v>
      </c>
      <c r="B274" t="s">
        <v>58</v>
      </c>
      <c r="C274" t="s">
        <v>127</v>
      </c>
      <c r="D274">
        <v>2.1</v>
      </c>
      <c r="E274">
        <v>0.8</v>
      </c>
      <c r="F274">
        <v>3</v>
      </c>
      <c r="G274">
        <v>4.3</v>
      </c>
      <c r="H274">
        <v>7.2</v>
      </c>
      <c r="I274">
        <v>4.5</v>
      </c>
      <c r="J274">
        <v>0</v>
      </c>
      <c r="K274">
        <v>4.5</v>
      </c>
      <c r="L274">
        <v>11.7</v>
      </c>
      <c r="M274">
        <v>30</v>
      </c>
      <c r="N274">
        <v>11</v>
      </c>
      <c r="O274">
        <v>41</v>
      </c>
      <c r="P274">
        <v>59</v>
      </c>
      <c r="Q274">
        <v>100</v>
      </c>
    </row>
    <row r="275" spans="1:17" x14ac:dyDescent="0.2">
      <c r="A275" s="7" t="str">
        <f t="shared" si="4"/>
        <v>East of EnglandJul-09 to Sep-09</v>
      </c>
      <c r="B275" t="s">
        <v>58</v>
      </c>
      <c r="C275" t="s">
        <v>128</v>
      </c>
      <c r="D275">
        <v>2.4</v>
      </c>
      <c r="E275">
        <v>0.9</v>
      </c>
      <c r="F275">
        <v>3.2</v>
      </c>
      <c r="G275">
        <v>4.3</v>
      </c>
      <c r="H275">
        <v>7.5</v>
      </c>
      <c r="I275">
        <v>4.4000000000000004</v>
      </c>
      <c r="J275">
        <v>0</v>
      </c>
      <c r="K275">
        <v>4.4000000000000004</v>
      </c>
      <c r="L275">
        <v>11.9</v>
      </c>
      <c r="M275">
        <v>31</v>
      </c>
      <c r="N275">
        <v>12</v>
      </c>
      <c r="O275">
        <v>43</v>
      </c>
      <c r="P275">
        <v>57</v>
      </c>
      <c r="Q275">
        <v>100</v>
      </c>
    </row>
    <row r="276" spans="1:17" x14ac:dyDescent="0.2">
      <c r="A276" s="7" t="str">
        <f t="shared" si="4"/>
        <v>East of EnglandOct-09 to Dec-09</v>
      </c>
      <c r="B276" t="s">
        <v>58</v>
      </c>
      <c r="C276" t="s">
        <v>129</v>
      </c>
      <c r="D276">
        <v>2.4</v>
      </c>
      <c r="E276">
        <v>0.8</v>
      </c>
      <c r="F276">
        <v>3.2</v>
      </c>
      <c r="G276">
        <v>4</v>
      </c>
      <c r="H276">
        <v>7.2</v>
      </c>
      <c r="I276">
        <v>3.8</v>
      </c>
      <c r="J276">
        <v>0</v>
      </c>
      <c r="K276">
        <v>3.9</v>
      </c>
      <c r="L276">
        <v>11.1</v>
      </c>
      <c r="M276">
        <v>33</v>
      </c>
      <c r="N276">
        <v>12</v>
      </c>
      <c r="O276">
        <v>44</v>
      </c>
      <c r="P276">
        <v>56</v>
      </c>
      <c r="Q276">
        <v>100</v>
      </c>
    </row>
    <row r="277" spans="1:17" x14ac:dyDescent="0.2">
      <c r="A277" s="7" t="str">
        <f t="shared" si="4"/>
        <v>East of EnglandJan-10 to Mar-10</v>
      </c>
      <c r="B277" t="s">
        <v>58</v>
      </c>
      <c r="C277" t="s">
        <v>130</v>
      </c>
      <c r="D277">
        <v>2.6</v>
      </c>
      <c r="E277">
        <v>0.9</v>
      </c>
      <c r="F277">
        <v>3.4</v>
      </c>
      <c r="G277">
        <v>4.5999999999999996</v>
      </c>
      <c r="H277">
        <v>8</v>
      </c>
      <c r="I277">
        <v>4.5999999999999996</v>
      </c>
      <c r="J277">
        <v>0</v>
      </c>
      <c r="K277">
        <v>4.5999999999999996</v>
      </c>
      <c r="L277">
        <v>12.6</v>
      </c>
      <c r="M277">
        <v>32</v>
      </c>
      <c r="N277">
        <v>11</v>
      </c>
      <c r="O277">
        <v>43</v>
      </c>
      <c r="P277">
        <v>57</v>
      </c>
      <c r="Q277">
        <v>100</v>
      </c>
    </row>
    <row r="278" spans="1:17" x14ac:dyDescent="0.2">
      <c r="A278" s="7" t="str">
        <f t="shared" si="4"/>
        <v>East of EnglandApr-10 to Jun-10</v>
      </c>
      <c r="B278" t="s">
        <v>58</v>
      </c>
      <c r="C278" t="s">
        <v>131</v>
      </c>
      <c r="D278">
        <v>2.4</v>
      </c>
      <c r="E278">
        <v>0.9</v>
      </c>
      <c r="F278">
        <v>3.2</v>
      </c>
      <c r="G278">
        <v>4.2</v>
      </c>
      <c r="H278">
        <v>7.4</v>
      </c>
      <c r="I278">
        <v>4.3</v>
      </c>
      <c r="J278">
        <v>0</v>
      </c>
      <c r="K278">
        <v>4.3</v>
      </c>
      <c r="L278">
        <v>11.7</v>
      </c>
      <c r="M278">
        <v>32</v>
      </c>
      <c r="N278">
        <v>12</v>
      </c>
      <c r="O278">
        <v>44</v>
      </c>
      <c r="P278">
        <v>56</v>
      </c>
      <c r="Q278">
        <v>100</v>
      </c>
    </row>
    <row r="279" spans="1:17" x14ac:dyDescent="0.2">
      <c r="A279" s="7" t="str">
        <f t="shared" si="4"/>
        <v>East of EnglandJul-10 to Sep-10</v>
      </c>
      <c r="B279" t="s">
        <v>58</v>
      </c>
      <c r="C279" t="s">
        <v>132</v>
      </c>
      <c r="D279">
        <v>2.5</v>
      </c>
      <c r="E279">
        <v>1</v>
      </c>
      <c r="F279">
        <v>3.6</v>
      </c>
      <c r="G279">
        <v>4</v>
      </c>
      <c r="H279">
        <v>7.6</v>
      </c>
      <c r="I279">
        <v>4.5999999999999996</v>
      </c>
      <c r="J279">
        <v>0</v>
      </c>
      <c r="K279">
        <v>4.5999999999999996</v>
      </c>
      <c r="L279">
        <v>12.2</v>
      </c>
      <c r="M279">
        <v>33</v>
      </c>
      <c r="N279">
        <v>13</v>
      </c>
      <c r="O279">
        <v>47</v>
      </c>
      <c r="P279">
        <v>53</v>
      </c>
      <c r="Q279">
        <v>100</v>
      </c>
    </row>
    <row r="280" spans="1:17" x14ac:dyDescent="0.2">
      <c r="A280" s="7" t="str">
        <f t="shared" si="4"/>
        <v>East of EnglandOct-10 to Dec-10</v>
      </c>
      <c r="B280" t="s">
        <v>58</v>
      </c>
      <c r="C280" t="s">
        <v>133</v>
      </c>
      <c r="D280">
        <v>2.2999999999999998</v>
      </c>
      <c r="E280">
        <v>0.9</v>
      </c>
      <c r="F280">
        <v>3.2</v>
      </c>
      <c r="G280">
        <v>3.7</v>
      </c>
      <c r="H280">
        <v>6.9</v>
      </c>
      <c r="I280">
        <v>4.2</v>
      </c>
      <c r="J280">
        <v>0</v>
      </c>
      <c r="K280">
        <v>4.2</v>
      </c>
      <c r="L280">
        <v>11.1</v>
      </c>
      <c r="M280">
        <v>33</v>
      </c>
      <c r="N280">
        <v>13</v>
      </c>
      <c r="O280">
        <v>46</v>
      </c>
      <c r="P280">
        <v>54</v>
      </c>
      <c r="Q280">
        <v>100</v>
      </c>
    </row>
    <row r="281" spans="1:17" x14ac:dyDescent="0.2">
      <c r="A281" s="7" t="str">
        <f t="shared" si="4"/>
        <v>East of EnglandJan-11 to Mar-11</v>
      </c>
      <c r="B281" t="s">
        <v>58</v>
      </c>
      <c r="C281" t="s">
        <v>134</v>
      </c>
      <c r="D281">
        <v>2.1</v>
      </c>
      <c r="E281">
        <v>1.5</v>
      </c>
      <c r="F281">
        <v>3.6</v>
      </c>
      <c r="G281">
        <v>4.4000000000000004</v>
      </c>
      <c r="H281">
        <v>8</v>
      </c>
      <c r="I281">
        <v>4.8</v>
      </c>
      <c r="J281">
        <v>0</v>
      </c>
      <c r="K281">
        <v>4.8</v>
      </c>
      <c r="L281">
        <v>12.8</v>
      </c>
      <c r="M281">
        <v>27</v>
      </c>
      <c r="N281">
        <v>18</v>
      </c>
      <c r="O281">
        <v>45</v>
      </c>
      <c r="P281">
        <v>55</v>
      </c>
      <c r="Q281">
        <v>100</v>
      </c>
    </row>
    <row r="282" spans="1:17" x14ac:dyDescent="0.2">
      <c r="A282" s="7" t="str">
        <f t="shared" si="4"/>
        <v>East of EnglandApr-11 to Jun-11</v>
      </c>
      <c r="B282" t="s">
        <v>58</v>
      </c>
      <c r="C282" t="s">
        <v>148</v>
      </c>
      <c r="D282">
        <v>1.7</v>
      </c>
      <c r="E282">
        <v>1.8</v>
      </c>
      <c r="F282">
        <v>3.5</v>
      </c>
      <c r="G282">
        <v>3.4</v>
      </c>
      <c r="H282">
        <v>6.8</v>
      </c>
      <c r="I282">
        <v>4.5</v>
      </c>
      <c r="J282">
        <v>0</v>
      </c>
      <c r="K282">
        <v>4.5999999999999996</v>
      </c>
      <c r="L282">
        <v>11.4</v>
      </c>
      <c r="M282">
        <v>24</v>
      </c>
      <c r="N282">
        <v>26</v>
      </c>
      <c r="O282">
        <v>51</v>
      </c>
      <c r="P282">
        <v>49</v>
      </c>
      <c r="Q282">
        <v>100</v>
      </c>
    </row>
    <row r="283" spans="1:17" x14ac:dyDescent="0.2">
      <c r="A283" s="7" t="str">
        <f t="shared" si="4"/>
        <v>East of EnglandJul-11 to Sep-11</v>
      </c>
      <c r="B283" t="s">
        <v>58</v>
      </c>
      <c r="C283" t="s">
        <v>151</v>
      </c>
      <c r="D283">
        <v>1.9</v>
      </c>
      <c r="E283">
        <v>2.2000000000000002</v>
      </c>
      <c r="F283">
        <v>4</v>
      </c>
      <c r="G283">
        <v>3.1</v>
      </c>
      <c r="H283">
        <v>7.2</v>
      </c>
      <c r="I283">
        <v>5.3</v>
      </c>
      <c r="J283">
        <v>0</v>
      </c>
      <c r="K283">
        <v>5.3</v>
      </c>
      <c r="L283">
        <v>12.5</v>
      </c>
      <c r="M283">
        <v>26</v>
      </c>
      <c r="N283">
        <v>30</v>
      </c>
      <c r="O283">
        <v>56</v>
      </c>
      <c r="P283">
        <v>44</v>
      </c>
      <c r="Q283">
        <v>100</v>
      </c>
    </row>
    <row r="284" spans="1:17" x14ac:dyDescent="0.2">
      <c r="A284" s="7" t="str">
        <f t="shared" si="4"/>
        <v>East of EnglandOct-11 to Dec-11</v>
      </c>
      <c r="B284" t="s">
        <v>58</v>
      </c>
      <c r="C284" t="s">
        <v>229</v>
      </c>
      <c r="D284">
        <v>2.1</v>
      </c>
      <c r="E284">
        <v>2.2999999999999998</v>
      </c>
      <c r="F284">
        <v>4.4000000000000004</v>
      </c>
      <c r="G284">
        <v>3</v>
      </c>
      <c r="H284">
        <v>7.4</v>
      </c>
      <c r="I284">
        <v>5.3</v>
      </c>
      <c r="J284">
        <v>0.1</v>
      </c>
      <c r="K284">
        <v>5.4</v>
      </c>
      <c r="L284">
        <v>12.8</v>
      </c>
      <c r="M284">
        <v>28</v>
      </c>
      <c r="N284">
        <v>32</v>
      </c>
      <c r="O284">
        <v>60</v>
      </c>
      <c r="P284">
        <v>40</v>
      </c>
      <c r="Q284">
        <v>100</v>
      </c>
    </row>
    <row r="285" spans="1:17" x14ac:dyDescent="0.2">
      <c r="A285" s="7" t="str">
        <f t="shared" si="4"/>
        <v>East of EnglandJan-12 to Mar-12</v>
      </c>
      <c r="B285" t="s">
        <v>58</v>
      </c>
      <c r="C285" t="s">
        <v>239</v>
      </c>
      <c r="D285">
        <v>2.1</v>
      </c>
      <c r="E285">
        <v>2.5</v>
      </c>
      <c r="F285">
        <v>4.7</v>
      </c>
      <c r="G285">
        <v>3.3</v>
      </c>
      <c r="H285">
        <v>8</v>
      </c>
      <c r="I285">
        <v>5.4</v>
      </c>
      <c r="J285">
        <v>0.2</v>
      </c>
      <c r="K285">
        <v>5.6</v>
      </c>
      <c r="L285">
        <v>13.5</v>
      </c>
      <c r="M285">
        <v>27</v>
      </c>
      <c r="N285">
        <v>32</v>
      </c>
      <c r="O285">
        <v>59</v>
      </c>
      <c r="P285">
        <v>41</v>
      </c>
      <c r="Q285">
        <v>100</v>
      </c>
    </row>
    <row r="286" spans="1:17" x14ac:dyDescent="0.2">
      <c r="A286" s="7" t="str">
        <f t="shared" si="4"/>
        <v>East of EnglandApr-12 to Jun-12</v>
      </c>
      <c r="B286" t="s">
        <v>58</v>
      </c>
      <c r="C286" t="s">
        <v>249</v>
      </c>
      <c r="D286">
        <v>2.1</v>
      </c>
      <c r="E286">
        <v>2.9</v>
      </c>
      <c r="F286">
        <v>5</v>
      </c>
      <c r="G286">
        <v>3.3</v>
      </c>
      <c r="H286">
        <v>8.3000000000000007</v>
      </c>
      <c r="I286">
        <v>5.0999999999999996</v>
      </c>
      <c r="J286">
        <v>0.5</v>
      </c>
      <c r="K286">
        <v>5.6</v>
      </c>
      <c r="L286">
        <v>13.9</v>
      </c>
      <c r="M286">
        <v>26</v>
      </c>
      <c r="N286">
        <v>34</v>
      </c>
      <c r="O286">
        <v>60</v>
      </c>
      <c r="P286">
        <v>40</v>
      </c>
      <c r="Q286">
        <v>100</v>
      </c>
    </row>
    <row r="287" spans="1:17" x14ac:dyDescent="0.2">
      <c r="A287" s="7" t="str">
        <f t="shared" si="4"/>
        <v>East of EnglandJul-12 to Sep-12</v>
      </c>
      <c r="B287" t="s">
        <v>58</v>
      </c>
      <c r="C287" t="s">
        <v>256</v>
      </c>
      <c r="D287">
        <v>2.7</v>
      </c>
      <c r="E287">
        <v>4.0999999999999996</v>
      </c>
      <c r="F287">
        <v>6.8</v>
      </c>
      <c r="G287">
        <v>3.4</v>
      </c>
      <c r="H287">
        <v>10.199999999999999</v>
      </c>
      <c r="I287">
        <v>5.5</v>
      </c>
      <c r="J287">
        <v>1.6</v>
      </c>
      <c r="K287">
        <v>7.1</v>
      </c>
      <c r="L287">
        <v>17.3</v>
      </c>
      <c r="M287">
        <v>26</v>
      </c>
      <c r="N287">
        <v>41</v>
      </c>
      <c r="O287">
        <v>67</v>
      </c>
      <c r="P287">
        <v>33</v>
      </c>
      <c r="Q287">
        <v>100</v>
      </c>
    </row>
    <row r="288" spans="1:17" x14ac:dyDescent="0.2">
      <c r="A288" s="7" t="str">
        <f t="shared" si="4"/>
        <v>East of EnglandOct-12 to Dec-12</v>
      </c>
      <c r="B288" t="s">
        <v>58</v>
      </c>
      <c r="C288" t="s">
        <v>270</v>
      </c>
      <c r="D288">
        <v>2.2000000000000002</v>
      </c>
      <c r="E288">
        <v>4.7</v>
      </c>
      <c r="F288">
        <v>6.9</v>
      </c>
      <c r="G288">
        <v>3</v>
      </c>
      <c r="H288">
        <v>9.9</v>
      </c>
      <c r="I288">
        <v>6.5</v>
      </c>
      <c r="J288">
        <v>3.4</v>
      </c>
      <c r="K288">
        <v>9.8000000000000007</v>
      </c>
      <c r="L288">
        <v>19.7</v>
      </c>
      <c r="M288">
        <v>23</v>
      </c>
      <c r="N288">
        <v>47</v>
      </c>
      <c r="O288">
        <v>70</v>
      </c>
      <c r="P288">
        <v>30</v>
      </c>
      <c r="Q288">
        <v>100</v>
      </c>
    </row>
    <row r="289" spans="1:17" x14ac:dyDescent="0.2">
      <c r="A289" s="7" t="str">
        <f t="shared" si="4"/>
        <v>East of EnglandJan-13 to Mar-13</v>
      </c>
      <c r="B289" t="s">
        <v>58</v>
      </c>
      <c r="C289" t="s">
        <v>280</v>
      </c>
      <c r="D289">
        <v>1.8</v>
      </c>
      <c r="E289">
        <v>4.5999999999999996</v>
      </c>
      <c r="F289">
        <v>6.3</v>
      </c>
      <c r="G289">
        <v>2.2999999999999998</v>
      </c>
      <c r="H289">
        <v>8.6999999999999993</v>
      </c>
      <c r="I289">
        <v>7.5</v>
      </c>
      <c r="J289">
        <v>4.5</v>
      </c>
      <c r="K289">
        <v>12.1</v>
      </c>
      <c r="L289">
        <v>20.7</v>
      </c>
      <c r="M289">
        <v>20</v>
      </c>
      <c r="N289">
        <v>53</v>
      </c>
      <c r="O289">
        <v>73</v>
      </c>
      <c r="P289">
        <v>27</v>
      </c>
      <c r="Q289">
        <v>100</v>
      </c>
    </row>
    <row r="290" spans="1:17" x14ac:dyDescent="0.2">
      <c r="A290" s="7" t="str">
        <f t="shared" si="4"/>
        <v>East of EnglandApr-13 to Jun-13</v>
      </c>
      <c r="B290" t="s">
        <v>58</v>
      </c>
      <c r="C290" t="s">
        <v>755</v>
      </c>
      <c r="D290">
        <v>1.1000000000000001</v>
      </c>
      <c r="E290">
        <v>3.1</v>
      </c>
      <c r="F290">
        <v>4.3</v>
      </c>
      <c r="G290">
        <v>1.5</v>
      </c>
      <c r="H290">
        <v>5.8</v>
      </c>
      <c r="I290">
        <v>6.3</v>
      </c>
      <c r="J290">
        <v>1.3</v>
      </c>
      <c r="K290">
        <v>7.6</v>
      </c>
      <c r="L290">
        <v>13.4</v>
      </c>
      <c r="M290">
        <v>20</v>
      </c>
      <c r="N290">
        <v>54</v>
      </c>
      <c r="O290">
        <v>74</v>
      </c>
      <c r="P290">
        <v>26</v>
      </c>
      <c r="Q290">
        <v>100</v>
      </c>
    </row>
    <row r="291" spans="1:17" x14ac:dyDescent="0.2">
      <c r="A291" s="7" t="str">
        <f t="shared" si="4"/>
        <v>East of EnglandJul-13 to Sep-13</v>
      </c>
      <c r="B291" t="s">
        <v>58</v>
      </c>
      <c r="C291" t="s">
        <v>757</v>
      </c>
      <c r="D291">
        <v>1.2</v>
      </c>
      <c r="E291">
        <v>3.8</v>
      </c>
      <c r="F291">
        <v>5</v>
      </c>
      <c r="G291">
        <v>1.6</v>
      </c>
      <c r="H291">
        <v>6.6</v>
      </c>
      <c r="I291">
        <v>7.2</v>
      </c>
      <c r="J291">
        <v>1.8</v>
      </c>
      <c r="K291">
        <v>9.1</v>
      </c>
      <c r="L291">
        <v>15.7</v>
      </c>
      <c r="M291">
        <v>18</v>
      </c>
      <c r="N291">
        <v>57</v>
      </c>
      <c r="O291">
        <v>75</v>
      </c>
      <c r="P291">
        <v>25</v>
      </c>
      <c r="Q291">
        <v>100</v>
      </c>
    </row>
    <row r="292" spans="1:17" x14ac:dyDescent="0.2">
      <c r="A292" s="7" t="str">
        <f t="shared" si="4"/>
        <v>East of EnglandOct-13 to Dec-13</v>
      </c>
      <c r="B292" t="s">
        <v>58</v>
      </c>
      <c r="C292" t="s">
        <v>784</v>
      </c>
      <c r="D292">
        <v>1</v>
      </c>
      <c r="E292">
        <v>3.2</v>
      </c>
      <c r="F292">
        <v>4.3</v>
      </c>
      <c r="G292">
        <v>1.4</v>
      </c>
      <c r="H292">
        <v>5.7</v>
      </c>
      <c r="I292">
        <v>6.5</v>
      </c>
      <c r="J292">
        <v>1.5</v>
      </c>
      <c r="K292">
        <v>8.1</v>
      </c>
      <c r="L292">
        <v>13.8</v>
      </c>
      <c r="M292">
        <v>18</v>
      </c>
      <c r="N292">
        <v>57</v>
      </c>
      <c r="O292">
        <v>75</v>
      </c>
      <c r="P292">
        <v>25</v>
      </c>
      <c r="Q292">
        <v>100</v>
      </c>
    </row>
    <row r="293" spans="1:17" x14ac:dyDescent="0.2">
      <c r="A293" s="7" t="str">
        <f t="shared" si="4"/>
        <v>East of EnglandJan-14 to Mar-14</v>
      </c>
      <c r="B293" t="s">
        <v>58</v>
      </c>
      <c r="C293" t="s">
        <v>802</v>
      </c>
      <c r="D293">
        <v>1.1000000000000001</v>
      </c>
      <c r="E293">
        <v>3.6</v>
      </c>
      <c r="F293">
        <v>4.5999999999999996</v>
      </c>
      <c r="G293">
        <v>1.4</v>
      </c>
      <c r="H293">
        <v>6.1</v>
      </c>
      <c r="I293">
        <v>6.8</v>
      </c>
      <c r="J293">
        <v>2.1</v>
      </c>
      <c r="K293">
        <v>8.9</v>
      </c>
      <c r="L293">
        <v>15</v>
      </c>
      <c r="M293">
        <v>17</v>
      </c>
      <c r="N293">
        <v>59</v>
      </c>
      <c r="O293">
        <v>76</v>
      </c>
      <c r="P293">
        <v>24</v>
      </c>
      <c r="Q293">
        <v>100</v>
      </c>
    </row>
    <row r="294" spans="1:17" x14ac:dyDescent="0.2">
      <c r="A294" s="7" t="str">
        <f t="shared" si="4"/>
        <v>East of EnglandApr-14 to Jun-14</v>
      </c>
      <c r="B294" t="s">
        <v>58</v>
      </c>
      <c r="C294" t="s">
        <v>766</v>
      </c>
      <c r="D294">
        <v>0.7</v>
      </c>
      <c r="E294">
        <v>3.2</v>
      </c>
      <c r="F294">
        <v>4</v>
      </c>
      <c r="G294">
        <v>0.9</v>
      </c>
      <c r="H294">
        <v>4.9000000000000004</v>
      </c>
      <c r="I294">
        <v>6.1</v>
      </c>
      <c r="J294">
        <v>3.1</v>
      </c>
      <c r="K294">
        <v>9.1999999999999993</v>
      </c>
      <c r="L294">
        <v>14</v>
      </c>
      <c r="M294">
        <v>15</v>
      </c>
      <c r="N294">
        <v>67</v>
      </c>
      <c r="O294">
        <v>82</v>
      </c>
      <c r="P294">
        <v>18</v>
      </c>
      <c r="Q294">
        <v>100</v>
      </c>
    </row>
    <row r="295" spans="1:17" x14ac:dyDescent="0.2">
      <c r="A295" s="7" t="str">
        <f t="shared" si="4"/>
        <v>East of EnglandJul-14 to Sep-14</v>
      </c>
      <c r="B295" t="s">
        <v>58</v>
      </c>
      <c r="C295" t="s">
        <v>771</v>
      </c>
      <c r="D295">
        <v>0.6</v>
      </c>
      <c r="E295">
        <v>3.4</v>
      </c>
      <c r="F295">
        <v>4</v>
      </c>
      <c r="G295">
        <v>0.6</v>
      </c>
      <c r="H295">
        <v>4.5999999999999996</v>
      </c>
      <c r="I295">
        <v>6.1</v>
      </c>
      <c r="J295">
        <v>4.8</v>
      </c>
      <c r="K295">
        <v>10.9</v>
      </c>
      <c r="L295">
        <v>15.5</v>
      </c>
      <c r="M295">
        <v>12</v>
      </c>
      <c r="N295">
        <v>75</v>
      </c>
      <c r="O295">
        <v>87</v>
      </c>
      <c r="P295">
        <v>13</v>
      </c>
      <c r="Q295">
        <v>100</v>
      </c>
    </row>
    <row r="296" spans="1:17" x14ac:dyDescent="0.2">
      <c r="A296" s="7" t="str">
        <f t="shared" si="4"/>
        <v>East of EnglandDec-08 to Feb-09</v>
      </c>
      <c r="B296" t="s">
        <v>58</v>
      </c>
      <c r="C296" t="s">
        <v>136</v>
      </c>
      <c r="D296">
        <v>1.7</v>
      </c>
      <c r="E296">
        <v>0.7</v>
      </c>
      <c r="F296">
        <v>2.4</v>
      </c>
      <c r="G296">
        <v>3.5</v>
      </c>
      <c r="H296">
        <v>5.9</v>
      </c>
      <c r="I296">
        <v>4.2</v>
      </c>
      <c r="J296">
        <v>0</v>
      </c>
      <c r="K296">
        <v>4.2</v>
      </c>
      <c r="L296">
        <v>10.1</v>
      </c>
      <c r="M296">
        <v>29</v>
      </c>
      <c r="N296">
        <v>12</v>
      </c>
      <c r="O296">
        <v>41</v>
      </c>
      <c r="P296">
        <v>59</v>
      </c>
      <c r="Q296">
        <v>100</v>
      </c>
    </row>
    <row r="297" spans="1:17" x14ac:dyDescent="0.2">
      <c r="A297" s="7" t="str">
        <f t="shared" si="4"/>
        <v>East of EnglandMar-09 to May-09</v>
      </c>
      <c r="B297" t="s">
        <v>58</v>
      </c>
      <c r="C297" t="s">
        <v>137</v>
      </c>
      <c r="D297">
        <v>2.1</v>
      </c>
      <c r="E297">
        <v>0.8</v>
      </c>
      <c r="F297">
        <v>2.9</v>
      </c>
      <c r="G297">
        <v>4.3</v>
      </c>
      <c r="H297">
        <v>7.2</v>
      </c>
      <c r="I297">
        <v>4.5999999999999996</v>
      </c>
      <c r="J297">
        <v>0</v>
      </c>
      <c r="K297">
        <v>4.5999999999999996</v>
      </c>
      <c r="L297">
        <v>11.8</v>
      </c>
      <c r="M297">
        <v>29</v>
      </c>
      <c r="N297">
        <v>11</v>
      </c>
      <c r="O297">
        <v>40</v>
      </c>
      <c r="P297">
        <v>60</v>
      </c>
      <c r="Q297">
        <v>100</v>
      </c>
    </row>
    <row r="298" spans="1:17" x14ac:dyDescent="0.2">
      <c r="A298" s="7" t="str">
        <f t="shared" si="4"/>
        <v>East of EnglandJun-09 to Aug-09</v>
      </c>
      <c r="B298" t="s">
        <v>58</v>
      </c>
      <c r="C298" t="s">
        <v>138</v>
      </c>
      <c r="D298">
        <v>2.4</v>
      </c>
      <c r="E298">
        <v>0.9</v>
      </c>
      <c r="F298">
        <v>3.2</v>
      </c>
      <c r="G298">
        <v>4.3</v>
      </c>
      <c r="H298">
        <v>7.5</v>
      </c>
      <c r="I298">
        <v>4.5</v>
      </c>
      <c r="J298">
        <v>0</v>
      </c>
      <c r="K298">
        <v>4.5</v>
      </c>
      <c r="L298">
        <v>12</v>
      </c>
      <c r="M298">
        <v>31</v>
      </c>
      <c r="N298">
        <v>12</v>
      </c>
      <c r="O298">
        <v>43</v>
      </c>
      <c r="P298">
        <v>57</v>
      </c>
      <c r="Q298">
        <v>100</v>
      </c>
    </row>
    <row r="299" spans="1:17" x14ac:dyDescent="0.2">
      <c r="A299" s="7" t="str">
        <f t="shared" si="4"/>
        <v>East of EnglandSep-09 to Nov-09</v>
      </c>
      <c r="B299" t="s">
        <v>58</v>
      </c>
      <c r="C299" t="s">
        <v>139</v>
      </c>
      <c r="D299">
        <v>2.5</v>
      </c>
      <c r="E299">
        <v>0.9</v>
      </c>
      <c r="F299">
        <v>3.4</v>
      </c>
      <c r="G299">
        <v>4.3</v>
      </c>
      <c r="H299">
        <v>7.7</v>
      </c>
      <c r="I299">
        <v>4.2</v>
      </c>
      <c r="J299">
        <v>0</v>
      </c>
      <c r="K299">
        <v>4.2</v>
      </c>
      <c r="L299">
        <v>11.8</v>
      </c>
      <c r="M299">
        <v>32</v>
      </c>
      <c r="N299">
        <v>12</v>
      </c>
      <c r="O299">
        <v>44</v>
      </c>
      <c r="P299">
        <v>56</v>
      </c>
      <c r="Q299">
        <v>100</v>
      </c>
    </row>
    <row r="300" spans="1:17" x14ac:dyDescent="0.2">
      <c r="A300" s="7" t="str">
        <f t="shared" si="4"/>
        <v>East of EnglandDec-09 to Feb-10</v>
      </c>
      <c r="B300" t="s">
        <v>58</v>
      </c>
      <c r="C300" t="s">
        <v>140</v>
      </c>
      <c r="D300">
        <v>2.4</v>
      </c>
      <c r="E300">
        <v>0.8</v>
      </c>
      <c r="F300">
        <v>3.2</v>
      </c>
      <c r="G300">
        <v>4.2</v>
      </c>
      <c r="H300">
        <v>7.4</v>
      </c>
      <c r="I300">
        <v>4.2</v>
      </c>
      <c r="J300">
        <v>0</v>
      </c>
      <c r="K300">
        <v>4.2</v>
      </c>
      <c r="L300">
        <v>11.6</v>
      </c>
      <c r="M300">
        <v>32</v>
      </c>
      <c r="N300">
        <v>11</v>
      </c>
      <c r="O300">
        <v>43</v>
      </c>
      <c r="P300">
        <v>57</v>
      </c>
      <c r="Q300">
        <v>100</v>
      </c>
    </row>
    <row r="301" spans="1:17" x14ac:dyDescent="0.2">
      <c r="A301" s="7" t="str">
        <f t="shared" si="4"/>
        <v>East of EnglandMar-10 to May-10</v>
      </c>
      <c r="B301" t="s">
        <v>58</v>
      </c>
      <c r="C301" t="s">
        <v>141</v>
      </c>
      <c r="D301">
        <v>2.4</v>
      </c>
      <c r="E301">
        <v>0.8</v>
      </c>
      <c r="F301">
        <v>3.3</v>
      </c>
      <c r="G301">
        <v>4.4000000000000004</v>
      </c>
      <c r="H301">
        <v>7.6</v>
      </c>
      <c r="I301">
        <v>4.3</v>
      </c>
      <c r="J301">
        <v>0</v>
      </c>
      <c r="K301">
        <v>4.3</v>
      </c>
      <c r="L301">
        <v>11.9</v>
      </c>
      <c r="M301">
        <v>32</v>
      </c>
      <c r="N301">
        <v>11</v>
      </c>
      <c r="O301">
        <v>43</v>
      </c>
      <c r="P301">
        <v>57</v>
      </c>
      <c r="Q301">
        <v>100</v>
      </c>
    </row>
    <row r="302" spans="1:17" x14ac:dyDescent="0.2">
      <c r="A302" s="7" t="str">
        <f t="shared" si="4"/>
        <v>East of EnglandJun-10 to Aug-10</v>
      </c>
      <c r="B302" t="s">
        <v>58</v>
      </c>
      <c r="C302" t="s">
        <v>142</v>
      </c>
      <c r="D302">
        <v>2.5</v>
      </c>
      <c r="E302">
        <v>1</v>
      </c>
      <c r="F302">
        <v>3.5</v>
      </c>
      <c r="G302">
        <v>4</v>
      </c>
      <c r="H302">
        <v>7.5</v>
      </c>
      <c r="I302">
        <v>4.7</v>
      </c>
      <c r="J302">
        <v>0</v>
      </c>
      <c r="K302">
        <v>4.7</v>
      </c>
      <c r="L302">
        <v>12.2</v>
      </c>
      <c r="M302">
        <v>33</v>
      </c>
      <c r="N302">
        <v>13</v>
      </c>
      <c r="O302">
        <v>46</v>
      </c>
      <c r="P302">
        <v>54</v>
      </c>
      <c r="Q302">
        <v>100</v>
      </c>
    </row>
    <row r="303" spans="1:17" x14ac:dyDescent="0.2">
      <c r="A303" s="7" t="str">
        <f t="shared" si="4"/>
        <v>East of EnglandSep-10 to Nov-10</v>
      </c>
      <c r="B303" t="s">
        <v>58</v>
      </c>
      <c r="C303" t="s">
        <v>143</v>
      </c>
      <c r="D303">
        <v>2.5</v>
      </c>
      <c r="E303">
        <v>1</v>
      </c>
      <c r="F303">
        <v>3.5</v>
      </c>
      <c r="G303">
        <v>4</v>
      </c>
      <c r="H303">
        <v>7.5</v>
      </c>
      <c r="I303">
        <v>4.4000000000000004</v>
      </c>
      <c r="J303">
        <v>0</v>
      </c>
      <c r="K303">
        <v>4.4000000000000004</v>
      </c>
      <c r="L303">
        <v>11.9</v>
      </c>
      <c r="M303">
        <v>34</v>
      </c>
      <c r="N303">
        <v>13</v>
      </c>
      <c r="O303">
        <v>46</v>
      </c>
      <c r="P303">
        <v>54</v>
      </c>
      <c r="Q303">
        <v>100</v>
      </c>
    </row>
    <row r="304" spans="1:17" x14ac:dyDescent="0.2">
      <c r="A304" s="7" t="str">
        <f t="shared" si="4"/>
        <v>East of EnglandDec-10 to Feb-11</v>
      </c>
      <c r="B304" t="s">
        <v>58</v>
      </c>
      <c r="C304" t="s">
        <v>144</v>
      </c>
      <c r="D304">
        <v>2.1</v>
      </c>
      <c r="E304">
        <v>1.2</v>
      </c>
      <c r="F304">
        <v>3.3</v>
      </c>
      <c r="G304">
        <v>4</v>
      </c>
      <c r="H304">
        <v>7.3</v>
      </c>
      <c r="I304">
        <v>4.3</v>
      </c>
      <c r="J304">
        <v>0</v>
      </c>
      <c r="K304">
        <v>4.3</v>
      </c>
      <c r="L304">
        <v>11.6</v>
      </c>
      <c r="M304">
        <v>29</v>
      </c>
      <c r="N304">
        <v>16</v>
      </c>
      <c r="O304">
        <v>45</v>
      </c>
      <c r="P304">
        <v>55</v>
      </c>
      <c r="Q304">
        <v>100</v>
      </c>
    </row>
    <row r="305" spans="1:17" x14ac:dyDescent="0.2">
      <c r="A305" s="7" t="str">
        <f t="shared" si="4"/>
        <v>East of EnglandMar-11 to May-11</v>
      </c>
      <c r="B305" t="s">
        <v>58</v>
      </c>
      <c r="C305" t="s">
        <v>145</v>
      </c>
      <c r="D305">
        <v>1.8</v>
      </c>
      <c r="E305">
        <v>1.7</v>
      </c>
      <c r="F305">
        <v>3.5</v>
      </c>
      <c r="G305">
        <v>3.8</v>
      </c>
      <c r="H305">
        <v>7.3</v>
      </c>
      <c r="I305">
        <v>4.7</v>
      </c>
      <c r="J305">
        <v>0</v>
      </c>
      <c r="K305">
        <v>4.7</v>
      </c>
      <c r="L305">
        <v>11.9</v>
      </c>
      <c r="M305">
        <v>24</v>
      </c>
      <c r="N305">
        <v>24</v>
      </c>
      <c r="O305">
        <v>48</v>
      </c>
      <c r="P305">
        <v>52</v>
      </c>
      <c r="Q305">
        <v>100</v>
      </c>
    </row>
    <row r="306" spans="1:17" x14ac:dyDescent="0.2">
      <c r="A306" s="7" t="str">
        <f t="shared" si="4"/>
        <v>East of EnglandJun-11 to Aug-11</v>
      </c>
      <c r="B306" t="s">
        <v>58</v>
      </c>
      <c r="C306" t="s">
        <v>149</v>
      </c>
      <c r="D306">
        <v>1.8</v>
      </c>
      <c r="E306">
        <v>2</v>
      </c>
      <c r="F306">
        <v>3.8</v>
      </c>
      <c r="G306">
        <v>3.2</v>
      </c>
      <c r="H306">
        <v>6.9</v>
      </c>
      <c r="I306">
        <v>5.2</v>
      </c>
      <c r="J306">
        <v>0</v>
      </c>
      <c r="K306">
        <v>5.2</v>
      </c>
      <c r="L306">
        <v>12.2</v>
      </c>
      <c r="M306">
        <v>26</v>
      </c>
      <c r="N306">
        <v>29</v>
      </c>
      <c r="O306">
        <v>54</v>
      </c>
      <c r="P306">
        <v>46</v>
      </c>
      <c r="Q306">
        <v>100</v>
      </c>
    </row>
    <row r="307" spans="1:17" x14ac:dyDescent="0.2">
      <c r="A307" s="7" t="str">
        <f t="shared" si="4"/>
        <v>East of EnglandSep-11 to Nov-11</v>
      </c>
      <c r="B307" t="s">
        <v>58</v>
      </c>
      <c r="C307" t="s">
        <v>150</v>
      </c>
      <c r="D307">
        <v>2.2000000000000002</v>
      </c>
      <c r="E307">
        <v>2.5</v>
      </c>
      <c r="F307">
        <v>4.5999999999999996</v>
      </c>
      <c r="G307">
        <v>3.2</v>
      </c>
      <c r="H307">
        <v>7.9</v>
      </c>
      <c r="I307">
        <v>5.5</v>
      </c>
      <c r="J307">
        <v>0.1</v>
      </c>
      <c r="K307">
        <v>5.6</v>
      </c>
      <c r="L307">
        <v>13.5</v>
      </c>
      <c r="M307">
        <v>28</v>
      </c>
      <c r="N307">
        <v>31</v>
      </c>
      <c r="O307">
        <v>59</v>
      </c>
      <c r="P307">
        <v>41</v>
      </c>
      <c r="Q307">
        <v>100</v>
      </c>
    </row>
    <row r="308" spans="1:17" x14ac:dyDescent="0.2">
      <c r="A308" s="7" t="str">
        <f t="shared" si="4"/>
        <v>East of EnglandDec-11 to Feb-12</v>
      </c>
      <c r="B308" t="s">
        <v>58</v>
      </c>
      <c r="C308" t="s">
        <v>230</v>
      </c>
      <c r="D308">
        <v>2</v>
      </c>
      <c r="E308">
        <v>2.2999999999999998</v>
      </c>
      <c r="F308">
        <v>4.3</v>
      </c>
      <c r="G308">
        <v>3</v>
      </c>
      <c r="H308">
        <v>7.3</v>
      </c>
      <c r="I308">
        <v>5.2</v>
      </c>
      <c r="J308">
        <v>0.1</v>
      </c>
      <c r="K308">
        <v>5.4</v>
      </c>
      <c r="L308">
        <v>12.7</v>
      </c>
      <c r="M308">
        <v>27</v>
      </c>
      <c r="N308">
        <v>32</v>
      </c>
      <c r="O308">
        <v>58</v>
      </c>
      <c r="P308">
        <v>42</v>
      </c>
      <c r="Q308">
        <v>100</v>
      </c>
    </row>
    <row r="309" spans="1:17" x14ac:dyDescent="0.2">
      <c r="A309" s="7" t="str">
        <f t="shared" si="4"/>
        <v>East of EnglandMar-12 to May-12</v>
      </c>
      <c r="B309" t="s">
        <v>58</v>
      </c>
      <c r="C309" t="s">
        <v>240</v>
      </c>
      <c r="D309">
        <v>2.1</v>
      </c>
      <c r="E309">
        <v>2.6</v>
      </c>
      <c r="F309">
        <v>4.7</v>
      </c>
      <c r="G309">
        <v>3.3</v>
      </c>
      <c r="H309">
        <v>7.9</v>
      </c>
      <c r="I309">
        <v>5.0999999999999996</v>
      </c>
      <c r="J309">
        <v>0.3</v>
      </c>
      <c r="K309">
        <v>5.4</v>
      </c>
      <c r="L309">
        <v>13.4</v>
      </c>
      <c r="M309">
        <v>26</v>
      </c>
      <c r="N309">
        <v>33</v>
      </c>
      <c r="O309">
        <v>59</v>
      </c>
      <c r="P309">
        <v>41</v>
      </c>
      <c r="Q309">
        <v>100</v>
      </c>
    </row>
    <row r="310" spans="1:17" x14ac:dyDescent="0.2">
      <c r="A310" s="7" t="str">
        <f t="shared" si="4"/>
        <v>East of EnglandJun-12 to Aug-12</v>
      </c>
      <c r="B310" t="s">
        <v>58</v>
      </c>
      <c r="C310" t="s">
        <v>250</v>
      </c>
      <c r="D310">
        <v>2.6</v>
      </c>
      <c r="E310">
        <v>3.9</v>
      </c>
      <c r="F310">
        <v>6.5</v>
      </c>
      <c r="G310">
        <v>3.5</v>
      </c>
      <c r="H310">
        <v>9.9</v>
      </c>
      <c r="I310">
        <v>5.3</v>
      </c>
      <c r="J310">
        <v>1.3</v>
      </c>
      <c r="K310">
        <v>6.6</v>
      </c>
      <c r="L310">
        <v>16.5</v>
      </c>
      <c r="M310">
        <v>26</v>
      </c>
      <c r="N310">
        <v>39</v>
      </c>
      <c r="O310">
        <v>65</v>
      </c>
      <c r="P310">
        <v>35</v>
      </c>
      <c r="Q310">
        <v>100</v>
      </c>
    </row>
    <row r="311" spans="1:17" x14ac:dyDescent="0.2">
      <c r="A311" s="7" t="str">
        <f t="shared" si="4"/>
        <v>East of EnglandSep-12 to Nov-12</v>
      </c>
      <c r="B311" t="s">
        <v>58</v>
      </c>
      <c r="C311" t="s">
        <v>257</v>
      </c>
      <c r="D311">
        <v>2.5</v>
      </c>
      <c r="E311">
        <v>4.7</v>
      </c>
      <c r="F311">
        <v>7.1</v>
      </c>
      <c r="G311">
        <v>3.3</v>
      </c>
      <c r="H311">
        <v>10.4</v>
      </c>
      <c r="I311">
        <v>6.4</v>
      </c>
      <c r="J311">
        <v>2.7</v>
      </c>
      <c r="K311">
        <v>9.1</v>
      </c>
      <c r="L311">
        <v>19.600000000000001</v>
      </c>
      <c r="M311">
        <v>24</v>
      </c>
      <c r="N311">
        <v>45</v>
      </c>
      <c r="O311">
        <v>68</v>
      </c>
      <c r="P311">
        <v>32</v>
      </c>
      <c r="Q311">
        <v>100</v>
      </c>
    </row>
    <row r="312" spans="1:17" x14ac:dyDescent="0.2">
      <c r="A312" s="7" t="str">
        <f t="shared" si="4"/>
        <v>East of EnglandDec-12 to Feb-13</v>
      </c>
      <c r="B312" t="s">
        <v>58</v>
      </c>
      <c r="C312" t="s">
        <v>271</v>
      </c>
      <c r="D312">
        <v>1.9</v>
      </c>
      <c r="E312">
        <v>4.7</v>
      </c>
      <c r="F312">
        <v>6.6</v>
      </c>
      <c r="G312">
        <v>2.4</v>
      </c>
      <c r="H312">
        <v>9</v>
      </c>
      <c r="I312">
        <v>7.2</v>
      </c>
      <c r="J312">
        <v>4.8</v>
      </c>
      <c r="K312">
        <v>12</v>
      </c>
      <c r="L312">
        <v>21</v>
      </c>
      <c r="M312">
        <v>21</v>
      </c>
      <c r="N312">
        <v>52</v>
      </c>
      <c r="O312">
        <v>73</v>
      </c>
      <c r="P312">
        <v>27</v>
      </c>
      <c r="Q312">
        <v>100</v>
      </c>
    </row>
    <row r="313" spans="1:17" x14ac:dyDescent="0.2">
      <c r="A313" s="7" t="str">
        <f t="shared" si="4"/>
        <v>East of EnglandMar-13 to May-13</v>
      </c>
      <c r="B313" t="s">
        <v>58</v>
      </c>
      <c r="C313" t="s">
        <v>281</v>
      </c>
      <c r="D313">
        <v>1.2</v>
      </c>
      <c r="E313">
        <v>3.4</v>
      </c>
      <c r="F313">
        <v>4.5999999999999996</v>
      </c>
      <c r="G313">
        <v>1.6</v>
      </c>
      <c r="H313">
        <v>6.2</v>
      </c>
      <c r="I313">
        <v>6.3</v>
      </c>
      <c r="J313">
        <v>1.9</v>
      </c>
      <c r="K313">
        <v>8.1999999999999993</v>
      </c>
      <c r="L313">
        <v>14.4</v>
      </c>
      <c r="M313">
        <v>20</v>
      </c>
      <c r="N313">
        <v>54</v>
      </c>
      <c r="O313">
        <v>74</v>
      </c>
      <c r="P313">
        <v>26</v>
      </c>
      <c r="Q313">
        <v>100</v>
      </c>
    </row>
    <row r="314" spans="1:17" x14ac:dyDescent="0.2">
      <c r="A314" s="7" t="str">
        <f t="shared" si="4"/>
        <v>East of EnglandJun-13 to Aug-13</v>
      </c>
      <c r="B314" t="s">
        <v>58</v>
      </c>
      <c r="C314" t="s">
        <v>758</v>
      </c>
      <c r="D314">
        <v>1.2</v>
      </c>
      <c r="E314">
        <v>3.5</v>
      </c>
      <c r="F314">
        <v>4.7</v>
      </c>
      <c r="G314">
        <v>1.6</v>
      </c>
      <c r="H314">
        <v>6.3</v>
      </c>
      <c r="I314">
        <v>7.1</v>
      </c>
      <c r="J314">
        <v>1.9</v>
      </c>
      <c r="K314">
        <v>9</v>
      </c>
      <c r="L314">
        <v>15.3</v>
      </c>
      <c r="M314">
        <v>19</v>
      </c>
      <c r="N314">
        <v>56</v>
      </c>
      <c r="O314">
        <v>75</v>
      </c>
      <c r="P314">
        <v>25</v>
      </c>
      <c r="Q314">
        <v>100</v>
      </c>
    </row>
    <row r="315" spans="1:17" x14ac:dyDescent="0.2">
      <c r="A315" s="7" t="str">
        <f t="shared" si="4"/>
        <v>East of EnglandSep-13 to Nov-13</v>
      </c>
      <c r="B315" t="s">
        <v>58</v>
      </c>
      <c r="C315" t="s">
        <v>785</v>
      </c>
      <c r="D315">
        <v>1.1000000000000001</v>
      </c>
      <c r="E315">
        <v>3.6</v>
      </c>
      <c r="F315">
        <v>4.8</v>
      </c>
      <c r="G315">
        <v>1.6</v>
      </c>
      <c r="H315">
        <v>6.4</v>
      </c>
      <c r="I315">
        <v>7</v>
      </c>
      <c r="J315">
        <v>1.6</v>
      </c>
      <c r="K315">
        <v>8.6</v>
      </c>
      <c r="L315">
        <v>14.9</v>
      </c>
      <c r="M315">
        <v>18</v>
      </c>
      <c r="N315">
        <v>57</v>
      </c>
      <c r="O315">
        <v>74</v>
      </c>
      <c r="P315">
        <v>26</v>
      </c>
      <c r="Q315">
        <v>100</v>
      </c>
    </row>
    <row r="316" spans="1:17" x14ac:dyDescent="0.2">
      <c r="A316" s="7" t="str">
        <f t="shared" si="4"/>
        <v>East of EnglandDec-13 to Feb-14</v>
      </c>
      <c r="B316" t="s">
        <v>58</v>
      </c>
      <c r="C316" t="s">
        <v>803</v>
      </c>
      <c r="D316">
        <v>1</v>
      </c>
      <c r="E316">
        <v>3.3</v>
      </c>
      <c r="F316">
        <v>4.3</v>
      </c>
      <c r="G316">
        <v>1.3</v>
      </c>
      <c r="H316">
        <v>5.6</v>
      </c>
      <c r="I316">
        <v>6.4</v>
      </c>
      <c r="J316">
        <v>1.8</v>
      </c>
      <c r="K316">
        <v>8.1999999999999993</v>
      </c>
      <c r="L316">
        <v>13.8</v>
      </c>
      <c r="M316">
        <v>18</v>
      </c>
      <c r="N316">
        <v>59</v>
      </c>
      <c r="O316">
        <v>77</v>
      </c>
      <c r="P316">
        <v>23</v>
      </c>
      <c r="Q316">
        <v>100</v>
      </c>
    </row>
    <row r="317" spans="1:17" x14ac:dyDescent="0.2">
      <c r="A317" s="7" t="str">
        <f t="shared" si="4"/>
        <v>East of EnglandMar-14 to May-14</v>
      </c>
      <c r="B317" t="s">
        <v>58</v>
      </c>
      <c r="C317" t="s">
        <v>767</v>
      </c>
      <c r="D317">
        <v>0.9</v>
      </c>
      <c r="E317">
        <v>3.3</v>
      </c>
      <c r="F317">
        <v>4.2</v>
      </c>
      <c r="G317">
        <v>1.1000000000000001</v>
      </c>
      <c r="H317">
        <v>5.3</v>
      </c>
      <c r="I317">
        <v>6.3</v>
      </c>
      <c r="J317">
        <v>2.6</v>
      </c>
      <c r="K317">
        <v>8.9</v>
      </c>
      <c r="L317">
        <v>14.1</v>
      </c>
      <c r="M317">
        <v>16</v>
      </c>
      <c r="N317">
        <v>63</v>
      </c>
      <c r="O317">
        <v>79</v>
      </c>
      <c r="P317">
        <v>21</v>
      </c>
      <c r="Q317">
        <v>100</v>
      </c>
    </row>
    <row r="318" spans="1:17" x14ac:dyDescent="0.2">
      <c r="A318" s="7" t="str">
        <f t="shared" si="4"/>
        <v>East of EnglandJun-14 to Aug-14</v>
      </c>
      <c r="B318" t="s">
        <v>58</v>
      </c>
      <c r="C318" t="s">
        <v>772</v>
      </c>
      <c r="D318">
        <v>0.6</v>
      </c>
      <c r="E318">
        <v>3.3</v>
      </c>
      <c r="F318">
        <v>3.9</v>
      </c>
      <c r="G318">
        <v>0.7</v>
      </c>
      <c r="H318">
        <v>4.5999999999999996</v>
      </c>
      <c r="I318">
        <v>6.1</v>
      </c>
      <c r="J318">
        <v>4.2</v>
      </c>
      <c r="K318">
        <v>10.3</v>
      </c>
      <c r="L318">
        <v>14.9</v>
      </c>
      <c r="M318">
        <v>13</v>
      </c>
      <c r="N318">
        <v>72</v>
      </c>
      <c r="O318">
        <v>85</v>
      </c>
      <c r="P318">
        <v>15</v>
      </c>
      <c r="Q318">
        <v>100</v>
      </c>
    </row>
    <row r="319" spans="1:17" x14ac:dyDescent="0.2">
      <c r="A319" s="7" t="str">
        <f t="shared" si="4"/>
        <v>East of EnglandOct-08</v>
      </c>
      <c r="B319" t="s">
        <v>58</v>
      </c>
      <c r="C319" t="s">
        <v>174</v>
      </c>
      <c r="D319">
        <v>0.1</v>
      </c>
      <c r="E319">
        <v>0.1</v>
      </c>
      <c r="F319">
        <v>0.2</v>
      </c>
      <c r="G319">
        <v>0.2</v>
      </c>
      <c r="H319">
        <v>0.4</v>
      </c>
      <c r="I319">
        <v>0.3</v>
      </c>
      <c r="J319">
        <v>0</v>
      </c>
      <c r="K319">
        <v>0.3</v>
      </c>
      <c r="L319">
        <v>0.7</v>
      </c>
      <c r="M319">
        <v>23</v>
      </c>
      <c r="N319">
        <v>17</v>
      </c>
      <c r="O319">
        <v>40</v>
      </c>
      <c r="P319">
        <v>60</v>
      </c>
      <c r="Q319">
        <v>100</v>
      </c>
    </row>
    <row r="320" spans="1:17" x14ac:dyDescent="0.2">
      <c r="A320" s="7" t="str">
        <f t="shared" si="4"/>
        <v>East of EnglandNov-08</v>
      </c>
      <c r="B320" t="s">
        <v>58</v>
      </c>
      <c r="C320" t="s">
        <v>175</v>
      </c>
      <c r="D320">
        <v>0.5</v>
      </c>
      <c r="E320">
        <v>0.2</v>
      </c>
      <c r="F320">
        <v>0.7</v>
      </c>
      <c r="G320">
        <v>1.1000000000000001</v>
      </c>
      <c r="H320">
        <v>1.9</v>
      </c>
      <c r="I320">
        <v>1.3</v>
      </c>
      <c r="J320">
        <v>0</v>
      </c>
      <c r="K320">
        <v>1.3</v>
      </c>
      <c r="L320">
        <v>3.2</v>
      </c>
      <c r="M320">
        <v>27</v>
      </c>
      <c r="N320">
        <v>13</v>
      </c>
      <c r="O320">
        <v>40</v>
      </c>
      <c r="P320">
        <v>60</v>
      </c>
      <c r="Q320">
        <v>100</v>
      </c>
    </row>
    <row r="321" spans="1:17" x14ac:dyDescent="0.2">
      <c r="A321" s="7" t="str">
        <f t="shared" si="4"/>
        <v>East of EnglandDec-08</v>
      </c>
      <c r="B321" t="s">
        <v>58</v>
      </c>
      <c r="C321" t="s">
        <v>176</v>
      </c>
      <c r="D321">
        <v>0.5</v>
      </c>
      <c r="E321">
        <v>0.2</v>
      </c>
      <c r="F321">
        <v>0.7</v>
      </c>
      <c r="G321">
        <v>0.9</v>
      </c>
      <c r="H321">
        <v>1.6</v>
      </c>
      <c r="I321">
        <v>1.2</v>
      </c>
      <c r="J321">
        <v>0</v>
      </c>
      <c r="K321">
        <v>1.2</v>
      </c>
      <c r="L321">
        <v>2.8</v>
      </c>
      <c r="M321">
        <v>29</v>
      </c>
      <c r="N321">
        <v>15</v>
      </c>
      <c r="O321">
        <v>44</v>
      </c>
      <c r="P321">
        <v>56</v>
      </c>
      <c r="Q321">
        <v>100</v>
      </c>
    </row>
    <row r="322" spans="1:17" x14ac:dyDescent="0.2">
      <c r="A322" s="7" t="str">
        <f t="shared" si="4"/>
        <v>East of EnglandJan-09</v>
      </c>
      <c r="B322" t="s">
        <v>58</v>
      </c>
      <c r="C322" t="s">
        <v>177</v>
      </c>
      <c r="D322">
        <v>0.7</v>
      </c>
      <c r="E322">
        <v>0.3</v>
      </c>
      <c r="F322">
        <v>0.9</v>
      </c>
      <c r="G322">
        <v>1.3</v>
      </c>
      <c r="H322">
        <v>2.2000000000000002</v>
      </c>
      <c r="I322">
        <v>1.6</v>
      </c>
      <c r="J322">
        <v>0</v>
      </c>
      <c r="K322">
        <v>1.6</v>
      </c>
      <c r="L322">
        <v>3.8</v>
      </c>
      <c r="M322">
        <v>29</v>
      </c>
      <c r="N322">
        <v>11</v>
      </c>
      <c r="O322">
        <v>40</v>
      </c>
      <c r="P322">
        <v>60</v>
      </c>
      <c r="Q322">
        <v>100</v>
      </c>
    </row>
    <row r="323" spans="1:17" x14ac:dyDescent="0.2">
      <c r="A323" s="7" t="str">
        <f t="shared" ref="A323:A386" si="5">CONCATENATE(B323,C323)</f>
        <v>East of EnglandFeb-09</v>
      </c>
      <c r="B323" t="s">
        <v>58</v>
      </c>
      <c r="C323" t="s">
        <v>178</v>
      </c>
      <c r="D323">
        <v>0.6</v>
      </c>
      <c r="E323">
        <v>0.2</v>
      </c>
      <c r="F323">
        <v>0.8</v>
      </c>
      <c r="G323">
        <v>1.2</v>
      </c>
      <c r="H323">
        <v>2.1</v>
      </c>
      <c r="I323">
        <v>1.4</v>
      </c>
      <c r="J323">
        <v>0</v>
      </c>
      <c r="K323">
        <v>1.4</v>
      </c>
      <c r="L323">
        <v>3.5</v>
      </c>
      <c r="M323">
        <v>29</v>
      </c>
      <c r="N323">
        <v>11</v>
      </c>
      <c r="O323">
        <v>40</v>
      </c>
      <c r="P323">
        <v>60</v>
      </c>
      <c r="Q323">
        <v>100</v>
      </c>
    </row>
    <row r="324" spans="1:17" x14ac:dyDescent="0.2">
      <c r="A324" s="7" t="str">
        <f t="shared" si="5"/>
        <v>East of EnglandMar-09</v>
      </c>
      <c r="B324" t="s">
        <v>58</v>
      </c>
      <c r="C324" t="s">
        <v>179</v>
      </c>
      <c r="D324">
        <v>0.7</v>
      </c>
      <c r="E324">
        <v>0.3</v>
      </c>
      <c r="F324">
        <v>1</v>
      </c>
      <c r="G324">
        <v>1.5</v>
      </c>
      <c r="H324">
        <v>2.5</v>
      </c>
      <c r="I324">
        <v>1.6</v>
      </c>
      <c r="J324">
        <v>0</v>
      </c>
      <c r="K324">
        <v>1.6</v>
      </c>
      <c r="L324">
        <v>4.2</v>
      </c>
      <c r="M324">
        <v>29</v>
      </c>
      <c r="N324">
        <v>10</v>
      </c>
      <c r="O324">
        <v>39</v>
      </c>
      <c r="P324">
        <v>61</v>
      </c>
      <c r="Q324">
        <v>100</v>
      </c>
    </row>
    <row r="325" spans="1:17" x14ac:dyDescent="0.2">
      <c r="A325" s="7" t="str">
        <f t="shared" si="5"/>
        <v>East of EnglandApr-09</v>
      </c>
      <c r="B325" t="s">
        <v>58</v>
      </c>
      <c r="C325" t="s">
        <v>180</v>
      </c>
      <c r="D325">
        <v>0.7</v>
      </c>
      <c r="E325">
        <v>0.3</v>
      </c>
      <c r="F325">
        <v>0.9</v>
      </c>
      <c r="G325">
        <v>1.4</v>
      </c>
      <c r="H325">
        <v>2.2999999999999998</v>
      </c>
      <c r="I325">
        <v>1.5</v>
      </c>
      <c r="J325">
        <v>0</v>
      </c>
      <c r="K325">
        <v>1.5</v>
      </c>
      <c r="L325">
        <v>3.8</v>
      </c>
      <c r="M325">
        <v>29</v>
      </c>
      <c r="N325">
        <v>11</v>
      </c>
      <c r="O325">
        <v>40</v>
      </c>
      <c r="P325">
        <v>60</v>
      </c>
      <c r="Q325">
        <v>100</v>
      </c>
    </row>
    <row r="326" spans="1:17" x14ac:dyDescent="0.2">
      <c r="A326" s="7" t="str">
        <f t="shared" si="5"/>
        <v>East of EnglandMay-09</v>
      </c>
      <c r="B326" t="s">
        <v>58</v>
      </c>
      <c r="C326" t="s">
        <v>181</v>
      </c>
      <c r="D326">
        <v>0.7</v>
      </c>
      <c r="E326">
        <v>0.3</v>
      </c>
      <c r="F326">
        <v>0.9</v>
      </c>
      <c r="G326">
        <v>1.4</v>
      </c>
      <c r="H326">
        <v>2.2999999999999998</v>
      </c>
      <c r="I326">
        <v>1.5</v>
      </c>
      <c r="J326">
        <v>0</v>
      </c>
      <c r="K326">
        <v>1.5</v>
      </c>
      <c r="L326">
        <v>3.8</v>
      </c>
      <c r="M326">
        <v>29</v>
      </c>
      <c r="N326">
        <v>12</v>
      </c>
      <c r="O326">
        <v>40</v>
      </c>
      <c r="P326">
        <v>60</v>
      </c>
      <c r="Q326">
        <v>100</v>
      </c>
    </row>
    <row r="327" spans="1:17" x14ac:dyDescent="0.2">
      <c r="A327" s="7" t="str">
        <f t="shared" si="5"/>
        <v>East of EnglandJun-09</v>
      </c>
      <c r="B327" t="s">
        <v>58</v>
      </c>
      <c r="C327" t="s">
        <v>182</v>
      </c>
      <c r="D327">
        <v>0.8</v>
      </c>
      <c r="E327">
        <v>0.3</v>
      </c>
      <c r="F327">
        <v>1.1000000000000001</v>
      </c>
      <c r="G327">
        <v>1.5</v>
      </c>
      <c r="H327">
        <v>2.5</v>
      </c>
      <c r="I327">
        <v>1.5</v>
      </c>
      <c r="J327">
        <v>0</v>
      </c>
      <c r="K327">
        <v>1.5</v>
      </c>
      <c r="L327">
        <v>4.0999999999999996</v>
      </c>
      <c r="M327">
        <v>31</v>
      </c>
      <c r="N327">
        <v>11</v>
      </c>
      <c r="O327">
        <v>43</v>
      </c>
      <c r="P327">
        <v>57</v>
      </c>
      <c r="Q327">
        <v>100</v>
      </c>
    </row>
    <row r="328" spans="1:17" x14ac:dyDescent="0.2">
      <c r="A328" s="7" t="str">
        <f t="shared" si="5"/>
        <v>East of EnglandJul-09</v>
      </c>
      <c r="B328" t="s">
        <v>58</v>
      </c>
      <c r="C328" t="s">
        <v>183</v>
      </c>
      <c r="D328">
        <v>0.8</v>
      </c>
      <c r="E328">
        <v>0.3</v>
      </c>
      <c r="F328">
        <v>1.1000000000000001</v>
      </c>
      <c r="G328">
        <v>1.5</v>
      </c>
      <c r="H328">
        <v>2.6</v>
      </c>
      <c r="I328">
        <v>1.6</v>
      </c>
      <c r="J328">
        <v>0</v>
      </c>
      <c r="K328">
        <v>1.6</v>
      </c>
      <c r="L328">
        <v>4.2</v>
      </c>
      <c r="M328">
        <v>31</v>
      </c>
      <c r="N328">
        <v>12</v>
      </c>
      <c r="O328">
        <v>43</v>
      </c>
      <c r="P328">
        <v>57</v>
      </c>
      <c r="Q328">
        <v>100</v>
      </c>
    </row>
    <row r="329" spans="1:17" x14ac:dyDescent="0.2">
      <c r="A329" s="7" t="str">
        <f t="shared" si="5"/>
        <v>East of EnglandAug-09</v>
      </c>
      <c r="B329" t="s">
        <v>58</v>
      </c>
      <c r="C329" t="s">
        <v>184</v>
      </c>
      <c r="D329">
        <v>0.8</v>
      </c>
      <c r="E329">
        <v>0.3</v>
      </c>
      <c r="F329">
        <v>1</v>
      </c>
      <c r="G329">
        <v>1.4</v>
      </c>
      <c r="H329">
        <v>2.4</v>
      </c>
      <c r="I329">
        <v>1.3</v>
      </c>
      <c r="J329">
        <v>0</v>
      </c>
      <c r="K329">
        <v>1.3</v>
      </c>
      <c r="L329">
        <v>3.7</v>
      </c>
      <c r="M329">
        <v>32</v>
      </c>
      <c r="N329">
        <v>12</v>
      </c>
      <c r="O329">
        <v>44</v>
      </c>
      <c r="P329">
        <v>56</v>
      </c>
      <c r="Q329">
        <v>100</v>
      </c>
    </row>
    <row r="330" spans="1:17" x14ac:dyDescent="0.2">
      <c r="A330" s="7" t="str">
        <f t="shared" si="5"/>
        <v>East of EnglandSep-09</v>
      </c>
      <c r="B330" t="s">
        <v>58</v>
      </c>
      <c r="C330" t="s">
        <v>185</v>
      </c>
      <c r="D330">
        <v>0.8</v>
      </c>
      <c r="E330">
        <v>0.3</v>
      </c>
      <c r="F330">
        <v>1.1000000000000001</v>
      </c>
      <c r="G330">
        <v>1.5</v>
      </c>
      <c r="H330">
        <v>2.5</v>
      </c>
      <c r="I330">
        <v>1.5</v>
      </c>
      <c r="J330">
        <v>0</v>
      </c>
      <c r="K330">
        <v>1.5</v>
      </c>
      <c r="L330">
        <v>4</v>
      </c>
      <c r="M330">
        <v>32</v>
      </c>
      <c r="N330">
        <v>11</v>
      </c>
      <c r="O330">
        <v>43</v>
      </c>
      <c r="P330">
        <v>57</v>
      </c>
      <c r="Q330">
        <v>100</v>
      </c>
    </row>
    <row r="331" spans="1:17" x14ac:dyDescent="0.2">
      <c r="A331" s="7" t="str">
        <f t="shared" si="5"/>
        <v>East of EnglandOct-09</v>
      </c>
      <c r="B331" t="s">
        <v>58</v>
      </c>
      <c r="C331" t="s">
        <v>186</v>
      </c>
      <c r="D331">
        <v>0.9</v>
      </c>
      <c r="E331">
        <v>0.3</v>
      </c>
      <c r="F331">
        <v>1.1000000000000001</v>
      </c>
      <c r="G331">
        <v>1.4</v>
      </c>
      <c r="H331">
        <v>2.6</v>
      </c>
      <c r="I331">
        <v>1.4</v>
      </c>
      <c r="J331">
        <v>0</v>
      </c>
      <c r="K331">
        <v>1.4</v>
      </c>
      <c r="L331">
        <v>4</v>
      </c>
      <c r="M331">
        <v>33</v>
      </c>
      <c r="N331">
        <v>11</v>
      </c>
      <c r="O331">
        <v>45</v>
      </c>
      <c r="P331">
        <v>55</v>
      </c>
      <c r="Q331">
        <v>100</v>
      </c>
    </row>
    <row r="332" spans="1:17" x14ac:dyDescent="0.2">
      <c r="A332" s="7" t="str">
        <f t="shared" si="5"/>
        <v>East of EnglandNov-09</v>
      </c>
      <c r="B332" t="s">
        <v>58</v>
      </c>
      <c r="C332" t="s">
        <v>187</v>
      </c>
      <c r="D332">
        <v>0.8</v>
      </c>
      <c r="E332">
        <v>0.3</v>
      </c>
      <c r="F332">
        <v>1.1000000000000001</v>
      </c>
      <c r="G332">
        <v>1.4</v>
      </c>
      <c r="H332">
        <v>2.6</v>
      </c>
      <c r="I332">
        <v>1.3</v>
      </c>
      <c r="J332">
        <v>0</v>
      </c>
      <c r="K332">
        <v>1.3</v>
      </c>
      <c r="L332">
        <v>3.8</v>
      </c>
      <c r="M332">
        <v>32</v>
      </c>
      <c r="N332">
        <v>12</v>
      </c>
      <c r="O332">
        <v>45</v>
      </c>
      <c r="P332">
        <v>55</v>
      </c>
      <c r="Q332">
        <v>100</v>
      </c>
    </row>
    <row r="333" spans="1:17" x14ac:dyDescent="0.2">
      <c r="A333" s="7" t="str">
        <f t="shared" si="5"/>
        <v>East of EnglandDec-09</v>
      </c>
      <c r="B333" t="s">
        <v>58</v>
      </c>
      <c r="C333" t="s">
        <v>188</v>
      </c>
      <c r="D333">
        <v>0.7</v>
      </c>
      <c r="E333">
        <v>0.2</v>
      </c>
      <c r="F333">
        <v>0.9</v>
      </c>
      <c r="G333">
        <v>1.2</v>
      </c>
      <c r="H333">
        <v>2.1</v>
      </c>
      <c r="I333">
        <v>1.2</v>
      </c>
      <c r="J333">
        <v>0</v>
      </c>
      <c r="K333">
        <v>1.2</v>
      </c>
      <c r="L333">
        <v>3.3</v>
      </c>
      <c r="M333">
        <v>32</v>
      </c>
      <c r="N333">
        <v>12</v>
      </c>
      <c r="O333">
        <v>44</v>
      </c>
      <c r="P333">
        <v>56</v>
      </c>
      <c r="Q333">
        <v>100</v>
      </c>
    </row>
    <row r="334" spans="1:17" x14ac:dyDescent="0.2">
      <c r="A334" s="7" t="str">
        <f t="shared" si="5"/>
        <v>East of EnglandJan-10</v>
      </c>
      <c r="B334" t="s">
        <v>58</v>
      </c>
      <c r="C334" t="s">
        <v>189</v>
      </c>
      <c r="D334">
        <v>0.9</v>
      </c>
      <c r="E334">
        <v>0.3</v>
      </c>
      <c r="F334">
        <v>1.2</v>
      </c>
      <c r="G334">
        <v>1.6</v>
      </c>
      <c r="H334">
        <v>2.7</v>
      </c>
      <c r="I334">
        <v>1.6</v>
      </c>
      <c r="J334">
        <v>0</v>
      </c>
      <c r="K334">
        <v>1.6</v>
      </c>
      <c r="L334">
        <v>4.3</v>
      </c>
      <c r="M334">
        <v>32</v>
      </c>
      <c r="N334">
        <v>11</v>
      </c>
      <c r="O334">
        <v>43</v>
      </c>
      <c r="P334">
        <v>57</v>
      </c>
      <c r="Q334">
        <v>100</v>
      </c>
    </row>
    <row r="335" spans="1:17" x14ac:dyDescent="0.2">
      <c r="A335" s="7" t="str">
        <f t="shared" si="5"/>
        <v>East of EnglandFeb-10</v>
      </c>
      <c r="B335" t="s">
        <v>58</v>
      </c>
      <c r="C335" t="s">
        <v>190</v>
      </c>
      <c r="D335">
        <v>0.8</v>
      </c>
      <c r="E335">
        <v>0.3</v>
      </c>
      <c r="F335">
        <v>1.1000000000000001</v>
      </c>
      <c r="G335">
        <v>1.5</v>
      </c>
      <c r="H335">
        <v>2.6</v>
      </c>
      <c r="I335">
        <v>1.4</v>
      </c>
      <c r="J335">
        <v>0</v>
      </c>
      <c r="K335">
        <v>1.4</v>
      </c>
      <c r="L335">
        <v>4</v>
      </c>
      <c r="M335">
        <v>32</v>
      </c>
      <c r="N335">
        <v>11</v>
      </c>
      <c r="O335">
        <v>43</v>
      </c>
      <c r="P335">
        <v>57</v>
      </c>
      <c r="Q335">
        <v>100</v>
      </c>
    </row>
    <row r="336" spans="1:17" x14ac:dyDescent="0.2">
      <c r="A336" s="7" t="str">
        <f t="shared" si="5"/>
        <v>East of EnglandMar-10</v>
      </c>
      <c r="B336" t="s">
        <v>58</v>
      </c>
      <c r="C336" t="s">
        <v>191</v>
      </c>
      <c r="D336">
        <v>0.9</v>
      </c>
      <c r="E336">
        <v>0.3</v>
      </c>
      <c r="F336">
        <v>1.1000000000000001</v>
      </c>
      <c r="G336">
        <v>1.6</v>
      </c>
      <c r="H336">
        <v>2.7</v>
      </c>
      <c r="I336">
        <v>1.6</v>
      </c>
      <c r="J336">
        <v>0</v>
      </c>
      <c r="K336">
        <v>1.6</v>
      </c>
      <c r="L336">
        <v>4.3</v>
      </c>
      <c r="M336">
        <v>32</v>
      </c>
      <c r="N336">
        <v>11</v>
      </c>
      <c r="O336">
        <v>42</v>
      </c>
      <c r="P336">
        <v>58</v>
      </c>
      <c r="Q336">
        <v>100</v>
      </c>
    </row>
    <row r="337" spans="1:17" x14ac:dyDescent="0.2">
      <c r="A337" s="7" t="str">
        <f t="shared" si="5"/>
        <v>East of EnglandApr-10</v>
      </c>
      <c r="B337" t="s">
        <v>58</v>
      </c>
      <c r="C337" t="s">
        <v>192</v>
      </c>
      <c r="D337">
        <v>0.8</v>
      </c>
      <c r="E337">
        <v>0.3</v>
      </c>
      <c r="F337">
        <v>1.1000000000000001</v>
      </c>
      <c r="G337">
        <v>1.4</v>
      </c>
      <c r="H337">
        <v>2.5</v>
      </c>
      <c r="I337">
        <v>1.3</v>
      </c>
      <c r="J337">
        <v>0</v>
      </c>
      <c r="K337">
        <v>1.3</v>
      </c>
      <c r="L337">
        <v>3.8</v>
      </c>
      <c r="M337">
        <v>32</v>
      </c>
      <c r="N337">
        <v>12</v>
      </c>
      <c r="O337">
        <v>44</v>
      </c>
      <c r="P337">
        <v>56</v>
      </c>
      <c r="Q337">
        <v>100</v>
      </c>
    </row>
    <row r="338" spans="1:17" x14ac:dyDescent="0.2">
      <c r="A338" s="7" t="str">
        <f t="shared" si="5"/>
        <v>East of EnglandMay-10</v>
      </c>
      <c r="B338" t="s">
        <v>58</v>
      </c>
      <c r="C338" t="s">
        <v>193</v>
      </c>
      <c r="D338">
        <v>0.8</v>
      </c>
      <c r="E338">
        <v>0.3</v>
      </c>
      <c r="F338">
        <v>1</v>
      </c>
      <c r="G338">
        <v>1.4</v>
      </c>
      <c r="H338">
        <v>2.4</v>
      </c>
      <c r="I338">
        <v>1.4</v>
      </c>
      <c r="J338">
        <v>0</v>
      </c>
      <c r="K338">
        <v>1.4</v>
      </c>
      <c r="L338">
        <v>3.9</v>
      </c>
      <c r="M338">
        <v>32</v>
      </c>
      <c r="N338">
        <v>10</v>
      </c>
      <c r="O338">
        <v>42</v>
      </c>
      <c r="P338">
        <v>58</v>
      </c>
      <c r="Q338">
        <v>100</v>
      </c>
    </row>
    <row r="339" spans="1:17" x14ac:dyDescent="0.2">
      <c r="A339" s="7" t="str">
        <f t="shared" si="5"/>
        <v>East of EnglandJun-10</v>
      </c>
      <c r="B339" t="s">
        <v>58</v>
      </c>
      <c r="C339" t="s">
        <v>194</v>
      </c>
      <c r="D339">
        <v>0.8</v>
      </c>
      <c r="E339">
        <v>0.3</v>
      </c>
      <c r="F339">
        <v>1.1000000000000001</v>
      </c>
      <c r="G339">
        <v>1.4</v>
      </c>
      <c r="H339">
        <v>2.5</v>
      </c>
      <c r="I339">
        <v>1.6</v>
      </c>
      <c r="J339">
        <v>0</v>
      </c>
      <c r="K339">
        <v>1.6</v>
      </c>
      <c r="L339">
        <v>4.0999999999999996</v>
      </c>
      <c r="M339">
        <v>32</v>
      </c>
      <c r="N339">
        <v>12</v>
      </c>
      <c r="O339">
        <v>45</v>
      </c>
      <c r="P339">
        <v>55</v>
      </c>
      <c r="Q339">
        <v>100</v>
      </c>
    </row>
    <row r="340" spans="1:17" x14ac:dyDescent="0.2">
      <c r="A340" s="7" t="str">
        <f t="shared" si="5"/>
        <v>East of EnglandJul-10</v>
      </c>
      <c r="B340" t="s">
        <v>58</v>
      </c>
      <c r="C340" t="s">
        <v>195</v>
      </c>
      <c r="D340">
        <v>0.9</v>
      </c>
      <c r="E340">
        <v>0.4</v>
      </c>
      <c r="F340">
        <v>1.2</v>
      </c>
      <c r="G340">
        <v>1.4</v>
      </c>
      <c r="H340">
        <v>2.6</v>
      </c>
      <c r="I340">
        <v>1.7</v>
      </c>
      <c r="J340">
        <v>0</v>
      </c>
      <c r="K340">
        <v>1.7</v>
      </c>
      <c r="L340">
        <v>4.3</v>
      </c>
      <c r="M340">
        <v>34</v>
      </c>
      <c r="N340">
        <v>13</v>
      </c>
      <c r="O340">
        <v>47</v>
      </c>
      <c r="P340">
        <v>53</v>
      </c>
      <c r="Q340">
        <v>100</v>
      </c>
    </row>
    <row r="341" spans="1:17" x14ac:dyDescent="0.2">
      <c r="A341" s="7" t="str">
        <f t="shared" si="5"/>
        <v>East of EnglandAug-10</v>
      </c>
      <c r="B341" t="s">
        <v>58</v>
      </c>
      <c r="C341" t="s">
        <v>196</v>
      </c>
      <c r="D341">
        <v>0.8</v>
      </c>
      <c r="E341">
        <v>0.3</v>
      </c>
      <c r="F341">
        <v>1.1000000000000001</v>
      </c>
      <c r="G341">
        <v>1.3</v>
      </c>
      <c r="H341">
        <v>2.4</v>
      </c>
      <c r="I341">
        <v>1.5</v>
      </c>
      <c r="J341">
        <v>0</v>
      </c>
      <c r="K341">
        <v>1.5</v>
      </c>
      <c r="L341">
        <v>3.8</v>
      </c>
      <c r="M341">
        <v>34</v>
      </c>
      <c r="N341">
        <v>13</v>
      </c>
      <c r="O341">
        <v>47</v>
      </c>
      <c r="P341">
        <v>53</v>
      </c>
      <c r="Q341">
        <v>100</v>
      </c>
    </row>
    <row r="342" spans="1:17" x14ac:dyDescent="0.2">
      <c r="A342" s="7" t="str">
        <f t="shared" si="5"/>
        <v>East of EnglandSep-10</v>
      </c>
      <c r="B342" t="s">
        <v>58</v>
      </c>
      <c r="C342" t="s">
        <v>197</v>
      </c>
      <c r="D342">
        <v>0.9</v>
      </c>
      <c r="E342">
        <v>0.4</v>
      </c>
      <c r="F342">
        <v>1.2</v>
      </c>
      <c r="G342">
        <v>1.4</v>
      </c>
      <c r="H342">
        <v>2.6</v>
      </c>
      <c r="I342">
        <v>1.5</v>
      </c>
      <c r="J342">
        <v>0</v>
      </c>
      <c r="K342">
        <v>1.5</v>
      </c>
      <c r="L342">
        <v>4.0999999999999996</v>
      </c>
      <c r="M342">
        <v>33</v>
      </c>
      <c r="N342">
        <v>14</v>
      </c>
      <c r="O342">
        <v>47</v>
      </c>
      <c r="P342">
        <v>53</v>
      </c>
      <c r="Q342">
        <v>100</v>
      </c>
    </row>
    <row r="343" spans="1:17" x14ac:dyDescent="0.2">
      <c r="A343" s="7" t="str">
        <f t="shared" si="5"/>
        <v>East of EnglandOct-10</v>
      </c>
      <c r="B343" t="s">
        <v>58</v>
      </c>
      <c r="C343" t="s">
        <v>198</v>
      </c>
      <c r="D343">
        <v>0.8</v>
      </c>
      <c r="E343">
        <v>0.3</v>
      </c>
      <c r="F343">
        <v>1.1000000000000001</v>
      </c>
      <c r="G343">
        <v>1.3</v>
      </c>
      <c r="H343">
        <v>2.4</v>
      </c>
      <c r="I343">
        <v>1.4</v>
      </c>
      <c r="J343">
        <v>0</v>
      </c>
      <c r="K343">
        <v>1.4</v>
      </c>
      <c r="L343">
        <v>3.8</v>
      </c>
      <c r="M343">
        <v>35</v>
      </c>
      <c r="N343">
        <v>12</v>
      </c>
      <c r="O343">
        <v>47</v>
      </c>
      <c r="P343">
        <v>53</v>
      </c>
      <c r="Q343">
        <v>100</v>
      </c>
    </row>
    <row r="344" spans="1:17" x14ac:dyDescent="0.2">
      <c r="A344" s="7" t="str">
        <f t="shared" si="5"/>
        <v>East of EnglandNov-10</v>
      </c>
      <c r="B344" t="s">
        <v>58</v>
      </c>
      <c r="C344" t="s">
        <v>199</v>
      </c>
      <c r="D344">
        <v>0.8</v>
      </c>
      <c r="E344">
        <v>0.3</v>
      </c>
      <c r="F344">
        <v>1.1000000000000001</v>
      </c>
      <c r="G344">
        <v>1.4</v>
      </c>
      <c r="H344">
        <v>2.5</v>
      </c>
      <c r="I344">
        <v>1.5</v>
      </c>
      <c r="J344">
        <v>0</v>
      </c>
      <c r="K344">
        <v>1.5</v>
      </c>
      <c r="L344">
        <v>4</v>
      </c>
      <c r="M344">
        <v>33</v>
      </c>
      <c r="N344">
        <v>12</v>
      </c>
      <c r="O344">
        <v>45</v>
      </c>
      <c r="P344">
        <v>55</v>
      </c>
      <c r="Q344">
        <v>100</v>
      </c>
    </row>
    <row r="345" spans="1:17" x14ac:dyDescent="0.2">
      <c r="A345" s="7" t="str">
        <f t="shared" si="5"/>
        <v>East of EnglandDec-10</v>
      </c>
      <c r="B345" t="s">
        <v>58</v>
      </c>
      <c r="C345" t="s">
        <v>200</v>
      </c>
      <c r="D345">
        <v>0.7</v>
      </c>
      <c r="E345">
        <v>0.3</v>
      </c>
      <c r="F345">
        <v>1</v>
      </c>
      <c r="G345">
        <v>1.1000000000000001</v>
      </c>
      <c r="H345">
        <v>2</v>
      </c>
      <c r="I345">
        <v>1.3</v>
      </c>
      <c r="J345">
        <v>0</v>
      </c>
      <c r="K345">
        <v>1.3</v>
      </c>
      <c r="L345">
        <v>3.3</v>
      </c>
      <c r="M345">
        <v>32</v>
      </c>
      <c r="N345">
        <v>15</v>
      </c>
      <c r="O345">
        <v>47</v>
      </c>
      <c r="P345">
        <v>53</v>
      </c>
      <c r="Q345">
        <v>100</v>
      </c>
    </row>
    <row r="346" spans="1:17" x14ac:dyDescent="0.2">
      <c r="A346" s="7" t="str">
        <f t="shared" si="5"/>
        <v>East of EnglandJan-11</v>
      </c>
      <c r="B346" t="s">
        <v>58</v>
      </c>
      <c r="C346" t="s">
        <v>201</v>
      </c>
      <c r="D346">
        <v>0.8</v>
      </c>
      <c r="E346">
        <v>0.4</v>
      </c>
      <c r="F346">
        <v>1.3</v>
      </c>
      <c r="G346">
        <v>1.5</v>
      </c>
      <c r="H346">
        <v>2.7</v>
      </c>
      <c r="I346">
        <v>1.5</v>
      </c>
      <c r="J346">
        <v>0</v>
      </c>
      <c r="K346">
        <v>1.5</v>
      </c>
      <c r="L346">
        <v>4.3</v>
      </c>
      <c r="M346">
        <v>30</v>
      </c>
      <c r="N346">
        <v>16</v>
      </c>
      <c r="O346">
        <v>46</v>
      </c>
      <c r="P346">
        <v>54</v>
      </c>
      <c r="Q346">
        <v>100</v>
      </c>
    </row>
    <row r="347" spans="1:17" x14ac:dyDescent="0.2">
      <c r="A347" s="7" t="str">
        <f t="shared" si="5"/>
        <v>East of EnglandFeb-11</v>
      </c>
      <c r="B347" t="s">
        <v>58</v>
      </c>
      <c r="C347" t="s">
        <v>202</v>
      </c>
      <c r="D347">
        <v>0.7</v>
      </c>
      <c r="E347">
        <v>0.5</v>
      </c>
      <c r="F347">
        <v>1.1000000000000001</v>
      </c>
      <c r="G347">
        <v>1.4</v>
      </c>
      <c r="H347">
        <v>2.5</v>
      </c>
      <c r="I347">
        <v>1.4</v>
      </c>
      <c r="J347">
        <v>0</v>
      </c>
      <c r="K347">
        <v>1.4</v>
      </c>
      <c r="L347">
        <v>4</v>
      </c>
      <c r="M347">
        <v>26</v>
      </c>
      <c r="N347">
        <v>18</v>
      </c>
      <c r="O347">
        <v>44</v>
      </c>
      <c r="P347">
        <v>56</v>
      </c>
      <c r="Q347">
        <v>100</v>
      </c>
    </row>
    <row r="348" spans="1:17" x14ac:dyDescent="0.2">
      <c r="A348" s="7" t="str">
        <f t="shared" si="5"/>
        <v>East of EnglandMar-11</v>
      </c>
      <c r="B348" t="s">
        <v>58</v>
      </c>
      <c r="C348" t="s">
        <v>203</v>
      </c>
      <c r="D348">
        <v>0.7</v>
      </c>
      <c r="E348">
        <v>0.6</v>
      </c>
      <c r="F348">
        <v>1.3</v>
      </c>
      <c r="G348">
        <v>1.5</v>
      </c>
      <c r="H348">
        <v>2.8</v>
      </c>
      <c r="I348">
        <v>1.8</v>
      </c>
      <c r="J348">
        <v>0</v>
      </c>
      <c r="K348">
        <v>1.8</v>
      </c>
      <c r="L348">
        <v>4.5999999999999996</v>
      </c>
      <c r="M348">
        <v>24</v>
      </c>
      <c r="N348">
        <v>21</v>
      </c>
      <c r="O348">
        <v>45</v>
      </c>
      <c r="P348">
        <v>55</v>
      </c>
      <c r="Q348">
        <v>100</v>
      </c>
    </row>
    <row r="349" spans="1:17" x14ac:dyDescent="0.2">
      <c r="A349" s="7" t="str">
        <f t="shared" si="5"/>
        <v>East of EnglandApr-11</v>
      </c>
      <c r="B349" t="s">
        <v>58</v>
      </c>
      <c r="C349" t="s">
        <v>204</v>
      </c>
      <c r="D349">
        <v>0.5</v>
      </c>
      <c r="E349">
        <v>0.5</v>
      </c>
      <c r="F349">
        <v>1</v>
      </c>
      <c r="G349">
        <v>1.2</v>
      </c>
      <c r="H349">
        <v>2.2000000000000002</v>
      </c>
      <c r="I349">
        <v>1.4</v>
      </c>
      <c r="J349">
        <v>0</v>
      </c>
      <c r="K349">
        <v>1.4</v>
      </c>
      <c r="L349">
        <v>3.6</v>
      </c>
      <c r="M349">
        <v>23</v>
      </c>
      <c r="N349">
        <v>24</v>
      </c>
      <c r="O349">
        <v>47</v>
      </c>
      <c r="P349">
        <v>53</v>
      </c>
      <c r="Q349">
        <v>100</v>
      </c>
    </row>
    <row r="350" spans="1:17" x14ac:dyDescent="0.2">
      <c r="A350" s="7" t="str">
        <f t="shared" si="5"/>
        <v>East of EnglandMay-11</v>
      </c>
      <c r="B350" t="s">
        <v>58</v>
      </c>
      <c r="C350" t="s">
        <v>205</v>
      </c>
      <c r="D350">
        <v>0.6</v>
      </c>
      <c r="E350">
        <v>0.6</v>
      </c>
      <c r="F350">
        <v>1.2</v>
      </c>
      <c r="G350">
        <v>1.1000000000000001</v>
      </c>
      <c r="H350">
        <v>2.2999999999999998</v>
      </c>
      <c r="I350">
        <v>1.5</v>
      </c>
      <c r="J350">
        <v>0</v>
      </c>
      <c r="K350">
        <v>1.5</v>
      </c>
      <c r="L350">
        <v>3.8</v>
      </c>
      <c r="M350">
        <v>26</v>
      </c>
      <c r="N350">
        <v>27</v>
      </c>
      <c r="O350">
        <v>53</v>
      </c>
      <c r="P350">
        <v>47</v>
      </c>
      <c r="Q350">
        <v>100</v>
      </c>
    </row>
    <row r="351" spans="1:17" x14ac:dyDescent="0.2">
      <c r="A351" s="7" t="str">
        <f t="shared" si="5"/>
        <v>East of EnglandJun-11</v>
      </c>
      <c r="B351" t="s">
        <v>58</v>
      </c>
      <c r="C351" t="s">
        <v>206</v>
      </c>
      <c r="D351">
        <v>0.6</v>
      </c>
      <c r="E351">
        <v>0.6</v>
      </c>
      <c r="F351">
        <v>1.2</v>
      </c>
      <c r="G351">
        <v>1.1000000000000001</v>
      </c>
      <c r="H351">
        <v>2.2999999999999998</v>
      </c>
      <c r="I351">
        <v>1.7</v>
      </c>
      <c r="J351">
        <v>0</v>
      </c>
      <c r="K351">
        <v>1.7</v>
      </c>
      <c r="L351">
        <v>4</v>
      </c>
      <c r="M351">
        <v>24</v>
      </c>
      <c r="N351">
        <v>28</v>
      </c>
      <c r="O351">
        <v>52</v>
      </c>
      <c r="P351">
        <v>48</v>
      </c>
      <c r="Q351">
        <v>100</v>
      </c>
    </row>
    <row r="352" spans="1:17" x14ac:dyDescent="0.2">
      <c r="A352" s="7" t="str">
        <f t="shared" si="5"/>
        <v>East of EnglandJul-11</v>
      </c>
      <c r="B352" t="s">
        <v>58</v>
      </c>
      <c r="C352" t="s">
        <v>207</v>
      </c>
      <c r="D352">
        <v>0.6</v>
      </c>
      <c r="E352">
        <v>0.7</v>
      </c>
      <c r="F352">
        <v>1.3</v>
      </c>
      <c r="G352">
        <v>1</v>
      </c>
      <c r="H352">
        <v>2.2999999999999998</v>
      </c>
      <c r="I352">
        <v>1.7</v>
      </c>
      <c r="J352">
        <v>0</v>
      </c>
      <c r="K352">
        <v>1.7</v>
      </c>
      <c r="L352">
        <v>4</v>
      </c>
      <c r="M352">
        <v>25</v>
      </c>
      <c r="N352">
        <v>30</v>
      </c>
      <c r="O352">
        <v>55</v>
      </c>
      <c r="P352">
        <v>45</v>
      </c>
      <c r="Q352">
        <v>100</v>
      </c>
    </row>
    <row r="353" spans="1:17" x14ac:dyDescent="0.2">
      <c r="A353" s="7" t="str">
        <f t="shared" si="5"/>
        <v>East of EnglandAug-11</v>
      </c>
      <c r="B353" t="s">
        <v>58</v>
      </c>
      <c r="C353" t="s">
        <v>208</v>
      </c>
      <c r="D353">
        <v>0.6</v>
      </c>
      <c r="E353">
        <v>0.7</v>
      </c>
      <c r="F353">
        <v>1.3</v>
      </c>
      <c r="G353">
        <v>1</v>
      </c>
      <c r="H353">
        <v>2.2999999999999998</v>
      </c>
      <c r="I353">
        <v>1.8</v>
      </c>
      <c r="J353">
        <v>0</v>
      </c>
      <c r="K353">
        <v>1.8</v>
      </c>
      <c r="L353">
        <v>4.0999999999999996</v>
      </c>
      <c r="M353">
        <v>28</v>
      </c>
      <c r="N353">
        <v>29</v>
      </c>
      <c r="O353">
        <v>56</v>
      </c>
      <c r="P353">
        <v>44</v>
      </c>
      <c r="Q353">
        <v>100</v>
      </c>
    </row>
    <row r="354" spans="1:17" x14ac:dyDescent="0.2">
      <c r="A354" s="7" t="str">
        <f t="shared" si="5"/>
        <v>East of EnglandSep-11</v>
      </c>
      <c r="B354" t="s">
        <v>58</v>
      </c>
      <c r="C354" t="s">
        <v>231</v>
      </c>
      <c r="D354">
        <v>0.7</v>
      </c>
      <c r="E354">
        <v>0.8</v>
      </c>
      <c r="F354">
        <v>1.5</v>
      </c>
      <c r="G354">
        <v>1.1000000000000001</v>
      </c>
      <c r="H354">
        <v>2.5</v>
      </c>
      <c r="I354">
        <v>1.8</v>
      </c>
      <c r="J354">
        <v>0</v>
      </c>
      <c r="K354">
        <v>1.8</v>
      </c>
      <c r="L354">
        <v>4.3</v>
      </c>
      <c r="M354">
        <v>26</v>
      </c>
      <c r="N354">
        <v>32</v>
      </c>
      <c r="O354">
        <v>57</v>
      </c>
      <c r="P354">
        <v>43</v>
      </c>
      <c r="Q354">
        <v>100</v>
      </c>
    </row>
    <row r="355" spans="1:17" x14ac:dyDescent="0.2">
      <c r="A355" s="7" t="str">
        <f t="shared" si="5"/>
        <v>East of EnglandOct-11</v>
      </c>
      <c r="B355" t="s">
        <v>58</v>
      </c>
      <c r="C355" t="s">
        <v>232</v>
      </c>
      <c r="D355">
        <v>0.8</v>
      </c>
      <c r="E355">
        <v>0.8</v>
      </c>
      <c r="F355">
        <v>1.6</v>
      </c>
      <c r="G355">
        <v>1.1000000000000001</v>
      </c>
      <c r="H355">
        <v>2.6</v>
      </c>
      <c r="I355">
        <v>1.9</v>
      </c>
      <c r="J355">
        <v>0.1</v>
      </c>
      <c r="K355">
        <v>1.9</v>
      </c>
      <c r="L355">
        <v>4.5</v>
      </c>
      <c r="M355">
        <v>28</v>
      </c>
      <c r="N355">
        <v>31</v>
      </c>
      <c r="O355">
        <v>60</v>
      </c>
      <c r="P355">
        <v>40</v>
      </c>
      <c r="Q355">
        <v>100</v>
      </c>
    </row>
    <row r="356" spans="1:17" x14ac:dyDescent="0.2">
      <c r="A356" s="7" t="str">
        <f t="shared" si="5"/>
        <v>East of EnglandNov-11</v>
      </c>
      <c r="B356" t="s">
        <v>58</v>
      </c>
      <c r="C356" t="s">
        <v>233</v>
      </c>
      <c r="D356">
        <v>0.8</v>
      </c>
      <c r="E356">
        <v>0.8</v>
      </c>
      <c r="F356">
        <v>1.6</v>
      </c>
      <c r="G356">
        <v>1.1000000000000001</v>
      </c>
      <c r="H356">
        <v>2.7</v>
      </c>
      <c r="I356">
        <v>1.9</v>
      </c>
      <c r="J356">
        <v>0.1</v>
      </c>
      <c r="K356">
        <v>1.9</v>
      </c>
      <c r="L356">
        <v>4.5999999999999996</v>
      </c>
      <c r="M356">
        <v>29</v>
      </c>
      <c r="N356">
        <v>31</v>
      </c>
      <c r="O356">
        <v>59</v>
      </c>
      <c r="P356">
        <v>41</v>
      </c>
      <c r="Q356">
        <v>100</v>
      </c>
    </row>
    <row r="357" spans="1:17" x14ac:dyDescent="0.2">
      <c r="A357" s="7" t="str">
        <f t="shared" si="5"/>
        <v>East of EnglandDec-11</v>
      </c>
      <c r="B357" t="s">
        <v>58</v>
      </c>
      <c r="C357" t="s">
        <v>234</v>
      </c>
      <c r="D357">
        <v>0.6</v>
      </c>
      <c r="E357">
        <v>0.7</v>
      </c>
      <c r="F357">
        <v>1.2</v>
      </c>
      <c r="G357">
        <v>0.8</v>
      </c>
      <c r="H357">
        <v>2.1</v>
      </c>
      <c r="I357">
        <v>1.6</v>
      </c>
      <c r="J357">
        <v>0</v>
      </c>
      <c r="K357">
        <v>1.6</v>
      </c>
      <c r="L357">
        <v>3.7</v>
      </c>
      <c r="M357">
        <v>27</v>
      </c>
      <c r="N357">
        <v>33</v>
      </c>
      <c r="O357">
        <v>60</v>
      </c>
      <c r="P357">
        <v>40</v>
      </c>
      <c r="Q357">
        <v>100</v>
      </c>
    </row>
    <row r="358" spans="1:17" x14ac:dyDescent="0.2">
      <c r="A358" s="7" t="str">
        <f t="shared" si="5"/>
        <v>East of EnglandJan-12</v>
      </c>
      <c r="B358" t="s">
        <v>58</v>
      </c>
      <c r="C358" t="s">
        <v>235</v>
      </c>
      <c r="D358">
        <v>0.7</v>
      </c>
      <c r="E358">
        <v>0.8</v>
      </c>
      <c r="F358">
        <v>1.5</v>
      </c>
      <c r="G358">
        <v>1.2</v>
      </c>
      <c r="H358">
        <v>2.6</v>
      </c>
      <c r="I358">
        <v>2</v>
      </c>
      <c r="J358">
        <v>0.1</v>
      </c>
      <c r="K358">
        <v>2</v>
      </c>
      <c r="L358">
        <v>4.7</v>
      </c>
      <c r="M358">
        <v>27</v>
      </c>
      <c r="N358">
        <v>29</v>
      </c>
      <c r="O358">
        <v>56</v>
      </c>
      <c r="P358">
        <v>44</v>
      </c>
      <c r="Q358">
        <v>100</v>
      </c>
    </row>
    <row r="359" spans="1:17" x14ac:dyDescent="0.2">
      <c r="A359" s="7" t="str">
        <f t="shared" si="5"/>
        <v>East of EnglandFeb-12</v>
      </c>
      <c r="B359" t="s">
        <v>58</v>
      </c>
      <c r="C359" t="s">
        <v>236</v>
      </c>
      <c r="D359">
        <v>0.7</v>
      </c>
      <c r="E359">
        <v>0.9</v>
      </c>
      <c r="F359">
        <v>1.6</v>
      </c>
      <c r="G359">
        <v>1.1000000000000001</v>
      </c>
      <c r="H359">
        <v>2.6</v>
      </c>
      <c r="I359">
        <v>1.7</v>
      </c>
      <c r="J359">
        <v>0.1</v>
      </c>
      <c r="K359">
        <v>1.7</v>
      </c>
      <c r="L359">
        <v>4.3</v>
      </c>
      <c r="M359">
        <v>27</v>
      </c>
      <c r="N359">
        <v>33</v>
      </c>
      <c r="O359">
        <v>60</v>
      </c>
      <c r="P359">
        <v>40</v>
      </c>
      <c r="Q359">
        <v>100</v>
      </c>
    </row>
    <row r="360" spans="1:17" x14ac:dyDescent="0.2">
      <c r="A360" s="7" t="str">
        <f t="shared" si="5"/>
        <v>East of EnglandMar-12</v>
      </c>
      <c r="B360" t="s">
        <v>58</v>
      </c>
      <c r="C360" t="s">
        <v>241</v>
      </c>
      <c r="D360">
        <v>0.7</v>
      </c>
      <c r="E360">
        <v>0.9</v>
      </c>
      <c r="F360">
        <v>1.6</v>
      </c>
      <c r="G360">
        <v>1.1000000000000001</v>
      </c>
      <c r="H360">
        <v>2.7</v>
      </c>
      <c r="I360">
        <v>1.7</v>
      </c>
      <c r="J360">
        <v>0.1</v>
      </c>
      <c r="K360">
        <v>1.8</v>
      </c>
      <c r="L360">
        <v>4.5</v>
      </c>
      <c r="M360">
        <v>27</v>
      </c>
      <c r="N360">
        <v>33</v>
      </c>
      <c r="O360">
        <v>60</v>
      </c>
      <c r="P360">
        <v>40</v>
      </c>
      <c r="Q360">
        <v>100</v>
      </c>
    </row>
    <row r="361" spans="1:17" x14ac:dyDescent="0.2">
      <c r="A361" s="7" t="str">
        <f t="shared" si="5"/>
        <v>East of EnglandApr-12</v>
      </c>
      <c r="B361" t="s">
        <v>58</v>
      </c>
      <c r="C361" t="s">
        <v>242</v>
      </c>
      <c r="D361">
        <v>0.6</v>
      </c>
      <c r="E361">
        <v>0.8</v>
      </c>
      <c r="F361">
        <v>1.4</v>
      </c>
      <c r="G361">
        <v>1.1000000000000001</v>
      </c>
      <c r="H361">
        <v>2.5</v>
      </c>
      <c r="I361">
        <v>1.6</v>
      </c>
      <c r="J361">
        <v>0.1</v>
      </c>
      <c r="K361">
        <v>1.7</v>
      </c>
      <c r="L361">
        <v>4.2</v>
      </c>
      <c r="M361">
        <v>26</v>
      </c>
      <c r="N361">
        <v>31</v>
      </c>
      <c r="O361">
        <v>57</v>
      </c>
      <c r="P361">
        <v>43</v>
      </c>
      <c r="Q361">
        <v>100</v>
      </c>
    </row>
    <row r="362" spans="1:17" x14ac:dyDescent="0.2">
      <c r="A362" s="7" t="str">
        <f t="shared" si="5"/>
        <v>East of EnglandMay-12</v>
      </c>
      <c r="B362" t="s">
        <v>58</v>
      </c>
      <c r="C362" t="s">
        <v>243</v>
      </c>
      <c r="D362">
        <v>0.7</v>
      </c>
      <c r="E362">
        <v>0.9</v>
      </c>
      <c r="F362">
        <v>1.6</v>
      </c>
      <c r="G362">
        <v>1.1000000000000001</v>
      </c>
      <c r="H362">
        <v>2.7</v>
      </c>
      <c r="I362">
        <v>1.8</v>
      </c>
      <c r="J362">
        <v>0.2</v>
      </c>
      <c r="K362">
        <v>1.9</v>
      </c>
      <c r="L362">
        <v>4.5999999999999996</v>
      </c>
      <c r="M362">
        <v>26</v>
      </c>
      <c r="N362">
        <v>34</v>
      </c>
      <c r="O362">
        <v>60</v>
      </c>
      <c r="P362">
        <v>40</v>
      </c>
      <c r="Q362">
        <v>100</v>
      </c>
    </row>
    <row r="363" spans="1:17" x14ac:dyDescent="0.2">
      <c r="A363" s="7" t="str">
        <f t="shared" si="5"/>
        <v>East of EnglandJun-12</v>
      </c>
      <c r="B363" t="s">
        <v>58</v>
      </c>
      <c r="C363" t="s">
        <v>251</v>
      </c>
      <c r="D363">
        <v>0.8</v>
      </c>
      <c r="E363">
        <v>1.1000000000000001</v>
      </c>
      <c r="F363">
        <v>1.9</v>
      </c>
      <c r="G363">
        <v>1.1000000000000001</v>
      </c>
      <c r="H363">
        <v>3</v>
      </c>
      <c r="I363">
        <v>1.7</v>
      </c>
      <c r="J363">
        <v>0.3</v>
      </c>
      <c r="K363">
        <v>2</v>
      </c>
      <c r="L363">
        <v>5</v>
      </c>
      <c r="M363">
        <v>25</v>
      </c>
      <c r="N363">
        <v>38</v>
      </c>
      <c r="O363">
        <v>62</v>
      </c>
      <c r="P363">
        <v>38</v>
      </c>
      <c r="Q363">
        <v>100</v>
      </c>
    </row>
    <row r="364" spans="1:17" x14ac:dyDescent="0.2">
      <c r="A364" s="7" t="str">
        <f t="shared" si="5"/>
        <v>East of EnglandJul-12</v>
      </c>
      <c r="B364" t="s">
        <v>58</v>
      </c>
      <c r="C364" t="s">
        <v>252</v>
      </c>
      <c r="D364">
        <v>0.9</v>
      </c>
      <c r="E364">
        <v>1.4</v>
      </c>
      <c r="F364">
        <v>2.2999999999999998</v>
      </c>
      <c r="G364">
        <v>1.1000000000000001</v>
      </c>
      <c r="H364">
        <v>3.4</v>
      </c>
      <c r="I364">
        <v>1.8</v>
      </c>
      <c r="J364">
        <v>0.4</v>
      </c>
      <c r="K364">
        <v>2.2000000000000002</v>
      </c>
      <c r="L364">
        <v>5.7</v>
      </c>
      <c r="M364">
        <v>27</v>
      </c>
      <c r="N364">
        <v>40</v>
      </c>
      <c r="O364">
        <v>67</v>
      </c>
      <c r="P364">
        <v>33</v>
      </c>
      <c r="Q364">
        <v>100</v>
      </c>
    </row>
    <row r="365" spans="1:17" x14ac:dyDescent="0.2">
      <c r="A365" s="7" t="str">
        <f t="shared" si="5"/>
        <v>East of EnglandAug-12</v>
      </c>
      <c r="B365" t="s">
        <v>58</v>
      </c>
      <c r="C365" t="s">
        <v>253</v>
      </c>
      <c r="D365">
        <v>0.9</v>
      </c>
      <c r="E365">
        <v>1.4</v>
      </c>
      <c r="F365">
        <v>2.2999999999999998</v>
      </c>
      <c r="G365">
        <v>1.2</v>
      </c>
      <c r="H365">
        <v>3.4</v>
      </c>
      <c r="I365">
        <v>1.8</v>
      </c>
      <c r="J365">
        <v>0.6</v>
      </c>
      <c r="K365">
        <v>2.4</v>
      </c>
      <c r="L365">
        <v>5.8</v>
      </c>
      <c r="M365">
        <v>26</v>
      </c>
      <c r="N365">
        <v>39</v>
      </c>
      <c r="O365">
        <v>66</v>
      </c>
      <c r="P365">
        <v>34</v>
      </c>
      <c r="Q365">
        <v>100</v>
      </c>
    </row>
    <row r="366" spans="1:17" x14ac:dyDescent="0.2">
      <c r="A366" s="7" t="str">
        <f t="shared" si="5"/>
        <v>East of EnglandSep-12</v>
      </c>
      <c r="B366" t="s">
        <v>58</v>
      </c>
      <c r="C366" t="s">
        <v>258</v>
      </c>
      <c r="D366">
        <v>0.8</v>
      </c>
      <c r="E366">
        <v>1.4</v>
      </c>
      <c r="F366">
        <v>2.2000000000000002</v>
      </c>
      <c r="G366">
        <v>1</v>
      </c>
      <c r="H366">
        <v>3.3</v>
      </c>
      <c r="I366">
        <v>1.9</v>
      </c>
      <c r="J366">
        <v>0.6</v>
      </c>
      <c r="K366">
        <v>2.5</v>
      </c>
      <c r="L366">
        <v>5.8</v>
      </c>
      <c r="M366">
        <v>25</v>
      </c>
      <c r="N366">
        <v>43</v>
      </c>
      <c r="O366">
        <v>68</v>
      </c>
      <c r="P366">
        <v>32</v>
      </c>
      <c r="Q366">
        <v>100</v>
      </c>
    </row>
    <row r="367" spans="1:17" x14ac:dyDescent="0.2">
      <c r="A367" s="7" t="str">
        <f t="shared" si="5"/>
        <v>East of EnglandOct-12</v>
      </c>
      <c r="B367" t="s">
        <v>58</v>
      </c>
      <c r="C367" t="s">
        <v>259</v>
      </c>
      <c r="D367">
        <v>0.9</v>
      </c>
      <c r="E367">
        <v>1.6</v>
      </c>
      <c r="F367">
        <v>2.5</v>
      </c>
      <c r="G367">
        <v>1.2</v>
      </c>
      <c r="H367">
        <v>3.6</v>
      </c>
      <c r="I367">
        <v>2.1</v>
      </c>
      <c r="J367">
        <v>1</v>
      </c>
      <c r="K367">
        <v>3.1</v>
      </c>
      <c r="L367">
        <v>6.7</v>
      </c>
      <c r="M367">
        <v>24</v>
      </c>
      <c r="N367">
        <v>44</v>
      </c>
      <c r="O367">
        <v>68</v>
      </c>
      <c r="P367">
        <v>32</v>
      </c>
      <c r="Q367">
        <v>100</v>
      </c>
    </row>
    <row r="368" spans="1:17" x14ac:dyDescent="0.2">
      <c r="A368" s="7" t="str">
        <f t="shared" si="5"/>
        <v>East of EnglandNov-12</v>
      </c>
      <c r="B368" t="s">
        <v>58</v>
      </c>
      <c r="C368" t="s">
        <v>260</v>
      </c>
      <c r="D368">
        <v>0.8</v>
      </c>
      <c r="E368">
        <v>1.7</v>
      </c>
      <c r="F368">
        <v>2.4</v>
      </c>
      <c r="G368">
        <v>1.1000000000000001</v>
      </c>
      <c r="H368">
        <v>3.5</v>
      </c>
      <c r="I368">
        <v>2.4</v>
      </c>
      <c r="J368">
        <v>1.1000000000000001</v>
      </c>
      <c r="K368">
        <v>3.5</v>
      </c>
      <c r="L368">
        <v>7</v>
      </c>
      <c r="M368">
        <v>22</v>
      </c>
      <c r="N368">
        <v>47</v>
      </c>
      <c r="O368">
        <v>69</v>
      </c>
      <c r="P368">
        <v>31</v>
      </c>
      <c r="Q368">
        <v>100</v>
      </c>
    </row>
    <row r="369" spans="1:17" x14ac:dyDescent="0.2">
      <c r="A369" s="7" t="str">
        <f t="shared" si="5"/>
        <v>East of EnglandDec-12</v>
      </c>
      <c r="B369" t="s">
        <v>58</v>
      </c>
      <c r="C369" t="s">
        <v>266</v>
      </c>
      <c r="D369">
        <v>0.6</v>
      </c>
      <c r="E369">
        <v>1.4</v>
      </c>
      <c r="F369">
        <v>2</v>
      </c>
      <c r="G369">
        <v>0.7</v>
      </c>
      <c r="H369">
        <v>2.7</v>
      </c>
      <c r="I369">
        <v>1.9</v>
      </c>
      <c r="J369">
        <v>1.3</v>
      </c>
      <c r="K369">
        <v>3.2</v>
      </c>
      <c r="L369">
        <v>5.9</v>
      </c>
      <c r="M369">
        <v>22</v>
      </c>
      <c r="N369">
        <v>52</v>
      </c>
      <c r="O369">
        <v>74</v>
      </c>
      <c r="P369">
        <v>26</v>
      </c>
      <c r="Q369">
        <v>100</v>
      </c>
    </row>
    <row r="370" spans="1:17" x14ac:dyDescent="0.2">
      <c r="A370" s="7" t="str">
        <f t="shared" si="5"/>
        <v>East of EnglandJan-13</v>
      </c>
      <c r="B370" t="s">
        <v>58</v>
      </c>
      <c r="C370" t="s">
        <v>267</v>
      </c>
      <c r="D370">
        <v>0.7</v>
      </c>
      <c r="E370">
        <v>1.4</v>
      </c>
      <c r="F370">
        <v>2.1</v>
      </c>
      <c r="G370">
        <v>0.9</v>
      </c>
      <c r="H370">
        <v>3</v>
      </c>
      <c r="I370">
        <v>2.7</v>
      </c>
      <c r="J370">
        <v>1.1000000000000001</v>
      </c>
      <c r="K370">
        <v>3.9</v>
      </c>
      <c r="L370">
        <v>6.9</v>
      </c>
      <c r="M370">
        <v>22</v>
      </c>
      <c r="N370">
        <v>48</v>
      </c>
      <c r="O370">
        <v>70</v>
      </c>
      <c r="P370">
        <v>30</v>
      </c>
      <c r="Q370">
        <v>100</v>
      </c>
    </row>
    <row r="371" spans="1:17" x14ac:dyDescent="0.2">
      <c r="A371" s="7" t="str">
        <f t="shared" si="5"/>
        <v>East of EnglandFeb-13</v>
      </c>
      <c r="B371" t="s">
        <v>58</v>
      </c>
      <c r="C371" t="s">
        <v>268</v>
      </c>
      <c r="D371">
        <v>0.6</v>
      </c>
      <c r="E371">
        <v>1.8</v>
      </c>
      <c r="F371">
        <v>2.5</v>
      </c>
      <c r="G371">
        <v>0.8</v>
      </c>
      <c r="H371">
        <v>3.3</v>
      </c>
      <c r="I371">
        <v>2.6</v>
      </c>
      <c r="J371">
        <v>2.4</v>
      </c>
      <c r="K371">
        <v>5</v>
      </c>
      <c r="L371">
        <v>8.1999999999999993</v>
      </c>
      <c r="M371">
        <v>19</v>
      </c>
      <c r="N371">
        <v>56</v>
      </c>
      <c r="O371">
        <v>75</v>
      </c>
      <c r="P371">
        <v>25</v>
      </c>
      <c r="Q371">
        <v>100</v>
      </c>
    </row>
    <row r="372" spans="1:17" x14ac:dyDescent="0.2">
      <c r="A372" s="7" t="str">
        <f t="shared" si="5"/>
        <v>East of EnglandMar-13</v>
      </c>
      <c r="B372" t="s">
        <v>58</v>
      </c>
      <c r="C372" t="s">
        <v>282</v>
      </c>
      <c r="D372">
        <v>0.5</v>
      </c>
      <c r="E372">
        <v>1.3</v>
      </c>
      <c r="F372">
        <v>1.8</v>
      </c>
      <c r="G372">
        <v>0.6</v>
      </c>
      <c r="H372">
        <v>2.4</v>
      </c>
      <c r="I372">
        <v>2.2000000000000002</v>
      </c>
      <c r="J372">
        <v>1</v>
      </c>
      <c r="K372">
        <v>3.2</v>
      </c>
      <c r="L372">
        <v>5.6</v>
      </c>
      <c r="M372">
        <v>20</v>
      </c>
      <c r="N372">
        <v>54</v>
      </c>
      <c r="O372">
        <v>74</v>
      </c>
      <c r="P372">
        <v>26</v>
      </c>
      <c r="Q372">
        <v>100</v>
      </c>
    </row>
    <row r="373" spans="1:17" x14ac:dyDescent="0.2">
      <c r="A373" s="7" t="str">
        <f t="shared" si="5"/>
        <v>East of EnglandApr-13</v>
      </c>
      <c r="B373" t="s">
        <v>58</v>
      </c>
      <c r="C373" t="s">
        <v>283</v>
      </c>
      <c r="D373">
        <v>0.4</v>
      </c>
      <c r="E373">
        <v>1.1000000000000001</v>
      </c>
      <c r="F373">
        <v>1.4</v>
      </c>
      <c r="G373">
        <v>0.5</v>
      </c>
      <c r="H373">
        <v>2</v>
      </c>
      <c r="I373">
        <v>2</v>
      </c>
      <c r="J373">
        <v>0.4</v>
      </c>
      <c r="K373">
        <v>2.4</v>
      </c>
      <c r="L373">
        <v>4.4000000000000004</v>
      </c>
      <c r="M373">
        <v>19</v>
      </c>
      <c r="N373">
        <v>54</v>
      </c>
      <c r="O373">
        <v>73</v>
      </c>
      <c r="P373">
        <v>27</v>
      </c>
      <c r="Q373">
        <v>100</v>
      </c>
    </row>
    <row r="374" spans="1:17" x14ac:dyDescent="0.2">
      <c r="A374" s="7" t="str">
        <f t="shared" si="5"/>
        <v>East of EnglandMay-13</v>
      </c>
      <c r="B374" t="s">
        <v>58</v>
      </c>
      <c r="C374" t="s">
        <v>284</v>
      </c>
      <c r="D374">
        <v>0.4</v>
      </c>
      <c r="E374">
        <v>1</v>
      </c>
      <c r="F374">
        <v>1.4</v>
      </c>
      <c r="G374">
        <v>0.5</v>
      </c>
      <c r="H374">
        <v>1.9</v>
      </c>
      <c r="I374">
        <v>2.1</v>
      </c>
      <c r="J374">
        <v>0.4</v>
      </c>
      <c r="K374">
        <v>2.5</v>
      </c>
      <c r="L374">
        <v>4.4000000000000004</v>
      </c>
      <c r="M374">
        <v>20</v>
      </c>
      <c r="N374">
        <v>54</v>
      </c>
      <c r="O374">
        <v>74</v>
      </c>
      <c r="P374">
        <v>26</v>
      </c>
      <c r="Q374">
        <v>100</v>
      </c>
    </row>
    <row r="375" spans="1:17" x14ac:dyDescent="0.2">
      <c r="A375" s="7" t="str">
        <f t="shared" si="5"/>
        <v>East of EnglandJun-13</v>
      </c>
      <c r="B375" t="s">
        <v>58</v>
      </c>
      <c r="C375" t="s">
        <v>754</v>
      </c>
      <c r="D375">
        <v>0.4</v>
      </c>
      <c r="E375">
        <v>1</v>
      </c>
      <c r="F375">
        <v>1.4</v>
      </c>
      <c r="G375">
        <v>0.5</v>
      </c>
      <c r="H375">
        <v>1.9</v>
      </c>
      <c r="I375">
        <v>2.2000000000000002</v>
      </c>
      <c r="J375">
        <v>0.5</v>
      </c>
      <c r="K375">
        <v>2.7</v>
      </c>
      <c r="L375">
        <v>4.5999999999999996</v>
      </c>
      <c r="M375">
        <v>20</v>
      </c>
      <c r="N375">
        <v>54</v>
      </c>
      <c r="O375">
        <v>75</v>
      </c>
      <c r="P375">
        <v>25</v>
      </c>
      <c r="Q375">
        <v>100</v>
      </c>
    </row>
    <row r="376" spans="1:17" x14ac:dyDescent="0.2">
      <c r="A376" s="7" t="str">
        <f t="shared" si="5"/>
        <v>East of EnglandJul-13</v>
      </c>
      <c r="B376" t="s">
        <v>58</v>
      </c>
      <c r="C376" t="s">
        <v>759</v>
      </c>
      <c r="D376">
        <v>0.4</v>
      </c>
      <c r="E376">
        <v>1.3</v>
      </c>
      <c r="F376">
        <v>1.7</v>
      </c>
      <c r="G376">
        <v>0.5</v>
      </c>
      <c r="H376">
        <v>2.2999999999999998</v>
      </c>
      <c r="I376">
        <v>2.5</v>
      </c>
      <c r="J376">
        <v>0.7</v>
      </c>
      <c r="K376">
        <v>3.2</v>
      </c>
      <c r="L376">
        <v>5.5</v>
      </c>
      <c r="M376">
        <v>20</v>
      </c>
      <c r="N376">
        <v>57</v>
      </c>
      <c r="O376">
        <v>76</v>
      </c>
      <c r="P376">
        <v>24</v>
      </c>
      <c r="Q376">
        <v>100</v>
      </c>
    </row>
    <row r="377" spans="1:17" x14ac:dyDescent="0.2">
      <c r="A377" s="7" t="str">
        <f t="shared" si="5"/>
        <v>East of EnglandAug-13</v>
      </c>
      <c r="B377" t="s">
        <v>58</v>
      </c>
      <c r="C377" t="s">
        <v>760</v>
      </c>
      <c r="D377">
        <v>0.4</v>
      </c>
      <c r="E377">
        <v>1.2</v>
      </c>
      <c r="F377">
        <v>1.6</v>
      </c>
      <c r="G377">
        <v>0.6</v>
      </c>
      <c r="H377">
        <v>2.2000000000000002</v>
      </c>
      <c r="I377">
        <v>2.4</v>
      </c>
      <c r="J377">
        <v>0.7</v>
      </c>
      <c r="K377">
        <v>3.1</v>
      </c>
      <c r="L377">
        <v>5.3</v>
      </c>
      <c r="M377">
        <v>18</v>
      </c>
      <c r="N377">
        <v>56</v>
      </c>
      <c r="O377">
        <v>74</v>
      </c>
      <c r="P377">
        <v>26</v>
      </c>
      <c r="Q377">
        <v>100</v>
      </c>
    </row>
    <row r="378" spans="1:17" x14ac:dyDescent="0.2">
      <c r="A378" s="7" t="str">
        <f t="shared" si="5"/>
        <v>East of EnglandSep-13</v>
      </c>
      <c r="B378" t="s">
        <v>58</v>
      </c>
      <c r="C378" t="s">
        <v>761</v>
      </c>
      <c r="D378">
        <v>0.4</v>
      </c>
      <c r="E378">
        <v>1.3</v>
      </c>
      <c r="F378">
        <v>1.7</v>
      </c>
      <c r="G378">
        <v>0.5</v>
      </c>
      <c r="H378">
        <v>2.2000000000000002</v>
      </c>
      <c r="I378">
        <v>2.2999999999999998</v>
      </c>
      <c r="J378">
        <v>0.4</v>
      </c>
      <c r="K378">
        <v>2.7</v>
      </c>
      <c r="L378">
        <v>4.9000000000000004</v>
      </c>
      <c r="M378">
        <v>17</v>
      </c>
      <c r="N378">
        <v>59</v>
      </c>
      <c r="O378">
        <v>76</v>
      </c>
      <c r="P378">
        <v>24</v>
      </c>
      <c r="Q378">
        <v>100</v>
      </c>
    </row>
    <row r="379" spans="1:17" x14ac:dyDescent="0.2">
      <c r="A379" s="7" t="str">
        <f t="shared" si="5"/>
        <v>East of EnglandOct-13</v>
      </c>
      <c r="B379" t="s">
        <v>58</v>
      </c>
      <c r="C379" t="s">
        <v>786</v>
      </c>
      <c r="D379">
        <v>0.4</v>
      </c>
      <c r="E379">
        <v>1.2</v>
      </c>
      <c r="F379">
        <v>1.6</v>
      </c>
      <c r="G379">
        <v>0.6</v>
      </c>
      <c r="H379">
        <v>2.1</v>
      </c>
      <c r="I379">
        <v>2.4</v>
      </c>
      <c r="J379">
        <v>0.6</v>
      </c>
      <c r="K379">
        <v>3</v>
      </c>
      <c r="L379">
        <v>5.0999999999999996</v>
      </c>
      <c r="M379">
        <v>18</v>
      </c>
      <c r="N379">
        <v>56</v>
      </c>
      <c r="O379">
        <v>74</v>
      </c>
      <c r="P379">
        <v>26</v>
      </c>
      <c r="Q379">
        <v>100</v>
      </c>
    </row>
    <row r="380" spans="1:17" x14ac:dyDescent="0.2">
      <c r="A380" s="7" t="str">
        <f t="shared" si="5"/>
        <v>East of EnglandNov-13</v>
      </c>
      <c r="B380" t="s">
        <v>58</v>
      </c>
      <c r="C380" t="s">
        <v>787</v>
      </c>
      <c r="D380">
        <v>0.4</v>
      </c>
      <c r="E380">
        <v>1.1000000000000001</v>
      </c>
      <c r="F380">
        <v>1.5</v>
      </c>
      <c r="G380">
        <v>0.5</v>
      </c>
      <c r="H380">
        <v>2.1</v>
      </c>
      <c r="I380">
        <v>2.2999999999999998</v>
      </c>
      <c r="J380">
        <v>0.6</v>
      </c>
      <c r="K380">
        <v>2.9</v>
      </c>
      <c r="L380">
        <v>4.9000000000000004</v>
      </c>
      <c r="M380">
        <v>18</v>
      </c>
      <c r="N380">
        <v>56</v>
      </c>
      <c r="O380">
        <v>74</v>
      </c>
      <c r="P380">
        <v>26</v>
      </c>
      <c r="Q380">
        <v>100</v>
      </c>
    </row>
    <row r="381" spans="1:17" x14ac:dyDescent="0.2">
      <c r="A381" s="7" t="str">
        <f t="shared" si="5"/>
        <v>East of EnglandDec-13</v>
      </c>
      <c r="B381" t="s">
        <v>58</v>
      </c>
      <c r="C381" t="s">
        <v>788</v>
      </c>
      <c r="D381">
        <v>0.3</v>
      </c>
      <c r="E381">
        <v>0.9</v>
      </c>
      <c r="F381">
        <v>1.2</v>
      </c>
      <c r="G381">
        <v>0.3</v>
      </c>
      <c r="H381">
        <v>1.5</v>
      </c>
      <c r="I381">
        <v>1.9</v>
      </c>
      <c r="J381">
        <v>0.4</v>
      </c>
      <c r="K381">
        <v>2.2999999999999998</v>
      </c>
      <c r="L381">
        <v>3.8</v>
      </c>
      <c r="M381">
        <v>18</v>
      </c>
      <c r="N381">
        <v>59</v>
      </c>
      <c r="O381">
        <v>78</v>
      </c>
      <c r="P381">
        <v>22</v>
      </c>
      <c r="Q381">
        <v>100</v>
      </c>
    </row>
    <row r="382" spans="1:17" x14ac:dyDescent="0.2">
      <c r="A382" s="7" t="str">
        <f t="shared" si="5"/>
        <v>East of EnglandJan-14</v>
      </c>
      <c r="B382" t="s">
        <v>58</v>
      </c>
      <c r="C382" t="s">
        <v>804</v>
      </c>
      <c r="D382">
        <v>0.4</v>
      </c>
      <c r="E382">
        <v>1.3</v>
      </c>
      <c r="F382">
        <v>1.7</v>
      </c>
      <c r="G382">
        <v>0.5</v>
      </c>
      <c r="H382">
        <v>2.2000000000000002</v>
      </c>
      <c r="I382">
        <v>2.4</v>
      </c>
      <c r="J382">
        <v>0.7</v>
      </c>
      <c r="K382">
        <v>3.1</v>
      </c>
      <c r="L382">
        <v>5.3</v>
      </c>
      <c r="M382">
        <v>18</v>
      </c>
      <c r="N382">
        <v>58</v>
      </c>
      <c r="O382">
        <v>76</v>
      </c>
      <c r="P382">
        <v>24</v>
      </c>
      <c r="Q382">
        <v>100</v>
      </c>
    </row>
    <row r="383" spans="1:17" x14ac:dyDescent="0.2">
      <c r="A383" s="7" t="str">
        <f t="shared" si="5"/>
        <v>East of EnglandFeb-14</v>
      </c>
      <c r="B383" t="s">
        <v>58</v>
      </c>
      <c r="C383" t="s">
        <v>805</v>
      </c>
      <c r="D383">
        <v>0.3</v>
      </c>
      <c r="E383">
        <v>1.1000000000000001</v>
      </c>
      <c r="F383">
        <v>1.4</v>
      </c>
      <c r="G383">
        <v>0.4</v>
      </c>
      <c r="H383">
        <v>1.9</v>
      </c>
      <c r="I383">
        <v>2.2000000000000002</v>
      </c>
      <c r="J383">
        <v>0.7</v>
      </c>
      <c r="K383">
        <v>2.9</v>
      </c>
      <c r="L383">
        <v>4.7</v>
      </c>
      <c r="M383">
        <v>16</v>
      </c>
      <c r="N383">
        <v>61</v>
      </c>
      <c r="O383">
        <v>77</v>
      </c>
      <c r="P383">
        <v>23</v>
      </c>
      <c r="Q383">
        <v>100</v>
      </c>
    </row>
    <row r="384" spans="1:17" x14ac:dyDescent="0.2">
      <c r="A384" s="7" t="str">
        <f t="shared" si="5"/>
        <v>East of EnglandMar-14</v>
      </c>
      <c r="B384" t="s">
        <v>58</v>
      </c>
      <c r="C384" t="s">
        <v>806</v>
      </c>
      <c r="D384">
        <v>0.3</v>
      </c>
      <c r="E384">
        <v>1.1000000000000001</v>
      </c>
      <c r="F384">
        <v>1.5</v>
      </c>
      <c r="G384">
        <v>0.5</v>
      </c>
      <c r="H384">
        <v>2</v>
      </c>
      <c r="I384">
        <v>2.2999999999999998</v>
      </c>
      <c r="J384">
        <v>0.7</v>
      </c>
      <c r="K384">
        <v>3</v>
      </c>
      <c r="L384">
        <v>4.9000000000000004</v>
      </c>
      <c r="M384">
        <v>17</v>
      </c>
      <c r="N384">
        <v>58</v>
      </c>
      <c r="O384">
        <v>75</v>
      </c>
      <c r="P384">
        <v>25</v>
      </c>
      <c r="Q384">
        <v>100</v>
      </c>
    </row>
    <row r="385" spans="1:17" x14ac:dyDescent="0.2">
      <c r="A385" s="7" t="str">
        <f t="shared" si="5"/>
        <v>East of EnglandApr-14</v>
      </c>
      <c r="B385" t="s">
        <v>58</v>
      </c>
      <c r="C385" t="s">
        <v>768</v>
      </c>
      <c r="D385">
        <v>0.3</v>
      </c>
      <c r="E385">
        <v>1.1000000000000001</v>
      </c>
      <c r="F385">
        <v>1.4</v>
      </c>
      <c r="G385">
        <v>0.3</v>
      </c>
      <c r="H385">
        <v>1.7</v>
      </c>
      <c r="I385">
        <v>2</v>
      </c>
      <c r="J385">
        <v>0.8</v>
      </c>
      <c r="K385">
        <v>2.8</v>
      </c>
      <c r="L385">
        <v>4.5</v>
      </c>
      <c r="M385">
        <v>16</v>
      </c>
      <c r="N385">
        <v>65</v>
      </c>
      <c r="O385">
        <v>81</v>
      </c>
      <c r="P385">
        <v>19</v>
      </c>
      <c r="Q385">
        <v>100</v>
      </c>
    </row>
    <row r="386" spans="1:17" x14ac:dyDescent="0.2">
      <c r="A386" s="7" t="str">
        <f t="shared" si="5"/>
        <v>East of EnglandMay-14</v>
      </c>
      <c r="B386" t="s">
        <v>58</v>
      </c>
      <c r="C386" t="s">
        <v>769</v>
      </c>
      <c r="D386">
        <v>0.2</v>
      </c>
      <c r="E386">
        <v>1.1000000000000001</v>
      </c>
      <c r="F386">
        <v>1.3</v>
      </c>
      <c r="G386">
        <v>0.3</v>
      </c>
      <c r="H386">
        <v>1.6</v>
      </c>
      <c r="I386">
        <v>2.1</v>
      </c>
      <c r="J386">
        <v>1</v>
      </c>
      <c r="K386">
        <v>3.1</v>
      </c>
      <c r="L386">
        <v>4.7</v>
      </c>
      <c r="M386">
        <v>15</v>
      </c>
      <c r="N386">
        <v>67</v>
      </c>
      <c r="O386">
        <v>82</v>
      </c>
      <c r="P386">
        <v>18</v>
      </c>
      <c r="Q386">
        <v>100</v>
      </c>
    </row>
    <row r="387" spans="1:17" x14ac:dyDescent="0.2">
      <c r="A387" s="7" t="str">
        <f t="shared" ref="A387:A450" si="6">CONCATENATE(B387,C387)</f>
        <v>East of EnglandJun-14</v>
      </c>
      <c r="B387" t="s">
        <v>58</v>
      </c>
      <c r="C387" t="s">
        <v>770</v>
      </c>
      <c r="D387">
        <v>0.2</v>
      </c>
      <c r="E387">
        <v>1.1000000000000001</v>
      </c>
      <c r="F387">
        <v>1.3</v>
      </c>
      <c r="G387">
        <v>0.3</v>
      </c>
      <c r="H387">
        <v>1.6</v>
      </c>
      <c r="I387">
        <v>2.1</v>
      </c>
      <c r="J387">
        <v>1.2</v>
      </c>
      <c r="K387">
        <v>3.3</v>
      </c>
      <c r="L387">
        <v>4.8</v>
      </c>
      <c r="M387">
        <v>14</v>
      </c>
      <c r="N387">
        <v>68</v>
      </c>
      <c r="O387">
        <v>83</v>
      </c>
      <c r="P387">
        <v>17</v>
      </c>
      <c r="Q387">
        <v>100</v>
      </c>
    </row>
    <row r="388" spans="1:17" x14ac:dyDescent="0.2">
      <c r="A388" s="7" t="str">
        <f t="shared" si="6"/>
        <v>East of EnglandJul-14</v>
      </c>
      <c r="B388" t="s">
        <v>58</v>
      </c>
      <c r="C388" t="s">
        <v>773</v>
      </c>
      <c r="D388">
        <v>0.2</v>
      </c>
      <c r="E388">
        <v>1.2</v>
      </c>
      <c r="F388">
        <v>1.4</v>
      </c>
      <c r="G388">
        <v>0.2</v>
      </c>
      <c r="H388">
        <v>1.6</v>
      </c>
      <c r="I388">
        <v>2.1</v>
      </c>
      <c r="J388">
        <v>1.4</v>
      </c>
      <c r="K388">
        <v>3.5</v>
      </c>
      <c r="L388">
        <v>5.2</v>
      </c>
      <c r="M388">
        <v>13</v>
      </c>
      <c r="N388">
        <v>73</v>
      </c>
      <c r="O388">
        <v>86</v>
      </c>
      <c r="P388">
        <v>14</v>
      </c>
      <c r="Q388">
        <v>100</v>
      </c>
    </row>
    <row r="389" spans="1:17" x14ac:dyDescent="0.2">
      <c r="A389" s="7" t="str">
        <f t="shared" si="6"/>
        <v>East of EnglandAug-14</v>
      </c>
      <c r="B389" t="s">
        <v>58</v>
      </c>
      <c r="C389" t="s">
        <v>774</v>
      </c>
      <c r="D389">
        <v>0.2</v>
      </c>
      <c r="E389">
        <v>1.1000000000000001</v>
      </c>
      <c r="F389">
        <v>1.3</v>
      </c>
      <c r="G389">
        <v>0.2</v>
      </c>
      <c r="H389">
        <v>1.4</v>
      </c>
      <c r="I389">
        <v>1.9</v>
      </c>
      <c r="J389">
        <v>1.6</v>
      </c>
      <c r="K389">
        <v>3.5</v>
      </c>
      <c r="L389">
        <v>4.9000000000000004</v>
      </c>
      <c r="M389">
        <v>12</v>
      </c>
      <c r="N389">
        <v>75</v>
      </c>
      <c r="O389">
        <v>87</v>
      </c>
      <c r="P389">
        <v>13</v>
      </c>
      <c r="Q389">
        <v>100</v>
      </c>
    </row>
    <row r="390" spans="1:17" x14ac:dyDescent="0.2">
      <c r="A390" s="7" t="str">
        <f t="shared" si="6"/>
        <v>East of EnglandSep-14</v>
      </c>
      <c r="B390" t="s">
        <v>58</v>
      </c>
      <c r="C390" t="s">
        <v>775</v>
      </c>
      <c r="D390">
        <v>0.2</v>
      </c>
      <c r="E390">
        <v>1.2</v>
      </c>
      <c r="F390">
        <v>1.4</v>
      </c>
      <c r="G390">
        <v>0.2</v>
      </c>
      <c r="H390">
        <v>1.5</v>
      </c>
      <c r="I390">
        <v>2.1</v>
      </c>
      <c r="J390">
        <v>1.8</v>
      </c>
      <c r="K390">
        <v>3.9</v>
      </c>
      <c r="L390">
        <v>5.4</v>
      </c>
      <c r="M390">
        <v>12</v>
      </c>
      <c r="N390">
        <v>77</v>
      </c>
      <c r="O390">
        <v>89</v>
      </c>
      <c r="P390">
        <v>11</v>
      </c>
      <c r="Q390">
        <v>100</v>
      </c>
    </row>
    <row r="391" spans="1:17" x14ac:dyDescent="0.2">
      <c r="A391" s="7" t="str">
        <f t="shared" si="6"/>
        <v>East of EnglandTo Date</v>
      </c>
      <c r="B391" t="s">
        <v>58</v>
      </c>
      <c r="C391" t="s">
        <v>244</v>
      </c>
      <c r="D391">
        <v>44.1</v>
      </c>
      <c r="E391">
        <v>54.4</v>
      </c>
      <c r="F391">
        <v>98.4</v>
      </c>
      <c r="G391">
        <v>72.099999999999994</v>
      </c>
      <c r="H391">
        <v>170.6</v>
      </c>
      <c r="I391">
        <v>126.8</v>
      </c>
      <c r="J391">
        <v>25.1</v>
      </c>
      <c r="K391">
        <v>151.9</v>
      </c>
      <c r="L391">
        <v>322.5</v>
      </c>
      <c r="M391">
        <v>26</v>
      </c>
      <c r="N391">
        <v>32</v>
      </c>
      <c r="O391">
        <v>58</v>
      </c>
      <c r="P391">
        <v>42</v>
      </c>
      <c r="Q391">
        <v>100</v>
      </c>
    </row>
    <row r="392" spans="1:17" x14ac:dyDescent="0.2">
      <c r="A392" s="7" t="str">
        <f t="shared" si="6"/>
        <v>LondonApr-09 to Mar-10</v>
      </c>
      <c r="B392" t="s">
        <v>59</v>
      </c>
      <c r="C392" t="s">
        <v>119</v>
      </c>
      <c r="D392">
        <v>10.4</v>
      </c>
      <c r="E392">
        <v>4.3</v>
      </c>
      <c r="F392">
        <v>14.7</v>
      </c>
      <c r="G392">
        <v>33.5</v>
      </c>
      <c r="H392">
        <v>48.2</v>
      </c>
      <c r="I392">
        <v>25.9</v>
      </c>
      <c r="J392">
        <v>0</v>
      </c>
      <c r="K392">
        <v>25.9</v>
      </c>
      <c r="L392">
        <v>74.099999999999994</v>
      </c>
      <c r="M392">
        <v>22</v>
      </c>
      <c r="N392">
        <v>9</v>
      </c>
      <c r="O392">
        <v>30</v>
      </c>
      <c r="P392">
        <v>70</v>
      </c>
      <c r="Q392">
        <v>100</v>
      </c>
    </row>
    <row r="393" spans="1:17" x14ac:dyDescent="0.2">
      <c r="A393" s="7" t="str">
        <f t="shared" si="6"/>
        <v>LondonApr-10 to Mar-11</v>
      </c>
      <c r="B393" t="s">
        <v>59</v>
      </c>
      <c r="C393" t="s">
        <v>120</v>
      </c>
      <c r="D393">
        <v>12.3</v>
      </c>
      <c r="E393">
        <v>6.8</v>
      </c>
      <c r="F393">
        <v>19.100000000000001</v>
      </c>
      <c r="G393">
        <v>31.7</v>
      </c>
      <c r="H393">
        <v>50.8</v>
      </c>
      <c r="I393">
        <v>26.4</v>
      </c>
      <c r="J393">
        <v>0.1</v>
      </c>
      <c r="K393">
        <v>26.6</v>
      </c>
      <c r="L393">
        <v>77.3</v>
      </c>
      <c r="M393">
        <v>24</v>
      </c>
      <c r="N393">
        <v>13</v>
      </c>
      <c r="O393">
        <v>38</v>
      </c>
      <c r="P393">
        <v>62</v>
      </c>
      <c r="Q393">
        <v>100</v>
      </c>
    </row>
    <row r="394" spans="1:17" x14ac:dyDescent="0.2">
      <c r="A394" s="7" t="str">
        <f t="shared" si="6"/>
        <v>LondonApr-11 to Mar-12</v>
      </c>
      <c r="B394" t="s">
        <v>59</v>
      </c>
      <c r="C394" t="s">
        <v>238</v>
      </c>
      <c r="D394">
        <v>10.3</v>
      </c>
      <c r="E394">
        <v>14</v>
      </c>
      <c r="F394">
        <v>24.2</v>
      </c>
      <c r="G394">
        <v>26.4</v>
      </c>
      <c r="H394">
        <v>50.6</v>
      </c>
      <c r="I394">
        <v>30.8</v>
      </c>
      <c r="J394">
        <v>1.3</v>
      </c>
      <c r="K394">
        <v>32.1</v>
      </c>
      <c r="L394">
        <v>82.8</v>
      </c>
      <c r="M394">
        <v>20</v>
      </c>
      <c r="N394">
        <v>28</v>
      </c>
      <c r="O394">
        <v>48</v>
      </c>
      <c r="P394">
        <v>52</v>
      </c>
      <c r="Q394">
        <v>100</v>
      </c>
    </row>
    <row r="395" spans="1:17" x14ac:dyDescent="0.2">
      <c r="A395" s="7" t="str">
        <f t="shared" si="6"/>
        <v>LondonApr-12 to Mar-13</v>
      </c>
      <c r="B395" t="s">
        <v>59</v>
      </c>
      <c r="C395" t="s">
        <v>279</v>
      </c>
      <c r="D395">
        <v>9.4</v>
      </c>
      <c r="E395">
        <v>18</v>
      </c>
      <c r="F395">
        <v>27.4</v>
      </c>
      <c r="G395">
        <v>23.1</v>
      </c>
      <c r="H395">
        <v>50.5</v>
      </c>
      <c r="I395">
        <v>33.6</v>
      </c>
      <c r="J395">
        <v>6</v>
      </c>
      <c r="K395">
        <v>39.6</v>
      </c>
      <c r="L395">
        <v>90.1</v>
      </c>
      <c r="M395">
        <v>19</v>
      </c>
      <c r="N395">
        <v>36</v>
      </c>
      <c r="O395">
        <v>54</v>
      </c>
      <c r="P395">
        <v>46</v>
      </c>
      <c r="Q395">
        <v>100</v>
      </c>
    </row>
    <row r="396" spans="1:17" x14ac:dyDescent="0.2">
      <c r="A396" s="7" t="str">
        <f t="shared" si="6"/>
        <v>LondonApr-13 to Mar-14</v>
      </c>
      <c r="B396" t="s">
        <v>59</v>
      </c>
      <c r="C396" t="s">
        <v>801</v>
      </c>
      <c r="D396">
        <v>3.4</v>
      </c>
      <c r="E396">
        <v>15.2</v>
      </c>
      <c r="F396">
        <v>18.600000000000001</v>
      </c>
      <c r="G396">
        <v>9.6</v>
      </c>
      <c r="H396">
        <v>28.2</v>
      </c>
      <c r="I396">
        <v>41.7</v>
      </c>
      <c r="J396">
        <v>19</v>
      </c>
      <c r="K396">
        <v>60.7</v>
      </c>
      <c r="L396">
        <v>88.9</v>
      </c>
      <c r="M396">
        <v>12</v>
      </c>
      <c r="N396">
        <v>54</v>
      </c>
      <c r="O396">
        <v>66</v>
      </c>
      <c r="P396">
        <v>34</v>
      </c>
      <c r="Q396">
        <v>100</v>
      </c>
    </row>
    <row r="397" spans="1:17" x14ac:dyDescent="0.2">
      <c r="A397" s="7" t="str">
        <f t="shared" si="6"/>
        <v>LondonJan-09 to Dec-09</v>
      </c>
      <c r="B397" t="s">
        <v>59</v>
      </c>
      <c r="C397" t="s">
        <v>122</v>
      </c>
      <c r="D397">
        <v>9.5</v>
      </c>
      <c r="E397">
        <v>4.0999999999999996</v>
      </c>
      <c r="F397">
        <v>13.6</v>
      </c>
      <c r="G397">
        <v>32.6</v>
      </c>
      <c r="H397">
        <v>46.2</v>
      </c>
      <c r="I397">
        <v>25.5</v>
      </c>
      <c r="J397">
        <v>0</v>
      </c>
      <c r="K397">
        <v>25.5</v>
      </c>
      <c r="L397">
        <v>71.7</v>
      </c>
      <c r="M397">
        <v>21</v>
      </c>
      <c r="N397">
        <v>9</v>
      </c>
      <c r="O397">
        <v>29</v>
      </c>
      <c r="P397">
        <v>71</v>
      </c>
      <c r="Q397">
        <v>100</v>
      </c>
    </row>
    <row r="398" spans="1:17" x14ac:dyDescent="0.2">
      <c r="A398" s="7" t="str">
        <f t="shared" si="6"/>
        <v>LondonJan-10 to Dec-10</v>
      </c>
      <c r="B398" t="s">
        <v>59</v>
      </c>
      <c r="C398" t="s">
        <v>123</v>
      </c>
      <c r="D398">
        <v>12.3</v>
      </c>
      <c r="E398">
        <v>5.6</v>
      </c>
      <c r="F398">
        <v>17.899999999999999</v>
      </c>
      <c r="G398">
        <v>32.1</v>
      </c>
      <c r="H398">
        <v>50</v>
      </c>
      <c r="I398">
        <v>25.8</v>
      </c>
      <c r="J398">
        <v>0.1</v>
      </c>
      <c r="K398">
        <v>25.9</v>
      </c>
      <c r="L398">
        <v>75.900000000000006</v>
      </c>
      <c r="M398">
        <v>25</v>
      </c>
      <c r="N398">
        <v>11</v>
      </c>
      <c r="O398">
        <v>36</v>
      </c>
      <c r="P398">
        <v>64</v>
      </c>
      <c r="Q398">
        <v>100</v>
      </c>
    </row>
    <row r="399" spans="1:17" x14ac:dyDescent="0.2">
      <c r="A399" s="7" t="str">
        <f t="shared" si="6"/>
        <v>LondonJan-11 to Dec-11</v>
      </c>
      <c r="B399" t="s">
        <v>59</v>
      </c>
      <c r="C399" t="s">
        <v>228</v>
      </c>
      <c r="D399">
        <v>10.3</v>
      </c>
      <c r="E399">
        <v>11.5</v>
      </c>
      <c r="F399">
        <v>21.8</v>
      </c>
      <c r="G399">
        <v>27.8</v>
      </c>
      <c r="H399">
        <v>49.5</v>
      </c>
      <c r="I399">
        <v>29.5</v>
      </c>
      <c r="J399">
        <v>0.7</v>
      </c>
      <c r="K399">
        <v>30.2</v>
      </c>
      <c r="L399">
        <v>79.7</v>
      </c>
      <c r="M399">
        <v>21</v>
      </c>
      <c r="N399">
        <v>23</v>
      </c>
      <c r="O399">
        <v>44</v>
      </c>
      <c r="P399">
        <v>56</v>
      </c>
      <c r="Q399">
        <v>100</v>
      </c>
    </row>
    <row r="400" spans="1:17" x14ac:dyDescent="0.2">
      <c r="A400" s="7" t="str">
        <f t="shared" si="6"/>
        <v>LondonJan-12 to Dec-12</v>
      </c>
      <c r="B400" t="s">
        <v>59</v>
      </c>
      <c r="C400" t="s">
        <v>269</v>
      </c>
      <c r="D400">
        <v>10.5</v>
      </c>
      <c r="E400">
        <v>18</v>
      </c>
      <c r="F400">
        <v>28.5</v>
      </c>
      <c r="G400">
        <v>25.7</v>
      </c>
      <c r="H400">
        <v>54.2</v>
      </c>
      <c r="I400">
        <v>32.4</v>
      </c>
      <c r="J400">
        <v>4.3</v>
      </c>
      <c r="K400">
        <v>36.700000000000003</v>
      </c>
      <c r="L400">
        <v>90.9</v>
      </c>
      <c r="M400">
        <v>19</v>
      </c>
      <c r="N400">
        <v>33</v>
      </c>
      <c r="O400">
        <v>53</v>
      </c>
      <c r="P400">
        <v>47</v>
      </c>
      <c r="Q400">
        <v>100</v>
      </c>
    </row>
    <row r="401" spans="1:17" x14ac:dyDescent="0.2">
      <c r="A401" s="7" t="str">
        <f t="shared" si="6"/>
        <v>LondonJan-13 to Dec-13</v>
      </c>
      <c r="B401" t="s">
        <v>59</v>
      </c>
      <c r="C401" t="s">
        <v>789</v>
      </c>
      <c r="D401">
        <v>5</v>
      </c>
      <c r="E401">
        <v>16.600000000000001</v>
      </c>
      <c r="F401">
        <v>21.6</v>
      </c>
      <c r="G401">
        <v>13.1</v>
      </c>
      <c r="H401">
        <v>34.6</v>
      </c>
      <c r="I401">
        <v>40.6</v>
      </c>
      <c r="J401">
        <v>13.9</v>
      </c>
      <c r="K401">
        <v>54.5</v>
      </c>
      <c r="L401">
        <v>89.1</v>
      </c>
      <c r="M401">
        <v>14</v>
      </c>
      <c r="N401">
        <v>48</v>
      </c>
      <c r="O401">
        <v>62</v>
      </c>
      <c r="P401">
        <v>38</v>
      </c>
      <c r="Q401">
        <v>100</v>
      </c>
    </row>
    <row r="402" spans="1:17" x14ac:dyDescent="0.2">
      <c r="A402" s="7" t="str">
        <f t="shared" si="6"/>
        <v>LondonOct-08 to Dec-08</v>
      </c>
      <c r="B402" t="s">
        <v>59</v>
      </c>
      <c r="C402" t="s">
        <v>125</v>
      </c>
      <c r="D402">
        <v>1.1000000000000001</v>
      </c>
      <c r="E402">
        <v>0.6</v>
      </c>
      <c r="F402">
        <v>1.8</v>
      </c>
      <c r="G402">
        <v>4.4000000000000004</v>
      </c>
      <c r="H402">
        <v>6.2</v>
      </c>
      <c r="I402">
        <v>3.7</v>
      </c>
      <c r="J402">
        <v>0</v>
      </c>
      <c r="K402">
        <v>3.7</v>
      </c>
      <c r="L402">
        <v>9.9</v>
      </c>
      <c r="M402">
        <v>18</v>
      </c>
      <c r="N402">
        <v>10</v>
      </c>
      <c r="O402">
        <v>29</v>
      </c>
      <c r="P402">
        <v>71</v>
      </c>
      <c r="Q402">
        <v>100</v>
      </c>
    </row>
    <row r="403" spans="1:17" x14ac:dyDescent="0.2">
      <c r="A403" s="7" t="str">
        <f t="shared" si="6"/>
        <v>LondonJan-09 to Mar-09</v>
      </c>
      <c r="B403" t="s">
        <v>59</v>
      </c>
      <c r="C403" t="s">
        <v>126</v>
      </c>
      <c r="D403">
        <v>2.2000000000000002</v>
      </c>
      <c r="E403">
        <v>1</v>
      </c>
      <c r="F403">
        <v>3.1</v>
      </c>
      <c r="G403">
        <v>8</v>
      </c>
      <c r="H403">
        <v>11.1</v>
      </c>
      <c r="I403">
        <v>6.1</v>
      </c>
      <c r="J403">
        <v>0</v>
      </c>
      <c r="K403">
        <v>6.1</v>
      </c>
      <c r="L403">
        <v>17.2</v>
      </c>
      <c r="M403">
        <v>20</v>
      </c>
      <c r="N403">
        <v>9</v>
      </c>
      <c r="O403">
        <v>28</v>
      </c>
      <c r="P403">
        <v>72</v>
      </c>
      <c r="Q403">
        <v>100</v>
      </c>
    </row>
    <row r="404" spans="1:17" x14ac:dyDescent="0.2">
      <c r="A404" s="7" t="str">
        <f t="shared" si="6"/>
        <v>LondonApr-09 to Jun-09</v>
      </c>
      <c r="B404" t="s">
        <v>59</v>
      </c>
      <c r="C404" t="s">
        <v>127</v>
      </c>
      <c r="D404">
        <v>2.4</v>
      </c>
      <c r="E404">
        <v>1</v>
      </c>
      <c r="F404">
        <v>3.4</v>
      </c>
      <c r="G404">
        <v>8.5</v>
      </c>
      <c r="H404">
        <v>11.9</v>
      </c>
      <c r="I404">
        <v>6.6</v>
      </c>
      <c r="J404">
        <v>0</v>
      </c>
      <c r="K404">
        <v>6.6</v>
      </c>
      <c r="L404">
        <v>18.5</v>
      </c>
      <c r="M404">
        <v>21</v>
      </c>
      <c r="N404">
        <v>8</v>
      </c>
      <c r="O404">
        <v>29</v>
      </c>
      <c r="P404">
        <v>71</v>
      </c>
      <c r="Q404">
        <v>100</v>
      </c>
    </row>
    <row r="405" spans="1:17" x14ac:dyDescent="0.2">
      <c r="A405" s="7" t="str">
        <f t="shared" si="6"/>
        <v>LondonJul-09 to Sep-09</v>
      </c>
      <c r="B405" t="s">
        <v>59</v>
      </c>
      <c r="C405" t="s">
        <v>128</v>
      </c>
      <c r="D405">
        <v>2.5</v>
      </c>
      <c r="E405">
        <v>1.1000000000000001</v>
      </c>
      <c r="F405">
        <v>3.6</v>
      </c>
      <c r="G405">
        <v>8.6999999999999993</v>
      </c>
      <c r="H405">
        <v>12.3</v>
      </c>
      <c r="I405">
        <v>6.8</v>
      </c>
      <c r="J405">
        <v>0</v>
      </c>
      <c r="K405">
        <v>6.8</v>
      </c>
      <c r="L405">
        <v>19.2</v>
      </c>
      <c r="M405">
        <v>20</v>
      </c>
      <c r="N405">
        <v>9</v>
      </c>
      <c r="O405">
        <v>29</v>
      </c>
      <c r="P405">
        <v>71</v>
      </c>
      <c r="Q405">
        <v>100</v>
      </c>
    </row>
    <row r="406" spans="1:17" x14ac:dyDescent="0.2">
      <c r="A406" s="7" t="str">
        <f t="shared" si="6"/>
        <v>LondonOct-09 to Dec-09</v>
      </c>
      <c r="B406" t="s">
        <v>59</v>
      </c>
      <c r="C406" t="s">
        <v>129</v>
      </c>
      <c r="D406">
        <v>2.4</v>
      </c>
      <c r="E406">
        <v>1.1000000000000001</v>
      </c>
      <c r="F406">
        <v>3.4</v>
      </c>
      <c r="G406">
        <v>7.4</v>
      </c>
      <c r="H406">
        <v>10.8</v>
      </c>
      <c r="I406">
        <v>5.9</v>
      </c>
      <c r="J406">
        <v>0</v>
      </c>
      <c r="K406">
        <v>6</v>
      </c>
      <c r="L406">
        <v>16.8</v>
      </c>
      <c r="M406">
        <v>22</v>
      </c>
      <c r="N406">
        <v>10</v>
      </c>
      <c r="O406">
        <v>32</v>
      </c>
      <c r="P406">
        <v>68</v>
      </c>
      <c r="Q406">
        <v>100</v>
      </c>
    </row>
    <row r="407" spans="1:17" x14ac:dyDescent="0.2">
      <c r="A407" s="7" t="str">
        <f t="shared" si="6"/>
        <v>LondonJan-10 to Mar-10</v>
      </c>
      <c r="B407" t="s">
        <v>59</v>
      </c>
      <c r="C407" t="s">
        <v>130</v>
      </c>
      <c r="D407">
        <v>3.1</v>
      </c>
      <c r="E407">
        <v>1.1000000000000001</v>
      </c>
      <c r="F407">
        <v>4.2</v>
      </c>
      <c r="G407">
        <v>8.9</v>
      </c>
      <c r="H407">
        <v>13.1</v>
      </c>
      <c r="I407">
        <v>6.5</v>
      </c>
      <c r="J407">
        <v>0</v>
      </c>
      <c r="K407">
        <v>6.5</v>
      </c>
      <c r="L407">
        <v>19.600000000000001</v>
      </c>
      <c r="M407">
        <v>23</v>
      </c>
      <c r="N407">
        <v>9</v>
      </c>
      <c r="O407">
        <v>32</v>
      </c>
      <c r="P407">
        <v>68</v>
      </c>
      <c r="Q407">
        <v>100</v>
      </c>
    </row>
    <row r="408" spans="1:17" x14ac:dyDescent="0.2">
      <c r="A408" s="7" t="str">
        <f t="shared" si="6"/>
        <v>LondonApr-10 to Jun-10</v>
      </c>
      <c r="B408" t="s">
        <v>59</v>
      </c>
      <c r="C408" t="s">
        <v>131</v>
      </c>
      <c r="D408">
        <v>2.8</v>
      </c>
      <c r="E408">
        <v>1.3</v>
      </c>
      <c r="F408">
        <v>4.2</v>
      </c>
      <c r="G408">
        <v>8.4</v>
      </c>
      <c r="H408">
        <v>12.6</v>
      </c>
      <c r="I408">
        <v>6.6</v>
      </c>
      <c r="J408">
        <v>0</v>
      </c>
      <c r="K408">
        <v>6.7</v>
      </c>
      <c r="L408">
        <v>19.3</v>
      </c>
      <c r="M408">
        <v>22</v>
      </c>
      <c r="N408">
        <v>11</v>
      </c>
      <c r="O408">
        <v>33</v>
      </c>
      <c r="P408">
        <v>67</v>
      </c>
      <c r="Q408">
        <v>100</v>
      </c>
    </row>
    <row r="409" spans="1:17" x14ac:dyDescent="0.2">
      <c r="A409" s="7" t="str">
        <f t="shared" si="6"/>
        <v>LondonJul-10 to Sep-10</v>
      </c>
      <c r="B409" t="s">
        <v>59</v>
      </c>
      <c r="C409" t="s">
        <v>132</v>
      </c>
      <c r="D409">
        <v>3.2</v>
      </c>
      <c r="E409">
        <v>1.6</v>
      </c>
      <c r="F409">
        <v>4.8</v>
      </c>
      <c r="G409">
        <v>8</v>
      </c>
      <c r="H409">
        <v>12.7</v>
      </c>
      <c r="I409">
        <v>6.8</v>
      </c>
      <c r="J409">
        <v>0</v>
      </c>
      <c r="K409">
        <v>6.8</v>
      </c>
      <c r="L409">
        <v>19.5</v>
      </c>
      <c r="M409">
        <v>25</v>
      </c>
      <c r="N409">
        <v>12</v>
      </c>
      <c r="O409">
        <v>37</v>
      </c>
      <c r="P409">
        <v>63</v>
      </c>
      <c r="Q409">
        <v>100</v>
      </c>
    </row>
    <row r="410" spans="1:17" x14ac:dyDescent="0.2">
      <c r="A410" s="7" t="str">
        <f t="shared" si="6"/>
        <v>LondonOct-10 to Dec-10</v>
      </c>
      <c r="B410" t="s">
        <v>59</v>
      </c>
      <c r="C410" t="s">
        <v>133</v>
      </c>
      <c r="D410">
        <v>3.2</v>
      </c>
      <c r="E410">
        <v>1.6</v>
      </c>
      <c r="F410">
        <v>4.8</v>
      </c>
      <c r="G410">
        <v>6.7</v>
      </c>
      <c r="H410">
        <v>11.5</v>
      </c>
      <c r="I410">
        <v>5.9</v>
      </c>
      <c r="J410">
        <v>0</v>
      </c>
      <c r="K410">
        <v>5.9</v>
      </c>
      <c r="L410">
        <v>17.5</v>
      </c>
      <c r="M410">
        <v>28</v>
      </c>
      <c r="N410">
        <v>13</v>
      </c>
      <c r="O410">
        <v>41</v>
      </c>
      <c r="P410">
        <v>59</v>
      </c>
      <c r="Q410">
        <v>100</v>
      </c>
    </row>
    <row r="411" spans="1:17" x14ac:dyDescent="0.2">
      <c r="A411" s="7" t="str">
        <f t="shared" si="6"/>
        <v>LondonJan-11 to Mar-11</v>
      </c>
      <c r="B411" t="s">
        <v>59</v>
      </c>
      <c r="C411" t="s">
        <v>134</v>
      </c>
      <c r="D411">
        <v>3.1</v>
      </c>
      <c r="E411">
        <v>2.2999999999999998</v>
      </c>
      <c r="F411">
        <v>5.4</v>
      </c>
      <c r="G411">
        <v>8.6</v>
      </c>
      <c r="H411">
        <v>13.9</v>
      </c>
      <c r="I411">
        <v>7.1</v>
      </c>
      <c r="J411">
        <v>0.1</v>
      </c>
      <c r="K411">
        <v>7.2</v>
      </c>
      <c r="L411">
        <v>21.1</v>
      </c>
      <c r="M411">
        <v>22</v>
      </c>
      <c r="N411">
        <v>17</v>
      </c>
      <c r="O411">
        <v>39</v>
      </c>
      <c r="P411">
        <v>61</v>
      </c>
      <c r="Q411">
        <v>100</v>
      </c>
    </row>
    <row r="412" spans="1:17" x14ac:dyDescent="0.2">
      <c r="A412" s="7" t="str">
        <f t="shared" si="6"/>
        <v>LondonApr-11 to Jun-11</v>
      </c>
      <c r="B412" t="s">
        <v>59</v>
      </c>
      <c r="C412" t="s">
        <v>148</v>
      </c>
      <c r="D412">
        <v>2.1</v>
      </c>
      <c r="E412">
        <v>2.6</v>
      </c>
      <c r="F412">
        <v>4.8</v>
      </c>
      <c r="G412">
        <v>6.4</v>
      </c>
      <c r="H412">
        <v>11.2</v>
      </c>
      <c r="I412">
        <v>7.3</v>
      </c>
      <c r="J412">
        <v>0.1</v>
      </c>
      <c r="K412">
        <v>7.4</v>
      </c>
      <c r="L412">
        <v>18.600000000000001</v>
      </c>
      <c r="M412">
        <v>19</v>
      </c>
      <c r="N412">
        <v>24</v>
      </c>
      <c r="O412">
        <v>43</v>
      </c>
      <c r="P412">
        <v>57</v>
      </c>
      <c r="Q412">
        <v>100</v>
      </c>
    </row>
    <row r="413" spans="1:17" x14ac:dyDescent="0.2">
      <c r="A413" s="7" t="str">
        <f t="shared" si="6"/>
        <v>LondonJul-11 to Sep-11</v>
      </c>
      <c r="B413" t="s">
        <v>59</v>
      </c>
      <c r="C413" t="s">
        <v>151</v>
      </c>
      <c r="D413">
        <v>2.2999999999999998</v>
      </c>
      <c r="E413">
        <v>3.1</v>
      </c>
      <c r="F413">
        <v>5.5</v>
      </c>
      <c r="G413">
        <v>6.3</v>
      </c>
      <c r="H413">
        <v>11.8</v>
      </c>
      <c r="I413">
        <v>7.6</v>
      </c>
      <c r="J413">
        <v>0.1</v>
      </c>
      <c r="K413">
        <v>7.7</v>
      </c>
      <c r="L413">
        <v>19.5</v>
      </c>
      <c r="M413">
        <v>20</v>
      </c>
      <c r="N413">
        <v>26</v>
      </c>
      <c r="O413">
        <v>46</v>
      </c>
      <c r="P413">
        <v>54</v>
      </c>
      <c r="Q413">
        <v>100</v>
      </c>
    </row>
    <row r="414" spans="1:17" x14ac:dyDescent="0.2">
      <c r="A414" s="7" t="str">
        <f t="shared" si="6"/>
        <v>LondonOct-11 to Dec-11</v>
      </c>
      <c r="B414" t="s">
        <v>59</v>
      </c>
      <c r="C414" t="s">
        <v>229</v>
      </c>
      <c r="D414">
        <v>2.7</v>
      </c>
      <c r="E414">
        <v>3.4</v>
      </c>
      <c r="F414">
        <v>6.1</v>
      </c>
      <c r="G414">
        <v>6.5</v>
      </c>
      <c r="H414">
        <v>12.6</v>
      </c>
      <c r="I414">
        <v>7.5</v>
      </c>
      <c r="J414">
        <v>0.4</v>
      </c>
      <c r="K414">
        <v>7.9</v>
      </c>
      <c r="L414">
        <v>20.5</v>
      </c>
      <c r="M414">
        <v>21</v>
      </c>
      <c r="N414">
        <v>27</v>
      </c>
      <c r="O414">
        <v>49</v>
      </c>
      <c r="P414">
        <v>51</v>
      </c>
      <c r="Q414">
        <v>100</v>
      </c>
    </row>
    <row r="415" spans="1:17" x14ac:dyDescent="0.2">
      <c r="A415" s="7" t="str">
        <f t="shared" si="6"/>
        <v>LondonJan-12 to Mar-12</v>
      </c>
      <c r="B415" t="s">
        <v>59</v>
      </c>
      <c r="C415" t="s">
        <v>239</v>
      </c>
      <c r="D415">
        <v>3.1</v>
      </c>
      <c r="E415">
        <v>4.8</v>
      </c>
      <c r="F415">
        <v>7.9</v>
      </c>
      <c r="G415">
        <v>7.2</v>
      </c>
      <c r="H415">
        <v>15</v>
      </c>
      <c r="I415">
        <v>8.4</v>
      </c>
      <c r="J415">
        <v>0.7</v>
      </c>
      <c r="K415">
        <v>9.1</v>
      </c>
      <c r="L415">
        <v>24.2</v>
      </c>
      <c r="M415">
        <v>20</v>
      </c>
      <c r="N415">
        <v>32</v>
      </c>
      <c r="O415">
        <v>52</v>
      </c>
      <c r="P415">
        <v>48</v>
      </c>
      <c r="Q415">
        <v>100</v>
      </c>
    </row>
    <row r="416" spans="1:17" x14ac:dyDescent="0.2">
      <c r="A416" s="7" t="str">
        <f t="shared" si="6"/>
        <v>LondonApr-12 to Jun-12</v>
      </c>
      <c r="B416" t="s">
        <v>59</v>
      </c>
      <c r="C416" t="s">
        <v>249</v>
      </c>
      <c r="D416">
        <v>2.5</v>
      </c>
      <c r="E416">
        <v>4.3</v>
      </c>
      <c r="F416">
        <v>6.8</v>
      </c>
      <c r="G416">
        <v>6.4</v>
      </c>
      <c r="H416">
        <v>13.2</v>
      </c>
      <c r="I416">
        <v>7.7</v>
      </c>
      <c r="J416">
        <v>0.8</v>
      </c>
      <c r="K416">
        <v>8.5</v>
      </c>
      <c r="L416">
        <v>21.7</v>
      </c>
      <c r="M416">
        <v>19</v>
      </c>
      <c r="N416">
        <v>33</v>
      </c>
      <c r="O416">
        <v>52</v>
      </c>
      <c r="P416">
        <v>48</v>
      </c>
      <c r="Q416">
        <v>100</v>
      </c>
    </row>
    <row r="417" spans="1:17" x14ac:dyDescent="0.2">
      <c r="A417" s="7" t="str">
        <f t="shared" si="6"/>
        <v>LondonJul-12 to Sep-12</v>
      </c>
      <c r="B417" t="s">
        <v>59</v>
      </c>
      <c r="C417" t="s">
        <v>256</v>
      </c>
      <c r="D417">
        <v>2.7</v>
      </c>
      <c r="E417">
        <v>4.5</v>
      </c>
      <c r="F417">
        <v>7.2</v>
      </c>
      <c r="G417">
        <v>6.6</v>
      </c>
      <c r="H417">
        <v>13.9</v>
      </c>
      <c r="I417">
        <v>8.1</v>
      </c>
      <c r="J417">
        <v>1</v>
      </c>
      <c r="K417">
        <v>9.1</v>
      </c>
      <c r="L417">
        <v>23</v>
      </c>
      <c r="M417">
        <v>20</v>
      </c>
      <c r="N417">
        <v>33</v>
      </c>
      <c r="O417">
        <v>52</v>
      </c>
      <c r="P417">
        <v>48</v>
      </c>
      <c r="Q417">
        <v>100</v>
      </c>
    </row>
    <row r="418" spans="1:17" x14ac:dyDescent="0.2">
      <c r="A418" s="7" t="str">
        <f t="shared" si="6"/>
        <v>LondonOct-12 to Dec-12</v>
      </c>
      <c r="B418" t="s">
        <v>59</v>
      </c>
      <c r="C418" t="s">
        <v>270</v>
      </c>
      <c r="D418">
        <v>2.2000000000000002</v>
      </c>
      <c r="E418">
        <v>4.3</v>
      </c>
      <c r="F418">
        <v>6.5</v>
      </c>
      <c r="G418">
        <v>5.6</v>
      </c>
      <c r="H418">
        <v>12.1</v>
      </c>
      <c r="I418">
        <v>8.1999999999999993</v>
      </c>
      <c r="J418">
        <v>1.8</v>
      </c>
      <c r="K418">
        <v>10</v>
      </c>
      <c r="L418">
        <v>22.1</v>
      </c>
      <c r="M418">
        <v>18</v>
      </c>
      <c r="N418">
        <v>36</v>
      </c>
      <c r="O418">
        <v>54</v>
      </c>
      <c r="P418">
        <v>46</v>
      </c>
      <c r="Q418">
        <v>100</v>
      </c>
    </row>
    <row r="419" spans="1:17" x14ac:dyDescent="0.2">
      <c r="A419" s="7" t="str">
        <f t="shared" si="6"/>
        <v>LondonJan-13 to Mar-13</v>
      </c>
      <c r="B419" t="s">
        <v>59</v>
      </c>
      <c r="C419" t="s">
        <v>280</v>
      </c>
      <c r="D419">
        <v>2</v>
      </c>
      <c r="E419">
        <v>4.8</v>
      </c>
      <c r="F419">
        <v>6.8</v>
      </c>
      <c r="G419">
        <v>4.5</v>
      </c>
      <c r="H419">
        <v>11.3</v>
      </c>
      <c r="I419">
        <v>9.6</v>
      </c>
      <c r="J419">
        <v>2.4</v>
      </c>
      <c r="K419">
        <v>12.1</v>
      </c>
      <c r="L419">
        <v>23.4</v>
      </c>
      <c r="M419">
        <v>18</v>
      </c>
      <c r="N419">
        <v>42</v>
      </c>
      <c r="O419">
        <v>60</v>
      </c>
      <c r="P419">
        <v>40</v>
      </c>
      <c r="Q419">
        <v>100</v>
      </c>
    </row>
    <row r="420" spans="1:17" x14ac:dyDescent="0.2">
      <c r="A420" s="7" t="str">
        <f t="shared" si="6"/>
        <v>LondonApr-13 to Jun-13</v>
      </c>
      <c r="B420" t="s">
        <v>59</v>
      </c>
      <c r="C420" t="s">
        <v>755</v>
      </c>
      <c r="D420">
        <v>1.2</v>
      </c>
      <c r="E420">
        <v>4.2</v>
      </c>
      <c r="F420">
        <v>5.4</v>
      </c>
      <c r="G420">
        <v>3.3</v>
      </c>
      <c r="H420">
        <v>8.6999999999999993</v>
      </c>
      <c r="I420">
        <v>9.6999999999999993</v>
      </c>
      <c r="J420">
        <v>3.4</v>
      </c>
      <c r="K420">
        <v>13.1</v>
      </c>
      <c r="L420">
        <v>21.7</v>
      </c>
      <c r="M420">
        <v>14</v>
      </c>
      <c r="N420">
        <v>48</v>
      </c>
      <c r="O420">
        <v>62</v>
      </c>
      <c r="P420">
        <v>38</v>
      </c>
      <c r="Q420">
        <v>100</v>
      </c>
    </row>
    <row r="421" spans="1:17" x14ac:dyDescent="0.2">
      <c r="A421" s="7" t="str">
        <f t="shared" si="6"/>
        <v>LondonJul-13 to Sep-13</v>
      </c>
      <c r="B421" t="s">
        <v>59</v>
      </c>
      <c r="C421" t="s">
        <v>757</v>
      </c>
      <c r="D421">
        <v>1.1000000000000001</v>
      </c>
      <c r="E421">
        <v>4.2</v>
      </c>
      <c r="F421">
        <v>5.3</v>
      </c>
      <c r="G421">
        <v>3.4</v>
      </c>
      <c r="H421">
        <v>8.6</v>
      </c>
      <c r="I421">
        <v>11</v>
      </c>
      <c r="J421">
        <v>3.2</v>
      </c>
      <c r="K421">
        <v>14.1</v>
      </c>
      <c r="L421">
        <v>22.8</v>
      </c>
      <c r="M421">
        <v>13</v>
      </c>
      <c r="N421">
        <v>48</v>
      </c>
      <c r="O421">
        <v>61</v>
      </c>
      <c r="P421">
        <v>39</v>
      </c>
      <c r="Q421">
        <v>100</v>
      </c>
    </row>
    <row r="422" spans="1:17" x14ac:dyDescent="0.2">
      <c r="A422" s="7" t="str">
        <f t="shared" si="6"/>
        <v>LondonOct-13 to Dec-13</v>
      </c>
      <c r="B422" t="s">
        <v>59</v>
      </c>
      <c r="C422" t="s">
        <v>784</v>
      </c>
      <c r="D422">
        <v>0.7</v>
      </c>
      <c r="E422">
        <v>3.5</v>
      </c>
      <c r="F422">
        <v>4.2</v>
      </c>
      <c r="G422">
        <v>1.9</v>
      </c>
      <c r="H422">
        <v>6</v>
      </c>
      <c r="I422">
        <v>10.199999999999999</v>
      </c>
      <c r="J422">
        <v>5</v>
      </c>
      <c r="K422">
        <v>15.2</v>
      </c>
      <c r="L422">
        <v>21.3</v>
      </c>
      <c r="M422">
        <v>11</v>
      </c>
      <c r="N422">
        <v>58</v>
      </c>
      <c r="O422">
        <v>69</v>
      </c>
      <c r="P422">
        <v>31</v>
      </c>
      <c r="Q422">
        <v>100</v>
      </c>
    </row>
    <row r="423" spans="1:17" x14ac:dyDescent="0.2">
      <c r="A423" s="7" t="str">
        <f t="shared" si="6"/>
        <v>LondonJan-14 to Mar-14</v>
      </c>
      <c r="B423" t="s">
        <v>59</v>
      </c>
      <c r="C423" t="s">
        <v>802</v>
      </c>
      <c r="D423">
        <v>0.4</v>
      </c>
      <c r="E423">
        <v>3.4</v>
      </c>
      <c r="F423">
        <v>3.8</v>
      </c>
      <c r="G423">
        <v>1.1000000000000001</v>
      </c>
      <c r="H423">
        <v>4.9000000000000004</v>
      </c>
      <c r="I423">
        <v>10.7</v>
      </c>
      <c r="J423">
        <v>7.5</v>
      </c>
      <c r="K423">
        <v>18.2</v>
      </c>
      <c r="L423">
        <v>23.1</v>
      </c>
      <c r="M423">
        <v>8</v>
      </c>
      <c r="N423">
        <v>70</v>
      </c>
      <c r="O423">
        <v>78</v>
      </c>
      <c r="P423">
        <v>22</v>
      </c>
      <c r="Q423">
        <v>100</v>
      </c>
    </row>
    <row r="424" spans="1:17" x14ac:dyDescent="0.2">
      <c r="A424" s="7" t="str">
        <f t="shared" si="6"/>
        <v>LondonApr-14 to Jun-14</v>
      </c>
      <c r="B424" t="s">
        <v>59</v>
      </c>
      <c r="C424" t="s">
        <v>766</v>
      </c>
      <c r="D424">
        <v>0.3</v>
      </c>
      <c r="E424">
        <v>3.1</v>
      </c>
      <c r="F424">
        <v>3.4</v>
      </c>
      <c r="G424">
        <v>0.4</v>
      </c>
      <c r="H424">
        <v>3.8</v>
      </c>
      <c r="I424">
        <v>9.6999999999999993</v>
      </c>
      <c r="J424">
        <v>8.6</v>
      </c>
      <c r="K424">
        <v>18.3</v>
      </c>
      <c r="L424">
        <v>22.1</v>
      </c>
      <c r="M424">
        <v>9</v>
      </c>
      <c r="N424">
        <v>81</v>
      </c>
      <c r="O424">
        <v>90</v>
      </c>
      <c r="P424">
        <v>10</v>
      </c>
      <c r="Q424">
        <v>100</v>
      </c>
    </row>
    <row r="425" spans="1:17" x14ac:dyDescent="0.2">
      <c r="A425" s="7" t="str">
        <f t="shared" si="6"/>
        <v>LondonJul-14 to Sep-14</v>
      </c>
      <c r="B425" t="s">
        <v>59</v>
      </c>
      <c r="C425" t="s">
        <v>771</v>
      </c>
      <c r="D425">
        <v>0.3</v>
      </c>
      <c r="E425">
        <v>3.3</v>
      </c>
      <c r="F425">
        <v>3.6</v>
      </c>
      <c r="G425">
        <v>0.1</v>
      </c>
      <c r="H425">
        <v>3.7</v>
      </c>
      <c r="I425">
        <v>9.1</v>
      </c>
      <c r="J425">
        <v>10.4</v>
      </c>
      <c r="K425">
        <v>19.399999999999999</v>
      </c>
      <c r="L425">
        <v>23.1</v>
      </c>
      <c r="M425">
        <v>8</v>
      </c>
      <c r="N425">
        <v>90</v>
      </c>
      <c r="O425">
        <v>98</v>
      </c>
      <c r="P425">
        <v>2</v>
      </c>
      <c r="Q425">
        <v>100</v>
      </c>
    </row>
    <row r="426" spans="1:17" x14ac:dyDescent="0.2">
      <c r="A426" s="7" t="str">
        <f t="shared" si="6"/>
        <v>LondonDec-08 to Feb-09</v>
      </c>
      <c r="B426" t="s">
        <v>59</v>
      </c>
      <c r="C426" t="s">
        <v>136</v>
      </c>
      <c r="D426">
        <v>1.8</v>
      </c>
      <c r="E426">
        <v>0.9</v>
      </c>
      <c r="F426">
        <v>2.8</v>
      </c>
      <c r="G426">
        <v>6.9</v>
      </c>
      <c r="H426">
        <v>9.6999999999999993</v>
      </c>
      <c r="I426">
        <v>5.5</v>
      </c>
      <c r="J426">
        <v>0</v>
      </c>
      <c r="K426">
        <v>5.5</v>
      </c>
      <c r="L426">
        <v>15.2</v>
      </c>
      <c r="M426">
        <v>19</v>
      </c>
      <c r="N426">
        <v>9</v>
      </c>
      <c r="O426">
        <v>28</v>
      </c>
      <c r="P426">
        <v>72</v>
      </c>
      <c r="Q426">
        <v>100</v>
      </c>
    </row>
    <row r="427" spans="1:17" x14ac:dyDescent="0.2">
      <c r="A427" s="7" t="str">
        <f t="shared" si="6"/>
        <v>LondonMar-09 to May-09</v>
      </c>
      <c r="B427" t="s">
        <v>59</v>
      </c>
      <c r="C427" t="s">
        <v>137</v>
      </c>
      <c r="D427">
        <v>2.5</v>
      </c>
      <c r="E427">
        <v>0.9</v>
      </c>
      <c r="F427">
        <v>3.4</v>
      </c>
      <c r="G427">
        <v>8.5</v>
      </c>
      <c r="H427">
        <v>11.9</v>
      </c>
      <c r="I427">
        <v>6.3</v>
      </c>
      <c r="J427">
        <v>0</v>
      </c>
      <c r="K427">
        <v>6.3</v>
      </c>
      <c r="L427">
        <v>18.2</v>
      </c>
      <c r="M427">
        <v>21</v>
      </c>
      <c r="N427">
        <v>8</v>
      </c>
      <c r="O427">
        <v>29</v>
      </c>
      <c r="P427">
        <v>71</v>
      </c>
      <c r="Q427">
        <v>100</v>
      </c>
    </row>
    <row r="428" spans="1:17" x14ac:dyDescent="0.2">
      <c r="A428" s="7" t="str">
        <f t="shared" si="6"/>
        <v>LondonJun-09 to Aug-09</v>
      </c>
      <c r="B428" t="s">
        <v>59</v>
      </c>
      <c r="C428" t="s">
        <v>138</v>
      </c>
      <c r="D428">
        <v>2.5</v>
      </c>
      <c r="E428">
        <v>1.1000000000000001</v>
      </c>
      <c r="F428">
        <v>3.5</v>
      </c>
      <c r="G428">
        <v>8.6999999999999993</v>
      </c>
      <c r="H428">
        <v>12.3</v>
      </c>
      <c r="I428">
        <v>7.1</v>
      </c>
      <c r="J428">
        <v>0</v>
      </c>
      <c r="K428">
        <v>7.1</v>
      </c>
      <c r="L428">
        <v>19.399999999999999</v>
      </c>
      <c r="M428">
        <v>20</v>
      </c>
      <c r="N428">
        <v>9</v>
      </c>
      <c r="O428">
        <v>29</v>
      </c>
      <c r="P428">
        <v>71</v>
      </c>
      <c r="Q428">
        <v>100</v>
      </c>
    </row>
    <row r="429" spans="1:17" x14ac:dyDescent="0.2">
      <c r="A429" s="7" t="str">
        <f t="shared" si="6"/>
        <v>LondonSep-09 to Nov-09</v>
      </c>
      <c r="B429" t="s">
        <v>59</v>
      </c>
      <c r="C429" t="s">
        <v>139</v>
      </c>
      <c r="D429">
        <v>2.5</v>
      </c>
      <c r="E429">
        <v>1.1000000000000001</v>
      </c>
      <c r="F429">
        <v>3.6</v>
      </c>
      <c r="G429">
        <v>8.1</v>
      </c>
      <c r="H429">
        <v>11.8</v>
      </c>
      <c r="I429">
        <v>6.4</v>
      </c>
      <c r="J429">
        <v>0</v>
      </c>
      <c r="K429">
        <v>6.4</v>
      </c>
      <c r="L429">
        <v>18.2</v>
      </c>
      <c r="M429">
        <v>21</v>
      </c>
      <c r="N429">
        <v>10</v>
      </c>
      <c r="O429">
        <v>31</v>
      </c>
      <c r="P429">
        <v>69</v>
      </c>
      <c r="Q429">
        <v>100</v>
      </c>
    </row>
    <row r="430" spans="1:17" x14ac:dyDescent="0.2">
      <c r="A430" s="7" t="str">
        <f t="shared" si="6"/>
        <v>LondonDec-09 to Feb-10</v>
      </c>
      <c r="B430" t="s">
        <v>59</v>
      </c>
      <c r="C430" t="s">
        <v>140</v>
      </c>
      <c r="D430">
        <v>2.7</v>
      </c>
      <c r="E430">
        <v>1.1000000000000001</v>
      </c>
      <c r="F430">
        <v>3.7</v>
      </c>
      <c r="G430">
        <v>7.9</v>
      </c>
      <c r="H430">
        <v>11.6</v>
      </c>
      <c r="I430">
        <v>6</v>
      </c>
      <c r="J430">
        <v>0</v>
      </c>
      <c r="K430">
        <v>6</v>
      </c>
      <c r="L430">
        <v>17.600000000000001</v>
      </c>
      <c r="M430">
        <v>23</v>
      </c>
      <c r="N430">
        <v>9</v>
      </c>
      <c r="O430">
        <v>32</v>
      </c>
      <c r="P430">
        <v>68</v>
      </c>
      <c r="Q430">
        <v>100</v>
      </c>
    </row>
    <row r="431" spans="1:17" x14ac:dyDescent="0.2">
      <c r="A431" s="7" t="str">
        <f t="shared" si="6"/>
        <v>LondonMar-10 to May-10</v>
      </c>
      <c r="B431" t="s">
        <v>59</v>
      </c>
      <c r="C431" t="s">
        <v>141</v>
      </c>
      <c r="D431">
        <v>3</v>
      </c>
      <c r="E431">
        <v>1.2</v>
      </c>
      <c r="F431">
        <v>4.2</v>
      </c>
      <c r="G431">
        <v>8.8000000000000007</v>
      </c>
      <c r="H431">
        <v>13</v>
      </c>
      <c r="I431">
        <v>6.6</v>
      </c>
      <c r="J431">
        <v>0</v>
      </c>
      <c r="K431">
        <v>6.6</v>
      </c>
      <c r="L431">
        <v>19.600000000000001</v>
      </c>
      <c r="M431">
        <v>23</v>
      </c>
      <c r="N431">
        <v>9</v>
      </c>
      <c r="O431">
        <v>32</v>
      </c>
      <c r="P431">
        <v>68</v>
      </c>
      <c r="Q431">
        <v>100</v>
      </c>
    </row>
    <row r="432" spans="1:17" x14ac:dyDescent="0.2">
      <c r="A432" s="7" t="str">
        <f t="shared" si="6"/>
        <v>LondonJun-10 to Aug-10</v>
      </c>
      <c r="B432" t="s">
        <v>59</v>
      </c>
      <c r="C432" t="s">
        <v>142</v>
      </c>
      <c r="D432">
        <v>3</v>
      </c>
      <c r="E432">
        <v>1.5</v>
      </c>
      <c r="F432">
        <v>4.5999999999999996</v>
      </c>
      <c r="G432">
        <v>8.1999999999999993</v>
      </c>
      <c r="H432">
        <v>12.8</v>
      </c>
      <c r="I432">
        <v>6.9</v>
      </c>
      <c r="J432">
        <v>0</v>
      </c>
      <c r="K432">
        <v>6.9</v>
      </c>
      <c r="L432">
        <v>19.7</v>
      </c>
      <c r="M432">
        <v>24</v>
      </c>
      <c r="N432">
        <v>12</v>
      </c>
      <c r="O432">
        <v>36</v>
      </c>
      <c r="P432">
        <v>64</v>
      </c>
      <c r="Q432">
        <v>100</v>
      </c>
    </row>
    <row r="433" spans="1:17" x14ac:dyDescent="0.2">
      <c r="A433" s="7" t="str">
        <f t="shared" si="6"/>
        <v>LondonSep-10 to Nov-10</v>
      </c>
      <c r="B433" t="s">
        <v>59</v>
      </c>
      <c r="C433" t="s">
        <v>143</v>
      </c>
      <c r="D433">
        <v>3.4</v>
      </c>
      <c r="E433">
        <v>1.6</v>
      </c>
      <c r="F433">
        <v>5.0999999999999996</v>
      </c>
      <c r="G433">
        <v>7.4</v>
      </c>
      <c r="H433">
        <v>12.4</v>
      </c>
      <c r="I433">
        <v>6.4</v>
      </c>
      <c r="J433">
        <v>0</v>
      </c>
      <c r="K433">
        <v>6.4</v>
      </c>
      <c r="L433">
        <v>18.8</v>
      </c>
      <c r="M433">
        <v>28</v>
      </c>
      <c r="N433">
        <v>13</v>
      </c>
      <c r="O433">
        <v>41</v>
      </c>
      <c r="P433">
        <v>59</v>
      </c>
      <c r="Q433">
        <v>100</v>
      </c>
    </row>
    <row r="434" spans="1:17" x14ac:dyDescent="0.2">
      <c r="A434" s="7" t="str">
        <f t="shared" si="6"/>
        <v>LondonDec-10 to Feb-11</v>
      </c>
      <c r="B434" t="s">
        <v>59</v>
      </c>
      <c r="C434" t="s">
        <v>144</v>
      </c>
      <c r="D434">
        <v>3.1</v>
      </c>
      <c r="E434">
        <v>1.9</v>
      </c>
      <c r="F434">
        <v>5</v>
      </c>
      <c r="G434">
        <v>7.7</v>
      </c>
      <c r="H434">
        <v>12.7</v>
      </c>
      <c r="I434">
        <v>6.2</v>
      </c>
      <c r="J434">
        <v>0</v>
      </c>
      <c r="K434">
        <v>6.3</v>
      </c>
      <c r="L434">
        <v>19</v>
      </c>
      <c r="M434">
        <v>24</v>
      </c>
      <c r="N434">
        <v>15</v>
      </c>
      <c r="O434">
        <v>40</v>
      </c>
      <c r="P434">
        <v>60</v>
      </c>
      <c r="Q434">
        <v>100</v>
      </c>
    </row>
    <row r="435" spans="1:17" x14ac:dyDescent="0.2">
      <c r="A435" s="7" t="str">
        <f t="shared" si="6"/>
        <v>LondonMar-11 to May-11</v>
      </c>
      <c r="B435" t="s">
        <v>59</v>
      </c>
      <c r="C435" t="s">
        <v>145</v>
      </c>
      <c r="D435">
        <v>2.2999999999999998</v>
      </c>
      <c r="E435">
        <v>2.5</v>
      </c>
      <c r="F435">
        <v>4.8</v>
      </c>
      <c r="G435">
        <v>7.2</v>
      </c>
      <c r="H435">
        <v>12</v>
      </c>
      <c r="I435">
        <v>7.3</v>
      </c>
      <c r="J435">
        <v>0.1</v>
      </c>
      <c r="K435">
        <v>7.3</v>
      </c>
      <c r="L435">
        <v>19.3</v>
      </c>
      <c r="M435">
        <v>19</v>
      </c>
      <c r="N435">
        <v>21</v>
      </c>
      <c r="O435">
        <v>40</v>
      </c>
      <c r="P435">
        <v>60</v>
      </c>
      <c r="Q435">
        <v>100</v>
      </c>
    </row>
    <row r="436" spans="1:17" x14ac:dyDescent="0.2">
      <c r="A436" s="7" t="str">
        <f t="shared" si="6"/>
        <v>LondonJun-11 to Aug-11</v>
      </c>
      <c r="B436" t="s">
        <v>59</v>
      </c>
      <c r="C436" t="s">
        <v>149</v>
      </c>
      <c r="D436">
        <v>2.2999999999999998</v>
      </c>
      <c r="E436">
        <v>3</v>
      </c>
      <c r="F436">
        <v>5.3</v>
      </c>
      <c r="G436">
        <v>6.3</v>
      </c>
      <c r="H436">
        <v>11.6</v>
      </c>
      <c r="I436">
        <v>7.8</v>
      </c>
      <c r="J436">
        <v>0.1</v>
      </c>
      <c r="K436">
        <v>7.9</v>
      </c>
      <c r="L436">
        <v>19.5</v>
      </c>
      <c r="M436">
        <v>20</v>
      </c>
      <c r="N436">
        <v>26</v>
      </c>
      <c r="O436">
        <v>45</v>
      </c>
      <c r="P436">
        <v>55</v>
      </c>
      <c r="Q436">
        <v>100</v>
      </c>
    </row>
    <row r="437" spans="1:17" x14ac:dyDescent="0.2">
      <c r="A437" s="7" t="str">
        <f t="shared" si="6"/>
        <v>LondonSep-11 to Nov-11</v>
      </c>
      <c r="B437" t="s">
        <v>59</v>
      </c>
      <c r="C437" t="s">
        <v>150</v>
      </c>
      <c r="D437">
        <v>2.7</v>
      </c>
      <c r="E437">
        <v>3.5</v>
      </c>
      <c r="F437">
        <v>6.2</v>
      </c>
      <c r="G437">
        <v>6.8</v>
      </c>
      <c r="H437">
        <v>13</v>
      </c>
      <c r="I437">
        <v>7.8</v>
      </c>
      <c r="J437">
        <v>0.3</v>
      </c>
      <c r="K437">
        <v>8.1999999999999993</v>
      </c>
      <c r="L437">
        <v>21.1</v>
      </c>
      <c r="M437">
        <v>21</v>
      </c>
      <c r="N437">
        <v>27</v>
      </c>
      <c r="O437">
        <v>47</v>
      </c>
      <c r="P437">
        <v>53</v>
      </c>
      <c r="Q437">
        <v>100</v>
      </c>
    </row>
    <row r="438" spans="1:17" x14ac:dyDescent="0.2">
      <c r="A438" s="7" t="str">
        <f t="shared" si="6"/>
        <v>LondonDec-11 to Feb-12</v>
      </c>
      <c r="B438" t="s">
        <v>59</v>
      </c>
      <c r="C438" t="s">
        <v>230</v>
      </c>
      <c r="D438">
        <v>2.9</v>
      </c>
      <c r="E438">
        <v>4.2</v>
      </c>
      <c r="F438">
        <v>7.1</v>
      </c>
      <c r="G438">
        <v>6.6</v>
      </c>
      <c r="H438">
        <v>13.7</v>
      </c>
      <c r="I438">
        <v>7.7</v>
      </c>
      <c r="J438">
        <v>0.6</v>
      </c>
      <c r="K438">
        <v>8.3000000000000007</v>
      </c>
      <c r="L438">
        <v>22</v>
      </c>
      <c r="M438">
        <v>21</v>
      </c>
      <c r="N438">
        <v>31</v>
      </c>
      <c r="O438">
        <v>52</v>
      </c>
      <c r="P438">
        <v>48</v>
      </c>
      <c r="Q438">
        <v>100</v>
      </c>
    </row>
    <row r="439" spans="1:17" x14ac:dyDescent="0.2">
      <c r="A439" s="7" t="str">
        <f t="shared" si="6"/>
        <v>LondonMar-12 to May-12</v>
      </c>
      <c r="B439" t="s">
        <v>59</v>
      </c>
      <c r="C439" t="s">
        <v>240</v>
      </c>
      <c r="D439">
        <v>2.7</v>
      </c>
      <c r="E439">
        <v>4.4000000000000004</v>
      </c>
      <c r="F439">
        <v>7.1</v>
      </c>
      <c r="G439">
        <v>6.6</v>
      </c>
      <c r="H439">
        <v>13.7</v>
      </c>
      <c r="I439">
        <v>8</v>
      </c>
      <c r="J439">
        <v>0.7</v>
      </c>
      <c r="K439">
        <v>8.6999999999999993</v>
      </c>
      <c r="L439">
        <v>22.4</v>
      </c>
      <c r="M439">
        <v>20</v>
      </c>
      <c r="N439">
        <v>32</v>
      </c>
      <c r="O439">
        <v>52</v>
      </c>
      <c r="P439">
        <v>48</v>
      </c>
      <c r="Q439">
        <v>100</v>
      </c>
    </row>
    <row r="440" spans="1:17" x14ac:dyDescent="0.2">
      <c r="A440" s="7" t="str">
        <f t="shared" si="6"/>
        <v>LondonJun-12 to Aug-12</v>
      </c>
      <c r="B440" t="s">
        <v>59</v>
      </c>
      <c r="C440" t="s">
        <v>250</v>
      </c>
      <c r="D440">
        <v>2.7</v>
      </c>
      <c r="E440">
        <v>4.5999999999999996</v>
      </c>
      <c r="F440">
        <v>7.3</v>
      </c>
      <c r="G440">
        <v>6.7</v>
      </c>
      <c r="H440">
        <v>14</v>
      </c>
      <c r="I440">
        <v>7.9</v>
      </c>
      <c r="J440">
        <v>1</v>
      </c>
      <c r="K440">
        <v>8.9</v>
      </c>
      <c r="L440">
        <v>22.9</v>
      </c>
      <c r="M440">
        <v>19</v>
      </c>
      <c r="N440">
        <v>33</v>
      </c>
      <c r="O440">
        <v>52</v>
      </c>
      <c r="P440">
        <v>48</v>
      </c>
      <c r="Q440">
        <v>100</v>
      </c>
    </row>
    <row r="441" spans="1:17" x14ac:dyDescent="0.2">
      <c r="A441" s="7" t="str">
        <f t="shared" si="6"/>
        <v>LondonSep-12 to Nov-12</v>
      </c>
      <c r="B441" t="s">
        <v>59</v>
      </c>
      <c r="C441" t="s">
        <v>257</v>
      </c>
      <c r="D441">
        <v>2.5</v>
      </c>
      <c r="E441">
        <v>4.5999999999999996</v>
      </c>
      <c r="F441">
        <v>7.1</v>
      </c>
      <c r="G441">
        <v>6.4</v>
      </c>
      <c r="H441">
        <v>13.5</v>
      </c>
      <c r="I441">
        <v>8.6</v>
      </c>
      <c r="J441">
        <v>1.6</v>
      </c>
      <c r="K441">
        <v>10.199999999999999</v>
      </c>
      <c r="L441">
        <v>23.7</v>
      </c>
      <c r="M441">
        <v>19</v>
      </c>
      <c r="N441">
        <v>34</v>
      </c>
      <c r="O441">
        <v>53</v>
      </c>
      <c r="P441">
        <v>47</v>
      </c>
      <c r="Q441">
        <v>100</v>
      </c>
    </row>
    <row r="442" spans="1:17" x14ac:dyDescent="0.2">
      <c r="A442" s="7" t="str">
        <f t="shared" si="6"/>
        <v>LondonDec-12 to Feb-13</v>
      </c>
      <c r="B442" t="s">
        <v>59</v>
      </c>
      <c r="C442" t="s">
        <v>271</v>
      </c>
      <c r="D442">
        <v>1.9</v>
      </c>
      <c r="E442">
        <v>4.5</v>
      </c>
      <c r="F442">
        <v>6.5</v>
      </c>
      <c r="G442">
        <v>4.5999999999999996</v>
      </c>
      <c r="H442">
        <v>11.1</v>
      </c>
      <c r="I442">
        <v>8.8000000000000007</v>
      </c>
      <c r="J442">
        <v>2.2999999999999998</v>
      </c>
      <c r="K442">
        <v>11.1</v>
      </c>
      <c r="L442">
        <v>22.1</v>
      </c>
      <c r="M442">
        <v>17</v>
      </c>
      <c r="N442">
        <v>41</v>
      </c>
      <c r="O442">
        <v>58</v>
      </c>
      <c r="P442">
        <v>42</v>
      </c>
      <c r="Q442">
        <v>100</v>
      </c>
    </row>
    <row r="443" spans="1:17" x14ac:dyDescent="0.2">
      <c r="A443" s="7" t="str">
        <f t="shared" si="6"/>
        <v>LondonMar-13 to May-13</v>
      </c>
      <c r="B443" t="s">
        <v>59</v>
      </c>
      <c r="C443" t="s">
        <v>281</v>
      </c>
      <c r="D443">
        <v>1.4</v>
      </c>
      <c r="E443">
        <v>4.3</v>
      </c>
      <c r="F443">
        <v>5.7</v>
      </c>
      <c r="G443">
        <v>3.4</v>
      </c>
      <c r="H443">
        <v>9.1999999999999993</v>
      </c>
      <c r="I443">
        <v>9.5</v>
      </c>
      <c r="J443">
        <v>2.9</v>
      </c>
      <c r="K443">
        <v>12.4</v>
      </c>
      <c r="L443">
        <v>21.6</v>
      </c>
      <c r="M443">
        <v>15</v>
      </c>
      <c r="N443">
        <v>47</v>
      </c>
      <c r="O443">
        <v>63</v>
      </c>
      <c r="P443">
        <v>37</v>
      </c>
      <c r="Q443">
        <v>100</v>
      </c>
    </row>
    <row r="444" spans="1:17" x14ac:dyDescent="0.2">
      <c r="A444" s="7" t="str">
        <f t="shared" si="6"/>
        <v>LondonJun-13 to Aug-13</v>
      </c>
      <c r="B444" t="s">
        <v>59</v>
      </c>
      <c r="C444" t="s">
        <v>758</v>
      </c>
      <c r="D444">
        <v>1.2</v>
      </c>
      <c r="E444">
        <v>4.0999999999999996</v>
      </c>
      <c r="F444">
        <v>5.3</v>
      </c>
      <c r="G444">
        <v>3.4</v>
      </c>
      <c r="H444">
        <v>8.6999999999999993</v>
      </c>
      <c r="I444">
        <v>10.7</v>
      </c>
      <c r="J444">
        <v>3.4</v>
      </c>
      <c r="K444">
        <v>14.1</v>
      </c>
      <c r="L444">
        <v>22.9</v>
      </c>
      <c r="M444">
        <v>13</v>
      </c>
      <c r="N444">
        <v>47</v>
      </c>
      <c r="O444">
        <v>61</v>
      </c>
      <c r="P444">
        <v>39</v>
      </c>
      <c r="Q444">
        <v>100</v>
      </c>
    </row>
    <row r="445" spans="1:17" x14ac:dyDescent="0.2">
      <c r="A445" s="7" t="str">
        <f t="shared" si="6"/>
        <v>LondonSep-13 to Nov-13</v>
      </c>
      <c r="B445" t="s">
        <v>59</v>
      </c>
      <c r="C445" t="s">
        <v>785</v>
      </c>
      <c r="D445">
        <v>0.9</v>
      </c>
      <c r="E445">
        <v>3.9</v>
      </c>
      <c r="F445">
        <v>4.7</v>
      </c>
      <c r="G445">
        <v>2.6</v>
      </c>
      <c r="H445">
        <v>7.3</v>
      </c>
      <c r="I445">
        <v>10.9</v>
      </c>
      <c r="J445">
        <v>4.3</v>
      </c>
      <c r="K445">
        <v>15.2</v>
      </c>
      <c r="L445">
        <v>22.5</v>
      </c>
      <c r="M445">
        <v>12</v>
      </c>
      <c r="N445">
        <v>53</v>
      </c>
      <c r="O445">
        <v>65</v>
      </c>
      <c r="P445">
        <v>35</v>
      </c>
      <c r="Q445">
        <v>100</v>
      </c>
    </row>
    <row r="446" spans="1:17" x14ac:dyDescent="0.2">
      <c r="A446" s="7" t="str">
        <f t="shared" si="6"/>
        <v>LondonDec-13 to Feb-14</v>
      </c>
      <c r="B446" t="s">
        <v>59</v>
      </c>
      <c r="C446" t="s">
        <v>803</v>
      </c>
      <c r="D446">
        <v>0.4</v>
      </c>
      <c r="E446">
        <v>3.2</v>
      </c>
      <c r="F446">
        <v>3.7</v>
      </c>
      <c r="G446">
        <v>1.2</v>
      </c>
      <c r="H446">
        <v>4.8</v>
      </c>
      <c r="I446">
        <v>10</v>
      </c>
      <c r="J446">
        <v>6.7</v>
      </c>
      <c r="K446">
        <v>16.7</v>
      </c>
      <c r="L446">
        <v>21.5</v>
      </c>
      <c r="M446">
        <v>8</v>
      </c>
      <c r="N446">
        <v>68</v>
      </c>
      <c r="O446">
        <v>76</v>
      </c>
      <c r="P446">
        <v>24</v>
      </c>
      <c r="Q446">
        <v>100</v>
      </c>
    </row>
    <row r="447" spans="1:17" x14ac:dyDescent="0.2">
      <c r="A447" s="7" t="str">
        <f t="shared" si="6"/>
        <v>LondonMar-14 to May-14</v>
      </c>
      <c r="B447" t="s">
        <v>59</v>
      </c>
      <c r="C447" t="s">
        <v>767</v>
      </c>
      <c r="D447">
        <v>0.3</v>
      </c>
      <c r="E447">
        <v>3.2</v>
      </c>
      <c r="F447">
        <v>3.5</v>
      </c>
      <c r="G447">
        <v>0.6</v>
      </c>
      <c r="H447">
        <v>4.0999999999999996</v>
      </c>
      <c r="I447">
        <v>10.199999999999999</v>
      </c>
      <c r="J447">
        <v>8.1</v>
      </c>
      <c r="K447">
        <v>18.2</v>
      </c>
      <c r="L447">
        <v>22.3</v>
      </c>
      <c r="M447">
        <v>8</v>
      </c>
      <c r="N447">
        <v>77</v>
      </c>
      <c r="O447">
        <v>85</v>
      </c>
      <c r="P447">
        <v>15</v>
      </c>
      <c r="Q447">
        <v>100</v>
      </c>
    </row>
    <row r="448" spans="1:17" x14ac:dyDescent="0.2">
      <c r="A448" s="7" t="str">
        <f t="shared" si="6"/>
        <v>LondonJun-14 to Aug-14</v>
      </c>
      <c r="B448" t="s">
        <v>59</v>
      </c>
      <c r="C448" t="s">
        <v>772</v>
      </c>
      <c r="D448">
        <v>0.3</v>
      </c>
      <c r="E448">
        <v>3.2</v>
      </c>
      <c r="F448">
        <v>3.5</v>
      </c>
      <c r="G448">
        <v>0.1</v>
      </c>
      <c r="H448">
        <v>3.7</v>
      </c>
      <c r="I448">
        <v>9.3000000000000007</v>
      </c>
      <c r="J448">
        <v>9.4</v>
      </c>
      <c r="K448">
        <v>18.7</v>
      </c>
      <c r="L448">
        <v>22.4</v>
      </c>
      <c r="M448">
        <v>9</v>
      </c>
      <c r="N448">
        <v>87</v>
      </c>
      <c r="O448">
        <v>96</v>
      </c>
      <c r="P448">
        <v>4</v>
      </c>
      <c r="Q448">
        <v>100</v>
      </c>
    </row>
    <row r="449" spans="1:17" x14ac:dyDescent="0.2">
      <c r="A449" s="7" t="str">
        <f t="shared" si="6"/>
        <v>LondonOct-08</v>
      </c>
      <c r="B449" t="s">
        <v>59</v>
      </c>
      <c r="C449" t="s">
        <v>174</v>
      </c>
      <c r="D449">
        <v>0.1</v>
      </c>
      <c r="E449">
        <v>0.1</v>
      </c>
      <c r="F449">
        <v>0.2</v>
      </c>
      <c r="G449">
        <v>0.4</v>
      </c>
      <c r="H449">
        <v>0.6</v>
      </c>
      <c r="I449">
        <v>0.4</v>
      </c>
      <c r="J449">
        <v>0</v>
      </c>
      <c r="K449">
        <v>0.4</v>
      </c>
      <c r="L449">
        <v>1</v>
      </c>
      <c r="M449">
        <v>20</v>
      </c>
      <c r="N449">
        <v>12</v>
      </c>
      <c r="O449">
        <v>32</v>
      </c>
      <c r="P449">
        <v>68</v>
      </c>
      <c r="Q449">
        <v>100</v>
      </c>
    </row>
    <row r="450" spans="1:17" x14ac:dyDescent="0.2">
      <c r="A450" s="7" t="str">
        <f t="shared" si="6"/>
        <v>LondonNov-08</v>
      </c>
      <c r="B450" t="s">
        <v>59</v>
      </c>
      <c r="C450" t="s">
        <v>175</v>
      </c>
      <c r="D450">
        <v>0.5</v>
      </c>
      <c r="E450">
        <v>0.3</v>
      </c>
      <c r="F450">
        <v>0.8</v>
      </c>
      <c r="G450">
        <v>2.1</v>
      </c>
      <c r="H450">
        <v>2.9</v>
      </c>
      <c r="I450">
        <v>1.8</v>
      </c>
      <c r="J450">
        <v>0</v>
      </c>
      <c r="K450">
        <v>1.8</v>
      </c>
      <c r="L450">
        <v>4.5999999999999996</v>
      </c>
      <c r="M450">
        <v>18</v>
      </c>
      <c r="N450">
        <v>10</v>
      </c>
      <c r="O450">
        <v>28</v>
      </c>
      <c r="P450">
        <v>72</v>
      </c>
      <c r="Q450">
        <v>100</v>
      </c>
    </row>
    <row r="451" spans="1:17" x14ac:dyDescent="0.2">
      <c r="A451" s="7" t="str">
        <f t="shared" ref="A451:A514" si="7">CONCATENATE(B451,C451)</f>
        <v>LondonDec-08</v>
      </c>
      <c r="B451" t="s">
        <v>59</v>
      </c>
      <c r="C451" t="s">
        <v>176</v>
      </c>
      <c r="D451">
        <v>0.5</v>
      </c>
      <c r="E451">
        <v>0.3</v>
      </c>
      <c r="F451">
        <v>0.8</v>
      </c>
      <c r="G451">
        <v>1.9</v>
      </c>
      <c r="H451">
        <v>2.7</v>
      </c>
      <c r="I451">
        <v>1.5</v>
      </c>
      <c r="J451">
        <v>0</v>
      </c>
      <c r="K451">
        <v>1.5</v>
      </c>
      <c r="L451">
        <v>4.2</v>
      </c>
      <c r="M451">
        <v>18</v>
      </c>
      <c r="N451">
        <v>10</v>
      </c>
      <c r="O451">
        <v>29</v>
      </c>
      <c r="P451">
        <v>71</v>
      </c>
      <c r="Q451">
        <v>100</v>
      </c>
    </row>
    <row r="452" spans="1:17" x14ac:dyDescent="0.2">
      <c r="A452" s="7" t="str">
        <f t="shared" si="7"/>
        <v>LondonJan-09</v>
      </c>
      <c r="B452" t="s">
        <v>59</v>
      </c>
      <c r="C452" t="s">
        <v>177</v>
      </c>
      <c r="D452">
        <v>0.7</v>
      </c>
      <c r="E452">
        <v>0.3</v>
      </c>
      <c r="F452">
        <v>1</v>
      </c>
      <c r="G452">
        <v>2.6</v>
      </c>
      <c r="H452">
        <v>3.6</v>
      </c>
      <c r="I452">
        <v>2.1</v>
      </c>
      <c r="J452">
        <v>0</v>
      </c>
      <c r="K452">
        <v>2.1</v>
      </c>
      <c r="L452">
        <v>5.7</v>
      </c>
      <c r="M452">
        <v>20</v>
      </c>
      <c r="N452">
        <v>9</v>
      </c>
      <c r="O452">
        <v>28</v>
      </c>
      <c r="P452">
        <v>72</v>
      </c>
      <c r="Q452">
        <v>100</v>
      </c>
    </row>
    <row r="453" spans="1:17" x14ac:dyDescent="0.2">
      <c r="A453" s="7" t="str">
        <f t="shared" si="7"/>
        <v>LondonFeb-09</v>
      </c>
      <c r="B453" t="s">
        <v>59</v>
      </c>
      <c r="C453" t="s">
        <v>178</v>
      </c>
      <c r="D453">
        <v>0.6</v>
      </c>
      <c r="E453">
        <v>0.3</v>
      </c>
      <c r="F453">
        <v>1</v>
      </c>
      <c r="G453">
        <v>2.4</v>
      </c>
      <c r="H453">
        <v>3.4</v>
      </c>
      <c r="I453">
        <v>1.9</v>
      </c>
      <c r="J453">
        <v>0</v>
      </c>
      <c r="K453">
        <v>1.9</v>
      </c>
      <c r="L453">
        <v>5.3</v>
      </c>
      <c r="M453">
        <v>19</v>
      </c>
      <c r="N453">
        <v>10</v>
      </c>
      <c r="O453">
        <v>29</v>
      </c>
      <c r="P453">
        <v>71</v>
      </c>
      <c r="Q453">
        <v>100</v>
      </c>
    </row>
    <row r="454" spans="1:17" x14ac:dyDescent="0.2">
      <c r="A454" s="7" t="str">
        <f t="shared" si="7"/>
        <v>LondonMar-09</v>
      </c>
      <c r="B454" t="s">
        <v>59</v>
      </c>
      <c r="C454" t="s">
        <v>179</v>
      </c>
      <c r="D454">
        <v>0.8</v>
      </c>
      <c r="E454">
        <v>0.3</v>
      </c>
      <c r="F454">
        <v>1.2</v>
      </c>
      <c r="G454">
        <v>3</v>
      </c>
      <c r="H454">
        <v>4.0999999999999996</v>
      </c>
      <c r="I454">
        <v>2.2000000000000002</v>
      </c>
      <c r="J454">
        <v>0</v>
      </c>
      <c r="K454">
        <v>2.2000000000000002</v>
      </c>
      <c r="L454">
        <v>6.3</v>
      </c>
      <c r="M454">
        <v>20</v>
      </c>
      <c r="N454">
        <v>8</v>
      </c>
      <c r="O454">
        <v>28</v>
      </c>
      <c r="P454">
        <v>72</v>
      </c>
      <c r="Q454">
        <v>100</v>
      </c>
    </row>
    <row r="455" spans="1:17" x14ac:dyDescent="0.2">
      <c r="A455" s="7" t="str">
        <f t="shared" si="7"/>
        <v>LondonApr-09</v>
      </c>
      <c r="B455" t="s">
        <v>59</v>
      </c>
      <c r="C455" t="s">
        <v>180</v>
      </c>
      <c r="D455">
        <v>0.8</v>
      </c>
      <c r="E455">
        <v>0.3</v>
      </c>
      <c r="F455">
        <v>1.1000000000000001</v>
      </c>
      <c r="G455">
        <v>2.8</v>
      </c>
      <c r="H455">
        <v>3.9</v>
      </c>
      <c r="I455">
        <v>2</v>
      </c>
      <c r="J455">
        <v>0</v>
      </c>
      <c r="K455">
        <v>2</v>
      </c>
      <c r="L455">
        <v>5.9</v>
      </c>
      <c r="M455">
        <v>21</v>
      </c>
      <c r="N455">
        <v>8</v>
      </c>
      <c r="O455">
        <v>29</v>
      </c>
      <c r="P455">
        <v>71</v>
      </c>
      <c r="Q455">
        <v>100</v>
      </c>
    </row>
    <row r="456" spans="1:17" x14ac:dyDescent="0.2">
      <c r="A456" s="7" t="str">
        <f t="shared" si="7"/>
        <v>LondonMay-09</v>
      </c>
      <c r="B456" t="s">
        <v>59</v>
      </c>
      <c r="C456" t="s">
        <v>181</v>
      </c>
      <c r="D456">
        <v>0.8</v>
      </c>
      <c r="E456">
        <v>0.3</v>
      </c>
      <c r="F456">
        <v>1.1000000000000001</v>
      </c>
      <c r="G456">
        <v>2.7</v>
      </c>
      <c r="H456">
        <v>3.8</v>
      </c>
      <c r="I456">
        <v>2.1</v>
      </c>
      <c r="J456">
        <v>0</v>
      </c>
      <c r="K456">
        <v>2.1</v>
      </c>
      <c r="L456">
        <v>6</v>
      </c>
      <c r="M456">
        <v>21</v>
      </c>
      <c r="N456">
        <v>8</v>
      </c>
      <c r="O456">
        <v>29</v>
      </c>
      <c r="P456">
        <v>71</v>
      </c>
      <c r="Q456">
        <v>100</v>
      </c>
    </row>
    <row r="457" spans="1:17" x14ac:dyDescent="0.2">
      <c r="A457" s="7" t="str">
        <f t="shared" si="7"/>
        <v>LondonJun-09</v>
      </c>
      <c r="B457" t="s">
        <v>59</v>
      </c>
      <c r="C457" t="s">
        <v>182</v>
      </c>
      <c r="D457">
        <v>0.8</v>
      </c>
      <c r="E457">
        <v>0.4</v>
      </c>
      <c r="F457">
        <v>1.2</v>
      </c>
      <c r="G457">
        <v>2.9</v>
      </c>
      <c r="H457">
        <v>4.0999999999999996</v>
      </c>
      <c r="I457">
        <v>2.5</v>
      </c>
      <c r="J457">
        <v>0</v>
      </c>
      <c r="K457">
        <v>2.5</v>
      </c>
      <c r="L457">
        <v>6.6</v>
      </c>
      <c r="M457">
        <v>20</v>
      </c>
      <c r="N457">
        <v>9</v>
      </c>
      <c r="O457">
        <v>28</v>
      </c>
      <c r="P457">
        <v>72</v>
      </c>
      <c r="Q457">
        <v>100</v>
      </c>
    </row>
    <row r="458" spans="1:17" x14ac:dyDescent="0.2">
      <c r="A458" s="7" t="str">
        <f t="shared" si="7"/>
        <v>LondonJul-09</v>
      </c>
      <c r="B458" t="s">
        <v>59</v>
      </c>
      <c r="C458" t="s">
        <v>183</v>
      </c>
      <c r="D458">
        <v>0.9</v>
      </c>
      <c r="E458">
        <v>0.4</v>
      </c>
      <c r="F458">
        <v>1.3</v>
      </c>
      <c r="G458">
        <v>3.1</v>
      </c>
      <c r="H458">
        <v>4.4000000000000004</v>
      </c>
      <c r="I458">
        <v>2.4</v>
      </c>
      <c r="J458">
        <v>0</v>
      </c>
      <c r="K458">
        <v>2.4</v>
      </c>
      <c r="L458">
        <v>6.7</v>
      </c>
      <c r="M458">
        <v>20</v>
      </c>
      <c r="N458">
        <v>9</v>
      </c>
      <c r="O458">
        <v>29</v>
      </c>
      <c r="P458">
        <v>71</v>
      </c>
      <c r="Q458">
        <v>100</v>
      </c>
    </row>
    <row r="459" spans="1:17" x14ac:dyDescent="0.2">
      <c r="A459" s="7" t="str">
        <f t="shared" si="7"/>
        <v>LondonAug-09</v>
      </c>
      <c r="B459" t="s">
        <v>59</v>
      </c>
      <c r="C459" t="s">
        <v>184</v>
      </c>
      <c r="D459">
        <v>0.8</v>
      </c>
      <c r="E459">
        <v>0.3</v>
      </c>
      <c r="F459">
        <v>1.1000000000000001</v>
      </c>
      <c r="G459">
        <v>2.7</v>
      </c>
      <c r="H459">
        <v>3.8</v>
      </c>
      <c r="I459">
        <v>2.2000000000000002</v>
      </c>
      <c r="J459">
        <v>0</v>
      </c>
      <c r="K459">
        <v>2.2000000000000002</v>
      </c>
      <c r="L459">
        <v>6</v>
      </c>
      <c r="M459">
        <v>21</v>
      </c>
      <c r="N459">
        <v>9</v>
      </c>
      <c r="O459">
        <v>29</v>
      </c>
      <c r="P459">
        <v>71</v>
      </c>
      <c r="Q459">
        <v>100</v>
      </c>
    </row>
    <row r="460" spans="1:17" x14ac:dyDescent="0.2">
      <c r="A460" s="7" t="str">
        <f t="shared" si="7"/>
        <v>LondonSep-09</v>
      </c>
      <c r="B460" t="s">
        <v>59</v>
      </c>
      <c r="C460" t="s">
        <v>185</v>
      </c>
      <c r="D460">
        <v>0.9</v>
      </c>
      <c r="E460">
        <v>0.4</v>
      </c>
      <c r="F460">
        <v>1.2</v>
      </c>
      <c r="G460">
        <v>2.9</v>
      </c>
      <c r="H460">
        <v>4.2</v>
      </c>
      <c r="I460">
        <v>2.2000000000000002</v>
      </c>
      <c r="J460">
        <v>0</v>
      </c>
      <c r="K460">
        <v>2.2000000000000002</v>
      </c>
      <c r="L460">
        <v>6.4</v>
      </c>
      <c r="M460">
        <v>21</v>
      </c>
      <c r="N460">
        <v>9</v>
      </c>
      <c r="O460">
        <v>30</v>
      </c>
      <c r="P460">
        <v>70</v>
      </c>
      <c r="Q460">
        <v>100</v>
      </c>
    </row>
    <row r="461" spans="1:17" x14ac:dyDescent="0.2">
      <c r="A461" s="7" t="str">
        <f t="shared" si="7"/>
        <v>LondonOct-09</v>
      </c>
      <c r="B461" t="s">
        <v>59</v>
      </c>
      <c r="C461" t="s">
        <v>186</v>
      </c>
      <c r="D461">
        <v>0.8</v>
      </c>
      <c r="E461">
        <v>0.4</v>
      </c>
      <c r="F461">
        <v>1.2</v>
      </c>
      <c r="G461">
        <v>2.7</v>
      </c>
      <c r="H461">
        <v>3.9</v>
      </c>
      <c r="I461">
        <v>2.1</v>
      </c>
      <c r="J461">
        <v>0</v>
      </c>
      <c r="K461">
        <v>2.1</v>
      </c>
      <c r="L461">
        <v>6</v>
      </c>
      <c r="M461">
        <v>21</v>
      </c>
      <c r="N461">
        <v>10</v>
      </c>
      <c r="O461">
        <v>31</v>
      </c>
      <c r="P461">
        <v>69</v>
      </c>
      <c r="Q461">
        <v>100</v>
      </c>
    </row>
    <row r="462" spans="1:17" x14ac:dyDescent="0.2">
      <c r="A462" s="7" t="str">
        <f t="shared" si="7"/>
        <v>LondonNov-09</v>
      </c>
      <c r="B462" t="s">
        <v>59</v>
      </c>
      <c r="C462" t="s">
        <v>187</v>
      </c>
      <c r="D462">
        <v>0.8</v>
      </c>
      <c r="E462">
        <v>0.4</v>
      </c>
      <c r="F462">
        <v>1.2</v>
      </c>
      <c r="G462">
        <v>2.5</v>
      </c>
      <c r="H462">
        <v>3.6</v>
      </c>
      <c r="I462">
        <v>2.1</v>
      </c>
      <c r="J462">
        <v>0</v>
      </c>
      <c r="K462">
        <v>2.1</v>
      </c>
      <c r="L462">
        <v>5.7</v>
      </c>
      <c r="M462">
        <v>22</v>
      </c>
      <c r="N462">
        <v>10</v>
      </c>
      <c r="O462">
        <v>32</v>
      </c>
      <c r="P462">
        <v>68</v>
      </c>
      <c r="Q462">
        <v>100</v>
      </c>
    </row>
    <row r="463" spans="1:17" x14ac:dyDescent="0.2">
      <c r="A463" s="7" t="str">
        <f t="shared" si="7"/>
        <v>LondonDec-09</v>
      </c>
      <c r="B463" t="s">
        <v>59</v>
      </c>
      <c r="C463" t="s">
        <v>188</v>
      </c>
      <c r="D463">
        <v>0.7</v>
      </c>
      <c r="E463">
        <v>0.3</v>
      </c>
      <c r="F463">
        <v>1.1000000000000001</v>
      </c>
      <c r="G463">
        <v>2.2000000000000002</v>
      </c>
      <c r="H463">
        <v>3.2</v>
      </c>
      <c r="I463">
        <v>1.8</v>
      </c>
      <c r="J463">
        <v>0</v>
      </c>
      <c r="K463">
        <v>1.8</v>
      </c>
      <c r="L463">
        <v>5</v>
      </c>
      <c r="M463">
        <v>22</v>
      </c>
      <c r="N463">
        <v>10</v>
      </c>
      <c r="O463">
        <v>33</v>
      </c>
      <c r="P463">
        <v>67</v>
      </c>
      <c r="Q463">
        <v>100</v>
      </c>
    </row>
    <row r="464" spans="1:17" x14ac:dyDescent="0.2">
      <c r="A464" s="7" t="str">
        <f t="shared" si="7"/>
        <v>LondonJan-10</v>
      </c>
      <c r="B464" t="s">
        <v>59</v>
      </c>
      <c r="C464" t="s">
        <v>189</v>
      </c>
      <c r="D464">
        <v>0.9</v>
      </c>
      <c r="E464">
        <v>0.4</v>
      </c>
      <c r="F464">
        <v>1.3</v>
      </c>
      <c r="G464">
        <v>2.8</v>
      </c>
      <c r="H464">
        <v>4.0999999999999996</v>
      </c>
      <c r="I464">
        <v>2.1</v>
      </c>
      <c r="J464">
        <v>0</v>
      </c>
      <c r="K464">
        <v>2.1</v>
      </c>
      <c r="L464">
        <v>6.2</v>
      </c>
      <c r="M464">
        <v>23</v>
      </c>
      <c r="N464">
        <v>10</v>
      </c>
      <c r="O464">
        <v>32</v>
      </c>
      <c r="P464">
        <v>68</v>
      </c>
      <c r="Q464">
        <v>100</v>
      </c>
    </row>
    <row r="465" spans="1:17" x14ac:dyDescent="0.2">
      <c r="A465" s="7" t="str">
        <f t="shared" si="7"/>
        <v>LondonFeb-10</v>
      </c>
      <c r="B465" t="s">
        <v>59</v>
      </c>
      <c r="C465" t="s">
        <v>190</v>
      </c>
      <c r="D465">
        <v>1</v>
      </c>
      <c r="E465">
        <v>0.3</v>
      </c>
      <c r="F465">
        <v>1.3</v>
      </c>
      <c r="G465">
        <v>2.9</v>
      </c>
      <c r="H465">
        <v>4.3</v>
      </c>
      <c r="I465">
        <v>2.1</v>
      </c>
      <c r="J465">
        <v>0</v>
      </c>
      <c r="K465">
        <v>2.1</v>
      </c>
      <c r="L465">
        <v>6.4</v>
      </c>
      <c r="M465">
        <v>23</v>
      </c>
      <c r="N465">
        <v>8</v>
      </c>
      <c r="O465">
        <v>31</v>
      </c>
      <c r="P465">
        <v>69</v>
      </c>
      <c r="Q465">
        <v>100</v>
      </c>
    </row>
    <row r="466" spans="1:17" x14ac:dyDescent="0.2">
      <c r="A466" s="7" t="str">
        <f t="shared" si="7"/>
        <v>LondonMar-10</v>
      </c>
      <c r="B466" t="s">
        <v>59</v>
      </c>
      <c r="C466" t="s">
        <v>191</v>
      </c>
      <c r="D466">
        <v>1.1000000000000001</v>
      </c>
      <c r="E466">
        <v>0.4</v>
      </c>
      <c r="F466">
        <v>1.6</v>
      </c>
      <c r="G466">
        <v>3.2</v>
      </c>
      <c r="H466">
        <v>4.8</v>
      </c>
      <c r="I466">
        <v>2.2999999999999998</v>
      </c>
      <c r="J466">
        <v>0</v>
      </c>
      <c r="K466">
        <v>2.2999999999999998</v>
      </c>
      <c r="L466">
        <v>7.1</v>
      </c>
      <c r="M466">
        <v>24</v>
      </c>
      <c r="N466">
        <v>9</v>
      </c>
      <c r="O466">
        <v>33</v>
      </c>
      <c r="P466">
        <v>67</v>
      </c>
      <c r="Q466">
        <v>100</v>
      </c>
    </row>
    <row r="467" spans="1:17" x14ac:dyDescent="0.2">
      <c r="A467" s="7" t="str">
        <f t="shared" si="7"/>
        <v>LondonApr-10</v>
      </c>
      <c r="B467" t="s">
        <v>59</v>
      </c>
      <c r="C467" t="s">
        <v>192</v>
      </c>
      <c r="D467">
        <v>1</v>
      </c>
      <c r="E467">
        <v>0.4</v>
      </c>
      <c r="F467">
        <v>1.4</v>
      </c>
      <c r="G467">
        <v>2.9</v>
      </c>
      <c r="H467">
        <v>4.3</v>
      </c>
      <c r="I467">
        <v>2.2000000000000002</v>
      </c>
      <c r="J467">
        <v>0</v>
      </c>
      <c r="K467">
        <v>2.2000000000000002</v>
      </c>
      <c r="L467">
        <v>6.5</v>
      </c>
      <c r="M467">
        <v>23</v>
      </c>
      <c r="N467">
        <v>10</v>
      </c>
      <c r="O467">
        <v>32</v>
      </c>
      <c r="P467">
        <v>68</v>
      </c>
      <c r="Q467">
        <v>100</v>
      </c>
    </row>
    <row r="468" spans="1:17" x14ac:dyDescent="0.2">
      <c r="A468" s="7" t="str">
        <f t="shared" si="7"/>
        <v>LondonMay-10</v>
      </c>
      <c r="B468" t="s">
        <v>59</v>
      </c>
      <c r="C468" t="s">
        <v>193</v>
      </c>
      <c r="D468">
        <v>0.9</v>
      </c>
      <c r="E468">
        <v>0.4</v>
      </c>
      <c r="F468">
        <v>1.2</v>
      </c>
      <c r="G468">
        <v>2.7</v>
      </c>
      <c r="H468">
        <v>3.9</v>
      </c>
      <c r="I468">
        <v>2.1</v>
      </c>
      <c r="J468">
        <v>0</v>
      </c>
      <c r="K468">
        <v>2.2000000000000002</v>
      </c>
      <c r="L468">
        <v>6.1</v>
      </c>
      <c r="M468">
        <v>22</v>
      </c>
      <c r="N468">
        <v>10</v>
      </c>
      <c r="O468">
        <v>31</v>
      </c>
      <c r="P468">
        <v>69</v>
      </c>
      <c r="Q468">
        <v>100</v>
      </c>
    </row>
    <row r="469" spans="1:17" x14ac:dyDescent="0.2">
      <c r="A469" s="7" t="str">
        <f t="shared" si="7"/>
        <v>LondonJun-10</v>
      </c>
      <c r="B469" t="s">
        <v>59</v>
      </c>
      <c r="C469" t="s">
        <v>194</v>
      </c>
      <c r="D469">
        <v>1</v>
      </c>
      <c r="E469">
        <v>0.5</v>
      </c>
      <c r="F469">
        <v>1.5</v>
      </c>
      <c r="G469">
        <v>2.8</v>
      </c>
      <c r="H469">
        <v>4.4000000000000004</v>
      </c>
      <c r="I469">
        <v>2.2999999999999998</v>
      </c>
      <c r="J469">
        <v>0</v>
      </c>
      <c r="K469">
        <v>2.2999999999999998</v>
      </c>
      <c r="L469">
        <v>6.7</v>
      </c>
      <c r="M469">
        <v>23</v>
      </c>
      <c r="N469">
        <v>12</v>
      </c>
      <c r="O469">
        <v>35</v>
      </c>
      <c r="P469">
        <v>65</v>
      </c>
      <c r="Q469">
        <v>100</v>
      </c>
    </row>
    <row r="470" spans="1:17" x14ac:dyDescent="0.2">
      <c r="A470" s="7" t="str">
        <f t="shared" si="7"/>
        <v>LondonJul-10</v>
      </c>
      <c r="B470" t="s">
        <v>59</v>
      </c>
      <c r="C470" t="s">
        <v>195</v>
      </c>
      <c r="D470">
        <v>1</v>
      </c>
      <c r="E470">
        <v>0.5</v>
      </c>
      <c r="F470">
        <v>1.6</v>
      </c>
      <c r="G470">
        <v>2.8</v>
      </c>
      <c r="H470">
        <v>4.4000000000000004</v>
      </c>
      <c r="I470">
        <v>2.4</v>
      </c>
      <c r="J470">
        <v>0</v>
      </c>
      <c r="K470">
        <v>2.4</v>
      </c>
      <c r="L470">
        <v>6.7</v>
      </c>
      <c r="M470">
        <v>24</v>
      </c>
      <c r="N470">
        <v>12</v>
      </c>
      <c r="O470">
        <v>36</v>
      </c>
      <c r="P470">
        <v>64</v>
      </c>
      <c r="Q470">
        <v>100</v>
      </c>
    </row>
    <row r="471" spans="1:17" x14ac:dyDescent="0.2">
      <c r="A471" s="7" t="str">
        <f t="shared" si="7"/>
        <v>LondonAug-10</v>
      </c>
      <c r="B471" t="s">
        <v>59</v>
      </c>
      <c r="C471" t="s">
        <v>196</v>
      </c>
      <c r="D471">
        <v>1</v>
      </c>
      <c r="E471">
        <v>0.5</v>
      </c>
      <c r="F471">
        <v>1.5</v>
      </c>
      <c r="G471">
        <v>2.5</v>
      </c>
      <c r="H471">
        <v>4</v>
      </c>
      <c r="I471">
        <v>2.2000000000000002</v>
      </c>
      <c r="J471">
        <v>0</v>
      </c>
      <c r="K471">
        <v>2.2000000000000002</v>
      </c>
      <c r="L471">
        <v>6.2</v>
      </c>
      <c r="M471">
        <v>25</v>
      </c>
      <c r="N471">
        <v>12</v>
      </c>
      <c r="O471">
        <v>37</v>
      </c>
      <c r="P471">
        <v>63</v>
      </c>
      <c r="Q471">
        <v>100</v>
      </c>
    </row>
    <row r="472" spans="1:17" x14ac:dyDescent="0.2">
      <c r="A472" s="7" t="str">
        <f t="shared" si="7"/>
        <v>LondonSep-10</v>
      </c>
      <c r="B472" t="s">
        <v>59</v>
      </c>
      <c r="C472" t="s">
        <v>197</v>
      </c>
      <c r="D472">
        <v>1.2</v>
      </c>
      <c r="E472">
        <v>0.6</v>
      </c>
      <c r="F472">
        <v>1.7</v>
      </c>
      <c r="G472">
        <v>2.6</v>
      </c>
      <c r="H472">
        <v>4.3</v>
      </c>
      <c r="I472">
        <v>2.2000000000000002</v>
      </c>
      <c r="J472">
        <v>0</v>
      </c>
      <c r="K472">
        <v>2.2000000000000002</v>
      </c>
      <c r="L472">
        <v>6.5</v>
      </c>
      <c r="M472">
        <v>26</v>
      </c>
      <c r="N472">
        <v>13</v>
      </c>
      <c r="O472">
        <v>39</v>
      </c>
      <c r="P472">
        <v>61</v>
      </c>
      <c r="Q472">
        <v>100</v>
      </c>
    </row>
    <row r="473" spans="1:17" x14ac:dyDescent="0.2">
      <c r="A473" s="7" t="str">
        <f t="shared" si="7"/>
        <v>LondonOct-10</v>
      </c>
      <c r="B473" t="s">
        <v>59</v>
      </c>
      <c r="C473" t="s">
        <v>198</v>
      </c>
      <c r="D473">
        <v>1.1000000000000001</v>
      </c>
      <c r="E473">
        <v>0.5</v>
      </c>
      <c r="F473">
        <v>1.6</v>
      </c>
      <c r="G473">
        <v>2.2999999999999998</v>
      </c>
      <c r="H473">
        <v>4</v>
      </c>
      <c r="I473">
        <v>2.1</v>
      </c>
      <c r="J473">
        <v>0</v>
      </c>
      <c r="K473">
        <v>2.1</v>
      </c>
      <c r="L473">
        <v>6</v>
      </c>
      <c r="M473">
        <v>28</v>
      </c>
      <c r="N473">
        <v>13</v>
      </c>
      <c r="O473">
        <v>41</v>
      </c>
      <c r="P473">
        <v>59</v>
      </c>
      <c r="Q473">
        <v>100</v>
      </c>
    </row>
    <row r="474" spans="1:17" x14ac:dyDescent="0.2">
      <c r="A474" s="7" t="str">
        <f t="shared" si="7"/>
        <v>LondonNov-10</v>
      </c>
      <c r="B474" t="s">
        <v>59</v>
      </c>
      <c r="C474" t="s">
        <v>199</v>
      </c>
      <c r="D474">
        <v>1.2</v>
      </c>
      <c r="E474">
        <v>0.5</v>
      </c>
      <c r="F474">
        <v>1.7</v>
      </c>
      <c r="G474">
        <v>2.4</v>
      </c>
      <c r="H474">
        <v>4.0999999999999996</v>
      </c>
      <c r="I474">
        <v>2.1</v>
      </c>
      <c r="J474">
        <v>0</v>
      </c>
      <c r="K474">
        <v>2.1</v>
      </c>
      <c r="L474">
        <v>6.2</v>
      </c>
      <c r="M474">
        <v>28</v>
      </c>
      <c r="N474">
        <v>13</v>
      </c>
      <c r="O474">
        <v>42</v>
      </c>
      <c r="P474">
        <v>58</v>
      </c>
      <c r="Q474">
        <v>100</v>
      </c>
    </row>
    <row r="475" spans="1:17" x14ac:dyDescent="0.2">
      <c r="A475" s="7" t="str">
        <f t="shared" si="7"/>
        <v>LondonDec-10</v>
      </c>
      <c r="B475" t="s">
        <v>59</v>
      </c>
      <c r="C475" t="s">
        <v>200</v>
      </c>
      <c r="D475">
        <v>0.9</v>
      </c>
      <c r="E475">
        <v>0.5</v>
      </c>
      <c r="F475">
        <v>1.4</v>
      </c>
      <c r="G475">
        <v>2</v>
      </c>
      <c r="H475">
        <v>3.4</v>
      </c>
      <c r="I475">
        <v>1.7</v>
      </c>
      <c r="J475">
        <v>0</v>
      </c>
      <c r="K475">
        <v>1.8</v>
      </c>
      <c r="L475">
        <v>5.2</v>
      </c>
      <c r="M475">
        <v>27</v>
      </c>
      <c r="N475">
        <v>14</v>
      </c>
      <c r="O475">
        <v>41</v>
      </c>
      <c r="P475">
        <v>59</v>
      </c>
      <c r="Q475">
        <v>100</v>
      </c>
    </row>
    <row r="476" spans="1:17" x14ac:dyDescent="0.2">
      <c r="A476" s="7" t="str">
        <f t="shared" si="7"/>
        <v>LondonJan-11</v>
      </c>
      <c r="B476" t="s">
        <v>59</v>
      </c>
      <c r="C476" t="s">
        <v>201</v>
      </c>
      <c r="D476">
        <v>1.2</v>
      </c>
      <c r="E476">
        <v>0.7</v>
      </c>
      <c r="F476">
        <v>1.9</v>
      </c>
      <c r="G476">
        <v>2.8</v>
      </c>
      <c r="H476">
        <v>4.7</v>
      </c>
      <c r="I476">
        <v>2.2000000000000002</v>
      </c>
      <c r="J476">
        <v>0</v>
      </c>
      <c r="K476">
        <v>2.2999999999999998</v>
      </c>
      <c r="L476">
        <v>7</v>
      </c>
      <c r="M476">
        <v>25</v>
      </c>
      <c r="N476">
        <v>15</v>
      </c>
      <c r="O476">
        <v>40</v>
      </c>
      <c r="P476">
        <v>60</v>
      </c>
      <c r="Q476">
        <v>100</v>
      </c>
    </row>
    <row r="477" spans="1:17" x14ac:dyDescent="0.2">
      <c r="A477" s="7" t="str">
        <f t="shared" si="7"/>
        <v>LondonFeb-11</v>
      </c>
      <c r="B477" t="s">
        <v>59</v>
      </c>
      <c r="C477" t="s">
        <v>202</v>
      </c>
      <c r="D477">
        <v>1</v>
      </c>
      <c r="E477">
        <v>0.7</v>
      </c>
      <c r="F477">
        <v>1.7</v>
      </c>
      <c r="G477">
        <v>2.8</v>
      </c>
      <c r="H477">
        <v>4.5</v>
      </c>
      <c r="I477">
        <v>2.2000000000000002</v>
      </c>
      <c r="J477">
        <v>0</v>
      </c>
      <c r="K477">
        <v>2.2000000000000002</v>
      </c>
      <c r="L477">
        <v>6.8</v>
      </c>
      <c r="M477">
        <v>21</v>
      </c>
      <c r="N477">
        <v>16</v>
      </c>
      <c r="O477">
        <v>38</v>
      </c>
      <c r="P477">
        <v>62</v>
      </c>
      <c r="Q477">
        <v>100</v>
      </c>
    </row>
    <row r="478" spans="1:17" x14ac:dyDescent="0.2">
      <c r="A478" s="7" t="str">
        <f t="shared" si="7"/>
        <v>LondonMar-11</v>
      </c>
      <c r="B478" t="s">
        <v>59</v>
      </c>
      <c r="C478" t="s">
        <v>203</v>
      </c>
      <c r="D478">
        <v>0.9</v>
      </c>
      <c r="E478">
        <v>0.9</v>
      </c>
      <c r="F478">
        <v>1.8</v>
      </c>
      <c r="G478">
        <v>2.9</v>
      </c>
      <c r="H478">
        <v>4.7</v>
      </c>
      <c r="I478">
        <v>2.6</v>
      </c>
      <c r="J478">
        <v>0</v>
      </c>
      <c r="K478">
        <v>2.7</v>
      </c>
      <c r="L478">
        <v>7.4</v>
      </c>
      <c r="M478">
        <v>20</v>
      </c>
      <c r="N478">
        <v>18</v>
      </c>
      <c r="O478">
        <v>38</v>
      </c>
      <c r="P478">
        <v>62</v>
      </c>
      <c r="Q478">
        <v>100</v>
      </c>
    </row>
    <row r="479" spans="1:17" x14ac:dyDescent="0.2">
      <c r="A479" s="7" t="str">
        <f t="shared" si="7"/>
        <v>LondonApr-11</v>
      </c>
      <c r="B479" t="s">
        <v>59</v>
      </c>
      <c r="C479" t="s">
        <v>204</v>
      </c>
      <c r="D479">
        <v>0.7</v>
      </c>
      <c r="E479">
        <v>0.8</v>
      </c>
      <c r="F479">
        <v>1.4</v>
      </c>
      <c r="G479">
        <v>2.2000000000000002</v>
      </c>
      <c r="H479">
        <v>3.6</v>
      </c>
      <c r="I479">
        <v>2.2000000000000002</v>
      </c>
      <c r="J479">
        <v>0</v>
      </c>
      <c r="K479">
        <v>2.2000000000000002</v>
      </c>
      <c r="L479">
        <v>5.8</v>
      </c>
      <c r="M479">
        <v>19</v>
      </c>
      <c r="N479">
        <v>21</v>
      </c>
      <c r="O479">
        <v>39</v>
      </c>
      <c r="P479">
        <v>61</v>
      </c>
      <c r="Q479">
        <v>100</v>
      </c>
    </row>
    <row r="480" spans="1:17" x14ac:dyDescent="0.2">
      <c r="A480" s="7" t="str">
        <f t="shared" si="7"/>
        <v>LondonMay-11</v>
      </c>
      <c r="B480" t="s">
        <v>59</v>
      </c>
      <c r="C480" t="s">
        <v>205</v>
      </c>
      <c r="D480">
        <v>0.7</v>
      </c>
      <c r="E480">
        <v>0.9</v>
      </c>
      <c r="F480">
        <v>1.6</v>
      </c>
      <c r="G480">
        <v>2</v>
      </c>
      <c r="H480">
        <v>3.7</v>
      </c>
      <c r="I480">
        <v>2.4</v>
      </c>
      <c r="J480">
        <v>0</v>
      </c>
      <c r="K480">
        <v>2.5</v>
      </c>
      <c r="L480">
        <v>6.1</v>
      </c>
      <c r="M480">
        <v>20</v>
      </c>
      <c r="N480">
        <v>25</v>
      </c>
      <c r="O480">
        <v>45</v>
      </c>
      <c r="P480">
        <v>55</v>
      </c>
      <c r="Q480">
        <v>100</v>
      </c>
    </row>
    <row r="481" spans="1:17" x14ac:dyDescent="0.2">
      <c r="A481" s="7" t="str">
        <f t="shared" si="7"/>
        <v>LondonJun-11</v>
      </c>
      <c r="B481" t="s">
        <v>59</v>
      </c>
      <c r="C481" t="s">
        <v>206</v>
      </c>
      <c r="D481">
        <v>0.7</v>
      </c>
      <c r="E481">
        <v>1</v>
      </c>
      <c r="F481">
        <v>1.7</v>
      </c>
      <c r="G481">
        <v>2.2000000000000002</v>
      </c>
      <c r="H481">
        <v>3.9</v>
      </c>
      <c r="I481">
        <v>2.7</v>
      </c>
      <c r="J481">
        <v>0</v>
      </c>
      <c r="K481">
        <v>2.8</v>
      </c>
      <c r="L481">
        <v>6.6</v>
      </c>
      <c r="M481">
        <v>19</v>
      </c>
      <c r="N481">
        <v>25</v>
      </c>
      <c r="O481">
        <v>44</v>
      </c>
      <c r="P481">
        <v>56</v>
      </c>
      <c r="Q481">
        <v>100</v>
      </c>
    </row>
    <row r="482" spans="1:17" x14ac:dyDescent="0.2">
      <c r="A482" s="7" t="str">
        <f t="shared" si="7"/>
        <v>LondonJul-11</v>
      </c>
      <c r="B482" t="s">
        <v>59</v>
      </c>
      <c r="C482" t="s">
        <v>207</v>
      </c>
      <c r="D482">
        <v>0.7</v>
      </c>
      <c r="E482">
        <v>1</v>
      </c>
      <c r="F482">
        <v>1.7</v>
      </c>
      <c r="G482">
        <v>2.1</v>
      </c>
      <c r="H482">
        <v>3.9</v>
      </c>
      <c r="I482">
        <v>2.6</v>
      </c>
      <c r="J482">
        <v>0</v>
      </c>
      <c r="K482">
        <v>2.6</v>
      </c>
      <c r="L482">
        <v>6.5</v>
      </c>
      <c r="M482">
        <v>19</v>
      </c>
      <c r="N482">
        <v>26</v>
      </c>
      <c r="O482">
        <v>45</v>
      </c>
      <c r="P482">
        <v>55</v>
      </c>
      <c r="Q482">
        <v>100</v>
      </c>
    </row>
    <row r="483" spans="1:17" x14ac:dyDescent="0.2">
      <c r="A483" s="7" t="str">
        <f t="shared" si="7"/>
        <v>LondonAug-11</v>
      </c>
      <c r="B483" t="s">
        <v>59</v>
      </c>
      <c r="C483" t="s">
        <v>208</v>
      </c>
      <c r="D483">
        <v>0.8</v>
      </c>
      <c r="E483">
        <v>1</v>
      </c>
      <c r="F483">
        <v>1.8</v>
      </c>
      <c r="G483">
        <v>2</v>
      </c>
      <c r="H483">
        <v>3.8</v>
      </c>
      <c r="I483">
        <v>2.5</v>
      </c>
      <c r="J483">
        <v>0</v>
      </c>
      <c r="K483">
        <v>2.5</v>
      </c>
      <c r="L483">
        <v>6.3</v>
      </c>
      <c r="M483">
        <v>21</v>
      </c>
      <c r="N483">
        <v>26</v>
      </c>
      <c r="O483">
        <v>47</v>
      </c>
      <c r="P483">
        <v>53</v>
      </c>
      <c r="Q483">
        <v>100</v>
      </c>
    </row>
    <row r="484" spans="1:17" x14ac:dyDescent="0.2">
      <c r="A484" s="7" t="str">
        <f t="shared" si="7"/>
        <v>LondonSep-11</v>
      </c>
      <c r="B484" t="s">
        <v>59</v>
      </c>
      <c r="C484" t="s">
        <v>231</v>
      </c>
      <c r="D484">
        <v>0.8</v>
      </c>
      <c r="E484">
        <v>1.1000000000000001</v>
      </c>
      <c r="F484">
        <v>1.9</v>
      </c>
      <c r="G484">
        <v>2.2000000000000002</v>
      </c>
      <c r="H484">
        <v>4.0999999999999996</v>
      </c>
      <c r="I484">
        <v>2.5</v>
      </c>
      <c r="J484">
        <v>0</v>
      </c>
      <c r="K484">
        <v>2.6</v>
      </c>
      <c r="L484">
        <v>6.7</v>
      </c>
      <c r="M484">
        <v>20</v>
      </c>
      <c r="N484">
        <v>27</v>
      </c>
      <c r="O484">
        <v>47</v>
      </c>
      <c r="P484">
        <v>53</v>
      </c>
      <c r="Q484">
        <v>100</v>
      </c>
    </row>
    <row r="485" spans="1:17" x14ac:dyDescent="0.2">
      <c r="A485" s="7" t="str">
        <f t="shared" si="7"/>
        <v>LondonOct-11</v>
      </c>
      <c r="B485" t="s">
        <v>59</v>
      </c>
      <c r="C485" t="s">
        <v>232</v>
      </c>
      <c r="D485">
        <v>0.9</v>
      </c>
      <c r="E485">
        <v>1.2</v>
      </c>
      <c r="F485">
        <v>2</v>
      </c>
      <c r="G485">
        <v>2.2999999999999998</v>
      </c>
      <c r="H485">
        <v>4.3</v>
      </c>
      <c r="I485">
        <v>2.6</v>
      </c>
      <c r="J485">
        <v>0.1</v>
      </c>
      <c r="K485">
        <v>2.7</v>
      </c>
      <c r="L485">
        <v>7</v>
      </c>
      <c r="M485">
        <v>20</v>
      </c>
      <c r="N485">
        <v>27</v>
      </c>
      <c r="O485">
        <v>47</v>
      </c>
      <c r="P485">
        <v>53</v>
      </c>
      <c r="Q485">
        <v>100</v>
      </c>
    </row>
    <row r="486" spans="1:17" x14ac:dyDescent="0.2">
      <c r="A486" s="7" t="str">
        <f t="shared" si="7"/>
        <v>LondonNov-11</v>
      </c>
      <c r="B486" t="s">
        <v>59</v>
      </c>
      <c r="C486" t="s">
        <v>233</v>
      </c>
      <c r="D486">
        <v>1</v>
      </c>
      <c r="E486">
        <v>1.2</v>
      </c>
      <c r="F486">
        <v>2.2000000000000002</v>
      </c>
      <c r="G486">
        <v>2.2999999999999998</v>
      </c>
      <c r="H486">
        <v>4.5</v>
      </c>
      <c r="I486">
        <v>2.7</v>
      </c>
      <c r="J486">
        <v>0.2</v>
      </c>
      <c r="K486">
        <v>2.9</v>
      </c>
      <c r="L486">
        <v>7.4</v>
      </c>
      <c r="M486">
        <v>22</v>
      </c>
      <c r="N486">
        <v>27</v>
      </c>
      <c r="O486">
        <v>49</v>
      </c>
      <c r="P486">
        <v>51</v>
      </c>
      <c r="Q486">
        <v>100</v>
      </c>
    </row>
    <row r="487" spans="1:17" x14ac:dyDescent="0.2">
      <c r="A487" s="7" t="str">
        <f t="shared" si="7"/>
        <v>LondonDec-11</v>
      </c>
      <c r="B487" t="s">
        <v>59</v>
      </c>
      <c r="C487" t="s">
        <v>234</v>
      </c>
      <c r="D487">
        <v>0.8</v>
      </c>
      <c r="E487">
        <v>1.1000000000000001</v>
      </c>
      <c r="F487">
        <v>1.9</v>
      </c>
      <c r="G487">
        <v>1.9</v>
      </c>
      <c r="H487">
        <v>3.7</v>
      </c>
      <c r="I487">
        <v>2.1</v>
      </c>
      <c r="J487">
        <v>0.2</v>
      </c>
      <c r="K487">
        <v>2.2999999999999998</v>
      </c>
      <c r="L487">
        <v>6</v>
      </c>
      <c r="M487">
        <v>22</v>
      </c>
      <c r="N487">
        <v>28</v>
      </c>
      <c r="O487">
        <v>50</v>
      </c>
      <c r="P487">
        <v>50</v>
      </c>
      <c r="Q487">
        <v>100</v>
      </c>
    </row>
    <row r="488" spans="1:17" x14ac:dyDescent="0.2">
      <c r="A488" s="7" t="str">
        <f t="shared" si="7"/>
        <v>LondonJan-12</v>
      </c>
      <c r="B488" t="s">
        <v>59</v>
      </c>
      <c r="C488" t="s">
        <v>235</v>
      </c>
      <c r="D488">
        <v>1</v>
      </c>
      <c r="E488">
        <v>1.4</v>
      </c>
      <c r="F488">
        <v>2.4</v>
      </c>
      <c r="G488">
        <v>2.4</v>
      </c>
      <c r="H488">
        <v>4.7</v>
      </c>
      <c r="I488">
        <v>2.7</v>
      </c>
      <c r="J488">
        <v>0.2</v>
      </c>
      <c r="K488">
        <v>2.8</v>
      </c>
      <c r="L488">
        <v>7.6</v>
      </c>
      <c r="M488">
        <v>21</v>
      </c>
      <c r="N488">
        <v>29</v>
      </c>
      <c r="O488">
        <v>50</v>
      </c>
      <c r="P488">
        <v>50</v>
      </c>
      <c r="Q488">
        <v>100</v>
      </c>
    </row>
    <row r="489" spans="1:17" x14ac:dyDescent="0.2">
      <c r="A489" s="7" t="str">
        <f t="shared" si="7"/>
        <v>LondonFeb-12</v>
      </c>
      <c r="B489" t="s">
        <v>59</v>
      </c>
      <c r="C489" t="s">
        <v>236</v>
      </c>
      <c r="D489">
        <v>1.1000000000000001</v>
      </c>
      <c r="E489">
        <v>1.8</v>
      </c>
      <c r="F489">
        <v>2.8</v>
      </c>
      <c r="G489">
        <v>2.4</v>
      </c>
      <c r="H489">
        <v>5.2</v>
      </c>
      <c r="I489">
        <v>2.9</v>
      </c>
      <c r="J489">
        <v>0.3</v>
      </c>
      <c r="K489">
        <v>3.2</v>
      </c>
      <c r="L489">
        <v>8.4</v>
      </c>
      <c r="M489">
        <v>21</v>
      </c>
      <c r="N489">
        <v>34</v>
      </c>
      <c r="O489">
        <v>54</v>
      </c>
      <c r="P489">
        <v>46</v>
      </c>
      <c r="Q489">
        <v>100</v>
      </c>
    </row>
    <row r="490" spans="1:17" x14ac:dyDescent="0.2">
      <c r="A490" s="7" t="str">
        <f t="shared" si="7"/>
        <v>LondonMar-12</v>
      </c>
      <c r="B490" t="s">
        <v>59</v>
      </c>
      <c r="C490" t="s">
        <v>241</v>
      </c>
      <c r="D490">
        <v>1</v>
      </c>
      <c r="E490">
        <v>1.7</v>
      </c>
      <c r="F490">
        <v>2.7</v>
      </c>
      <c r="G490">
        <v>2.4</v>
      </c>
      <c r="H490">
        <v>5.0999999999999996</v>
      </c>
      <c r="I490">
        <v>2.8</v>
      </c>
      <c r="J490">
        <v>0.3</v>
      </c>
      <c r="K490">
        <v>3.1</v>
      </c>
      <c r="L490">
        <v>8.1999999999999993</v>
      </c>
      <c r="M490">
        <v>20</v>
      </c>
      <c r="N490">
        <v>33</v>
      </c>
      <c r="O490">
        <v>52</v>
      </c>
      <c r="P490">
        <v>48</v>
      </c>
      <c r="Q490">
        <v>100</v>
      </c>
    </row>
    <row r="491" spans="1:17" x14ac:dyDescent="0.2">
      <c r="A491" s="7" t="str">
        <f t="shared" si="7"/>
        <v>LondonApr-12</v>
      </c>
      <c r="B491" t="s">
        <v>59</v>
      </c>
      <c r="C491" t="s">
        <v>242</v>
      </c>
      <c r="D491">
        <v>0.8</v>
      </c>
      <c r="E491">
        <v>1.4</v>
      </c>
      <c r="F491">
        <v>2.2000000000000002</v>
      </c>
      <c r="G491">
        <v>1.9</v>
      </c>
      <c r="H491">
        <v>4.0999999999999996</v>
      </c>
      <c r="I491">
        <v>2.5</v>
      </c>
      <c r="J491">
        <v>0.2</v>
      </c>
      <c r="K491">
        <v>2.7</v>
      </c>
      <c r="L491">
        <v>6.8</v>
      </c>
      <c r="M491">
        <v>20</v>
      </c>
      <c r="N491">
        <v>33</v>
      </c>
      <c r="O491">
        <v>53</v>
      </c>
      <c r="P491">
        <v>47</v>
      </c>
      <c r="Q491">
        <v>100</v>
      </c>
    </row>
    <row r="492" spans="1:17" x14ac:dyDescent="0.2">
      <c r="A492" s="7" t="str">
        <f t="shared" si="7"/>
        <v>LondonMay-12</v>
      </c>
      <c r="B492" t="s">
        <v>59</v>
      </c>
      <c r="C492" t="s">
        <v>243</v>
      </c>
      <c r="D492">
        <v>0.8</v>
      </c>
      <c r="E492">
        <v>1.4</v>
      </c>
      <c r="F492">
        <v>2.2999999999999998</v>
      </c>
      <c r="G492">
        <v>2.2000000000000002</v>
      </c>
      <c r="H492">
        <v>4.5</v>
      </c>
      <c r="I492">
        <v>2.7</v>
      </c>
      <c r="J492">
        <v>0.2</v>
      </c>
      <c r="K492">
        <v>2.9</v>
      </c>
      <c r="L492">
        <v>7.4</v>
      </c>
      <c r="M492">
        <v>19</v>
      </c>
      <c r="N492">
        <v>32</v>
      </c>
      <c r="O492">
        <v>51</v>
      </c>
      <c r="P492">
        <v>49</v>
      </c>
      <c r="Q492">
        <v>100</v>
      </c>
    </row>
    <row r="493" spans="1:17" x14ac:dyDescent="0.2">
      <c r="A493" s="7" t="str">
        <f t="shared" si="7"/>
        <v>LondonJun-12</v>
      </c>
      <c r="B493" t="s">
        <v>59</v>
      </c>
      <c r="C493" t="s">
        <v>251</v>
      </c>
      <c r="D493">
        <v>0.8</v>
      </c>
      <c r="E493">
        <v>1.6</v>
      </c>
      <c r="F493">
        <v>2.4</v>
      </c>
      <c r="G493">
        <v>2.2000000000000002</v>
      </c>
      <c r="H493">
        <v>4.5999999999999996</v>
      </c>
      <c r="I493">
        <v>2.6</v>
      </c>
      <c r="J493">
        <v>0.3</v>
      </c>
      <c r="K493">
        <v>2.9</v>
      </c>
      <c r="L493">
        <v>7.5</v>
      </c>
      <c r="M493">
        <v>18</v>
      </c>
      <c r="N493">
        <v>34</v>
      </c>
      <c r="O493">
        <v>52</v>
      </c>
      <c r="P493">
        <v>48</v>
      </c>
      <c r="Q493">
        <v>100</v>
      </c>
    </row>
    <row r="494" spans="1:17" x14ac:dyDescent="0.2">
      <c r="A494" s="7" t="str">
        <f t="shared" si="7"/>
        <v>LondonJul-12</v>
      </c>
      <c r="B494" t="s">
        <v>59</v>
      </c>
      <c r="C494" t="s">
        <v>252</v>
      </c>
      <c r="D494">
        <v>1</v>
      </c>
      <c r="E494">
        <v>1.6</v>
      </c>
      <c r="F494">
        <v>2.5</v>
      </c>
      <c r="G494">
        <v>2.2000000000000002</v>
      </c>
      <c r="H494">
        <v>4.8</v>
      </c>
      <c r="I494">
        <v>2.8</v>
      </c>
      <c r="J494">
        <v>0.3</v>
      </c>
      <c r="K494">
        <v>3.1</v>
      </c>
      <c r="L494">
        <v>7.8</v>
      </c>
      <c r="M494">
        <v>21</v>
      </c>
      <c r="N494">
        <v>33</v>
      </c>
      <c r="O494">
        <v>53</v>
      </c>
      <c r="P494">
        <v>47</v>
      </c>
      <c r="Q494">
        <v>100</v>
      </c>
    </row>
    <row r="495" spans="1:17" x14ac:dyDescent="0.2">
      <c r="A495" s="7" t="str">
        <f t="shared" si="7"/>
        <v>LondonAug-12</v>
      </c>
      <c r="B495" t="s">
        <v>59</v>
      </c>
      <c r="C495" t="s">
        <v>253</v>
      </c>
      <c r="D495">
        <v>0.9</v>
      </c>
      <c r="E495">
        <v>1.5</v>
      </c>
      <c r="F495">
        <v>2.2999999999999998</v>
      </c>
      <c r="G495">
        <v>2.2000000000000002</v>
      </c>
      <c r="H495">
        <v>4.5999999999999996</v>
      </c>
      <c r="I495">
        <v>2.6</v>
      </c>
      <c r="J495">
        <v>0.3</v>
      </c>
      <c r="K495">
        <v>2.9</v>
      </c>
      <c r="L495">
        <v>7.5</v>
      </c>
      <c r="M495">
        <v>19</v>
      </c>
      <c r="N495">
        <v>32</v>
      </c>
      <c r="O495">
        <v>51</v>
      </c>
      <c r="P495">
        <v>49</v>
      </c>
      <c r="Q495">
        <v>100</v>
      </c>
    </row>
    <row r="496" spans="1:17" x14ac:dyDescent="0.2">
      <c r="A496" s="7" t="str">
        <f t="shared" si="7"/>
        <v>LondonSep-12</v>
      </c>
      <c r="B496" t="s">
        <v>59</v>
      </c>
      <c r="C496" t="s">
        <v>258</v>
      </c>
      <c r="D496">
        <v>0.9</v>
      </c>
      <c r="E496">
        <v>1.5</v>
      </c>
      <c r="F496">
        <v>2.4</v>
      </c>
      <c r="G496">
        <v>2.2000000000000002</v>
      </c>
      <c r="H496">
        <v>4.5</v>
      </c>
      <c r="I496">
        <v>2.7</v>
      </c>
      <c r="J496">
        <v>0.4</v>
      </c>
      <c r="K496">
        <v>3.1</v>
      </c>
      <c r="L496">
        <v>7.6</v>
      </c>
      <c r="M496">
        <v>19</v>
      </c>
      <c r="N496">
        <v>33</v>
      </c>
      <c r="O496">
        <v>52</v>
      </c>
      <c r="P496">
        <v>48</v>
      </c>
      <c r="Q496">
        <v>100</v>
      </c>
    </row>
    <row r="497" spans="1:17" x14ac:dyDescent="0.2">
      <c r="A497" s="7" t="str">
        <f t="shared" si="7"/>
        <v>LondonOct-12</v>
      </c>
      <c r="B497" t="s">
        <v>59</v>
      </c>
      <c r="C497" t="s">
        <v>259</v>
      </c>
      <c r="D497">
        <v>0.9</v>
      </c>
      <c r="E497">
        <v>1.6</v>
      </c>
      <c r="F497">
        <v>2.5</v>
      </c>
      <c r="G497">
        <v>2.2000000000000002</v>
      </c>
      <c r="H497">
        <v>4.7</v>
      </c>
      <c r="I497">
        <v>2.9</v>
      </c>
      <c r="J497">
        <v>0.6</v>
      </c>
      <c r="K497">
        <v>3.6</v>
      </c>
      <c r="L497">
        <v>8.3000000000000007</v>
      </c>
      <c r="M497">
        <v>19</v>
      </c>
      <c r="N497">
        <v>34</v>
      </c>
      <c r="O497">
        <v>53</v>
      </c>
      <c r="P497">
        <v>47</v>
      </c>
      <c r="Q497">
        <v>100</v>
      </c>
    </row>
    <row r="498" spans="1:17" x14ac:dyDescent="0.2">
      <c r="A498" s="7" t="str">
        <f t="shared" si="7"/>
        <v>LondonNov-12</v>
      </c>
      <c r="B498" t="s">
        <v>59</v>
      </c>
      <c r="C498" t="s">
        <v>260</v>
      </c>
      <c r="D498">
        <v>0.8</v>
      </c>
      <c r="E498">
        <v>1.5</v>
      </c>
      <c r="F498">
        <v>2.2000000000000002</v>
      </c>
      <c r="G498">
        <v>2</v>
      </c>
      <c r="H498">
        <v>4.2</v>
      </c>
      <c r="I498">
        <v>2.9</v>
      </c>
      <c r="J498">
        <v>0.6</v>
      </c>
      <c r="K498">
        <v>3.5</v>
      </c>
      <c r="L498">
        <v>7.8</v>
      </c>
      <c r="M498">
        <v>18</v>
      </c>
      <c r="N498">
        <v>35</v>
      </c>
      <c r="O498">
        <v>53</v>
      </c>
      <c r="P498">
        <v>47</v>
      </c>
      <c r="Q498">
        <v>100</v>
      </c>
    </row>
    <row r="499" spans="1:17" x14ac:dyDescent="0.2">
      <c r="A499" s="7" t="str">
        <f t="shared" si="7"/>
        <v>LondonDec-12</v>
      </c>
      <c r="B499" t="s">
        <v>59</v>
      </c>
      <c r="C499" t="s">
        <v>266</v>
      </c>
      <c r="D499">
        <v>0.5</v>
      </c>
      <c r="E499">
        <v>1.2</v>
      </c>
      <c r="F499">
        <v>1.8</v>
      </c>
      <c r="G499">
        <v>1.3</v>
      </c>
      <c r="H499">
        <v>3.1</v>
      </c>
      <c r="I499">
        <v>2.2999999999999998</v>
      </c>
      <c r="J499">
        <v>0.6</v>
      </c>
      <c r="K499">
        <v>2.9</v>
      </c>
      <c r="L499">
        <v>6</v>
      </c>
      <c r="M499">
        <v>17</v>
      </c>
      <c r="N499">
        <v>40</v>
      </c>
      <c r="O499">
        <v>57</v>
      </c>
      <c r="P499">
        <v>43</v>
      </c>
      <c r="Q499">
        <v>100</v>
      </c>
    </row>
    <row r="500" spans="1:17" x14ac:dyDescent="0.2">
      <c r="A500" s="7" t="str">
        <f t="shared" si="7"/>
        <v>LondonJan-13</v>
      </c>
      <c r="B500" t="s">
        <v>59</v>
      </c>
      <c r="C500" t="s">
        <v>267</v>
      </c>
      <c r="D500">
        <v>0.8</v>
      </c>
      <c r="E500">
        <v>1.6</v>
      </c>
      <c r="F500">
        <v>2.4</v>
      </c>
      <c r="G500">
        <v>1.8</v>
      </c>
      <c r="H500">
        <v>4.2</v>
      </c>
      <c r="I500">
        <v>3.2</v>
      </c>
      <c r="J500">
        <v>0.6</v>
      </c>
      <c r="K500">
        <v>3.9</v>
      </c>
      <c r="L500">
        <v>8.1</v>
      </c>
      <c r="M500">
        <v>19</v>
      </c>
      <c r="N500">
        <v>38</v>
      </c>
      <c r="O500">
        <v>57</v>
      </c>
      <c r="P500">
        <v>43</v>
      </c>
      <c r="Q500">
        <v>100</v>
      </c>
    </row>
    <row r="501" spans="1:17" x14ac:dyDescent="0.2">
      <c r="A501" s="7" t="str">
        <f t="shared" si="7"/>
        <v>LondonFeb-13</v>
      </c>
      <c r="B501" t="s">
        <v>59</v>
      </c>
      <c r="C501" t="s">
        <v>268</v>
      </c>
      <c r="D501">
        <v>0.6</v>
      </c>
      <c r="E501">
        <v>1.7</v>
      </c>
      <c r="F501">
        <v>2.2999999999999998</v>
      </c>
      <c r="G501">
        <v>1.5</v>
      </c>
      <c r="H501">
        <v>3.8</v>
      </c>
      <c r="I501">
        <v>3.2</v>
      </c>
      <c r="J501">
        <v>1.1000000000000001</v>
      </c>
      <c r="K501">
        <v>4.3</v>
      </c>
      <c r="L501">
        <v>8.1</v>
      </c>
      <c r="M501">
        <v>16</v>
      </c>
      <c r="N501">
        <v>44</v>
      </c>
      <c r="O501">
        <v>60</v>
      </c>
      <c r="P501">
        <v>40</v>
      </c>
      <c r="Q501">
        <v>100</v>
      </c>
    </row>
    <row r="502" spans="1:17" x14ac:dyDescent="0.2">
      <c r="A502" s="7" t="str">
        <f t="shared" si="7"/>
        <v>LondonMar-13</v>
      </c>
      <c r="B502" t="s">
        <v>59</v>
      </c>
      <c r="C502" t="s">
        <v>282</v>
      </c>
      <c r="D502">
        <v>0.6</v>
      </c>
      <c r="E502">
        <v>1.5</v>
      </c>
      <c r="F502">
        <v>2.1</v>
      </c>
      <c r="G502">
        <v>1.3</v>
      </c>
      <c r="H502">
        <v>3.3</v>
      </c>
      <c r="I502">
        <v>3.2</v>
      </c>
      <c r="J502">
        <v>0.7</v>
      </c>
      <c r="K502">
        <v>3.9</v>
      </c>
      <c r="L502">
        <v>7.2</v>
      </c>
      <c r="M502">
        <v>18</v>
      </c>
      <c r="N502">
        <v>45</v>
      </c>
      <c r="O502">
        <v>62</v>
      </c>
      <c r="P502">
        <v>38</v>
      </c>
      <c r="Q502">
        <v>100</v>
      </c>
    </row>
    <row r="503" spans="1:17" x14ac:dyDescent="0.2">
      <c r="A503" s="7" t="str">
        <f t="shared" si="7"/>
        <v>LondonApr-13</v>
      </c>
      <c r="B503" t="s">
        <v>59</v>
      </c>
      <c r="C503" t="s">
        <v>283</v>
      </c>
      <c r="D503">
        <v>0.4</v>
      </c>
      <c r="E503">
        <v>1.4</v>
      </c>
      <c r="F503">
        <v>1.8</v>
      </c>
      <c r="G503">
        <v>1.1000000000000001</v>
      </c>
      <c r="H503">
        <v>2.9</v>
      </c>
      <c r="I503">
        <v>3.1</v>
      </c>
      <c r="J503">
        <v>0.9</v>
      </c>
      <c r="K503">
        <v>4</v>
      </c>
      <c r="L503">
        <v>6.9</v>
      </c>
      <c r="M503">
        <v>14</v>
      </c>
      <c r="N503">
        <v>48</v>
      </c>
      <c r="O503">
        <v>63</v>
      </c>
      <c r="P503">
        <v>37</v>
      </c>
      <c r="Q503">
        <v>100</v>
      </c>
    </row>
    <row r="504" spans="1:17" x14ac:dyDescent="0.2">
      <c r="A504" s="7" t="str">
        <f t="shared" si="7"/>
        <v>LondonMay-13</v>
      </c>
      <c r="B504" t="s">
        <v>59</v>
      </c>
      <c r="C504" t="s">
        <v>284</v>
      </c>
      <c r="D504">
        <v>0.4</v>
      </c>
      <c r="E504">
        <v>1.4</v>
      </c>
      <c r="F504">
        <v>1.8</v>
      </c>
      <c r="G504">
        <v>1.1000000000000001</v>
      </c>
      <c r="H504">
        <v>2.9</v>
      </c>
      <c r="I504">
        <v>3.3</v>
      </c>
      <c r="J504">
        <v>1.2</v>
      </c>
      <c r="K504">
        <v>4.5</v>
      </c>
      <c r="L504">
        <v>7.4</v>
      </c>
      <c r="M504">
        <v>14</v>
      </c>
      <c r="N504">
        <v>49</v>
      </c>
      <c r="O504">
        <v>63</v>
      </c>
      <c r="P504">
        <v>37</v>
      </c>
      <c r="Q504">
        <v>100</v>
      </c>
    </row>
    <row r="505" spans="1:17" x14ac:dyDescent="0.2">
      <c r="A505" s="7" t="str">
        <f t="shared" si="7"/>
        <v>LondonJun-13</v>
      </c>
      <c r="B505" t="s">
        <v>59</v>
      </c>
      <c r="C505" t="s">
        <v>754</v>
      </c>
      <c r="D505">
        <v>0.4</v>
      </c>
      <c r="E505">
        <v>1.3</v>
      </c>
      <c r="F505">
        <v>1.7</v>
      </c>
      <c r="G505">
        <v>1.1000000000000001</v>
      </c>
      <c r="H505">
        <v>2.8</v>
      </c>
      <c r="I505">
        <v>3.4</v>
      </c>
      <c r="J505">
        <v>1.2</v>
      </c>
      <c r="K505">
        <v>4.5999999999999996</v>
      </c>
      <c r="L505">
        <v>7.4</v>
      </c>
      <c r="M505">
        <v>14</v>
      </c>
      <c r="N505">
        <v>47</v>
      </c>
      <c r="O505">
        <v>61</v>
      </c>
      <c r="P505">
        <v>39</v>
      </c>
      <c r="Q505">
        <v>100</v>
      </c>
    </row>
    <row r="506" spans="1:17" x14ac:dyDescent="0.2">
      <c r="A506" s="7" t="str">
        <f t="shared" si="7"/>
        <v>LondonJul-13</v>
      </c>
      <c r="B506" t="s">
        <v>59</v>
      </c>
      <c r="C506" t="s">
        <v>759</v>
      </c>
      <c r="D506">
        <v>0.4</v>
      </c>
      <c r="E506">
        <v>1.5</v>
      </c>
      <c r="F506">
        <v>2</v>
      </c>
      <c r="G506">
        <v>1.3</v>
      </c>
      <c r="H506">
        <v>3.2</v>
      </c>
      <c r="I506">
        <v>3.9</v>
      </c>
      <c r="J506">
        <v>1.2</v>
      </c>
      <c r="K506">
        <v>5.0999999999999996</v>
      </c>
      <c r="L506">
        <v>8.3000000000000007</v>
      </c>
      <c r="M506">
        <v>14</v>
      </c>
      <c r="N506">
        <v>47</v>
      </c>
      <c r="O506">
        <v>60</v>
      </c>
      <c r="P506">
        <v>40</v>
      </c>
      <c r="Q506">
        <v>100</v>
      </c>
    </row>
    <row r="507" spans="1:17" x14ac:dyDescent="0.2">
      <c r="A507" s="7" t="str">
        <f t="shared" si="7"/>
        <v>LondonAug-13</v>
      </c>
      <c r="B507" t="s">
        <v>59</v>
      </c>
      <c r="C507" t="s">
        <v>760</v>
      </c>
      <c r="D507">
        <v>0.3</v>
      </c>
      <c r="E507">
        <v>1.3</v>
      </c>
      <c r="F507">
        <v>1.6</v>
      </c>
      <c r="G507">
        <v>1</v>
      </c>
      <c r="H507">
        <v>2.7</v>
      </c>
      <c r="I507">
        <v>3.5</v>
      </c>
      <c r="J507">
        <v>1</v>
      </c>
      <c r="K507">
        <v>4.5</v>
      </c>
      <c r="L507">
        <v>7.2</v>
      </c>
      <c r="M507">
        <v>12</v>
      </c>
      <c r="N507">
        <v>49</v>
      </c>
      <c r="O507">
        <v>61</v>
      </c>
      <c r="P507">
        <v>39</v>
      </c>
      <c r="Q507">
        <v>100</v>
      </c>
    </row>
    <row r="508" spans="1:17" x14ac:dyDescent="0.2">
      <c r="A508" s="7" t="str">
        <f t="shared" si="7"/>
        <v>LondonSep-13</v>
      </c>
      <c r="B508" t="s">
        <v>59</v>
      </c>
      <c r="C508" t="s">
        <v>761</v>
      </c>
      <c r="D508">
        <v>0.3</v>
      </c>
      <c r="E508">
        <v>1.3</v>
      </c>
      <c r="F508">
        <v>1.7</v>
      </c>
      <c r="G508">
        <v>1</v>
      </c>
      <c r="H508">
        <v>2.7</v>
      </c>
      <c r="I508">
        <v>3.6</v>
      </c>
      <c r="J508">
        <v>1</v>
      </c>
      <c r="K508">
        <v>4.5999999999999996</v>
      </c>
      <c r="L508">
        <v>7.3</v>
      </c>
      <c r="M508">
        <v>12</v>
      </c>
      <c r="N508">
        <v>50</v>
      </c>
      <c r="O508">
        <v>61</v>
      </c>
      <c r="P508">
        <v>39</v>
      </c>
      <c r="Q508">
        <v>100</v>
      </c>
    </row>
    <row r="509" spans="1:17" x14ac:dyDescent="0.2">
      <c r="A509" s="7" t="str">
        <f t="shared" si="7"/>
        <v>LondonOct-13</v>
      </c>
      <c r="B509" t="s">
        <v>59</v>
      </c>
      <c r="C509" t="s">
        <v>786</v>
      </c>
      <c r="D509">
        <v>0.3</v>
      </c>
      <c r="E509">
        <v>1.3</v>
      </c>
      <c r="F509">
        <v>1.6</v>
      </c>
      <c r="G509">
        <v>0.8</v>
      </c>
      <c r="H509">
        <v>2.4</v>
      </c>
      <c r="I509">
        <v>3.8</v>
      </c>
      <c r="J509">
        <v>1.5</v>
      </c>
      <c r="K509">
        <v>5.4</v>
      </c>
      <c r="L509">
        <v>7.8</v>
      </c>
      <c r="M509">
        <v>12</v>
      </c>
      <c r="N509">
        <v>54</v>
      </c>
      <c r="O509">
        <v>66</v>
      </c>
      <c r="P509">
        <v>34</v>
      </c>
      <c r="Q509">
        <v>100</v>
      </c>
    </row>
    <row r="510" spans="1:17" x14ac:dyDescent="0.2">
      <c r="A510" s="7" t="str">
        <f t="shared" si="7"/>
        <v>LondonNov-13</v>
      </c>
      <c r="B510" t="s">
        <v>59</v>
      </c>
      <c r="C510" t="s">
        <v>787</v>
      </c>
      <c r="D510">
        <v>0.2</v>
      </c>
      <c r="E510">
        <v>1.2</v>
      </c>
      <c r="F510">
        <v>1.4</v>
      </c>
      <c r="G510">
        <v>0.7</v>
      </c>
      <c r="H510">
        <v>2.1</v>
      </c>
      <c r="I510">
        <v>3.5</v>
      </c>
      <c r="J510">
        <v>1.8</v>
      </c>
      <c r="K510">
        <v>5.3</v>
      </c>
      <c r="L510">
        <v>7.4</v>
      </c>
      <c r="M510">
        <v>11</v>
      </c>
      <c r="N510">
        <v>56</v>
      </c>
      <c r="O510">
        <v>68</v>
      </c>
      <c r="P510">
        <v>32</v>
      </c>
      <c r="Q510">
        <v>100</v>
      </c>
    </row>
    <row r="511" spans="1:17" x14ac:dyDescent="0.2">
      <c r="A511" s="7" t="str">
        <f t="shared" si="7"/>
        <v>LondonDec-13</v>
      </c>
      <c r="B511" t="s">
        <v>59</v>
      </c>
      <c r="C511" t="s">
        <v>788</v>
      </c>
      <c r="D511">
        <v>0.1</v>
      </c>
      <c r="E511">
        <v>1</v>
      </c>
      <c r="F511">
        <v>1.1000000000000001</v>
      </c>
      <c r="G511">
        <v>0.4</v>
      </c>
      <c r="H511">
        <v>1.5</v>
      </c>
      <c r="I511">
        <v>2.9</v>
      </c>
      <c r="J511">
        <v>1.6</v>
      </c>
      <c r="K511">
        <v>4.5999999999999996</v>
      </c>
      <c r="L511">
        <v>6</v>
      </c>
      <c r="M511">
        <v>9</v>
      </c>
      <c r="N511">
        <v>66</v>
      </c>
      <c r="O511">
        <v>75</v>
      </c>
      <c r="P511">
        <v>25</v>
      </c>
      <c r="Q511">
        <v>100</v>
      </c>
    </row>
    <row r="512" spans="1:17" x14ac:dyDescent="0.2">
      <c r="A512" s="7" t="str">
        <f t="shared" si="7"/>
        <v>LondonJan-14</v>
      </c>
      <c r="B512" t="s">
        <v>59</v>
      </c>
      <c r="C512" t="s">
        <v>804</v>
      </c>
      <c r="D512">
        <v>0.2</v>
      </c>
      <c r="E512">
        <v>1.2</v>
      </c>
      <c r="F512">
        <v>1.4</v>
      </c>
      <c r="G512">
        <v>0.5</v>
      </c>
      <c r="H512">
        <v>1.9</v>
      </c>
      <c r="I512">
        <v>3.8</v>
      </c>
      <c r="J512">
        <v>2.2999999999999998</v>
      </c>
      <c r="K512">
        <v>6.1</v>
      </c>
      <c r="L512">
        <v>7.9</v>
      </c>
      <c r="M512">
        <v>9</v>
      </c>
      <c r="N512">
        <v>65</v>
      </c>
      <c r="O512">
        <v>74</v>
      </c>
      <c r="P512">
        <v>26</v>
      </c>
      <c r="Q512">
        <v>100</v>
      </c>
    </row>
    <row r="513" spans="1:17" x14ac:dyDescent="0.2">
      <c r="A513" s="7" t="str">
        <f t="shared" si="7"/>
        <v>LondonFeb-14</v>
      </c>
      <c r="B513" t="s">
        <v>59</v>
      </c>
      <c r="C513" t="s">
        <v>805</v>
      </c>
      <c r="D513">
        <v>0.1</v>
      </c>
      <c r="E513">
        <v>1.1000000000000001</v>
      </c>
      <c r="F513">
        <v>1.2</v>
      </c>
      <c r="G513">
        <v>0.3</v>
      </c>
      <c r="H513">
        <v>1.5</v>
      </c>
      <c r="I513">
        <v>3.3</v>
      </c>
      <c r="J513">
        <v>2.7</v>
      </c>
      <c r="K513">
        <v>6.1</v>
      </c>
      <c r="L513">
        <v>7.5</v>
      </c>
      <c r="M513">
        <v>8</v>
      </c>
      <c r="N513">
        <v>71</v>
      </c>
      <c r="O513">
        <v>79</v>
      </c>
      <c r="P513">
        <v>21</v>
      </c>
      <c r="Q513">
        <v>100</v>
      </c>
    </row>
    <row r="514" spans="1:17" x14ac:dyDescent="0.2">
      <c r="A514" s="7" t="str">
        <f t="shared" si="7"/>
        <v>LondonMar-14</v>
      </c>
      <c r="B514" t="s">
        <v>59</v>
      </c>
      <c r="C514" t="s">
        <v>806</v>
      </c>
      <c r="D514">
        <v>0.1</v>
      </c>
      <c r="E514">
        <v>1.1000000000000001</v>
      </c>
      <c r="F514">
        <v>1.2</v>
      </c>
      <c r="G514">
        <v>0.3</v>
      </c>
      <c r="H514">
        <v>1.5</v>
      </c>
      <c r="I514">
        <v>3.6</v>
      </c>
      <c r="J514">
        <v>2.5</v>
      </c>
      <c r="K514">
        <v>6.1</v>
      </c>
      <c r="L514">
        <v>7.6</v>
      </c>
      <c r="M514">
        <v>8</v>
      </c>
      <c r="N514">
        <v>73</v>
      </c>
      <c r="O514">
        <v>81</v>
      </c>
      <c r="P514">
        <v>19</v>
      </c>
      <c r="Q514">
        <v>100</v>
      </c>
    </row>
    <row r="515" spans="1:17" x14ac:dyDescent="0.2">
      <c r="A515" s="7" t="str">
        <f t="shared" ref="A515:A578" si="8">CONCATENATE(B515,C515)</f>
        <v>LondonApr-14</v>
      </c>
      <c r="B515" t="s">
        <v>59</v>
      </c>
      <c r="C515" t="s">
        <v>768</v>
      </c>
      <c r="D515">
        <v>0.1</v>
      </c>
      <c r="E515">
        <v>1</v>
      </c>
      <c r="F515">
        <v>1.1000000000000001</v>
      </c>
      <c r="G515">
        <v>0.2</v>
      </c>
      <c r="H515">
        <v>1.3</v>
      </c>
      <c r="I515">
        <v>3.2</v>
      </c>
      <c r="J515">
        <v>2.6</v>
      </c>
      <c r="K515">
        <v>5.7</v>
      </c>
      <c r="L515">
        <v>7</v>
      </c>
      <c r="M515">
        <v>8</v>
      </c>
      <c r="N515">
        <v>78</v>
      </c>
      <c r="O515">
        <v>86</v>
      </c>
      <c r="P515">
        <v>14</v>
      </c>
      <c r="Q515">
        <v>100</v>
      </c>
    </row>
    <row r="516" spans="1:17" x14ac:dyDescent="0.2">
      <c r="A516" s="7" t="str">
        <f t="shared" si="8"/>
        <v>LondonMay-14</v>
      </c>
      <c r="B516" t="s">
        <v>59</v>
      </c>
      <c r="C516" t="s">
        <v>769</v>
      </c>
      <c r="D516">
        <v>0.1</v>
      </c>
      <c r="E516">
        <v>1</v>
      </c>
      <c r="F516">
        <v>1.1000000000000001</v>
      </c>
      <c r="G516">
        <v>0.1</v>
      </c>
      <c r="H516">
        <v>1.3</v>
      </c>
      <c r="I516">
        <v>3.4</v>
      </c>
      <c r="J516">
        <v>3</v>
      </c>
      <c r="K516">
        <v>6.4</v>
      </c>
      <c r="L516">
        <v>7.7</v>
      </c>
      <c r="M516">
        <v>8</v>
      </c>
      <c r="N516">
        <v>82</v>
      </c>
      <c r="O516">
        <v>90</v>
      </c>
      <c r="P516">
        <v>10</v>
      </c>
      <c r="Q516">
        <v>100</v>
      </c>
    </row>
    <row r="517" spans="1:17" x14ac:dyDescent="0.2">
      <c r="A517" s="7" t="str">
        <f t="shared" si="8"/>
        <v>LondonJun-14</v>
      </c>
      <c r="B517" t="s">
        <v>59</v>
      </c>
      <c r="C517" t="s">
        <v>770</v>
      </c>
      <c r="D517">
        <v>0.1</v>
      </c>
      <c r="E517">
        <v>1.1000000000000001</v>
      </c>
      <c r="F517">
        <v>1.2</v>
      </c>
      <c r="G517">
        <v>0.1</v>
      </c>
      <c r="H517">
        <v>1.3</v>
      </c>
      <c r="I517">
        <v>3.2</v>
      </c>
      <c r="J517">
        <v>3</v>
      </c>
      <c r="K517">
        <v>6.1</v>
      </c>
      <c r="L517">
        <v>7.4</v>
      </c>
      <c r="M517">
        <v>10</v>
      </c>
      <c r="N517">
        <v>84</v>
      </c>
      <c r="O517">
        <v>93</v>
      </c>
      <c r="P517">
        <v>7</v>
      </c>
      <c r="Q517">
        <v>100</v>
      </c>
    </row>
    <row r="518" spans="1:17" x14ac:dyDescent="0.2">
      <c r="A518" s="7" t="str">
        <f t="shared" si="8"/>
        <v>LondonJul-14</v>
      </c>
      <c r="B518" t="s">
        <v>59</v>
      </c>
      <c r="C518" t="s">
        <v>773</v>
      </c>
      <c r="D518">
        <v>0.1</v>
      </c>
      <c r="E518">
        <v>1.1000000000000001</v>
      </c>
      <c r="F518">
        <v>1.2</v>
      </c>
      <c r="G518">
        <v>0</v>
      </c>
      <c r="H518">
        <v>1.3</v>
      </c>
      <c r="I518">
        <v>3.3</v>
      </c>
      <c r="J518">
        <v>3.2</v>
      </c>
      <c r="K518">
        <v>6.5</v>
      </c>
      <c r="L518">
        <v>7.8</v>
      </c>
      <c r="M518">
        <v>8</v>
      </c>
      <c r="N518">
        <v>89</v>
      </c>
      <c r="O518">
        <v>97</v>
      </c>
      <c r="P518">
        <v>3</v>
      </c>
      <c r="Q518">
        <v>100</v>
      </c>
    </row>
    <row r="519" spans="1:17" x14ac:dyDescent="0.2">
      <c r="A519" s="7" t="str">
        <f t="shared" si="8"/>
        <v>LondonAug-14</v>
      </c>
      <c r="B519" t="s">
        <v>59</v>
      </c>
      <c r="C519" t="s">
        <v>774</v>
      </c>
      <c r="D519">
        <v>0.1</v>
      </c>
      <c r="E519">
        <v>1</v>
      </c>
      <c r="F519">
        <v>1.1000000000000001</v>
      </c>
      <c r="G519">
        <v>0</v>
      </c>
      <c r="H519">
        <v>1.2</v>
      </c>
      <c r="I519">
        <v>2.8</v>
      </c>
      <c r="J519">
        <v>3.2</v>
      </c>
      <c r="K519">
        <v>6.1</v>
      </c>
      <c r="L519">
        <v>7.2</v>
      </c>
      <c r="M519">
        <v>9</v>
      </c>
      <c r="N519">
        <v>89</v>
      </c>
      <c r="O519">
        <v>98</v>
      </c>
      <c r="P519">
        <v>2</v>
      </c>
      <c r="Q519">
        <v>100</v>
      </c>
    </row>
    <row r="520" spans="1:17" x14ac:dyDescent="0.2">
      <c r="A520" s="7" t="str">
        <f t="shared" si="8"/>
        <v>LondonSep-14</v>
      </c>
      <c r="B520" t="s">
        <v>59</v>
      </c>
      <c r="C520" t="s">
        <v>775</v>
      </c>
      <c r="D520">
        <v>0.1</v>
      </c>
      <c r="E520">
        <v>1.1000000000000001</v>
      </c>
      <c r="F520">
        <v>1.2</v>
      </c>
      <c r="G520">
        <v>0</v>
      </c>
      <c r="H520">
        <v>1.3</v>
      </c>
      <c r="I520">
        <v>2.9</v>
      </c>
      <c r="J520">
        <v>3.9</v>
      </c>
      <c r="K520">
        <v>6.9</v>
      </c>
      <c r="L520">
        <v>8.1</v>
      </c>
      <c r="M520">
        <v>8</v>
      </c>
      <c r="N520">
        <v>90</v>
      </c>
      <c r="O520">
        <v>99</v>
      </c>
      <c r="P520">
        <v>1</v>
      </c>
      <c r="Q520">
        <v>100</v>
      </c>
    </row>
    <row r="521" spans="1:17" x14ac:dyDescent="0.2">
      <c r="A521" s="7" t="str">
        <f t="shared" si="8"/>
        <v>LondonTo Date</v>
      </c>
      <c r="B521" t="s">
        <v>59</v>
      </c>
      <c r="C521" t="s">
        <v>244</v>
      </c>
      <c r="D521">
        <v>49.7</v>
      </c>
      <c r="E521">
        <v>66.2</v>
      </c>
      <c r="F521">
        <v>115.9</v>
      </c>
      <c r="G521">
        <v>137.19999999999999</v>
      </c>
      <c r="H521">
        <v>253.1</v>
      </c>
      <c r="I521">
        <v>186.9</v>
      </c>
      <c r="J521">
        <v>45.5</v>
      </c>
      <c r="K521">
        <v>232.4</v>
      </c>
      <c r="L521">
        <v>485.5</v>
      </c>
      <c r="M521">
        <v>20</v>
      </c>
      <c r="N521">
        <v>26</v>
      </c>
      <c r="O521">
        <v>46</v>
      </c>
      <c r="P521">
        <v>54</v>
      </c>
      <c r="Q521">
        <v>100</v>
      </c>
    </row>
    <row r="522" spans="1:17" x14ac:dyDescent="0.2">
      <c r="A522" s="7" t="str">
        <f t="shared" si="8"/>
        <v>North EastApr-09 to Mar-10</v>
      </c>
      <c r="B522" t="s">
        <v>60</v>
      </c>
      <c r="C522" t="s">
        <v>119</v>
      </c>
      <c r="D522">
        <v>4.8</v>
      </c>
      <c r="E522">
        <v>2</v>
      </c>
      <c r="F522">
        <v>6.8</v>
      </c>
      <c r="G522">
        <v>19.600000000000001</v>
      </c>
      <c r="H522">
        <v>26.4</v>
      </c>
      <c r="I522">
        <v>15.5</v>
      </c>
      <c r="J522">
        <v>0.1</v>
      </c>
      <c r="K522">
        <v>15.6</v>
      </c>
      <c r="L522">
        <v>42</v>
      </c>
      <c r="M522">
        <v>18</v>
      </c>
      <c r="N522">
        <v>8</v>
      </c>
      <c r="O522">
        <v>26</v>
      </c>
      <c r="P522">
        <v>74</v>
      </c>
      <c r="Q522">
        <v>100</v>
      </c>
    </row>
    <row r="523" spans="1:17" x14ac:dyDescent="0.2">
      <c r="A523" s="7" t="str">
        <f t="shared" si="8"/>
        <v>North EastApr-10 to Mar-11</v>
      </c>
      <c r="B523" t="s">
        <v>60</v>
      </c>
      <c r="C523" t="s">
        <v>120</v>
      </c>
      <c r="D523">
        <v>5.2</v>
      </c>
      <c r="E523">
        <v>3.1</v>
      </c>
      <c r="F523">
        <v>8.3000000000000007</v>
      </c>
      <c r="G523">
        <v>17.3</v>
      </c>
      <c r="H523">
        <v>25.6</v>
      </c>
      <c r="I523">
        <v>15.2</v>
      </c>
      <c r="J523">
        <v>0.1</v>
      </c>
      <c r="K523">
        <v>15.3</v>
      </c>
      <c r="L523">
        <v>40.9</v>
      </c>
      <c r="M523">
        <v>20</v>
      </c>
      <c r="N523">
        <v>12</v>
      </c>
      <c r="O523">
        <v>32</v>
      </c>
      <c r="P523">
        <v>68</v>
      </c>
      <c r="Q523">
        <v>100</v>
      </c>
    </row>
    <row r="524" spans="1:17" x14ac:dyDescent="0.2">
      <c r="A524" s="7" t="str">
        <f t="shared" si="8"/>
        <v>North EastApr-11 to Mar-12</v>
      </c>
      <c r="B524" t="s">
        <v>60</v>
      </c>
      <c r="C524" t="s">
        <v>238</v>
      </c>
      <c r="D524">
        <v>3.8</v>
      </c>
      <c r="E524">
        <v>6.7</v>
      </c>
      <c r="F524">
        <v>10.5</v>
      </c>
      <c r="G524">
        <v>15.4</v>
      </c>
      <c r="H524">
        <v>25.9</v>
      </c>
      <c r="I524">
        <v>16.399999999999999</v>
      </c>
      <c r="J524">
        <v>0.7</v>
      </c>
      <c r="K524">
        <v>17.100000000000001</v>
      </c>
      <c r="L524">
        <v>43</v>
      </c>
      <c r="M524">
        <v>15</v>
      </c>
      <c r="N524">
        <v>26</v>
      </c>
      <c r="O524">
        <v>41</v>
      </c>
      <c r="P524">
        <v>59</v>
      </c>
      <c r="Q524">
        <v>100</v>
      </c>
    </row>
    <row r="525" spans="1:17" x14ac:dyDescent="0.2">
      <c r="A525" s="7" t="str">
        <f t="shared" si="8"/>
        <v>North EastApr-12 to Mar-13</v>
      </c>
      <c r="B525" t="s">
        <v>60</v>
      </c>
      <c r="C525" t="s">
        <v>279</v>
      </c>
      <c r="D525">
        <v>4.5</v>
      </c>
      <c r="E525">
        <v>6.8</v>
      </c>
      <c r="F525">
        <v>11.3</v>
      </c>
      <c r="G525">
        <v>14.8</v>
      </c>
      <c r="H525">
        <v>26.1</v>
      </c>
      <c r="I525">
        <v>15.1</v>
      </c>
      <c r="J525">
        <v>1.3</v>
      </c>
      <c r="K525">
        <v>16.5</v>
      </c>
      <c r="L525">
        <v>42.6</v>
      </c>
      <c r="M525">
        <v>17</v>
      </c>
      <c r="N525">
        <v>26</v>
      </c>
      <c r="O525">
        <v>43</v>
      </c>
      <c r="P525">
        <v>57</v>
      </c>
      <c r="Q525">
        <v>100</v>
      </c>
    </row>
    <row r="526" spans="1:17" x14ac:dyDescent="0.2">
      <c r="A526" s="7" t="str">
        <f t="shared" si="8"/>
        <v>North EastApr-13 to Mar-14</v>
      </c>
      <c r="B526" t="s">
        <v>60</v>
      </c>
      <c r="C526" t="s">
        <v>801</v>
      </c>
      <c r="D526">
        <v>3.2</v>
      </c>
      <c r="E526">
        <v>8.9</v>
      </c>
      <c r="F526">
        <v>12.1</v>
      </c>
      <c r="G526">
        <v>11</v>
      </c>
      <c r="H526">
        <v>23.1</v>
      </c>
      <c r="I526">
        <v>19.399999999999999</v>
      </c>
      <c r="J526">
        <v>3.5</v>
      </c>
      <c r="K526">
        <v>22.9</v>
      </c>
      <c r="L526">
        <v>46</v>
      </c>
      <c r="M526">
        <v>14</v>
      </c>
      <c r="N526">
        <v>38</v>
      </c>
      <c r="O526">
        <v>52</v>
      </c>
      <c r="P526">
        <v>48</v>
      </c>
      <c r="Q526">
        <v>100</v>
      </c>
    </row>
    <row r="527" spans="1:17" x14ac:dyDescent="0.2">
      <c r="A527" s="7" t="str">
        <f t="shared" si="8"/>
        <v>North EastJan-09 to Dec-09</v>
      </c>
      <c r="B527" t="s">
        <v>60</v>
      </c>
      <c r="C527" t="s">
        <v>122</v>
      </c>
      <c r="D527">
        <v>4.3</v>
      </c>
      <c r="E527">
        <v>1.8</v>
      </c>
      <c r="F527">
        <v>6.1</v>
      </c>
      <c r="G527">
        <v>19.7</v>
      </c>
      <c r="H527">
        <v>25.8</v>
      </c>
      <c r="I527">
        <v>14.9</v>
      </c>
      <c r="J527">
        <v>0.1</v>
      </c>
      <c r="K527">
        <v>15</v>
      </c>
      <c r="L527">
        <v>40.799999999999997</v>
      </c>
      <c r="M527">
        <v>17</v>
      </c>
      <c r="N527">
        <v>7</v>
      </c>
      <c r="O527">
        <v>24</v>
      </c>
      <c r="P527">
        <v>76</v>
      </c>
      <c r="Q527">
        <v>100</v>
      </c>
    </row>
    <row r="528" spans="1:17" x14ac:dyDescent="0.2">
      <c r="A528" s="7" t="str">
        <f t="shared" si="8"/>
        <v>North EastJan-10 to Dec-10</v>
      </c>
      <c r="B528" t="s">
        <v>60</v>
      </c>
      <c r="C528" t="s">
        <v>123</v>
      </c>
      <c r="D528">
        <v>5.4</v>
      </c>
      <c r="E528">
        <v>2.6</v>
      </c>
      <c r="F528">
        <v>8</v>
      </c>
      <c r="G528">
        <v>17.5</v>
      </c>
      <c r="H528">
        <v>25.5</v>
      </c>
      <c r="I528">
        <v>15.5</v>
      </c>
      <c r="J528">
        <v>0.1</v>
      </c>
      <c r="K528">
        <v>15.6</v>
      </c>
      <c r="L528">
        <v>41.1</v>
      </c>
      <c r="M528">
        <v>21</v>
      </c>
      <c r="N528">
        <v>10</v>
      </c>
      <c r="O528">
        <v>31</v>
      </c>
      <c r="P528">
        <v>69</v>
      </c>
      <c r="Q528">
        <v>100</v>
      </c>
    </row>
    <row r="529" spans="1:17" x14ac:dyDescent="0.2">
      <c r="A529" s="7" t="str">
        <f t="shared" si="8"/>
        <v>North EastJan-11 to Dec-11</v>
      </c>
      <c r="B529" t="s">
        <v>60</v>
      </c>
      <c r="C529" t="s">
        <v>228</v>
      </c>
      <c r="D529">
        <v>4</v>
      </c>
      <c r="E529">
        <v>5.9</v>
      </c>
      <c r="F529">
        <v>9.9</v>
      </c>
      <c r="G529">
        <v>16.3</v>
      </c>
      <c r="H529">
        <v>26.2</v>
      </c>
      <c r="I529">
        <v>16.399999999999999</v>
      </c>
      <c r="J529">
        <v>0.4</v>
      </c>
      <c r="K529">
        <v>16.8</v>
      </c>
      <c r="L529">
        <v>43</v>
      </c>
      <c r="M529">
        <v>15</v>
      </c>
      <c r="N529">
        <v>22</v>
      </c>
      <c r="O529">
        <v>38</v>
      </c>
      <c r="P529">
        <v>62</v>
      </c>
      <c r="Q529">
        <v>100</v>
      </c>
    </row>
    <row r="530" spans="1:17" x14ac:dyDescent="0.2">
      <c r="A530" s="7" t="str">
        <f t="shared" si="8"/>
        <v>North EastJan-12 to Dec-12</v>
      </c>
      <c r="B530" t="s">
        <v>60</v>
      </c>
      <c r="C530" t="s">
        <v>269</v>
      </c>
      <c r="D530">
        <v>4.3</v>
      </c>
      <c r="E530">
        <v>6.7</v>
      </c>
      <c r="F530">
        <v>10.9</v>
      </c>
      <c r="G530">
        <v>14.9</v>
      </c>
      <c r="H530">
        <v>25.8</v>
      </c>
      <c r="I530">
        <v>14.7</v>
      </c>
      <c r="J530">
        <v>1.1000000000000001</v>
      </c>
      <c r="K530">
        <v>15.8</v>
      </c>
      <c r="L530">
        <v>41.7</v>
      </c>
      <c r="M530">
        <v>16</v>
      </c>
      <c r="N530">
        <v>26</v>
      </c>
      <c r="O530">
        <v>42</v>
      </c>
      <c r="P530">
        <v>58</v>
      </c>
      <c r="Q530">
        <v>100</v>
      </c>
    </row>
    <row r="531" spans="1:17" x14ac:dyDescent="0.2">
      <c r="A531" s="7" t="str">
        <f t="shared" si="8"/>
        <v>North EastJan-13 to Dec-13</v>
      </c>
      <c r="B531" t="s">
        <v>60</v>
      </c>
      <c r="C531" t="s">
        <v>789</v>
      </c>
      <c r="D531">
        <v>3.7</v>
      </c>
      <c r="E531">
        <v>8.5</v>
      </c>
      <c r="F531">
        <v>12.1</v>
      </c>
      <c r="G531">
        <v>12.1</v>
      </c>
      <c r="H531">
        <v>24.2</v>
      </c>
      <c r="I531">
        <v>18.600000000000001</v>
      </c>
      <c r="J531">
        <v>2.7</v>
      </c>
      <c r="K531">
        <v>21.3</v>
      </c>
      <c r="L531">
        <v>45.5</v>
      </c>
      <c r="M531">
        <v>15</v>
      </c>
      <c r="N531">
        <v>35</v>
      </c>
      <c r="O531">
        <v>50</v>
      </c>
      <c r="P531">
        <v>50</v>
      </c>
      <c r="Q531">
        <v>100</v>
      </c>
    </row>
    <row r="532" spans="1:17" x14ac:dyDescent="0.2">
      <c r="A532" s="7" t="str">
        <f t="shared" si="8"/>
        <v>North EastOct-08 to Dec-08</v>
      </c>
      <c r="B532" t="s">
        <v>60</v>
      </c>
      <c r="C532" t="s">
        <v>125</v>
      </c>
      <c r="D532">
        <v>0.5</v>
      </c>
      <c r="E532">
        <v>0.3</v>
      </c>
      <c r="F532">
        <v>0.7</v>
      </c>
      <c r="G532">
        <v>2.8</v>
      </c>
      <c r="H532">
        <v>3.5</v>
      </c>
      <c r="I532">
        <v>2.2999999999999998</v>
      </c>
      <c r="J532">
        <v>0</v>
      </c>
      <c r="K532">
        <v>2.2999999999999998</v>
      </c>
      <c r="L532">
        <v>5.8</v>
      </c>
      <c r="M532">
        <v>13</v>
      </c>
      <c r="N532">
        <v>8</v>
      </c>
      <c r="O532">
        <v>21</v>
      </c>
      <c r="P532">
        <v>79</v>
      </c>
      <c r="Q532">
        <v>100</v>
      </c>
    </row>
    <row r="533" spans="1:17" x14ac:dyDescent="0.2">
      <c r="A533" s="7" t="str">
        <f t="shared" si="8"/>
        <v>North EastJan-09 to Mar-09</v>
      </c>
      <c r="B533" t="s">
        <v>60</v>
      </c>
      <c r="C533" t="s">
        <v>126</v>
      </c>
      <c r="D533">
        <v>0.9</v>
      </c>
      <c r="E533">
        <v>0.4</v>
      </c>
      <c r="F533">
        <v>1.3</v>
      </c>
      <c r="G533">
        <v>5.0999999999999996</v>
      </c>
      <c r="H533">
        <v>6.4</v>
      </c>
      <c r="I533">
        <v>3.7</v>
      </c>
      <c r="J533">
        <v>0</v>
      </c>
      <c r="K533">
        <v>3.7</v>
      </c>
      <c r="L533">
        <v>10.1</v>
      </c>
      <c r="M533">
        <v>14</v>
      </c>
      <c r="N533">
        <v>6</v>
      </c>
      <c r="O533">
        <v>20</v>
      </c>
      <c r="P533">
        <v>80</v>
      </c>
      <c r="Q533">
        <v>100</v>
      </c>
    </row>
    <row r="534" spans="1:17" x14ac:dyDescent="0.2">
      <c r="A534" s="7" t="str">
        <f t="shared" si="8"/>
        <v>North EastApr-09 to Jun-09</v>
      </c>
      <c r="B534" t="s">
        <v>60</v>
      </c>
      <c r="C534" t="s">
        <v>127</v>
      </c>
      <c r="D534">
        <v>1</v>
      </c>
      <c r="E534">
        <v>0.5</v>
      </c>
      <c r="F534">
        <v>1.5</v>
      </c>
      <c r="G534">
        <v>5.0999999999999996</v>
      </c>
      <c r="H534">
        <v>6.6</v>
      </c>
      <c r="I534">
        <v>3.6</v>
      </c>
      <c r="J534">
        <v>0</v>
      </c>
      <c r="K534">
        <v>3.6</v>
      </c>
      <c r="L534">
        <v>10.199999999999999</v>
      </c>
      <c r="M534">
        <v>15</v>
      </c>
      <c r="N534">
        <v>7</v>
      </c>
      <c r="O534">
        <v>22</v>
      </c>
      <c r="P534">
        <v>78</v>
      </c>
      <c r="Q534">
        <v>100</v>
      </c>
    </row>
    <row r="535" spans="1:17" x14ac:dyDescent="0.2">
      <c r="A535" s="7" t="str">
        <f t="shared" si="8"/>
        <v>North EastJul-09 to Sep-09</v>
      </c>
      <c r="B535" t="s">
        <v>60</v>
      </c>
      <c r="C535" t="s">
        <v>128</v>
      </c>
      <c r="D535">
        <v>1.2</v>
      </c>
      <c r="E535">
        <v>0.5</v>
      </c>
      <c r="F535">
        <v>1.7</v>
      </c>
      <c r="G535">
        <v>5</v>
      </c>
      <c r="H535">
        <v>6.7</v>
      </c>
      <c r="I535">
        <v>3.8</v>
      </c>
      <c r="J535">
        <v>0</v>
      </c>
      <c r="K535">
        <v>3.9</v>
      </c>
      <c r="L535">
        <v>10.6</v>
      </c>
      <c r="M535">
        <v>18</v>
      </c>
      <c r="N535">
        <v>8</v>
      </c>
      <c r="O535">
        <v>26</v>
      </c>
      <c r="P535">
        <v>74</v>
      </c>
      <c r="Q535">
        <v>100</v>
      </c>
    </row>
    <row r="536" spans="1:17" x14ac:dyDescent="0.2">
      <c r="A536" s="7" t="str">
        <f t="shared" si="8"/>
        <v>North EastOct-09 to Dec-09</v>
      </c>
      <c r="B536" t="s">
        <v>60</v>
      </c>
      <c r="C536" t="s">
        <v>129</v>
      </c>
      <c r="D536">
        <v>1.2</v>
      </c>
      <c r="E536">
        <v>0.5</v>
      </c>
      <c r="F536">
        <v>1.6</v>
      </c>
      <c r="G536">
        <v>4.5</v>
      </c>
      <c r="H536">
        <v>6.1</v>
      </c>
      <c r="I536">
        <v>3.8</v>
      </c>
      <c r="J536">
        <v>0</v>
      </c>
      <c r="K536">
        <v>3.8</v>
      </c>
      <c r="L536">
        <v>9.9</v>
      </c>
      <c r="M536">
        <v>19</v>
      </c>
      <c r="N536">
        <v>7</v>
      </c>
      <c r="O536">
        <v>26</v>
      </c>
      <c r="P536">
        <v>74</v>
      </c>
      <c r="Q536">
        <v>100</v>
      </c>
    </row>
    <row r="537" spans="1:17" x14ac:dyDescent="0.2">
      <c r="A537" s="7" t="str">
        <f t="shared" si="8"/>
        <v>North EastJan-10 to Mar-10</v>
      </c>
      <c r="B537" t="s">
        <v>60</v>
      </c>
      <c r="C537" t="s">
        <v>130</v>
      </c>
      <c r="D537">
        <v>1.4</v>
      </c>
      <c r="E537">
        <v>0.6</v>
      </c>
      <c r="F537">
        <v>2</v>
      </c>
      <c r="G537">
        <v>5</v>
      </c>
      <c r="H537">
        <v>7</v>
      </c>
      <c r="I537">
        <v>4.3</v>
      </c>
      <c r="J537">
        <v>0</v>
      </c>
      <c r="K537">
        <v>4.3</v>
      </c>
      <c r="L537">
        <v>11.3</v>
      </c>
      <c r="M537">
        <v>21</v>
      </c>
      <c r="N537">
        <v>8</v>
      </c>
      <c r="O537">
        <v>29</v>
      </c>
      <c r="P537">
        <v>71</v>
      </c>
      <c r="Q537">
        <v>100</v>
      </c>
    </row>
    <row r="538" spans="1:17" x14ac:dyDescent="0.2">
      <c r="A538" s="7" t="str">
        <f t="shared" si="8"/>
        <v>North EastApr-10 to Jun-10</v>
      </c>
      <c r="B538" t="s">
        <v>60</v>
      </c>
      <c r="C538" t="s">
        <v>131</v>
      </c>
      <c r="D538">
        <v>1.3</v>
      </c>
      <c r="E538">
        <v>0.6</v>
      </c>
      <c r="F538">
        <v>1.9</v>
      </c>
      <c r="G538">
        <v>4.4000000000000004</v>
      </c>
      <c r="H538">
        <v>6.3</v>
      </c>
      <c r="I538">
        <v>3.8</v>
      </c>
      <c r="J538">
        <v>0</v>
      </c>
      <c r="K538">
        <v>3.9</v>
      </c>
      <c r="L538">
        <v>10.199999999999999</v>
      </c>
      <c r="M538">
        <v>21</v>
      </c>
      <c r="N538">
        <v>9</v>
      </c>
      <c r="O538">
        <v>30</v>
      </c>
      <c r="P538">
        <v>70</v>
      </c>
      <c r="Q538">
        <v>100</v>
      </c>
    </row>
    <row r="539" spans="1:17" x14ac:dyDescent="0.2">
      <c r="A539" s="7" t="str">
        <f t="shared" si="8"/>
        <v>North EastJul-10 to Sep-10</v>
      </c>
      <c r="B539" t="s">
        <v>60</v>
      </c>
      <c r="C539" t="s">
        <v>132</v>
      </c>
      <c r="D539">
        <v>1.4</v>
      </c>
      <c r="E539">
        <v>0.7</v>
      </c>
      <c r="F539">
        <v>2.1</v>
      </c>
      <c r="G539">
        <v>4.2</v>
      </c>
      <c r="H539">
        <v>6.3</v>
      </c>
      <c r="I539">
        <v>3.7</v>
      </c>
      <c r="J539">
        <v>0</v>
      </c>
      <c r="K539">
        <v>3.7</v>
      </c>
      <c r="L539">
        <v>10.1</v>
      </c>
      <c r="M539">
        <v>22</v>
      </c>
      <c r="N539">
        <v>12</v>
      </c>
      <c r="O539">
        <v>33</v>
      </c>
      <c r="P539">
        <v>67</v>
      </c>
      <c r="Q539">
        <v>100</v>
      </c>
    </row>
    <row r="540" spans="1:17" x14ac:dyDescent="0.2">
      <c r="A540" s="7" t="str">
        <f t="shared" si="8"/>
        <v>North EastOct-10 to Dec-10</v>
      </c>
      <c r="B540" t="s">
        <v>60</v>
      </c>
      <c r="C540" t="s">
        <v>133</v>
      </c>
      <c r="D540">
        <v>1.3</v>
      </c>
      <c r="E540">
        <v>0.7</v>
      </c>
      <c r="F540">
        <v>2</v>
      </c>
      <c r="G540">
        <v>3.9</v>
      </c>
      <c r="H540">
        <v>5.9</v>
      </c>
      <c r="I540">
        <v>3.6</v>
      </c>
      <c r="J540">
        <v>0</v>
      </c>
      <c r="K540">
        <v>3.6</v>
      </c>
      <c r="L540">
        <v>9.5</v>
      </c>
      <c r="M540">
        <v>22</v>
      </c>
      <c r="N540">
        <v>12</v>
      </c>
      <c r="O540">
        <v>34</v>
      </c>
      <c r="P540">
        <v>66</v>
      </c>
      <c r="Q540">
        <v>100</v>
      </c>
    </row>
    <row r="541" spans="1:17" x14ac:dyDescent="0.2">
      <c r="A541" s="7" t="str">
        <f t="shared" si="8"/>
        <v>North EastJan-11 to Mar-11</v>
      </c>
      <c r="B541" t="s">
        <v>60</v>
      </c>
      <c r="C541" t="s">
        <v>134</v>
      </c>
      <c r="D541">
        <v>1.2</v>
      </c>
      <c r="E541">
        <v>1</v>
      </c>
      <c r="F541">
        <v>2.2000000000000002</v>
      </c>
      <c r="G541">
        <v>4.8</v>
      </c>
      <c r="H541">
        <v>7</v>
      </c>
      <c r="I541">
        <v>4</v>
      </c>
      <c r="J541">
        <v>0</v>
      </c>
      <c r="K541">
        <v>4</v>
      </c>
      <c r="L541">
        <v>11.1</v>
      </c>
      <c r="M541">
        <v>17</v>
      </c>
      <c r="N541">
        <v>15</v>
      </c>
      <c r="O541">
        <v>32</v>
      </c>
      <c r="P541">
        <v>68</v>
      </c>
      <c r="Q541">
        <v>100</v>
      </c>
    </row>
    <row r="542" spans="1:17" x14ac:dyDescent="0.2">
      <c r="A542" s="7" t="str">
        <f t="shared" si="8"/>
        <v>North EastApr-11 to Jun-11</v>
      </c>
      <c r="B542" t="s">
        <v>60</v>
      </c>
      <c r="C542" t="s">
        <v>148</v>
      </c>
      <c r="D542">
        <v>0.8</v>
      </c>
      <c r="E542">
        <v>1.2</v>
      </c>
      <c r="F542">
        <v>2</v>
      </c>
      <c r="G542">
        <v>3.8</v>
      </c>
      <c r="H542">
        <v>5.8</v>
      </c>
      <c r="I542">
        <v>3.9</v>
      </c>
      <c r="J542">
        <v>0</v>
      </c>
      <c r="K542">
        <v>4</v>
      </c>
      <c r="L542">
        <v>9.6999999999999993</v>
      </c>
      <c r="M542">
        <v>14</v>
      </c>
      <c r="N542">
        <v>21</v>
      </c>
      <c r="O542">
        <v>35</v>
      </c>
      <c r="P542">
        <v>65</v>
      </c>
      <c r="Q542">
        <v>100</v>
      </c>
    </row>
    <row r="543" spans="1:17" x14ac:dyDescent="0.2">
      <c r="A543" s="7" t="str">
        <f t="shared" si="8"/>
        <v>North EastJul-11 to Sep-11</v>
      </c>
      <c r="B543" t="s">
        <v>60</v>
      </c>
      <c r="C543" t="s">
        <v>151</v>
      </c>
      <c r="D543">
        <v>1</v>
      </c>
      <c r="E543">
        <v>1.7</v>
      </c>
      <c r="F543">
        <v>2.7</v>
      </c>
      <c r="G543">
        <v>4</v>
      </c>
      <c r="H543">
        <v>6.7</v>
      </c>
      <c r="I543">
        <v>4.3</v>
      </c>
      <c r="J543">
        <v>0.1</v>
      </c>
      <c r="K543">
        <v>4.4000000000000004</v>
      </c>
      <c r="L543">
        <v>11.1</v>
      </c>
      <c r="M543">
        <v>15</v>
      </c>
      <c r="N543">
        <v>26</v>
      </c>
      <c r="O543">
        <v>40</v>
      </c>
      <c r="P543">
        <v>60</v>
      </c>
      <c r="Q543">
        <v>100</v>
      </c>
    </row>
    <row r="544" spans="1:17" x14ac:dyDescent="0.2">
      <c r="A544" s="7" t="str">
        <f t="shared" si="8"/>
        <v>North EastOct-11 to Dec-11</v>
      </c>
      <c r="B544" t="s">
        <v>60</v>
      </c>
      <c r="C544" t="s">
        <v>229</v>
      </c>
      <c r="D544">
        <v>1</v>
      </c>
      <c r="E544">
        <v>1.9</v>
      </c>
      <c r="F544">
        <v>2.9</v>
      </c>
      <c r="G544">
        <v>3.7</v>
      </c>
      <c r="H544">
        <v>6.7</v>
      </c>
      <c r="I544">
        <v>4.2</v>
      </c>
      <c r="J544">
        <v>0.2</v>
      </c>
      <c r="K544">
        <v>4.4000000000000004</v>
      </c>
      <c r="L544">
        <v>11.1</v>
      </c>
      <c r="M544">
        <v>15</v>
      </c>
      <c r="N544">
        <v>29</v>
      </c>
      <c r="O544">
        <v>44</v>
      </c>
      <c r="P544">
        <v>56</v>
      </c>
      <c r="Q544">
        <v>100</v>
      </c>
    </row>
    <row r="545" spans="1:17" x14ac:dyDescent="0.2">
      <c r="A545" s="7" t="str">
        <f t="shared" si="8"/>
        <v>North EastJan-12 to Mar-12</v>
      </c>
      <c r="B545" t="s">
        <v>60</v>
      </c>
      <c r="C545" t="s">
        <v>239</v>
      </c>
      <c r="D545">
        <v>1</v>
      </c>
      <c r="E545">
        <v>1.8</v>
      </c>
      <c r="F545">
        <v>2.8</v>
      </c>
      <c r="G545">
        <v>3.9</v>
      </c>
      <c r="H545">
        <v>6.7</v>
      </c>
      <c r="I545">
        <v>4</v>
      </c>
      <c r="J545">
        <v>0.4</v>
      </c>
      <c r="K545">
        <v>4.3</v>
      </c>
      <c r="L545">
        <v>11.1</v>
      </c>
      <c r="M545">
        <v>15</v>
      </c>
      <c r="N545">
        <v>27</v>
      </c>
      <c r="O545">
        <v>42</v>
      </c>
      <c r="P545">
        <v>58</v>
      </c>
      <c r="Q545">
        <v>100</v>
      </c>
    </row>
    <row r="546" spans="1:17" x14ac:dyDescent="0.2">
      <c r="A546" s="7" t="str">
        <f t="shared" si="8"/>
        <v>North EastApr-12 to Jun-12</v>
      </c>
      <c r="B546" t="s">
        <v>60</v>
      </c>
      <c r="C546" t="s">
        <v>249</v>
      </c>
      <c r="D546">
        <v>1</v>
      </c>
      <c r="E546">
        <v>1.5</v>
      </c>
      <c r="F546">
        <v>2.5</v>
      </c>
      <c r="G546">
        <v>3.6</v>
      </c>
      <c r="H546">
        <v>6.1</v>
      </c>
      <c r="I546">
        <v>3.4</v>
      </c>
      <c r="J546">
        <v>0.2</v>
      </c>
      <c r="K546">
        <v>3.6</v>
      </c>
      <c r="L546">
        <v>9.6999999999999993</v>
      </c>
      <c r="M546">
        <v>17</v>
      </c>
      <c r="N546">
        <v>25</v>
      </c>
      <c r="O546">
        <v>41</v>
      </c>
      <c r="P546">
        <v>59</v>
      </c>
      <c r="Q546">
        <v>100</v>
      </c>
    </row>
    <row r="547" spans="1:17" x14ac:dyDescent="0.2">
      <c r="A547" s="7" t="str">
        <f t="shared" si="8"/>
        <v>North EastJul-12 to Sep-12</v>
      </c>
      <c r="B547" t="s">
        <v>60</v>
      </c>
      <c r="C547" t="s">
        <v>256</v>
      </c>
      <c r="D547">
        <v>1.1000000000000001</v>
      </c>
      <c r="E547">
        <v>1.7</v>
      </c>
      <c r="F547">
        <v>2.8</v>
      </c>
      <c r="G547">
        <v>3.7</v>
      </c>
      <c r="H547">
        <v>6.6</v>
      </c>
      <c r="I547">
        <v>3.5</v>
      </c>
      <c r="J547">
        <v>0.2</v>
      </c>
      <c r="K547">
        <v>3.8</v>
      </c>
      <c r="L547">
        <v>10.4</v>
      </c>
      <c r="M547">
        <v>17</v>
      </c>
      <c r="N547">
        <v>26</v>
      </c>
      <c r="O547">
        <v>43</v>
      </c>
      <c r="P547">
        <v>57</v>
      </c>
      <c r="Q547">
        <v>100</v>
      </c>
    </row>
    <row r="548" spans="1:17" x14ac:dyDescent="0.2">
      <c r="A548" s="7" t="str">
        <f t="shared" si="8"/>
        <v>North EastOct-12 to Dec-12</v>
      </c>
      <c r="B548" t="s">
        <v>60</v>
      </c>
      <c r="C548" t="s">
        <v>270</v>
      </c>
      <c r="D548">
        <v>1.1000000000000001</v>
      </c>
      <c r="E548">
        <v>1.6</v>
      </c>
      <c r="F548">
        <v>2.8</v>
      </c>
      <c r="G548">
        <v>3.7</v>
      </c>
      <c r="H548">
        <v>6.5</v>
      </c>
      <c r="I548">
        <v>3.8</v>
      </c>
      <c r="J548">
        <v>0.4</v>
      </c>
      <c r="K548">
        <v>4.0999999999999996</v>
      </c>
      <c r="L548">
        <v>10.6</v>
      </c>
      <c r="M548">
        <v>18</v>
      </c>
      <c r="N548">
        <v>25</v>
      </c>
      <c r="O548">
        <v>43</v>
      </c>
      <c r="P548">
        <v>57</v>
      </c>
      <c r="Q548">
        <v>100</v>
      </c>
    </row>
    <row r="549" spans="1:17" x14ac:dyDescent="0.2">
      <c r="A549" s="7" t="str">
        <f t="shared" si="8"/>
        <v>North EastJan-13 to Mar-13</v>
      </c>
      <c r="B549" t="s">
        <v>60</v>
      </c>
      <c r="C549" t="s">
        <v>280</v>
      </c>
      <c r="D549">
        <v>1.2</v>
      </c>
      <c r="E549">
        <v>2</v>
      </c>
      <c r="F549">
        <v>3.2</v>
      </c>
      <c r="G549">
        <v>3.8</v>
      </c>
      <c r="H549">
        <v>7</v>
      </c>
      <c r="I549">
        <v>4.4000000000000004</v>
      </c>
      <c r="J549">
        <v>0.6</v>
      </c>
      <c r="K549">
        <v>5</v>
      </c>
      <c r="L549">
        <v>11.9</v>
      </c>
      <c r="M549">
        <v>18</v>
      </c>
      <c r="N549">
        <v>28</v>
      </c>
      <c r="O549">
        <v>46</v>
      </c>
      <c r="P549">
        <v>54</v>
      </c>
      <c r="Q549">
        <v>100</v>
      </c>
    </row>
    <row r="550" spans="1:17" x14ac:dyDescent="0.2">
      <c r="A550" s="7" t="str">
        <f t="shared" si="8"/>
        <v>North EastApr-13 to Jun-13</v>
      </c>
      <c r="B550" t="s">
        <v>60</v>
      </c>
      <c r="C550" t="s">
        <v>755</v>
      </c>
      <c r="D550">
        <v>0.9</v>
      </c>
      <c r="E550">
        <v>2.2000000000000002</v>
      </c>
      <c r="F550">
        <v>3.1</v>
      </c>
      <c r="G550">
        <v>2.8</v>
      </c>
      <c r="H550">
        <v>5.9</v>
      </c>
      <c r="I550">
        <v>4.3</v>
      </c>
      <c r="J550">
        <v>0.5</v>
      </c>
      <c r="K550">
        <v>4.8</v>
      </c>
      <c r="L550">
        <v>10.7</v>
      </c>
      <c r="M550">
        <v>15</v>
      </c>
      <c r="N550">
        <v>37</v>
      </c>
      <c r="O550">
        <v>52</v>
      </c>
      <c r="P550">
        <v>48</v>
      </c>
      <c r="Q550">
        <v>100</v>
      </c>
    </row>
    <row r="551" spans="1:17" x14ac:dyDescent="0.2">
      <c r="A551" s="7" t="str">
        <f t="shared" si="8"/>
        <v>North EastJul-13 to Sep-13</v>
      </c>
      <c r="B551" t="s">
        <v>60</v>
      </c>
      <c r="C551" t="s">
        <v>757</v>
      </c>
      <c r="D551">
        <v>0.8</v>
      </c>
      <c r="E551">
        <v>2.2999999999999998</v>
      </c>
      <c r="F551">
        <v>3.1</v>
      </c>
      <c r="G551">
        <v>2.9</v>
      </c>
      <c r="H551">
        <v>6</v>
      </c>
      <c r="I551">
        <v>5</v>
      </c>
      <c r="J551">
        <v>0.6</v>
      </c>
      <c r="K551">
        <v>5.6</v>
      </c>
      <c r="L551">
        <v>11.6</v>
      </c>
      <c r="M551">
        <v>14</v>
      </c>
      <c r="N551">
        <v>38</v>
      </c>
      <c r="O551">
        <v>52</v>
      </c>
      <c r="P551">
        <v>48</v>
      </c>
      <c r="Q551">
        <v>100</v>
      </c>
    </row>
    <row r="552" spans="1:17" x14ac:dyDescent="0.2">
      <c r="A552" s="7" t="str">
        <f t="shared" si="8"/>
        <v>North EastOct-13 to Dec-13</v>
      </c>
      <c r="B552" t="s">
        <v>60</v>
      </c>
      <c r="C552" t="s">
        <v>784</v>
      </c>
      <c r="D552">
        <v>0.7</v>
      </c>
      <c r="E552">
        <v>2.1</v>
      </c>
      <c r="F552">
        <v>2.8</v>
      </c>
      <c r="G552">
        <v>2.6</v>
      </c>
      <c r="H552">
        <v>5.3</v>
      </c>
      <c r="I552">
        <v>4.9000000000000004</v>
      </c>
      <c r="J552">
        <v>1.1000000000000001</v>
      </c>
      <c r="K552">
        <v>5.9</v>
      </c>
      <c r="L552">
        <v>11.3</v>
      </c>
      <c r="M552">
        <v>13</v>
      </c>
      <c r="N552">
        <v>38</v>
      </c>
      <c r="O552">
        <v>52</v>
      </c>
      <c r="P552">
        <v>48</v>
      </c>
      <c r="Q552">
        <v>100</v>
      </c>
    </row>
    <row r="553" spans="1:17" x14ac:dyDescent="0.2">
      <c r="A553" s="7" t="str">
        <f t="shared" si="8"/>
        <v>North EastJan-14 to Mar-14</v>
      </c>
      <c r="B553" t="s">
        <v>60</v>
      </c>
      <c r="C553" t="s">
        <v>802</v>
      </c>
      <c r="D553">
        <v>0.7</v>
      </c>
      <c r="E553">
        <v>2.4</v>
      </c>
      <c r="F553">
        <v>3.1</v>
      </c>
      <c r="G553">
        <v>2.7</v>
      </c>
      <c r="H553">
        <v>5.9</v>
      </c>
      <c r="I553">
        <v>5.3</v>
      </c>
      <c r="J553">
        <v>1.4</v>
      </c>
      <c r="K553">
        <v>6.6</v>
      </c>
      <c r="L553">
        <v>12.5</v>
      </c>
      <c r="M553">
        <v>13</v>
      </c>
      <c r="N553">
        <v>41</v>
      </c>
      <c r="O553">
        <v>53</v>
      </c>
      <c r="P553">
        <v>47</v>
      </c>
      <c r="Q553">
        <v>100</v>
      </c>
    </row>
    <row r="554" spans="1:17" x14ac:dyDescent="0.2">
      <c r="A554" s="7" t="str">
        <f t="shared" si="8"/>
        <v>North EastApr-14 to Jun-14</v>
      </c>
      <c r="B554" t="s">
        <v>60</v>
      </c>
      <c r="C554" t="s">
        <v>766</v>
      </c>
      <c r="D554">
        <v>0.6</v>
      </c>
      <c r="E554">
        <v>2.2000000000000002</v>
      </c>
      <c r="F554">
        <v>2.8</v>
      </c>
      <c r="G554">
        <v>2.1</v>
      </c>
      <c r="H554">
        <v>4.9000000000000004</v>
      </c>
      <c r="I554">
        <v>5.5</v>
      </c>
      <c r="J554">
        <v>1.9</v>
      </c>
      <c r="K554">
        <v>7.3</v>
      </c>
      <c r="L554">
        <v>12.2</v>
      </c>
      <c r="M554">
        <v>12</v>
      </c>
      <c r="N554">
        <v>45</v>
      </c>
      <c r="O554">
        <v>56</v>
      </c>
      <c r="P554">
        <v>44</v>
      </c>
      <c r="Q554">
        <v>100</v>
      </c>
    </row>
    <row r="555" spans="1:17" x14ac:dyDescent="0.2">
      <c r="A555" s="7" t="str">
        <f t="shared" si="8"/>
        <v>North EastJul-14 to Sep-14</v>
      </c>
      <c r="B555" t="s">
        <v>60</v>
      </c>
      <c r="C555" t="s">
        <v>771</v>
      </c>
      <c r="D555">
        <v>0.4</v>
      </c>
      <c r="E555">
        <v>1.7</v>
      </c>
      <c r="F555">
        <v>2.1</v>
      </c>
      <c r="G555">
        <v>0.5</v>
      </c>
      <c r="H555">
        <v>2.6</v>
      </c>
      <c r="I555">
        <v>5</v>
      </c>
      <c r="J555">
        <v>5.4</v>
      </c>
      <c r="K555">
        <v>10.3</v>
      </c>
      <c r="L555">
        <v>13</v>
      </c>
      <c r="M555">
        <v>14</v>
      </c>
      <c r="N555">
        <v>66</v>
      </c>
      <c r="O555">
        <v>80</v>
      </c>
      <c r="P555">
        <v>20</v>
      </c>
      <c r="Q555">
        <v>100</v>
      </c>
    </row>
    <row r="556" spans="1:17" x14ac:dyDescent="0.2">
      <c r="A556" s="7" t="str">
        <f t="shared" si="8"/>
        <v>North EastDec-08 to Feb-09</v>
      </c>
      <c r="B556" t="s">
        <v>60</v>
      </c>
      <c r="C556" t="s">
        <v>136</v>
      </c>
      <c r="D556">
        <v>0.8</v>
      </c>
      <c r="E556">
        <v>0.4</v>
      </c>
      <c r="F556">
        <v>1.2</v>
      </c>
      <c r="G556">
        <v>4.5</v>
      </c>
      <c r="H556">
        <v>5.6</v>
      </c>
      <c r="I556">
        <v>3.5</v>
      </c>
      <c r="J556">
        <v>0</v>
      </c>
      <c r="K556">
        <v>3.5</v>
      </c>
      <c r="L556">
        <v>9.1</v>
      </c>
      <c r="M556">
        <v>14</v>
      </c>
      <c r="N556">
        <v>7</v>
      </c>
      <c r="O556">
        <v>21</v>
      </c>
      <c r="P556">
        <v>79</v>
      </c>
      <c r="Q556">
        <v>100</v>
      </c>
    </row>
    <row r="557" spans="1:17" x14ac:dyDescent="0.2">
      <c r="A557" s="7" t="str">
        <f t="shared" si="8"/>
        <v>North EastMar-09 to May-09</v>
      </c>
      <c r="B557" t="s">
        <v>60</v>
      </c>
      <c r="C557" t="s">
        <v>137</v>
      </c>
      <c r="D557">
        <v>1</v>
      </c>
      <c r="E557">
        <v>0.4</v>
      </c>
      <c r="F557">
        <v>1.4</v>
      </c>
      <c r="G557">
        <v>5.2</v>
      </c>
      <c r="H557">
        <v>6.6</v>
      </c>
      <c r="I557">
        <v>3.6</v>
      </c>
      <c r="J557">
        <v>0</v>
      </c>
      <c r="K557">
        <v>3.6</v>
      </c>
      <c r="L557">
        <v>10.199999999999999</v>
      </c>
      <c r="M557">
        <v>15</v>
      </c>
      <c r="N557">
        <v>6</v>
      </c>
      <c r="O557">
        <v>22</v>
      </c>
      <c r="P557">
        <v>78</v>
      </c>
      <c r="Q557">
        <v>100</v>
      </c>
    </row>
    <row r="558" spans="1:17" x14ac:dyDescent="0.2">
      <c r="A558" s="7" t="str">
        <f t="shared" si="8"/>
        <v>North EastJun-09 to Aug-09</v>
      </c>
      <c r="B558" t="s">
        <v>60</v>
      </c>
      <c r="C558" t="s">
        <v>138</v>
      </c>
      <c r="D558">
        <v>1.1000000000000001</v>
      </c>
      <c r="E558">
        <v>0.5</v>
      </c>
      <c r="F558">
        <v>1.6</v>
      </c>
      <c r="G558">
        <v>5</v>
      </c>
      <c r="H558">
        <v>6.6</v>
      </c>
      <c r="I558">
        <v>3.8</v>
      </c>
      <c r="J558">
        <v>0</v>
      </c>
      <c r="K558">
        <v>3.8</v>
      </c>
      <c r="L558">
        <v>10.5</v>
      </c>
      <c r="M558">
        <v>17</v>
      </c>
      <c r="N558">
        <v>7</v>
      </c>
      <c r="O558">
        <v>24</v>
      </c>
      <c r="P558">
        <v>76</v>
      </c>
      <c r="Q558">
        <v>100</v>
      </c>
    </row>
    <row r="559" spans="1:17" x14ac:dyDescent="0.2">
      <c r="A559" s="7" t="str">
        <f t="shared" si="8"/>
        <v>North EastSep-09 to Nov-09</v>
      </c>
      <c r="B559" t="s">
        <v>60</v>
      </c>
      <c r="C559" t="s">
        <v>139</v>
      </c>
      <c r="D559">
        <v>1.2</v>
      </c>
      <c r="E559">
        <v>0.5</v>
      </c>
      <c r="F559">
        <v>1.7</v>
      </c>
      <c r="G559">
        <v>5</v>
      </c>
      <c r="H559">
        <v>6.7</v>
      </c>
      <c r="I559">
        <v>3.9</v>
      </c>
      <c r="J559">
        <v>0</v>
      </c>
      <c r="K559">
        <v>3.9</v>
      </c>
      <c r="L559">
        <v>10.5</v>
      </c>
      <c r="M559">
        <v>18</v>
      </c>
      <c r="N559">
        <v>7</v>
      </c>
      <c r="O559">
        <v>26</v>
      </c>
      <c r="P559">
        <v>74</v>
      </c>
      <c r="Q559">
        <v>100</v>
      </c>
    </row>
    <row r="560" spans="1:17" x14ac:dyDescent="0.2">
      <c r="A560" s="7" t="str">
        <f t="shared" si="8"/>
        <v>North EastDec-09 to Feb-10</v>
      </c>
      <c r="B560" t="s">
        <v>60</v>
      </c>
      <c r="C560" t="s">
        <v>140</v>
      </c>
      <c r="D560">
        <v>1.3</v>
      </c>
      <c r="E560">
        <v>0.5</v>
      </c>
      <c r="F560">
        <v>1.8</v>
      </c>
      <c r="G560">
        <v>4.5999999999999996</v>
      </c>
      <c r="H560">
        <v>6.4</v>
      </c>
      <c r="I560">
        <v>4</v>
      </c>
      <c r="J560">
        <v>0</v>
      </c>
      <c r="K560">
        <v>4</v>
      </c>
      <c r="L560">
        <v>10.4</v>
      </c>
      <c r="M560">
        <v>21</v>
      </c>
      <c r="N560">
        <v>8</v>
      </c>
      <c r="O560">
        <v>29</v>
      </c>
      <c r="P560">
        <v>71</v>
      </c>
      <c r="Q560">
        <v>100</v>
      </c>
    </row>
    <row r="561" spans="1:17" x14ac:dyDescent="0.2">
      <c r="A561" s="7" t="str">
        <f t="shared" si="8"/>
        <v>North EastMar-10 to May-10</v>
      </c>
      <c r="B561" t="s">
        <v>60</v>
      </c>
      <c r="C561" t="s">
        <v>141</v>
      </c>
      <c r="D561">
        <v>1.3</v>
      </c>
      <c r="E561">
        <v>0.6</v>
      </c>
      <c r="F561">
        <v>1.9</v>
      </c>
      <c r="G561">
        <v>4.5</v>
      </c>
      <c r="H561">
        <v>6.5</v>
      </c>
      <c r="I561">
        <v>4.0999999999999996</v>
      </c>
      <c r="J561">
        <v>0</v>
      </c>
      <c r="K561">
        <v>4.0999999999999996</v>
      </c>
      <c r="L561">
        <v>10.6</v>
      </c>
      <c r="M561">
        <v>21</v>
      </c>
      <c r="N561">
        <v>9</v>
      </c>
      <c r="O561">
        <v>30</v>
      </c>
      <c r="P561">
        <v>70</v>
      </c>
      <c r="Q561">
        <v>100</v>
      </c>
    </row>
    <row r="562" spans="1:17" x14ac:dyDescent="0.2">
      <c r="A562" s="7" t="str">
        <f t="shared" si="8"/>
        <v>North EastJun-10 to Aug-10</v>
      </c>
      <c r="B562" t="s">
        <v>60</v>
      </c>
      <c r="C562" t="s">
        <v>142</v>
      </c>
      <c r="D562">
        <v>1.4</v>
      </c>
      <c r="E562">
        <v>0.6</v>
      </c>
      <c r="F562">
        <v>2</v>
      </c>
      <c r="G562">
        <v>4.4000000000000004</v>
      </c>
      <c r="H562">
        <v>6.4</v>
      </c>
      <c r="I562">
        <v>3.8</v>
      </c>
      <c r="J562">
        <v>0</v>
      </c>
      <c r="K562">
        <v>3.8</v>
      </c>
      <c r="L562">
        <v>10.199999999999999</v>
      </c>
      <c r="M562">
        <v>22</v>
      </c>
      <c r="N562">
        <v>10</v>
      </c>
      <c r="O562">
        <v>31</v>
      </c>
      <c r="P562">
        <v>69</v>
      </c>
      <c r="Q562">
        <v>100</v>
      </c>
    </row>
    <row r="563" spans="1:17" x14ac:dyDescent="0.2">
      <c r="A563" s="7" t="str">
        <f t="shared" si="8"/>
        <v>North EastSep-10 to Nov-10</v>
      </c>
      <c r="B563" t="s">
        <v>60</v>
      </c>
      <c r="C563" t="s">
        <v>143</v>
      </c>
      <c r="D563">
        <v>1.4</v>
      </c>
      <c r="E563">
        <v>0.8</v>
      </c>
      <c r="F563">
        <v>2.2000000000000002</v>
      </c>
      <c r="G563">
        <v>4.2</v>
      </c>
      <c r="H563">
        <v>6.4</v>
      </c>
      <c r="I563">
        <v>3.8</v>
      </c>
      <c r="J563">
        <v>0</v>
      </c>
      <c r="K563">
        <v>3.8</v>
      </c>
      <c r="L563">
        <v>10.199999999999999</v>
      </c>
      <c r="M563">
        <v>22</v>
      </c>
      <c r="N563">
        <v>12</v>
      </c>
      <c r="O563">
        <v>34</v>
      </c>
      <c r="P563">
        <v>66</v>
      </c>
      <c r="Q563">
        <v>100</v>
      </c>
    </row>
    <row r="564" spans="1:17" x14ac:dyDescent="0.2">
      <c r="A564" s="7" t="str">
        <f t="shared" si="8"/>
        <v>North EastDec-10 to Feb-11</v>
      </c>
      <c r="B564" t="s">
        <v>60</v>
      </c>
      <c r="C564" t="s">
        <v>144</v>
      </c>
      <c r="D564">
        <v>1.2</v>
      </c>
      <c r="E564">
        <v>0.9</v>
      </c>
      <c r="F564">
        <v>2.1</v>
      </c>
      <c r="G564">
        <v>4.3</v>
      </c>
      <c r="H564">
        <v>6.3</v>
      </c>
      <c r="I564">
        <v>3.6</v>
      </c>
      <c r="J564">
        <v>0</v>
      </c>
      <c r="K564">
        <v>3.6</v>
      </c>
      <c r="L564">
        <v>9.9</v>
      </c>
      <c r="M564">
        <v>19</v>
      </c>
      <c r="N564">
        <v>14</v>
      </c>
      <c r="O564">
        <v>33</v>
      </c>
      <c r="P564">
        <v>67</v>
      </c>
      <c r="Q564">
        <v>100</v>
      </c>
    </row>
    <row r="565" spans="1:17" x14ac:dyDescent="0.2">
      <c r="A565" s="7" t="str">
        <f t="shared" si="8"/>
        <v>North EastMar-11 to May-11</v>
      </c>
      <c r="B565" t="s">
        <v>60</v>
      </c>
      <c r="C565" t="s">
        <v>145</v>
      </c>
      <c r="D565">
        <v>0.9</v>
      </c>
      <c r="E565">
        <v>1.1000000000000001</v>
      </c>
      <c r="F565">
        <v>2</v>
      </c>
      <c r="G565">
        <v>4.2</v>
      </c>
      <c r="H565">
        <v>6.2</v>
      </c>
      <c r="I565">
        <v>4</v>
      </c>
      <c r="J565">
        <v>0</v>
      </c>
      <c r="K565">
        <v>4</v>
      </c>
      <c r="L565">
        <v>10.199999999999999</v>
      </c>
      <c r="M565">
        <v>14</v>
      </c>
      <c r="N565">
        <v>19</v>
      </c>
      <c r="O565">
        <v>33</v>
      </c>
      <c r="P565">
        <v>67</v>
      </c>
      <c r="Q565">
        <v>100</v>
      </c>
    </row>
    <row r="566" spans="1:17" x14ac:dyDescent="0.2">
      <c r="A566" s="7" t="str">
        <f t="shared" si="8"/>
        <v>North EastJun-11 to Aug-11</v>
      </c>
      <c r="B566" t="s">
        <v>60</v>
      </c>
      <c r="C566" t="s">
        <v>149</v>
      </c>
      <c r="D566">
        <v>0.9</v>
      </c>
      <c r="E566">
        <v>1.5</v>
      </c>
      <c r="F566">
        <v>2.4</v>
      </c>
      <c r="G566">
        <v>3.8</v>
      </c>
      <c r="H566">
        <v>6.2</v>
      </c>
      <c r="I566">
        <v>4.3</v>
      </c>
      <c r="J566">
        <v>0.1</v>
      </c>
      <c r="K566">
        <v>4.4000000000000004</v>
      </c>
      <c r="L566">
        <v>10.6</v>
      </c>
      <c r="M566">
        <v>15</v>
      </c>
      <c r="N566">
        <v>24</v>
      </c>
      <c r="O566">
        <v>38</v>
      </c>
      <c r="P566">
        <v>62</v>
      </c>
      <c r="Q566">
        <v>100</v>
      </c>
    </row>
    <row r="567" spans="1:17" x14ac:dyDescent="0.2">
      <c r="A567" s="7" t="str">
        <f t="shared" si="8"/>
        <v>North EastSep-11 to Nov-11</v>
      </c>
      <c r="B567" t="s">
        <v>60</v>
      </c>
      <c r="C567" t="s">
        <v>150</v>
      </c>
      <c r="D567">
        <v>1.1000000000000001</v>
      </c>
      <c r="E567">
        <v>2.1</v>
      </c>
      <c r="F567">
        <v>3.3</v>
      </c>
      <c r="G567">
        <v>4.2</v>
      </c>
      <c r="H567">
        <v>7.5</v>
      </c>
      <c r="I567">
        <v>4.4000000000000004</v>
      </c>
      <c r="J567">
        <v>0.2</v>
      </c>
      <c r="K567">
        <v>4.7</v>
      </c>
      <c r="L567">
        <v>12.1</v>
      </c>
      <c r="M567">
        <v>15</v>
      </c>
      <c r="N567">
        <v>29</v>
      </c>
      <c r="O567">
        <v>44</v>
      </c>
      <c r="P567">
        <v>56</v>
      </c>
      <c r="Q567">
        <v>100</v>
      </c>
    </row>
    <row r="568" spans="1:17" x14ac:dyDescent="0.2">
      <c r="A568" s="7" t="str">
        <f t="shared" si="8"/>
        <v>North EastDec-11 to Feb-12</v>
      </c>
      <c r="B568" t="s">
        <v>60</v>
      </c>
      <c r="C568" t="s">
        <v>230</v>
      </c>
      <c r="D568">
        <v>0.9</v>
      </c>
      <c r="E568">
        <v>1.7</v>
      </c>
      <c r="F568">
        <v>2.7</v>
      </c>
      <c r="G568">
        <v>3.6</v>
      </c>
      <c r="H568">
        <v>6.3</v>
      </c>
      <c r="I568">
        <v>3.8</v>
      </c>
      <c r="J568">
        <v>0.3</v>
      </c>
      <c r="K568">
        <v>4.2</v>
      </c>
      <c r="L568">
        <v>10.4</v>
      </c>
      <c r="M568">
        <v>15</v>
      </c>
      <c r="N568">
        <v>28</v>
      </c>
      <c r="O568">
        <v>42</v>
      </c>
      <c r="P568">
        <v>58</v>
      </c>
      <c r="Q568">
        <v>100</v>
      </c>
    </row>
    <row r="569" spans="1:17" x14ac:dyDescent="0.2">
      <c r="A569" s="7" t="str">
        <f t="shared" si="8"/>
        <v>North EastMar-12 to May-12</v>
      </c>
      <c r="B569" t="s">
        <v>60</v>
      </c>
      <c r="C569" t="s">
        <v>240</v>
      </c>
      <c r="D569">
        <v>1</v>
      </c>
      <c r="E569">
        <v>1.6</v>
      </c>
      <c r="F569">
        <v>2.6</v>
      </c>
      <c r="G569">
        <v>3.7</v>
      </c>
      <c r="H569">
        <v>6.3</v>
      </c>
      <c r="I569">
        <v>3.6</v>
      </c>
      <c r="J569">
        <v>0.2</v>
      </c>
      <c r="K569">
        <v>3.8</v>
      </c>
      <c r="L569">
        <v>10.1</v>
      </c>
      <c r="M569">
        <v>16</v>
      </c>
      <c r="N569">
        <v>26</v>
      </c>
      <c r="O569">
        <v>42</v>
      </c>
      <c r="P569">
        <v>58</v>
      </c>
      <c r="Q569">
        <v>100</v>
      </c>
    </row>
    <row r="570" spans="1:17" x14ac:dyDescent="0.2">
      <c r="A570" s="7" t="str">
        <f t="shared" si="8"/>
        <v>North EastJun-12 to Aug-12</v>
      </c>
      <c r="B570" t="s">
        <v>60</v>
      </c>
      <c r="C570" t="s">
        <v>250</v>
      </c>
      <c r="D570">
        <v>1.1000000000000001</v>
      </c>
      <c r="E570">
        <v>1.6</v>
      </c>
      <c r="F570">
        <v>2.7</v>
      </c>
      <c r="G570">
        <v>3.6</v>
      </c>
      <c r="H570">
        <v>6.3</v>
      </c>
      <c r="I570">
        <v>3.5</v>
      </c>
      <c r="J570">
        <v>0.2</v>
      </c>
      <c r="K570">
        <v>3.7</v>
      </c>
      <c r="L570">
        <v>10</v>
      </c>
      <c r="M570">
        <v>17</v>
      </c>
      <c r="N570">
        <v>26</v>
      </c>
      <c r="O570">
        <v>43</v>
      </c>
      <c r="P570">
        <v>57</v>
      </c>
      <c r="Q570">
        <v>100</v>
      </c>
    </row>
    <row r="571" spans="1:17" x14ac:dyDescent="0.2">
      <c r="A571" s="7" t="str">
        <f t="shared" si="8"/>
        <v>North EastSep-12 to Nov-12</v>
      </c>
      <c r="B571" t="s">
        <v>60</v>
      </c>
      <c r="C571" t="s">
        <v>257</v>
      </c>
      <c r="D571">
        <v>1.2</v>
      </c>
      <c r="E571">
        <v>1.8</v>
      </c>
      <c r="F571">
        <v>3</v>
      </c>
      <c r="G571">
        <v>4</v>
      </c>
      <c r="H571">
        <v>7</v>
      </c>
      <c r="I571">
        <v>3.8</v>
      </c>
      <c r="J571">
        <v>0.3</v>
      </c>
      <c r="K571">
        <v>4.0999999999999996</v>
      </c>
      <c r="L571">
        <v>11.1</v>
      </c>
      <c r="M571">
        <v>18</v>
      </c>
      <c r="N571">
        <v>25</v>
      </c>
      <c r="O571">
        <v>43</v>
      </c>
      <c r="P571">
        <v>57</v>
      </c>
      <c r="Q571">
        <v>100</v>
      </c>
    </row>
    <row r="572" spans="1:17" x14ac:dyDescent="0.2">
      <c r="A572" s="7" t="str">
        <f t="shared" si="8"/>
        <v>North EastDec-12 to Feb-13</v>
      </c>
      <c r="B572" t="s">
        <v>60</v>
      </c>
      <c r="C572" t="s">
        <v>271</v>
      </c>
      <c r="D572">
        <v>1.1000000000000001</v>
      </c>
      <c r="E572">
        <v>1.8</v>
      </c>
      <c r="F572">
        <v>2.9</v>
      </c>
      <c r="G572">
        <v>3.7</v>
      </c>
      <c r="H572">
        <v>6.6</v>
      </c>
      <c r="I572">
        <v>4.0999999999999996</v>
      </c>
      <c r="J572">
        <v>0.5</v>
      </c>
      <c r="K572">
        <v>4.5</v>
      </c>
      <c r="L572">
        <v>11.1</v>
      </c>
      <c r="M572">
        <v>17</v>
      </c>
      <c r="N572">
        <v>27</v>
      </c>
      <c r="O572">
        <v>44</v>
      </c>
      <c r="P572">
        <v>56</v>
      </c>
      <c r="Q572">
        <v>100</v>
      </c>
    </row>
    <row r="573" spans="1:17" x14ac:dyDescent="0.2">
      <c r="A573" s="7" t="str">
        <f t="shared" si="8"/>
        <v>North EastMar-13 to May-13</v>
      </c>
      <c r="B573" t="s">
        <v>60</v>
      </c>
      <c r="C573" t="s">
        <v>281</v>
      </c>
      <c r="D573">
        <v>1</v>
      </c>
      <c r="E573">
        <v>2.2000000000000002</v>
      </c>
      <c r="F573">
        <v>3.2</v>
      </c>
      <c r="G573">
        <v>3</v>
      </c>
      <c r="H573">
        <v>6.3</v>
      </c>
      <c r="I573">
        <v>4.3</v>
      </c>
      <c r="J573">
        <v>0.5</v>
      </c>
      <c r="K573">
        <v>4.8</v>
      </c>
      <c r="L573">
        <v>11</v>
      </c>
      <c r="M573">
        <v>17</v>
      </c>
      <c r="N573">
        <v>35</v>
      </c>
      <c r="O573">
        <v>52</v>
      </c>
      <c r="P573">
        <v>48</v>
      </c>
      <c r="Q573">
        <v>100</v>
      </c>
    </row>
    <row r="574" spans="1:17" x14ac:dyDescent="0.2">
      <c r="A574" s="7" t="str">
        <f t="shared" si="8"/>
        <v>North EastJun-13 to Aug-13</v>
      </c>
      <c r="B574" t="s">
        <v>60</v>
      </c>
      <c r="C574" t="s">
        <v>758</v>
      </c>
      <c r="D574">
        <v>0.8</v>
      </c>
      <c r="E574">
        <v>2.1</v>
      </c>
      <c r="F574">
        <v>2.9</v>
      </c>
      <c r="G574">
        <v>2.9</v>
      </c>
      <c r="H574">
        <v>5.8</v>
      </c>
      <c r="I574">
        <v>4.8</v>
      </c>
      <c r="J574">
        <v>0.6</v>
      </c>
      <c r="K574">
        <v>5.4</v>
      </c>
      <c r="L574">
        <v>11.2</v>
      </c>
      <c r="M574">
        <v>14</v>
      </c>
      <c r="N574">
        <v>37</v>
      </c>
      <c r="O574">
        <v>50</v>
      </c>
      <c r="P574">
        <v>50</v>
      </c>
      <c r="Q574">
        <v>100</v>
      </c>
    </row>
    <row r="575" spans="1:17" x14ac:dyDescent="0.2">
      <c r="A575" s="7" t="str">
        <f t="shared" si="8"/>
        <v>North EastSep-13 to Nov-13</v>
      </c>
      <c r="B575" t="s">
        <v>60</v>
      </c>
      <c r="C575" t="s">
        <v>785</v>
      </c>
      <c r="D575">
        <v>0.8</v>
      </c>
      <c r="E575">
        <v>2.2999999999999998</v>
      </c>
      <c r="F575">
        <v>3.1</v>
      </c>
      <c r="G575">
        <v>2.8</v>
      </c>
      <c r="H575">
        <v>5.9</v>
      </c>
      <c r="I575">
        <v>5.0999999999999996</v>
      </c>
      <c r="J575">
        <v>1</v>
      </c>
      <c r="K575">
        <v>6.1</v>
      </c>
      <c r="L575">
        <v>12</v>
      </c>
      <c r="M575">
        <v>14</v>
      </c>
      <c r="N575">
        <v>39</v>
      </c>
      <c r="O575">
        <v>53</v>
      </c>
      <c r="P575">
        <v>47</v>
      </c>
      <c r="Q575">
        <v>100</v>
      </c>
    </row>
    <row r="576" spans="1:17" x14ac:dyDescent="0.2">
      <c r="A576" s="7" t="str">
        <f t="shared" si="8"/>
        <v>North EastDec-13 to Feb-14</v>
      </c>
      <c r="B576" t="s">
        <v>60</v>
      </c>
      <c r="C576" t="s">
        <v>803</v>
      </c>
      <c r="D576">
        <v>0.7</v>
      </c>
      <c r="E576">
        <v>2.2000000000000002</v>
      </c>
      <c r="F576">
        <v>2.8</v>
      </c>
      <c r="G576">
        <v>2.6</v>
      </c>
      <c r="H576">
        <v>5.4</v>
      </c>
      <c r="I576">
        <v>4.9000000000000004</v>
      </c>
      <c r="J576">
        <v>1.2</v>
      </c>
      <c r="K576">
        <v>6.1</v>
      </c>
      <c r="L576">
        <v>11.5</v>
      </c>
      <c r="M576">
        <v>13</v>
      </c>
      <c r="N576">
        <v>40</v>
      </c>
      <c r="O576">
        <v>52</v>
      </c>
      <c r="P576">
        <v>48</v>
      </c>
      <c r="Q576">
        <v>100</v>
      </c>
    </row>
    <row r="577" spans="1:17" x14ac:dyDescent="0.2">
      <c r="A577" s="7" t="str">
        <f t="shared" si="8"/>
        <v>North EastMar-14 to May-14</v>
      </c>
      <c r="B577" t="s">
        <v>60</v>
      </c>
      <c r="C577" t="s">
        <v>767</v>
      </c>
      <c r="D577">
        <v>0.6</v>
      </c>
      <c r="E577">
        <v>2.2999999999999998</v>
      </c>
      <c r="F577">
        <v>2.9</v>
      </c>
      <c r="G577">
        <v>2.4</v>
      </c>
      <c r="H577">
        <v>5.3</v>
      </c>
      <c r="I577">
        <v>5.3</v>
      </c>
      <c r="J577">
        <v>1.4</v>
      </c>
      <c r="K577">
        <v>6.8</v>
      </c>
      <c r="L577">
        <v>12.1</v>
      </c>
      <c r="M577">
        <v>11</v>
      </c>
      <c r="N577">
        <v>43</v>
      </c>
      <c r="O577">
        <v>54</v>
      </c>
      <c r="P577">
        <v>46</v>
      </c>
      <c r="Q577">
        <v>100</v>
      </c>
    </row>
    <row r="578" spans="1:17" x14ac:dyDescent="0.2">
      <c r="A578" s="7" t="str">
        <f t="shared" si="8"/>
        <v>North EastJun-14 to Aug-14</v>
      </c>
      <c r="B578" t="s">
        <v>60</v>
      </c>
      <c r="C578" t="s">
        <v>772</v>
      </c>
      <c r="D578">
        <v>0.4</v>
      </c>
      <c r="E578">
        <v>1.8</v>
      </c>
      <c r="F578">
        <v>2.2999999999999998</v>
      </c>
      <c r="G578">
        <v>1</v>
      </c>
      <c r="H578">
        <v>3.3</v>
      </c>
      <c r="I578">
        <v>5.2</v>
      </c>
      <c r="J578">
        <v>4</v>
      </c>
      <c r="K578">
        <v>9.1999999999999993</v>
      </c>
      <c r="L578">
        <v>12.5</v>
      </c>
      <c r="M578">
        <v>14</v>
      </c>
      <c r="N578">
        <v>56</v>
      </c>
      <c r="O578">
        <v>70</v>
      </c>
      <c r="P578">
        <v>30</v>
      </c>
      <c r="Q578">
        <v>100</v>
      </c>
    </row>
    <row r="579" spans="1:17" x14ac:dyDescent="0.2">
      <c r="A579" s="7" t="str">
        <f t="shared" ref="A579:A642" si="9">CONCATENATE(B579,C579)</f>
        <v>North EastOct-08</v>
      </c>
      <c r="B579" t="s">
        <v>60</v>
      </c>
      <c r="C579" t="s">
        <v>174</v>
      </c>
      <c r="D579">
        <v>0</v>
      </c>
      <c r="E579">
        <v>0</v>
      </c>
      <c r="F579">
        <v>0.1</v>
      </c>
      <c r="G579">
        <v>0.3</v>
      </c>
      <c r="H579">
        <v>0.3</v>
      </c>
      <c r="I579">
        <v>0.2</v>
      </c>
      <c r="J579">
        <v>0</v>
      </c>
      <c r="K579">
        <v>0.2</v>
      </c>
      <c r="L579">
        <v>0.5</v>
      </c>
      <c r="M579">
        <v>11</v>
      </c>
      <c r="N579">
        <v>6</v>
      </c>
      <c r="O579">
        <v>17</v>
      </c>
      <c r="P579">
        <v>83</v>
      </c>
      <c r="Q579">
        <v>100</v>
      </c>
    </row>
    <row r="580" spans="1:17" x14ac:dyDescent="0.2">
      <c r="A580" s="7" t="str">
        <f t="shared" si="9"/>
        <v>North EastNov-08</v>
      </c>
      <c r="B580" t="s">
        <v>60</v>
      </c>
      <c r="C580" t="s">
        <v>175</v>
      </c>
      <c r="D580">
        <v>0.2</v>
      </c>
      <c r="E580">
        <v>0.1</v>
      </c>
      <c r="F580">
        <v>0.4</v>
      </c>
      <c r="G580">
        <v>1.4</v>
      </c>
      <c r="H580">
        <v>1.7</v>
      </c>
      <c r="I580">
        <v>1</v>
      </c>
      <c r="J580">
        <v>0</v>
      </c>
      <c r="K580">
        <v>1</v>
      </c>
      <c r="L580">
        <v>2.7</v>
      </c>
      <c r="M580">
        <v>13</v>
      </c>
      <c r="N580">
        <v>8</v>
      </c>
      <c r="O580">
        <v>20</v>
      </c>
      <c r="P580">
        <v>80</v>
      </c>
      <c r="Q580">
        <v>100</v>
      </c>
    </row>
    <row r="581" spans="1:17" x14ac:dyDescent="0.2">
      <c r="A581" s="7" t="str">
        <f t="shared" si="9"/>
        <v>North EastDec-08</v>
      </c>
      <c r="B581" t="s">
        <v>60</v>
      </c>
      <c r="C581" t="s">
        <v>176</v>
      </c>
      <c r="D581">
        <v>0.2</v>
      </c>
      <c r="E581">
        <v>0.1</v>
      </c>
      <c r="F581">
        <v>0.3</v>
      </c>
      <c r="G581">
        <v>1.1000000000000001</v>
      </c>
      <c r="H581">
        <v>1.5</v>
      </c>
      <c r="I581">
        <v>1.1000000000000001</v>
      </c>
      <c r="J581">
        <v>0</v>
      </c>
      <c r="K581">
        <v>1.1000000000000001</v>
      </c>
      <c r="L581">
        <v>2.5</v>
      </c>
      <c r="M581">
        <v>14</v>
      </c>
      <c r="N581">
        <v>9</v>
      </c>
      <c r="O581">
        <v>23</v>
      </c>
      <c r="P581">
        <v>77</v>
      </c>
      <c r="Q581">
        <v>100</v>
      </c>
    </row>
    <row r="582" spans="1:17" x14ac:dyDescent="0.2">
      <c r="A582" s="7" t="str">
        <f t="shared" si="9"/>
        <v>North EastJan-09</v>
      </c>
      <c r="B582" t="s">
        <v>60</v>
      </c>
      <c r="C582" t="s">
        <v>177</v>
      </c>
      <c r="D582">
        <v>0.3</v>
      </c>
      <c r="E582">
        <v>0.1</v>
      </c>
      <c r="F582">
        <v>0.4</v>
      </c>
      <c r="G582">
        <v>1.8</v>
      </c>
      <c r="H582">
        <v>2.2000000000000002</v>
      </c>
      <c r="I582">
        <v>1.3</v>
      </c>
      <c r="J582">
        <v>0</v>
      </c>
      <c r="K582">
        <v>1.3</v>
      </c>
      <c r="L582">
        <v>3.5</v>
      </c>
      <c r="M582">
        <v>13</v>
      </c>
      <c r="N582">
        <v>6</v>
      </c>
      <c r="O582">
        <v>20</v>
      </c>
      <c r="P582">
        <v>80</v>
      </c>
      <c r="Q582">
        <v>100</v>
      </c>
    </row>
    <row r="583" spans="1:17" x14ac:dyDescent="0.2">
      <c r="A583" s="7" t="str">
        <f t="shared" si="9"/>
        <v>North EastFeb-09</v>
      </c>
      <c r="B583" t="s">
        <v>60</v>
      </c>
      <c r="C583" t="s">
        <v>178</v>
      </c>
      <c r="D583">
        <v>0.3</v>
      </c>
      <c r="E583">
        <v>0.1</v>
      </c>
      <c r="F583">
        <v>0.4</v>
      </c>
      <c r="G583">
        <v>1.6</v>
      </c>
      <c r="H583">
        <v>2</v>
      </c>
      <c r="I583">
        <v>1.2</v>
      </c>
      <c r="J583">
        <v>0</v>
      </c>
      <c r="K583">
        <v>1.2</v>
      </c>
      <c r="L583">
        <v>3.1</v>
      </c>
      <c r="M583">
        <v>14</v>
      </c>
      <c r="N583">
        <v>6</v>
      </c>
      <c r="O583">
        <v>20</v>
      </c>
      <c r="P583">
        <v>80</v>
      </c>
      <c r="Q583">
        <v>100</v>
      </c>
    </row>
    <row r="584" spans="1:17" x14ac:dyDescent="0.2">
      <c r="A584" s="7" t="str">
        <f t="shared" si="9"/>
        <v>North EastMar-09</v>
      </c>
      <c r="B584" t="s">
        <v>60</v>
      </c>
      <c r="C584" t="s">
        <v>179</v>
      </c>
      <c r="D584">
        <v>0.3</v>
      </c>
      <c r="E584">
        <v>0.1</v>
      </c>
      <c r="F584">
        <v>0.5</v>
      </c>
      <c r="G584">
        <v>1.8</v>
      </c>
      <c r="H584">
        <v>2.2999999999999998</v>
      </c>
      <c r="I584">
        <v>1.3</v>
      </c>
      <c r="J584">
        <v>0</v>
      </c>
      <c r="K584">
        <v>1.3</v>
      </c>
      <c r="L584">
        <v>3.6</v>
      </c>
      <c r="M584">
        <v>15</v>
      </c>
      <c r="N584">
        <v>5</v>
      </c>
      <c r="O584">
        <v>21</v>
      </c>
      <c r="P584">
        <v>79</v>
      </c>
      <c r="Q584">
        <v>100</v>
      </c>
    </row>
    <row r="585" spans="1:17" x14ac:dyDescent="0.2">
      <c r="A585" s="7" t="str">
        <f t="shared" si="9"/>
        <v>North EastApr-09</v>
      </c>
      <c r="B585" t="s">
        <v>60</v>
      </c>
      <c r="C585" t="s">
        <v>180</v>
      </c>
      <c r="D585">
        <v>0.3</v>
      </c>
      <c r="E585">
        <v>0.1</v>
      </c>
      <c r="F585">
        <v>0.5</v>
      </c>
      <c r="G585">
        <v>1.7</v>
      </c>
      <c r="H585">
        <v>2.2000000000000002</v>
      </c>
      <c r="I585">
        <v>1.1000000000000001</v>
      </c>
      <c r="J585">
        <v>0</v>
      </c>
      <c r="K585">
        <v>1.1000000000000001</v>
      </c>
      <c r="L585">
        <v>3.3</v>
      </c>
      <c r="M585">
        <v>15</v>
      </c>
      <c r="N585">
        <v>6</v>
      </c>
      <c r="O585">
        <v>21</v>
      </c>
      <c r="P585">
        <v>79</v>
      </c>
      <c r="Q585">
        <v>100</v>
      </c>
    </row>
    <row r="586" spans="1:17" x14ac:dyDescent="0.2">
      <c r="A586" s="7" t="str">
        <f t="shared" si="9"/>
        <v>North EastMay-09</v>
      </c>
      <c r="B586" t="s">
        <v>60</v>
      </c>
      <c r="C586" t="s">
        <v>181</v>
      </c>
      <c r="D586">
        <v>0.3</v>
      </c>
      <c r="E586">
        <v>0.2</v>
      </c>
      <c r="F586">
        <v>0.5</v>
      </c>
      <c r="G586">
        <v>1.7</v>
      </c>
      <c r="H586">
        <v>2.2000000000000002</v>
      </c>
      <c r="I586">
        <v>1.2</v>
      </c>
      <c r="J586">
        <v>0</v>
      </c>
      <c r="K586">
        <v>1.2</v>
      </c>
      <c r="L586">
        <v>3.3</v>
      </c>
      <c r="M586">
        <v>15</v>
      </c>
      <c r="N586">
        <v>7</v>
      </c>
      <c r="O586">
        <v>22</v>
      </c>
      <c r="P586">
        <v>78</v>
      </c>
      <c r="Q586">
        <v>100</v>
      </c>
    </row>
    <row r="587" spans="1:17" x14ac:dyDescent="0.2">
      <c r="A587" s="7" t="str">
        <f t="shared" si="9"/>
        <v>North EastJun-09</v>
      </c>
      <c r="B587" t="s">
        <v>60</v>
      </c>
      <c r="C587" t="s">
        <v>182</v>
      </c>
      <c r="D587">
        <v>0.4</v>
      </c>
      <c r="E587">
        <v>0.2</v>
      </c>
      <c r="F587">
        <v>0.5</v>
      </c>
      <c r="G587">
        <v>1.7</v>
      </c>
      <c r="H587">
        <v>2.2000000000000002</v>
      </c>
      <c r="I587">
        <v>1.3</v>
      </c>
      <c r="J587">
        <v>0</v>
      </c>
      <c r="K587">
        <v>1.3</v>
      </c>
      <c r="L587">
        <v>3.5</v>
      </c>
      <c r="M587">
        <v>16</v>
      </c>
      <c r="N587">
        <v>7</v>
      </c>
      <c r="O587">
        <v>23</v>
      </c>
      <c r="P587">
        <v>77</v>
      </c>
      <c r="Q587">
        <v>100</v>
      </c>
    </row>
    <row r="588" spans="1:17" x14ac:dyDescent="0.2">
      <c r="A588" s="7" t="str">
        <f t="shared" si="9"/>
        <v>North EastJul-09</v>
      </c>
      <c r="B588" t="s">
        <v>60</v>
      </c>
      <c r="C588" t="s">
        <v>183</v>
      </c>
      <c r="D588">
        <v>0.4</v>
      </c>
      <c r="E588">
        <v>0.2</v>
      </c>
      <c r="F588">
        <v>0.6</v>
      </c>
      <c r="G588">
        <v>1.8</v>
      </c>
      <c r="H588">
        <v>2.2999999999999998</v>
      </c>
      <c r="I588">
        <v>1.3</v>
      </c>
      <c r="J588">
        <v>0</v>
      </c>
      <c r="K588">
        <v>1.3</v>
      </c>
      <c r="L588">
        <v>3.7</v>
      </c>
      <c r="M588">
        <v>17</v>
      </c>
      <c r="N588">
        <v>8</v>
      </c>
      <c r="O588">
        <v>25</v>
      </c>
      <c r="P588">
        <v>75</v>
      </c>
      <c r="Q588">
        <v>100</v>
      </c>
    </row>
    <row r="589" spans="1:17" x14ac:dyDescent="0.2">
      <c r="A589" s="7" t="str">
        <f t="shared" si="9"/>
        <v>North EastAug-09</v>
      </c>
      <c r="B589" t="s">
        <v>60</v>
      </c>
      <c r="C589" t="s">
        <v>184</v>
      </c>
      <c r="D589">
        <v>0.4</v>
      </c>
      <c r="E589">
        <v>0.2</v>
      </c>
      <c r="F589">
        <v>0.5</v>
      </c>
      <c r="G589">
        <v>1.5</v>
      </c>
      <c r="H589">
        <v>2.1</v>
      </c>
      <c r="I589">
        <v>1.2</v>
      </c>
      <c r="J589">
        <v>0</v>
      </c>
      <c r="K589">
        <v>1.2</v>
      </c>
      <c r="L589">
        <v>3.3</v>
      </c>
      <c r="M589">
        <v>18</v>
      </c>
      <c r="N589">
        <v>8</v>
      </c>
      <c r="O589">
        <v>26</v>
      </c>
      <c r="P589">
        <v>74</v>
      </c>
      <c r="Q589">
        <v>100</v>
      </c>
    </row>
    <row r="590" spans="1:17" x14ac:dyDescent="0.2">
      <c r="A590" s="7" t="str">
        <f t="shared" si="9"/>
        <v>North EastSep-09</v>
      </c>
      <c r="B590" t="s">
        <v>60</v>
      </c>
      <c r="C590" t="s">
        <v>185</v>
      </c>
      <c r="D590">
        <v>0.4</v>
      </c>
      <c r="E590">
        <v>0.2</v>
      </c>
      <c r="F590">
        <v>0.6</v>
      </c>
      <c r="G590">
        <v>1.7</v>
      </c>
      <c r="H590">
        <v>2.2999999999999998</v>
      </c>
      <c r="I590">
        <v>1.3</v>
      </c>
      <c r="J590">
        <v>0</v>
      </c>
      <c r="K590">
        <v>1.3</v>
      </c>
      <c r="L590">
        <v>3.6</v>
      </c>
      <c r="M590">
        <v>18</v>
      </c>
      <c r="N590">
        <v>8</v>
      </c>
      <c r="O590">
        <v>26</v>
      </c>
      <c r="P590">
        <v>74</v>
      </c>
      <c r="Q590">
        <v>100</v>
      </c>
    </row>
    <row r="591" spans="1:17" x14ac:dyDescent="0.2">
      <c r="A591" s="7" t="str">
        <f t="shared" si="9"/>
        <v>North EastOct-09</v>
      </c>
      <c r="B591" t="s">
        <v>60</v>
      </c>
      <c r="C591" t="s">
        <v>186</v>
      </c>
      <c r="D591">
        <v>0.4</v>
      </c>
      <c r="E591">
        <v>0.2</v>
      </c>
      <c r="F591">
        <v>0.6</v>
      </c>
      <c r="G591">
        <v>1.7</v>
      </c>
      <c r="H591">
        <v>2.2000000000000002</v>
      </c>
      <c r="I591">
        <v>1.3</v>
      </c>
      <c r="J591">
        <v>0</v>
      </c>
      <c r="K591">
        <v>1.3</v>
      </c>
      <c r="L591">
        <v>3.5</v>
      </c>
      <c r="M591">
        <v>18</v>
      </c>
      <c r="N591">
        <v>7</v>
      </c>
      <c r="O591">
        <v>25</v>
      </c>
      <c r="P591">
        <v>75</v>
      </c>
      <c r="Q591">
        <v>100</v>
      </c>
    </row>
    <row r="592" spans="1:17" x14ac:dyDescent="0.2">
      <c r="A592" s="7" t="str">
        <f t="shared" si="9"/>
        <v>North EastNov-09</v>
      </c>
      <c r="B592" t="s">
        <v>60</v>
      </c>
      <c r="C592" t="s">
        <v>187</v>
      </c>
      <c r="D592">
        <v>0.4</v>
      </c>
      <c r="E592">
        <v>0.2</v>
      </c>
      <c r="F592">
        <v>0.6</v>
      </c>
      <c r="G592">
        <v>1.6</v>
      </c>
      <c r="H592">
        <v>2.1</v>
      </c>
      <c r="I592">
        <v>1.3</v>
      </c>
      <c r="J592">
        <v>0</v>
      </c>
      <c r="K592">
        <v>1.3</v>
      </c>
      <c r="L592">
        <v>3.4</v>
      </c>
      <c r="M592">
        <v>18</v>
      </c>
      <c r="N592">
        <v>8</v>
      </c>
      <c r="O592">
        <v>26</v>
      </c>
      <c r="P592">
        <v>74</v>
      </c>
      <c r="Q592">
        <v>100</v>
      </c>
    </row>
    <row r="593" spans="1:17" x14ac:dyDescent="0.2">
      <c r="A593" s="7" t="str">
        <f t="shared" si="9"/>
        <v>North EastDec-09</v>
      </c>
      <c r="B593" t="s">
        <v>60</v>
      </c>
      <c r="C593" t="s">
        <v>188</v>
      </c>
      <c r="D593">
        <v>0.4</v>
      </c>
      <c r="E593">
        <v>0.1</v>
      </c>
      <c r="F593">
        <v>0.5</v>
      </c>
      <c r="G593">
        <v>1.3</v>
      </c>
      <c r="H593">
        <v>1.8</v>
      </c>
      <c r="I593">
        <v>1.2</v>
      </c>
      <c r="J593">
        <v>0</v>
      </c>
      <c r="K593">
        <v>1.2</v>
      </c>
      <c r="L593">
        <v>3</v>
      </c>
      <c r="M593">
        <v>21</v>
      </c>
      <c r="N593">
        <v>8</v>
      </c>
      <c r="O593">
        <v>29</v>
      </c>
      <c r="P593">
        <v>71</v>
      </c>
      <c r="Q593">
        <v>100</v>
      </c>
    </row>
    <row r="594" spans="1:17" x14ac:dyDescent="0.2">
      <c r="A594" s="7" t="str">
        <f t="shared" si="9"/>
        <v>North EastJan-10</v>
      </c>
      <c r="B594" t="s">
        <v>60</v>
      </c>
      <c r="C594" t="s">
        <v>189</v>
      </c>
      <c r="D594">
        <v>0.5</v>
      </c>
      <c r="E594">
        <v>0.2</v>
      </c>
      <c r="F594">
        <v>0.7</v>
      </c>
      <c r="G594">
        <v>1.7</v>
      </c>
      <c r="H594">
        <v>2.4</v>
      </c>
      <c r="I594">
        <v>1.4</v>
      </c>
      <c r="J594">
        <v>0</v>
      </c>
      <c r="K594">
        <v>1.4</v>
      </c>
      <c r="L594">
        <v>3.8</v>
      </c>
      <c r="M594">
        <v>21</v>
      </c>
      <c r="N594">
        <v>8</v>
      </c>
      <c r="O594">
        <v>28</v>
      </c>
      <c r="P594">
        <v>72</v>
      </c>
      <c r="Q594">
        <v>100</v>
      </c>
    </row>
    <row r="595" spans="1:17" x14ac:dyDescent="0.2">
      <c r="A595" s="7" t="str">
        <f t="shared" si="9"/>
        <v>North EastFeb-10</v>
      </c>
      <c r="B595" t="s">
        <v>60</v>
      </c>
      <c r="C595" t="s">
        <v>190</v>
      </c>
      <c r="D595">
        <v>0.5</v>
      </c>
      <c r="E595">
        <v>0.2</v>
      </c>
      <c r="F595">
        <v>0.7</v>
      </c>
      <c r="G595">
        <v>1.6</v>
      </c>
      <c r="H595">
        <v>2.2000000000000002</v>
      </c>
      <c r="I595">
        <v>1.4</v>
      </c>
      <c r="J595">
        <v>0</v>
      </c>
      <c r="K595">
        <v>1.4</v>
      </c>
      <c r="L595">
        <v>3.6</v>
      </c>
      <c r="M595">
        <v>21</v>
      </c>
      <c r="N595">
        <v>8</v>
      </c>
      <c r="O595">
        <v>29</v>
      </c>
      <c r="P595">
        <v>71</v>
      </c>
      <c r="Q595">
        <v>100</v>
      </c>
    </row>
    <row r="596" spans="1:17" x14ac:dyDescent="0.2">
      <c r="A596" s="7" t="str">
        <f t="shared" si="9"/>
        <v>North EastMar-10</v>
      </c>
      <c r="B596" t="s">
        <v>60</v>
      </c>
      <c r="C596" t="s">
        <v>191</v>
      </c>
      <c r="D596">
        <v>0.5</v>
      </c>
      <c r="E596">
        <v>0.2</v>
      </c>
      <c r="F596">
        <v>0.7</v>
      </c>
      <c r="G596">
        <v>1.7</v>
      </c>
      <c r="H596">
        <v>2.4</v>
      </c>
      <c r="I596">
        <v>1.5</v>
      </c>
      <c r="J596">
        <v>0</v>
      </c>
      <c r="K596">
        <v>1.5</v>
      </c>
      <c r="L596">
        <v>3.9</v>
      </c>
      <c r="M596">
        <v>20</v>
      </c>
      <c r="N596">
        <v>8</v>
      </c>
      <c r="O596">
        <v>28</v>
      </c>
      <c r="P596">
        <v>72</v>
      </c>
      <c r="Q596">
        <v>100</v>
      </c>
    </row>
    <row r="597" spans="1:17" x14ac:dyDescent="0.2">
      <c r="A597" s="7" t="str">
        <f t="shared" si="9"/>
        <v>North EastApr-10</v>
      </c>
      <c r="B597" t="s">
        <v>60</v>
      </c>
      <c r="C597" t="s">
        <v>192</v>
      </c>
      <c r="D597">
        <v>0.4</v>
      </c>
      <c r="E597">
        <v>0.2</v>
      </c>
      <c r="F597">
        <v>0.6</v>
      </c>
      <c r="G597">
        <v>1.4</v>
      </c>
      <c r="H597">
        <v>2</v>
      </c>
      <c r="I597">
        <v>1.3</v>
      </c>
      <c r="J597">
        <v>0</v>
      </c>
      <c r="K597">
        <v>1.3</v>
      </c>
      <c r="L597">
        <v>3.4</v>
      </c>
      <c r="M597">
        <v>22</v>
      </c>
      <c r="N597">
        <v>9</v>
      </c>
      <c r="O597">
        <v>31</v>
      </c>
      <c r="P597">
        <v>69</v>
      </c>
      <c r="Q597">
        <v>100</v>
      </c>
    </row>
    <row r="598" spans="1:17" x14ac:dyDescent="0.2">
      <c r="A598" s="7" t="str">
        <f t="shared" si="9"/>
        <v>North EastMay-10</v>
      </c>
      <c r="B598" t="s">
        <v>60</v>
      </c>
      <c r="C598" t="s">
        <v>193</v>
      </c>
      <c r="D598">
        <v>0.4</v>
      </c>
      <c r="E598">
        <v>0.2</v>
      </c>
      <c r="F598">
        <v>0.6</v>
      </c>
      <c r="G598">
        <v>1.4</v>
      </c>
      <c r="H598">
        <v>2.1</v>
      </c>
      <c r="I598">
        <v>1.2</v>
      </c>
      <c r="J598">
        <v>0</v>
      </c>
      <c r="K598">
        <v>1.2</v>
      </c>
      <c r="L598">
        <v>3.3</v>
      </c>
      <c r="M598">
        <v>21</v>
      </c>
      <c r="N598">
        <v>9</v>
      </c>
      <c r="O598">
        <v>30</v>
      </c>
      <c r="P598">
        <v>70</v>
      </c>
      <c r="Q598">
        <v>100</v>
      </c>
    </row>
    <row r="599" spans="1:17" x14ac:dyDescent="0.2">
      <c r="A599" s="7" t="str">
        <f t="shared" si="9"/>
        <v>North EastJun-10</v>
      </c>
      <c r="B599" t="s">
        <v>60</v>
      </c>
      <c r="C599" t="s">
        <v>194</v>
      </c>
      <c r="D599">
        <v>0.5</v>
      </c>
      <c r="E599">
        <v>0.2</v>
      </c>
      <c r="F599">
        <v>0.7</v>
      </c>
      <c r="G599">
        <v>1.6</v>
      </c>
      <c r="H599">
        <v>2.2000000000000002</v>
      </c>
      <c r="I599">
        <v>1.3</v>
      </c>
      <c r="J599">
        <v>0</v>
      </c>
      <c r="K599">
        <v>1.3</v>
      </c>
      <c r="L599">
        <v>3.5</v>
      </c>
      <c r="M599">
        <v>22</v>
      </c>
      <c r="N599">
        <v>8</v>
      </c>
      <c r="O599">
        <v>30</v>
      </c>
      <c r="P599">
        <v>70</v>
      </c>
      <c r="Q599">
        <v>100</v>
      </c>
    </row>
    <row r="600" spans="1:17" x14ac:dyDescent="0.2">
      <c r="A600" s="7" t="str">
        <f t="shared" si="9"/>
        <v>North EastJul-10</v>
      </c>
      <c r="B600" t="s">
        <v>60</v>
      </c>
      <c r="C600" t="s">
        <v>195</v>
      </c>
      <c r="D600">
        <v>0.5</v>
      </c>
      <c r="E600">
        <v>0.2</v>
      </c>
      <c r="F600">
        <v>0.7</v>
      </c>
      <c r="G600">
        <v>1.4</v>
      </c>
      <c r="H600">
        <v>2.1</v>
      </c>
      <c r="I600">
        <v>1.3</v>
      </c>
      <c r="J600">
        <v>0</v>
      </c>
      <c r="K600">
        <v>1.3</v>
      </c>
      <c r="L600">
        <v>3.4</v>
      </c>
      <c r="M600">
        <v>22</v>
      </c>
      <c r="N600">
        <v>11</v>
      </c>
      <c r="O600">
        <v>34</v>
      </c>
      <c r="P600">
        <v>66</v>
      </c>
      <c r="Q600">
        <v>100</v>
      </c>
    </row>
    <row r="601" spans="1:17" x14ac:dyDescent="0.2">
      <c r="A601" s="7" t="str">
        <f t="shared" si="9"/>
        <v>North EastAug-10</v>
      </c>
      <c r="B601" t="s">
        <v>60</v>
      </c>
      <c r="C601" t="s">
        <v>196</v>
      </c>
      <c r="D601">
        <v>0.4</v>
      </c>
      <c r="E601">
        <v>0.2</v>
      </c>
      <c r="F601">
        <v>0.6</v>
      </c>
      <c r="G601">
        <v>1.4</v>
      </c>
      <c r="H601">
        <v>2</v>
      </c>
      <c r="I601">
        <v>1.2</v>
      </c>
      <c r="J601">
        <v>0</v>
      </c>
      <c r="K601">
        <v>1.2</v>
      </c>
      <c r="L601">
        <v>3.2</v>
      </c>
      <c r="M601">
        <v>21</v>
      </c>
      <c r="N601">
        <v>10</v>
      </c>
      <c r="O601">
        <v>31</v>
      </c>
      <c r="P601">
        <v>69</v>
      </c>
      <c r="Q601">
        <v>100</v>
      </c>
    </row>
    <row r="602" spans="1:17" x14ac:dyDescent="0.2">
      <c r="A602" s="7" t="str">
        <f t="shared" si="9"/>
        <v>North EastSep-10</v>
      </c>
      <c r="B602" t="s">
        <v>60</v>
      </c>
      <c r="C602" t="s">
        <v>197</v>
      </c>
      <c r="D602">
        <v>0.5</v>
      </c>
      <c r="E602">
        <v>0.3</v>
      </c>
      <c r="F602">
        <v>0.8</v>
      </c>
      <c r="G602">
        <v>1.4</v>
      </c>
      <c r="H602">
        <v>2.2000000000000002</v>
      </c>
      <c r="I602">
        <v>1.2</v>
      </c>
      <c r="J602">
        <v>0</v>
      </c>
      <c r="K602">
        <v>1.2</v>
      </c>
      <c r="L602">
        <v>3.4</v>
      </c>
      <c r="M602">
        <v>21</v>
      </c>
      <c r="N602">
        <v>14</v>
      </c>
      <c r="O602">
        <v>36</v>
      </c>
      <c r="P602">
        <v>64</v>
      </c>
      <c r="Q602">
        <v>100</v>
      </c>
    </row>
    <row r="603" spans="1:17" x14ac:dyDescent="0.2">
      <c r="A603" s="7" t="str">
        <f t="shared" si="9"/>
        <v>North EastOct-10</v>
      </c>
      <c r="B603" t="s">
        <v>60</v>
      </c>
      <c r="C603" t="s">
        <v>198</v>
      </c>
      <c r="D603">
        <v>0.4</v>
      </c>
      <c r="E603">
        <v>0.2</v>
      </c>
      <c r="F603">
        <v>0.7</v>
      </c>
      <c r="G603">
        <v>1.3</v>
      </c>
      <c r="H603">
        <v>1.9</v>
      </c>
      <c r="I603">
        <v>1.1000000000000001</v>
      </c>
      <c r="J603">
        <v>0</v>
      </c>
      <c r="K603">
        <v>1.1000000000000001</v>
      </c>
      <c r="L603">
        <v>3.1</v>
      </c>
      <c r="M603">
        <v>23</v>
      </c>
      <c r="N603">
        <v>11</v>
      </c>
      <c r="O603">
        <v>34</v>
      </c>
      <c r="P603">
        <v>66</v>
      </c>
      <c r="Q603">
        <v>100</v>
      </c>
    </row>
    <row r="604" spans="1:17" x14ac:dyDescent="0.2">
      <c r="A604" s="7" t="str">
        <f t="shared" si="9"/>
        <v>North EastNov-10</v>
      </c>
      <c r="B604" t="s">
        <v>60</v>
      </c>
      <c r="C604" t="s">
        <v>199</v>
      </c>
      <c r="D604">
        <v>0.5</v>
      </c>
      <c r="E604">
        <v>0.3</v>
      </c>
      <c r="F604">
        <v>0.7</v>
      </c>
      <c r="G604">
        <v>1.5</v>
      </c>
      <c r="H604">
        <v>2.2000000000000002</v>
      </c>
      <c r="I604">
        <v>1.4</v>
      </c>
      <c r="J604">
        <v>0</v>
      </c>
      <c r="K604">
        <v>1.4</v>
      </c>
      <c r="L604">
        <v>3.7</v>
      </c>
      <c r="M604">
        <v>21</v>
      </c>
      <c r="N604">
        <v>12</v>
      </c>
      <c r="O604">
        <v>33</v>
      </c>
      <c r="P604">
        <v>67</v>
      </c>
      <c r="Q604">
        <v>100</v>
      </c>
    </row>
    <row r="605" spans="1:17" x14ac:dyDescent="0.2">
      <c r="A605" s="7" t="str">
        <f t="shared" si="9"/>
        <v>North EastDec-10</v>
      </c>
      <c r="B605" t="s">
        <v>60</v>
      </c>
      <c r="C605" t="s">
        <v>200</v>
      </c>
      <c r="D605">
        <v>0.4</v>
      </c>
      <c r="E605">
        <v>0.2</v>
      </c>
      <c r="F605">
        <v>0.6</v>
      </c>
      <c r="G605">
        <v>1.1000000000000001</v>
      </c>
      <c r="H605">
        <v>1.7</v>
      </c>
      <c r="I605">
        <v>1.1000000000000001</v>
      </c>
      <c r="J605">
        <v>0</v>
      </c>
      <c r="K605">
        <v>1.1000000000000001</v>
      </c>
      <c r="L605">
        <v>2.8</v>
      </c>
      <c r="M605">
        <v>22</v>
      </c>
      <c r="N605">
        <v>14</v>
      </c>
      <c r="O605">
        <v>36</v>
      </c>
      <c r="P605">
        <v>64</v>
      </c>
      <c r="Q605">
        <v>100</v>
      </c>
    </row>
    <row r="606" spans="1:17" x14ac:dyDescent="0.2">
      <c r="A606" s="7" t="str">
        <f t="shared" si="9"/>
        <v>North EastJan-11</v>
      </c>
      <c r="B606" t="s">
        <v>60</v>
      </c>
      <c r="C606" t="s">
        <v>201</v>
      </c>
      <c r="D606">
        <v>0.5</v>
      </c>
      <c r="E606">
        <v>0.3</v>
      </c>
      <c r="F606">
        <v>0.8</v>
      </c>
      <c r="G606">
        <v>1.6</v>
      </c>
      <c r="H606">
        <v>2.4</v>
      </c>
      <c r="I606">
        <v>1.3</v>
      </c>
      <c r="J606">
        <v>0</v>
      </c>
      <c r="K606">
        <v>1.3</v>
      </c>
      <c r="L606">
        <v>3.7</v>
      </c>
      <c r="M606">
        <v>19</v>
      </c>
      <c r="N606">
        <v>13</v>
      </c>
      <c r="O606">
        <v>33</v>
      </c>
      <c r="P606">
        <v>67</v>
      </c>
      <c r="Q606">
        <v>100</v>
      </c>
    </row>
    <row r="607" spans="1:17" x14ac:dyDescent="0.2">
      <c r="A607" s="7" t="str">
        <f t="shared" si="9"/>
        <v>North EastFeb-11</v>
      </c>
      <c r="B607" t="s">
        <v>60</v>
      </c>
      <c r="C607" t="s">
        <v>202</v>
      </c>
      <c r="D607">
        <v>0.4</v>
      </c>
      <c r="E607">
        <v>0.3</v>
      </c>
      <c r="F607">
        <v>0.7</v>
      </c>
      <c r="G607">
        <v>1.5</v>
      </c>
      <c r="H607">
        <v>2.2000000000000002</v>
      </c>
      <c r="I607">
        <v>1.2</v>
      </c>
      <c r="J607">
        <v>0</v>
      </c>
      <c r="K607">
        <v>1.2</v>
      </c>
      <c r="L607">
        <v>3.4</v>
      </c>
      <c r="M607">
        <v>17</v>
      </c>
      <c r="N607">
        <v>14</v>
      </c>
      <c r="O607">
        <v>31</v>
      </c>
      <c r="P607">
        <v>69</v>
      </c>
      <c r="Q607">
        <v>100</v>
      </c>
    </row>
    <row r="608" spans="1:17" x14ac:dyDescent="0.2">
      <c r="A608" s="7" t="str">
        <f t="shared" si="9"/>
        <v>North EastMar-11</v>
      </c>
      <c r="B608" t="s">
        <v>60</v>
      </c>
      <c r="C608" t="s">
        <v>203</v>
      </c>
      <c r="D608">
        <v>0.4</v>
      </c>
      <c r="E608">
        <v>0.4</v>
      </c>
      <c r="F608">
        <v>0.8</v>
      </c>
      <c r="G608">
        <v>1.6</v>
      </c>
      <c r="H608">
        <v>2.4</v>
      </c>
      <c r="I608">
        <v>1.5</v>
      </c>
      <c r="J608">
        <v>0</v>
      </c>
      <c r="K608">
        <v>1.5</v>
      </c>
      <c r="L608">
        <v>3.9</v>
      </c>
      <c r="M608">
        <v>15</v>
      </c>
      <c r="N608">
        <v>17</v>
      </c>
      <c r="O608">
        <v>32</v>
      </c>
      <c r="P608">
        <v>68</v>
      </c>
      <c r="Q608">
        <v>100</v>
      </c>
    </row>
    <row r="609" spans="1:17" x14ac:dyDescent="0.2">
      <c r="A609" s="7" t="str">
        <f t="shared" si="9"/>
        <v>North EastApr-11</v>
      </c>
      <c r="B609" t="s">
        <v>60</v>
      </c>
      <c r="C609" t="s">
        <v>204</v>
      </c>
      <c r="D609">
        <v>0.2</v>
      </c>
      <c r="E609">
        <v>0.3</v>
      </c>
      <c r="F609">
        <v>0.6</v>
      </c>
      <c r="G609">
        <v>1.2</v>
      </c>
      <c r="H609">
        <v>1.8</v>
      </c>
      <c r="I609">
        <v>1.2</v>
      </c>
      <c r="J609">
        <v>0</v>
      </c>
      <c r="K609">
        <v>1.2</v>
      </c>
      <c r="L609">
        <v>3</v>
      </c>
      <c r="M609">
        <v>14</v>
      </c>
      <c r="N609">
        <v>19</v>
      </c>
      <c r="O609">
        <v>32</v>
      </c>
      <c r="P609">
        <v>68</v>
      </c>
      <c r="Q609">
        <v>100</v>
      </c>
    </row>
    <row r="610" spans="1:17" x14ac:dyDescent="0.2">
      <c r="A610" s="7" t="str">
        <f t="shared" si="9"/>
        <v>North EastMay-11</v>
      </c>
      <c r="B610" t="s">
        <v>60</v>
      </c>
      <c r="C610" t="s">
        <v>205</v>
      </c>
      <c r="D610">
        <v>0.3</v>
      </c>
      <c r="E610">
        <v>0.4</v>
      </c>
      <c r="F610">
        <v>0.7</v>
      </c>
      <c r="G610">
        <v>1.3</v>
      </c>
      <c r="H610">
        <v>2</v>
      </c>
      <c r="I610">
        <v>1.3</v>
      </c>
      <c r="J610">
        <v>0</v>
      </c>
      <c r="K610">
        <v>1.3</v>
      </c>
      <c r="L610">
        <v>3.3</v>
      </c>
      <c r="M610">
        <v>13</v>
      </c>
      <c r="N610">
        <v>21</v>
      </c>
      <c r="O610">
        <v>34</v>
      </c>
      <c r="P610">
        <v>66</v>
      </c>
      <c r="Q610">
        <v>100</v>
      </c>
    </row>
    <row r="611" spans="1:17" x14ac:dyDescent="0.2">
      <c r="A611" s="7" t="str">
        <f t="shared" si="9"/>
        <v>North EastJun-11</v>
      </c>
      <c r="B611" t="s">
        <v>60</v>
      </c>
      <c r="C611" t="s">
        <v>206</v>
      </c>
      <c r="D611">
        <v>0.3</v>
      </c>
      <c r="E611">
        <v>0.5</v>
      </c>
      <c r="F611">
        <v>0.8</v>
      </c>
      <c r="G611">
        <v>1.3</v>
      </c>
      <c r="H611">
        <v>2</v>
      </c>
      <c r="I611">
        <v>1.4</v>
      </c>
      <c r="J611">
        <v>0</v>
      </c>
      <c r="K611">
        <v>1.4</v>
      </c>
      <c r="L611">
        <v>3.5</v>
      </c>
      <c r="M611">
        <v>15</v>
      </c>
      <c r="N611">
        <v>23</v>
      </c>
      <c r="O611">
        <v>38</v>
      </c>
      <c r="P611">
        <v>62</v>
      </c>
      <c r="Q611">
        <v>100</v>
      </c>
    </row>
    <row r="612" spans="1:17" x14ac:dyDescent="0.2">
      <c r="A612" s="7" t="str">
        <f t="shared" si="9"/>
        <v>North EastJul-11</v>
      </c>
      <c r="B612" t="s">
        <v>60</v>
      </c>
      <c r="C612" t="s">
        <v>207</v>
      </c>
      <c r="D612">
        <v>0.3</v>
      </c>
      <c r="E612">
        <v>0.5</v>
      </c>
      <c r="F612">
        <v>0.8</v>
      </c>
      <c r="G612">
        <v>1.3</v>
      </c>
      <c r="H612">
        <v>2.1</v>
      </c>
      <c r="I612">
        <v>1.4</v>
      </c>
      <c r="J612">
        <v>0</v>
      </c>
      <c r="K612">
        <v>1.5</v>
      </c>
      <c r="L612">
        <v>3.6</v>
      </c>
      <c r="M612">
        <v>14</v>
      </c>
      <c r="N612">
        <v>24</v>
      </c>
      <c r="O612">
        <v>38</v>
      </c>
      <c r="P612">
        <v>62</v>
      </c>
      <c r="Q612">
        <v>100</v>
      </c>
    </row>
    <row r="613" spans="1:17" x14ac:dyDescent="0.2">
      <c r="A613" s="7" t="str">
        <f t="shared" si="9"/>
        <v>North EastAug-11</v>
      </c>
      <c r="B613" t="s">
        <v>60</v>
      </c>
      <c r="C613" t="s">
        <v>208</v>
      </c>
      <c r="D613">
        <v>0.3</v>
      </c>
      <c r="E613">
        <v>0.5</v>
      </c>
      <c r="F613">
        <v>0.8</v>
      </c>
      <c r="G613">
        <v>1.3</v>
      </c>
      <c r="H613">
        <v>2.1</v>
      </c>
      <c r="I613">
        <v>1.4</v>
      </c>
      <c r="J613">
        <v>0</v>
      </c>
      <c r="K613">
        <v>1.5</v>
      </c>
      <c r="L613">
        <v>3.5</v>
      </c>
      <c r="M613">
        <v>15</v>
      </c>
      <c r="N613">
        <v>24</v>
      </c>
      <c r="O613">
        <v>39</v>
      </c>
      <c r="P613">
        <v>61</v>
      </c>
      <c r="Q613">
        <v>100</v>
      </c>
    </row>
    <row r="614" spans="1:17" x14ac:dyDescent="0.2">
      <c r="A614" s="7" t="str">
        <f t="shared" si="9"/>
        <v>North EastSep-11</v>
      </c>
      <c r="B614" t="s">
        <v>60</v>
      </c>
      <c r="C614" t="s">
        <v>231</v>
      </c>
      <c r="D614">
        <v>0.4</v>
      </c>
      <c r="E614">
        <v>0.7</v>
      </c>
      <c r="F614">
        <v>1.1000000000000001</v>
      </c>
      <c r="G614">
        <v>1.4</v>
      </c>
      <c r="H614">
        <v>2.5</v>
      </c>
      <c r="I614">
        <v>1.4</v>
      </c>
      <c r="J614">
        <v>0.1</v>
      </c>
      <c r="K614">
        <v>1.5</v>
      </c>
      <c r="L614">
        <v>4</v>
      </c>
      <c r="M614">
        <v>15</v>
      </c>
      <c r="N614">
        <v>29</v>
      </c>
      <c r="O614">
        <v>44</v>
      </c>
      <c r="P614">
        <v>56</v>
      </c>
      <c r="Q614">
        <v>100</v>
      </c>
    </row>
    <row r="615" spans="1:17" x14ac:dyDescent="0.2">
      <c r="A615" s="7" t="str">
        <f t="shared" si="9"/>
        <v>North EastOct-11</v>
      </c>
      <c r="B615" t="s">
        <v>60</v>
      </c>
      <c r="C615" t="s">
        <v>232</v>
      </c>
      <c r="D615">
        <v>0.4</v>
      </c>
      <c r="E615">
        <v>0.8</v>
      </c>
      <c r="F615">
        <v>1.2</v>
      </c>
      <c r="G615">
        <v>1.4</v>
      </c>
      <c r="H615">
        <v>2.6</v>
      </c>
      <c r="I615">
        <v>1.5</v>
      </c>
      <c r="J615">
        <v>0.1</v>
      </c>
      <c r="K615">
        <v>1.6</v>
      </c>
      <c r="L615">
        <v>4.2</v>
      </c>
      <c r="M615">
        <v>15</v>
      </c>
      <c r="N615">
        <v>31</v>
      </c>
      <c r="O615">
        <v>46</v>
      </c>
      <c r="P615">
        <v>54</v>
      </c>
      <c r="Q615">
        <v>100</v>
      </c>
    </row>
    <row r="616" spans="1:17" x14ac:dyDescent="0.2">
      <c r="A616" s="7" t="str">
        <f t="shared" si="9"/>
        <v>North EastNov-11</v>
      </c>
      <c r="B616" t="s">
        <v>60</v>
      </c>
      <c r="C616" t="s">
        <v>233</v>
      </c>
      <c r="D616">
        <v>0.4</v>
      </c>
      <c r="E616">
        <v>0.6</v>
      </c>
      <c r="F616">
        <v>1</v>
      </c>
      <c r="G616">
        <v>1.4</v>
      </c>
      <c r="H616">
        <v>2.2999999999999998</v>
      </c>
      <c r="I616">
        <v>1.6</v>
      </c>
      <c r="J616">
        <v>0.1</v>
      </c>
      <c r="K616">
        <v>1.7</v>
      </c>
      <c r="L616">
        <v>4</v>
      </c>
      <c r="M616">
        <v>16</v>
      </c>
      <c r="N616">
        <v>26</v>
      </c>
      <c r="O616">
        <v>41</v>
      </c>
      <c r="P616">
        <v>59</v>
      </c>
      <c r="Q616">
        <v>100</v>
      </c>
    </row>
    <row r="617" spans="1:17" x14ac:dyDescent="0.2">
      <c r="A617" s="7" t="str">
        <f t="shared" si="9"/>
        <v>North EastDec-11</v>
      </c>
      <c r="B617" t="s">
        <v>60</v>
      </c>
      <c r="C617" t="s">
        <v>234</v>
      </c>
      <c r="D617">
        <v>0.3</v>
      </c>
      <c r="E617">
        <v>0.5</v>
      </c>
      <c r="F617">
        <v>0.8</v>
      </c>
      <c r="G617">
        <v>0.9</v>
      </c>
      <c r="H617">
        <v>1.7</v>
      </c>
      <c r="I617">
        <v>1.1000000000000001</v>
      </c>
      <c r="J617">
        <v>0.1</v>
      </c>
      <c r="K617">
        <v>1.2</v>
      </c>
      <c r="L617">
        <v>2.9</v>
      </c>
      <c r="M617">
        <v>16</v>
      </c>
      <c r="N617">
        <v>29</v>
      </c>
      <c r="O617">
        <v>45</v>
      </c>
      <c r="P617">
        <v>55</v>
      </c>
      <c r="Q617">
        <v>100</v>
      </c>
    </row>
    <row r="618" spans="1:17" x14ac:dyDescent="0.2">
      <c r="A618" s="7" t="str">
        <f t="shared" si="9"/>
        <v>North EastJan-12</v>
      </c>
      <c r="B618" t="s">
        <v>60</v>
      </c>
      <c r="C618" t="s">
        <v>235</v>
      </c>
      <c r="D618">
        <v>0.3</v>
      </c>
      <c r="E618">
        <v>0.6</v>
      </c>
      <c r="F618">
        <v>0.9</v>
      </c>
      <c r="G618">
        <v>1.3</v>
      </c>
      <c r="H618">
        <v>2.2000000000000002</v>
      </c>
      <c r="I618">
        <v>1.4</v>
      </c>
      <c r="J618">
        <v>0.1</v>
      </c>
      <c r="K618">
        <v>1.4</v>
      </c>
      <c r="L618">
        <v>3.7</v>
      </c>
      <c r="M618">
        <v>15</v>
      </c>
      <c r="N618">
        <v>25</v>
      </c>
      <c r="O618">
        <v>40</v>
      </c>
      <c r="P618">
        <v>60</v>
      </c>
      <c r="Q618">
        <v>100</v>
      </c>
    </row>
    <row r="619" spans="1:17" x14ac:dyDescent="0.2">
      <c r="A619" s="7" t="str">
        <f t="shared" si="9"/>
        <v>North EastFeb-12</v>
      </c>
      <c r="B619" t="s">
        <v>60</v>
      </c>
      <c r="C619" t="s">
        <v>236</v>
      </c>
      <c r="D619">
        <v>0.3</v>
      </c>
      <c r="E619">
        <v>0.7</v>
      </c>
      <c r="F619">
        <v>1</v>
      </c>
      <c r="G619">
        <v>1.3</v>
      </c>
      <c r="H619">
        <v>2.2999999999999998</v>
      </c>
      <c r="I619">
        <v>1.3</v>
      </c>
      <c r="J619">
        <v>0.2</v>
      </c>
      <c r="K619">
        <v>1.5</v>
      </c>
      <c r="L619">
        <v>3.8</v>
      </c>
      <c r="M619">
        <v>14</v>
      </c>
      <c r="N619">
        <v>29</v>
      </c>
      <c r="O619">
        <v>43</v>
      </c>
      <c r="P619">
        <v>57</v>
      </c>
      <c r="Q619">
        <v>100</v>
      </c>
    </row>
    <row r="620" spans="1:17" x14ac:dyDescent="0.2">
      <c r="A620" s="7" t="str">
        <f t="shared" si="9"/>
        <v>North EastMar-12</v>
      </c>
      <c r="B620" t="s">
        <v>60</v>
      </c>
      <c r="C620" t="s">
        <v>241</v>
      </c>
      <c r="D620">
        <v>0.3</v>
      </c>
      <c r="E620">
        <v>0.6</v>
      </c>
      <c r="F620">
        <v>0.9</v>
      </c>
      <c r="G620">
        <v>1.2</v>
      </c>
      <c r="H620">
        <v>2.2000000000000002</v>
      </c>
      <c r="I620">
        <v>1.3</v>
      </c>
      <c r="J620">
        <v>0.1</v>
      </c>
      <c r="K620">
        <v>1.4</v>
      </c>
      <c r="L620">
        <v>3.6</v>
      </c>
      <c r="M620">
        <v>16</v>
      </c>
      <c r="N620">
        <v>27</v>
      </c>
      <c r="O620">
        <v>43</v>
      </c>
      <c r="P620">
        <v>57</v>
      </c>
      <c r="Q620">
        <v>100</v>
      </c>
    </row>
    <row r="621" spans="1:17" x14ac:dyDescent="0.2">
      <c r="A621" s="7" t="str">
        <f t="shared" si="9"/>
        <v>North EastApr-12</v>
      </c>
      <c r="B621" t="s">
        <v>60</v>
      </c>
      <c r="C621" t="s">
        <v>242</v>
      </c>
      <c r="D621">
        <v>0.3</v>
      </c>
      <c r="E621">
        <v>0.5</v>
      </c>
      <c r="F621">
        <v>0.8</v>
      </c>
      <c r="G621">
        <v>1.1000000000000001</v>
      </c>
      <c r="H621">
        <v>1.9</v>
      </c>
      <c r="I621">
        <v>1.1000000000000001</v>
      </c>
      <c r="J621">
        <v>0</v>
      </c>
      <c r="K621">
        <v>1.1000000000000001</v>
      </c>
      <c r="L621">
        <v>3</v>
      </c>
      <c r="M621">
        <v>16</v>
      </c>
      <c r="N621">
        <v>24</v>
      </c>
      <c r="O621">
        <v>41</v>
      </c>
      <c r="P621">
        <v>59</v>
      </c>
      <c r="Q621">
        <v>100</v>
      </c>
    </row>
    <row r="622" spans="1:17" x14ac:dyDescent="0.2">
      <c r="A622" s="7" t="str">
        <f t="shared" si="9"/>
        <v>North EastMay-12</v>
      </c>
      <c r="B622" t="s">
        <v>60</v>
      </c>
      <c r="C622" t="s">
        <v>243</v>
      </c>
      <c r="D622">
        <v>0.4</v>
      </c>
      <c r="E622">
        <v>0.6</v>
      </c>
      <c r="F622">
        <v>0.9</v>
      </c>
      <c r="G622">
        <v>1.3</v>
      </c>
      <c r="H622">
        <v>2.2000000000000002</v>
      </c>
      <c r="I622">
        <v>1.2</v>
      </c>
      <c r="J622">
        <v>0.1</v>
      </c>
      <c r="K622">
        <v>1.3</v>
      </c>
      <c r="L622">
        <v>3.5</v>
      </c>
      <c r="M622">
        <v>16</v>
      </c>
      <c r="N622">
        <v>25</v>
      </c>
      <c r="O622">
        <v>41</v>
      </c>
      <c r="P622">
        <v>59</v>
      </c>
      <c r="Q622">
        <v>100</v>
      </c>
    </row>
    <row r="623" spans="1:17" x14ac:dyDescent="0.2">
      <c r="A623" s="7" t="str">
        <f t="shared" si="9"/>
        <v>North EastJun-12</v>
      </c>
      <c r="B623" t="s">
        <v>60</v>
      </c>
      <c r="C623" t="s">
        <v>251</v>
      </c>
      <c r="D623">
        <v>0.3</v>
      </c>
      <c r="E623">
        <v>0.5</v>
      </c>
      <c r="F623">
        <v>0.8</v>
      </c>
      <c r="G623">
        <v>1.1000000000000001</v>
      </c>
      <c r="H623">
        <v>2</v>
      </c>
      <c r="I623">
        <v>1.1000000000000001</v>
      </c>
      <c r="J623">
        <v>0.1</v>
      </c>
      <c r="K623">
        <v>1.2</v>
      </c>
      <c r="L623">
        <v>3.2</v>
      </c>
      <c r="M623">
        <v>18</v>
      </c>
      <c r="N623">
        <v>24</v>
      </c>
      <c r="O623">
        <v>42</v>
      </c>
      <c r="P623">
        <v>58</v>
      </c>
      <c r="Q623">
        <v>100</v>
      </c>
    </row>
    <row r="624" spans="1:17" x14ac:dyDescent="0.2">
      <c r="A624" s="7" t="str">
        <f t="shared" si="9"/>
        <v>North EastJul-12</v>
      </c>
      <c r="B624" t="s">
        <v>60</v>
      </c>
      <c r="C624" t="s">
        <v>252</v>
      </c>
      <c r="D624">
        <v>0.4</v>
      </c>
      <c r="E624">
        <v>0.6</v>
      </c>
      <c r="F624">
        <v>0.9</v>
      </c>
      <c r="G624">
        <v>1.3</v>
      </c>
      <c r="H624">
        <v>2.2999999999999998</v>
      </c>
      <c r="I624">
        <v>1.2</v>
      </c>
      <c r="J624">
        <v>0.1</v>
      </c>
      <c r="K624">
        <v>1.3</v>
      </c>
      <c r="L624">
        <v>3.5</v>
      </c>
      <c r="M624">
        <v>16</v>
      </c>
      <c r="N624">
        <v>26</v>
      </c>
      <c r="O624">
        <v>42</v>
      </c>
      <c r="P624">
        <v>58</v>
      </c>
      <c r="Q624">
        <v>100</v>
      </c>
    </row>
    <row r="625" spans="1:17" x14ac:dyDescent="0.2">
      <c r="A625" s="7" t="str">
        <f t="shared" si="9"/>
        <v>North EastAug-12</v>
      </c>
      <c r="B625" t="s">
        <v>60</v>
      </c>
      <c r="C625" t="s">
        <v>253</v>
      </c>
      <c r="D625">
        <v>0.4</v>
      </c>
      <c r="E625">
        <v>0.6</v>
      </c>
      <c r="F625">
        <v>0.9</v>
      </c>
      <c r="G625">
        <v>1.2</v>
      </c>
      <c r="H625">
        <v>2.1</v>
      </c>
      <c r="I625">
        <v>1.2</v>
      </c>
      <c r="J625">
        <v>0.1</v>
      </c>
      <c r="K625">
        <v>1.3</v>
      </c>
      <c r="L625">
        <v>3.3</v>
      </c>
      <c r="M625">
        <v>17</v>
      </c>
      <c r="N625">
        <v>28</v>
      </c>
      <c r="O625">
        <v>44</v>
      </c>
      <c r="P625">
        <v>56</v>
      </c>
      <c r="Q625">
        <v>100</v>
      </c>
    </row>
    <row r="626" spans="1:17" x14ac:dyDescent="0.2">
      <c r="A626" s="7" t="str">
        <f t="shared" si="9"/>
        <v>North EastSep-12</v>
      </c>
      <c r="B626" t="s">
        <v>60</v>
      </c>
      <c r="C626" t="s">
        <v>258</v>
      </c>
      <c r="D626">
        <v>0.4</v>
      </c>
      <c r="E626">
        <v>0.6</v>
      </c>
      <c r="F626">
        <v>1</v>
      </c>
      <c r="G626">
        <v>1.3</v>
      </c>
      <c r="H626">
        <v>2.2000000000000002</v>
      </c>
      <c r="I626">
        <v>1.1000000000000001</v>
      </c>
      <c r="J626">
        <v>0.1</v>
      </c>
      <c r="K626">
        <v>1.2</v>
      </c>
      <c r="L626">
        <v>3.5</v>
      </c>
      <c r="M626">
        <v>18</v>
      </c>
      <c r="N626">
        <v>25</v>
      </c>
      <c r="O626">
        <v>44</v>
      </c>
      <c r="P626">
        <v>56</v>
      </c>
      <c r="Q626">
        <v>100</v>
      </c>
    </row>
    <row r="627" spans="1:17" x14ac:dyDescent="0.2">
      <c r="A627" s="7" t="str">
        <f t="shared" si="9"/>
        <v>North EastOct-12</v>
      </c>
      <c r="B627" t="s">
        <v>60</v>
      </c>
      <c r="C627" t="s">
        <v>259</v>
      </c>
      <c r="D627">
        <v>0.4</v>
      </c>
      <c r="E627">
        <v>0.6</v>
      </c>
      <c r="F627">
        <v>1.1000000000000001</v>
      </c>
      <c r="G627">
        <v>1.4</v>
      </c>
      <c r="H627">
        <v>2.5</v>
      </c>
      <c r="I627">
        <v>1.3</v>
      </c>
      <c r="J627">
        <v>0.2</v>
      </c>
      <c r="K627">
        <v>1.5</v>
      </c>
      <c r="L627">
        <v>3.9</v>
      </c>
      <c r="M627">
        <v>18</v>
      </c>
      <c r="N627">
        <v>25</v>
      </c>
      <c r="O627">
        <v>43</v>
      </c>
      <c r="P627">
        <v>57</v>
      </c>
      <c r="Q627">
        <v>100</v>
      </c>
    </row>
    <row r="628" spans="1:17" x14ac:dyDescent="0.2">
      <c r="A628" s="7" t="str">
        <f t="shared" si="9"/>
        <v>North EastNov-12</v>
      </c>
      <c r="B628" t="s">
        <v>60</v>
      </c>
      <c r="C628" t="s">
        <v>260</v>
      </c>
      <c r="D628">
        <v>0.4</v>
      </c>
      <c r="E628">
        <v>0.6</v>
      </c>
      <c r="F628">
        <v>1</v>
      </c>
      <c r="G628">
        <v>1.3</v>
      </c>
      <c r="H628">
        <v>2.2999999999999998</v>
      </c>
      <c r="I628">
        <v>1.3</v>
      </c>
      <c r="J628">
        <v>0.1</v>
      </c>
      <c r="K628">
        <v>1.4</v>
      </c>
      <c r="L628">
        <v>3.7</v>
      </c>
      <c r="M628">
        <v>17</v>
      </c>
      <c r="N628">
        <v>26</v>
      </c>
      <c r="O628">
        <v>43</v>
      </c>
      <c r="P628">
        <v>57</v>
      </c>
      <c r="Q628">
        <v>100</v>
      </c>
    </row>
    <row r="629" spans="1:17" x14ac:dyDescent="0.2">
      <c r="A629" s="7" t="str">
        <f t="shared" si="9"/>
        <v>North EastDec-12</v>
      </c>
      <c r="B629" t="s">
        <v>60</v>
      </c>
      <c r="C629" t="s">
        <v>266</v>
      </c>
      <c r="D629">
        <v>0.3</v>
      </c>
      <c r="E629">
        <v>0.4</v>
      </c>
      <c r="F629">
        <v>0.7</v>
      </c>
      <c r="G629">
        <v>1</v>
      </c>
      <c r="H629">
        <v>1.7</v>
      </c>
      <c r="I629">
        <v>1.1000000000000001</v>
      </c>
      <c r="J629">
        <v>0.1</v>
      </c>
      <c r="K629">
        <v>1.2</v>
      </c>
      <c r="L629">
        <v>2.9</v>
      </c>
      <c r="M629">
        <v>17</v>
      </c>
      <c r="N629">
        <v>26</v>
      </c>
      <c r="O629">
        <v>43</v>
      </c>
      <c r="P629">
        <v>57</v>
      </c>
      <c r="Q629">
        <v>100</v>
      </c>
    </row>
    <row r="630" spans="1:17" x14ac:dyDescent="0.2">
      <c r="A630" s="7" t="str">
        <f t="shared" si="9"/>
        <v>North EastJan-13</v>
      </c>
      <c r="B630" t="s">
        <v>60</v>
      </c>
      <c r="C630" t="s">
        <v>267</v>
      </c>
      <c r="D630">
        <v>0.4</v>
      </c>
      <c r="E630">
        <v>0.7</v>
      </c>
      <c r="F630">
        <v>1.1000000000000001</v>
      </c>
      <c r="G630">
        <v>1.4</v>
      </c>
      <c r="H630">
        <v>2.5</v>
      </c>
      <c r="I630">
        <v>1.5</v>
      </c>
      <c r="J630">
        <v>0.1</v>
      </c>
      <c r="K630">
        <v>1.7</v>
      </c>
      <c r="L630">
        <v>4.2</v>
      </c>
      <c r="M630">
        <v>17</v>
      </c>
      <c r="N630">
        <v>27</v>
      </c>
      <c r="O630">
        <v>44</v>
      </c>
      <c r="P630">
        <v>56</v>
      </c>
      <c r="Q630">
        <v>100</v>
      </c>
    </row>
    <row r="631" spans="1:17" x14ac:dyDescent="0.2">
      <c r="A631" s="7" t="str">
        <f t="shared" si="9"/>
        <v>North EastFeb-13</v>
      </c>
      <c r="B631" t="s">
        <v>60</v>
      </c>
      <c r="C631" t="s">
        <v>268</v>
      </c>
      <c r="D631">
        <v>0.4</v>
      </c>
      <c r="E631">
        <v>0.6</v>
      </c>
      <c r="F631">
        <v>1</v>
      </c>
      <c r="G631">
        <v>1.3</v>
      </c>
      <c r="H631">
        <v>2.2999999999999998</v>
      </c>
      <c r="I631">
        <v>1.4</v>
      </c>
      <c r="J631">
        <v>0.2</v>
      </c>
      <c r="K631">
        <v>1.6</v>
      </c>
      <c r="L631">
        <v>4</v>
      </c>
      <c r="M631">
        <v>18</v>
      </c>
      <c r="N631">
        <v>27</v>
      </c>
      <c r="O631">
        <v>45</v>
      </c>
      <c r="P631">
        <v>55</v>
      </c>
      <c r="Q631">
        <v>100</v>
      </c>
    </row>
    <row r="632" spans="1:17" x14ac:dyDescent="0.2">
      <c r="A632" s="7" t="str">
        <f t="shared" si="9"/>
        <v>North EastMar-13</v>
      </c>
      <c r="B632" t="s">
        <v>60</v>
      </c>
      <c r="C632" t="s">
        <v>282</v>
      </c>
      <c r="D632">
        <v>0.4</v>
      </c>
      <c r="E632">
        <v>0.7</v>
      </c>
      <c r="F632">
        <v>1</v>
      </c>
      <c r="G632">
        <v>1.1000000000000001</v>
      </c>
      <c r="H632">
        <v>2.1</v>
      </c>
      <c r="I632">
        <v>1.4</v>
      </c>
      <c r="J632">
        <v>0.2</v>
      </c>
      <c r="K632">
        <v>1.7</v>
      </c>
      <c r="L632">
        <v>3.8</v>
      </c>
      <c r="M632">
        <v>18</v>
      </c>
      <c r="N632">
        <v>31</v>
      </c>
      <c r="O632">
        <v>49</v>
      </c>
      <c r="P632">
        <v>51</v>
      </c>
      <c r="Q632">
        <v>100</v>
      </c>
    </row>
    <row r="633" spans="1:17" x14ac:dyDescent="0.2">
      <c r="A633" s="7" t="str">
        <f t="shared" si="9"/>
        <v>North EastApr-13</v>
      </c>
      <c r="B633" t="s">
        <v>60</v>
      </c>
      <c r="C633" t="s">
        <v>283</v>
      </c>
      <c r="D633">
        <v>0.3</v>
      </c>
      <c r="E633">
        <v>0.7</v>
      </c>
      <c r="F633">
        <v>1</v>
      </c>
      <c r="G633">
        <v>1</v>
      </c>
      <c r="H633">
        <v>2.1</v>
      </c>
      <c r="I633">
        <v>1.4</v>
      </c>
      <c r="J633">
        <v>0.1</v>
      </c>
      <c r="K633">
        <v>1.5</v>
      </c>
      <c r="L633">
        <v>3.6</v>
      </c>
      <c r="M633">
        <v>15</v>
      </c>
      <c r="N633">
        <v>36</v>
      </c>
      <c r="O633">
        <v>51</v>
      </c>
      <c r="P633">
        <v>49</v>
      </c>
      <c r="Q633">
        <v>100</v>
      </c>
    </row>
    <row r="634" spans="1:17" x14ac:dyDescent="0.2">
      <c r="A634" s="7" t="str">
        <f t="shared" si="9"/>
        <v>North EastMay-13</v>
      </c>
      <c r="B634" t="s">
        <v>60</v>
      </c>
      <c r="C634" t="s">
        <v>284</v>
      </c>
      <c r="D634">
        <v>0.4</v>
      </c>
      <c r="E634">
        <v>0.8</v>
      </c>
      <c r="F634">
        <v>1.1000000000000001</v>
      </c>
      <c r="G634">
        <v>0.9</v>
      </c>
      <c r="H634">
        <v>2.1</v>
      </c>
      <c r="I634">
        <v>1.4</v>
      </c>
      <c r="J634">
        <v>0.2</v>
      </c>
      <c r="K634">
        <v>1.6</v>
      </c>
      <c r="L634">
        <v>3.7</v>
      </c>
      <c r="M634">
        <v>17</v>
      </c>
      <c r="N634">
        <v>38</v>
      </c>
      <c r="O634">
        <v>55</v>
      </c>
      <c r="P634">
        <v>45</v>
      </c>
      <c r="Q634">
        <v>100</v>
      </c>
    </row>
    <row r="635" spans="1:17" x14ac:dyDescent="0.2">
      <c r="A635" s="7" t="str">
        <f t="shared" si="9"/>
        <v>North EastJun-13</v>
      </c>
      <c r="B635" t="s">
        <v>60</v>
      </c>
      <c r="C635" t="s">
        <v>754</v>
      </c>
      <c r="D635">
        <v>0.2</v>
      </c>
      <c r="E635">
        <v>0.7</v>
      </c>
      <c r="F635">
        <v>0.9</v>
      </c>
      <c r="G635">
        <v>0.9</v>
      </c>
      <c r="H635">
        <v>1.8</v>
      </c>
      <c r="I635">
        <v>1.5</v>
      </c>
      <c r="J635">
        <v>0.2</v>
      </c>
      <c r="K635">
        <v>1.7</v>
      </c>
      <c r="L635">
        <v>3.5</v>
      </c>
      <c r="M635">
        <v>14</v>
      </c>
      <c r="N635">
        <v>36</v>
      </c>
      <c r="O635">
        <v>50</v>
      </c>
      <c r="P635">
        <v>50</v>
      </c>
      <c r="Q635">
        <v>100</v>
      </c>
    </row>
    <row r="636" spans="1:17" x14ac:dyDescent="0.2">
      <c r="A636" s="7" t="str">
        <f t="shared" si="9"/>
        <v>North EastJul-13</v>
      </c>
      <c r="B636" t="s">
        <v>60</v>
      </c>
      <c r="C636" t="s">
        <v>759</v>
      </c>
      <c r="D636">
        <v>0.3</v>
      </c>
      <c r="E636">
        <v>0.7</v>
      </c>
      <c r="F636">
        <v>1</v>
      </c>
      <c r="G636">
        <v>1.1000000000000001</v>
      </c>
      <c r="H636">
        <v>2.1</v>
      </c>
      <c r="I636">
        <v>1.7</v>
      </c>
      <c r="J636">
        <v>0.2</v>
      </c>
      <c r="K636">
        <v>1.9</v>
      </c>
      <c r="L636">
        <v>4</v>
      </c>
      <c r="M636">
        <v>14</v>
      </c>
      <c r="N636">
        <v>35</v>
      </c>
      <c r="O636">
        <v>49</v>
      </c>
      <c r="P636">
        <v>51</v>
      </c>
      <c r="Q636">
        <v>100</v>
      </c>
    </row>
    <row r="637" spans="1:17" x14ac:dyDescent="0.2">
      <c r="A637" s="7" t="str">
        <f t="shared" si="9"/>
        <v>North EastAug-13</v>
      </c>
      <c r="B637" t="s">
        <v>60</v>
      </c>
      <c r="C637" t="s">
        <v>760</v>
      </c>
      <c r="D637">
        <v>0.3</v>
      </c>
      <c r="E637">
        <v>0.7</v>
      </c>
      <c r="F637">
        <v>1</v>
      </c>
      <c r="G637">
        <v>0.9</v>
      </c>
      <c r="H637">
        <v>1.9</v>
      </c>
      <c r="I637">
        <v>1.7</v>
      </c>
      <c r="J637">
        <v>0.2</v>
      </c>
      <c r="K637">
        <v>1.8</v>
      </c>
      <c r="L637">
        <v>3.7</v>
      </c>
      <c r="M637">
        <v>13</v>
      </c>
      <c r="N637">
        <v>39</v>
      </c>
      <c r="O637">
        <v>52</v>
      </c>
      <c r="P637">
        <v>48</v>
      </c>
      <c r="Q637">
        <v>100</v>
      </c>
    </row>
    <row r="638" spans="1:17" x14ac:dyDescent="0.2">
      <c r="A638" s="7" t="str">
        <f t="shared" si="9"/>
        <v>North EastSep-13</v>
      </c>
      <c r="B638" t="s">
        <v>60</v>
      </c>
      <c r="C638" t="s">
        <v>761</v>
      </c>
      <c r="D638">
        <v>0.3</v>
      </c>
      <c r="E638">
        <v>0.8</v>
      </c>
      <c r="F638">
        <v>1.1000000000000001</v>
      </c>
      <c r="G638">
        <v>0.9</v>
      </c>
      <c r="H638">
        <v>2</v>
      </c>
      <c r="I638">
        <v>1.6</v>
      </c>
      <c r="J638">
        <v>0.2</v>
      </c>
      <c r="K638">
        <v>1.8</v>
      </c>
      <c r="L638">
        <v>3.8</v>
      </c>
      <c r="M638">
        <v>14</v>
      </c>
      <c r="N638">
        <v>40</v>
      </c>
      <c r="O638">
        <v>54</v>
      </c>
      <c r="P638">
        <v>46</v>
      </c>
      <c r="Q638">
        <v>100</v>
      </c>
    </row>
    <row r="639" spans="1:17" x14ac:dyDescent="0.2">
      <c r="A639" s="7" t="str">
        <f t="shared" si="9"/>
        <v>North EastOct-13</v>
      </c>
      <c r="B639" t="s">
        <v>60</v>
      </c>
      <c r="C639" t="s">
        <v>786</v>
      </c>
      <c r="D639">
        <v>0.3</v>
      </c>
      <c r="E639">
        <v>0.8</v>
      </c>
      <c r="F639">
        <v>1</v>
      </c>
      <c r="G639">
        <v>1</v>
      </c>
      <c r="H639">
        <v>2</v>
      </c>
      <c r="I639">
        <v>1.7</v>
      </c>
      <c r="J639">
        <v>0.4</v>
      </c>
      <c r="K639">
        <v>2.1</v>
      </c>
      <c r="L639">
        <v>4.0999999999999996</v>
      </c>
      <c r="M639">
        <v>14</v>
      </c>
      <c r="N639">
        <v>37</v>
      </c>
      <c r="O639">
        <v>51</v>
      </c>
      <c r="P639">
        <v>49</v>
      </c>
      <c r="Q639">
        <v>100</v>
      </c>
    </row>
    <row r="640" spans="1:17" x14ac:dyDescent="0.2">
      <c r="A640" s="7" t="str">
        <f t="shared" si="9"/>
        <v>North EastNov-13</v>
      </c>
      <c r="B640" t="s">
        <v>60</v>
      </c>
      <c r="C640" t="s">
        <v>787</v>
      </c>
      <c r="D640">
        <v>0.3</v>
      </c>
      <c r="E640">
        <v>0.7</v>
      </c>
      <c r="F640">
        <v>1</v>
      </c>
      <c r="G640">
        <v>0.9</v>
      </c>
      <c r="H640">
        <v>1.9</v>
      </c>
      <c r="I640">
        <v>1.7</v>
      </c>
      <c r="J640">
        <v>0.4</v>
      </c>
      <c r="K640">
        <v>2.1</v>
      </c>
      <c r="L640">
        <v>4</v>
      </c>
      <c r="M640">
        <v>14</v>
      </c>
      <c r="N640">
        <v>39</v>
      </c>
      <c r="O640">
        <v>52</v>
      </c>
      <c r="P640">
        <v>48</v>
      </c>
      <c r="Q640">
        <v>100</v>
      </c>
    </row>
    <row r="641" spans="1:17" x14ac:dyDescent="0.2">
      <c r="A641" s="7" t="str">
        <f t="shared" si="9"/>
        <v>North EastDec-13</v>
      </c>
      <c r="B641" t="s">
        <v>60</v>
      </c>
      <c r="C641" t="s">
        <v>788</v>
      </c>
      <c r="D641">
        <v>0.2</v>
      </c>
      <c r="E641">
        <v>0.6</v>
      </c>
      <c r="F641">
        <v>0.7</v>
      </c>
      <c r="G641">
        <v>0.7</v>
      </c>
      <c r="H641">
        <v>1.4</v>
      </c>
      <c r="I641">
        <v>1.4</v>
      </c>
      <c r="J641">
        <v>0.3</v>
      </c>
      <c r="K641">
        <v>1.7</v>
      </c>
      <c r="L641">
        <v>3.1</v>
      </c>
      <c r="M641">
        <v>12</v>
      </c>
      <c r="N641">
        <v>40</v>
      </c>
      <c r="O641">
        <v>52</v>
      </c>
      <c r="P641">
        <v>48</v>
      </c>
      <c r="Q641">
        <v>100</v>
      </c>
    </row>
    <row r="642" spans="1:17" x14ac:dyDescent="0.2">
      <c r="A642" s="7" t="str">
        <f t="shared" si="9"/>
        <v>North EastJan-14</v>
      </c>
      <c r="B642" t="s">
        <v>60</v>
      </c>
      <c r="C642" t="s">
        <v>804</v>
      </c>
      <c r="D642">
        <v>0.3</v>
      </c>
      <c r="E642">
        <v>0.8</v>
      </c>
      <c r="F642">
        <v>1.1000000000000001</v>
      </c>
      <c r="G642">
        <v>1.1000000000000001</v>
      </c>
      <c r="H642">
        <v>2.1</v>
      </c>
      <c r="I642">
        <v>1.9</v>
      </c>
      <c r="J642">
        <v>0.4</v>
      </c>
      <c r="K642">
        <v>2.2999999999999998</v>
      </c>
      <c r="L642">
        <v>4.5</v>
      </c>
      <c r="M642">
        <v>12</v>
      </c>
      <c r="N642">
        <v>39</v>
      </c>
      <c r="O642">
        <v>51</v>
      </c>
      <c r="P642">
        <v>49</v>
      </c>
      <c r="Q642">
        <v>100</v>
      </c>
    </row>
    <row r="643" spans="1:17" x14ac:dyDescent="0.2">
      <c r="A643" s="7" t="str">
        <f t="shared" ref="A643:A706" si="10">CONCATENATE(B643,C643)</f>
        <v>North EastFeb-14</v>
      </c>
      <c r="B643" t="s">
        <v>60</v>
      </c>
      <c r="C643" t="s">
        <v>805</v>
      </c>
      <c r="D643">
        <v>0.3</v>
      </c>
      <c r="E643">
        <v>0.8</v>
      </c>
      <c r="F643">
        <v>1</v>
      </c>
      <c r="G643">
        <v>0.8</v>
      </c>
      <c r="H643">
        <v>1.9</v>
      </c>
      <c r="I643">
        <v>1.6</v>
      </c>
      <c r="J643">
        <v>0.5</v>
      </c>
      <c r="K643">
        <v>2.1</v>
      </c>
      <c r="L643">
        <v>3.9</v>
      </c>
      <c r="M643">
        <v>14</v>
      </c>
      <c r="N643">
        <v>41</v>
      </c>
      <c r="O643">
        <v>55</v>
      </c>
      <c r="P643">
        <v>45</v>
      </c>
      <c r="Q643">
        <v>100</v>
      </c>
    </row>
    <row r="644" spans="1:17" x14ac:dyDescent="0.2">
      <c r="A644" s="7" t="str">
        <f t="shared" si="10"/>
        <v>North EastMar-14</v>
      </c>
      <c r="B644" t="s">
        <v>60</v>
      </c>
      <c r="C644" t="s">
        <v>806</v>
      </c>
      <c r="D644">
        <v>0.2</v>
      </c>
      <c r="E644">
        <v>0.8</v>
      </c>
      <c r="F644">
        <v>1</v>
      </c>
      <c r="G644">
        <v>0.8</v>
      </c>
      <c r="H644">
        <v>1.9</v>
      </c>
      <c r="I644">
        <v>1.8</v>
      </c>
      <c r="J644">
        <v>0.4</v>
      </c>
      <c r="K644">
        <v>2.2000000000000002</v>
      </c>
      <c r="L644">
        <v>4.0999999999999996</v>
      </c>
      <c r="M644">
        <v>13</v>
      </c>
      <c r="N644">
        <v>42</v>
      </c>
      <c r="O644">
        <v>55</v>
      </c>
      <c r="P644">
        <v>45</v>
      </c>
      <c r="Q644">
        <v>100</v>
      </c>
    </row>
    <row r="645" spans="1:17" x14ac:dyDescent="0.2">
      <c r="A645" s="7" t="str">
        <f t="shared" si="10"/>
        <v>North EastApr-14</v>
      </c>
      <c r="B645" t="s">
        <v>60</v>
      </c>
      <c r="C645" t="s">
        <v>768</v>
      </c>
      <c r="D645">
        <v>0.2</v>
      </c>
      <c r="E645">
        <v>0.7</v>
      </c>
      <c r="F645">
        <v>0.9</v>
      </c>
      <c r="G645">
        <v>0.8</v>
      </c>
      <c r="H645">
        <v>1.7</v>
      </c>
      <c r="I645">
        <v>1.7</v>
      </c>
      <c r="J645">
        <v>0.5</v>
      </c>
      <c r="K645">
        <v>2.2000000000000002</v>
      </c>
      <c r="L645">
        <v>3.9</v>
      </c>
      <c r="M645">
        <v>11</v>
      </c>
      <c r="N645">
        <v>42</v>
      </c>
      <c r="O645">
        <v>54</v>
      </c>
      <c r="P645">
        <v>46</v>
      </c>
      <c r="Q645">
        <v>100</v>
      </c>
    </row>
    <row r="646" spans="1:17" x14ac:dyDescent="0.2">
      <c r="A646" s="7" t="str">
        <f t="shared" si="10"/>
        <v>North EastMay-14</v>
      </c>
      <c r="B646" t="s">
        <v>60</v>
      </c>
      <c r="C646" t="s">
        <v>769</v>
      </c>
      <c r="D646">
        <v>0.2</v>
      </c>
      <c r="E646">
        <v>0.7</v>
      </c>
      <c r="F646">
        <v>0.9</v>
      </c>
      <c r="G646">
        <v>0.8</v>
      </c>
      <c r="H646">
        <v>1.7</v>
      </c>
      <c r="I646">
        <v>1.8</v>
      </c>
      <c r="J646">
        <v>0.5</v>
      </c>
      <c r="K646">
        <v>2.4</v>
      </c>
      <c r="L646">
        <v>4.0999999999999996</v>
      </c>
      <c r="M646">
        <v>10</v>
      </c>
      <c r="N646">
        <v>44</v>
      </c>
      <c r="O646">
        <v>54</v>
      </c>
      <c r="P646">
        <v>46</v>
      </c>
      <c r="Q646">
        <v>100</v>
      </c>
    </row>
    <row r="647" spans="1:17" x14ac:dyDescent="0.2">
      <c r="A647" s="7" t="str">
        <f t="shared" si="10"/>
        <v>North EastJun-14</v>
      </c>
      <c r="B647" t="s">
        <v>60</v>
      </c>
      <c r="C647" t="s">
        <v>770</v>
      </c>
      <c r="D647">
        <v>0.2</v>
      </c>
      <c r="E647">
        <v>0.7</v>
      </c>
      <c r="F647">
        <v>0.9</v>
      </c>
      <c r="G647">
        <v>0.5</v>
      </c>
      <c r="H647">
        <v>1.5</v>
      </c>
      <c r="I647">
        <v>1.9</v>
      </c>
      <c r="J647">
        <v>0.9</v>
      </c>
      <c r="K647">
        <v>2.8</v>
      </c>
      <c r="L647">
        <v>4.2</v>
      </c>
      <c r="M647">
        <v>13</v>
      </c>
      <c r="N647">
        <v>49</v>
      </c>
      <c r="O647">
        <v>62</v>
      </c>
      <c r="P647">
        <v>38</v>
      </c>
      <c r="Q647">
        <v>100</v>
      </c>
    </row>
    <row r="648" spans="1:17" x14ac:dyDescent="0.2">
      <c r="A648" s="7" t="str">
        <f t="shared" si="10"/>
        <v>North EastJul-14</v>
      </c>
      <c r="B648" t="s">
        <v>60</v>
      </c>
      <c r="C648" t="s">
        <v>773</v>
      </c>
      <c r="D648">
        <v>0.2</v>
      </c>
      <c r="E648">
        <v>0.6</v>
      </c>
      <c r="F648">
        <v>0.7</v>
      </c>
      <c r="G648">
        <v>0.3</v>
      </c>
      <c r="H648">
        <v>1</v>
      </c>
      <c r="I648">
        <v>1.8</v>
      </c>
      <c r="J648">
        <v>1.5</v>
      </c>
      <c r="K648">
        <v>3.2</v>
      </c>
      <c r="L648">
        <v>4.3</v>
      </c>
      <c r="M648">
        <v>15</v>
      </c>
      <c r="N648">
        <v>57</v>
      </c>
      <c r="O648">
        <v>71</v>
      </c>
      <c r="P648">
        <v>29</v>
      </c>
      <c r="Q648">
        <v>100</v>
      </c>
    </row>
    <row r="649" spans="1:17" x14ac:dyDescent="0.2">
      <c r="A649" s="7" t="str">
        <f t="shared" si="10"/>
        <v>North EastAug-14</v>
      </c>
      <c r="B649" t="s">
        <v>60</v>
      </c>
      <c r="C649" t="s">
        <v>774</v>
      </c>
      <c r="D649">
        <v>0.1</v>
      </c>
      <c r="E649">
        <v>0.5</v>
      </c>
      <c r="F649">
        <v>0.6</v>
      </c>
      <c r="G649">
        <v>0.2</v>
      </c>
      <c r="H649">
        <v>0.8</v>
      </c>
      <c r="I649">
        <v>1.6</v>
      </c>
      <c r="J649">
        <v>1.7</v>
      </c>
      <c r="K649">
        <v>3.3</v>
      </c>
      <c r="L649">
        <v>4</v>
      </c>
      <c r="M649">
        <v>12</v>
      </c>
      <c r="N649">
        <v>68</v>
      </c>
      <c r="O649">
        <v>80</v>
      </c>
      <c r="P649">
        <v>20</v>
      </c>
      <c r="Q649">
        <v>100</v>
      </c>
    </row>
    <row r="650" spans="1:17" x14ac:dyDescent="0.2">
      <c r="A650" s="7" t="str">
        <f t="shared" si="10"/>
        <v>North EastSep-14</v>
      </c>
      <c r="B650" t="s">
        <v>60</v>
      </c>
      <c r="C650" t="s">
        <v>775</v>
      </c>
      <c r="D650">
        <v>0.1</v>
      </c>
      <c r="E650">
        <v>0.6</v>
      </c>
      <c r="F650">
        <v>0.7</v>
      </c>
      <c r="G650">
        <v>0.1</v>
      </c>
      <c r="H650">
        <v>0.8</v>
      </c>
      <c r="I650">
        <v>1.7</v>
      </c>
      <c r="J650">
        <v>2.2000000000000002</v>
      </c>
      <c r="K650">
        <v>3.9</v>
      </c>
      <c r="L650">
        <v>4.7</v>
      </c>
      <c r="M650">
        <v>16</v>
      </c>
      <c r="N650">
        <v>75</v>
      </c>
      <c r="O650">
        <v>91</v>
      </c>
      <c r="P650">
        <v>9</v>
      </c>
      <c r="Q650">
        <v>100</v>
      </c>
    </row>
    <row r="651" spans="1:17" x14ac:dyDescent="0.2">
      <c r="A651" s="7" t="str">
        <f t="shared" si="10"/>
        <v>North EastTo Date</v>
      </c>
      <c r="B651" t="s">
        <v>60</v>
      </c>
      <c r="C651" t="s">
        <v>244</v>
      </c>
      <c r="D651">
        <v>23.8</v>
      </c>
      <c r="E651">
        <v>32</v>
      </c>
      <c r="F651">
        <v>55.8</v>
      </c>
      <c r="G651">
        <v>88.6</v>
      </c>
      <c r="H651">
        <v>144.5</v>
      </c>
      <c r="I651">
        <v>98</v>
      </c>
      <c r="J651">
        <v>13</v>
      </c>
      <c r="K651">
        <v>111.1</v>
      </c>
      <c r="L651">
        <v>255.5</v>
      </c>
      <c r="M651">
        <v>17</v>
      </c>
      <c r="N651">
        <v>22</v>
      </c>
      <c r="O651">
        <v>39</v>
      </c>
      <c r="P651">
        <v>61</v>
      </c>
      <c r="Q651">
        <v>100</v>
      </c>
    </row>
    <row r="652" spans="1:17" x14ac:dyDescent="0.2">
      <c r="A652" s="7" t="str">
        <f t="shared" si="10"/>
        <v>North WestApr-09 to Mar-10</v>
      </c>
      <c r="B652" t="s">
        <v>61</v>
      </c>
      <c r="C652" t="s">
        <v>119</v>
      </c>
      <c r="D652">
        <v>18.899999999999999</v>
      </c>
      <c r="E652">
        <v>6.7</v>
      </c>
      <c r="F652">
        <v>25.7</v>
      </c>
      <c r="G652">
        <v>35.6</v>
      </c>
      <c r="H652">
        <v>61.3</v>
      </c>
      <c r="I652">
        <v>33.1</v>
      </c>
      <c r="J652">
        <v>0</v>
      </c>
      <c r="K652">
        <v>33.1</v>
      </c>
      <c r="L652">
        <v>94.4</v>
      </c>
      <c r="M652">
        <v>31</v>
      </c>
      <c r="N652">
        <v>11</v>
      </c>
      <c r="O652">
        <v>42</v>
      </c>
      <c r="P652">
        <v>58</v>
      </c>
      <c r="Q652">
        <v>100</v>
      </c>
    </row>
    <row r="653" spans="1:17" x14ac:dyDescent="0.2">
      <c r="A653" s="7" t="str">
        <f t="shared" si="10"/>
        <v>North WestApr-10 to Mar-11</v>
      </c>
      <c r="B653" t="s">
        <v>61</v>
      </c>
      <c r="C653" t="s">
        <v>120</v>
      </c>
      <c r="D653">
        <v>20.100000000000001</v>
      </c>
      <c r="E653">
        <v>8.3000000000000007</v>
      </c>
      <c r="F653">
        <v>28.4</v>
      </c>
      <c r="G653">
        <v>35.1</v>
      </c>
      <c r="H653">
        <v>63.5</v>
      </c>
      <c r="I653">
        <v>34.700000000000003</v>
      </c>
      <c r="J653">
        <v>0.1</v>
      </c>
      <c r="K653">
        <v>34.799999999999997</v>
      </c>
      <c r="L653">
        <v>98.3</v>
      </c>
      <c r="M653">
        <v>32</v>
      </c>
      <c r="N653">
        <v>13</v>
      </c>
      <c r="O653">
        <v>45</v>
      </c>
      <c r="P653">
        <v>55</v>
      </c>
      <c r="Q653">
        <v>100</v>
      </c>
    </row>
    <row r="654" spans="1:17" x14ac:dyDescent="0.2">
      <c r="A654" s="7" t="str">
        <f t="shared" si="10"/>
        <v>North WestApr-11 to Mar-12</v>
      </c>
      <c r="B654" t="s">
        <v>61</v>
      </c>
      <c r="C654" t="s">
        <v>238</v>
      </c>
      <c r="D654">
        <v>14.8</v>
      </c>
      <c r="E654">
        <v>18.100000000000001</v>
      </c>
      <c r="F654">
        <v>32.799999999999997</v>
      </c>
      <c r="G654">
        <v>33.700000000000003</v>
      </c>
      <c r="H654">
        <v>66.5</v>
      </c>
      <c r="I654">
        <v>39.1</v>
      </c>
      <c r="J654">
        <v>1.4</v>
      </c>
      <c r="K654">
        <v>40.4</v>
      </c>
      <c r="L654">
        <v>107</v>
      </c>
      <c r="M654">
        <v>22</v>
      </c>
      <c r="N654">
        <v>27</v>
      </c>
      <c r="O654">
        <v>49</v>
      </c>
      <c r="P654">
        <v>51</v>
      </c>
      <c r="Q654">
        <v>100</v>
      </c>
    </row>
    <row r="655" spans="1:17" x14ac:dyDescent="0.2">
      <c r="A655" s="7" t="str">
        <f t="shared" si="10"/>
        <v>North WestApr-12 to Mar-13</v>
      </c>
      <c r="B655" t="s">
        <v>61</v>
      </c>
      <c r="C655" t="s">
        <v>279</v>
      </c>
      <c r="D655">
        <v>16.2</v>
      </c>
      <c r="E655">
        <v>23.6</v>
      </c>
      <c r="F655">
        <v>39.799999999999997</v>
      </c>
      <c r="G655">
        <v>30.9</v>
      </c>
      <c r="H655">
        <v>70.8</v>
      </c>
      <c r="I655">
        <v>35.299999999999997</v>
      </c>
      <c r="J655">
        <v>2.5</v>
      </c>
      <c r="K655">
        <v>37.799999999999997</v>
      </c>
      <c r="L655">
        <v>108.6</v>
      </c>
      <c r="M655">
        <v>23</v>
      </c>
      <c r="N655">
        <v>33</v>
      </c>
      <c r="O655">
        <v>56</v>
      </c>
      <c r="P655">
        <v>44</v>
      </c>
      <c r="Q655">
        <v>100</v>
      </c>
    </row>
    <row r="656" spans="1:17" x14ac:dyDescent="0.2">
      <c r="A656" s="7" t="str">
        <f t="shared" si="10"/>
        <v>North WestApr-13 to Mar-14</v>
      </c>
      <c r="B656" t="s">
        <v>61</v>
      </c>
      <c r="C656" t="s">
        <v>801</v>
      </c>
      <c r="D656">
        <v>10.4</v>
      </c>
      <c r="E656">
        <v>29.2</v>
      </c>
      <c r="F656">
        <v>39.6</v>
      </c>
      <c r="G656">
        <v>20.7</v>
      </c>
      <c r="H656">
        <v>60.3</v>
      </c>
      <c r="I656">
        <v>45.7</v>
      </c>
      <c r="J656">
        <v>7.8</v>
      </c>
      <c r="K656">
        <v>53.6</v>
      </c>
      <c r="L656">
        <v>113.8</v>
      </c>
      <c r="M656">
        <v>17</v>
      </c>
      <c r="N656">
        <v>48</v>
      </c>
      <c r="O656">
        <v>66</v>
      </c>
      <c r="P656">
        <v>34</v>
      </c>
      <c r="Q656">
        <v>100</v>
      </c>
    </row>
    <row r="657" spans="1:17" x14ac:dyDescent="0.2">
      <c r="A657" s="7" t="str">
        <f t="shared" si="10"/>
        <v>North WestJan-09 to Dec-09</v>
      </c>
      <c r="B657" t="s">
        <v>61</v>
      </c>
      <c r="C657" t="s">
        <v>122</v>
      </c>
      <c r="D657">
        <v>17.7</v>
      </c>
      <c r="E657">
        <v>6.6</v>
      </c>
      <c r="F657">
        <v>24.4</v>
      </c>
      <c r="G657">
        <v>35.299999999999997</v>
      </c>
      <c r="H657">
        <v>59.7</v>
      </c>
      <c r="I657">
        <v>32.6</v>
      </c>
      <c r="J657">
        <v>0</v>
      </c>
      <c r="K657">
        <v>32.6</v>
      </c>
      <c r="L657">
        <v>92.3</v>
      </c>
      <c r="M657">
        <v>30</v>
      </c>
      <c r="N657">
        <v>11</v>
      </c>
      <c r="O657">
        <v>41</v>
      </c>
      <c r="P657">
        <v>59</v>
      </c>
      <c r="Q657">
        <v>100</v>
      </c>
    </row>
    <row r="658" spans="1:17" x14ac:dyDescent="0.2">
      <c r="A658" s="7" t="str">
        <f t="shared" si="10"/>
        <v>North WestJan-10 to Dec-10</v>
      </c>
      <c r="B658" t="s">
        <v>61</v>
      </c>
      <c r="C658" t="s">
        <v>123</v>
      </c>
      <c r="D658">
        <v>20.9</v>
      </c>
      <c r="E658">
        <v>7.2</v>
      </c>
      <c r="F658">
        <v>28.1</v>
      </c>
      <c r="G658">
        <v>34.799999999999997</v>
      </c>
      <c r="H658">
        <v>62.8</v>
      </c>
      <c r="I658">
        <v>34.4</v>
      </c>
      <c r="J658">
        <v>0</v>
      </c>
      <c r="K658">
        <v>34.4</v>
      </c>
      <c r="L658">
        <v>97.2</v>
      </c>
      <c r="M658">
        <v>33</v>
      </c>
      <c r="N658">
        <v>11</v>
      </c>
      <c r="O658">
        <v>45</v>
      </c>
      <c r="P658">
        <v>55</v>
      </c>
      <c r="Q658">
        <v>100</v>
      </c>
    </row>
    <row r="659" spans="1:17" x14ac:dyDescent="0.2">
      <c r="A659" s="7" t="str">
        <f t="shared" si="10"/>
        <v>North WestJan-11 to Dec-11</v>
      </c>
      <c r="B659" t="s">
        <v>61</v>
      </c>
      <c r="C659" t="s">
        <v>228</v>
      </c>
      <c r="D659">
        <v>15</v>
      </c>
      <c r="E659">
        <v>15</v>
      </c>
      <c r="F659">
        <v>30</v>
      </c>
      <c r="G659">
        <v>34.5</v>
      </c>
      <c r="H659">
        <v>64.5</v>
      </c>
      <c r="I659">
        <v>38.4</v>
      </c>
      <c r="J659">
        <v>0.7</v>
      </c>
      <c r="K659">
        <v>39.1</v>
      </c>
      <c r="L659">
        <v>103.6</v>
      </c>
      <c r="M659">
        <v>23</v>
      </c>
      <c r="N659">
        <v>23</v>
      </c>
      <c r="O659">
        <v>47</v>
      </c>
      <c r="P659">
        <v>53</v>
      </c>
      <c r="Q659">
        <v>100</v>
      </c>
    </row>
    <row r="660" spans="1:17" x14ac:dyDescent="0.2">
      <c r="A660" s="7" t="str">
        <f t="shared" si="10"/>
        <v>North WestJan-12 to Dec-12</v>
      </c>
      <c r="B660" t="s">
        <v>61</v>
      </c>
      <c r="C660" t="s">
        <v>269</v>
      </c>
      <c r="D660">
        <v>16.600000000000001</v>
      </c>
      <c r="E660">
        <v>22.4</v>
      </c>
      <c r="F660">
        <v>39</v>
      </c>
      <c r="G660">
        <v>33.200000000000003</v>
      </c>
      <c r="H660">
        <v>72.2</v>
      </c>
      <c r="I660">
        <v>35.6</v>
      </c>
      <c r="J660">
        <v>2.4</v>
      </c>
      <c r="K660">
        <v>38</v>
      </c>
      <c r="L660">
        <v>110.2</v>
      </c>
      <c r="M660">
        <v>23</v>
      </c>
      <c r="N660">
        <v>31</v>
      </c>
      <c r="O660">
        <v>54</v>
      </c>
      <c r="P660">
        <v>46</v>
      </c>
      <c r="Q660">
        <v>100</v>
      </c>
    </row>
    <row r="661" spans="1:17" x14ac:dyDescent="0.2">
      <c r="A661" s="7" t="str">
        <f t="shared" si="10"/>
        <v>North WestJan-13 to Dec-13</v>
      </c>
      <c r="B661" t="s">
        <v>61</v>
      </c>
      <c r="C661" t="s">
        <v>789</v>
      </c>
      <c r="D661">
        <v>11.8</v>
      </c>
      <c r="E661">
        <v>29.3</v>
      </c>
      <c r="F661">
        <v>41.1</v>
      </c>
      <c r="G661">
        <v>21.9</v>
      </c>
      <c r="H661">
        <v>63</v>
      </c>
      <c r="I661">
        <v>42.6</v>
      </c>
      <c r="J661">
        <v>6.1</v>
      </c>
      <c r="K661">
        <v>48.7</v>
      </c>
      <c r="L661">
        <v>111.8</v>
      </c>
      <c r="M661">
        <v>19</v>
      </c>
      <c r="N661">
        <v>46</v>
      </c>
      <c r="O661">
        <v>65</v>
      </c>
      <c r="P661">
        <v>35</v>
      </c>
      <c r="Q661">
        <v>100</v>
      </c>
    </row>
    <row r="662" spans="1:17" x14ac:dyDescent="0.2">
      <c r="A662" s="7" t="str">
        <f t="shared" si="10"/>
        <v>North WestOct-08 to Dec-08</v>
      </c>
      <c r="B662" t="s">
        <v>61</v>
      </c>
      <c r="C662" t="s">
        <v>125</v>
      </c>
      <c r="D662">
        <v>2.2000000000000002</v>
      </c>
      <c r="E662">
        <v>1.1000000000000001</v>
      </c>
      <c r="F662">
        <v>3.3</v>
      </c>
      <c r="G662">
        <v>5</v>
      </c>
      <c r="H662">
        <v>8.3000000000000007</v>
      </c>
      <c r="I662">
        <v>5.3</v>
      </c>
      <c r="J662">
        <v>0</v>
      </c>
      <c r="K662">
        <v>5.3</v>
      </c>
      <c r="L662">
        <v>13.6</v>
      </c>
      <c r="M662">
        <v>26</v>
      </c>
      <c r="N662">
        <v>13</v>
      </c>
      <c r="O662">
        <v>40</v>
      </c>
      <c r="P662">
        <v>60</v>
      </c>
      <c r="Q662">
        <v>100</v>
      </c>
    </row>
    <row r="663" spans="1:17" x14ac:dyDescent="0.2">
      <c r="A663" s="7" t="str">
        <f t="shared" si="10"/>
        <v>North WestJan-09 to Mar-09</v>
      </c>
      <c r="B663" t="s">
        <v>61</v>
      </c>
      <c r="C663" t="s">
        <v>126</v>
      </c>
      <c r="D663">
        <v>4.0999999999999996</v>
      </c>
      <c r="E663">
        <v>1.6</v>
      </c>
      <c r="F663">
        <v>5.7</v>
      </c>
      <c r="G663">
        <v>9.1999999999999993</v>
      </c>
      <c r="H663">
        <v>14.9</v>
      </c>
      <c r="I663">
        <v>8.3000000000000007</v>
      </c>
      <c r="J663">
        <v>0</v>
      </c>
      <c r="K663">
        <v>8.3000000000000007</v>
      </c>
      <c r="L663">
        <v>23.2</v>
      </c>
      <c r="M663">
        <v>28</v>
      </c>
      <c r="N663">
        <v>11</v>
      </c>
      <c r="O663">
        <v>38</v>
      </c>
      <c r="P663">
        <v>62</v>
      </c>
      <c r="Q663">
        <v>100</v>
      </c>
    </row>
    <row r="664" spans="1:17" x14ac:dyDescent="0.2">
      <c r="A664" s="7" t="str">
        <f t="shared" si="10"/>
        <v>North WestApr-09 to Jun-09</v>
      </c>
      <c r="B664" t="s">
        <v>61</v>
      </c>
      <c r="C664" t="s">
        <v>127</v>
      </c>
      <c r="D664">
        <v>4.3</v>
      </c>
      <c r="E664">
        <v>1.7</v>
      </c>
      <c r="F664">
        <v>6</v>
      </c>
      <c r="G664">
        <v>9.1</v>
      </c>
      <c r="H664">
        <v>15.1</v>
      </c>
      <c r="I664">
        <v>7.9</v>
      </c>
      <c r="J664">
        <v>0</v>
      </c>
      <c r="K664">
        <v>7.9</v>
      </c>
      <c r="L664">
        <v>23</v>
      </c>
      <c r="M664">
        <v>29</v>
      </c>
      <c r="N664">
        <v>11</v>
      </c>
      <c r="O664">
        <v>40</v>
      </c>
      <c r="P664">
        <v>60</v>
      </c>
      <c r="Q664">
        <v>100</v>
      </c>
    </row>
    <row r="665" spans="1:17" x14ac:dyDescent="0.2">
      <c r="A665" s="7" t="str">
        <f t="shared" si="10"/>
        <v>North WestJul-09 to Sep-09</v>
      </c>
      <c r="B665" t="s">
        <v>61</v>
      </c>
      <c r="C665" t="s">
        <v>128</v>
      </c>
      <c r="D665">
        <v>4.8</v>
      </c>
      <c r="E665">
        <v>1.8</v>
      </c>
      <c r="F665">
        <v>6.6</v>
      </c>
      <c r="G665">
        <v>8.9</v>
      </c>
      <c r="H665">
        <v>15.4</v>
      </c>
      <c r="I665">
        <v>8.3000000000000007</v>
      </c>
      <c r="J665">
        <v>0</v>
      </c>
      <c r="K665">
        <v>8.3000000000000007</v>
      </c>
      <c r="L665">
        <v>23.7</v>
      </c>
      <c r="M665">
        <v>31</v>
      </c>
      <c r="N665">
        <v>12</v>
      </c>
      <c r="O665">
        <v>42</v>
      </c>
      <c r="P665">
        <v>58</v>
      </c>
      <c r="Q665">
        <v>100</v>
      </c>
    </row>
    <row r="666" spans="1:17" x14ac:dyDescent="0.2">
      <c r="A666" s="7" t="str">
        <f t="shared" si="10"/>
        <v>North WestOct-09 to Dec-09</v>
      </c>
      <c r="B666" t="s">
        <v>61</v>
      </c>
      <c r="C666" t="s">
        <v>129</v>
      </c>
      <c r="D666">
        <v>4.5</v>
      </c>
      <c r="E666">
        <v>1.6</v>
      </c>
      <c r="F666">
        <v>6.2</v>
      </c>
      <c r="G666">
        <v>8.1999999999999993</v>
      </c>
      <c r="H666">
        <v>14.3</v>
      </c>
      <c r="I666">
        <v>8.1</v>
      </c>
      <c r="J666">
        <v>0</v>
      </c>
      <c r="K666">
        <v>8.1</v>
      </c>
      <c r="L666">
        <v>22.4</v>
      </c>
      <c r="M666">
        <v>32</v>
      </c>
      <c r="N666">
        <v>11</v>
      </c>
      <c r="O666">
        <v>43</v>
      </c>
      <c r="P666">
        <v>57</v>
      </c>
      <c r="Q666">
        <v>100</v>
      </c>
    </row>
    <row r="667" spans="1:17" x14ac:dyDescent="0.2">
      <c r="A667" s="7" t="str">
        <f t="shared" si="10"/>
        <v>North WestJan-10 to Mar-10</v>
      </c>
      <c r="B667" t="s">
        <v>61</v>
      </c>
      <c r="C667" t="s">
        <v>130</v>
      </c>
      <c r="D667">
        <v>5.3</v>
      </c>
      <c r="E667">
        <v>1.7</v>
      </c>
      <c r="F667">
        <v>7</v>
      </c>
      <c r="G667">
        <v>9.5</v>
      </c>
      <c r="H667">
        <v>16.399999999999999</v>
      </c>
      <c r="I667">
        <v>8.8000000000000007</v>
      </c>
      <c r="J667">
        <v>0</v>
      </c>
      <c r="K667">
        <v>8.8000000000000007</v>
      </c>
      <c r="L667">
        <v>25.3</v>
      </c>
      <c r="M667">
        <v>32</v>
      </c>
      <c r="N667">
        <v>10</v>
      </c>
      <c r="O667">
        <v>42</v>
      </c>
      <c r="P667">
        <v>58</v>
      </c>
      <c r="Q667">
        <v>100</v>
      </c>
    </row>
    <row r="668" spans="1:17" x14ac:dyDescent="0.2">
      <c r="A668" s="7" t="str">
        <f t="shared" si="10"/>
        <v>North WestApr-10 to Jun-10</v>
      </c>
      <c r="B668" t="s">
        <v>61</v>
      </c>
      <c r="C668" t="s">
        <v>131</v>
      </c>
      <c r="D668">
        <v>5.2</v>
      </c>
      <c r="E668">
        <v>1.7</v>
      </c>
      <c r="F668">
        <v>6.9</v>
      </c>
      <c r="G668">
        <v>8.9</v>
      </c>
      <c r="H668">
        <v>15.8</v>
      </c>
      <c r="I668">
        <v>8.1999999999999993</v>
      </c>
      <c r="J668">
        <v>0</v>
      </c>
      <c r="K668">
        <v>8.1999999999999993</v>
      </c>
      <c r="L668">
        <v>24</v>
      </c>
      <c r="M668">
        <v>33</v>
      </c>
      <c r="N668">
        <v>11</v>
      </c>
      <c r="O668">
        <v>44</v>
      </c>
      <c r="P668">
        <v>56</v>
      </c>
      <c r="Q668">
        <v>100</v>
      </c>
    </row>
    <row r="669" spans="1:17" x14ac:dyDescent="0.2">
      <c r="A669" s="7" t="str">
        <f t="shared" si="10"/>
        <v>North WestJul-10 to Sep-10</v>
      </c>
      <c r="B669" t="s">
        <v>61</v>
      </c>
      <c r="C669" t="s">
        <v>132</v>
      </c>
      <c r="D669">
        <v>5.5</v>
      </c>
      <c r="E669">
        <v>1.9</v>
      </c>
      <c r="F669">
        <v>7.4</v>
      </c>
      <c r="G669">
        <v>8.6999999999999993</v>
      </c>
      <c r="H669">
        <v>16.100000000000001</v>
      </c>
      <c r="I669">
        <v>8.9</v>
      </c>
      <c r="J669">
        <v>0</v>
      </c>
      <c r="K669">
        <v>8.9</v>
      </c>
      <c r="L669">
        <v>25.1</v>
      </c>
      <c r="M669">
        <v>34</v>
      </c>
      <c r="N669">
        <v>12</v>
      </c>
      <c r="O669">
        <v>46</v>
      </c>
      <c r="P669">
        <v>54</v>
      </c>
      <c r="Q669">
        <v>100</v>
      </c>
    </row>
    <row r="670" spans="1:17" x14ac:dyDescent="0.2">
      <c r="A670" s="7" t="str">
        <f t="shared" si="10"/>
        <v>North WestOct-10 to Dec-10</v>
      </c>
      <c r="B670" t="s">
        <v>61</v>
      </c>
      <c r="C670" t="s">
        <v>133</v>
      </c>
      <c r="D670">
        <v>4.9000000000000004</v>
      </c>
      <c r="E670">
        <v>1.9</v>
      </c>
      <c r="F670">
        <v>6.8</v>
      </c>
      <c r="G670">
        <v>7.6</v>
      </c>
      <c r="H670">
        <v>14.4</v>
      </c>
      <c r="I670">
        <v>8.4</v>
      </c>
      <c r="J670">
        <v>0</v>
      </c>
      <c r="K670">
        <v>8.5</v>
      </c>
      <c r="L670">
        <v>22.9</v>
      </c>
      <c r="M670">
        <v>34</v>
      </c>
      <c r="N670">
        <v>13</v>
      </c>
      <c r="O670">
        <v>47</v>
      </c>
      <c r="P670">
        <v>53</v>
      </c>
      <c r="Q670">
        <v>100</v>
      </c>
    </row>
    <row r="671" spans="1:17" x14ac:dyDescent="0.2">
      <c r="A671" s="7" t="str">
        <f t="shared" si="10"/>
        <v>North WestJan-11 to Mar-11</v>
      </c>
      <c r="B671" t="s">
        <v>61</v>
      </c>
      <c r="C671" t="s">
        <v>134</v>
      </c>
      <c r="D671">
        <v>4.5</v>
      </c>
      <c r="E671">
        <v>2.8</v>
      </c>
      <c r="F671">
        <v>7.3</v>
      </c>
      <c r="G671">
        <v>9.8000000000000007</v>
      </c>
      <c r="H671">
        <v>17.100000000000001</v>
      </c>
      <c r="I671">
        <v>9.1999999999999993</v>
      </c>
      <c r="J671">
        <v>0</v>
      </c>
      <c r="K671">
        <v>9.1999999999999993</v>
      </c>
      <c r="L671">
        <v>26.3</v>
      </c>
      <c r="M671">
        <v>27</v>
      </c>
      <c r="N671">
        <v>16</v>
      </c>
      <c r="O671">
        <v>43</v>
      </c>
      <c r="P671">
        <v>57</v>
      </c>
      <c r="Q671">
        <v>100</v>
      </c>
    </row>
    <row r="672" spans="1:17" x14ac:dyDescent="0.2">
      <c r="A672" s="7" t="str">
        <f t="shared" si="10"/>
        <v>North WestApr-11 to Jun-11</v>
      </c>
      <c r="B672" t="s">
        <v>61</v>
      </c>
      <c r="C672" t="s">
        <v>148</v>
      </c>
      <c r="D672">
        <v>3.1</v>
      </c>
      <c r="E672">
        <v>3.5</v>
      </c>
      <c r="F672">
        <v>6.6</v>
      </c>
      <c r="G672">
        <v>8.1</v>
      </c>
      <c r="H672">
        <v>14.7</v>
      </c>
      <c r="I672">
        <v>9.3000000000000007</v>
      </c>
      <c r="J672">
        <v>0</v>
      </c>
      <c r="K672">
        <v>9.4</v>
      </c>
      <c r="L672">
        <v>24.1</v>
      </c>
      <c r="M672">
        <v>21</v>
      </c>
      <c r="N672">
        <v>24</v>
      </c>
      <c r="O672">
        <v>45</v>
      </c>
      <c r="P672">
        <v>55</v>
      </c>
      <c r="Q672">
        <v>100</v>
      </c>
    </row>
    <row r="673" spans="1:17" x14ac:dyDescent="0.2">
      <c r="A673" s="7" t="str">
        <f t="shared" si="10"/>
        <v>North WestJul-11 to Sep-11</v>
      </c>
      <c r="B673" t="s">
        <v>61</v>
      </c>
      <c r="C673" t="s">
        <v>151</v>
      </c>
      <c r="D673">
        <v>3.4</v>
      </c>
      <c r="E673">
        <v>4</v>
      </c>
      <c r="F673">
        <v>7.4</v>
      </c>
      <c r="G673">
        <v>8</v>
      </c>
      <c r="H673">
        <v>15.5</v>
      </c>
      <c r="I673">
        <v>9.6999999999999993</v>
      </c>
      <c r="J673">
        <v>0</v>
      </c>
      <c r="K673">
        <v>9.8000000000000007</v>
      </c>
      <c r="L673">
        <v>25.2</v>
      </c>
      <c r="M673">
        <v>22</v>
      </c>
      <c r="N673">
        <v>26</v>
      </c>
      <c r="O673">
        <v>48</v>
      </c>
      <c r="P673">
        <v>52</v>
      </c>
      <c r="Q673">
        <v>100</v>
      </c>
    </row>
    <row r="674" spans="1:17" x14ac:dyDescent="0.2">
      <c r="A674" s="7" t="str">
        <f t="shared" si="10"/>
        <v>North WestOct-11 to Dec-11</v>
      </c>
      <c r="B674" t="s">
        <v>61</v>
      </c>
      <c r="C674" t="s">
        <v>229</v>
      </c>
      <c r="D674">
        <v>3.9</v>
      </c>
      <c r="E674">
        <v>4.7</v>
      </c>
      <c r="F674">
        <v>8.6</v>
      </c>
      <c r="G674">
        <v>8.6</v>
      </c>
      <c r="H674">
        <v>17.2</v>
      </c>
      <c r="I674">
        <v>10.199999999999999</v>
      </c>
      <c r="J674">
        <v>0.6</v>
      </c>
      <c r="K674">
        <v>10.8</v>
      </c>
      <c r="L674">
        <v>27.9</v>
      </c>
      <c r="M674">
        <v>23</v>
      </c>
      <c r="N674">
        <v>27</v>
      </c>
      <c r="O674">
        <v>50</v>
      </c>
      <c r="P674">
        <v>50</v>
      </c>
      <c r="Q674">
        <v>100</v>
      </c>
    </row>
    <row r="675" spans="1:17" x14ac:dyDescent="0.2">
      <c r="A675" s="7" t="str">
        <f t="shared" si="10"/>
        <v>North WestJan-12 to Mar-12</v>
      </c>
      <c r="B675" t="s">
        <v>61</v>
      </c>
      <c r="C675" t="s">
        <v>239</v>
      </c>
      <c r="D675">
        <v>4.3</v>
      </c>
      <c r="E675">
        <v>5.9</v>
      </c>
      <c r="F675">
        <v>10.1</v>
      </c>
      <c r="G675">
        <v>9</v>
      </c>
      <c r="H675">
        <v>19.2</v>
      </c>
      <c r="I675">
        <v>9.8000000000000007</v>
      </c>
      <c r="J675">
        <v>0.7</v>
      </c>
      <c r="K675">
        <v>10.6</v>
      </c>
      <c r="L675">
        <v>29.8</v>
      </c>
      <c r="M675">
        <v>22</v>
      </c>
      <c r="N675">
        <v>31</v>
      </c>
      <c r="O675">
        <v>53</v>
      </c>
      <c r="P675">
        <v>47</v>
      </c>
      <c r="Q675">
        <v>100</v>
      </c>
    </row>
    <row r="676" spans="1:17" x14ac:dyDescent="0.2">
      <c r="A676" s="7" t="str">
        <f t="shared" si="10"/>
        <v>North WestApr-12 to Jun-12</v>
      </c>
      <c r="B676" t="s">
        <v>61</v>
      </c>
      <c r="C676" t="s">
        <v>249</v>
      </c>
      <c r="D676">
        <v>4</v>
      </c>
      <c r="E676">
        <v>5.3</v>
      </c>
      <c r="F676">
        <v>9.1999999999999993</v>
      </c>
      <c r="G676">
        <v>8</v>
      </c>
      <c r="H676">
        <v>17.2</v>
      </c>
      <c r="I676">
        <v>8.3000000000000007</v>
      </c>
      <c r="J676">
        <v>0.5</v>
      </c>
      <c r="K676">
        <v>8.8000000000000007</v>
      </c>
      <c r="L676">
        <v>26</v>
      </c>
      <c r="M676">
        <v>23</v>
      </c>
      <c r="N676">
        <v>31</v>
      </c>
      <c r="O676">
        <v>54</v>
      </c>
      <c r="P676">
        <v>46</v>
      </c>
      <c r="Q676">
        <v>100</v>
      </c>
    </row>
    <row r="677" spans="1:17" x14ac:dyDescent="0.2">
      <c r="A677" s="7" t="str">
        <f t="shared" si="10"/>
        <v>North WestJul-12 to Sep-12</v>
      </c>
      <c r="B677" t="s">
        <v>61</v>
      </c>
      <c r="C677" t="s">
        <v>256</v>
      </c>
      <c r="D677">
        <v>4.3</v>
      </c>
      <c r="E677">
        <v>5.6</v>
      </c>
      <c r="F677">
        <v>10</v>
      </c>
      <c r="G677">
        <v>8.4</v>
      </c>
      <c r="H677">
        <v>18.3</v>
      </c>
      <c r="I677">
        <v>8.6</v>
      </c>
      <c r="J677">
        <v>0.6</v>
      </c>
      <c r="K677">
        <v>9.1999999999999993</v>
      </c>
      <c r="L677">
        <v>27.5</v>
      </c>
      <c r="M677">
        <v>24</v>
      </c>
      <c r="N677">
        <v>31</v>
      </c>
      <c r="O677">
        <v>54</v>
      </c>
      <c r="P677">
        <v>46</v>
      </c>
      <c r="Q677">
        <v>100</v>
      </c>
    </row>
    <row r="678" spans="1:17" x14ac:dyDescent="0.2">
      <c r="A678" s="7" t="str">
        <f t="shared" si="10"/>
        <v>North WestOct-12 to Dec-12</v>
      </c>
      <c r="B678" t="s">
        <v>61</v>
      </c>
      <c r="C678" t="s">
        <v>270</v>
      </c>
      <c r="D678">
        <v>4</v>
      </c>
      <c r="E678">
        <v>5.7</v>
      </c>
      <c r="F678">
        <v>9.6999999999999993</v>
      </c>
      <c r="G678">
        <v>7.8</v>
      </c>
      <c r="H678">
        <v>17.5</v>
      </c>
      <c r="I678">
        <v>8.8000000000000007</v>
      </c>
      <c r="J678">
        <v>0.6</v>
      </c>
      <c r="K678">
        <v>9.4</v>
      </c>
      <c r="L678">
        <v>26.9</v>
      </c>
      <c r="M678">
        <v>23</v>
      </c>
      <c r="N678">
        <v>32</v>
      </c>
      <c r="O678">
        <v>55</v>
      </c>
      <c r="P678">
        <v>45</v>
      </c>
      <c r="Q678">
        <v>100</v>
      </c>
    </row>
    <row r="679" spans="1:17" x14ac:dyDescent="0.2">
      <c r="A679" s="7" t="str">
        <f t="shared" si="10"/>
        <v>North WestJan-13 to Mar-13</v>
      </c>
      <c r="B679" t="s">
        <v>61</v>
      </c>
      <c r="C679" t="s">
        <v>280</v>
      </c>
      <c r="D679">
        <v>3.9</v>
      </c>
      <c r="E679">
        <v>7.1</v>
      </c>
      <c r="F679">
        <v>11</v>
      </c>
      <c r="G679">
        <v>6.8</v>
      </c>
      <c r="H679">
        <v>17.8</v>
      </c>
      <c r="I679">
        <v>9.5</v>
      </c>
      <c r="J679">
        <v>0.9</v>
      </c>
      <c r="K679">
        <v>10.4</v>
      </c>
      <c r="L679">
        <v>28.1</v>
      </c>
      <c r="M679">
        <v>22</v>
      </c>
      <c r="N679">
        <v>40</v>
      </c>
      <c r="O679">
        <v>62</v>
      </c>
      <c r="P679">
        <v>38</v>
      </c>
      <c r="Q679">
        <v>100</v>
      </c>
    </row>
    <row r="680" spans="1:17" x14ac:dyDescent="0.2">
      <c r="A680" s="7" t="str">
        <f t="shared" si="10"/>
        <v>North WestApr-13 to Jun-13</v>
      </c>
      <c r="B680" t="s">
        <v>61</v>
      </c>
      <c r="C680" t="s">
        <v>755</v>
      </c>
      <c r="D680">
        <v>2.7</v>
      </c>
      <c r="E680">
        <v>7.5</v>
      </c>
      <c r="F680">
        <v>10.199999999999999</v>
      </c>
      <c r="G680">
        <v>5</v>
      </c>
      <c r="H680">
        <v>15.2</v>
      </c>
      <c r="I680">
        <v>9.9</v>
      </c>
      <c r="J680">
        <v>1.1000000000000001</v>
      </c>
      <c r="K680">
        <v>11.1</v>
      </c>
      <c r="L680">
        <v>26.2</v>
      </c>
      <c r="M680">
        <v>18</v>
      </c>
      <c r="N680">
        <v>49</v>
      </c>
      <c r="O680">
        <v>67</v>
      </c>
      <c r="P680">
        <v>33</v>
      </c>
      <c r="Q680">
        <v>100</v>
      </c>
    </row>
    <row r="681" spans="1:17" x14ac:dyDescent="0.2">
      <c r="A681" s="7" t="str">
        <f t="shared" si="10"/>
        <v>North WestJul-13 to Sep-13</v>
      </c>
      <c r="B681" t="s">
        <v>61</v>
      </c>
      <c r="C681" t="s">
        <v>757</v>
      </c>
      <c r="D681">
        <v>2.8</v>
      </c>
      <c r="E681">
        <v>7.9</v>
      </c>
      <c r="F681">
        <v>10.7</v>
      </c>
      <c r="G681">
        <v>5.2</v>
      </c>
      <c r="H681">
        <v>15.8</v>
      </c>
      <c r="I681">
        <v>11.7</v>
      </c>
      <c r="J681">
        <v>1.8</v>
      </c>
      <c r="K681">
        <v>13.5</v>
      </c>
      <c r="L681">
        <v>29.4</v>
      </c>
      <c r="M681">
        <v>18</v>
      </c>
      <c r="N681">
        <v>50</v>
      </c>
      <c r="O681">
        <v>67</v>
      </c>
      <c r="P681">
        <v>33</v>
      </c>
      <c r="Q681">
        <v>100</v>
      </c>
    </row>
    <row r="682" spans="1:17" x14ac:dyDescent="0.2">
      <c r="A682" s="7" t="str">
        <f t="shared" si="10"/>
        <v>North WestOct-13 to Dec-13</v>
      </c>
      <c r="B682" t="s">
        <v>61</v>
      </c>
      <c r="C682" t="s">
        <v>784</v>
      </c>
      <c r="D682">
        <v>2.4</v>
      </c>
      <c r="E682">
        <v>6.8</v>
      </c>
      <c r="F682">
        <v>9.1999999999999993</v>
      </c>
      <c r="G682">
        <v>5.0999999999999996</v>
      </c>
      <c r="H682">
        <v>14.2</v>
      </c>
      <c r="I682">
        <v>11.6</v>
      </c>
      <c r="J682">
        <v>2.2999999999999998</v>
      </c>
      <c r="K682">
        <v>13.8</v>
      </c>
      <c r="L682">
        <v>28.1</v>
      </c>
      <c r="M682">
        <v>17</v>
      </c>
      <c r="N682">
        <v>48</v>
      </c>
      <c r="O682">
        <v>64</v>
      </c>
      <c r="P682">
        <v>36</v>
      </c>
      <c r="Q682">
        <v>100</v>
      </c>
    </row>
    <row r="683" spans="1:17" x14ac:dyDescent="0.2">
      <c r="A683" s="7" t="str">
        <f t="shared" si="10"/>
        <v>North WestJan-14 to Mar-14</v>
      </c>
      <c r="B683" t="s">
        <v>61</v>
      </c>
      <c r="C683" t="s">
        <v>802</v>
      </c>
      <c r="D683">
        <v>2.5</v>
      </c>
      <c r="E683">
        <v>7</v>
      </c>
      <c r="F683">
        <v>9.5</v>
      </c>
      <c r="G683">
        <v>5.5</v>
      </c>
      <c r="H683">
        <v>15</v>
      </c>
      <c r="I683">
        <v>12.6</v>
      </c>
      <c r="J683">
        <v>2.6</v>
      </c>
      <c r="K683">
        <v>15.2</v>
      </c>
      <c r="L683">
        <v>30.2</v>
      </c>
      <c r="M683">
        <v>16</v>
      </c>
      <c r="N683">
        <v>47</v>
      </c>
      <c r="O683">
        <v>63</v>
      </c>
      <c r="P683">
        <v>37</v>
      </c>
      <c r="Q683">
        <v>100</v>
      </c>
    </row>
    <row r="684" spans="1:17" x14ac:dyDescent="0.2">
      <c r="A684" s="7" t="str">
        <f t="shared" si="10"/>
        <v>North WestApr-14 to Jun-14</v>
      </c>
      <c r="B684" t="s">
        <v>61</v>
      </c>
      <c r="C684" t="s">
        <v>766</v>
      </c>
      <c r="D684">
        <v>2.2999999999999998</v>
      </c>
      <c r="E684">
        <v>6.4</v>
      </c>
      <c r="F684">
        <v>8.8000000000000007</v>
      </c>
      <c r="G684">
        <v>4.8</v>
      </c>
      <c r="H684">
        <v>13.5</v>
      </c>
      <c r="I684">
        <v>11.7</v>
      </c>
      <c r="J684">
        <v>3.6</v>
      </c>
      <c r="K684">
        <v>15.3</v>
      </c>
      <c r="L684">
        <v>28.8</v>
      </c>
      <c r="M684">
        <v>17</v>
      </c>
      <c r="N684">
        <v>48</v>
      </c>
      <c r="O684">
        <v>65</v>
      </c>
      <c r="P684">
        <v>35</v>
      </c>
      <c r="Q684">
        <v>100</v>
      </c>
    </row>
    <row r="685" spans="1:17" x14ac:dyDescent="0.2">
      <c r="A685" s="7" t="str">
        <f t="shared" si="10"/>
        <v>North WestJul-14 to Sep-14</v>
      </c>
      <c r="B685" t="s">
        <v>61</v>
      </c>
      <c r="C685" t="s">
        <v>771</v>
      </c>
      <c r="D685">
        <v>1.8</v>
      </c>
      <c r="E685">
        <v>6.1</v>
      </c>
      <c r="F685">
        <v>7.9</v>
      </c>
      <c r="G685">
        <v>3.7</v>
      </c>
      <c r="H685">
        <v>11.6</v>
      </c>
      <c r="I685">
        <v>11.4</v>
      </c>
      <c r="J685">
        <v>7</v>
      </c>
      <c r="K685">
        <v>18.399999999999999</v>
      </c>
      <c r="L685">
        <v>30</v>
      </c>
      <c r="M685">
        <v>16</v>
      </c>
      <c r="N685">
        <v>52</v>
      </c>
      <c r="O685">
        <v>68</v>
      </c>
      <c r="P685">
        <v>32</v>
      </c>
      <c r="Q685">
        <v>100</v>
      </c>
    </row>
    <row r="686" spans="1:17" x14ac:dyDescent="0.2">
      <c r="A686" s="7" t="str">
        <f t="shared" si="10"/>
        <v>North WestDec-08 to Feb-09</v>
      </c>
      <c r="B686" t="s">
        <v>61</v>
      </c>
      <c r="C686" t="s">
        <v>136</v>
      </c>
      <c r="D686">
        <v>3.6</v>
      </c>
      <c r="E686">
        <v>1.5</v>
      </c>
      <c r="F686">
        <v>5</v>
      </c>
      <c r="G686">
        <v>8</v>
      </c>
      <c r="H686">
        <v>13</v>
      </c>
      <c r="I686">
        <v>7.8</v>
      </c>
      <c r="J686">
        <v>0</v>
      </c>
      <c r="K686">
        <v>7.8</v>
      </c>
      <c r="L686">
        <v>20.9</v>
      </c>
      <c r="M686">
        <v>27</v>
      </c>
      <c r="N686">
        <v>11</v>
      </c>
      <c r="O686">
        <v>39</v>
      </c>
      <c r="P686">
        <v>61</v>
      </c>
      <c r="Q686">
        <v>100</v>
      </c>
    </row>
    <row r="687" spans="1:17" x14ac:dyDescent="0.2">
      <c r="A687" s="7" t="str">
        <f t="shared" si="10"/>
        <v>North WestMar-09 to May-09</v>
      </c>
      <c r="B687" t="s">
        <v>61</v>
      </c>
      <c r="C687" t="s">
        <v>137</v>
      </c>
      <c r="D687">
        <v>4.3</v>
      </c>
      <c r="E687">
        <v>1.6</v>
      </c>
      <c r="F687">
        <v>6</v>
      </c>
      <c r="G687">
        <v>9.3000000000000007</v>
      </c>
      <c r="H687">
        <v>15.3</v>
      </c>
      <c r="I687">
        <v>7.8</v>
      </c>
      <c r="J687">
        <v>0</v>
      </c>
      <c r="K687">
        <v>7.8</v>
      </c>
      <c r="L687">
        <v>23.1</v>
      </c>
      <c r="M687">
        <v>28</v>
      </c>
      <c r="N687">
        <v>11</v>
      </c>
      <c r="O687">
        <v>39</v>
      </c>
      <c r="P687">
        <v>61</v>
      </c>
      <c r="Q687">
        <v>100</v>
      </c>
    </row>
    <row r="688" spans="1:17" x14ac:dyDescent="0.2">
      <c r="A688" s="7" t="str">
        <f t="shared" si="10"/>
        <v>North WestJun-09 to Aug-09</v>
      </c>
      <c r="B688" t="s">
        <v>61</v>
      </c>
      <c r="C688" t="s">
        <v>138</v>
      </c>
      <c r="D688">
        <v>4.5999999999999996</v>
      </c>
      <c r="E688">
        <v>1.7</v>
      </c>
      <c r="F688">
        <v>6.3</v>
      </c>
      <c r="G688">
        <v>9</v>
      </c>
      <c r="H688">
        <v>15.3</v>
      </c>
      <c r="I688">
        <v>8.4</v>
      </c>
      <c r="J688">
        <v>0</v>
      </c>
      <c r="K688">
        <v>8.4</v>
      </c>
      <c r="L688">
        <v>23.8</v>
      </c>
      <c r="M688">
        <v>30</v>
      </c>
      <c r="N688">
        <v>11</v>
      </c>
      <c r="O688">
        <v>41</v>
      </c>
      <c r="P688">
        <v>59</v>
      </c>
      <c r="Q688">
        <v>100</v>
      </c>
    </row>
    <row r="689" spans="1:17" x14ac:dyDescent="0.2">
      <c r="A689" s="7" t="str">
        <f t="shared" si="10"/>
        <v>North WestSep-09 to Nov-09</v>
      </c>
      <c r="B689" t="s">
        <v>61</v>
      </c>
      <c r="C689" t="s">
        <v>139</v>
      </c>
      <c r="D689">
        <v>4.9000000000000004</v>
      </c>
      <c r="E689">
        <v>1.7</v>
      </c>
      <c r="F689">
        <v>6.6</v>
      </c>
      <c r="G689">
        <v>8.8000000000000007</v>
      </c>
      <c r="H689">
        <v>15.4</v>
      </c>
      <c r="I689">
        <v>8.4</v>
      </c>
      <c r="J689">
        <v>0</v>
      </c>
      <c r="K689">
        <v>8.4</v>
      </c>
      <c r="L689">
        <v>23.8</v>
      </c>
      <c r="M689">
        <v>32</v>
      </c>
      <c r="N689">
        <v>11</v>
      </c>
      <c r="O689">
        <v>43</v>
      </c>
      <c r="P689">
        <v>57</v>
      </c>
      <c r="Q689">
        <v>100</v>
      </c>
    </row>
    <row r="690" spans="1:17" x14ac:dyDescent="0.2">
      <c r="A690" s="7" t="str">
        <f t="shared" si="10"/>
        <v>North WestDec-09 to Feb-10</v>
      </c>
      <c r="B690" t="s">
        <v>61</v>
      </c>
      <c r="C690" t="s">
        <v>140</v>
      </c>
      <c r="D690">
        <v>4.8</v>
      </c>
      <c r="E690">
        <v>1.6</v>
      </c>
      <c r="F690">
        <v>6.3</v>
      </c>
      <c r="G690">
        <v>8.5</v>
      </c>
      <c r="H690">
        <v>14.8</v>
      </c>
      <c r="I690">
        <v>8.4</v>
      </c>
      <c r="J690">
        <v>0</v>
      </c>
      <c r="K690">
        <v>8.4</v>
      </c>
      <c r="L690">
        <v>23.2</v>
      </c>
      <c r="M690">
        <v>32</v>
      </c>
      <c r="N690">
        <v>10</v>
      </c>
      <c r="O690">
        <v>43</v>
      </c>
      <c r="P690">
        <v>57</v>
      </c>
      <c r="Q690">
        <v>100</v>
      </c>
    </row>
    <row r="691" spans="1:17" x14ac:dyDescent="0.2">
      <c r="A691" s="7" t="str">
        <f t="shared" si="10"/>
        <v>North WestMar-10 to May-10</v>
      </c>
      <c r="B691" t="s">
        <v>61</v>
      </c>
      <c r="C691" t="s">
        <v>141</v>
      </c>
      <c r="D691">
        <v>5.2</v>
      </c>
      <c r="E691">
        <v>1.7</v>
      </c>
      <c r="F691">
        <v>7</v>
      </c>
      <c r="G691">
        <v>9.1999999999999993</v>
      </c>
      <c r="H691">
        <v>16.100000000000001</v>
      </c>
      <c r="I691">
        <v>8.3000000000000007</v>
      </c>
      <c r="J691">
        <v>0</v>
      </c>
      <c r="K691">
        <v>8.3000000000000007</v>
      </c>
      <c r="L691">
        <v>24.4</v>
      </c>
      <c r="M691">
        <v>32</v>
      </c>
      <c r="N691">
        <v>11</v>
      </c>
      <c r="O691">
        <v>43</v>
      </c>
      <c r="P691">
        <v>57</v>
      </c>
      <c r="Q691">
        <v>100</v>
      </c>
    </row>
    <row r="692" spans="1:17" x14ac:dyDescent="0.2">
      <c r="A692" s="7" t="str">
        <f t="shared" si="10"/>
        <v>North WestJun-10 to Aug-10</v>
      </c>
      <c r="B692" t="s">
        <v>61</v>
      </c>
      <c r="C692" t="s">
        <v>142</v>
      </c>
      <c r="D692">
        <v>5.5</v>
      </c>
      <c r="E692">
        <v>1.8</v>
      </c>
      <c r="F692">
        <v>7.3</v>
      </c>
      <c r="G692">
        <v>8.9</v>
      </c>
      <c r="H692">
        <v>16.2</v>
      </c>
      <c r="I692">
        <v>8.8000000000000007</v>
      </c>
      <c r="J692">
        <v>0</v>
      </c>
      <c r="K692">
        <v>8.8000000000000007</v>
      </c>
      <c r="L692">
        <v>25</v>
      </c>
      <c r="M692">
        <v>34</v>
      </c>
      <c r="N692">
        <v>11</v>
      </c>
      <c r="O692">
        <v>45</v>
      </c>
      <c r="P692">
        <v>55</v>
      </c>
      <c r="Q692">
        <v>100</v>
      </c>
    </row>
    <row r="693" spans="1:17" x14ac:dyDescent="0.2">
      <c r="A693" s="7" t="str">
        <f t="shared" si="10"/>
        <v>North WestSep-10 to Nov-10</v>
      </c>
      <c r="B693" t="s">
        <v>61</v>
      </c>
      <c r="C693" t="s">
        <v>143</v>
      </c>
      <c r="D693">
        <v>5.2</v>
      </c>
      <c r="E693">
        <v>2</v>
      </c>
      <c r="F693">
        <v>7.2</v>
      </c>
      <c r="G693">
        <v>8.3000000000000007</v>
      </c>
      <c r="H693">
        <v>15.5</v>
      </c>
      <c r="I693">
        <v>8.8000000000000007</v>
      </c>
      <c r="J693">
        <v>0</v>
      </c>
      <c r="K693">
        <v>8.8000000000000007</v>
      </c>
      <c r="L693">
        <v>24.3</v>
      </c>
      <c r="M693">
        <v>34</v>
      </c>
      <c r="N693">
        <v>13</v>
      </c>
      <c r="O693">
        <v>47</v>
      </c>
      <c r="P693">
        <v>53</v>
      </c>
      <c r="Q693">
        <v>100</v>
      </c>
    </row>
    <row r="694" spans="1:17" x14ac:dyDescent="0.2">
      <c r="A694" s="7" t="str">
        <f t="shared" si="10"/>
        <v>North WestDec-10 to Feb-11</v>
      </c>
      <c r="B694" t="s">
        <v>61</v>
      </c>
      <c r="C694" t="s">
        <v>144</v>
      </c>
      <c r="D694">
        <v>4.8</v>
      </c>
      <c r="E694">
        <v>2.2999999999999998</v>
      </c>
      <c r="F694">
        <v>7.1</v>
      </c>
      <c r="G694">
        <v>8.4</v>
      </c>
      <c r="H694">
        <v>15.5</v>
      </c>
      <c r="I694">
        <v>8.6</v>
      </c>
      <c r="J694">
        <v>0</v>
      </c>
      <c r="K694">
        <v>8.6</v>
      </c>
      <c r="L694">
        <v>24.1</v>
      </c>
      <c r="M694">
        <v>31</v>
      </c>
      <c r="N694">
        <v>15</v>
      </c>
      <c r="O694">
        <v>46</v>
      </c>
      <c r="P694">
        <v>54</v>
      </c>
      <c r="Q694">
        <v>100</v>
      </c>
    </row>
    <row r="695" spans="1:17" x14ac:dyDescent="0.2">
      <c r="A695" s="7" t="str">
        <f t="shared" si="10"/>
        <v>North WestMar-11 to May-11</v>
      </c>
      <c r="B695" t="s">
        <v>61</v>
      </c>
      <c r="C695" t="s">
        <v>145</v>
      </c>
      <c r="D695">
        <v>3.3</v>
      </c>
      <c r="E695">
        <v>3.2</v>
      </c>
      <c r="F695">
        <v>6.5</v>
      </c>
      <c r="G695">
        <v>9</v>
      </c>
      <c r="H695">
        <v>15.5</v>
      </c>
      <c r="I695">
        <v>9.1999999999999993</v>
      </c>
      <c r="J695">
        <v>0</v>
      </c>
      <c r="K695">
        <v>9.3000000000000007</v>
      </c>
      <c r="L695">
        <v>24.8</v>
      </c>
      <c r="M695">
        <v>21</v>
      </c>
      <c r="N695">
        <v>21</v>
      </c>
      <c r="O695">
        <v>42</v>
      </c>
      <c r="P695">
        <v>58</v>
      </c>
      <c r="Q695">
        <v>100</v>
      </c>
    </row>
    <row r="696" spans="1:17" x14ac:dyDescent="0.2">
      <c r="A696" s="7" t="str">
        <f t="shared" si="10"/>
        <v>North WestJun-11 to Aug-11</v>
      </c>
      <c r="B696" t="s">
        <v>61</v>
      </c>
      <c r="C696" t="s">
        <v>149</v>
      </c>
      <c r="D696">
        <v>3.3</v>
      </c>
      <c r="E696">
        <v>3.9</v>
      </c>
      <c r="F696">
        <v>7.2</v>
      </c>
      <c r="G696">
        <v>7.8</v>
      </c>
      <c r="H696">
        <v>15</v>
      </c>
      <c r="I696">
        <v>9.6999999999999993</v>
      </c>
      <c r="J696">
        <v>0</v>
      </c>
      <c r="K696">
        <v>9.6999999999999993</v>
      </c>
      <c r="L696">
        <v>24.7</v>
      </c>
      <c r="M696">
        <v>22</v>
      </c>
      <c r="N696">
        <v>26</v>
      </c>
      <c r="O696">
        <v>48</v>
      </c>
      <c r="P696">
        <v>52</v>
      </c>
      <c r="Q696">
        <v>100</v>
      </c>
    </row>
    <row r="697" spans="1:17" x14ac:dyDescent="0.2">
      <c r="A697" s="7" t="str">
        <f t="shared" si="10"/>
        <v>North WestSep-11 to Nov-11</v>
      </c>
      <c r="B697" t="s">
        <v>61</v>
      </c>
      <c r="C697" t="s">
        <v>150</v>
      </c>
      <c r="D697">
        <v>3.8</v>
      </c>
      <c r="E697">
        <v>4.5999999999999996</v>
      </c>
      <c r="F697">
        <v>8.3000000000000007</v>
      </c>
      <c r="G697">
        <v>8.9</v>
      </c>
      <c r="H697">
        <v>17.2</v>
      </c>
      <c r="I697">
        <v>10</v>
      </c>
      <c r="J697">
        <v>0.3</v>
      </c>
      <c r="K697">
        <v>10.3</v>
      </c>
      <c r="L697">
        <v>27.5</v>
      </c>
      <c r="M697">
        <v>22</v>
      </c>
      <c r="N697">
        <v>26</v>
      </c>
      <c r="O697">
        <v>48</v>
      </c>
      <c r="P697">
        <v>52</v>
      </c>
      <c r="Q697">
        <v>100</v>
      </c>
    </row>
    <row r="698" spans="1:17" x14ac:dyDescent="0.2">
      <c r="A698" s="7" t="str">
        <f t="shared" si="10"/>
        <v>North WestDec-11 to Feb-12</v>
      </c>
      <c r="B698" t="s">
        <v>61</v>
      </c>
      <c r="C698" t="s">
        <v>230</v>
      </c>
      <c r="D698">
        <v>4.0999999999999996</v>
      </c>
      <c r="E698">
        <v>5.0999999999999996</v>
      </c>
      <c r="F698">
        <v>9.3000000000000007</v>
      </c>
      <c r="G698">
        <v>8.6999999999999993</v>
      </c>
      <c r="H698">
        <v>18</v>
      </c>
      <c r="I698">
        <v>10.3</v>
      </c>
      <c r="J698">
        <v>0.8</v>
      </c>
      <c r="K698">
        <v>11</v>
      </c>
      <c r="L698">
        <v>29</v>
      </c>
      <c r="M698">
        <v>23</v>
      </c>
      <c r="N698">
        <v>29</v>
      </c>
      <c r="O698">
        <v>52</v>
      </c>
      <c r="P698">
        <v>48</v>
      </c>
      <c r="Q698">
        <v>100</v>
      </c>
    </row>
    <row r="699" spans="1:17" x14ac:dyDescent="0.2">
      <c r="A699" s="7" t="str">
        <f t="shared" si="10"/>
        <v>North WestMar-12 to May-12</v>
      </c>
      <c r="B699" t="s">
        <v>61</v>
      </c>
      <c r="C699" t="s">
        <v>240</v>
      </c>
      <c r="D699">
        <v>4.0999999999999996</v>
      </c>
      <c r="E699">
        <v>6</v>
      </c>
      <c r="F699">
        <v>10.1</v>
      </c>
      <c r="G699">
        <v>8.4</v>
      </c>
      <c r="H699">
        <v>18.5</v>
      </c>
      <c r="I699">
        <v>8.6</v>
      </c>
      <c r="J699">
        <v>0.7</v>
      </c>
      <c r="K699">
        <v>9.3000000000000007</v>
      </c>
      <c r="L699">
        <v>27.8</v>
      </c>
      <c r="M699">
        <v>22</v>
      </c>
      <c r="N699">
        <v>32</v>
      </c>
      <c r="O699">
        <v>55</v>
      </c>
      <c r="P699">
        <v>45</v>
      </c>
      <c r="Q699">
        <v>100</v>
      </c>
    </row>
    <row r="700" spans="1:17" x14ac:dyDescent="0.2">
      <c r="A700" s="7" t="str">
        <f t="shared" si="10"/>
        <v>North WestJun-12 to Aug-12</v>
      </c>
      <c r="B700" t="s">
        <v>61</v>
      </c>
      <c r="C700" t="s">
        <v>250</v>
      </c>
      <c r="D700">
        <v>4.2</v>
      </c>
      <c r="E700">
        <v>5.3</v>
      </c>
      <c r="F700">
        <v>9.6</v>
      </c>
      <c r="G700">
        <v>8.1999999999999993</v>
      </c>
      <c r="H700">
        <v>17.8</v>
      </c>
      <c r="I700">
        <v>8.6</v>
      </c>
      <c r="J700">
        <v>0.5</v>
      </c>
      <c r="K700">
        <v>9.1</v>
      </c>
      <c r="L700">
        <v>26.9</v>
      </c>
      <c r="M700">
        <v>24</v>
      </c>
      <c r="N700">
        <v>30</v>
      </c>
      <c r="O700">
        <v>54</v>
      </c>
      <c r="P700">
        <v>46</v>
      </c>
      <c r="Q700">
        <v>100</v>
      </c>
    </row>
    <row r="701" spans="1:17" x14ac:dyDescent="0.2">
      <c r="A701" s="7" t="str">
        <f t="shared" si="10"/>
        <v>North WestSep-12 to Nov-12</v>
      </c>
      <c r="B701" t="s">
        <v>61</v>
      </c>
      <c r="C701" t="s">
        <v>257</v>
      </c>
      <c r="D701">
        <v>4.4000000000000004</v>
      </c>
      <c r="E701">
        <v>6</v>
      </c>
      <c r="F701">
        <v>10.4</v>
      </c>
      <c r="G701">
        <v>8.5</v>
      </c>
      <c r="H701">
        <v>18.899999999999999</v>
      </c>
      <c r="I701">
        <v>9.1</v>
      </c>
      <c r="J701">
        <v>0.6</v>
      </c>
      <c r="K701">
        <v>9.8000000000000007</v>
      </c>
      <c r="L701">
        <v>28.7</v>
      </c>
      <c r="M701">
        <v>23</v>
      </c>
      <c r="N701">
        <v>32</v>
      </c>
      <c r="O701">
        <v>55</v>
      </c>
      <c r="P701">
        <v>45</v>
      </c>
      <c r="Q701">
        <v>100</v>
      </c>
    </row>
    <row r="702" spans="1:17" x14ac:dyDescent="0.2">
      <c r="A702" s="7" t="str">
        <f t="shared" si="10"/>
        <v>North WestDec-12 to Feb-13</v>
      </c>
      <c r="B702" t="s">
        <v>61</v>
      </c>
      <c r="C702" t="s">
        <v>271</v>
      </c>
      <c r="D702">
        <v>3.8</v>
      </c>
      <c r="E702">
        <v>6.3</v>
      </c>
      <c r="F702">
        <v>10.1</v>
      </c>
      <c r="G702">
        <v>6.7</v>
      </c>
      <c r="H702">
        <v>16.899999999999999</v>
      </c>
      <c r="I702">
        <v>8.8000000000000007</v>
      </c>
      <c r="J702">
        <v>0.8</v>
      </c>
      <c r="K702">
        <v>9.6</v>
      </c>
      <c r="L702">
        <v>26.5</v>
      </c>
      <c r="M702">
        <v>23</v>
      </c>
      <c r="N702">
        <v>37</v>
      </c>
      <c r="O702">
        <v>60</v>
      </c>
      <c r="P702">
        <v>40</v>
      </c>
      <c r="Q702">
        <v>100</v>
      </c>
    </row>
    <row r="703" spans="1:17" x14ac:dyDescent="0.2">
      <c r="A703" s="7" t="str">
        <f t="shared" si="10"/>
        <v>North WestMar-13 to May-13</v>
      </c>
      <c r="B703" t="s">
        <v>61</v>
      </c>
      <c r="C703" t="s">
        <v>281</v>
      </c>
      <c r="D703">
        <v>3.1</v>
      </c>
      <c r="E703">
        <v>7.4</v>
      </c>
      <c r="F703">
        <v>10.5</v>
      </c>
      <c r="G703">
        <v>5.4</v>
      </c>
      <c r="H703">
        <v>15.8</v>
      </c>
      <c r="I703">
        <v>9.5</v>
      </c>
      <c r="J703">
        <v>1</v>
      </c>
      <c r="K703">
        <v>10.5</v>
      </c>
      <c r="L703">
        <v>26.4</v>
      </c>
      <c r="M703">
        <v>19</v>
      </c>
      <c r="N703">
        <v>47</v>
      </c>
      <c r="O703">
        <v>66</v>
      </c>
      <c r="P703">
        <v>34</v>
      </c>
      <c r="Q703">
        <v>100</v>
      </c>
    </row>
    <row r="704" spans="1:17" x14ac:dyDescent="0.2">
      <c r="A704" s="7" t="str">
        <f t="shared" si="10"/>
        <v>North WestJun-13 to Aug-13</v>
      </c>
      <c r="B704" t="s">
        <v>61</v>
      </c>
      <c r="C704" t="s">
        <v>758</v>
      </c>
      <c r="D704">
        <v>2.7</v>
      </c>
      <c r="E704">
        <v>7.6</v>
      </c>
      <c r="F704">
        <v>10.3</v>
      </c>
      <c r="G704">
        <v>5</v>
      </c>
      <c r="H704">
        <v>15.4</v>
      </c>
      <c r="I704">
        <v>11.4</v>
      </c>
      <c r="J704">
        <v>1.7</v>
      </c>
      <c r="K704">
        <v>13.1</v>
      </c>
      <c r="L704">
        <v>28.4</v>
      </c>
      <c r="M704">
        <v>18</v>
      </c>
      <c r="N704">
        <v>50</v>
      </c>
      <c r="O704">
        <v>67</v>
      </c>
      <c r="P704">
        <v>33</v>
      </c>
      <c r="Q704">
        <v>100</v>
      </c>
    </row>
    <row r="705" spans="1:17" x14ac:dyDescent="0.2">
      <c r="A705" s="7" t="str">
        <f t="shared" si="10"/>
        <v>North WestSep-13 to Nov-13</v>
      </c>
      <c r="B705" t="s">
        <v>61</v>
      </c>
      <c r="C705" t="s">
        <v>785</v>
      </c>
      <c r="D705">
        <v>2.7</v>
      </c>
      <c r="E705">
        <v>7.6</v>
      </c>
      <c r="F705">
        <v>10.4</v>
      </c>
      <c r="G705">
        <v>5.5</v>
      </c>
      <c r="H705">
        <v>15.9</v>
      </c>
      <c r="I705">
        <v>12.1</v>
      </c>
      <c r="J705">
        <v>2.2000000000000002</v>
      </c>
      <c r="K705">
        <v>14.2</v>
      </c>
      <c r="L705">
        <v>30.1</v>
      </c>
      <c r="M705">
        <v>17</v>
      </c>
      <c r="N705">
        <v>48</v>
      </c>
      <c r="O705">
        <v>65</v>
      </c>
      <c r="P705">
        <v>35</v>
      </c>
      <c r="Q705">
        <v>100</v>
      </c>
    </row>
    <row r="706" spans="1:17" x14ac:dyDescent="0.2">
      <c r="A706" s="7" t="str">
        <f t="shared" si="10"/>
        <v>North WestDec-13 to Feb-14</v>
      </c>
      <c r="B706" t="s">
        <v>61</v>
      </c>
      <c r="C706" t="s">
        <v>803</v>
      </c>
      <c r="D706">
        <v>2.2000000000000002</v>
      </c>
      <c r="E706">
        <v>6.5</v>
      </c>
      <c r="F706">
        <v>8.8000000000000007</v>
      </c>
      <c r="G706">
        <v>5</v>
      </c>
      <c r="H706">
        <v>13.7</v>
      </c>
      <c r="I706">
        <v>11.7</v>
      </c>
      <c r="J706">
        <v>2.4</v>
      </c>
      <c r="K706">
        <v>14.1</v>
      </c>
      <c r="L706">
        <v>27.8</v>
      </c>
      <c r="M706">
        <v>16</v>
      </c>
      <c r="N706">
        <v>48</v>
      </c>
      <c r="O706">
        <v>64</v>
      </c>
      <c r="P706">
        <v>36</v>
      </c>
      <c r="Q706">
        <v>100</v>
      </c>
    </row>
    <row r="707" spans="1:17" x14ac:dyDescent="0.2">
      <c r="A707" s="7" t="str">
        <f t="shared" ref="A707:A770" si="11">CONCATENATE(B707,C707)</f>
        <v>North WestMar-14 to May-14</v>
      </c>
      <c r="B707" t="s">
        <v>61</v>
      </c>
      <c r="C707" t="s">
        <v>767</v>
      </c>
      <c r="D707">
        <v>2.4</v>
      </c>
      <c r="E707">
        <v>6.7</v>
      </c>
      <c r="F707">
        <v>9.1</v>
      </c>
      <c r="G707">
        <v>5</v>
      </c>
      <c r="H707">
        <v>14.1</v>
      </c>
      <c r="I707">
        <v>11.9</v>
      </c>
      <c r="J707">
        <v>2.9</v>
      </c>
      <c r="K707">
        <v>14.9</v>
      </c>
      <c r="L707">
        <v>29</v>
      </c>
      <c r="M707">
        <v>17</v>
      </c>
      <c r="N707">
        <v>47</v>
      </c>
      <c r="O707">
        <v>64</v>
      </c>
      <c r="P707">
        <v>36</v>
      </c>
      <c r="Q707">
        <v>100</v>
      </c>
    </row>
    <row r="708" spans="1:17" x14ac:dyDescent="0.2">
      <c r="A708" s="7" t="str">
        <f t="shared" si="11"/>
        <v>North WestJun-14 to Aug-14</v>
      </c>
      <c r="B708" t="s">
        <v>61</v>
      </c>
      <c r="C708" t="s">
        <v>772</v>
      </c>
      <c r="D708">
        <v>2</v>
      </c>
      <c r="E708">
        <v>6.1</v>
      </c>
      <c r="F708">
        <v>8.1999999999999993</v>
      </c>
      <c r="G708">
        <v>4</v>
      </c>
      <c r="H708">
        <v>12.2</v>
      </c>
      <c r="I708">
        <v>11.4</v>
      </c>
      <c r="J708">
        <v>5.8</v>
      </c>
      <c r="K708">
        <v>17.2</v>
      </c>
      <c r="L708">
        <v>29.4</v>
      </c>
      <c r="M708">
        <v>17</v>
      </c>
      <c r="N708">
        <v>50</v>
      </c>
      <c r="O708">
        <v>67</v>
      </c>
      <c r="P708">
        <v>33</v>
      </c>
      <c r="Q708">
        <v>100</v>
      </c>
    </row>
    <row r="709" spans="1:17" x14ac:dyDescent="0.2">
      <c r="A709" s="7" t="str">
        <f t="shared" si="11"/>
        <v>North WestOct-08</v>
      </c>
      <c r="B709" t="s">
        <v>61</v>
      </c>
      <c r="C709" t="s">
        <v>174</v>
      </c>
      <c r="D709">
        <v>0.2</v>
      </c>
      <c r="E709">
        <v>0.1</v>
      </c>
      <c r="F709">
        <v>0.3</v>
      </c>
      <c r="G709">
        <v>0.5</v>
      </c>
      <c r="H709">
        <v>0.8</v>
      </c>
      <c r="I709">
        <v>0.5</v>
      </c>
      <c r="J709">
        <v>0</v>
      </c>
      <c r="K709">
        <v>0.5</v>
      </c>
      <c r="L709">
        <v>1.3</v>
      </c>
      <c r="M709">
        <v>25</v>
      </c>
      <c r="N709">
        <v>17</v>
      </c>
      <c r="O709">
        <v>41</v>
      </c>
      <c r="P709">
        <v>59</v>
      </c>
      <c r="Q709">
        <v>100</v>
      </c>
    </row>
    <row r="710" spans="1:17" x14ac:dyDescent="0.2">
      <c r="A710" s="7" t="str">
        <f t="shared" si="11"/>
        <v>North WestNov-08</v>
      </c>
      <c r="B710" t="s">
        <v>61</v>
      </c>
      <c r="C710" t="s">
        <v>175</v>
      </c>
      <c r="D710">
        <v>1.1000000000000001</v>
      </c>
      <c r="E710">
        <v>0.5</v>
      </c>
      <c r="F710">
        <v>1.6</v>
      </c>
      <c r="G710">
        <v>2.4</v>
      </c>
      <c r="H710">
        <v>4</v>
      </c>
      <c r="I710">
        <v>2.5</v>
      </c>
      <c r="J710">
        <v>0</v>
      </c>
      <c r="K710">
        <v>2.5</v>
      </c>
      <c r="L710">
        <v>6.5</v>
      </c>
      <c r="M710">
        <v>26</v>
      </c>
      <c r="N710">
        <v>13</v>
      </c>
      <c r="O710">
        <v>39</v>
      </c>
      <c r="P710">
        <v>61</v>
      </c>
      <c r="Q710">
        <v>100</v>
      </c>
    </row>
    <row r="711" spans="1:17" x14ac:dyDescent="0.2">
      <c r="A711" s="7" t="str">
        <f t="shared" si="11"/>
        <v>North WestDec-08</v>
      </c>
      <c r="B711" t="s">
        <v>61</v>
      </c>
      <c r="C711" t="s">
        <v>176</v>
      </c>
      <c r="D711">
        <v>0.9</v>
      </c>
      <c r="E711">
        <v>0.4</v>
      </c>
      <c r="F711">
        <v>1.4</v>
      </c>
      <c r="G711">
        <v>2.1</v>
      </c>
      <c r="H711">
        <v>3.5</v>
      </c>
      <c r="I711">
        <v>2.2999999999999998</v>
      </c>
      <c r="J711">
        <v>0</v>
      </c>
      <c r="K711">
        <v>2.2999999999999998</v>
      </c>
      <c r="L711">
        <v>5.8</v>
      </c>
      <c r="M711">
        <v>27</v>
      </c>
      <c r="N711">
        <v>13</v>
      </c>
      <c r="O711">
        <v>39</v>
      </c>
      <c r="P711">
        <v>61</v>
      </c>
      <c r="Q711">
        <v>100</v>
      </c>
    </row>
    <row r="712" spans="1:17" x14ac:dyDescent="0.2">
      <c r="A712" s="7" t="str">
        <f t="shared" si="11"/>
        <v>North WestJan-09</v>
      </c>
      <c r="B712" t="s">
        <v>61</v>
      </c>
      <c r="C712" t="s">
        <v>177</v>
      </c>
      <c r="D712">
        <v>1.4</v>
      </c>
      <c r="E712">
        <v>0.6</v>
      </c>
      <c r="F712">
        <v>1.9</v>
      </c>
      <c r="G712">
        <v>3.1</v>
      </c>
      <c r="H712">
        <v>5</v>
      </c>
      <c r="I712">
        <v>2.9</v>
      </c>
      <c r="J712">
        <v>0</v>
      </c>
      <c r="K712">
        <v>2.9</v>
      </c>
      <c r="L712">
        <v>7.9</v>
      </c>
      <c r="M712">
        <v>27</v>
      </c>
      <c r="N712">
        <v>11</v>
      </c>
      <c r="O712">
        <v>39</v>
      </c>
      <c r="P712">
        <v>61</v>
      </c>
      <c r="Q712">
        <v>100</v>
      </c>
    </row>
    <row r="713" spans="1:17" x14ac:dyDescent="0.2">
      <c r="A713" s="7" t="str">
        <f t="shared" si="11"/>
        <v>North WestFeb-09</v>
      </c>
      <c r="B713" t="s">
        <v>61</v>
      </c>
      <c r="C713" t="s">
        <v>178</v>
      </c>
      <c r="D713">
        <v>1.3</v>
      </c>
      <c r="E713">
        <v>0.5</v>
      </c>
      <c r="F713">
        <v>1.7</v>
      </c>
      <c r="G713">
        <v>2.8</v>
      </c>
      <c r="H713">
        <v>4.5</v>
      </c>
      <c r="I713">
        <v>2.6</v>
      </c>
      <c r="J713">
        <v>0</v>
      </c>
      <c r="K713">
        <v>2.6</v>
      </c>
      <c r="L713">
        <v>7.2</v>
      </c>
      <c r="M713">
        <v>28</v>
      </c>
      <c r="N713">
        <v>10</v>
      </c>
      <c r="O713">
        <v>38</v>
      </c>
      <c r="P713">
        <v>62</v>
      </c>
      <c r="Q713">
        <v>100</v>
      </c>
    </row>
    <row r="714" spans="1:17" x14ac:dyDescent="0.2">
      <c r="A714" s="7" t="str">
        <f t="shared" si="11"/>
        <v>North WestMar-09</v>
      </c>
      <c r="B714" t="s">
        <v>61</v>
      </c>
      <c r="C714" t="s">
        <v>179</v>
      </c>
      <c r="D714">
        <v>1.5</v>
      </c>
      <c r="E714">
        <v>0.6</v>
      </c>
      <c r="F714">
        <v>2</v>
      </c>
      <c r="G714">
        <v>3.3</v>
      </c>
      <c r="H714">
        <v>5.4</v>
      </c>
      <c r="I714">
        <v>2.8</v>
      </c>
      <c r="J714">
        <v>0</v>
      </c>
      <c r="K714">
        <v>2.8</v>
      </c>
      <c r="L714">
        <v>8.1</v>
      </c>
      <c r="M714">
        <v>28</v>
      </c>
      <c r="N714">
        <v>10</v>
      </c>
      <c r="O714">
        <v>38</v>
      </c>
      <c r="P714">
        <v>62</v>
      </c>
      <c r="Q714">
        <v>100</v>
      </c>
    </row>
    <row r="715" spans="1:17" x14ac:dyDescent="0.2">
      <c r="A715" s="7" t="str">
        <f t="shared" si="11"/>
        <v>North WestApr-09</v>
      </c>
      <c r="B715" t="s">
        <v>61</v>
      </c>
      <c r="C715" t="s">
        <v>180</v>
      </c>
      <c r="D715">
        <v>1.5</v>
      </c>
      <c r="E715">
        <v>0.5</v>
      </c>
      <c r="F715">
        <v>2</v>
      </c>
      <c r="G715">
        <v>3</v>
      </c>
      <c r="H715">
        <v>5</v>
      </c>
      <c r="I715">
        <v>2.4</v>
      </c>
      <c r="J715">
        <v>0</v>
      </c>
      <c r="K715">
        <v>2.4</v>
      </c>
      <c r="L715">
        <v>7.4</v>
      </c>
      <c r="M715">
        <v>29</v>
      </c>
      <c r="N715">
        <v>10</v>
      </c>
      <c r="O715">
        <v>40</v>
      </c>
      <c r="P715">
        <v>60</v>
      </c>
      <c r="Q715">
        <v>100</v>
      </c>
    </row>
    <row r="716" spans="1:17" x14ac:dyDescent="0.2">
      <c r="A716" s="7" t="str">
        <f t="shared" si="11"/>
        <v>North WestMay-09</v>
      </c>
      <c r="B716" t="s">
        <v>61</v>
      </c>
      <c r="C716" t="s">
        <v>181</v>
      </c>
      <c r="D716">
        <v>1.4</v>
      </c>
      <c r="E716">
        <v>0.6</v>
      </c>
      <c r="F716">
        <v>1.9</v>
      </c>
      <c r="G716">
        <v>2.9</v>
      </c>
      <c r="H716">
        <v>4.9000000000000004</v>
      </c>
      <c r="I716">
        <v>2.6</v>
      </c>
      <c r="J716">
        <v>0</v>
      </c>
      <c r="K716">
        <v>2.6</v>
      </c>
      <c r="L716">
        <v>7.5</v>
      </c>
      <c r="M716">
        <v>28</v>
      </c>
      <c r="N716">
        <v>11</v>
      </c>
      <c r="O716">
        <v>40</v>
      </c>
      <c r="P716">
        <v>60</v>
      </c>
      <c r="Q716">
        <v>100</v>
      </c>
    </row>
    <row r="717" spans="1:17" x14ac:dyDescent="0.2">
      <c r="A717" s="7" t="str">
        <f t="shared" si="11"/>
        <v>North WestJun-09</v>
      </c>
      <c r="B717" t="s">
        <v>61</v>
      </c>
      <c r="C717" t="s">
        <v>182</v>
      </c>
      <c r="D717">
        <v>1.5</v>
      </c>
      <c r="E717">
        <v>0.6</v>
      </c>
      <c r="F717">
        <v>2</v>
      </c>
      <c r="G717">
        <v>3.1</v>
      </c>
      <c r="H717">
        <v>5.2</v>
      </c>
      <c r="I717">
        <v>2.9</v>
      </c>
      <c r="J717">
        <v>0</v>
      </c>
      <c r="K717">
        <v>2.9</v>
      </c>
      <c r="L717">
        <v>8.1</v>
      </c>
      <c r="M717">
        <v>28</v>
      </c>
      <c r="N717">
        <v>11</v>
      </c>
      <c r="O717">
        <v>40</v>
      </c>
      <c r="P717">
        <v>60</v>
      </c>
      <c r="Q717">
        <v>100</v>
      </c>
    </row>
    <row r="718" spans="1:17" x14ac:dyDescent="0.2">
      <c r="A718" s="7" t="str">
        <f t="shared" si="11"/>
        <v>North WestJul-09</v>
      </c>
      <c r="B718" t="s">
        <v>61</v>
      </c>
      <c r="C718" t="s">
        <v>183</v>
      </c>
      <c r="D718">
        <v>1.6</v>
      </c>
      <c r="E718">
        <v>0.6</v>
      </c>
      <c r="F718">
        <v>2.2000000000000002</v>
      </c>
      <c r="G718">
        <v>3.2</v>
      </c>
      <c r="H718">
        <v>5.4</v>
      </c>
      <c r="I718">
        <v>2.9</v>
      </c>
      <c r="J718">
        <v>0</v>
      </c>
      <c r="K718">
        <v>2.9</v>
      </c>
      <c r="L718">
        <v>8.3000000000000007</v>
      </c>
      <c r="M718">
        <v>30</v>
      </c>
      <c r="N718">
        <v>12</v>
      </c>
      <c r="O718">
        <v>41</v>
      </c>
      <c r="P718">
        <v>59</v>
      </c>
      <c r="Q718">
        <v>100</v>
      </c>
    </row>
    <row r="719" spans="1:17" x14ac:dyDescent="0.2">
      <c r="A719" s="7" t="str">
        <f t="shared" si="11"/>
        <v>North WestAug-09</v>
      </c>
      <c r="B719" t="s">
        <v>61</v>
      </c>
      <c r="C719" t="s">
        <v>184</v>
      </c>
      <c r="D719">
        <v>1.5</v>
      </c>
      <c r="E719">
        <v>0.5</v>
      </c>
      <c r="F719">
        <v>2</v>
      </c>
      <c r="G719">
        <v>2.7</v>
      </c>
      <c r="H719">
        <v>4.8</v>
      </c>
      <c r="I719">
        <v>2.6</v>
      </c>
      <c r="J719">
        <v>0</v>
      </c>
      <c r="K719">
        <v>2.6</v>
      </c>
      <c r="L719">
        <v>7.4</v>
      </c>
      <c r="M719">
        <v>31</v>
      </c>
      <c r="N719">
        <v>11</v>
      </c>
      <c r="O719">
        <v>43</v>
      </c>
      <c r="P719">
        <v>57</v>
      </c>
      <c r="Q719">
        <v>100</v>
      </c>
    </row>
    <row r="720" spans="1:17" x14ac:dyDescent="0.2">
      <c r="A720" s="7" t="str">
        <f t="shared" si="11"/>
        <v>North WestSep-09</v>
      </c>
      <c r="B720" t="s">
        <v>61</v>
      </c>
      <c r="C720" t="s">
        <v>185</v>
      </c>
      <c r="D720">
        <v>1.7</v>
      </c>
      <c r="E720">
        <v>0.6</v>
      </c>
      <c r="F720">
        <v>2.2999999999999998</v>
      </c>
      <c r="G720">
        <v>3</v>
      </c>
      <c r="H720">
        <v>5.2</v>
      </c>
      <c r="I720">
        <v>2.8</v>
      </c>
      <c r="J720">
        <v>0</v>
      </c>
      <c r="K720">
        <v>2.8</v>
      </c>
      <c r="L720">
        <v>8</v>
      </c>
      <c r="M720">
        <v>32</v>
      </c>
      <c r="N720">
        <v>12</v>
      </c>
      <c r="O720">
        <v>44</v>
      </c>
      <c r="P720">
        <v>56</v>
      </c>
      <c r="Q720">
        <v>100</v>
      </c>
    </row>
    <row r="721" spans="1:17" x14ac:dyDescent="0.2">
      <c r="A721" s="7" t="str">
        <f t="shared" si="11"/>
        <v>North WestOct-09</v>
      </c>
      <c r="B721" t="s">
        <v>61</v>
      </c>
      <c r="C721" t="s">
        <v>186</v>
      </c>
      <c r="D721">
        <v>1.6</v>
      </c>
      <c r="E721">
        <v>0.6</v>
      </c>
      <c r="F721">
        <v>2.2000000000000002</v>
      </c>
      <c r="G721">
        <v>3</v>
      </c>
      <c r="H721">
        <v>5.2</v>
      </c>
      <c r="I721">
        <v>2.7</v>
      </c>
      <c r="J721">
        <v>0</v>
      </c>
      <c r="K721">
        <v>2.7</v>
      </c>
      <c r="L721">
        <v>7.9</v>
      </c>
      <c r="M721">
        <v>31</v>
      </c>
      <c r="N721">
        <v>11</v>
      </c>
      <c r="O721">
        <v>43</v>
      </c>
      <c r="P721">
        <v>57</v>
      </c>
      <c r="Q721">
        <v>100</v>
      </c>
    </row>
    <row r="722" spans="1:17" x14ac:dyDescent="0.2">
      <c r="A722" s="7" t="str">
        <f t="shared" si="11"/>
        <v>North WestNov-09</v>
      </c>
      <c r="B722" t="s">
        <v>61</v>
      </c>
      <c r="C722" t="s">
        <v>187</v>
      </c>
      <c r="D722">
        <v>1.6</v>
      </c>
      <c r="E722">
        <v>0.5</v>
      </c>
      <c r="F722">
        <v>2.1</v>
      </c>
      <c r="G722">
        <v>2.9</v>
      </c>
      <c r="H722">
        <v>5</v>
      </c>
      <c r="I722">
        <v>2.9</v>
      </c>
      <c r="J722">
        <v>0</v>
      </c>
      <c r="K722">
        <v>2.9</v>
      </c>
      <c r="L722">
        <v>7.8</v>
      </c>
      <c r="M722">
        <v>32</v>
      </c>
      <c r="N722">
        <v>11</v>
      </c>
      <c r="O722">
        <v>43</v>
      </c>
      <c r="P722">
        <v>57</v>
      </c>
      <c r="Q722">
        <v>100</v>
      </c>
    </row>
    <row r="723" spans="1:17" x14ac:dyDescent="0.2">
      <c r="A723" s="7" t="str">
        <f t="shared" si="11"/>
        <v>North WestDec-09</v>
      </c>
      <c r="B723" t="s">
        <v>61</v>
      </c>
      <c r="C723" t="s">
        <v>188</v>
      </c>
      <c r="D723">
        <v>1.3</v>
      </c>
      <c r="E723">
        <v>0.5</v>
      </c>
      <c r="F723">
        <v>1.8</v>
      </c>
      <c r="G723">
        <v>2.2999999999999998</v>
      </c>
      <c r="H723">
        <v>4.2</v>
      </c>
      <c r="I723">
        <v>2.5</v>
      </c>
      <c r="J723">
        <v>0</v>
      </c>
      <c r="K723">
        <v>2.5</v>
      </c>
      <c r="L723">
        <v>6.6</v>
      </c>
      <c r="M723">
        <v>32</v>
      </c>
      <c r="N723">
        <v>12</v>
      </c>
      <c r="O723">
        <v>44</v>
      </c>
      <c r="P723">
        <v>56</v>
      </c>
      <c r="Q723">
        <v>100</v>
      </c>
    </row>
    <row r="724" spans="1:17" x14ac:dyDescent="0.2">
      <c r="A724" s="7" t="str">
        <f t="shared" si="11"/>
        <v>North WestJan-10</v>
      </c>
      <c r="B724" t="s">
        <v>61</v>
      </c>
      <c r="C724" t="s">
        <v>189</v>
      </c>
      <c r="D724">
        <v>1.8</v>
      </c>
      <c r="E724">
        <v>0.6</v>
      </c>
      <c r="F724">
        <v>2.2999999999999998</v>
      </c>
      <c r="G724">
        <v>3</v>
      </c>
      <c r="H724">
        <v>5.4</v>
      </c>
      <c r="I724">
        <v>3.1</v>
      </c>
      <c r="J724">
        <v>0</v>
      </c>
      <c r="K724">
        <v>3.1</v>
      </c>
      <c r="L724">
        <v>8.5</v>
      </c>
      <c r="M724">
        <v>33</v>
      </c>
      <c r="N724">
        <v>10</v>
      </c>
      <c r="O724">
        <v>43</v>
      </c>
      <c r="P724">
        <v>57</v>
      </c>
      <c r="Q724">
        <v>100</v>
      </c>
    </row>
    <row r="725" spans="1:17" x14ac:dyDescent="0.2">
      <c r="A725" s="7" t="str">
        <f t="shared" si="11"/>
        <v>North WestFeb-10</v>
      </c>
      <c r="B725" t="s">
        <v>61</v>
      </c>
      <c r="C725" t="s">
        <v>190</v>
      </c>
      <c r="D725">
        <v>1.7</v>
      </c>
      <c r="E725">
        <v>0.5</v>
      </c>
      <c r="F725">
        <v>2.2000000000000002</v>
      </c>
      <c r="G725">
        <v>3.1</v>
      </c>
      <c r="H725">
        <v>5.3</v>
      </c>
      <c r="I725">
        <v>2.8</v>
      </c>
      <c r="J725">
        <v>0</v>
      </c>
      <c r="K725">
        <v>2.8</v>
      </c>
      <c r="L725">
        <v>8.1</v>
      </c>
      <c r="M725">
        <v>32</v>
      </c>
      <c r="N725">
        <v>9</v>
      </c>
      <c r="O725">
        <v>41</v>
      </c>
      <c r="P725">
        <v>59</v>
      </c>
      <c r="Q725">
        <v>100</v>
      </c>
    </row>
    <row r="726" spans="1:17" x14ac:dyDescent="0.2">
      <c r="A726" s="7" t="str">
        <f t="shared" si="11"/>
        <v>North WestMar-10</v>
      </c>
      <c r="B726" t="s">
        <v>61</v>
      </c>
      <c r="C726" t="s">
        <v>191</v>
      </c>
      <c r="D726">
        <v>1.8</v>
      </c>
      <c r="E726">
        <v>0.6</v>
      </c>
      <c r="F726">
        <v>2.4</v>
      </c>
      <c r="G726">
        <v>3.3</v>
      </c>
      <c r="H726">
        <v>5.8</v>
      </c>
      <c r="I726">
        <v>2.9</v>
      </c>
      <c r="J726">
        <v>0</v>
      </c>
      <c r="K726">
        <v>2.9</v>
      </c>
      <c r="L726">
        <v>8.6999999999999993</v>
      </c>
      <c r="M726">
        <v>32</v>
      </c>
      <c r="N726">
        <v>11</v>
      </c>
      <c r="O726">
        <v>42</v>
      </c>
      <c r="P726">
        <v>58</v>
      </c>
      <c r="Q726">
        <v>100</v>
      </c>
    </row>
    <row r="727" spans="1:17" x14ac:dyDescent="0.2">
      <c r="A727" s="7" t="str">
        <f t="shared" si="11"/>
        <v>North WestApr-10</v>
      </c>
      <c r="B727" t="s">
        <v>61</v>
      </c>
      <c r="C727" t="s">
        <v>192</v>
      </c>
      <c r="D727">
        <v>1.8</v>
      </c>
      <c r="E727">
        <v>0.6</v>
      </c>
      <c r="F727">
        <v>2.2999999999999998</v>
      </c>
      <c r="G727">
        <v>3</v>
      </c>
      <c r="H727">
        <v>5.3</v>
      </c>
      <c r="I727">
        <v>2.7</v>
      </c>
      <c r="J727">
        <v>0</v>
      </c>
      <c r="K727">
        <v>2.7</v>
      </c>
      <c r="L727">
        <v>8</v>
      </c>
      <c r="M727">
        <v>33</v>
      </c>
      <c r="N727">
        <v>11</v>
      </c>
      <c r="O727">
        <v>44</v>
      </c>
      <c r="P727">
        <v>56</v>
      </c>
      <c r="Q727">
        <v>100</v>
      </c>
    </row>
    <row r="728" spans="1:17" x14ac:dyDescent="0.2">
      <c r="A728" s="7" t="str">
        <f t="shared" si="11"/>
        <v>North WestMay-10</v>
      </c>
      <c r="B728" t="s">
        <v>61</v>
      </c>
      <c r="C728" t="s">
        <v>193</v>
      </c>
      <c r="D728">
        <v>1.6</v>
      </c>
      <c r="E728">
        <v>0.6</v>
      </c>
      <c r="F728">
        <v>2.2000000000000002</v>
      </c>
      <c r="G728">
        <v>2.9</v>
      </c>
      <c r="H728">
        <v>5.0999999999999996</v>
      </c>
      <c r="I728">
        <v>2.7</v>
      </c>
      <c r="J728">
        <v>0</v>
      </c>
      <c r="K728">
        <v>2.7</v>
      </c>
      <c r="L728">
        <v>7.7</v>
      </c>
      <c r="M728">
        <v>32</v>
      </c>
      <c r="N728">
        <v>11</v>
      </c>
      <c r="O728">
        <v>44</v>
      </c>
      <c r="P728">
        <v>56</v>
      </c>
      <c r="Q728">
        <v>100</v>
      </c>
    </row>
    <row r="729" spans="1:17" x14ac:dyDescent="0.2">
      <c r="A729" s="7" t="str">
        <f t="shared" si="11"/>
        <v>North WestJun-10</v>
      </c>
      <c r="B729" t="s">
        <v>61</v>
      </c>
      <c r="C729" t="s">
        <v>194</v>
      </c>
      <c r="D729">
        <v>1.8</v>
      </c>
      <c r="E729">
        <v>0.6</v>
      </c>
      <c r="F729">
        <v>2.4</v>
      </c>
      <c r="G729">
        <v>3.1</v>
      </c>
      <c r="H729">
        <v>5.4</v>
      </c>
      <c r="I729">
        <v>2.8</v>
      </c>
      <c r="J729">
        <v>0</v>
      </c>
      <c r="K729">
        <v>2.8</v>
      </c>
      <c r="L729">
        <v>8.3000000000000007</v>
      </c>
      <c r="M729">
        <v>33</v>
      </c>
      <c r="N729">
        <v>11</v>
      </c>
      <c r="O729">
        <v>43</v>
      </c>
      <c r="P729">
        <v>57</v>
      </c>
      <c r="Q729">
        <v>100</v>
      </c>
    </row>
    <row r="730" spans="1:17" x14ac:dyDescent="0.2">
      <c r="A730" s="7" t="str">
        <f t="shared" si="11"/>
        <v>North WestJul-10</v>
      </c>
      <c r="B730" t="s">
        <v>61</v>
      </c>
      <c r="C730" t="s">
        <v>195</v>
      </c>
      <c r="D730">
        <v>1.8</v>
      </c>
      <c r="E730">
        <v>0.7</v>
      </c>
      <c r="F730">
        <v>2.5</v>
      </c>
      <c r="G730">
        <v>3.1</v>
      </c>
      <c r="H730">
        <v>5.6</v>
      </c>
      <c r="I730">
        <v>3.1</v>
      </c>
      <c r="J730">
        <v>0</v>
      </c>
      <c r="K730">
        <v>3.1</v>
      </c>
      <c r="L730">
        <v>8.6</v>
      </c>
      <c r="M730">
        <v>33</v>
      </c>
      <c r="N730">
        <v>12</v>
      </c>
      <c r="O730">
        <v>45</v>
      </c>
      <c r="P730">
        <v>55</v>
      </c>
      <c r="Q730">
        <v>100</v>
      </c>
    </row>
    <row r="731" spans="1:17" x14ac:dyDescent="0.2">
      <c r="A731" s="7" t="str">
        <f t="shared" si="11"/>
        <v>North WestAug-10</v>
      </c>
      <c r="B731" t="s">
        <v>61</v>
      </c>
      <c r="C731" t="s">
        <v>196</v>
      </c>
      <c r="D731">
        <v>1.8</v>
      </c>
      <c r="E731">
        <v>0.6</v>
      </c>
      <c r="F731">
        <v>2.4</v>
      </c>
      <c r="G731">
        <v>2.7</v>
      </c>
      <c r="H731">
        <v>5.2</v>
      </c>
      <c r="I731">
        <v>2.9</v>
      </c>
      <c r="J731">
        <v>0</v>
      </c>
      <c r="K731">
        <v>2.9</v>
      </c>
      <c r="L731">
        <v>8.1</v>
      </c>
      <c r="M731">
        <v>35</v>
      </c>
      <c r="N731">
        <v>12</v>
      </c>
      <c r="O731">
        <v>47</v>
      </c>
      <c r="P731">
        <v>53</v>
      </c>
      <c r="Q731">
        <v>100</v>
      </c>
    </row>
    <row r="732" spans="1:17" x14ac:dyDescent="0.2">
      <c r="A732" s="7" t="str">
        <f t="shared" si="11"/>
        <v>North WestSep-10</v>
      </c>
      <c r="B732" t="s">
        <v>61</v>
      </c>
      <c r="C732" t="s">
        <v>197</v>
      </c>
      <c r="D732">
        <v>1.8</v>
      </c>
      <c r="E732">
        <v>0.7</v>
      </c>
      <c r="F732">
        <v>2.5</v>
      </c>
      <c r="G732">
        <v>2.9</v>
      </c>
      <c r="H732">
        <v>5.4</v>
      </c>
      <c r="I732">
        <v>2.9</v>
      </c>
      <c r="J732">
        <v>0</v>
      </c>
      <c r="K732">
        <v>2.9</v>
      </c>
      <c r="L732">
        <v>8.3000000000000007</v>
      </c>
      <c r="M732">
        <v>33</v>
      </c>
      <c r="N732">
        <v>13</v>
      </c>
      <c r="O732">
        <v>46</v>
      </c>
      <c r="P732">
        <v>54</v>
      </c>
      <c r="Q732">
        <v>100</v>
      </c>
    </row>
    <row r="733" spans="1:17" x14ac:dyDescent="0.2">
      <c r="A733" s="7" t="str">
        <f t="shared" si="11"/>
        <v>North WestOct-10</v>
      </c>
      <c r="B733" t="s">
        <v>61</v>
      </c>
      <c r="C733" t="s">
        <v>198</v>
      </c>
      <c r="D733">
        <v>1.7</v>
      </c>
      <c r="E733">
        <v>0.6</v>
      </c>
      <c r="F733">
        <v>2.4</v>
      </c>
      <c r="G733">
        <v>2.6</v>
      </c>
      <c r="H733">
        <v>5</v>
      </c>
      <c r="I733">
        <v>2.9</v>
      </c>
      <c r="J733">
        <v>0</v>
      </c>
      <c r="K733">
        <v>2.9</v>
      </c>
      <c r="L733">
        <v>7.9</v>
      </c>
      <c r="M733">
        <v>35</v>
      </c>
      <c r="N733">
        <v>13</v>
      </c>
      <c r="O733">
        <v>48</v>
      </c>
      <c r="P733">
        <v>52</v>
      </c>
      <c r="Q733">
        <v>100</v>
      </c>
    </row>
    <row r="734" spans="1:17" x14ac:dyDescent="0.2">
      <c r="A734" s="7" t="str">
        <f t="shared" si="11"/>
        <v>North WestNov-10</v>
      </c>
      <c r="B734" t="s">
        <v>61</v>
      </c>
      <c r="C734" t="s">
        <v>199</v>
      </c>
      <c r="D734">
        <v>1.7</v>
      </c>
      <c r="E734">
        <v>0.6</v>
      </c>
      <c r="F734">
        <v>2.4</v>
      </c>
      <c r="G734">
        <v>2.8</v>
      </c>
      <c r="H734">
        <v>5.0999999999999996</v>
      </c>
      <c r="I734">
        <v>3</v>
      </c>
      <c r="J734">
        <v>0</v>
      </c>
      <c r="K734">
        <v>3</v>
      </c>
      <c r="L734">
        <v>8.1</v>
      </c>
      <c r="M734">
        <v>33</v>
      </c>
      <c r="N734">
        <v>13</v>
      </c>
      <c r="O734">
        <v>46</v>
      </c>
      <c r="P734">
        <v>54</v>
      </c>
      <c r="Q734">
        <v>100</v>
      </c>
    </row>
    <row r="735" spans="1:17" x14ac:dyDescent="0.2">
      <c r="A735" s="7" t="str">
        <f t="shared" si="11"/>
        <v>North WestDec-10</v>
      </c>
      <c r="B735" t="s">
        <v>61</v>
      </c>
      <c r="C735" t="s">
        <v>200</v>
      </c>
      <c r="D735">
        <v>1.5</v>
      </c>
      <c r="E735">
        <v>0.6</v>
      </c>
      <c r="F735">
        <v>2.1</v>
      </c>
      <c r="G735">
        <v>2.2000000000000002</v>
      </c>
      <c r="H735">
        <v>4.3</v>
      </c>
      <c r="I735">
        <v>2.6</v>
      </c>
      <c r="J735">
        <v>0</v>
      </c>
      <c r="K735">
        <v>2.6</v>
      </c>
      <c r="L735">
        <v>6.9</v>
      </c>
      <c r="M735">
        <v>34</v>
      </c>
      <c r="N735">
        <v>14</v>
      </c>
      <c r="O735">
        <v>48</v>
      </c>
      <c r="P735">
        <v>52</v>
      </c>
      <c r="Q735">
        <v>100</v>
      </c>
    </row>
    <row r="736" spans="1:17" x14ac:dyDescent="0.2">
      <c r="A736" s="7" t="str">
        <f t="shared" si="11"/>
        <v>North WestJan-11</v>
      </c>
      <c r="B736" t="s">
        <v>61</v>
      </c>
      <c r="C736" t="s">
        <v>201</v>
      </c>
      <c r="D736">
        <v>1.8</v>
      </c>
      <c r="E736">
        <v>0.9</v>
      </c>
      <c r="F736">
        <v>2.7</v>
      </c>
      <c r="G736">
        <v>3.1</v>
      </c>
      <c r="H736">
        <v>5.8</v>
      </c>
      <c r="I736">
        <v>3.2</v>
      </c>
      <c r="J736">
        <v>0</v>
      </c>
      <c r="K736">
        <v>3.2</v>
      </c>
      <c r="L736">
        <v>8.9</v>
      </c>
      <c r="M736">
        <v>32</v>
      </c>
      <c r="N736">
        <v>15</v>
      </c>
      <c r="O736">
        <v>47</v>
      </c>
      <c r="P736">
        <v>53</v>
      </c>
      <c r="Q736">
        <v>100</v>
      </c>
    </row>
    <row r="737" spans="1:17" x14ac:dyDescent="0.2">
      <c r="A737" s="7" t="str">
        <f t="shared" si="11"/>
        <v>North WestFeb-11</v>
      </c>
      <c r="B737" t="s">
        <v>61</v>
      </c>
      <c r="C737" t="s">
        <v>202</v>
      </c>
      <c r="D737">
        <v>1.5</v>
      </c>
      <c r="E737">
        <v>0.9</v>
      </c>
      <c r="F737">
        <v>2.2999999999999998</v>
      </c>
      <c r="G737">
        <v>3.1</v>
      </c>
      <c r="H737">
        <v>5.4</v>
      </c>
      <c r="I737">
        <v>2.8</v>
      </c>
      <c r="J737">
        <v>0</v>
      </c>
      <c r="K737">
        <v>2.8</v>
      </c>
      <c r="L737">
        <v>8.3000000000000007</v>
      </c>
      <c r="M737">
        <v>27</v>
      </c>
      <c r="N737">
        <v>16</v>
      </c>
      <c r="O737">
        <v>43</v>
      </c>
      <c r="P737">
        <v>57</v>
      </c>
      <c r="Q737">
        <v>100</v>
      </c>
    </row>
    <row r="738" spans="1:17" x14ac:dyDescent="0.2">
      <c r="A738" s="7" t="str">
        <f t="shared" si="11"/>
        <v>North WestMar-11</v>
      </c>
      <c r="B738" t="s">
        <v>61</v>
      </c>
      <c r="C738" t="s">
        <v>203</v>
      </c>
      <c r="D738">
        <v>1.2</v>
      </c>
      <c r="E738">
        <v>1.1000000000000001</v>
      </c>
      <c r="F738">
        <v>2.2999999999999998</v>
      </c>
      <c r="G738">
        <v>3.6</v>
      </c>
      <c r="H738">
        <v>5.9</v>
      </c>
      <c r="I738">
        <v>3.2</v>
      </c>
      <c r="J738">
        <v>0</v>
      </c>
      <c r="K738">
        <v>3.2</v>
      </c>
      <c r="L738">
        <v>9.1</v>
      </c>
      <c r="M738">
        <v>21</v>
      </c>
      <c r="N738">
        <v>18</v>
      </c>
      <c r="O738">
        <v>39</v>
      </c>
      <c r="P738">
        <v>61</v>
      </c>
      <c r="Q738">
        <v>100</v>
      </c>
    </row>
    <row r="739" spans="1:17" x14ac:dyDescent="0.2">
      <c r="A739" s="7" t="str">
        <f t="shared" si="11"/>
        <v>North WestApr-11</v>
      </c>
      <c r="B739" t="s">
        <v>61</v>
      </c>
      <c r="C739" t="s">
        <v>204</v>
      </c>
      <c r="D739">
        <v>1</v>
      </c>
      <c r="E739">
        <v>0.9</v>
      </c>
      <c r="F739">
        <v>1.9</v>
      </c>
      <c r="G739">
        <v>2.7</v>
      </c>
      <c r="H739">
        <v>4.5999999999999996</v>
      </c>
      <c r="I739">
        <v>2.8</v>
      </c>
      <c r="J739">
        <v>0</v>
      </c>
      <c r="K739">
        <v>2.8</v>
      </c>
      <c r="L739">
        <v>7.4</v>
      </c>
      <c r="M739">
        <v>21</v>
      </c>
      <c r="N739">
        <v>20</v>
      </c>
      <c r="O739">
        <v>42</v>
      </c>
      <c r="P739">
        <v>58</v>
      </c>
      <c r="Q739">
        <v>100</v>
      </c>
    </row>
    <row r="740" spans="1:17" x14ac:dyDescent="0.2">
      <c r="A740" s="7" t="str">
        <f t="shared" si="11"/>
        <v>North WestMay-11</v>
      </c>
      <c r="B740" t="s">
        <v>61</v>
      </c>
      <c r="C740" t="s">
        <v>205</v>
      </c>
      <c r="D740">
        <v>1.1000000000000001</v>
      </c>
      <c r="E740">
        <v>1.2</v>
      </c>
      <c r="F740">
        <v>2.2999999999999998</v>
      </c>
      <c r="G740">
        <v>2.8</v>
      </c>
      <c r="H740">
        <v>5</v>
      </c>
      <c r="I740">
        <v>3.2</v>
      </c>
      <c r="J740">
        <v>0</v>
      </c>
      <c r="K740">
        <v>3.2</v>
      </c>
      <c r="L740">
        <v>8.3000000000000007</v>
      </c>
      <c r="M740">
        <v>21</v>
      </c>
      <c r="N740">
        <v>24</v>
      </c>
      <c r="O740">
        <v>45</v>
      </c>
      <c r="P740">
        <v>55</v>
      </c>
      <c r="Q740">
        <v>100</v>
      </c>
    </row>
    <row r="741" spans="1:17" x14ac:dyDescent="0.2">
      <c r="A741" s="7" t="str">
        <f t="shared" si="11"/>
        <v>North WestJun-11</v>
      </c>
      <c r="B741" t="s">
        <v>61</v>
      </c>
      <c r="C741" t="s">
        <v>206</v>
      </c>
      <c r="D741">
        <v>1.1000000000000001</v>
      </c>
      <c r="E741">
        <v>1.3</v>
      </c>
      <c r="F741">
        <v>2.4</v>
      </c>
      <c r="G741">
        <v>2.7</v>
      </c>
      <c r="H741">
        <v>5.0999999999999996</v>
      </c>
      <c r="I741">
        <v>3.3</v>
      </c>
      <c r="J741">
        <v>0</v>
      </c>
      <c r="K741">
        <v>3.3</v>
      </c>
      <c r="L741">
        <v>8.4</v>
      </c>
      <c r="M741">
        <v>21</v>
      </c>
      <c r="N741">
        <v>27</v>
      </c>
      <c r="O741">
        <v>48</v>
      </c>
      <c r="P741">
        <v>52</v>
      </c>
      <c r="Q741">
        <v>100</v>
      </c>
    </row>
    <row r="742" spans="1:17" x14ac:dyDescent="0.2">
      <c r="A742" s="7" t="str">
        <f t="shared" si="11"/>
        <v>North WestJul-11</v>
      </c>
      <c r="B742" t="s">
        <v>61</v>
      </c>
      <c r="C742" t="s">
        <v>207</v>
      </c>
      <c r="D742">
        <v>1.1000000000000001</v>
      </c>
      <c r="E742">
        <v>1.3</v>
      </c>
      <c r="F742">
        <v>2.4</v>
      </c>
      <c r="G742">
        <v>2.6</v>
      </c>
      <c r="H742">
        <v>5</v>
      </c>
      <c r="I742">
        <v>3.2</v>
      </c>
      <c r="J742">
        <v>0</v>
      </c>
      <c r="K742">
        <v>3.2</v>
      </c>
      <c r="L742">
        <v>8.1999999999999993</v>
      </c>
      <c r="M742">
        <v>23</v>
      </c>
      <c r="N742">
        <v>26</v>
      </c>
      <c r="O742">
        <v>49</v>
      </c>
      <c r="P742">
        <v>51</v>
      </c>
      <c r="Q742">
        <v>100</v>
      </c>
    </row>
    <row r="743" spans="1:17" x14ac:dyDescent="0.2">
      <c r="A743" s="7" t="str">
        <f t="shared" si="11"/>
        <v>North WestAug-11</v>
      </c>
      <c r="B743" t="s">
        <v>61</v>
      </c>
      <c r="C743" t="s">
        <v>208</v>
      </c>
      <c r="D743">
        <v>1.1000000000000001</v>
      </c>
      <c r="E743">
        <v>1.2</v>
      </c>
      <c r="F743">
        <v>2.2999999999999998</v>
      </c>
      <c r="G743">
        <v>2.6</v>
      </c>
      <c r="H743">
        <v>4.9000000000000004</v>
      </c>
      <c r="I743">
        <v>3.2</v>
      </c>
      <c r="J743">
        <v>0</v>
      </c>
      <c r="K743">
        <v>3.2</v>
      </c>
      <c r="L743">
        <v>8.1</v>
      </c>
      <c r="M743">
        <v>22</v>
      </c>
      <c r="N743">
        <v>25</v>
      </c>
      <c r="O743">
        <v>47</v>
      </c>
      <c r="P743">
        <v>53</v>
      </c>
      <c r="Q743">
        <v>100</v>
      </c>
    </row>
    <row r="744" spans="1:17" x14ac:dyDescent="0.2">
      <c r="A744" s="7" t="str">
        <f t="shared" si="11"/>
        <v>North WestSep-11</v>
      </c>
      <c r="B744" t="s">
        <v>61</v>
      </c>
      <c r="C744" t="s">
        <v>231</v>
      </c>
      <c r="D744">
        <v>1.2</v>
      </c>
      <c r="E744">
        <v>1.5</v>
      </c>
      <c r="F744">
        <v>2.7</v>
      </c>
      <c r="G744">
        <v>2.9</v>
      </c>
      <c r="H744">
        <v>5.6</v>
      </c>
      <c r="I744">
        <v>3.3</v>
      </c>
      <c r="J744">
        <v>0</v>
      </c>
      <c r="K744">
        <v>3.3</v>
      </c>
      <c r="L744">
        <v>8.9</v>
      </c>
      <c r="M744">
        <v>22</v>
      </c>
      <c r="N744">
        <v>27</v>
      </c>
      <c r="O744">
        <v>48</v>
      </c>
      <c r="P744">
        <v>52</v>
      </c>
      <c r="Q744">
        <v>100</v>
      </c>
    </row>
    <row r="745" spans="1:17" x14ac:dyDescent="0.2">
      <c r="A745" s="7" t="str">
        <f t="shared" si="11"/>
        <v>North WestOct-11</v>
      </c>
      <c r="B745" t="s">
        <v>61</v>
      </c>
      <c r="C745" t="s">
        <v>232</v>
      </c>
      <c r="D745">
        <v>1.3</v>
      </c>
      <c r="E745">
        <v>1.5</v>
      </c>
      <c r="F745">
        <v>2.9</v>
      </c>
      <c r="G745">
        <v>3</v>
      </c>
      <c r="H745">
        <v>5.8</v>
      </c>
      <c r="I745">
        <v>3.3</v>
      </c>
      <c r="J745">
        <v>0.1</v>
      </c>
      <c r="K745">
        <v>3.4</v>
      </c>
      <c r="L745">
        <v>9.1999999999999993</v>
      </c>
      <c r="M745">
        <v>22</v>
      </c>
      <c r="N745">
        <v>26</v>
      </c>
      <c r="O745">
        <v>49</v>
      </c>
      <c r="P745">
        <v>51</v>
      </c>
      <c r="Q745">
        <v>100</v>
      </c>
    </row>
    <row r="746" spans="1:17" x14ac:dyDescent="0.2">
      <c r="A746" s="7" t="str">
        <f t="shared" si="11"/>
        <v>North WestNov-11</v>
      </c>
      <c r="B746" t="s">
        <v>61</v>
      </c>
      <c r="C746" t="s">
        <v>233</v>
      </c>
      <c r="D746">
        <v>1.3</v>
      </c>
      <c r="E746">
        <v>1.5</v>
      </c>
      <c r="F746">
        <v>2.8</v>
      </c>
      <c r="G746">
        <v>3</v>
      </c>
      <c r="H746">
        <v>5.8</v>
      </c>
      <c r="I746">
        <v>3.4</v>
      </c>
      <c r="J746">
        <v>0.2</v>
      </c>
      <c r="K746">
        <v>3.5</v>
      </c>
      <c r="L746">
        <v>9.3000000000000007</v>
      </c>
      <c r="M746">
        <v>22</v>
      </c>
      <c r="N746">
        <v>26</v>
      </c>
      <c r="O746">
        <v>48</v>
      </c>
      <c r="P746">
        <v>52</v>
      </c>
      <c r="Q746">
        <v>100</v>
      </c>
    </row>
    <row r="747" spans="1:17" x14ac:dyDescent="0.2">
      <c r="A747" s="7" t="str">
        <f t="shared" si="11"/>
        <v>North WestDec-11</v>
      </c>
      <c r="B747" t="s">
        <v>61</v>
      </c>
      <c r="C747" t="s">
        <v>234</v>
      </c>
      <c r="D747">
        <v>1.4</v>
      </c>
      <c r="E747">
        <v>1.6</v>
      </c>
      <c r="F747">
        <v>3</v>
      </c>
      <c r="G747">
        <v>2.6</v>
      </c>
      <c r="H747">
        <v>5.6</v>
      </c>
      <c r="I747">
        <v>3.5</v>
      </c>
      <c r="J747">
        <v>0.3</v>
      </c>
      <c r="K747">
        <v>3.8</v>
      </c>
      <c r="L747">
        <v>9.4</v>
      </c>
      <c r="M747">
        <v>24</v>
      </c>
      <c r="N747">
        <v>29</v>
      </c>
      <c r="O747">
        <v>53</v>
      </c>
      <c r="P747">
        <v>47</v>
      </c>
      <c r="Q747">
        <v>100</v>
      </c>
    </row>
    <row r="748" spans="1:17" x14ac:dyDescent="0.2">
      <c r="A748" s="7" t="str">
        <f t="shared" si="11"/>
        <v>North WestJan-12</v>
      </c>
      <c r="B748" t="s">
        <v>61</v>
      </c>
      <c r="C748" t="s">
        <v>235</v>
      </c>
      <c r="D748">
        <v>1.4</v>
      </c>
      <c r="E748">
        <v>1.6</v>
      </c>
      <c r="F748">
        <v>3.1</v>
      </c>
      <c r="G748">
        <v>3.3</v>
      </c>
      <c r="H748">
        <v>6.4</v>
      </c>
      <c r="I748">
        <v>3.7</v>
      </c>
      <c r="J748">
        <v>0.2</v>
      </c>
      <c r="K748">
        <v>3.9</v>
      </c>
      <c r="L748">
        <v>10.3</v>
      </c>
      <c r="M748">
        <v>23</v>
      </c>
      <c r="N748">
        <v>26</v>
      </c>
      <c r="O748">
        <v>48</v>
      </c>
      <c r="P748">
        <v>52</v>
      </c>
      <c r="Q748">
        <v>100</v>
      </c>
    </row>
    <row r="749" spans="1:17" x14ac:dyDescent="0.2">
      <c r="A749" s="7" t="str">
        <f t="shared" si="11"/>
        <v>North WestFeb-12</v>
      </c>
      <c r="B749" t="s">
        <v>61</v>
      </c>
      <c r="C749" t="s">
        <v>236</v>
      </c>
      <c r="D749">
        <v>1.3</v>
      </c>
      <c r="E749">
        <v>1.9</v>
      </c>
      <c r="F749">
        <v>3.2</v>
      </c>
      <c r="G749">
        <v>2.8</v>
      </c>
      <c r="H749">
        <v>6</v>
      </c>
      <c r="I749">
        <v>3.1</v>
      </c>
      <c r="J749">
        <v>0.2</v>
      </c>
      <c r="K749">
        <v>3.3</v>
      </c>
      <c r="L749">
        <v>9.3000000000000007</v>
      </c>
      <c r="M749">
        <v>22</v>
      </c>
      <c r="N749">
        <v>31</v>
      </c>
      <c r="O749">
        <v>53</v>
      </c>
      <c r="P749">
        <v>47</v>
      </c>
      <c r="Q749">
        <v>100</v>
      </c>
    </row>
    <row r="750" spans="1:17" x14ac:dyDescent="0.2">
      <c r="A750" s="7" t="str">
        <f t="shared" si="11"/>
        <v>North WestMar-12</v>
      </c>
      <c r="B750" t="s">
        <v>61</v>
      </c>
      <c r="C750" t="s">
        <v>241</v>
      </c>
      <c r="D750">
        <v>1.5</v>
      </c>
      <c r="E750">
        <v>2.4</v>
      </c>
      <c r="F750">
        <v>3.9</v>
      </c>
      <c r="G750">
        <v>2.9</v>
      </c>
      <c r="H750">
        <v>6.8</v>
      </c>
      <c r="I750">
        <v>3.1</v>
      </c>
      <c r="J750">
        <v>0.3</v>
      </c>
      <c r="K750">
        <v>3.4</v>
      </c>
      <c r="L750">
        <v>10.1</v>
      </c>
      <c r="M750">
        <v>22</v>
      </c>
      <c r="N750">
        <v>35</v>
      </c>
      <c r="O750">
        <v>57</v>
      </c>
      <c r="P750">
        <v>43</v>
      </c>
      <c r="Q750">
        <v>100</v>
      </c>
    </row>
    <row r="751" spans="1:17" x14ac:dyDescent="0.2">
      <c r="A751" s="7" t="str">
        <f t="shared" si="11"/>
        <v>North WestApr-12</v>
      </c>
      <c r="B751" t="s">
        <v>61</v>
      </c>
      <c r="C751" t="s">
        <v>242</v>
      </c>
      <c r="D751">
        <v>1.2</v>
      </c>
      <c r="E751">
        <v>1.8</v>
      </c>
      <c r="F751">
        <v>3.1</v>
      </c>
      <c r="G751">
        <v>2.6</v>
      </c>
      <c r="H751">
        <v>5.7</v>
      </c>
      <c r="I751">
        <v>2.7</v>
      </c>
      <c r="J751">
        <v>0.2</v>
      </c>
      <c r="K751">
        <v>2.9</v>
      </c>
      <c r="L751">
        <v>8.5</v>
      </c>
      <c r="M751">
        <v>22</v>
      </c>
      <c r="N751">
        <v>32</v>
      </c>
      <c r="O751">
        <v>54</v>
      </c>
      <c r="P751">
        <v>46</v>
      </c>
      <c r="Q751">
        <v>100</v>
      </c>
    </row>
    <row r="752" spans="1:17" x14ac:dyDescent="0.2">
      <c r="A752" s="7" t="str">
        <f t="shared" si="11"/>
        <v>North WestMay-12</v>
      </c>
      <c r="B752" t="s">
        <v>61</v>
      </c>
      <c r="C752" t="s">
        <v>243</v>
      </c>
      <c r="D752">
        <v>1.4</v>
      </c>
      <c r="E752">
        <v>1.8</v>
      </c>
      <c r="F752">
        <v>3.2</v>
      </c>
      <c r="G752">
        <v>2.8</v>
      </c>
      <c r="H752">
        <v>6</v>
      </c>
      <c r="I752">
        <v>2.9</v>
      </c>
      <c r="J752">
        <v>0.2</v>
      </c>
      <c r="K752">
        <v>3.1</v>
      </c>
      <c r="L752">
        <v>9.1</v>
      </c>
      <c r="M752">
        <v>23</v>
      </c>
      <c r="N752">
        <v>30</v>
      </c>
      <c r="O752">
        <v>53</v>
      </c>
      <c r="P752">
        <v>47</v>
      </c>
      <c r="Q752">
        <v>100</v>
      </c>
    </row>
    <row r="753" spans="1:17" x14ac:dyDescent="0.2">
      <c r="A753" s="7" t="str">
        <f t="shared" si="11"/>
        <v>North WestJun-12</v>
      </c>
      <c r="B753" t="s">
        <v>61</v>
      </c>
      <c r="C753" t="s">
        <v>251</v>
      </c>
      <c r="D753">
        <v>1.4</v>
      </c>
      <c r="E753">
        <v>1.6</v>
      </c>
      <c r="F753">
        <v>3</v>
      </c>
      <c r="G753">
        <v>2.5</v>
      </c>
      <c r="H753">
        <v>5.5</v>
      </c>
      <c r="I753">
        <v>2.7</v>
      </c>
      <c r="J753">
        <v>0.1</v>
      </c>
      <c r="K753">
        <v>2.9</v>
      </c>
      <c r="L753">
        <v>8.4</v>
      </c>
      <c r="M753">
        <v>24</v>
      </c>
      <c r="N753">
        <v>30</v>
      </c>
      <c r="O753">
        <v>54</v>
      </c>
      <c r="P753">
        <v>46</v>
      </c>
      <c r="Q753">
        <v>100</v>
      </c>
    </row>
    <row r="754" spans="1:17" x14ac:dyDescent="0.2">
      <c r="A754" s="7" t="str">
        <f t="shared" si="11"/>
        <v>North WestJul-12</v>
      </c>
      <c r="B754" t="s">
        <v>61</v>
      </c>
      <c r="C754" t="s">
        <v>252</v>
      </c>
      <c r="D754">
        <v>1.4</v>
      </c>
      <c r="E754">
        <v>1.9</v>
      </c>
      <c r="F754">
        <v>3.3</v>
      </c>
      <c r="G754">
        <v>2.8</v>
      </c>
      <c r="H754">
        <v>6.2</v>
      </c>
      <c r="I754">
        <v>3.1</v>
      </c>
      <c r="J754">
        <v>0.2</v>
      </c>
      <c r="K754">
        <v>3.3</v>
      </c>
      <c r="L754">
        <v>9.4</v>
      </c>
      <c r="M754">
        <v>24</v>
      </c>
      <c r="N754">
        <v>31</v>
      </c>
      <c r="O754">
        <v>54</v>
      </c>
      <c r="P754">
        <v>46</v>
      </c>
      <c r="Q754">
        <v>100</v>
      </c>
    </row>
    <row r="755" spans="1:17" x14ac:dyDescent="0.2">
      <c r="A755" s="7" t="str">
        <f t="shared" si="11"/>
        <v>North WestAug-12</v>
      </c>
      <c r="B755" t="s">
        <v>61</v>
      </c>
      <c r="C755" t="s">
        <v>253</v>
      </c>
      <c r="D755">
        <v>1.4</v>
      </c>
      <c r="E755">
        <v>1.8</v>
      </c>
      <c r="F755">
        <v>3.2</v>
      </c>
      <c r="G755">
        <v>2.9</v>
      </c>
      <c r="H755">
        <v>6.1</v>
      </c>
      <c r="I755">
        <v>2.8</v>
      </c>
      <c r="J755">
        <v>0.2</v>
      </c>
      <c r="K755">
        <v>3</v>
      </c>
      <c r="L755">
        <v>9.1</v>
      </c>
      <c r="M755">
        <v>23</v>
      </c>
      <c r="N755">
        <v>29</v>
      </c>
      <c r="O755">
        <v>53</v>
      </c>
      <c r="P755">
        <v>47</v>
      </c>
      <c r="Q755">
        <v>100</v>
      </c>
    </row>
    <row r="756" spans="1:17" x14ac:dyDescent="0.2">
      <c r="A756" s="7" t="str">
        <f t="shared" si="11"/>
        <v>North WestSep-12</v>
      </c>
      <c r="B756" t="s">
        <v>61</v>
      </c>
      <c r="C756" t="s">
        <v>258</v>
      </c>
      <c r="D756">
        <v>1.4</v>
      </c>
      <c r="E756">
        <v>1.9</v>
      </c>
      <c r="F756">
        <v>3.4</v>
      </c>
      <c r="G756">
        <v>2.7</v>
      </c>
      <c r="H756">
        <v>6.1</v>
      </c>
      <c r="I756">
        <v>2.8</v>
      </c>
      <c r="J756">
        <v>0.2</v>
      </c>
      <c r="K756">
        <v>3</v>
      </c>
      <c r="L756">
        <v>9</v>
      </c>
      <c r="M756">
        <v>24</v>
      </c>
      <c r="N756">
        <v>32</v>
      </c>
      <c r="O756">
        <v>56</v>
      </c>
      <c r="P756">
        <v>44</v>
      </c>
      <c r="Q756">
        <v>100</v>
      </c>
    </row>
    <row r="757" spans="1:17" x14ac:dyDescent="0.2">
      <c r="A757" s="7" t="str">
        <f t="shared" si="11"/>
        <v>North WestOct-12</v>
      </c>
      <c r="B757" t="s">
        <v>61</v>
      </c>
      <c r="C757" t="s">
        <v>259</v>
      </c>
      <c r="D757">
        <v>1.5</v>
      </c>
      <c r="E757">
        <v>2.1</v>
      </c>
      <c r="F757">
        <v>3.6</v>
      </c>
      <c r="G757">
        <v>3</v>
      </c>
      <c r="H757">
        <v>6.6</v>
      </c>
      <c r="I757">
        <v>3.1</v>
      </c>
      <c r="J757">
        <v>0.2</v>
      </c>
      <c r="K757">
        <v>3.3</v>
      </c>
      <c r="L757">
        <v>9.9</v>
      </c>
      <c r="M757">
        <v>23</v>
      </c>
      <c r="N757">
        <v>32</v>
      </c>
      <c r="O757">
        <v>55</v>
      </c>
      <c r="P757">
        <v>45</v>
      </c>
      <c r="Q757">
        <v>100</v>
      </c>
    </row>
    <row r="758" spans="1:17" x14ac:dyDescent="0.2">
      <c r="A758" s="7" t="str">
        <f t="shared" si="11"/>
        <v>North WestNov-12</v>
      </c>
      <c r="B758" t="s">
        <v>61</v>
      </c>
      <c r="C758" t="s">
        <v>260</v>
      </c>
      <c r="D758">
        <v>1.4</v>
      </c>
      <c r="E758">
        <v>2</v>
      </c>
      <c r="F758">
        <v>3.4</v>
      </c>
      <c r="G758">
        <v>2.9</v>
      </c>
      <c r="H758">
        <v>6.3</v>
      </c>
      <c r="I758">
        <v>3.3</v>
      </c>
      <c r="J758">
        <v>0.2</v>
      </c>
      <c r="K758">
        <v>3.5</v>
      </c>
      <c r="L758">
        <v>9.8000000000000007</v>
      </c>
      <c r="M758">
        <v>23</v>
      </c>
      <c r="N758">
        <v>31</v>
      </c>
      <c r="O758">
        <v>54</v>
      </c>
      <c r="P758">
        <v>46</v>
      </c>
      <c r="Q758">
        <v>100</v>
      </c>
    </row>
    <row r="759" spans="1:17" x14ac:dyDescent="0.2">
      <c r="A759" s="7" t="str">
        <f t="shared" si="11"/>
        <v>North WestDec-12</v>
      </c>
      <c r="B759" t="s">
        <v>61</v>
      </c>
      <c r="C759" t="s">
        <v>266</v>
      </c>
      <c r="D759">
        <v>1.1000000000000001</v>
      </c>
      <c r="E759">
        <v>1.6</v>
      </c>
      <c r="F759">
        <v>2.7</v>
      </c>
      <c r="G759">
        <v>1.9</v>
      </c>
      <c r="H759">
        <v>4.5999999999999996</v>
      </c>
      <c r="I759">
        <v>2.5</v>
      </c>
      <c r="J759">
        <v>0.2</v>
      </c>
      <c r="K759">
        <v>2.6</v>
      </c>
      <c r="L759">
        <v>7.2</v>
      </c>
      <c r="M759">
        <v>23</v>
      </c>
      <c r="N759">
        <v>35</v>
      </c>
      <c r="O759">
        <v>58</v>
      </c>
      <c r="P759">
        <v>42</v>
      </c>
      <c r="Q759">
        <v>100</v>
      </c>
    </row>
    <row r="760" spans="1:17" x14ac:dyDescent="0.2">
      <c r="A760" s="7" t="str">
        <f t="shared" si="11"/>
        <v>North WestJan-13</v>
      </c>
      <c r="B760" t="s">
        <v>61</v>
      </c>
      <c r="C760" t="s">
        <v>267</v>
      </c>
      <c r="D760">
        <v>1.5</v>
      </c>
      <c r="E760">
        <v>2.5</v>
      </c>
      <c r="F760">
        <v>4</v>
      </c>
      <c r="G760">
        <v>2.7</v>
      </c>
      <c r="H760">
        <v>6.6</v>
      </c>
      <c r="I760">
        <v>3.4</v>
      </c>
      <c r="J760">
        <v>0.3</v>
      </c>
      <c r="K760">
        <v>3.6</v>
      </c>
      <c r="L760">
        <v>10.3</v>
      </c>
      <c r="M760">
        <v>22</v>
      </c>
      <c r="N760">
        <v>38</v>
      </c>
      <c r="O760">
        <v>60</v>
      </c>
      <c r="P760">
        <v>40</v>
      </c>
      <c r="Q760">
        <v>100</v>
      </c>
    </row>
    <row r="761" spans="1:17" x14ac:dyDescent="0.2">
      <c r="A761" s="7" t="str">
        <f t="shared" si="11"/>
        <v>North WestFeb-13</v>
      </c>
      <c r="B761" t="s">
        <v>61</v>
      </c>
      <c r="C761" t="s">
        <v>268</v>
      </c>
      <c r="D761">
        <v>1.3</v>
      </c>
      <c r="E761">
        <v>2.2000000000000002</v>
      </c>
      <c r="F761">
        <v>3.5</v>
      </c>
      <c r="G761">
        <v>2.1</v>
      </c>
      <c r="H761">
        <v>5.7</v>
      </c>
      <c r="I761">
        <v>3</v>
      </c>
      <c r="J761">
        <v>0.3</v>
      </c>
      <c r="K761">
        <v>3.3</v>
      </c>
      <c r="L761">
        <v>9</v>
      </c>
      <c r="M761">
        <v>22</v>
      </c>
      <c r="N761">
        <v>40</v>
      </c>
      <c r="O761">
        <v>62</v>
      </c>
      <c r="P761">
        <v>38</v>
      </c>
      <c r="Q761">
        <v>100</v>
      </c>
    </row>
    <row r="762" spans="1:17" x14ac:dyDescent="0.2">
      <c r="A762" s="7" t="str">
        <f t="shared" si="11"/>
        <v>North WestMar-13</v>
      </c>
      <c r="B762" t="s">
        <v>61</v>
      </c>
      <c r="C762" t="s">
        <v>282</v>
      </c>
      <c r="D762">
        <v>1.2</v>
      </c>
      <c r="E762">
        <v>2.2999999999999998</v>
      </c>
      <c r="F762">
        <v>3.5</v>
      </c>
      <c r="G762">
        <v>2</v>
      </c>
      <c r="H762">
        <v>5.5</v>
      </c>
      <c r="I762">
        <v>3.1</v>
      </c>
      <c r="J762">
        <v>0.3</v>
      </c>
      <c r="K762">
        <v>3.4</v>
      </c>
      <c r="L762">
        <v>8.9</v>
      </c>
      <c r="M762">
        <v>22</v>
      </c>
      <c r="N762">
        <v>43</v>
      </c>
      <c r="O762">
        <v>64</v>
      </c>
      <c r="P762">
        <v>36</v>
      </c>
      <c r="Q762">
        <v>100</v>
      </c>
    </row>
    <row r="763" spans="1:17" x14ac:dyDescent="0.2">
      <c r="A763" s="7" t="str">
        <f t="shared" si="11"/>
        <v>North WestApr-13</v>
      </c>
      <c r="B763" t="s">
        <v>61</v>
      </c>
      <c r="C763" t="s">
        <v>283</v>
      </c>
      <c r="D763">
        <v>1</v>
      </c>
      <c r="E763">
        <v>2.5</v>
      </c>
      <c r="F763">
        <v>3.5</v>
      </c>
      <c r="G763">
        <v>1.7</v>
      </c>
      <c r="H763">
        <v>5.2</v>
      </c>
      <c r="I763">
        <v>3.1</v>
      </c>
      <c r="J763">
        <v>0.3</v>
      </c>
      <c r="K763">
        <v>3.4</v>
      </c>
      <c r="L763">
        <v>8.6</v>
      </c>
      <c r="M763">
        <v>19</v>
      </c>
      <c r="N763">
        <v>48</v>
      </c>
      <c r="O763">
        <v>67</v>
      </c>
      <c r="P763">
        <v>33</v>
      </c>
      <c r="Q763">
        <v>100</v>
      </c>
    </row>
    <row r="764" spans="1:17" x14ac:dyDescent="0.2">
      <c r="A764" s="7" t="str">
        <f t="shared" si="11"/>
        <v>North WestMay-13</v>
      </c>
      <c r="B764" t="s">
        <v>61</v>
      </c>
      <c r="C764" t="s">
        <v>284</v>
      </c>
      <c r="D764">
        <v>0.9</v>
      </c>
      <c r="E764">
        <v>2.6</v>
      </c>
      <c r="F764">
        <v>3.5</v>
      </c>
      <c r="G764">
        <v>1.7</v>
      </c>
      <c r="H764">
        <v>5.2</v>
      </c>
      <c r="I764">
        <v>3.3</v>
      </c>
      <c r="J764">
        <v>0.4</v>
      </c>
      <c r="K764">
        <v>3.8</v>
      </c>
      <c r="L764">
        <v>8.9</v>
      </c>
      <c r="M764">
        <v>17</v>
      </c>
      <c r="N764">
        <v>50</v>
      </c>
      <c r="O764">
        <v>68</v>
      </c>
      <c r="P764">
        <v>32</v>
      </c>
      <c r="Q764">
        <v>100</v>
      </c>
    </row>
    <row r="765" spans="1:17" x14ac:dyDescent="0.2">
      <c r="A765" s="7" t="str">
        <f t="shared" si="11"/>
        <v>North WestJun-13</v>
      </c>
      <c r="B765" t="s">
        <v>61</v>
      </c>
      <c r="C765" t="s">
        <v>754</v>
      </c>
      <c r="D765">
        <v>0.9</v>
      </c>
      <c r="E765">
        <v>2.4</v>
      </c>
      <c r="F765">
        <v>3.3</v>
      </c>
      <c r="G765">
        <v>1.6</v>
      </c>
      <c r="H765">
        <v>4.8</v>
      </c>
      <c r="I765">
        <v>3.5</v>
      </c>
      <c r="J765">
        <v>0.4</v>
      </c>
      <c r="K765">
        <v>3.9</v>
      </c>
      <c r="L765">
        <v>8.8000000000000007</v>
      </c>
      <c r="M765">
        <v>18</v>
      </c>
      <c r="N765">
        <v>50</v>
      </c>
      <c r="O765">
        <v>67</v>
      </c>
      <c r="P765">
        <v>33</v>
      </c>
      <c r="Q765">
        <v>100</v>
      </c>
    </row>
    <row r="766" spans="1:17" x14ac:dyDescent="0.2">
      <c r="A766" s="7" t="str">
        <f t="shared" si="11"/>
        <v>North WestJul-13</v>
      </c>
      <c r="B766" t="s">
        <v>61</v>
      </c>
      <c r="C766" t="s">
        <v>759</v>
      </c>
      <c r="D766">
        <v>1</v>
      </c>
      <c r="E766">
        <v>2.8</v>
      </c>
      <c r="F766">
        <v>3.7</v>
      </c>
      <c r="G766">
        <v>1.8</v>
      </c>
      <c r="H766">
        <v>5.6</v>
      </c>
      <c r="I766">
        <v>4.0999999999999996</v>
      </c>
      <c r="J766">
        <v>0.7</v>
      </c>
      <c r="K766">
        <v>4.8</v>
      </c>
      <c r="L766">
        <v>10.4</v>
      </c>
      <c r="M766">
        <v>17</v>
      </c>
      <c r="N766">
        <v>50</v>
      </c>
      <c r="O766">
        <v>67</v>
      </c>
      <c r="P766">
        <v>33</v>
      </c>
      <c r="Q766">
        <v>100</v>
      </c>
    </row>
    <row r="767" spans="1:17" x14ac:dyDescent="0.2">
      <c r="A767" s="7" t="str">
        <f t="shared" si="11"/>
        <v>North WestAug-13</v>
      </c>
      <c r="B767" t="s">
        <v>61</v>
      </c>
      <c r="C767" t="s">
        <v>760</v>
      </c>
      <c r="D767">
        <v>0.9</v>
      </c>
      <c r="E767">
        <v>2.5</v>
      </c>
      <c r="F767">
        <v>3.4</v>
      </c>
      <c r="G767">
        <v>1.6</v>
      </c>
      <c r="H767">
        <v>5</v>
      </c>
      <c r="I767">
        <v>3.7</v>
      </c>
      <c r="J767">
        <v>0.5</v>
      </c>
      <c r="K767">
        <v>4.3</v>
      </c>
      <c r="L767">
        <v>9.3000000000000007</v>
      </c>
      <c r="M767">
        <v>18</v>
      </c>
      <c r="N767">
        <v>50</v>
      </c>
      <c r="O767">
        <v>68</v>
      </c>
      <c r="P767">
        <v>32</v>
      </c>
      <c r="Q767">
        <v>100</v>
      </c>
    </row>
    <row r="768" spans="1:17" x14ac:dyDescent="0.2">
      <c r="A768" s="7" t="str">
        <f t="shared" si="11"/>
        <v>North WestSep-13</v>
      </c>
      <c r="B768" t="s">
        <v>61</v>
      </c>
      <c r="C768" t="s">
        <v>761</v>
      </c>
      <c r="D768">
        <v>0.9</v>
      </c>
      <c r="E768">
        <v>2.7</v>
      </c>
      <c r="F768">
        <v>3.6</v>
      </c>
      <c r="G768">
        <v>1.7</v>
      </c>
      <c r="H768">
        <v>5.3</v>
      </c>
      <c r="I768">
        <v>3.8</v>
      </c>
      <c r="J768">
        <v>0.6</v>
      </c>
      <c r="K768">
        <v>4.4000000000000004</v>
      </c>
      <c r="L768">
        <v>9.6999999999999993</v>
      </c>
      <c r="M768">
        <v>17</v>
      </c>
      <c r="N768">
        <v>50</v>
      </c>
      <c r="O768">
        <v>68</v>
      </c>
      <c r="P768">
        <v>32</v>
      </c>
      <c r="Q768">
        <v>100</v>
      </c>
    </row>
    <row r="769" spans="1:17" x14ac:dyDescent="0.2">
      <c r="A769" s="7" t="str">
        <f t="shared" si="11"/>
        <v>North WestOct-13</v>
      </c>
      <c r="B769" t="s">
        <v>61</v>
      </c>
      <c r="C769" t="s">
        <v>786</v>
      </c>
      <c r="D769">
        <v>1</v>
      </c>
      <c r="E769">
        <v>2.6</v>
      </c>
      <c r="F769">
        <v>3.5</v>
      </c>
      <c r="G769">
        <v>1.9</v>
      </c>
      <c r="H769">
        <v>5.5</v>
      </c>
      <c r="I769">
        <v>4.0999999999999996</v>
      </c>
      <c r="J769">
        <v>0.8</v>
      </c>
      <c r="K769">
        <v>4.9000000000000004</v>
      </c>
      <c r="L769">
        <v>10.3</v>
      </c>
      <c r="M769">
        <v>18</v>
      </c>
      <c r="N769">
        <v>47</v>
      </c>
      <c r="O769">
        <v>65</v>
      </c>
      <c r="P769">
        <v>35</v>
      </c>
      <c r="Q769">
        <v>100</v>
      </c>
    </row>
    <row r="770" spans="1:17" x14ac:dyDescent="0.2">
      <c r="A770" s="7" t="str">
        <f t="shared" si="11"/>
        <v>North WestNov-13</v>
      </c>
      <c r="B770" t="s">
        <v>61</v>
      </c>
      <c r="C770" t="s">
        <v>787</v>
      </c>
      <c r="D770">
        <v>0.8</v>
      </c>
      <c r="E770">
        <v>2.4</v>
      </c>
      <c r="F770">
        <v>3.2</v>
      </c>
      <c r="G770">
        <v>1.8</v>
      </c>
      <c r="H770">
        <v>5.0999999999999996</v>
      </c>
      <c r="I770">
        <v>4.2</v>
      </c>
      <c r="J770">
        <v>0.8</v>
      </c>
      <c r="K770">
        <v>5</v>
      </c>
      <c r="L770">
        <v>10.1</v>
      </c>
      <c r="M770">
        <v>17</v>
      </c>
      <c r="N770">
        <v>47</v>
      </c>
      <c r="O770">
        <v>63</v>
      </c>
      <c r="P770">
        <v>37</v>
      </c>
      <c r="Q770">
        <v>100</v>
      </c>
    </row>
    <row r="771" spans="1:17" x14ac:dyDescent="0.2">
      <c r="A771" s="7" t="str">
        <f t="shared" ref="A771:A834" si="12">CONCATENATE(B771,C771)</f>
        <v>North WestDec-13</v>
      </c>
      <c r="B771" t="s">
        <v>61</v>
      </c>
      <c r="C771" t="s">
        <v>788</v>
      </c>
      <c r="D771">
        <v>0.6</v>
      </c>
      <c r="E771">
        <v>1.9</v>
      </c>
      <c r="F771">
        <v>2.4</v>
      </c>
      <c r="G771">
        <v>1.3</v>
      </c>
      <c r="H771">
        <v>3.7</v>
      </c>
      <c r="I771">
        <v>3.3</v>
      </c>
      <c r="J771">
        <v>0.7</v>
      </c>
      <c r="K771">
        <v>4</v>
      </c>
      <c r="L771">
        <v>7.7</v>
      </c>
      <c r="M771">
        <v>16</v>
      </c>
      <c r="N771">
        <v>50</v>
      </c>
      <c r="O771">
        <v>66</v>
      </c>
      <c r="P771">
        <v>34</v>
      </c>
      <c r="Q771">
        <v>100</v>
      </c>
    </row>
    <row r="772" spans="1:17" x14ac:dyDescent="0.2">
      <c r="A772" s="7" t="str">
        <f t="shared" si="12"/>
        <v>North WestJan-14</v>
      </c>
      <c r="B772" t="s">
        <v>61</v>
      </c>
      <c r="C772" t="s">
        <v>804</v>
      </c>
      <c r="D772">
        <v>0.8</v>
      </c>
      <c r="E772">
        <v>2.6</v>
      </c>
      <c r="F772">
        <v>3.4</v>
      </c>
      <c r="G772">
        <v>2</v>
      </c>
      <c r="H772">
        <v>5.4</v>
      </c>
      <c r="I772">
        <v>4.5</v>
      </c>
      <c r="J772">
        <v>0.9</v>
      </c>
      <c r="K772">
        <v>5.4</v>
      </c>
      <c r="L772">
        <v>10.8</v>
      </c>
      <c r="M772">
        <v>16</v>
      </c>
      <c r="N772">
        <v>47</v>
      </c>
      <c r="O772">
        <v>63</v>
      </c>
      <c r="P772">
        <v>37</v>
      </c>
      <c r="Q772">
        <v>100</v>
      </c>
    </row>
    <row r="773" spans="1:17" x14ac:dyDescent="0.2">
      <c r="A773" s="7" t="str">
        <f t="shared" si="12"/>
        <v>North WestFeb-14</v>
      </c>
      <c r="B773" t="s">
        <v>61</v>
      </c>
      <c r="C773" t="s">
        <v>805</v>
      </c>
      <c r="D773">
        <v>0.8</v>
      </c>
      <c r="E773">
        <v>2.1</v>
      </c>
      <c r="F773">
        <v>2.9</v>
      </c>
      <c r="G773">
        <v>1.7</v>
      </c>
      <c r="H773">
        <v>4.7</v>
      </c>
      <c r="I773">
        <v>3.9</v>
      </c>
      <c r="J773">
        <v>0.8</v>
      </c>
      <c r="K773">
        <v>4.7</v>
      </c>
      <c r="L773">
        <v>9.3000000000000007</v>
      </c>
      <c r="M773">
        <v>17</v>
      </c>
      <c r="N773">
        <v>46</v>
      </c>
      <c r="O773">
        <v>63</v>
      </c>
      <c r="P773">
        <v>37</v>
      </c>
      <c r="Q773">
        <v>100</v>
      </c>
    </row>
    <row r="774" spans="1:17" x14ac:dyDescent="0.2">
      <c r="A774" s="7" t="str">
        <f t="shared" si="12"/>
        <v>North WestMar-14</v>
      </c>
      <c r="B774" t="s">
        <v>61</v>
      </c>
      <c r="C774" t="s">
        <v>806</v>
      </c>
      <c r="D774">
        <v>0.8</v>
      </c>
      <c r="E774">
        <v>2.2999999999999998</v>
      </c>
      <c r="F774">
        <v>3.2</v>
      </c>
      <c r="G774">
        <v>1.8</v>
      </c>
      <c r="H774">
        <v>5</v>
      </c>
      <c r="I774">
        <v>4.2</v>
      </c>
      <c r="J774">
        <v>0.9</v>
      </c>
      <c r="K774">
        <v>5</v>
      </c>
      <c r="L774">
        <v>10</v>
      </c>
      <c r="M774">
        <v>17</v>
      </c>
      <c r="N774">
        <v>47</v>
      </c>
      <c r="O774">
        <v>64</v>
      </c>
      <c r="P774">
        <v>36</v>
      </c>
      <c r="Q774">
        <v>100</v>
      </c>
    </row>
    <row r="775" spans="1:17" x14ac:dyDescent="0.2">
      <c r="A775" s="7" t="str">
        <f t="shared" si="12"/>
        <v>North WestApr-14</v>
      </c>
      <c r="B775" t="s">
        <v>61</v>
      </c>
      <c r="C775" t="s">
        <v>768</v>
      </c>
      <c r="D775">
        <v>0.8</v>
      </c>
      <c r="E775">
        <v>2.2000000000000002</v>
      </c>
      <c r="F775">
        <v>3</v>
      </c>
      <c r="G775">
        <v>1.6</v>
      </c>
      <c r="H775">
        <v>4.5999999999999996</v>
      </c>
      <c r="I775">
        <v>3.8</v>
      </c>
      <c r="J775">
        <v>0.9</v>
      </c>
      <c r="K775">
        <v>4.7</v>
      </c>
      <c r="L775">
        <v>9.3000000000000007</v>
      </c>
      <c r="M775">
        <v>18</v>
      </c>
      <c r="N775">
        <v>48</v>
      </c>
      <c r="O775">
        <v>66</v>
      </c>
      <c r="P775">
        <v>34</v>
      </c>
      <c r="Q775">
        <v>100</v>
      </c>
    </row>
    <row r="776" spans="1:17" x14ac:dyDescent="0.2">
      <c r="A776" s="7" t="str">
        <f t="shared" si="12"/>
        <v>North WestMay-14</v>
      </c>
      <c r="B776" t="s">
        <v>61</v>
      </c>
      <c r="C776" t="s">
        <v>769</v>
      </c>
      <c r="D776">
        <v>0.7</v>
      </c>
      <c r="E776">
        <v>2.2000000000000002</v>
      </c>
      <c r="F776">
        <v>2.9</v>
      </c>
      <c r="G776">
        <v>1.7</v>
      </c>
      <c r="H776">
        <v>4.5999999999999996</v>
      </c>
      <c r="I776">
        <v>4</v>
      </c>
      <c r="J776">
        <v>1.1000000000000001</v>
      </c>
      <c r="K776">
        <v>5.0999999999999996</v>
      </c>
      <c r="L776">
        <v>9.6999999999999993</v>
      </c>
      <c r="M776">
        <v>16</v>
      </c>
      <c r="N776">
        <v>48</v>
      </c>
      <c r="O776">
        <v>64</v>
      </c>
      <c r="P776">
        <v>36</v>
      </c>
      <c r="Q776">
        <v>100</v>
      </c>
    </row>
    <row r="777" spans="1:17" x14ac:dyDescent="0.2">
      <c r="A777" s="7" t="str">
        <f t="shared" si="12"/>
        <v>North WestJun-14</v>
      </c>
      <c r="B777" t="s">
        <v>61</v>
      </c>
      <c r="C777" t="s">
        <v>770</v>
      </c>
      <c r="D777">
        <v>0.8</v>
      </c>
      <c r="E777">
        <v>2.1</v>
      </c>
      <c r="F777">
        <v>2.8</v>
      </c>
      <c r="G777">
        <v>1.5</v>
      </c>
      <c r="H777">
        <v>4.4000000000000004</v>
      </c>
      <c r="I777">
        <v>3.9</v>
      </c>
      <c r="J777">
        <v>1.5</v>
      </c>
      <c r="K777">
        <v>5.5</v>
      </c>
      <c r="L777">
        <v>9.8000000000000007</v>
      </c>
      <c r="M777">
        <v>18</v>
      </c>
      <c r="N777">
        <v>47</v>
      </c>
      <c r="O777">
        <v>65</v>
      </c>
      <c r="P777">
        <v>35</v>
      </c>
      <c r="Q777">
        <v>100</v>
      </c>
    </row>
    <row r="778" spans="1:17" x14ac:dyDescent="0.2">
      <c r="A778" s="7" t="str">
        <f t="shared" si="12"/>
        <v>North WestJul-14</v>
      </c>
      <c r="B778" t="s">
        <v>61</v>
      </c>
      <c r="C778" t="s">
        <v>773</v>
      </c>
      <c r="D778">
        <v>0.7</v>
      </c>
      <c r="E778">
        <v>2.1</v>
      </c>
      <c r="F778">
        <v>2.8</v>
      </c>
      <c r="G778">
        <v>1.4</v>
      </c>
      <c r="H778">
        <v>4.2</v>
      </c>
      <c r="I778">
        <v>4</v>
      </c>
      <c r="J778">
        <v>2.1</v>
      </c>
      <c r="K778">
        <v>6.1</v>
      </c>
      <c r="L778">
        <v>10.3</v>
      </c>
      <c r="M778">
        <v>16</v>
      </c>
      <c r="N778">
        <v>51</v>
      </c>
      <c r="O778">
        <v>67</v>
      </c>
      <c r="P778">
        <v>33</v>
      </c>
      <c r="Q778">
        <v>100</v>
      </c>
    </row>
    <row r="779" spans="1:17" x14ac:dyDescent="0.2">
      <c r="A779" s="7" t="str">
        <f t="shared" si="12"/>
        <v>North WestAug-14</v>
      </c>
      <c r="B779" t="s">
        <v>61</v>
      </c>
      <c r="C779" t="s">
        <v>774</v>
      </c>
      <c r="D779">
        <v>0.6</v>
      </c>
      <c r="E779">
        <v>1.9</v>
      </c>
      <c r="F779">
        <v>2.6</v>
      </c>
      <c r="G779">
        <v>1.1000000000000001</v>
      </c>
      <c r="H779">
        <v>3.7</v>
      </c>
      <c r="I779">
        <v>3.5</v>
      </c>
      <c r="J779">
        <v>2.1</v>
      </c>
      <c r="K779">
        <v>5.6</v>
      </c>
      <c r="L779">
        <v>9.3000000000000007</v>
      </c>
      <c r="M779">
        <v>16</v>
      </c>
      <c r="N779">
        <v>53</v>
      </c>
      <c r="O779">
        <v>69</v>
      </c>
      <c r="P779">
        <v>31</v>
      </c>
      <c r="Q779">
        <v>100</v>
      </c>
    </row>
    <row r="780" spans="1:17" x14ac:dyDescent="0.2">
      <c r="A780" s="7" t="str">
        <f t="shared" si="12"/>
        <v>North WestSep-14</v>
      </c>
      <c r="B780" t="s">
        <v>61</v>
      </c>
      <c r="C780" t="s">
        <v>775</v>
      </c>
      <c r="D780">
        <v>0.6</v>
      </c>
      <c r="E780">
        <v>2</v>
      </c>
      <c r="F780">
        <v>2.6</v>
      </c>
      <c r="G780">
        <v>1.2</v>
      </c>
      <c r="H780">
        <v>3.8</v>
      </c>
      <c r="I780">
        <v>3.9</v>
      </c>
      <c r="J780">
        <v>2.8</v>
      </c>
      <c r="K780">
        <v>6.7</v>
      </c>
      <c r="L780">
        <v>10.4</v>
      </c>
      <c r="M780">
        <v>15</v>
      </c>
      <c r="N780">
        <v>53</v>
      </c>
      <c r="O780">
        <v>68</v>
      </c>
      <c r="P780">
        <v>32</v>
      </c>
      <c r="Q780">
        <v>100</v>
      </c>
    </row>
    <row r="781" spans="1:17" x14ac:dyDescent="0.2">
      <c r="A781" s="7" t="str">
        <f t="shared" si="12"/>
        <v>North WestTo Date</v>
      </c>
      <c r="B781" t="s">
        <v>61</v>
      </c>
      <c r="C781" t="s">
        <v>244</v>
      </c>
      <c r="D781">
        <v>90.8</v>
      </c>
      <c r="E781">
        <v>101.1</v>
      </c>
      <c r="F781">
        <v>192</v>
      </c>
      <c r="G781">
        <v>178.7</v>
      </c>
      <c r="H781">
        <v>370.7</v>
      </c>
      <c r="I781">
        <v>224.5</v>
      </c>
      <c r="J781">
        <v>22.4</v>
      </c>
      <c r="K781">
        <v>247</v>
      </c>
      <c r="L781">
        <v>617.70000000000005</v>
      </c>
      <c r="M781">
        <v>25</v>
      </c>
      <c r="N781">
        <v>27</v>
      </c>
      <c r="O781">
        <v>52</v>
      </c>
      <c r="P781">
        <v>48</v>
      </c>
      <c r="Q781">
        <v>100</v>
      </c>
    </row>
    <row r="782" spans="1:17" x14ac:dyDescent="0.2">
      <c r="A782" s="7" t="str">
        <f t="shared" si="12"/>
        <v>ScotlandApr-09 to Mar-10</v>
      </c>
      <c r="B782" t="s">
        <v>62</v>
      </c>
      <c r="C782" t="s">
        <v>119</v>
      </c>
      <c r="D782">
        <v>8.1999999999999993</v>
      </c>
      <c r="E782">
        <v>5.0999999999999996</v>
      </c>
      <c r="F782">
        <v>13.3</v>
      </c>
      <c r="G782">
        <v>31.9</v>
      </c>
      <c r="H782">
        <v>45.2</v>
      </c>
      <c r="I782">
        <v>26.3</v>
      </c>
      <c r="J782">
        <v>0</v>
      </c>
      <c r="K782">
        <v>26.3</v>
      </c>
      <c r="L782">
        <v>71.5</v>
      </c>
      <c r="M782">
        <v>18</v>
      </c>
      <c r="N782">
        <v>11</v>
      </c>
      <c r="O782">
        <v>29</v>
      </c>
      <c r="P782">
        <v>71</v>
      </c>
      <c r="Q782">
        <v>100</v>
      </c>
    </row>
    <row r="783" spans="1:17" x14ac:dyDescent="0.2">
      <c r="A783" s="7" t="str">
        <f t="shared" si="12"/>
        <v>ScotlandApr-10 to Mar-11</v>
      </c>
      <c r="B783" t="s">
        <v>62</v>
      </c>
      <c r="C783" t="s">
        <v>120</v>
      </c>
      <c r="D783">
        <v>10.9</v>
      </c>
      <c r="E783">
        <v>7.2</v>
      </c>
      <c r="F783">
        <v>18.100000000000001</v>
      </c>
      <c r="G783">
        <v>29.1</v>
      </c>
      <c r="H783">
        <v>47.3</v>
      </c>
      <c r="I783">
        <v>26.5</v>
      </c>
      <c r="J783">
        <v>0</v>
      </c>
      <c r="K783">
        <v>26.6</v>
      </c>
      <c r="L783">
        <v>73.900000000000006</v>
      </c>
      <c r="M783">
        <v>23</v>
      </c>
      <c r="N783">
        <v>15</v>
      </c>
      <c r="O783">
        <v>38</v>
      </c>
      <c r="P783">
        <v>62</v>
      </c>
      <c r="Q783">
        <v>100</v>
      </c>
    </row>
    <row r="784" spans="1:17" x14ac:dyDescent="0.2">
      <c r="A784" s="7" t="str">
        <f t="shared" si="12"/>
        <v>ScotlandApr-11 to Mar-12</v>
      </c>
      <c r="B784" t="s">
        <v>62</v>
      </c>
      <c r="C784" t="s">
        <v>238</v>
      </c>
      <c r="D784">
        <v>10.3</v>
      </c>
      <c r="E784">
        <v>15.3</v>
      </c>
      <c r="F784">
        <v>25.6</v>
      </c>
      <c r="G784">
        <v>24.9</v>
      </c>
      <c r="H784">
        <v>50.5</v>
      </c>
      <c r="I784">
        <v>29.8</v>
      </c>
      <c r="J784">
        <v>1.7</v>
      </c>
      <c r="K784">
        <v>31.6</v>
      </c>
      <c r="L784">
        <v>82.1</v>
      </c>
      <c r="M784">
        <v>20</v>
      </c>
      <c r="N784">
        <v>30</v>
      </c>
      <c r="O784">
        <v>51</v>
      </c>
      <c r="P784">
        <v>49</v>
      </c>
      <c r="Q784">
        <v>100</v>
      </c>
    </row>
    <row r="785" spans="1:17" x14ac:dyDescent="0.2">
      <c r="A785" s="7" t="str">
        <f t="shared" si="12"/>
        <v>ScotlandApr-12 to Mar-13</v>
      </c>
      <c r="B785" t="s">
        <v>62</v>
      </c>
      <c r="C785" t="s">
        <v>279</v>
      </c>
      <c r="D785">
        <v>11.5</v>
      </c>
      <c r="E785">
        <v>19.5</v>
      </c>
      <c r="F785">
        <v>31</v>
      </c>
      <c r="G785">
        <v>22.1</v>
      </c>
      <c r="H785">
        <v>53.1</v>
      </c>
      <c r="I785">
        <v>29.7</v>
      </c>
      <c r="J785">
        <v>13.7</v>
      </c>
      <c r="K785">
        <v>43.4</v>
      </c>
      <c r="L785">
        <v>96.4</v>
      </c>
      <c r="M785">
        <v>22</v>
      </c>
      <c r="N785">
        <v>37</v>
      </c>
      <c r="O785">
        <v>58</v>
      </c>
      <c r="P785">
        <v>42</v>
      </c>
      <c r="Q785">
        <v>100</v>
      </c>
    </row>
    <row r="786" spans="1:17" x14ac:dyDescent="0.2">
      <c r="A786" s="7" t="str">
        <f t="shared" si="12"/>
        <v>ScotlandApr-13 to Mar-14</v>
      </c>
      <c r="B786" t="s">
        <v>62</v>
      </c>
      <c r="C786" t="s">
        <v>801</v>
      </c>
      <c r="D786">
        <v>7.9</v>
      </c>
      <c r="E786">
        <v>18.2</v>
      </c>
      <c r="F786">
        <v>26.1</v>
      </c>
      <c r="G786">
        <v>17.2</v>
      </c>
      <c r="H786">
        <v>43.3</v>
      </c>
      <c r="I786">
        <v>33</v>
      </c>
      <c r="J786">
        <v>7.4</v>
      </c>
      <c r="K786">
        <v>40.4</v>
      </c>
      <c r="L786">
        <v>83.7</v>
      </c>
      <c r="M786">
        <v>18</v>
      </c>
      <c r="N786">
        <v>42</v>
      </c>
      <c r="O786">
        <v>60</v>
      </c>
      <c r="P786">
        <v>40</v>
      </c>
      <c r="Q786">
        <v>100</v>
      </c>
    </row>
    <row r="787" spans="1:17" x14ac:dyDescent="0.2">
      <c r="A787" s="7" t="str">
        <f t="shared" si="12"/>
        <v>ScotlandJan-09 to Dec-09</v>
      </c>
      <c r="B787" t="s">
        <v>62</v>
      </c>
      <c r="C787" t="s">
        <v>122</v>
      </c>
      <c r="D787">
        <v>7.4</v>
      </c>
      <c r="E787">
        <v>4.5</v>
      </c>
      <c r="F787">
        <v>11.9</v>
      </c>
      <c r="G787">
        <v>32.1</v>
      </c>
      <c r="H787">
        <v>44</v>
      </c>
      <c r="I787">
        <v>25.7</v>
      </c>
      <c r="J787">
        <v>0</v>
      </c>
      <c r="K787">
        <v>25.7</v>
      </c>
      <c r="L787">
        <v>69.7</v>
      </c>
      <c r="M787">
        <v>17</v>
      </c>
      <c r="N787">
        <v>10</v>
      </c>
      <c r="O787">
        <v>27</v>
      </c>
      <c r="P787">
        <v>73</v>
      </c>
      <c r="Q787">
        <v>100</v>
      </c>
    </row>
    <row r="788" spans="1:17" x14ac:dyDescent="0.2">
      <c r="A788" s="7" t="str">
        <f t="shared" si="12"/>
        <v>ScotlandJan-10 to Dec-10</v>
      </c>
      <c r="B788" t="s">
        <v>62</v>
      </c>
      <c r="C788" t="s">
        <v>123</v>
      </c>
      <c r="D788">
        <v>10.7</v>
      </c>
      <c r="E788">
        <v>6.2</v>
      </c>
      <c r="F788">
        <v>17</v>
      </c>
      <c r="G788">
        <v>29.6</v>
      </c>
      <c r="H788">
        <v>46.6</v>
      </c>
      <c r="I788">
        <v>26.5</v>
      </c>
      <c r="J788">
        <v>0</v>
      </c>
      <c r="K788">
        <v>26.5</v>
      </c>
      <c r="L788">
        <v>73.099999999999994</v>
      </c>
      <c r="M788">
        <v>23</v>
      </c>
      <c r="N788">
        <v>13</v>
      </c>
      <c r="O788">
        <v>36</v>
      </c>
      <c r="P788">
        <v>64</v>
      </c>
      <c r="Q788">
        <v>100</v>
      </c>
    </row>
    <row r="789" spans="1:17" x14ac:dyDescent="0.2">
      <c r="A789" s="7" t="str">
        <f t="shared" si="12"/>
        <v>ScotlandJan-11 to Dec-11</v>
      </c>
      <c r="B789" t="s">
        <v>62</v>
      </c>
      <c r="C789" t="s">
        <v>228</v>
      </c>
      <c r="D789">
        <v>9.9</v>
      </c>
      <c r="E789">
        <v>11.8</v>
      </c>
      <c r="F789">
        <v>21.7</v>
      </c>
      <c r="G789">
        <v>25.6</v>
      </c>
      <c r="H789">
        <v>47.3</v>
      </c>
      <c r="I789">
        <v>29</v>
      </c>
      <c r="J789">
        <v>0.4</v>
      </c>
      <c r="K789">
        <v>29.3</v>
      </c>
      <c r="L789">
        <v>76.7</v>
      </c>
      <c r="M789">
        <v>21</v>
      </c>
      <c r="N789">
        <v>25</v>
      </c>
      <c r="O789">
        <v>46</v>
      </c>
      <c r="P789">
        <v>54</v>
      </c>
      <c r="Q789">
        <v>100</v>
      </c>
    </row>
    <row r="790" spans="1:17" x14ac:dyDescent="0.2">
      <c r="A790" s="7" t="str">
        <f t="shared" si="12"/>
        <v>ScotlandJan-12 to Dec-12</v>
      </c>
      <c r="B790" t="s">
        <v>62</v>
      </c>
      <c r="C790" t="s">
        <v>269</v>
      </c>
      <c r="D790">
        <v>12.1</v>
      </c>
      <c r="E790">
        <v>21.2</v>
      </c>
      <c r="F790">
        <v>33.299999999999997</v>
      </c>
      <c r="G790">
        <v>23.9</v>
      </c>
      <c r="H790">
        <v>57.2</v>
      </c>
      <c r="I790">
        <v>30.1</v>
      </c>
      <c r="J790">
        <v>13.6</v>
      </c>
      <c r="K790">
        <v>43.6</v>
      </c>
      <c r="L790">
        <v>100.9</v>
      </c>
      <c r="M790">
        <v>21</v>
      </c>
      <c r="N790">
        <v>37</v>
      </c>
      <c r="O790">
        <v>58</v>
      </c>
      <c r="P790">
        <v>42</v>
      </c>
      <c r="Q790">
        <v>100</v>
      </c>
    </row>
    <row r="791" spans="1:17" x14ac:dyDescent="0.2">
      <c r="A791" s="7" t="str">
        <f t="shared" si="12"/>
        <v>ScotlandJan-13 to Dec-13</v>
      </c>
      <c r="B791" t="s">
        <v>62</v>
      </c>
      <c r="C791" t="s">
        <v>789</v>
      </c>
      <c r="D791">
        <v>8.5</v>
      </c>
      <c r="E791">
        <v>17.899999999999999</v>
      </c>
      <c r="F791">
        <v>26.4</v>
      </c>
      <c r="G791">
        <v>17.8</v>
      </c>
      <c r="H791">
        <v>44.2</v>
      </c>
      <c r="I791">
        <v>31.7</v>
      </c>
      <c r="J791">
        <v>6.7</v>
      </c>
      <c r="K791">
        <v>38.4</v>
      </c>
      <c r="L791">
        <v>82.6</v>
      </c>
      <c r="M791">
        <v>19</v>
      </c>
      <c r="N791">
        <v>41</v>
      </c>
      <c r="O791">
        <v>60</v>
      </c>
      <c r="P791">
        <v>40</v>
      </c>
      <c r="Q791">
        <v>100</v>
      </c>
    </row>
    <row r="792" spans="1:17" x14ac:dyDescent="0.2">
      <c r="A792" s="7" t="str">
        <f t="shared" si="12"/>
        <v>ScotlandOct-08 to Dec-08</v>
      </c>
      <c r="B792" t="s">
        <v>62</v>
      </c>
      <c r="C792" t="s">
        <v>125</v>
      </c>
      <c r="D792">
        <v>1</v>
      </c>
      <c r="E792">
        <v>0.6</v>
      </c>
      <c r="F792">
        <v>1.5</v>
      </c>
      <c r="G792">
        <v>4.7</v>
      </c>
      <c r="H792">
        <v>6.2</v>
      </c>
      <c r="I792">
        <v>4.2</v>
      </c>
      <c r="J792">
        <v>0</v>
      </c>
      <c r="K792">
        <v>4.2</v>
      </c>
      <c r="L792">
        <v>10.4</v>
      </c>
      <c r="M792">
        <v>16</v>
      </c>
      <c r="N792">
        <v>9</v>
      </c>
      <c r="O792">
        <v>24</v>
      </c>
      <c r="P792">
        <v>76</v>
      </c>
      <c r="Q792">
        <v>100</v>
      </c>
    </row>
    <row r="793" spans="1:17" x14ac:dyDescent="0.2">
      <c r="A793" s="7" t="str">
        <f t="shared" si="12"/>
        <v>ScotlandJan-09 to Mar-09</v>
      </c>
      <c r="B793" t="s">
        <v>62</v>
      </c>
      <c r="C793" t="s">
        <v>126</v>
      </c>
      <c r="D793">
        <v>1.8</v>
      </c>
      <c r="E793">
        <v>0.9</v>
      </c>
      <c r="F793">
        <v>2.7</v>
      </c>
      <c r="G793">
        <v>8.1999999999999993</v>
      </c>
      <c r="H793">
        <v>10.8</v>
      </c>
      <c r="I793">
        <v>6.4</v>
      </c>
      <c r="J793">
        <v>0</v>
      </c>
      <c r="K793">
        <v>6.4</v>
      </c>
      <c r="L793">
        <v>17.3</v>
      </c>
      <c r="M793">
        <v>16</v>
      </c>
      <c r="N793">
        <v>8</v>
      </c>
      <c r="O793">
        <v>25</v>
      </c>
      <c r="P793">
        <v>75</v>
      </c>
      <c r="Q793">
        <v>100</v>
      </c>
    </row>
    <row r="794" spans="1:17" x14ac:dyDescent="0.2">
      <c r="A794" s="7" t="str">
        <f t="shared" si="12"/>
        <v>ScotlandApr-09 to Jun-09</v>
      </c>
      <c r="B794" t="s">
        <v>62</v>
      </c>
      <c r="C794" t="s">
        <v>127</v>
      </c>
      <c r="D794">
        <v>1.8</v>
      </c>
      <c r="E794">
        <v>1.1000000000000001</v>
      </c>
      <c r="F794">
        <v>2.9</v>
      </c>
      <c r="G794">
        <v>8.4</v>
      </c>
      <c r="H794">
        <v>11.4</v>
      </c>
      <c r="I794">
        <v>6.9</v>
      </c>
      <c r="J794">
        <v>0</v>
      </c>
      <c r="K794">
        <v>6.9</v>
      </c>
      <c r="L794">
        <v>18.2</v>
      </c>
      <c r="M794">
        <v>16</v>
      </c>
      <c r="N794">
        <v>10</v>
      </c>
      <c r="O794">
        <v>26</v>
      </c>
      <c r="P794">
        <v>74</v>
      </c>
      <c r="Q794">
        <v>100</v>
      </c>
    </row>
    <row r="795" spans="1:17" x14ac:dyDescent="0.2">
      <c r="A795" s="7" t="str">
        <f t="shared" si="12"/>
        <v>ScotlandJul-09 to Sep-09</v>
      </c>
      <c r="B795" t="s">
        <v>62</v>
      </c>
      <c r="C795" t="s">
        <v>128</v>
      </c>
      <c r="D795">
        <v>1.9</v>
      </c>
      <c r="E795">
        <v>1.3</v>
      </c>
      <c r="F795">
        <v>3.2</v>
      </c>
      <c r="G795">
        <v>8.1999999999999993</v>
      </c>
      <c r="H795">
        <v>11.4</v>
      </c>
      <c r="I795">
        <v>6.5</v>
      </c>
      <c r="J795">
        <v>0</v>
      </c>
      <c r="K795">
        <v>6.5</v>
      </c>
      <c r="L795">
        <v>17.899999999999999</v>
      </c>
      <c r="M795">
        <v>17</v>
      </c>
      <c r="N795">
        <v>11</v>
      </c>
      <c r="O795">
        <v>28</v>
      </c>
      <c r="P795">
        <v>72</v>
      </c>
      <c r="Q795">
        <v>100</v>
      </c>
    </row>
    <row r="796" spans="1:17" x14ac:dyDescent="0.2">
      <c r="A796" s="7" t="str">
        <f t="shared" si="12"/>
        <v>ScotlandOct-09 to Dec-09</v>
      </c>
      <c r="B796" t="s">
        <v>62</v>
      </c>
      <c r="C796" t="s">
        <v>129</v>
      </c>
      <c r="D796">
        <v>1.9</v>
      </c>
      <c r="E796">
        <v>1.3</v>
      </c>
      <c r="F796">
        <v>3.1</v>
      </c>
      <c r="G796">
        <v>7.3</v>
      </c>
      <c r="H796">
        <v>10.4</v>
      </c>
      <c r="I796">
        <v>5.9</v>
      </c>
      <c r="J796">
        <v>0</v>
      </c>
      <c r="K796">
        <v>5.9</v>
      </c>
      <c r="L796">
        <v>16.3</v>
      </c>
      <c r="M796">
        <v>18</v>
      </c>
      <c r="N796">
        <v>12</v>
      </c>
      <c r="O796">
        <v>30</v>
      </c>
      <c r="P796">
        <v>70</v>
      </c>
      <c r="Q796">
        <v>100</v>
      </c>
    </row>
    <row r="797" spans="1:17" x14ac:dyDescent="0.2">
      <c r="A797" s="7" t="str">
        <f t="shared" si="12"/>
        <v>ScotlandJan-10 to Mar-10</v>
      </c>
      <c r="B797" t="s">
        <v>62</v>
      </c>
      <c r="C797" t="s">
        <v>130</v>
      </c>
      <c r="D797">
        <v>2.6</v>
      </c>
      <c r="E797">
        <v>1.5</v>
      </c>
      <c r="F797">
        <v>4.0999999999999996</v>
      </c>
      <c r="G797">
        <v>8</v>
      </c>
      <c r="H797">
        <v>12</v>
      </c>
      <c r="I797">
        <v>7</v>
      </c>
      <c r="J797">
        <v>0</v>
      </c>
      <c r="K797">
        <v>7</v>
      </c>
      <c r="L797">
        <v>19</v>
      </c>
      <c r="M797">
        <v>21</v>
      </c>
      <c r="N797">
        <v>12</v>
      </c>
      <c r="O797">
        <v>34</v>
      </c>
      <c r="P797">
        <v>66</v>
      </c>
      <c r="Q797">
        <v>100</v>
      </c>
    </row>
    <row r="798" spans="1:17" x14ac:dyDescent="0.2">
      <c r="A798" s="7" t="str">
        <f t="shared" si="12"/>
        <v>ScotlandApr-10 to Jun-10</v>
      </c>
      <c r="B798" t="s">
        <v>62</v>
      </c>
      <c r="C798" t="s">
        <v>131</v>
      </c>
      <c r="D798">
        <v>2.6</v>
      </c>
      <c r="E798">
        <v>1.5</v>
      </c>
      <c r="F798">
        <v>4.0999999999999996</v>
      </c>
      <c r="G798">
        <v>7.6</v>
      </c>
      <c r="H798">
        <v>11.7</v>
      </c>
      <c r="I798">
        <v>6.5</v>
      </c>
      <c r="J798">
        <v>0</v>
      </c>
      <c r="K798">
        <v>6.5</v>
      </c>
      <c r="L798">
        <v>18.2</v>
      </c>
      <c r="M798">
        <v>22</v>
      </c>
      <c r="N798">
        <v>13</v>
      </c>
      <c r="O798">
        <v>35</v>
      </c>
      <c r="P798">
        <v>65</v>
      </c>
      <c r="Q798">
        <v>100</v>
      </c>
    </row>
    <row r="799" spans="1:17" x14ac:dyDescent="0.2">
      <c r="A799" s="7" t="str">
        <f t="shared" si="12"/>
        <v>ScotlandJul-10 to Sep-10</v>
      </c>
      <c r="B799" t="s">
        <v>62</v>
      </c>
      <c r="C799" t="s">
        <v>132</v>
      </c>
      <c r="D799">
        <v>2.7</v>
      </c>
      <c r="E799">
        <v>1.5</v>
      </c>
      <c r="F799">
        <v>4.2</v>
      </c>
      <c r="G799">
        <v>7.5</v>
      </c>
      <c r="H799">
        <v>11.7</v>
      </c>
      <c r="I799">
        <v>6.5</v>
      </c>
      <c r="J799">
        <v>0</v>
      </c>
      <c r="K799">
        <v>6.5</v>
      </c>
      <c r="L799">
        <v>18.2</v>
      </c>
      <c r="M799">
        <v>23</v>
      </c>
      <c r="N799">
        <v>13</v>
      </c>
      <c r="O799">
        <v>36</v>
      </c>
      <c r="P799">
        <v>64</v>
      </c>
      <c r="Q799">
        <v>100</v>
      </c>
    </row>
    <row r="800" spans="1:17" x14ac:dyDescent="0.2">
      <c r="A800" s="7" t="str">
        <f t="shared" si="12"/>
        <v>ScotlandOct-10 to Dec-10</v>
      </c>
      <c r="B800" t="s">
        <v>62</v>
      </c>
      <c r="C800" t="s">
        <v>133</v>
      </c>
      <c r="D800">
        <v>2.8</v>
      </c>
      <c r="E800">
        <v>1.7</v>
      </c>
      <c r="F800">
        <v>4.5</v>
      </c>
      <c r="G800">
        <v>6.6</v>
      </c>
      <c r="H800">
        <v>11.1</v>
      </c>
      <c r="I800">
        <v>6.4</v>
      </c>
      <c r="J800">
        <v>0</v>
      </c>
      <c r="K800">
        <v>6.5</v>
      </c>
      <c r="L800">
        <v>17.600000000000001</v>
      </c>
      <c r="M800">
        <v>25</v>
      </c>
      <c r="N800">
        <v>15</v>
      </c>
      <c r="O800">
        <v>41</v>
      </c>
      <c r="P800">
        <v>59</v>
      </c>
      <c r="Q800">
        <v>100</v>
      </c>
    </row>
    <row r="801" spans="1:17" x14ac:dyDescent="0.2">
      <c r="A801" s="7" t="str">
        <f t="shared" si="12"/>
        <v>ScotlandJan-11 to Mar-11</v>
      </c>
      <c r="B801" t="s">
        <v>62</v>
      </c>
      <c r="C801" t="s">
        <v>134</v>
      </c>
      <c r="D801">
        <v>2.8</v>
      </c>
      <c r="E801">
        <v>2.5</v>
      </c>
      <c r="F801">
        <v>5.2</v>
      </c>
      <c r="G801">
        <v>7.5</v>
      </c>
      <c r="H801">
        <v>12.8</v>
      </c>
      <c r="I801">
        <v>7.1</v>
      </c>
      <c r="J801">
        <v>0</v>
      </c>
      <c r="K801">
        <v>7.1</v>
      </c>
      <c r="L801">
        <v>19.899999999999999</v>
      </c>
      <c r="M801">
        <v>22</v>
      </c>
      <c r="N801">
        <v>19</v>
      </c>
      <c r="O801">
        <v>41</v>
      </c>
      <c r="P801">
        <v>59</v>
      </c>
      <c r="Q801">
        <v>100</v>
      </c>
    </row>
    <row r="802" spans="1:17" x14ac:dyDescent="0.2">
      <c r="A802" s="7" t="str">
        <f t="shared" si="12"/>
        <v>ScotlandApr-11 to Jun-11</v>
      </c>
      <c r="B802" t="s">
        <v>62</v>
      </c>
      <c r="C802" t="s">
        <v>148</v>
      </c>
      <c r="D802">
        <v>2.2000000000000002</v>
      </c>
      <c r="E802">
        <v>2.9</v>
      </c>
      <c r="F802">
        <v>5.2</v>
      </c>
      <c r="G802">
        <v>6</v>
      </c>
      <c r="H802">
        <v>11.1</v>
      </c>
      <c r="I802">
        <v>6.9</v>
      </c>
      <c r="J802">
        <v>0</v>
      </c>
      <c r="K802">
        <v>6.9</v>
      </c>
      <c r="L802">
        <v>18.100000000000001</v>
      </c>
      <c r="M802">
        <v>20</v>
      </c>
      <c r="N802">
        <v>26</v>
      </c>
      <c r="O802">
        <v>46</v>
      </c>
      <c r="P802">
        <v>54</v>
      </c>
      <c r="Q802">
        <v>100</v>
      </c>
    </row>
    <row r="803" spans="1:17" x14ac:dyDescent="0.2">
      <c r="A803" s="7" t="str">
        <f t="shared" si="12"/>
        <v>ScotlandJul-11 to Sep-11</v>
      </c>
      <c r="B803" t="s">
        <v>62</v>
      </c>
      <c r="C803" t="s">
        <v>151</v>
      </c>
      <c r="D803">
        <v>2.2999999999999998</v>
      </c>
      <c r="E803">
        <v>3.1</v>
      </c>
      <c r="F803">
        <v>5.4</v>
      </c>
      <c r="G803">
        <v>6</v>
      </c>
      <c r="H803">
        <v>11.3</v>
      </c>
      <c r="I803">
        <v>7.3</v>
      </c>
      <c r="J803">
        <v>0.1</v>
      </c>
      <c r="K803">
        <v>7.3</v>
      </c>
      <c r="L803">
        <v>18.7</v>
      </c>
      <c r="M803">
        <v>20</v>
      </c>
      <c r="N803">
        <v>27</v>
      </c>
      <c r="O803">
        <v>47</v>
      </c>
      <c r="P803">
        <v>53</v>
      </c>
      <c r="Q803">
        <v>100</v>
      </c>
    </row>
    <row r="804" spans="1:17" x14ac:dyDescent="0.2">
      <c r="A804" s="7" t="str">
        <f t="shared" si="12"/>
        <v>ScotlandOct-11 to Dec-11</v>
      </c>
      <c r="B804" t="s">
        <v>62</v>
      </c>
      <c r="C804" t="s">
        <v>229</v>
      </c>
      <c r="D804">
        <v>2.6</v>
      </c>
      <c r="E804">
        <v>3.3</v>
      </c>
      <c r="F804">
        <v>5.9</v>
      </c>
      <c r="G804">
        <v>6.1</v>
      </c>
      <c r="H804">
        <v>12.1</v>
      </c>
      <c r="I804">
        <v>7.7</v>
      </c>
      <c r="J804">
        <v>0.3</v>
      </c>
      <c r="K804">
        <v>8</v>
      </c>
      <c r="L804">
        <v>20.100000000000001</v>
      </c>
      <c r="M804">
        <v>22</v>
      </c>
      <c r="N804">
        <v>28</v>
      </c>
      <c r="O804">
        <v>49</v>
      </c>
      <c r="P804">
        <v>51</v>
      </c>
      <c r="Q804">
        <v>100</v>
      </c>
    </row>
    <row r="805" spans="1:17" x14ac:dyDescent="0.2">
      <c r="A805" s="7" t="str">
        <f t="shared" si="12"/>
        <v>ScotlandJan-12 to Mar-12</v>
      </c>
      <c r="B805" t="s">
        <v>62</v>
      </c>
      <c r="C805" t="s">
        <v>239</v>
      </c>
      <c r="D805">
        <v>3.2</v>
      </c>
      <c r="E805">
        <v>6</v>
      </c>
      <c r="F805">
        <v>9.1</v>
      </c>
      <c r="G805">
        <v>6.8</v>
      </c>
      <c r="H805">
        <v>16</v>
      </c>
      <c r="I805">
        <v>8</v>
      </c>
      <c r="J805">
        <v>1.4</v>
      </c>
      <c r="K805">
        <v>9.3000000000000007</v>
      </c>
      <c r="L805">
        <v>25.3</v>
      </c>
      <c r="M805">
        <v>20</v>
      </c>
      <c r="N805">
        <v>37</v>
      </c>
      <c r="O805">
        <v>57</v>
      </c>
      <c r="P805">
        <v>43</v>
      </c>
      <c r="Q805">
        <v>100</v>
      </c>
    </row>
    <row r="806" spans="1:17" x14ac:dyDescent="0.2">
      <c r="A806" s="7" t="str">
        <f t="shared" si="12"/>
        <v>ScotlandApr-12 to Jun-12</v>
      </c>
      <c r="B806" t="s">
        <v>62</v>
      </c>
      <c r="C806" t="s">
        <v>249</v>
      </c>
      <c r="D806">
        <v>2.8</v>
      </c>
      <c r="E806">
        <v>4.7</v>
      </c>
      <c r="F806">
        <v>7.5</v>
      </c>
      <c r="G806">
        <v>5.7</v>
      </c>
      <c r="H806">
        <v>13.2</v>
      </c>
      <c r="I806">
        <v>7</v>
      </c>
      <c r="J806">
        <v>1.4</v>
      </c>
      <c r="K806">
        <v>8.4</v>
      </c>
      <c r="L806">
        <v>21.6</v>
      </c>
      <c r="M806">
        <v>21</v>
      </c>
      <c r="N806">
        <v>35</v>
      </c>
      <c r="O806">
        <v>57</v>
      </c>
      <c r="P806">
        <v>43</v>
      </c>
      <c r="Q806">
        <v>100</v>
      </c>
    </row>
    <row r="807" spans="1:17" x14ac:dyDescent="0.2">
      <c r="A807" s="7" t="str">
        <f t="shared" si="12"/>
        <v>ScotlandJul-12 to Sep-12</v>
      </c>
      <c r="B807" t="s">
        <v>62</v>
      </c>
      <c r="C807" t="s">
        <v>256</v>
      </c>
      <c r="D807">
        <v>3.3</v>
      </c>
      <c r="E807">
        <v>6</v>
      </c>
      <c r="F807">
        <v>9.3000000000000007</v>
      </c>
      <c r="G807">
        <v>5.9</v>
      </c>
      <c r="H807">
        <v>15.1</v>
      </c>
      <c r="I807">
        <v>7.8</v>
      </c>
      <c r="J807">
        <v>6.5</v>
      </c>
      <c r="K807">
        <v>14.4</v>
      </c>
      <c r="L807">
        <v>29.5</v>
      </c>
      <c r="M807">
        <v>22</v>
      </c>
      <c r="N807">
        <v>40</v>
      </c>
      <c r="O807">
        <v>61</v>
      </c>
      <c r="P807">
        <v>39</v>
      </c>
      <c r="Q807">
        <v>100</v>
      </c>
    </row>
    <row r="808" spans="1:17" x14ac:dyDescent="0.2">
      <c r="A808" s="7" t="str">
        <f t="shared" si="12"/>
        <v>ScotlandOct-12 to Dec-12</v>
      </c>
      <c r="B808" t="s">
        <v>62</v>
      </c>
      <c r="C808" t="s">
        <v>270</v>
      </c>
      <c r="D808">
        <v>2.9</v>
      </c>
      <c r="E808">
        <v>4.5999999999999996</v>
      </c>
      <c r="F808">
        <v>7.5</v>
      </c>
      <c r="G808">
        <v>5.5</v>
      </c>
      <c r="H808">
        <v>12.9</v>
      </c>
      <c r="I808">
        <v>7.2</v>
      </c>
      <c r="J808">
        <v>4.3</v>
      </c>
      <c r="K808">
        <v>11.5</v>
      </c>
      <c r="L808">
        <v>24.5</v>
      </c>
      <c r="M808">
        <v>22</v>
      </c>
      <c r="N808">
        <v>35</v>
      </c>
      <c r="O808">
        <v>58</v>
      </c>
      <c r="P808">
        <v>42</v>
      </c>
      <c r="Q808">
        <v>100</v>
      </c>
    </row>
    <row r="809" spans="1:17" x14ac:dyDescent="0.2">
      <c r="A809" s="7" t="str">
        <f t="shared" si="12"/>
        <v>ScotlandJan-13 to Mar-13</v>
      </c>
      <c r="B809" t="s">
        <v>62</v>
      </c>
      <c r="C809" t="s">
        <v>280</v>
      </c>
      <c r="D809">
        <v>2.5</v>
      </c>
      <c r="E809">
        <v>4.3</v>
      </c>
      <c r="F809">
        <v>6.8</v>
      </c>
      <c r="G809">
        <v>5</v>
      </c>
      <c r="H809">
        <v>11.8</v>
      </c>
      <c r="I809">
        <v>7.6</v>
      </c>
      <c r="J809">
        <v>1.5</v>
      </c>
      <c r="K809">
        <v>9.1</v>
      </c>
      <c r="L809">
        <v>20.9</v>
      </c>
      <c r="M809">
        <v>21</v>
      </c>
      <c r="N809">
        <v>36</v>
      </c>
      <c r="O809">
        <v>57</v>
      </c>
      <c r="P809">
        <v>43</v>
      </c>
      <c r="Q809">
        <v>100</v>
      </c>
    </row>
    <row r="810" spans="1:17" x14ac:dyDescent="0.2">
      <c r="A810" s="7" t="str">
        <f t="shared" si="12"/>
        <v>ScotlandApr-13 to Jun-13</v>
      </c>
      <c r="B810" t="s">
        <v>62</v>
      </c>
      <c r="C810" t="s">
        <v>755</v>
      </c>
      <c r="D810">
        <v>2.1</v>
      </c>
      <c r="E810">
        <v>4.5999999999999996</v>
      </c>
      <c r="F810">
        <v>6.6</v>
      </c>
      <c r="G810">
        <v>4.2</v>
      </c>
      <c r="H810">
        <v>10.8</v>
      </c>
      <c r="I810">
        <v>7.7</v>
      </c>
      <c r="J810">
        <v>2.2000000000000002</v>
      </c>
      <c r="K810">
        <v>9.8000000000000007</v>
      </c>
      <c r="L810">
        <v>20.7</v>
      </c>
      <c r="M810">
        <v>19</v>
      </c>
      <c r="N810">
        <v>42</v>
      </c>
      <c r="O810">
        <v>61</v>
      </c>
      <c r="P810">
        <v>39</v>
      </c>
      <c r="Q810">
        <v>100</v>
      </c>
    </row>
    <row r="811" spans="1:17" x14ac:dyDescent="0.2">
      <c r="A811" s="7" t="str">
        <f t="shared" si="12"/>
        <v>ScotlandJul-13 to Sep-13</v>
      </c>
      <c r="B811" t="s">
        <v>62</v>
      </c>
      <c r="C811" t="s">
        <v>757</v>
      </c>
      <c r="D811">
        <v>2.1</v>
      </c>
      <c r="E811">
        <v>4.9000000000000004</v>
      </c>
      <c r="F811">
        <v>6.9</v>
      </c>
      <c r="G811">
        <v>4.4000000000000004</v>
      </c>
      <c r="H811">
        <v>11.3</v>
      </c>
      <c r="I811">
        <v>8.1999999999999993</v>
      </c>
      <c r="J811">
        <v>1.5</v>
      </c>
      <c r="K811">
        <v>9.6999999999999993</v>
      </c>
      <c r="L811">
        <v>21.1</v>
      </c>
      <c r="M811">
        <v>18</v>
      </c>
      <c r="N811">
        <v>43</v>
      </c>
      <c r="O811">
        <v>61</v>
      </c>
      <c r="P811">
        <v>39</v>
      </c>
      <c r="Q811">
        <v>100</v>
      </c>
    </row>
    <row r="812" spans="1:17" x14ac:dyDescent="0.2">
      <c r="A812" s="7" t="str">
        <f t="shared" si="12"/>
        <v>ScotlandOct-13 to Dec-13</v>
      </c>
      <c r="B812" t="s">
        <v>62</v>
      </c>
      <c r="C812" t="s">
        <v>784</v>
      </c>
      <c r="D812">
        <v>1.8</v>
      </c>
      <c r="E812">
        <v>4.2</v>
      </c>
      <c r="F812">
        <v>6.1</v>
      </c>
      <c r="G812">
        <v>4.0999999999999996</v>
      </c>
      <c r="H812">
        <v>10.199999999999999</v>
      </c>
      <c r="I812">
        <v>8.1999999999999993</v>
      </c>
      <c r="J812">
        <v>1.6</v>
      </c>
      <c r="K812">
        <v>9.8000000000000007</v>
      </c>
      <c r="L812">
        <v>20</v>
      </c>
      <c r="M812">
        <v>18</v>
      </c>
      <c r="N812">
        <v>42</v>
      </c>
      <c r="O812">
        <v>59</v>
      </c>
      <c r="P812">
        <v>41</v>
      </c>
      <c r="Q812">
        <v>100</v>
      </c>
    </row>
    <row r="813" spans="1:17" x14ac:dyDescent="0.2">
      <c r="A813" s="7" t="str">
        <f t="shared" si="12"/>
        <v>ScotlandJan-14 to Mar-14</v>
      </c>
      <c r="B813" t="s">
        <v>62</v>
      </c>
      <c r="C813" t="s">
        <v>802</v>
      </c>
      <c r="D813">
        <v>1.9</v>
      </c>
      <c r="E813">
        <v>4.5</v>
      </c>
      <c r="F813">
        <v>6.4</v>
      </c>
      <c r="G813">
        <v>4.5</v>
      </c>
      <c r="H813">
        <v>11</v>
      </c>
      <c r="I813">
        <v>8.9</v>
      </c>
      <c r="J813">
        <v>2.1</v>
      </c>
      <c r="K813">
        <v>11</v>
      </c>
      <c r="L813">
        <v>22</v>
      </c>
      <c r="M813">
        <v>18</v>
      </c>
      <c r="N813">
        <v>41</v>
      </c>
      <c r="O813">
        <v>59</v>
      </c>
      <c r="P813">
        <v>41</v>
      </c>
      <c r="Q813">
        <v>100</v>
      </c>
    </row>
    <row r="814" spans="1:17" x14ac:dyDescent="0.2">
      <c r="A814" s="7" t="str">
        <f t="shared" si="12"/>
        <v>ScotlandApr-14 to Jun-14</v>
      </c>
      <c r="B814" t="s">
        <v>62</v>
      </c>
      <c r="C814" t="s">
        <v>766</v>
      </c>
      <c r="D814">
        <v>1.8</v>
      </c>
      <c r="E814">
        <v>4.4000000000000004</v>
      </c>
      <c r="F814">
        <v>6.3</v>
      </c>
      <c r="G814">
        <v>3.7</v>
      </c>
      <c r="H814">
        <v>10</v>
      </c>
      <c r="I814">
        <v>8.6</v>
      </c>
      <c r="J814">
        <v>2.8</v>
      </c>
      <c r="K814">
        <v>11.4</v>
      </c>
      <c r="L814">
        <v>21.4</v>
      </c>
      <c r="M814">
        <v>18</v>
      </c>
      <c r="N814">
        <v>44</v>
      </c>
      <c r="O814">
        <v>63</v>
      </c>
      <c r="P814">
        <v>37</v>
      </c>
      <c r="Q814">
        <v>100</v>
      </c>
    </row>
    <row r="815" spans="1:17" x14ac:dyDescent="0.2">
      <c r="A815" s="7" t="str">
        <f t="shared" si="12"/>
        <v>ScotlandJul-14 to Sep-14</v>
      </c>
      <c r="B815" t="s">
        <v>62</v>
      </c>
      <c r="C815" t="s">
        <v>771</v>
      </c>
      <c r="D815">
        <v>1.7</v>
      </c>
      <c r="E815">
        <v>4.4000000000000004</v>
      </c>
      <c r="F815">
        <v>6.1</v>
      </c>
      <c r="G815">
        <v>3.4</v>
      </c>
      <c r="H815">
        <v>9.6</v>
      </c>
      <c r="I815">
        <v>8.5</v>
      </c>
      <c r="J815">
        <v>5</v>
      </c>
      <c r="K815">
        <v>13.5</v>
      </c>
      <c r="L815">
        <v>23</v>
      </c>
      <c r="M815">
        <v>18</v>
      </c>
      <c r="N815">
        <v>46</v>
      </c>
      <c r="O815">
        <v>64</v>
      </c>
      <c r="P815">
        <v>36</v>
      </c>
      <c r="Q815">
        <v>100</v>
      </c>
    </row>
    <row r="816" spans="1:17" x14ac:dyDescent="0.2">
      <c r="A816" s="7" t="str">
        <f t="shared" si="12"/>
        <v>ScotlandDec-08 to Feb-09</v>
      </c>
      <c r="B816" t="s">
        <v>62</v>
      </c>
      <c r="C816" t="s">
        <v>136</v>
      </c>
      <c r="D816">
        <v>1.6</v>
      </c>
      <c r="E816">
        <v>0.8</v>
      </c>
      <c r="F816">
        <v>2.4</v>
      </c>
      <c r="G816">
        <v>7.1</v>
      </c>
      <c r="H816">
        <v>9.6</v>
      </c>
      <c r="I816">
        <v>6</v>
      </c>
      <c r="J816">
        <v>0</v>
      </c>
      <c r="K816">
        <v>6</v>
      </c>
      <c r="L816">
        <v>15.5</v>
      </c>
      <c r="M816">
        <v>17</v>
      </c>
      <c r="N816">
        <v>9</v>
      </c>
      <c r="O816">
        <v>25</v>
      </c>
      <c r="P816">
        <v>75</v>
      </c>
      <c r="Q816">
        <v>100</v>
      </c>
    </row>
    <row r="817" spans="1:17" x14ac:dyDescent="0.2">
      <c r="A817" s="7" t="str">
        <f t="shared" si="12"/>
        <v>ScotlandMar-09 to May-09</v>
      </c>
      <c r="B817" t="s">
        <v>62</v>
      </c>
      <c r="C817" t="s">
        <v>137</v>
      </c>
      <c r="D817">
        <v>1.8</v>
      </c>
      <c r="E817">
        <v>1</v>
      </c>
      <c r="F817">
        <v>2.9</v>
      </c>
      <c r="G817">
        <v>8.5</v>
      </c>
      <c r="H817">
        <v>11.4</v>
      </c>
      <c r="I817">
        <v>6.6</v>
      </c>
      <c r="J817">
        <v>0</v>
      </c>
      <c r="K817">
        <v>6.7</v>
      </c>
      <c r="L817">
        <v>18</v>
      </c>
      <c r="M817">
        <v>16</v>
      </c>
      <c r="N817">
        <v>9</v>
      </c>
      <c r="O817">
        <v>25</v>
      </c>
      <c r="P817">
        <v>75</v>
      </c>
      <c r="Q817">
        <v>100</v>
      </c>
    </row>
    <row r="818" spans="1:17" x14ac:dyDescent="0.2">
      <c r="A818" s="7" t="str">
        <f t="shared" si="12"/>
        <v>ScotlandJun-09 to Aug-09</v>
      </c>
      <c r="B818" t="s">
        <v>62</v>
      </c>
      <c r="C818" t="s">
        <v>138</v>
      </c>
      <c r="D818">
        <v>1.9</v>
      </c>
      <c r="E818">
        <v>1.2</v>
      </c>
      <c r="F818">
        <v>3.1</v>
      </c>
      <c r="G818">
        <v>8.4</v>
      </c>
      <c r="H818">
        <v>11.6</v>
      </c>
      <c r="I818">
        <v>6.9</v>
      </c>
      <c r="J818">
        <v>0</v>
      </c>
      <c r="K818">
        <v>7</v>
      </c>
      <c r="L818">
        <v>18.5</v>
      </c>
      <c r="M818">
        <v>17</v>
      </c>
      <c r="N818">
        <v>11</v>
      </c>
      <c r="O818">
        <v>27</v>
      </c>
      <c r="P818">
        <v>73</v>
      </c>
      <c r="Q818">
        <v>100</v>
      </c>
    </row>
    <row r="819" spans="1:17" x14ac:dyDescent="0.2">
      <c r="A819" s="7" t="str">
        <f t="shared" si="12"/>
        <v>ScotlandSep-09 to Nov-09</v>
      </c>
      <c r="B819" t="s">
        <v>62</v>
      </c>
      <c r="C819" t="s">
        <v>139</v>
      </c>
      <c r="D819">
        <v>1.9</v>
      </c>
      <c r="E819">
        <v>1.3</v>
      </c>
      <c r="F819">
        <v>3.2</v>
      </c>
      <c r="G819">
        <v>7.9</v>
      </c>
      <c r="H819">
        <v>11.1</v>
      </c>
      <c r="I819">
        <v>6.2</v>
      </c>
      <c r="J819">
        <v>0</v>
      </c>
      <c r="K819">
        <v>6.2</v>
      </c>
      <c r="L819">
        <v>17.3</v>
      </c>
      <c r="M819">
        <v>17</v>
      </c>
      <c r="N819">
        <v>12</v>
      </c>
      <c r="O819">
        <v>29</v>
      </c>
      <c r="P819">
        <v>71</v>
      </c>
      <c r="Q819">
        <v>100</v>
      </c>
    </row>
    <row r="820" spans="1:17" x14ac:dyDescent="0.2">
      <c r="A820" s="7" t="str">
        <f t="shared" si="12"/>
        <v>ScotlandDec-09 to Feb-10</v>
      </c>
      <c r="B820" t="s">
        <v>62</v>
      </c>
      <c r="C820" t="s">
        <v>140</v>
      </c>
      <c r="D820">
        <v>2.2000000000000002</v>
      </c>
      <c r="E820">
        <v>1.3</v>
      </c>
      <c r="F820">
        <v>3.6</v>
      </c>
      <c r="G820">
        <v>7.3</v>
      </c>
      <c r="H820">
        <v>10.9</v>
      </c>
      <c r="I820">
        <v>6.3</v>
      </c>
      <c r="J820">
        <v>0</v>
      </c>
      <c r="K820">
        <v>6.3</v>
      </c>
      <c r="L820">
        <v>17.100000000000001</v>
      </c>
      <c r="M820">
        <v>21</v>
      </c>
      <c r="N820">
        <v>12</v>
      </c>
      <c r="O820">
        <v>33</v>
      </c>
      <c r="P820">
        <v>67</v>
      </c>
      <c r="Q820">
        <v>100</v>
      </c>
    </row>
    <row r="821" spans="1:17" x14ac:dyDescent="0.2">
      <c r="A821" s="7" t="str">
        <f t="shared" si="12"/>
        <v>ScotlandMar-10 to May-10</v>
      </c>
      <c r="B821" t="s">
        <v>62</v>
      </c>
      <c r="C821" t="s">
        <v>141</v>
      </c>
      <c r="D821">
        <v>2.6</v>
      </c>
      <c r="E821">
        <v>1.6</v>
      </c>
      <c r="F821">
        <v>4.2</v>
      </c>
      <c r="G821">
        <v>7.6</v>
      </c>
      <c r="H821">
        <v>11.8</v>
      </c>
      <c r="I821">
        <v>6.8</v>
      </c>
      <c r="J821">
        <v>0</v>
      </c>
      <c r="K821">
        <v>6.8</v>
      </c>
      <c r="L821">
        <v>18.600000000000001</v>
      </c>
      <c r="M821">
        <v>22</v>
      </c>
      <c r="N821">
        <v>13</v>
      </c>
      <c r="O821">
        <v>35</v>
      </c>
      <c r="P821">
        <v>65</v>
      </c>
      <c r="Q821">
        <v>100</v>
      </c>
    </row>
    <row r="822" spans="1:17" x14ac:dyDescent="0.2">
      <c r="A822" s="7" t="str">
        <f t="shared" si="12"/>
        <v>ScotlandJun-10 to Aug-10</v>
      </c>
      <c r="B822" t="s">
        <v>62</v>
      </c>
      <c r="C822" t="s">
        <v>142</v>
      </c>
      <c r="D822">
        <v>2.7</v>
      </c>
      <c r="E822">
        <v>1.5</v>
      </c>
      <c r="F822">
        <v>4.2</v>
      </c>
      <c r="G822">
        <v>7.6</v>
      </c>
      <c r="H822">
        <v>11.8</v>
      </c>
      <c r="I822">
        <v>6.5</v>
      </c>
      <c r="J822">
        <v>0</v>
      </c>
      <c r="K822">
        <v>6.6</v>
      </c>
      <c r="L822">
        <v>18.399999999999999</v>
      </c>
      <c r="M822">
        <v>23</v>
      </c>
      <c r="N822">
        <v>13</v>
      </c>
      <c r="O822">
        <v>36</v>
      </c>
      <c r="P822">
        <v>64</v>
      </c>
      <c r="Q822">
        <v>100</v>
      </c>
    </row>
    <row r="823" spans="1:17" x14ac:dyDescent="0.2">
      <c r="A823" s="7" t="str">
        <f t="shared" si="12"/>
        <v>ScotlandSep-10 to Nov-10</v>
      </c>
      <c r="B823" t="s">
        <v>62</v>
      </c>
      <c r="C823" t="s">
        <v>143</v>
      </c>
      <c r="D823">
        <v>2.9</v>
      </c>
      <c r="E823">
        <v>1.7</v>
      </c>
      <c r="F823">
        <v>4.7</v>
      </c>
      <c r="G823">
        <v>7.3</v>
      </c>
      <c r="H823">
        <v>12</v>
      </c>
      <c r="I823">
        <v>6.7</v>
      </c>
      <c r="J823">
        <v>0</v>
      </c>
      <c r="K823">
        <v>6.7</v>
      </c>
      <c r="L823">
        <v>18.7</v>
      </c>
      <c r="M823">
        <v>25</v>
      </c>
      <c r="N823">
        <v>14</v>
      </c>
      <c r="O823">
        <v>39</v>
      </c>
      <c r="P823">
        <v>61</v>
      </c>
      <c r="Q823">
        <v>100</v>
      </c>
    </row>
    <row r="824" spans="1:17" x14ac:dyDescent="0.2">
      <c r="A824" s="7" t="str">
        <f t="shared" si="12"/>
        <v>ScotlandDec-10 to Feb-11</v>
      </c>
      <c r="B824" t="s">
        <v>62</v>
      </c>
      <c r="C824" t="s">
        <v>144</v>
      </c>
      <c r="D824">
        <v>2.7</v>
      </c>
      <c r="E824">
        <v>2</v>
      </c>
      <c r="F824">
        <v>4.7</v>
      </c>
      <c r="G824">
        <v>6.7</v>
      </c>
      <c r="H824">
        <v>11.4</v>
      </c>
      <c r="I824">
        <v>6.6</v>
      </c>
      <c r="J824">
        <v>0</v>
      </c>
      <c r="K824">
        <v>6.6</v>
      </c>
      <c r="L824">
        <v>18</v>
      </c>
      <c r="M824">
        <v>24</v>
      </c>
      <c r="N824">
        <v>18</v>
      </c>
      <c r="O824">
        <v>41</v>
      </c>
      <c r="P824">
        <v>59</v>
      </c>
      <c r="Q824">
        <v>100</v>
      </c>
    </row>
    <row r="825" spans="1:17" x14ac:dyDescent="0.2">
      <c r="A825" s="7" t="str">
        <f t="shared" si="12"/>
        <v>ScotlandMar-11 to May-11</v>
      </c>
      <c r="B825" t="s">
        <v>62</v>
      </c>
      <c r="C825" t="s">
        <v>145</v>
      </c>
      <c r="D825">
        <v>2.2999999999999998</v>
      </c>
      <c r="E825">
        <v>2.8</v>
      </c>
      <c r="F825">
        <v>5.0999999999999996</v>
      </c>
      <c r="G825">
        <v>6.6</v>
      </c>
      <c r="H825">
        <v>11.7</v>
      </c>
      <c r="I825">
        <v>6.8</v>
      </c>
      <c r="J825">
        <v>0</v>
      </c>
      <c r="K825">
        <v>6.8</v>
      </c>
      <c r="L825">
        <v>18.5</v>
      </c>
      <c r="M825">
        <v>20</v>
      </c>
      <c r="N825">
        <v>24</v>
      </c>
      <c r="O825">
        <v>44</v>
      </c>
      <c r="P825">
        <v>56</v>
      </c>
      <c r="Q825">
        <v>100</v>
      </c>
    </row>
    <row r="826" spans="1:17" x14ac:dyDescent="0.2">
      <c r="A826" s="7" t="str">
        <f t="shared" si="12"/>
        <v>ScotlandJun-11 to Aug-11</v>
      </c>
      <c r="B826" t="s">
        <v>62</v>
      </c>
      <c r="C826" t="s">
        <v>149</v>
      </c>
      <c r="D826">
        <v>2.2999999999999998</v>
      </c>
      <c r="E826">
        <v>3.2</v>
      </c>
      <c r="F826">
        <v>5.5</v>
      </c>
      <c r="G826">
        <v>5.9</v>
      </c>
      <c r="H826">
        <v>11.4</v>
      </c>
      <c r="I826">
        <v>7.4</v>
      </c>
      <c r="J826">
        <v>0.1</v>
      </c>
      <c r="K826">
        <v>7.4</v>
      </c>
      <c r="L826">
        <v>18.899999999999999</v>
      </c>
      <c r="M826">
        <v>20</v>
      </c>
      <c r="N826">
        <v>28</v>
      </c>
      <c r="O826">
        <v>48</v>
      </c>
      <c r="P826">
        <v>52</v>
      </c>
      <c r="Q826">
        <v>100</v>
      </c>
    </row>
    <row r="827" spans="1:17" x14ac:dyDescent="0.2">
      <c r="A827" s="7" t="str">
        <f t="shared" si="12"/>
        <v>ScotlandSep-11 to Nov-11</v>
      </c>
      <c r="B827" t="s">
        <v>62</v>
      </c>
      <c r="C827" t="s">
        <v>150</v>
      </c>
      <c r="D827">
        <v>2.6</v>
      </c>
      <c r="E827">
        <v>3.4</v>
      </c>
      <c r="F827">
        <v>6</v>
      </c>
      <c r="G827">
        <v>6.4</v>
      </c>
      <c r="H827">
        <v>12.4</v>
      </c>
      <c r="I827">
        <v>7.8</v>
      </c>
      <c r="J827">
        <v>0.2</v>
      </c>
      <c r="K827">
        <v>8.1</v>
      </c>
      <c r="L827">
        <v>20.5</v>
      </c>
      <c r="M827">
        <v>21</v>
      </c>
      <c r="N827">
        <v>27</v>
      </c>
      <c r="O827">
        <v>48</v>
      </c>
      <c r="P827">
        <v>52</v>
      </c>
      <c r="Q827">
        <v>100</v>
      </c>
    </row>
    <row r="828" spans="1:17" x14ac:dyDescent="0.2">
      <c r="A828" s="7" t="str">
        <f t="shared" si="12"/>
        <v>ScotlandDec-11 to Feb-12</v>
      </c>
      <c r="B828" t="s">
        <v>62</v>
      </c>
      <c r="C828" t="s">
        <v>230</v>
      </c>
      <c r="D828">
        <v>2.6</v>
      </c>
      <c r="E828">
        <v>3.6</v>
      </c>
      <c r="F828">
        <v>6.3</v>
      </c>
      <c r="G828">
        <v>6.1</v>
      </c>
      <c r="H828">
        <v>12.4</v>
      </c>
      <c r="I828">
        <v>7.4</v>
      </c>
      <c r="J828">
        <v>0.5</v>
      </c>
      <c r="K828">
        <v>7.9</v>
      </c>
      <c r="L828">
        <v>20.3</v>
      </c>
      <c r="M828">
        <v>21</v>
      </c>
      <c r="N828">
        <v>29</v>
      </c>
      <c r="O828">
        <v>51</v>
      </c>
      <c r="P828">
        <v>49</v>
      </c>
      <c r="Q828">
        <v>100</v>
      </c>
    </row>
    <row r="829" spans="1:17" x14ac:dyDescent="0.2">
      <c r="A829" s="7" t="str">
        <f t="shared" si="12"/>
        <v>ScotlandMar-12 to May-12</v>
      </c>
      <c r="B829" t="s">
        <v>62</v>
      </c>
      <c r="C829" t="s">
        <v>240</v>
      </c>
      <c r="D829">
        <v>3.2</v>
      </c>
      <c r="E829">
        <v>6.4</v>
      </c>
      <c r="F829">
        <v>9.6</v>
      </c>
      <c r="G829">
        <v>6.3</v>
      </c>
      <c r="H829">
        <v>15.9</v>
      </c>
      <c r="I829">
        <v>7.5</v>
      </c>
      <c r="J829">
        <v>1.5</v>
      </c>
      <c r="K829">
        <v>9.1</v>
      </c>
      <c r="L829">
        <v>24.9</v>
      </c>
      <c r="M829">
        <v>20</v>
      </c>
      <c r="N829">
        <v>40</v>
      </c>
      <c r="O829">
        <v>60</v>
      </c>
      <c r="P829">
        <v>40</v>
      </c>
      <c r="Q829">
        <v>100</v>
      </c>
    </row>
    <row r="830" spans="1:17" x14ac:dyDescent="0.2">
      <c r="A830" s="7" t="str">
        <f t="shared" si="12"/>
        <v>ScotlandJun-12 to Aug-12</v>
      </c>
      <c r="B830" t="s">
        <v>62</v>
      </c>
      <c r="C830" t="s">
        <v>250</v>
      </c>
      <c r="D830">
        <v>3.1</v>
      </c>
      <c r="E830">
        <v>5.5</v>
      </c>
      <c r="F830">
        <v>8.6</v>
      </c>
      <c r="G830">
        <v>5.8</v>
      </c>
      <c r="H830">
        <v>14.4</v>
      </c>
      <c r="I830">
        <v>7.6</v>
      </c>
      <c r="J830">
        <v>5</v>
      </c>
      <c r="K830">
        <v>12.6</v>
      </c>
      <c r="L830">
        <v>27</v>
      </c>
      <c r="M830">
        <v>22</v>
      </c>
      <c r="N830">
        <v>38</v>
      </c>
      <c r="O830">
        <v>60</v>
      </c>
      <c r="P830">
        <v>40</v>
      </c>
      <c r="Q830">
        <v>100</v>
      </c>
    </row>
    <row r="831" spans="1:17" x14ac:dyDescent="0.2">
      <c r="A831" s="7" t="str">
        <f t="shared" si="12"/>
        <v>ScotlandSep-12 to Nov-12</v>
      </c>
      <c r="B831" t="s">
        <v>62</v>
      </c>
      <c r="C831" t="s">
        <v>257</v>
      </c>
      <c r="D831">
        <v>3.3</v>
      </c>
      <c r="E831">
        <v>5.4</v>
      </c>
      <c r="F831">
        <v>8.6999999999999993</v>
      </c>
      <c r="G831">
        <v>6</v>
      </c>
      <c r="H831">
        <v>14.7</v>
      </c>
      <c r="I831">
        <v>7.7</v>
      </c>
      <c r="J831">
        <v>5.3</v>
      </c>
      <c r="K831">
        <v>13</v>
      </c>
      <c r="L831">
        <v>27.8</v>
      </c>
      <c r="M831">
        <v>22</v>
      </c>
      <c r="N831">
        <v>37</v>
      </c>
      <c r="O831">
        <v>59</v>
      </c>
      <c r="P831">
        <v>41</v>
      </c>
      <c r="Q831">
        <v>100</v>
      </c>
    </row>
    <row r="832" spans="1:17" x14ac:dyDescent="0.2">
      <c r="A832" s="7" t="str">
        <f t="shared" si="12"/>
        <v>ScotlandDec-12 to Feb-13</v>
      </c>
      <c r="B832" t="s">
        <v>62</v>
      </c>
      <c r="C832" t="s">
        <v>271</v>
      </c>
      <c r="D832">
        <v>2.5</v>
      </c>
      <c r="E832">
        <v>4.0999999999999996</v>
      </c>
      <c r="F832">
        <v>6.6</v>
      </c>
      <c r="G832">
        <v>4.9000000000000004</v>
      </c>
      <c r="H832">
        <v>11.5</v>
      </c>
      <c r="I832">
        <v>7.2</v>
      </c>
      <c r="J832">
        <v>2.5</v>
      </c>
      <c r="K832">
        <v>9.6999999999999993</v>
      </c>
      <c r="L832">
        <v>21.1</v>
      </c>
      <c r="M832">
        <v>22</v>
      </c>
      <c r="N832">
        <v>36</v>
      </c>
      <c r="O832">
        <v>57</v>
      </c>
      <c r="P832">
        <v>43</v>
      </c>
      <c r="Q832">
        <v>100</v>
      </c>
    </row>
    <row r="833" spans="1:17" x14ac:dyDescent="0.2">
      <c r="A833" s="7" t="str">
        <f t="shared" si="12"/>
        <v>ScotlandMar-13 to May-13</v>
      </c>
      <c r="B833" t="s">
        <v>62</v>
      </c>
      <c r="C833" t="s">
        <v>281</v>
      </c>
      <c r="D833">
        <v>2.1</v>
      </c>
      <c r="E833">
        <v>4.4000000000000004</v>
      </c>
      <c r="F833">
        <v>6.5</v>
      </c>
      <c r="G833">
        <v>4.3</v>
      </c>
      <c r="H833">
        <v>10.8</v>
      </c>
      <c r="I833">
        <v>7.5</v>
      </c>
      <c r="J833">
        <v>1.9</v>
      </c>
      <c r="K833">
        <v>9.5</v>
      </c>
      <c r="L833">
        <v>20.3</v>
      </c>
      <c r="M833">
        <v>20</v>
      </c>
      <c r="N833">
        <v>40</v>
      </c>
      <c r="O833">
        <v>60</v>
      </c>
      <c r="P833">
        <v>40</v>
      </c>
      <c r="Q833">
        <v>100</v>
      </c>
    </row>
    <row r="834" spans="1:17" x14ac:dyDescent="0.2">
      <c r="A834" s="7" t="str">
        <f t="shared" si="12"/>
        <v>ScotlandJun-13 to Aug-13</v>
      </c>
      <c r="B834" t="s">
        <v>62</v>
      </c>
      <c r="C834" t="s">
        <v>758</v>
      </c>
      <c r="D834">
        <v>2.1</v>
      </c>
      <c r="E834">
        <v>4.9000000000000004</v>
      </c>
      <c r="F834">
        <v>7</v>
      </c>
      <c r="G834">
        <v>4.3</v>
      </c>
      <c r="H834">
        <v>11.3</v>
      </c>
      <c r="I834">
        <v>8.1</v>
      </c>
      <c r="J834">
        <v>1.7</v>
      </c>
      <c r="K834">
        <v>9.8000000000000007</v>
      </c>
      <c r="L834">
        <v>21.1</v>
      </c>
      <c r="M834">
        <v>19</v>
      </c>
      <c r="N834">
        <v>43</v>
      </c>
      <c r="O834">
        <v>62</v>
      </c>
      <c r="P834">
        <v>38</v>
      </c>
      <c r="Q834">
        <v>100</v>
      </c>
    </row>
    <row r="835" spans="1:17" x14ac:dyDescent="0.2">
      <c r="A835" s="7" t="str">
        <f t="shared" ref="A835:A898" si="13">CONCATENATE(B835,C835)</f>
        <v>ScotlandSep-13 to Nov-13</v>
      </c>
      <c r="B835" t="s">
        <v>62</v>
      </c>
      <c r="C835" t="s">
        <v>785</v>
      </c>
      <c r="D835">
        <v>2</v>
      </c>
      <c r="E835">
        <v>4.5999999999999996</v>
      </c>
      <c r="F835">
        <v>6.6</v>
      </c>
      <c r="G835">
        <v>4.5999999999999996</v>
      </c>
      <c r="H835">
        <v>11.2</v>
      </c>
      <c r="I835">
        <v>8.5</v>
      </c>
      <c r="J835">
        <v>1.6</v>
      </c>
      <c r="K835">
        <v>10.1</v>
      </c>
      <c r="L835">
        <v>21.3</v>
      </c>
      <c r="M835">
        <v>18</v>
      </c>
      <c r="N835">
        <v>41</v>
      </c>
      <c r="O835">
        <v>59</v>
      </c>
      <c r="P835">
        <v>41</v>
      </c>
      <c r="Q835">
        <v>100</v>
      </c>
    </row>
    <row r="836" spans="1:17" x14ac:dyDescent="0.2">
      <c r="A836" s="7" t="str">
        <f t="shared" si="13"/>
        <v>ScotlandDec-13 to Feb-14</v>
      </c>
      <c r="B836" t="s">
        <v>62</v>
      </c>
      <c r="C836" t="s">
        <v>803</v>
      </c>
      <c r="D836">
        <v>1.8</v>
      </c>
      <c r="E836">
        <v>4.2</v>
      </c>
      <c r="F836">
        <v>6</v>
      </c>
      <c r="G836">
        <v>4</v>
      </c>
      <c r="H836">
        <v>10</v>
      </c>
      <c r="I836">
        <v>8.3000000000000007</v>
      </c>
      <c r="J836">
        <v>1.9</v>
      </c>
      <c r="K836">
        <v>10.1</v>
      </c>
      <c r="L836">
        <v>20.100000000000001</v>
      </c>
      <c r="M836">
        <v>17</v>
      </c>
      <c r="N836">
        <v>42</v>
      </c>
      <c r="O836">
        <v>60</v>
      </c>
      <c r="P836">
        <v>40</v>
      </c>
      <c r="Q836">
        <v>100</v>
      </c>
    </row>
    <row r="837" spans="1:17" x14ac:dyDescent="0.2">
      <c r="A837" s="7" t="str">
        <f t="shared" si="13"/>
        <v>ScotlandMar-14 to May-14</v>
      </c>
      <c r="B837" t="s">
        <v>62</v>
      </c>
      <c r="C837" t="s">
        <v>767</v>
      </c>
      <c r="D837">
        <v>1.9</v>
      </c>
      <c r="E837">
        <v>4.3</v>
      </c>
      <c r="F837">
        <v>6.2</v>
      </c>
      <c r="G837">
        <v>4</v>
      </c>
      <c r="H837">
        <v>10.199999999999999</v>
      </c>
      <c r="I837">
        <v>8.6</v>
      </c>
      <c r="J837">
        <v>2.5</v>
      </c>
      <c r="K837">
        <v>11.1</v>
      </c>
      <c r="L837">
        <v>21.2</v>
      </c>
      <c r="M837">
        <v>18</v>
      </c>
      <c r="N837">
        <v>43</v>
      </c>
      <c r="O837">
        <v>61</v>
      </c>
      <c r="P837">
        <v>39</v>
      </c>
      <c r="Q837">
        <v>100</v>
      </c>
    </row>
    <row r="838" spans="1:17" x14ac:dyDescent="0.2">
      <c r="A838" s="7" t="str">
        <f t="shared" si="13"/>
        <v>ScotlandJun-14 to Aug-14</v>
      </c>
      <c r="B838" t="s">
        <v>62</v>
      </c>
      <c r="C838" t="s">
        <v>772</v>
      </c>
      <c r="D838">
        <v>1.8</v>
      </c>
      <c r="E838">
        <v>4.5</v>
      </c>
      <c r="F838">
        <v>6.3</v>
      </c>
      <c r="G838">
        <v>3.6</v>
      </c>
      <c r="H838">
        <v>9.9</v>
      </c>
      <c r="I838">
        <v>8.6</v>
      </c>
      <c r="J838">
        <v>4</v>
      </c>
      <c r="K838">
        <v>12.6</v>
      </c>
      <c r="L838">
        <v>22.5</v>
      </c>
      <c r="M838">
        <v>18</v>
      </c>
      <c r="N838">
        <v>45</v>
      </c>
      <c r="O838">
        <v>63</v>
      </c>
      <c r="P838">
        <v>37</v>
      </c>
      <c r="Q838">
        <v>100</v>
      </c>
    </row>
    <row r="839" spans="1:17" x14ac:dyDescent="0.2">
      <c r="A839" s="7" t="str">
        <f t="shared" si="13"/>
        <v>ScotlandOct-08</v>
      </c>
      <c r="B839" t="s">
        <v>62</v>
      </c>
      <c r="C839" t="s">
        <v>174</v>
      </c>
      <c r="D839">
        <v>0.1</v>
      </c>
      <c r="E839">
        <v>0.1</v>
      </c>
      <c r="F839">
        <v>0.2</v>
      </c>
      <c r="G839">
        <v>0.5</v>
      </c>
      <c r="H839">
        <v>0.6</v>
      </c>
      <c r="I839">
        <v>0.4</v>
      </c>
      <c r="J839">
        <v>0</v>
      </c>
      <c r="K839">
        <v>0.4</v>
      </c>
      <c r="L839">
        <v>1</v>
      </c>
      <c r="M839">
        <v>15</v>
      </c>
      <c r="N839">
        <v>9</v>
      </c>
      <c r="O839">
        <v>24</v>
      </c>
      <c r="P839">
        <v>76</v>
      </c>
      <c r="Q839">
        <v>100</v>
      </c>
    </row>
    <row r="840" spans="1:17" x14ac:dyDescent="0.2">
      <c r="A840" s="7" t="str">
        <f t="shared" si="13"/>
        <v>ScotlandNov-08</v>
      </c>
      <c r="B840" t="s">
        <v>62</v>
      </c>
      <c r="C840" t="s">
        <v>175</v>
      </c>
      <c r="D840">
        <v>0.4</v>
      </c>
      <c r="E840">
        <v>0.3</v>
      </c>
      <c r="F840">
        <v>0.7</v>
      </c>
      <c r="G840">
        <v>2.2999999999999998</v>
      </c>
      <c r="H840">
        <v>2.9</v>
      </c>
      <c r="I840">
        <v>2</v>
      </c>
      <c r="J840">
        <v>0</v>
      </c>
      <c r="K840">
        <v>2</v>
      </c>
      <c r="L840">
        <v>4.9000000000000004</v>
      </c>
      <c r="M840">
        <v>14</v>
      </c>
      <c r="N840">
        <v>9</v>
      </c>
      <c r="O840">
        <v>23</v>
      </c>
      <c r="P840">
        <v>77</v>
      </c>
      <c r="Q840">
        <v>100</v>
      </c>
    </row>
    <row r="841" spans="1:17" x14ac:dyDescent="0.2">
      <c r="A841" s="7" t="str">
        <f t="shared" si="13"/>
        <v>ScotlandDec-08</v>
      </c>
      <c r="B841" t="s">
        <v>62</v>
      </c>
      <c r="C841" t="s">
        <v>176</v>
      </c>
      <c r="D841">
        <v>0.5</v>
      </c>
      <c r="E841">
        <v>0.2</v>
      </c>
      <c r="F841">
        <v>0.7</v>
      </c>
      <c r="G841">
        <v>2</v>
      </c>
      <c r="H841">
        <v>2.6</v>
      </c>
      <c r="I841">
        <v>1.8</v>
      </c>
      <c r="J841">
        <v>0</v>
      </c>
      <c r="K841">
        <v>1.8</v>
      </c>
      <c r="L841">
        <v>4.4000000000000004</v>
      </c>
      <c r="M841">
        <v>17</v>
      </c>
      <c r="N841">
        <v>9</v>
      </c>
      <c r="O841">
        <v>26</v>
      </c>
      <c r="P841">
        <v>74</v>
      </c>
      <c r="Q841">
        <v>100</v>
      </c>
    </row>
    <row r="842" spans="1:17" x14ac:dyDescent="0.2">
      <c r="A842" s="7" t="str">
        <f t="shared" si="13"/>
        <v>ScotlandJan-09</v>
      </c>
      <c r="B842" t="s">
        <v>62</v>
      </c>
      <c r="C842" t="s">
        <v>177</v>
      </c>
      <c r="D842">
        <v>0.6</v>
      </c>
      <c r="E842">
        <v>0.3</v>
      </c>
      <c r="F842">
        <v>0.9</v>
      </c>
      <c r="G842">
        <v>2.6</v>
      </c>
      <c r="H842">
        <v>3.4</v>
      </c>
      <c r="I842">
        <v>2.1</v>
      </c>
      <c r="J842">
        <v>0</v>
      </c>
      <c r="K842">
        <v>2.1</v>
      </c>
      <c r="L842">
        <v>5.5</v>
      </c>
      <c r="M842">
        <v>16</v>
      </c>
      <c r="N842">
        <v>9</v>
      </c>
      <c r="O842">
        <v>25</v>
      </c>
      <c r="P842">
        <v>75</v>
      </c>
      <c r="Q842">
        <v>100</v>
      </c>
    </row>
    <row r="843" spans="1:17" x14ac:dyDescent="0.2">
      <c r="A843" s="7" t="str">
        <f t="shared" si="13"/>
        <v>ScotlandFeb-09</v>
      </c>
      <c r="B843" t="s">
        <v>62</v>
      </c>
      <c r="C843" t="s">
        <v>178</v>
      </c>
      <c r="D843">
        <v>0.6</v>
      </c>
      <c r="E843">
        <v>0.3</v>
      </c>
      <c r="F843">
        <v>0.9</v>
      </c>
      <c r="G843">
        <v>2.6</v>
      </c>
      <c r="H843">
        <v>3.5</v>
      </c>
      <c r="I843">
        <v>2.1</v>
      </c>
      <c r="J843">
        <v>0</v>
      </c>
      <c r="K843">
        <v>2.1</v>
      </c>
      <c r="L843">
        <v>5.6</v>
      </c>
      <c r="M843">
        <v>17</v>
      </c>
      <c r="N843">
        <v>8</v>
      </c>
      <c r="O843">
        <v>25</v>
      </c>
      <c r="P843">
        <v>75</v>
      </c>
      <c r="Q843">
        <v>100</v>
      </c>
    </row>
    <row r="844" spans="1:17" x14ac:dyDescent="0.2">
      <c r="A844" s="7" t="str">
        <f t="shared" si="13"/>
        <v>ScotlandMar-09</v>
      </c>
      <c r="B844" t="s">
        <v>62</v>
      </c>
      <c r="C844" t="s">
        <v>179</v>
      </c>
      <c r="D844">
        <v>0.6</v>
      </c>
      <c r="E844">
        <v>0.3</v>
      </c>
      <c r="F844">
        <v>1</v>
      </c>
      <c r="G844">
        <v>3</v>
      </c>
      <c r="H844">
        <v>3.9</v>
      </c>
      <c r="I844">
        <v>2.2999999999999998</v>
      </c>
      <c r="J844">
        <v>0</v>
      </c>
      <c r="K844">
        <v>2.2999999999999998</v>
      </c>
      <c r="L844">
        <v>6.2</v>
      </c>
      <c r="M844">
        <v>16</v>
      </c>
      <c r="N844">
        <v>8</v>
      </c>
      <c r="O844">
        <v>25</v>
      </c>
      <c r="P844">
        <v>75</v>
      </c>
      <c r="Q844">
        <v>100</v>
      </c>
    </row>
    <row r="845" spans="1:17" x14ac:dyDescent="0.2">
      <c r="A845" s="7" t="str">
        <f t="shared" si="13"/>
        <v>ScotlandApr-09</v>
      </c>
      <c r="B845" t="s">
        <v>62</v>
      </c>
      <c r="C845" t="s">
        <v>180</v>
      </c>
      <c r="D845">
        <v>0.6</v>
      </c>
      <c r="E845">
        <v>0.3</v>
      </c>
      <c r="F845">
        <v>0.9</v>
      </c>
      <c r="G845">
        <v>2.7</v>
      </c>
      <c r="H845">
        <v>3.7</v>
      </c>
      <c r="I845">
        <v>2.1</v>
      </c>
      <c r="J845">
        <v>0</v>
      </c>
      <c r="K845">
        <v>2.1</v>
      </c>
      <c r="L845">
        <v>5.8</v>
      </c>
      <c r="M845">
        <v>16</v>
      </c>
      <c r="N845">
        <v>9</v>
      </c>
      <c r="O845">
        <v>25</v>
      </c>
      <c r="P845">
        <v>75</v>
      </c>
      <c r="Q845">
        <v>100</v>
      </c>
    </row>
    <row r="846" spans="1:17" x14ac:dyDescent="0.2">
      <c r="A846" s="7" t="str">
        <f t="shared" si="13"/>
        <v>ScotlandMay-09</v>
      </c>
      <c r="B846" t="s">
        <v>62</v>
      </c>
      <c r="C846" t="s">
        <v>181</v>
      </c>
      <c r="D846">
        <v>0.6</v>
      </c>
      <c r="E846">
        <v>0.4</v>
      </c>
      <c r="F846">
        <v>1</v>
      </c>
      <c r="G846">
        <v>2.8</v>
      </c>
      <c r="H846">
        <v>3.8</v>
      </c>
      <c r="I846">
        <v>2.2999999999999998</v>
      </c>
      <c r="J846">
        <v>0</v>
      </c>
      <c r="K846">
        <v>2.2999999999999998</v>
      </c>
      <c r="L846">
        <v>6</v>
      </c>
      <c r="M846">
        <v>16</v>
      </c>
      <c r="N846">
        <v>10</v>
      </c>
      <c r="O846">
        <v>25</v>
      </c>
      <c r="P846">
        <v>75</v>
      </c>
      <c r="Q846">
        <v>100</v>
      </c>
    </row>
    <row r="847" spans="1:17" x14ac:dyDescent="0.2">
      <c r="A847" s="7" t="str">
        <f t="shared" si="13"/>
        <v>ScotlandJun-09</v>
      </c>
      <c r="B847" t="s">
        <v>62</v>
      </c>
      <c r="C847" t="s">
        <v>182</v>
      </c>
      <c r="D847">
        <v>0.7</v>
      </c>
      <c r="E847">
        <v>0.4</v>
      </c>
      <c r="F847">
        <v>1</v>
      </c>
      <c r="G847">
        <v>2.9</v>
      </c>
      <c r="H847">
        <v>3.9</v>
      </c>
      <c r="I847">
        <v>2.5</v>
      </c>
      <c r="J847">
        <v>0</v>
      </c>
      <c r="K847">
        <v>2.5</v>
      </c>
      <c r="L847">
        <v>6.4</v>
      </c>
      <c r="M847">
        <v>17</v>
      </c>
      <c r="N847">
        <v>10</v>
      </c>
      <c r="O847">
        <v>27</v>
      </c>
      <c r="P847">
        <v>73</v>
      </c>
      <c r="Q847">
        <v>100</v>
      </c>
    </row>
    <row r="848" spans="1:17" x14ac:dyDescent="0.2">
      <c r="A848" s="7" t="str">
        <f t="shared" si="13"/>
        <v>ScotlandJul-09</v>
      </c>
      <c r="B848" t="s">
        <v>62</v>
      </c>
      <c r="C848" t="s">
        <v>183</v>
      </c>
      <c r="D848">
        <v>0.6</v>
      </c>
      <c r="E848">
        <v>0.4</v>
      </c>
      <c r="F848">
        <v>1</v>
      </c>
      <c r="G848">
        <v>2.8</v>
      </c>
      <c r="H848">
        <v>3.8</v>
      </c>
      <c r="I848">
        <v>2.2999999999999998</v>
      </c>
      <c r="J848">
        <v>0</v>
      </c>
      <c r="K848">
        <v>2.2999999999999998</v>
      </c>
      <c r="L848">
        <v>6.1</v>
      </c>
      <c r="M848">
        <v>16</v>
      </c>
      <c r="N848">
        <v>11</v>
      </c>
      <c r="O848">
        <v>27</v>
      </c>
      <c r="P848">
        <v>73</v>
      </c>
      <c r="Q848">
        <v>100</v>
      </c>
    </row>
    <row r="849" spans="1:17" x14ac:dyDescent="0.2">
      <c r="A849" s="7" t="str">
        <f t="shared" si="13"/>
        <v>ScotlandAug-09</v>
      </c>
      <c r="B849" t="s">
        <v>62</v>
      </c>
      <c r="C849" t="s">
        <v>184</v>
      </c>
      <c r="D849">
        <v>0.6</v>
      </c>
      <c r="E849">
        <v>0.4</v>
      </c>
      <c r="F849">
        <v>1</v>
      </c>
      <c r="G849">
        <v>2.8</v>
      </c>
      <c r="H849">
        <v>3.8</v>
      </c>
      <c r="I849">
        <v>2.2000000000000002</v>
      </c>
      <c r="J849">
        <v>0</v>
      </c>
      <c r="K849">
        <v>2.2000000000000002</v>
      </c>
      <c r="L849">
        <v>6</v>
      </c>
      <c r="M849">
        <v>17</v>
      </c>
      <c r="N849">
        <v>11</v>
      </c>
      <c r="O849">
        <v>27</v>
      </c>
      <c r="P849">
        <v>73</v>
      </c>
      <c r="Q849">
        <v>100</v>
      </c>
    </row>
    <row r="850" spans="1:17" x14ac:dyDescent="0.2">
      <c r="A850" s="7" t="str">
        <f t="shared" si="13"/>
        <v>ScotlandSep-09</v>
      </c>
      <c r="B850" t="s">
        <v>62</v>
      </c>
      <c r="C850" t="s">
        <v>185</v>
      </c>
      <c r="D850">
        <v>0.7</v>
      </c>
      <c r="E850">
        <v>0.4</v>
      </c>
      <c r="F850">
        <v>1.1000000000000001</v>
      </c>
      <c r="G850">
        <v>2.7</v>
      </c>
      <c r="H850">
        <v>3.8</v>
      </c>
      <c r="I850">
        <v>2</v>
      </c>
      <c r="J850">
        <v>0</v>
      </c>
      <c r="K850">
        <v>2</v>
      </c>
      <c r="L850">
        <v>5.8</v>
      </c>
      <c r="M850">
        <v>17</v>
      </c>
      <c r="N850">
        <v>12</v>
      </c>
      <c r="O850">
        <v>29</v>
      </c>
      <c r="P850">
        <v>71</v>
      </c>
      <c r="Q850">
        <v>100</v>
      </c>
    </row>
    <row r="851" spans="1:17" x14ac:dyDescent="0.2">
      <c r="A851" s="7" t="str">
        <f t="shared" si="13"/>
        <v>ScotlandOct-09</v>
      </c>
      <c r="B851" t="s">
        <v>62</v>
      </c>
      <c r="C851" t="s">
        <v>186</v>
      </c>
      <c r="D851">
        <v>0.6</v>
      </c>
      <c r="E851">
        <v>0.4</v>
      </c>
      <c r="F851">
        <v>1.1000000000000001</v>
      </c>
      <c r="G851">
        <v>2.6</v>
      </c>
      <c r="H851">
        <v>3.6</v>
      </c>
      <c r="I851">
        <v>2</v>
      </c>
      <c r="J851">
        <v>0</v>
      </c>
      <c r="K851">
        <v>2</v>
      </c>
      <c r="L851">
        <v>5.7</v>
      </c>
      <c r="M851">
        <v>17</v>
      </c>
      <c r="N851">
        <v>12</v>
      </c>
      <c r="O851">
        <v>29</v>
      </c>
      <c r="P851">
        <v>71</v>
      </c>
      <c r="Q851">
        <v>100</v>
      </c>
    </row>
    <row r="852" spans="1:17" x14ac:dyDescent="0.2">
      <c r="A852" s="7" t="str">
        <f t="shared" si="13"/>
        <v>ScotlandNov-09</v>
      </c>
      <c r="B852" t="s">
        <v>62</v>
      </c>
      <c r="C852" t="s">
        <v>187</v>
      </c>
      <c r="D852">
        <v>0.7</v>
      </c>
      <c r="E852">
        <v>0.4</v>
      </c>
      <c r="F852">
        <v>1.1000000000000001</v>
      </c>
      <c r="G852">
        <v>2.6</v>
      </c>
      <c r="H852">
        <v>3.7</v>
      </c>
      <c r="I852">
        <v>2.1</v>
      </c>
      <c r="J852">
        <v>0</v>
      </c>
      <c r="K852">
        <v>2.1</v>
      </c>
      <c r="L852">
        <v>5.9</v>
      </c>
      <c r="M852">
        <v>18</v>
      </c>
      <c r="N852">
        <v>12</v>
      </c>
      <c r="O852">
        <v>29</v>
      </c>
      <c r="P852">
        <v>71</v>
      </c>
      <c r="Q852">
        <v>100</v>
      </c>
    </row>
    <row r="853" spans="1:17" x14ac:dyDescent="0.2">
      <c r="A853" s="7" t="str">
        <f t="shared" si="13"/>
        <v>ScotlandDec-09</v>
      </c>
      <c r="B853" t="s">
        <v>62</v>
      </c>
      <c r="C853" t="s">
        <v>188</v>
      </c>
      <c r="D853">
        <v>0.6</v>
      </c>
      <c r="E853">
        <v>0.4</v>
      </c>
      <c r="F853">
        <v>1</v>
      </c>
      <c r="G853">
        <v>2.1</v>
      </c>
      <c r="H853">
        <v>3</v>
      </c>
      <c r="I853">
        <v>1.8</v>
      </c>
      <c r="J853">
        <v>0</v>
      </c>
      <c r="K853">
        <v>1.8</v>
      </c>
      <c r="L853">
        <v>4.8</v>
      </c>
      <c r="M853">
        <v>19</v>
      </c>
      <c r="N853">
        <v>13</v>
      </c>
      <c r="O853">
        <v>32</v>
      </c>
      <c r="P853">
        <v>68</v>
      </c>
      <c r="Q853">
        <v>100</v>
      </c>
    </row>
    <row r="854" spans="1:17" x14ac:dyDescent="0.2">
      <c r="A854" s="7" t="str">
        <f t="shared" si="13"/>
        <v>ScotlandJan-10</v>
      </c>
      <c r="B854" t="s">
        <v>62</v>
      </c>
      <c r="C854" t="s">
        <v>189</v>
      </c>
      <c r="D854">
        <v>0.8</v>
      </c>
      <c r="E854">
        <v>0.5</v>
      </c>
      <c r="F854">
        <v>1.3</v>
      </c>
      <c r="G854">
        <v>2.7</v>
      </c>
      <c r="H854">
        <v>4</v>
      </c>
      <c r="I854">
        <v>2.2999999999999998</v>
      </c>
      <c r="J854">
        <v>0</v>
      </c>
      <c r="K854">
        <v>2.2999999999999998</v>
      </c>
      <c r="L854">
        <v>6.2</v>
      </c>
      <c r="M854">
        <v>21</v>
      </c>
      <c r="N854">
        <v>12</v>
      </c>
      <c r="O854">
        <v>33</v>
      </c>
      <c r="P854">
        <v>67</v>
      </c>
      <c r="Q854">
        <v>100</v>
      </c>
    </row>
    <row r="855" spans="1:17" x14ac:dyDescent="0.2">
      <c r="A855" s="7" t="str">
        <f t="shared" si="13"/>
        <v>ScotlandFeb-10</v>
      </c>
      <c r="B855" t="s">
        <v>62</v>
      </c>
      <c r="C855" t="s">
        <v>190</v>
      </c>
      <c r="D855">
        <v>0.8</v>
      </c>
      <c r="E855">
        <v>0.5</v>
      </c>
      <c r="F855">
        <v>1.3</v>
      </c>
      <c r="G855">
        <v>2.6</v>
      </c>
      <c r="H855">
        <v>3.9</v>
      </c>
      <c r="I855">
        <v>2.2000000000000002</v>
      </c>
      <c r="J855">
        <v>0</v>
      </c>
      <c r="K855">
        <v>2.2000000000000002</v>
      </c>
      <c r="L855">
        <v>6.1</v>
      </c>
      <c r="M855">
        <v>21</v>
      </c>
      <c r="N855">
        <v>12</v>
      </c>
      <c r="O855">
        <v>33</v>
      </c>
      <c r="P855">
        <v>67</v>
      </c>
      <c r="Q855">
        <v>100</v>
      </c>
    </row>
    <row r="856" spans="1:17" x14ac:dyDescent="0.2">
      <c r="A856" s="7" t="str">
        <f t="shared" si="13"/>
        <v>ScotlandMar-10</v>
      </c>
      <c r="B856" t="s">
        <v>62</v>
      </c>
      <c r="C856" t="s">
        <v>191</v>
      </c>
      <c r="D856">
        <v>0.9</v>
      </c>
      <c r="E856">
        <v>0.5</v>
      </c>
      <c r="F856">
        <v>1.5</v>
      </c>
      <c r="G856">
        <v>2.7</v>
      </c>
      <c r="H856">
        <v>4.2</v>
      </c>
      <c r="I856">
        <v>2.5</v>
      </c>
      <c r="J856">
        <v>0</v>
      </c>
      <c r="K856">
        <v>2.5</v>
      </c>
      <c r="L856">
        <v>6.7</v>
      </c>
      <c r="M856">
        <v>22</v>
      </c>
      <c r="N856">
        <v>13</v>
      </c>
      <c r="O856">
        <v>35</v>
      </c>
      <c r="P856">
        <v>65</v>
      </c>
      <c r="Q856">
        <v>100</v>
      </c>
    </row>
    <row r="857" spans="1:17" x14ac:dyDescent="0.2">
      <c r="A857" s="7" t="str">
        <f t="shared" si="13"/>
        <v>ScotlandApr-10</v>
      </c>
      <c r="B857" t="s">
        <v>62</v>
      </c>
      <c r="C857" t="s">
        <v>192</v>
      </c>
      <c r="D857">
        <v>0.8</v>
      </c>
      <c r="E857">
        <v>0.5</v>
      </c>
      <c r="F857">
        <v>1.4</v>
      </c>
      <c r="G857">
        <v>2.5</v>
      </c>
      <c r="H857">
        <v>3.9</v>
      </c>
      <c r="I857">
        <v>2.1</v>
      </c>
      <c r="J857">
        <v>0</v>
      </c>
      <c r="K857">
        <v>2.1</v>
      </c>
      <c r="L857">
        <v>6</v>
      </c>
      <c r="M857">
        <v>22</v>
      </c>
      <c r="N857">
        <v>13</v>
      </c>
      <c r="O857">
        <v>35</v>
      </c>
      <c r="P857">
        <v>65</v>
      </c>
      <c r="Q857">
        <v>100</v>
      </c>
    </row>
    <row r="858" spans="1:17" x14ac:dyDescent="0.2">
      <c r="A858" s="7" t="str">
        <f t="shared" si="13"/>
        <v>ScotlandMay-10</v>
      </c>
      <c r="B858" t="s">
        <v>62</v>
      </c>
      <c r="C858" t="s">
        <v>193</v>
      </c>
      <c r="D858">
        <v>0.8</v>
      </c>
      <c r="E858">
        <v>0.5</v>
      </c>
      <c r="F858">
        <v>1.4</v>
      </c>
      <c r="G858">
        <v>2.4</v>
      </c>
      <c r="H858">
        <v>3.8</v>
      </c>
      <c r="I858">
        <v>2.2000000000000002</v>
      </c>
      <c r="J858">
        <v>0</v>
      </c>
      <c r="K858">
        <v>2.2000000000000002</v>
      </c>
      <c r="L858">
        <v>5.9</v>
      </c>
      <c r="M858">
        <v>22</v>
      </c>
      <c r="N858">
        <v>14</v>
      </c>
      <c r="O858">
        <v>36</v>
      </c>
      <c r="P858">
        <v>64</v>
      </c>
      <c r="Q858">
        <v>100</v>
      </c>
    </row>
    <row r="859" spans="1:17" x14ac:dyDescent="0.2">
      <c r="A859" s="7" t="str">
        <f t="shared" si="13"/>
        <v>ScotlandJun-10</v>
      </c>
      <c r="B859" t="s">
        <v>62</v>
      </c>
      <c r="C859" t="s">
        <v>194</v>
      </c>
      <c r="D859">
        <v>0.9</v>
      </c>
      <c r="E859">
        <v>0.5</v>
      </c>
      <c r="F859">
        <v>1.4</v>
      </c>
      <c r="G859">
        <v>2.6</v>
      </c>
      <c r="H859">
        <v>4.0999999999999996</v>
      </c>
      <c r="I859">
        <v>2.2000000000000002</v>
      </c>
      <c r="J859">
        <v>0</v>
      </c>
      <c r="K859">
        <v>2.2000000000000002</v>
      </c>
      <c r="L859">
        <v>6.3</v>
      </c>
      <c r="M859">
        <v>23</v>
      </c>
      <c r="N859">
        <v>13</v>
      </c>
      <c r="O859">
        <v>35</v>
      </c>
      <c r="P859">
        <v>65</v>
      </c>
      <c r="Q859">
        <v>100</v>
      </c>
    </row>
    <row r="860" spans="1:17" x14ac:dyDescent="0.2">
      <c r="A860" s="7" t="str">
        <f t="shared" si="13"/>
        <v>ScotlandJul-10</v>
      </c>
      <c r="B860" t="s">
        <v>62</v>
      </c>
      <c r="C860" t="s">
        <v>195</v>
      </c>
      <c r="D860">
        <v>0.9</v>
      </c>
      <c r="E860">
        <v>0.5</v>
      </c>
      <c r="F860">
        <v>1.4</v>
      </c>
      <c r="G860">
        <v>2.5</v>
      </c>
      <c r="H860">
        <v>3.9</v>
      </c>
      <c r="I860">
        <v>2.2000000000000002</v>
      </c>
      <c r="J860">
        <v>0</v>
      </c>
      <c r="K860">
        <v>2.2000000000000002</v>
      </c>
      <c r="L860">
        <v>6</v>
      </c>
      <c r="M860">
        <v>22</v>
      </c>
      <c r="N860">
        <v>13</v>
      </c>
      <c r="O860">
        <v>35</v>
      </c>
      <c r="P860">
        <v>65</v>
      </c>
      <c r="Q860">
        <v>100</v>
      </c>
    </row>
    <row r="861" spans="1:17" x14ac:dyDescent="0.2">
      <c r="A861" s="7" t="str">
        <f t="shared" si="13"/>
        <v>ScotlandAug-10</v>
      </c>
      <c r="B861" t="s">
        <v>62</v>
      </c>
      <c r="C861" t="s">
        <v>196</v>
      </c>
      <c r="D861">
        <v>0.9</v>
      </c>
      <c r="E861">
        <v>0.5</v>
      </c>
      <c r="F861">
        <v>1.4</v>
      </c>
      <c r="G861">
        <v>2.5</v>
      </c>
      <c r="H861">
        <v>3.9</v>
      </c>
      <c r="I861">
        <v>2.1</v>
      </c>
      <c r="J861">
        <v>0</v>
      </c>
      <c r="K861">
        <v>2.1</v>
      </c>
      <c r="L861">
        <v>6</v>
      </c>
      <c r="M861">
        <v>24</v>
      </c>
      <c r="N861">
        <v>12</v>
      </c>
      <c r="O861">
        <v>36</v>
      </c>
      <c r="P861">
        <v>64</v>
      </c>
      <c r="Q861">
        <v>100</v>
      </c>
    </row>
    <row r="862" spans="1:17" x14ac:dyDescent="0.2">
      <c r="A862" s="7" t="str">
        <f t="shared" si="13"/>
        <v>ScotlandSep-10</v>
      </c>
      <c r="B862" t="s">
        <v>62</v>
      </c>
      <c r="C862" t="s">
        <v>197</v>
      </c>
      <c r="D862">
        <v>0.9</v>
      </c>
      <c r="E862">
        <v>0.5</v>
      </c>
      <c r="F862">
        <v>1.4</v>
      </c>
      <c r="G862">
        <v>2.5</v>
      </c>
      <c r="H862">
        <v>4</v>
      </c>
      <c r="I862">
        <v>2.2000000000000002</v>
      </c>
      <c r="J862">
        <v>0</v>
      </c>
      <c r="K862">
        <v>2.2000000000000002</v>
      </c>
      <c r="L862">
        <v>6.1</v>
      </c>
      <c r="M862">
        <v>23</v>
      </c>
      <c r="N862">
        <v>13</v>
      </c>
      <c r="O862">
        <v>37</v>
      </c>
      <c r="P862">
        <v>63</v>
      </c>
      <c r="Q862">
        <v>100</v>
      </c>
    </row>
    <row r="863" spans="1:17" x14ac:dyDescent="0.2">
      <c r="A863" s="7" t="str">
        <f t="shared" si="13"/>
        <v>ScotlandOct-10</v>
      </c>
      <c r="B863" t="s">
        <v>62</v>
      </c>
      <c r="C863" t="s">
        <v>198</v>
      </c>
      <c r="D863">
        <v>1</v>
      </c>
      <c r="E863">
        <v>0.6</v>
      </c>
      <c r="F863">
        <v>1.6</v>
      </c>
      <c r="G863">
        <v>2.4</v>
      </c>
      <c r="H863">
        <v>4</v>
      </c>
      <c r="I863">
        <v>2.2000000000000002</v>
      </c>
      <c r="J863">
        <v>0</v>
      </c>
      <c r="K863">
        <v>2.2000000000000002</v>
      </c>
      <c r="L863">
        <v>6.2</v>
      </c>
      <c r="M863">
        <v>26</v>
      </c>
      <c r="N863">
        <v>14</v>
      </c>
      <c r="O863">
        <v>40</v>
      </c>
      <c r="P863">
        <v>60</v>
      </c>
      <c r="Q863">
        <v>100</v>
      </c>
    </row>
    <row r="864" spans="1:17" x14ac:dyDescent="0.2">
      <c r="A864" s="7" t="str">
        <f t="shared" si="13"/>
        <v>ScotlandNov-10</v>
      </c>
      <c r="B864" t="s">
        <v>62</v>
      </c>
      <c r="C864" t="s">
        <v>199</v>
      </c>
      <c r="D864">
        <v>1</v>
      </c>
      <c r="E864">
        <v>0.6</v>
      </c>
      <c r="F864">
        <v>1.6</v>
      </c>
      <c r="G864">
        <v>2.4</v>
      </c>
      <c r="H864">
        <v>4</v>
      </c>
      <c r="I864">
        <v>2.2999999999999998</v>
      </c>
      <c r="J864">
        <v>0</v>
      </c>
      <c r="K864">
        <v>2.2999999999999998</v>
      </c>
      <c r="L864">
        <v>6.4</v>
      </c>
      <c r="M864">
        <v>25</v>
      </c>
      <c r="N864">
        <v>16</v>
      </c>
      <c r="O864">
        <v>40</v>
      </c>
      <c r="P864">
        <v>60</v>
      </c>
      <c r="Q864">
        <v>100</v>
      </c>
    </row>
    <row r="865" spans="1:17" x14ac:dyDescent="0.2">
      <c r="A865" s="7" t="str">
        <f t="shared" si="13"/>
        <v>ScotlandDec-10</v>
      </c>
      <c r="B865" t="s">
        <v>62</v>
      </c>
      <c r="C865" t="s">
        <v>200</v>
      </c>
      <c r="D865">
        <v>0.8</v>
      </c>
      <c r="E865">
        <v>0.5</v>
      </c>
      <c r="F865">
        <v>1.3</v>
      </c>
      <c r="G865">
        <v>1.8</v>
      </c>
      <c r="H865">
        <v>3.1</v>
      </c>
      <c r="I865">
        <v>1.9</v>
      </c>
      <c r="J865">
        <v>0</v>
      </c>
      <c r="K865">
        <v>1.9</v>
      </c>
      <c r="L865">
        <v>5.0999999999999996</v>
      </c>
      <c r="M865">
        <v>26</v>
      </c>
      <c r="N865">
        <v>17</v>
      </c>
      <c r="O865">
        <v>42</v>
      </c>
      <c r="P865">
        <v>58</v>
      </c>
      <c r="Q865">
        <v>100</v>
      </c>
    </row>
    <row r="866" spans="1:17" x14ac:dyDescent="0.2">
      <c r="A866" s="7" t="str">
        <f t="shared" si="13"/>
        <v>ScotlandJan-11</v>
      </c>
      <c r="B866" t="s">
        <v>62</v>
      </c>
      <c r="C866" t="s">
        <v>201</v>
      </c>
      <c r="D866">
        <v>1</v>
      </c>
      <c r="E866">
        <v>0.7</v>
      </c>
      <c r="F866">
        <v>1.8</v>
      </c>
      <c r="G866">
        <v>2.5</v>
      </c>
      <c r="H866">
        <v>4.3</v>
      </c>
      <c r="I866">
        <v>2.2999999999999998</v>
      </c>
      <c r="J866">
        <v>0</v>
      </c>
      <c r="K866">
        <v>2.2999999999999998</v>
      </c>
      <c r="L866">
        <v>6.6</v>
      </c>
      <c r="M866">
        <v>24</v>
      </c>
      <c r="N866">
        <v>17</v>
      </c>
      <c r="O866">
        <v>41</v>
      </c>
      <c r="P866">
        <v>59</v>
      </c>
      <c r="Q866">
        <v>100</v>
      </c>
    </row>
    <row r="867" spans="1:17" x14ac:dyDescent="0.2">
      <c r="A867" s="7" t="str">
        <f t="shared" si="13"/>
        <v>ScotlandFeb-11</v>
      </c>
      <c r="B867" t="s">
        <v>62</v>
      </c>
      <c r="C867" t="s">
        <v>202</v>
      </c>
      <c r="D867">
        <v>0.9</v>
      </c>
      <c r="E867">
        <v>0.8</v>
      </c>
      <c r="F867">
        <v>1.6</v>
      </c>
      <c r="G867">
        <v>2.4</v>
      </c>
      <c r="H867">
        <v>4</v>
      </c>
      <c r="I867">
        <v>2.2999999999999998</v>
      </c>
      <c r="J867">
        <v>0</v>
      </c>
      <c r="K867">
        <v>2.2999999999999998</v>
      </c>
      <c r="L867">
        <v>6.3</v>
      </c>
      <c r="M867">
        <v>22</v>
      </c>
      <c r="N867">
        <v>19</v>
      </c>
      <c r="O867">
        <v>41</v>
      </c>
      <c r="P867">
        <v>59</v>
      </c>
      <c r="Q867">
        <v>100</v>
      </c>
    </row>
    <row r="868" spans="1:17" x14ac:dyDescent="0.2">
      <c r="A868" s="7" t="str">
        <f t="shared" si="13"/>
        <v>ScotlandMar-11</v>
      </c>
      <c r="B868" t="s">
        <v>62</v>
      </c>
      <c r="C868" t="s">
        <v>203</v>
      </c>
      <c r="D868">
        <v>0.9</v>
      </c>
      <c r="E868">
        <v>1</v>
      </c>
      <c r="F868">
        <v>1.8</v>
      </c>
      <c r="G868">
        <v>2.6</v>
      </c>
      <c r="H868">
        <v>4.4000000000000004</v>
      </c>
      <c r="I868">
        <v>2.5</v>
      </c>
      <c r="J868">
        <v>0</v>
      </c>
      <c r="K868">
        <v>2.5</v>
      </c>
      <c r="L868">
        <v>6.9</v>
      </c>
      <c r="M868">
        <v>20</v>
      </c>
      <c r="N868">
        <v>22</v>
      </c>
      <c r="O868">
        <v>42</v>
      </c>
      <c r="P868">
        <v>58</v>
      </c>
      <c r="Q868">
        <v>100</v>
      </c>
    </row>
    <row r="869" spans="1:17" x14ac:dyDescent="0.2">
      <c r="A869" s="7" t="str">
        <f t="shared" si="13"/>
        <v>ScotlandApr-11</v>
      </c>
      <c r="B869" t="s">
        <v>62</v>
      </c>
      <c r="C869" t="s">
        <v>204</v>
      </c>
      <c r="D869">
        <v>0.7</v>
      </c>
      <c r="E869">
        <v>0.8</v>
      </c>
      <c r="F869">
        <v>1.5</v>
      </c>
      <c r="G869">
        <v>1.9</v>
      </c>
      <c r="H869">
        <v>3.4</v>
      </c>
      <c r="I869">
        <v>2</v>
      </c>
      <c r="J869">
        <v>0</v>
      </c>
      <c r="K869">
        <v>2</v>
      </c>
      <c r="L869">
        <v>5.3</v>
      </c>
      <c r="M869">
        <v>20</v>
      </c>
      <c r="N869">
        <v>24</v>
      </c>
      <c r="O869">
        <v>44</v>
      </c>
      <c r="P869">
        <v>56</v>
      </c>
      <c r="Q869">
        <v>100</v>
      </c>
    </row>
    <row r="870" spans="1:17" x14ac:dyDescent="0.2">
      <c r="A870" s="7" t="str">
        <f t="shared" si="13"/>
        <v>ScotlandMay-11</v>
      </c>
      <c r="B870" t="s">
        <v>62</v>
      </c>
      <c r="C870" t="s">
        <v>205</v>
      </c>
      <c r="D870">
        <v>0.7</v>
      </c>
      <c r="E870">
        <v>1</v>
      </c>
      <c r="F870">
        <v>1.8</v>
      </c>
      <c r="G870">
        <v>2.1</v>
      </c>
      <c r="H870">
        <v>3.9</v>
      </c>
      <c r="I870">
        <v>2.2999999999999998</v>
      </c>
      <c r="J870">
        <v>0</v>
      </c>
      <c r="K870">
        <v>2.4</v>
      </c>
      <c r="L870">
        <v>6.2</v>
      </c>
      <c r="M870">
        <v>19</v>
      </c>
      <c r="N870">
        <v>26</v>
      </c>
      <c r="O870">
        <v>45</v>
      </c>
      <c r="P870">
        <v>55</v>
      </c>
      <c r="Q870">
        <v>100</v>
      </c>
    </row>
    <row r="871" spans="1:17" x14ac:dyDescent="0.2">
      <c r="A871" s="7" t="str">
        <f t="shared" si="13"/>
        <v>ScotlandJun-11</v>
      </c>
      <c r="B871" t="s">
        <v>62</v>
      </c>
      <c r="C871" t="s">
        <v>206</v>
      </c>
      <c r="D871">
        <v>0.8</v>
      </c>
      <c r="E871">
        <v>1.1000000000000001</v>
      </c>
      <c r="F871">
        <v>1.9</v>
      </c>
      <c r="G871">
        <v>2</v>
      </c>
      <c r="H871">
        <v>3.9</v>
      </c>
      <c r="I871">
        <v>2.5</v>
      </c>
      <c r="J871">
        <v>0</v>
      </c>
      <c r="K871">
        <v>2.6</v>
      </c>
      <c r="L871">
        <v>6.5</v>
      </c>
      <c r="M871">
        <v>21</v>
      </c>
      <c r="N871">
        <v>29</v>
      </c>
      <c r="O871">
        <v>49</v>
      </c>
      <c r="P871">
        <v>51</v>
      </c>
      <c r="Q871">
        <v>100</v>
      </c>
    </row>
    <row r="872" spans="1:17" x14ac:dyDescent="0.2">
      <c r="A872" s="7" t="str">
        <f t="shared" si="13"/>
        <v>ScotlandJul-11</v>
      </c>
      <c r="B872" t="s">
        <v>62</v>
      </c>
      <c r="C872" t="s">
        <v>207</v>
      </c>
      <c r="D872">
        <v>0.8</v>
      </c>
      <c r="E872">
        <v>0.9</v>
      </c>
      <c r="F872">
        <v>1.7</v>
      </c>
      <c r="G872">
        <v>1.9</v>
      </c>
      <c r="H872">
        <v>3.6</v>
      </c>
      <c r="I872">
        <v>2.2999999999999998</v>
      </c>
      <c r="J872">
        <v>0</v>
      </c>
      <c r="K872">
        <v>2.2999999999999998</v>
      </c>
      <c r="L872">
        <v>5.9</v>
      </c>
      <c r="M872">
        <v>21</v>
      </c>
      <c r="N872">
        <v>26</v>
      </c>
      <c r="O872">
        <v>48</v>
      </c>
      <c r="P872">
        <v>52</v>
      </c>
      <c r="Q872">
        <v>100</v>
      </c>
    </row>
    <row r="873" spans="1:17" x14ac:dyDescent="0.2">
      <c r="A873" s="7" t="str">
        <f t="shared" si="13"/>
        <v>ScotlandAug-11</v>
      </c>
      <c r="B873" t="s">
        <v>62</v>
      </c>
      <c r="C873" t="s">
        <v>208</v>
      </c>
      <c r="D873">
        <v>0.8</v>
      </c>
      <c r="E873">
        <v>1.1000000000000001</v>
      </c>
      <c r="F873">
        <v>1.9</v>
      </c>
      <c r="G873">
        <v>2.1</v>
      </c>
      <c r="H873">
        <v>3.9</v>
      </c>
      <c r="I873">
        <v>2.5</v>
      </c>
      <c r="J873">
        <v>0</v>
      </c>
      <c r="K873">
        <v>2.6</v>
      </c>
      <c r="L873">
        <v>6.5</v>
      </c>
      <c r="M873">
        <v>20</v>
      </c>
      <c r="N873">
        <v>28</v>
      </c>
      <c r="O873">
        <v>47</v>
      </c>
      <c r="P873">
        <v>53</v>
      </c>
      <c r="Q873">
        <v>100</v>
      </c>
    </row>
    <row r="874" spans="1:17" x14ac:dyDescent="0.2">
      <c r="A874" s="7" t="str">
        <f t="shared" si="13"/>
        <v>ScotlandSep-11</v>
      </c>
      <c r="B874" t="s">
        <v>62</v>
      </c>
      <c r="C874" t="s">
        <v>231</v>
      </c>
      <c r="D874">
        <v>0.8</v>
      </c>
      <c r="E874">
        <v>1</v>
      </c>
      <c r="F874">
        <v>1.8</v>
      </c>
      <c r="G874">
        <v>2</v>
      </c>
      <c r="H874">
        <v>3.8</v>
      </c>
      <c r="I874">
        <v>2.4</v>
      </c>
      <c r="J874">
        <v>0</v>
      </c>
      <c r="K874">
        <v>2.5</v>
      </c>
      <c r="L874">
        <v>6.3</v>
      </c>
      <c r="M874">
        <v>20</v>
      </c>
      <c r="N874">
        <v>27</v>
      </c>
      <c r="O874">
        <v>47</v>
      </c>
      <c r="P874">
        <v>53</v>
      </c>
      <c r="Q874">
        <v>100</v>
      </c>
    </row>
    <row r="875" spans="1:17" x14ac:dyDescent="0.2">
      <c r="A875" s="7" t="str">
        <f t="shared" si="13"/>
        <v>ScotlandOct-11</v>
      </c>
      <c r="B875" t="s">
        <v>62</v>
      </c>
      <c r="C875" t="s">
        <v>232</v>
      </c>
      <c r="D875">
        <v>0.8</v>
      </c>
      <c r="E875">
        <v>1.1000000000000001</v>
      </c>
      <c r="F875">
        <v>1.8</v>
      </c>
      <c r="G875">
        <v>2.1</v>
      </c>
      <c r="H875">
        <v>3.9</v>
      </c>
      <c r="I875">
        <v>2.4</v>
      </c>
      <c r="J875">
        <v>0.1</v>
      </c>
      <c r="K875">
        <v>2.5</v>
      </c>
      <c r="L875">
        <v>6.4</v>
      </c>
      <c r="M875">
        <v>20</v>
      </c>
      <c r="N875">
        <v>27</v>
      </c>
      <c r="O875">
        <v>47</v>
      </c>
      <c r="P875">
        <v>53</v>
      </c>
      <c r="Q875">
        <v>100</v>
      </c>
    </row>
    <row r="876" spans="1:17" x14ac:dyDescent="0.2">
      <c r="A876" s="7" t="str">
        <f t="shared" si="13"/>
        <v>ScotlandNov-11</v>
      </c>
      <c r="B876" t="s">
        <v>62</v>
      </c>
      <c r="C876" t="s">
        <v>233</v>
      </c>
      <c r="D876">
        <v>1</v>
      </c>
      <c r="E876">
        <v>1.3</v>
      </c>
      <c r="F876">
        <v>2.4</v>
      </c>
      <c r="G876">
        <v>2.2999999999999998</v>
      </c>
      <c r="H876">
        <v>4.7</v>
      </c>
      <c r="I876">
        <v>3</v>
      </c>
      <c r="J876">
        <v>0.1</v>
      </c>
      <c r="K876">
        <v>3.1</v>
      </c>
      <c r="L876">
        <v>7.8</v>
      </c>
      <c r="M876">
        <v>22</v>
      </c>
      <c r="N876">
        <v>28</v>
      </c>
      <c r="O876">
        <v>50</v>
      </c>
      <c r="P876">
        <v>50</v>
      </c>
      <c r="Q876">
        <v>100</v>
      </c>
    </row>
    <row r="877" spans="1:17" x14ac:dyDescent="0.2">
      <c r="A877" s="7" t="str">
        <f t="shared" si="13"/>
        <v>ScotlandDec-11</v>
      </c>
      <c r="B877" t="s">
        <v>62</v>
      </c>
      <c r="C877" t="s">
        <v>234</v>
      </c>
      <c r="D877">
        <v>0.8</v>
      </c>
      <c r="E877">
        <v>1</v>
      </c>
      <c r="F877">
        <v>1.8</v>
      </c>
      <c r="G877">
        <v>1.7</v>
      </c>
      <c r="H877">
        <v>3.5</v>
      </c>
      <c r="I877">
        <v>2.2999999999999998</v>
      </c>
      <c r="J877">
        <v>0.1</v>
      </c>
      <c r="K877">
        <v>2.4</v>
      </c>
      <c r="L877">
        <v>5.9</v>
      </c>
      <c r="M877">
        <v>22</v>
      </c>
      <c r="N877">
        <v>28</v>
      </c>
      <c r="O877">
        <v>51</v>
      </c>
      <c r="P877">
        <v>49</v>
      </c>
      <c r="Q877">
        <v>100</v>
      </c>
    </row>
    <row r="878" spans="1:17" x14ac:dyDescent="0.2">
      <c r="A878" s="7" t="str">
        <f t="shared" si="13"/>
        <v>ScotlandJan-12</v>
      </c>
      <c r="B878" t="s">
        <v>62</v>
      </c>
      <c r="C878" t="s">
        <v>235</v>
      </c>
      <c r="D878">
        <v>1</v>
      </c>
      <c r="E878">
        <v>1.1000000000000001</v>
      </c>
      <c r="F878">
        <v>2.1</v>
      </c>
      <c r="G878">
        <v>2.2000000000000002</v>
      </c>
      <c r="H878">
        <v>4.4000000000000004</v>
      </c>
      <c r="I878">
        <v>2.6</v>
      </c>
      <c r="J878">
        <v>0.2</v>
      </c>
      <c r="K878">
        <v>2.8</v>
      </c>
      <c r="L878">
        <v>7.2</v>
      </c>
      <c r="M878">
        <v>22</v>
      </c>
      <c r="N878">
        <v>26</v>
      </c>
      <c r="O878">
        <v>49</v>
      </c>
      <c r="P878">
        <v>51</v>
      </c>
      <c r="Q878">
        <v>100</v>
      </c>
    </row>
    <row r="879" spans="1:17" x14ac:dyDescent="0.2">
      <c r="A879" s="7" t="str">
        <f t="shared" si="13"/>
        <v>ScotlandFeb-12</v>
      </c>
      <c r="B879" t="s">
        <v>62</v>
      </c>
      <c r="C879" t="s">
        <v>236</v>
      </c>
      <c r="D879">
        <v>0.9</v>
      </c>
      <c r="E879">
        <v>1.5</v>
      </c>
      <c r="F879">
        <v>2.4</v>
      </c>
      <c r="G879">
        <v>2.1</v>
      </c>
      <c r="H879">
        <v>4.5999999999999996</v>
      </c>
      <c r="I879">
        <v>2.5</v>
      </c>
      <c r="J879">
        <v>0.2</v>
      </c>
      <c r="K879">
        <v>2.7</v>
      </c>
      <c r="L879">
        <v>7.3</v>
      </c>
      <c r="M879">
        <v>19</v>
      </c>
      <c r="N879">
        <v>33</v>
      </c>
      <c r="O879">
        <v>53</v>
      </c>
      <c r="P879">
        <v>47</v>
      </c>
      <c r="Q879">
        <v>100</v>
      </c>
    </row>
    <row r="880" spans="1:17" x14ac:dyDescent="0.2">
      <c r="A880" s="7" t="str">
        <f t="shared" si="13"/>
        <v>ScotlandMar-12</v>
      </c>
      <c r="B880" t="s">
        <v>62</v>
      </c>
      <c r="C880" t="s">
        <v>241</v>
      </c>
      <c r="D880">
        <v>1.3</v>
      </c>
      <c r="E880">
        <v>3.3</v>
      </c>
      <c r="F880">
        <v>4.5999999999999996</v>
      </c>
      <c r="G880">
        <v>2.5</v>
      </c>
      <c r="H880">
        <v>7.1</v>
      </c>
      <c r="I880">
        <v>2.9</v>
      </c>
      <c r="J880">
        <v>0.9</v>
      </c>
      <c r="K880">
        <v>3.8</v>
      </c>
      <c r="L880">
        <v>10.8</v>
      </c>
      <c r="M880">
        <v>19</v>
      </c>
      <c r="N880">
        <v>47</v>
      </c>
      <c r="O880">
        <v>65</v>
      </c>
      <c r="P880">
        <v>35</v>
      </c>
      <c r="Q880">
        <v>100</v>
      </c>
    </row>
    <row r="881" spans="1:17" x14ac:dyDescent="0.2">
      <c r="A881" s="7" t="str">
        <f t="shared" si="13"/>
        <v>ScotlandApr-12</v>
      </c>
      <c r="B881" t="s">
        <v>62</v>
      </c>
      <c r="C881" t="s">
        <v>242</v>
      </c>
      <c r="D881">
        <v>0.9</v>
      </c>
      <c r="E881">
        <v>1.6</v>
      </c>
      <c r="F881">
        <v>2.5</v>
      </c>
      <c r="G881">
        <v>1.9</v>
      </c>
      <c r="H881">
        <v>4.4000000000000004</v>
      </c>
      <c r="I881">
        <v>2.2000000000000002</v>
      </c>
      <c r="J881">
        <v>0.3</v>
      </c>
      <c r="K881">
        <v>2.6</v>
      </c>
      <c r="L881">
        <v>7</v>
      </c>
      <c r="M881">
        <v>21</v>
      </c>
      <c r="N881">
        <v>37</v>
      </c>
      <c r="O881">
        <v>57</v>
      </c>
      <c r="P881">
        <v>43</v>
      </c>
      <c r="Q881">
        <v>100</v>
      </c>
    </row>
    <row r="882" spans="1:17" x14ac:dyDescent="0.2">
      <c r="A882" s="7" t="str">
        <f t="shared" si="13"/>
        <v>ScotlandMay-12</v>
      </c>
      <c r="B882" t="s">
        <v>62</v>
      </c>
      <c r="C882" t="s">
        <v>243</v>
      </c>
      <c r="D882">
        <v>1</v>
      </c>
      <c r="E882">
        <v>1.5</v>
      </c>
      <c r="F882">
        <v>2.4</v>
      </c>
      <c r="G882">
        <v>2</v>
      </c>
      <c r="H882">
        <v>4.4000000000000004</v>
      </c>
      <c r="I882">
        <v>2.5</v>
      </c>
      <c r="J882">
        <v>0.2</v>
      </c>
      <c r="K882">
        <v>2.7</v>
      </c>
      <c r="L882">
        <v>7.1</v>
      </c>
      <c r="M882">
        <v>22</v>
      </c>
      <c r="N882">
        <v>33</v>
      </c>
      <c r="O882">
        <v>55</v>
      </c>
      <c r="P882">
        <v>45</v>
      </c>
      <c r="Q882">
        <v>100</v>
      </c>
    </row>
    <row r="883" spans="1:17" x14ac:dyDescent="0.2">
      <c r="A883" s="7" t="str">
        <f t="shared" si="13"/>
        <v>ScotlandJun-12</v>
      </c>
      <c r="B883" t="s">
        <v>62</v>
      </c>
      <c r="C883" t="s">
        <v>251</v>
      </c>
      <c r="D883">
        <v>0.9</v>
      </c>
      <c r="E883">
        <v>1.6</v>
      </c>
      <c r="F883">
        <v>2.5</v>
      </c>
      <c r="G883">
        <v>1.9</v>
      </c>
      <c r="H883">
        <v>4.4000000000000004</v>
      </c>
      <c r="I883">
        <v>2.4</v>
      </c>
      <c r="J883">
        <v>0.8</v>
      </c>
      <c r="K883">
        <v>3.2</v>
      </c>
      <c r="L883">
        <v>7.5</v>
      </c>
      <c r="M883">
        <v>21</v>
      </c>
      <c r="N883">
        <v>36</v>
      </c>
      <c r="O883">
        <v>58</v>
      </c>
      <c r="P883">
        <v>42</v>
      </c>
      <c r="Q883">
        <v>100</v>
      </c>
    </row>
    <row r="884" spans="1:17" x14ac:dyDescent="0.2">
      <c r="A884" s="7" t="str">
        <f t="shared" si="13"/>
        <v>ScotlandJul-12</v>
      </c>
      <c r="B884" t="s">
        <v>62</v>
      </c>
      <c r="C884" t="s">
        <v>252</v>
      </c>
      <c r="D884">
        <v>1.1000000000000001</v>
      </c>
      <c r="E884">
        <v>1.7</v>
      </c>
      <c r="F884">
        <v>2.8</v>
      </c>
      <c r="G884">
        <v>1.9</v>
      </c>
      <c r="H884">
        <v>4.5999999999999996</v>
      </c>
      <c r="I884">
        <v>2.5</v>
      </c>
      <c r="J884">
        <v>1.7</v>
      </c>
      <c r="K884">
        <v>4.3</v>
      </c>
      <c r="L884">
        <v>8.9</v>
      </c>
      <c r="M884">
        <v>23</v>
      </c>
      <c r="N884">
        <v>37</v>
      </c>
      <c r="O884">
        <v>60</v>
      </c>
      <c r="P884">
        <v>40</v>
      </c>
      <c r="Q884">
        <v>100</v>
      </c>
    </row>
    <row r="885" spans="1:17" x14ac:dyDescent="0.2">
      <c r="A885" s="7" t="str">
        <f t="shared" si="13"/>
        <v>ScotlandAug-12</v>
      </c>
      <c r="B885" t="s">
        <v>62</v>
      </c>
      <c r="C885" t="s">
        <v>253</v>
      </c>
      <c r="D885">
        <v>1.1000000000000001</v>
      </c>
      <c r="E885">
        <v>2.2000000000000002</v>
      </c>
      <c r="F885">
        <v>3.3</v>
      </c>
      <c r="G885">
        <v>2.1</v>
      </c>
      <c r="H885">
        <v>5.4</v>
      </c>
      <c r="I885">
        <v>2.7</v>
      </c>
      <c r="J885">
        <v>2.4</v>
      </c>
      <c r="K885">
        <v>5.0999999999999996</v>
      </c>
      <c r="L885">
        <v>10.5</v>
      </c>
      <c r="M885">
        <v>21</v>
      </c>
      <c r="N885">
        <v>40</v>
      </c>
      <c r="O885">
        <v>61</v>
      </c>
      <c r="P885">
        <v>39</v>
      </c>
      <c r="Q885">
        <v>100</v>
      </c>
    </row>
    <row r="886" spans="1:17" x14ac:dyDescent="0.2">
      <c r="A886" s="7" t="str">
        <f t="shared" si="13"/>
        <v>ScotlandSep-12</v>
      </c>
      <c r="B886" t="s">
        <v>62</v>
      </c>
      <c r="C886" t="s">
        <v>258</v>
      </c>
      <c r="D886">
        <v>1.1000000000000001</v>
      </c>
      <c r="E886">
        <v>2.1</v>
      </c>
      <c r="F886">
        <v>3.2</v>
      </c>
      <c r="G886">
        <v>1.9</v>
      </c>
      <c r="H886">
        <v>5.0999999999999996</v>
      </c>
      <c r="I886">
        <v>2.6</v>
      </c>
      <c r="J886">
        <v>2.4</v>
      </c>
      <c r="K886">
        <v>4.9000000000000004</v>
      </c>
      <c r="L886">
        <v>10</v>
      </c>
      <c r="M886">
        <v>22</v>
      </c>
      <c r="N886">
        <v>41</v>
      </c>
      <c r="O886">
        <v>63</v>
      </c>
      <c r="P886">
        <v>37</v>
      </c>
      <c r="Q886">
        <v>100</v>
      </c>
    </row>
    <row r="887" spans="1:17" x14ac:dyDescent="0.2">
      <c r="A887" s="7" t="str">
        <f t="shared" si="13"/>
        <v>ScotlandOct-12</v>
      </c>
      <c r="B887" t="s">
        <v>62</v>
      </c>
      <c r="C887" t="s">
        <v>259</v>
      </c>
      <c r="D887">
        <v>1.1000000000000001</v>
      </c>
      <c r="E887">
        <v>1.7</v>
      </c>
      <c r="F887">
        <v>2.9</v>
      </c>
      <c r="G887">
        <v>2.1</v>
      </c>
      <c r="H887">
        <v>5</v>
      </c>
      <c r="I887">
        <v>2.5</v>
      </c>
      <c r="J887">
        <v>1.6</v>
      </c>
      <c r="K887">
        <v>4.0999999999999996</v>
      </c>
      <c r="L887">
        <v>9</v>
      </c>
      <c r="M887">
        <v>23</v>
      </c>
      <c r="N887">
        <v>34</v>
      </c>
      <c r="O887">
        <v>58</v>
      </c>
      <c r="P887">
        <v>42</v>
      </c>
      <c r="Q887">
        <v>100</v>
      </c>
    </row>
    <row r="888" spans="1:17" x14ac:dyDescent="0.2">
      <c r="A888" s="7" t="str">
        <f t="shared" si="13"/>
        <v>ScotlandNov-12</v>
      </c>
      <c r="B888" t="s">
        <v>62</v>
      </c>
      <c r="C888" t="s">
        <v>260</v>
      </c>
      <c r="D888">
        <v>1</v>
      </c>
      <c r="E888">
        <v>1.6</v>
      </c>
      <c r="F888">
        <v>2.7</v>
      </c>
      <c r="G888">
        <v>2</v>
      </c>
      <c r="H888">
        <v>4.7</v>
      </c>
      <c r="I888">
        <v>2.6</v>
      </c>
      <c r="J888">
        <v>1.3</v>
      </c>
      <c r="K888">
        <v>4</v>
      </c>
      <c r="L888">
        <v>8.6999999999999993</v>
      </c>
      <c r="M888">
        <v>22</v>
      </c>
      <c r="N888">
        <v>35</v>
      </c>
      <c r="O888">
        <v>57</v>
      </c>
      <c r="P888">
        <v>43</v>
      </c>
      <c r="Q888">
        <v>100</v>
      </c>
    </row>
    <row r="889" spans="1:17" x14ac:dyDescent="0.2">
      <c r="A889" s="7" t="str">
        <f t="shared" si="13"/>
        <v>ScotlandDec-12</v>
      </c>
      <c r="B889" t="s">
        <v>62</v>
      </c>
      <c r="C889" t="s">
        <v>266</v>
      </c>
      <c r="D889">
        <v>0.7</v>
      </c>
      <c r="E889">
        <v>1.2</v>
      </c>
      <c r="F889">
        <v>1.9</v>
      </c>
      <c r="G889">
        <v>1.3</v>
      </c>
      <c r="H889">
        <v>3.3</v>
      </c>
      <c r="I889">
        <v>2.1</v>
      </c>
      <c r="J889">
        <v>1.4</v>
      </c>
      <c r="K889">
        <v>3.5</v>
      </c>
      <c r="L889">
        <v>6.8</v>
      </c>
      <c r="M889">
        <v>21</v>
      </c>
      <c r="N889">
        <v>38</v>
      </c>
      <c r="O889">
        <v>59</v>
      </c>
      <c r="P889">
        <v>41</v>
      </c>
      <c r="Q889">
        <v>100</v>
      </c>
    </row>
    <row r="890" spans="1:17" x14ac:dyDescent="0.2">
      <c r="A890" s="7" t="str">
        <f t="shared" si="13"/>
        <v>ScotlandJan-13</v>
      </c>
      <c r="B890" t="s">
        <v>62</v>
      </c>
      <c r="C890" t="s">
        <v>267</v>
      </c>
      <c r="D890">
        <v>1</v>
      </c>
      <c r="E890">
        <v>1.5</v>
      </c>
      <c r="F890">
        <v>2.5</v>
      </c>
      <c r="G890">
        <v>1.9</v>
      </c>
      <c r="H890">
        <v>4.4000000000000004</v>
      </c>
      <c r="I890">
        <v>2.7</v>
      </c>
      <c r="J890">
        <v>0.5</v>
      </c>
      <c r="K890">
        <v>3.2</v>
      </c>
      <c r="L890">
        <v>7.6</v>
      </c>
      <c r="M890">
        <v>22</v>
      </c>
      <c r="N890">
        <v>34</v>
      </c>
      <c r="O890">
        <v>56</v>
      </c>
      <c r="P890">
        <v>44</v>
      </c>
      <c r="Q890">
        <v>100</v>
      </c>
    </row>
    <row r="891" spans="1:17" x14ac:dyDescent="0.2">
      <c r="A891" s="7" t="str">
        <f t="shared" si="13"/>
        <v>ScotlandFeb-13</v>
      </c>
      <c r="B891" t="s">
        <v>62</v>
      </c>
      <c r="C891" t="s">
        <v>268</v>
      </c>
      <c r="D891">
        <v>0.8</v>
      </c>
      <c r="E891">
        <v>1.4</v>
      </c>
      <c r="F891">
        <v>2.2000000000000002</v>
      </c>
      <c r="G891">
        <v>1.6</v>
      </c>
      <c r="H891">
        <v>3.8</v>
      </c>
      <c r="I891">
        <v>2.4</v>
      </c>
      <c r="J891">
        <v>0.6</v>
      </c>
      <c r="K891">
        <v>3</v>
      </c>
      <c r="L891">
        <v>6.8</v>
      </c>
      <c r="M891">
        <v>21</v>
      </c>
      <c r="N891">
        <v>36</v>
      </c>
      <c r="O891">
        <v>57</v>
      </c>
      <c r="P891">
        <v>43</v>
      </c>
      <c r="Q891">
        <v>100</v>
      </c>
    </row>
    <row r="892" spans="1:17" x14ac:dyDescent="0.2">
      <c r="A892" s="7" t="str">
        <f t="shared" si="13"/>
        <v>ScotlandMar-13</v>
      </c>
      <c r="B892" t="s">
        <v>62</v>
      </c>
      <c r="C892" t="s">
        <v>282</v>
      </c>
      <c r="D892">
        <v>0.7</v>
      </c>
      <c r="E892">
        <v>1.4</v>
      </c>
      <c r="F892">
        <v>2.1</v>
      </c>
      <c r="G892">
        <v>1.5</v>
      </c>
      <c r="H892">
        <v>3.6</v>
      </c>
      <c r="I892">
        <v>2.5</v>
      </c>
      <c r="J892">
        <v>0.4</v>
      </c>
      <c r="K892">
        <v>2.9</v>
      </c>
      <c r="L892">
        <v>6.5</v>
      </c>
      <c r="M892">
        <v>20</v>
      </c>
      <c r="N892">
        <v>38</v>
      </c>
      <c r="O892">
        <v>59</v>
      </c>
      <c r="P892">
        <v>41</v>
      </c>
      <c r="Q892">
        <v>100</v>
      </c>
    </row>
    <row r="893" spans="1:17" x14ac:dyDescent="0.2">
      <c r="A893" s="7" t="str">
        <f t="shared" si="13"/>
        <v>ScotlandApr-13</v>
      </c>
      <c r="B893" t="s">
        <v>62</v>
      </c>
      <c r="C893" t="s">
        <v>283</v>
      </c>
      <c r="D893">
        <v>0.7</v>
      </c>
      <c r="E893">
        <v>1.5</v>
      </c>
      <c r="F893">
        <v>2.2000000000000002</v>
      </c>
      <c r="G893">
        <v>1.4</v>
      </c>
      <c r="H893">
        <v>3.5</v>
      </c>
      <c r="I893">
        <v>2.5</v>
      </c>
      <c r="J893">
        <v>0.5</v>
      </c>
      <c r="K893">
        <v>3</v>
      </c>
      <c r="L893">
        <v>6.5</v>
      </c>
      <c r="M893">
        <v>19</v>
      </c>
      <c r="N893">
        <v>42</v>
      </c>
      <c r="O893">
        <v>61</v>
      </c>
      <c r="P893">
        <v>39</v>
      </c>
      <c r="Q893">
        <v>100</v>
      </c>
    </row>
    <row r="894" spans="1:17" x14ac:dyDescent="0.2">
      <c r="A894" s="7" t="str">
        <f t="shared" si="13"/>
        <v>ScotlandMay-13</v>
      </c>
      <c r="B894" t="s">
        <v>62</v>
      </c>
      <c r="C894" t="s">
        <v>284</v>
      </c>
      <c r="D894">
        <v>0.7</v>
      </c>
      <c r="E894">
        <v>1.5</v>
      </c>
      <c r="F894">
        <v>2.2000000000000002</v>
      </c>
      <c r="G894">
        <v>1.4</v>
      </c>
      <c r="H894">
        <v>3.6</v>
      </c>
      <c r="I894">
        <v>2.6</v>
      </c>
      <c r="J894">
        <v>1</v>
      </c>
      <c r="K894">
        <v>3.6</v>
      </c>
      <c r="L894">
        <v>7.3</v>
      </c>
      <c r="M894">
        <v>20</v>
      </c>
      <c r="N894">
        <v>41</v>
      </c>
      <c r="O894">
        <v>61</v>
      </c>
      <c r="P894">
        <v>39</v>
      </c>
      <c r="Q894">
        <v>100</v>
      </c>
    </row>
    <row r="895" spans="1:17" x14ac:dyDescent="0.2">
      <c r="A895" s="7" t="str">
        <f t="shared" si="13"/>
        <v>ScotlandJun-13</v>
      </c>
      <c r="B895" t="s">
        <v>62</v>
      </c>
      <c r="C895" t="s">
        <v>754</v>
      </c>
      <c r="D895">
        <v>0.7</v>
      </c>
      <c r="E895">
        <v>1.6</v>
      </c>
      <c r="F895">
        <v>2.2999999999999998</v>
      </c>
      <c r="G895">
        <v>1.4</v>
      </c>
      <c r="H895">
        <v>3.6</v>
      </c>
      <c r="I895">
        <v>2.6</v>
      </c>
      <c r="J895">
        <v>0.6</v>
      </c>
      <c r="K895">
        <v>3.2</v>
      </c>
      <c r="L895">
        <v>6.9</v>
      </c>
      <c r="M895">
        <v>18</v>
      </c>
      <c r="N895">
        <v>44</v>
      </c>
      <c r="O895">
        <v>62</v>
      </c>
      <c r="P895">
        <v>38</v>
      </c>
      <c r="Q895">
        <v>100</v>
      </c>
    </row>
    <row r="896" spans="1:17" x14ac:dyDescent="0.2">
      <c r="A896" s="7" t="str">
        <f t="shared" si="13"/>
        <v>ScotlandJul-13</v>
      </c>
      <c r="B896" t="s">
        <v>62</v>
      </c>
      <c r="C896" t="s">
        <v>759</v>
      </c>
      <c r="D896">
        <v>0.7</v>
      </c>
      <c r="E896">
        <v>1.7</v>
      </c>
      <c r="F896">
        <v>2.4</v>
      </c>
      <c r="G896">
        <v>1.4</v>
      </c>
      <c r="H896">
        <v>3.8</v>
      </c>
      <c r="I896">
        <v>2.8</v>
      </c>
      <c r="J896">
        <v>0.5</v>
      </c>
      <c r="K896">
        <v>3.3</v>
      </c>
      <c r="L896">
        <v>7.1</v>
      </c>
      <c r="M896">
        <v>19</v>
      </c>
      <c r="N896">
        <v>44</v>
      </c>
      <c r="O896">
        <v>63</v>
      </c>
      <c r="P896">
        <v>37</v>
      </c>
      <c r="Q896">
        <v>100</v>
      </c>
    </row>
    <row r="897" spans="1:17" x14ac:dyDescent="0.2">
      <c r="A897" s="7" t="str">
        <f t="shared" si="13"/>
        <v>ScotlandAug-13</v>
      </c>
      <c r="B897" t="s">
        <v>62</v>
      </c>
      <c r="C897" t="s">
        <v>760</v>
      </c>
      <c r="D897">
        <v>0.7</v>
      </c>
      <c r="E897">
        <v>1.6</v>
      </c>
      <c r="F897">
        <v>2.2999999999999998</v>
      </c>
      <c r="G897">
        <v>1.5</v>
      </c>
      <c r="H897">
        <v>3.9</v>
      </c>
      <c r="I897">
        <v>2.8</v>
      </c>
      <c r="J897">
        <v>0.5</v>
      </c>
      <c r="K897">
        <v>3.3</v>
      </c>
      <c r="L897">
        <v>7.1</v>
      </c>
      <c r="M897">
        <v>19</v>
      </c>
      <c r="N897">
        <v>42</v>
      </c>
      <c r="O897">
        <v>61</v>
      </c>
      <c r="P897">
        <v>39</v>
      </c>
      <c r="Q897">
        <v>100</v>
      </c>
    </row>
    <row r="898" spans="1:17" x14ac:dyDescent="0.2">
      <c r="A898" s="7" t="str">
        <f t="shared" si="13"/>
        <v>ScotlandSep-13</v>
      </c>
      <c r="B898" t="s">
        <v>62</v>
      </c>
      <c r="C898" t="s">
        <v>761</v>
      </c>
      <c r="D898">
        <v>0.6</v>
      </c>
      <c r="E898">
        <v>1.6</v>
      </c>
      <c r="F898">
        <v>2.2000000000000002</v>
      </c>
      <c r="G898">
        <v>1.5</v>
      </c>
      <c r="H898">
        <v>3.7</v>
      </c>
      <c r="I898">
        <v>2.7</v>
      </c>
      <c r="J898">
        <v>0.5</v>
      </c>
      <c r="K898">
        <v>3.2</v>
      </c>
      <c r="L898">
        <v>6.8</v>
      </c>
      <c r="M898">
        <v>18</v>
      </c>
      <c r="N898">
        <v>42</v>
      </c>
      <c r="O898">
        <v>60</v>
      </c>
      <c r="P898">
        <v>40</v>
      </c>
      <c r="Q898">
        <v>100</v>
      </c>
    </row>
    <row r="899" spans="1:17" x14ac:dyDescent="0.2">
      <c r="A899" s="7" t="str">
        <f t="shared" ref="A899:A962" si="14">CONCATENATE(B899,C899)</f>
        <v>ScotlandOct-13</v>
      </c>
      <c r="B899" t="s">
        <v>62</v>
      </c>
      <c r="C899" t="s">
        <v>786</v>
      </c>
      <c r="D899">
        <v>0.7</v>
      </c>
      <c r="E899">
        <v>1.6</v>
      </c>
      <c r="F899">
        <v>2.2000000000000002</v>
      </c>
      <c r="G899">
        <v>1.6</v>
      </c>
      <c r="H899">
        <v>3.8</v>
      </c>
      <c r="I899">
        <v>2.9</v>
      </c>
      <c r="J899">
        <v>0.6</v>
      </c>
      <c r="K899">
        <v>3.5</v>
      </c>
      <c r="L899">
        <v>7.3</v>
      </c>
      <c r="M899">
        <v>18</v>
      </c>
      <c r="N899">
        <v>41</v>
      </c>
      <c r="O899">
        <v>59</v>
      </c>
      <c r="P899">
        <v>41</v>
      </c>
      <c r="Q899">
        <v>100</v>
      </c>
    </row>
    <row r="900" spans="1:17" x14ac:dyDescent="0.2">
      <c r="A900" s="7" t="str">
        <f t="shared" si="14"/>
        <v>ScotlandNov-13</v>
      </c>
      <c r="B900" t="s">
        <v>62</v>
      </c>
      <c r="C900" t="s">
        <v>787</v>
      </c>
      <c r="D900">
        <v>0.7</v>
      </c>
      <c r="E900">
        <v>1.5</v>
      </c>
      <c r="F900">
        <v>2.1</v>
      </c>
      <c r="G900">
        <v>1.5</v>
      </c>
      <c r="H900">
        <v>3.7</v>
      </c>
      <c r="I900">
        <v>3</v>
      </c>
      <c r="J900">
        <v>0.5</v>
      </c>
      <c r="K900">
        <v>3.5</v>
      </c>
      <c r="L900">
        <v>7.2</v>
      </c>
      <c r="M900">
        <v>18</v>
      </c>
      <c r="N900">
        <v>40</v>
      </c>
      <c r="O900">
        <v>58</v>
      </c>
      <c r="P900">
        <v>42</v>
      </c>
      <c r="Q900">
        <v>100</v>
      </c>
    </row>
    <row r="901" spans="1:17" x14ac:dyDescent="0.2">
      <c r="A901" s="7" t="str">
        <f t="shared" si="14"/>
        <v>ScotlandDec-13</v>
      </c>
      <c r="B901" t="s">
        <v>62</v>
      </c>
      <c r="C901" t="s">
        <v>788</v>
      </c>
      <c r="D901">
        <v>0.5</v>
      </c>
      <c r="E901">
        <v>1.2</v>
      </c>
      <c r="F901">
        <v>1.7</v>
      </c>
      <c r="G901">
        <v>1</v>
      </c>
      <c r="H901">
        <v>2.7</v>
      </c>
      <c r="I901">
        <v>2.2999999999999998</v>
      </c>
      <c r="J901">
        <v>0.5</v>
      </c>
      <c r="K901">
        <v>2.8</v>
      </c>
      <c r="L901">
        <v>5.5</v>
      </c>
      <c r="M901">
        <v>18</v>
      </c>
      <c r="N901">
        <v>45</v>
      </c>
      <c r="O901">
        <v>63</v>
      </c>
      <c r="P901">
        <v>37</v>
      </c>
      <c r="Q901">
        <v>100</v>
      </c>
    </row>
    <row r="902" spans="1:17" x14ac:dyDescent="0.2">
      <c r="A902" s="7" t="str">
        <f t="shared" si="14"/>
        <v>ScotlandJan-14</v>
      </c>
      <c r="B902" t="s">
        <v>62</v>
      </c>
      <c r="C902" t="s">
        <v>804</v>
      </c>
      <c r="D902">
        <v>0.7</v>
      </c>
      <c r="E902">
        <v>1.6</v>
      </c>
      <c r="F902">
        <v>2.2999999999999998</v>
      </c>
      <c r="G902">
        <v>1.6</v>
      </c>
      <c r="H902">
        <v>3.9</v>
      </c>
      <c r="I902">
        <v>3.1</v>
      </c>
      <c r="J902">
        <v>0.7</v>
      </c>
      <c r="K902">
        <v>3.8</v>
      </c>
      <c r="L902">
        <v>7.7</v>
      </c>
      <c r="M902">
        <v>17</v>
      </c>
      <c r="N902">
        <v>42</v>
      </c>
      <c r="O902">
        <v>59</v>
      </c>
      <c r="P902">
        <v>41</v>
      </c>
      <c r="Q902">
        <v>100</v>
      </c>
    </row>
    <row r="903" spans="1:17" x14ac:dyDescent="0.2">
      <c r="A903" s="7" t="str">
        <f t="shared" si="14"/>
        <v>ScotlandFeb-14</v>
      </c>
      <c r="B903" t="s">
        <v>62</v>
      </c>
      <c r="C903" t="s">
        <v>805</v>
      </c>
      <c r="D903">
        <v>0.6</v>
      </c>
      <c r="E903">
        <v>1.4</v>
      </c>
      <c r="F903">
        <v>2</v>
      </c>
      <c r="G903">
        <v>1.4</v>
      </c>
      <c r="H903">
        <v>3.4</v>
      </c>
      <c r="I903">
        <v>2.8</v>
      </c>
      <c r="J903">
        <v>0.7</v>
      </c>
      <c r="K903">
        <v>3.5</v>
      </c>
      <c r="L903">
        <v>6.9</v>
      </c>
      <c r="M903">
        <v>17</v>
      </c>
      <c r="N903">
        <v>41</v>
      </c>
      <c r="O903">
        <v>59</v>
      </c>
      <c r="P903">
        <v>41</v>
      </c>
      <c r="Q903">
        <v>100</v>
      </c>
    </row>
    <row r="904" spans="1:17" x14ac:dyDescent="0.2">
      <c r="A904" s="7" t="str">
        <f t="shared" si="14"/>
        <v>ScotlandMar-14</v>
      </c>
      <c r="B904" t="s">
        <v>62</v>
      </c>
      <c r="C904" t="s">
        <v>806</v>
      </c>
      <c r="D904">
        <v>0.7</v>
      </c>
      <c r="E904">
        <v>1.5</v>
      </c>
      <c r="F904">
        <v>2.2000000000000002</v>
      </c>
      <c r="G904">
        <v>1.5</v>
      </c>
      <c r="H904">
        <v>3.7</v>
      </c>
      <c r="I904">
        <v>3</v>
      </c>
      <c r="J904">
        <v>0.7</v>
      </c>
      <c r="K904">
        <v>3.7</v>
      </c>
      <c r="L904">
        <v>7.4</v>
      </c>
      <c r="M904">
        <v>18</v>
      </c>
      <c r="N904">
        <v>41</v>
      </c>
      <c r="O904">
        <v>59</v>
      </c>
      <c r="P904">
        <v>41</v>
      </c>
      <c r="Q904">
        <v>100</v>
      </c>
    </row>
    <row r="905" spans="1:17" x14ac:dyDescent="0.2">
      <c r="A905" s="7" t="str">
        <f t="shared" si="14"/>
        <v>ScotlandApr-14</v>
      </c>
      <c r="B905" t="s">
        <v>62</v>
      </c>
      <c r="C905" t="s">
        <v>768</v>
      </c>
      <c r="D905">
        <v>0.6</v>
      </c>
      <c r="E905">
        <v>1.4</v>
      </c>
      <c r="F905">
        <v>1.9</v>
      </c>
      <c r="G905">
        <v>1.2</v>
      </c>
      <c r="H905">
        <v>3.1</v>
      </c>
      <c r="I905">
        <v>2.7</v>
      </c>
      <c r="J905">
        <v>0.7</v>
      </c>
      <c r="K905">
        <v>3.4</v>
      </c>
      <c r="L905">
        <v>6.6</v>
      </c>
      <c r="M905">
        <v>19</v>
      </c>
      <c r="N905">
        <v>43</v>
      </c>
      <c r="O905">
        <v>62</v>
      </c>
      <c r="P905">
        <v>38</v>
      </c>
      <c r="Q905">
        <v>100</v>
      </c>
    </row>
    <row r="906" spans="1:17" x14ac:dyDescent="0.2">
      <c r="A906" s="7" t="str">
        <f t="shared" si="14"/>
        <v>ScotlandMay-14</v>
      </c>
      <c r="B906" t="s">
        <v>62</v>
      </c>
      <c r="C906" t="s">
        <v>769</v>
      </c>
      <c r="D906">
        <v>0.6</v>
      </c>
      <c r="E906">
        <v>1.5</v>
      </c>
      <c r="F906">
        <v>2.1</v>
      </c>
      <c r="G906">
        <v>1.3</v>
      </c>
      <c r="H906">
        <v>3.3</v>
      </c>
      <c r="I906">
        <v>2.9</v>
      </c>
      <c r="J906">
        <v>1.1000000000000001</v>
      </c>
      <c r="K906">
        <v>3.9</v>
      </c>
      <c r="L906">
        <v>7.3</v>
      </c>
      <c r="M906">
        <v>18</v>
      </c>
      <c r="N906">
        <v>44</v>
      </c>
      <c r="O906">
        <v>62</v>
      </c>
      <c r="P906">
        <v>38</v>
      </c>
      <c r="Q906">
        <v>100</v>
      </c>
    </row>
    <row r="907" spans="1:17" x14ac:dyDescent="0.2">
      <c r="A907" s="7" t="str">
        <f t="shared" si="14"/>
        <v>ScotlandJun-14</v>
      </c>
      <c r="B907" t="s">
        <v>62</v>
      </c>
      <c r="C907" t="s">
        <v>770</v>
      </c>
      <c r="D907">
        <v>0.6</v>
      </c>
      <c r="E907">
        <v>1.6</v>
      </c>
      <c r="F907">
        <v>2.2000000000000002</v>
      </c>
      <c r="G907">
        <v>1.3</v>
      </c>
      <c r="H907">
        <v>3.5</v>
      </c>
      <c r="I907">
        <v>3</v>
      </c>
      <c r="J907">
        <v>1.1000000000000001</v>
      </c>
      <c r="K907">
        <v>4</v>
      </c>
      <c r="L907">
        <v>7.5</v>
      </c>
      <c r="M907">
        <v>18</v>
      </c>
      <c r="N907">
        <v>45</v>
      </c>
      <c r="O907">
        <v>64</v>
      </c>
      <c r="P907">
        <v>36</v>
      </c>
      <c r="Q907">
        <v>100</v>
      </c>
    </row>
    <row r="908" spans="1:17" x14ac:dyDescent="0.2">
      <c r="A908" s="7" t="str">
        <f t="shared" si="14"/>
        <v>ScotlandJul-14</v>
      </c>
      <c r="B908" t="s">
        <v>62</v>
      </c>
      <c r="C908" t="s">
        <v>773</v>
      </c>
      <c r="D908">
        <v>0.6</v>
      </c>
      <c r="E908">
        <v>1.4</v>
      </c>
      <c r="F908">
        <v>2</v>
      </c>
      <c r="G908">
        <v>1.2</v>
      </c>
      <c r="H908">
        <v>3.2</v>
      </c>
      <c r="I908">
        <v>2.8</v>
      </c>
      <c r="J908">
        <v>1.3</v>
      </c>
      <c r="K908">
        <v>4.0999999999999996</v>
      </c>
      <c r="L908">
        <v>7.3</v>
      </c>
      <c r="M908">
        <v>18</v>
      </c>
      <c r="N908">
        <v>45</v>
      </c>
      <c r="O908">
        <v>63</v>
      </c>
      <c r="P908">
        <v>37</v>
      </c>
      <c r="Q908">
        <v>100</v>
      </c>
    </row>
    <row r="909" spans="1:17" x14ac:dyDescent="0.2">
      <c r="A909" s="7" t="str">
        <f t="shared" si="14"/>
        <v>ScotlandAug-14</v>
      </c>
      <c r="B909" t="s">
        <v>62</v>
      </c>
      <c r="C909" t="s">
        <v>774</v>
      </c>
      <c r="D909">
        <v>0.6</v>
      </c>
      <c r="E909">
        <v>1.4</v>
      </c>
      <c r="F909">
        <v>2</v>
      </c>
      <c r="G909">
        <v>1.1000000000000001</v>
      </c>
      <c r="H909">
        <v>3.1</v>
      </c>
      <c r="I909">
        <v>2.8</v>
      </c>
      <c r="J909">
        <v>1.6</v>
      </c>
      <c r="K909">
        <v>4.5</v>
      </c>
      <c r="L909">
        <v>7.6</v>
      </c>
      <c r="M909">
        <v>18</v>
      </c>
      <c r="N909">
        <v>46</v>
      </c>
      <c r="O909">
        <v>64</v>
      </c>
      <c r="P909">
        <v>36</v>
      </c>
      <c r="Q909">
        <v>100</v>
      </c>
    </row>
    <row r="910" spans="1:17" x14ac:dyDescent="0.2">
      <c r="A910" s="7" t="str">
        <f t="shared" si="14"/>
        <v>ScotlandSep-14</v>
      </c>
      <c r="B910" t="s">
        <v>62</v>
      </c>
      <c r="C910" t="s">
        <v>775</v>
      </c>
      <c r="D910">
        <v>0.5</v>
      </c>
      <c r="E910">
        <v>1.6</v>
      </c>
      <c r="F910">
        <v>2.1</v>
      </c>
      <c r="G910">
        <v>1.1000000000000001</v>
      </c>
      <c r="H910">
        <v>3.2</v>
      </c>
      <c r="I910">
        <v>2.9</v>
      </c>
      <c r="J910">
        <v>2</v>
      </c>
      <c r="K910">
        <v>4.9000000000000004</v>
      </c>
      <c r="L910">
        <v>8.1</v>
      </c>
      <c r="M910">
        <v>17</v>
      </c>
      <c r="N910">
        <v>49</v>
      </c>
      <c r="O910">
        <v>66</v>
      </c>
      <c r="P910">
        <v>34</v>
      </c>
      <c r="Q910">
        <v>100</v>
      </c>
    </row>
    <row r="911" spans="1:17" x14ac:dyDescent="0.2">
      <c r="A911" s="7" t="str">
        <f t="shared" si="14"/>
        <v>ScotlandTo Date</v>
      </c>
      <c r="B911" t="s">
        <v>62</v>
      </c>
      <c r="C911" t="s">
        <v>244</v>
      </c>
      <c r="D911">
        <v>55.1</v>
      </c>
      <c r="E911">
        <v>75.599999999999994</v>
      </c>
      <c r="F911">
        <v>130.69999999999999</v>
      </c>
      <c r="G911">
        <v>145.30000000000001</v>
      </c>
      <c r="H911">
        <v>276</v>
      </c>
      <c r="I911">
        <v>173</v>
      </c>
      <c r="J911">
        <v>30.7</v>
      </c>
      <c r="K911">
        <v>203.7</v>
      </c>
      <c r="L911">
        <v>479.6</v>
      </c>
      <c r="M911">
        <v>20</v>
      </c>
      <c r="N911">
        <v>27</v>
      </c>
      <c r="O911">
        <v>47</v>
      </c>
      <c r="P911">
        <v>53</v>
      </c>
      <c r="Q911">
        <v>100</v>
      </c>
    </row>
    <row r="912" spans="1:17" x14ac:dyDescent="0.2">
      <c r="A912" s="7" t="str">
        <f t="shared" si="14"/>
        <v>South EastApr-09 to Mar-10</v>
      </c>
      <c r="B912" t="s">
        <v>63</v>
      </c>
      <c r="C912" t="s">
        <v>119</v>
      </c>
      <c r="D912">
        <v>12.9</v>
      </c>
      <c r="E912">
        <v>5.2</v>
      </c>
      <c r="F912">
        <v>18.100000000000001</v>
      </c>
      <c r="G912">
        <v>20.6</v>
      </c>
      <c r="H912">
        <v>38.700000000000003</v>
      </c>
      <c r="I912">
        <v>23.4</v>
      </c>
      <c r="J912">
        <v>0</v>
      </c>
      <c r="K912">
        <v>23.5</v>
      </c>
      <c r="L912">
        <v>62.2</v>
      </c>
      <c r="M912">
        <v>33</v>
      </c>
      <c r="N912">
        <v>13</v>
      </c>
      <c r="O912">
        <v>47</v>
      </c>
      <c r="P912">
        <v>53</v>
      </c>
      <c r="Q912">
        <v>100</v>
      </c>
    </row>
    <row r="913" spans="1:17" x14ac:dyDescent="0.2">
      <c r="A913" s="7" t="str">
        <f t="shared" si="14"/>
        <v>South EastApr-10 to Mar-11</v>
      </c>
      <c r="B913" t="s">
        <v>63</v>
      </c>
      <c r="C913" t="s">
        <v>120</v>
      </c>
      <c r="D913">
        <v>14</v>
      </c>
      <c r="E913">
        <v>7.3</v>
      </c>
      <c r="F913">
        <v>21.3</v>
      </c>
      <c r="G913">
        <v>18.899999999999999</v>
      </c>
      <c r="H913">
        <v>40.200000000000003</v>
      </c>
      <c r="I913">
        <v>24.9</v>
      </c>
      <c r="J913">
        <v>0.1</v>
      </c>
      <c r="K913">
        <v>25</v>
      </c>
      <c r="L913">
        <v>65.2</v>
      </c>
      <c r="M913">
        <v>35</v>
      </c>
      <c r="N913">
        <v>18</v>
      </c>
      <c r="O913">
        <v>53</v>
      </c>
      <c r="P913">
        <v>47</v>
      </c>
      <c r="Q913">
        <v>100</v>
      </c>
    </row>
    <row r="914" spans="1:17" x14ac:dyDescent="0.2">
      <c r="A914" s="7" t="str">
        <f t="shared" si="14"/>
        <v>South EastApr-11 to Mar-12</v>
      </c>
      <c r="B914" t="s">
        <v>63</v>
      </c>
      <c r="C914" t="s">
        <v>238</v>
      </c>
      <c r="D914">
        <v>9.9</v>
      </c>
      <c r="E914">
        <v>13.4</v>
      </c>
      <c r="F914">
        <v>23.3</v>
      </c>
      <c r="G914">
        <v>15.4</v>
      </c>
      <c r="H914">
        <v>38.700000000000003</v>
      </c>
      <c r="I914">
        <v>32.299999999999997</v>
      </c>
      <c r="J914">
        <v>1</v>
      </c>
      <c r="K914">
        <v>33.4</v>
      </c>
      <c r="L914">
        <v>72</v>
      </c>
      <c r="M914">
        <v>26</v>
      </c>
      <c r="N914">
        <v>35</v>
      </c>
      <c r="O914">
        <v>60</v>
      </c>
      <c r="P914">
        <v>40</v>
      </c>
      <c r="Q914">
        <v>100</v>
      </c>
    </row>
    <row r="915" spans="1:17" x14ac:dyDescent="0.2">
      <c r="A915" s="7" t="str">
        <f t="shared" si="14"/>
        <v>South EastApr-12 to Mar-13</v>
      </c>
      <c r="B915" t="s">
        <v>63</v>
      </c>
      <c r="C915" t="s">
        <v>279</v>
      </c>
      <c r="D915">
        <v>10.5</v>
      </c>
      <c r="E915">
        <v>17.5</v>
      </c>
      <c r="F915">
        <v>28</v>
      </c>
      <c r="G915">
        <v>14.1</v>
      </c>
      <c r="H915">
        <v>42</v>
      </c>
      <c r="I915">
        <v>30.6</v>
      </c>
      <c r="J915">
        <v>4</v>
      </c>
      <c r="K915">
        <v>34.6</v>
      </c>
      <c r="L915">
        <v>76.599999999999994</v>
      </c>
      <c r="M915">
        <v>25</v>
      </c>
      <c r="N915">
        <v>42</v>
      </c>
      <c r="O915">
        <v>67</v>
      </c>
      <c r="P915">
        <v>33</v>
      </c>
      <c r="Q915">
        <v>100</v>
      </c>
    </row>
    <row r="916" spans="1:17" x14ac:dyDescent="0.2">
      <c r="A916" s="7" t="str">
        <f t="shared" si="14"/>
        <v>South EastApr-13 to Mar-14</v>
      </c>
      <c r="B916" t="s">
        <v>63</v>
      </c>
      <c r="C916" t="s">
        <v>801</v>
      </c>
      <c r="D916">
        <v>4.8</v>
      </c>
      <c r="E916">
        <v>17.100000000000001</v>
      </c>
      <c r="F916">
        <v>21.9</v>
      </c>
      <c r="G916">
        <v>7.6</v>
      </c>
      <c r="H916">
        <v>29.5</v>
      </c>
      <c r="I916">
        <v>37.1</v>
      </c>
      <c r="J916">
        <v>11.2</v>
      </c>
      <c r="K916">
        <v>48.2</v>
      </c>
      <c r="L916">
        <v>77.8</v>
      </c>
      <c r="M916">
        <v>16</v>
      </c>
      <c r="N916">
        <v>58</v>
      </c>
      <c r="O916">
        <v>74</v>
      </c>
      <c r="P916">
        <v>26</v>
      </c>
      <c r="Q916">
        <v>100</v>
      </c>
    </row>
    <row r="917" spans="1:17" x14ac:dyDescent="0.2">
      <c r="A917" s="7" t="str">
        <f t="shared" si="14"/>
        <v>South EastJan-09 to Dec-09</v>
      </c>
      <c r="B917" t="s">
        <v>63</v>
      </c>
      <c r="C917" t="s">
        <v>122</v>
      </c>
      <c r="D917">
        <v>12.3</v>
      </c>
      <c r="E917">
        <v>5.0999999999999996</v>
      </c>
      <c r="F917">
        <v>17.399999999999999</v>
      </c>
      <c r="G917">
        <v>20.399999999999999</v>
      </c>
      <c r="H917">
        <v>37.799999999999997</v>
      </c>
      <c r="I917">
        <v>24.1</v>
      </c>
      <c r="J917">
        <v>0</v>
      </c>
      <c r="K917">
        <v>24.1</v>
      </c>
      <c r="L917">
        <v>61.9</v>
      </c>
      <c r="M917">
        <v>32</v>
      </c>
      <c r="N917">
        <v>14</v>
      </c>
      <c r="O917">
        <v>46</v>
      </c>
      <c r="P917">
        <v>54</v>
      </c>
      <c r="Q917">
        <v>100</v>
      </c>
    </row>
    <row r="918" spans="1:17" x14ac:dyDescent="0.2">
      <c r="A918" s="7" t="str">
        <f t="shared" si="14"/>
        <v>South EastJan-10 to Dec-10</v>
      </c>
      <c r="B918" t="s">
        <v>63</v>
      </c>
      <c r="C918" t="s">
        <v>123</v>
      </c>
      <c r="D918">
        <v>14.5</v>
      </c>
      <c r="E918">
        <v>6.1</v>
      </c>
      <c r="F918">
        <v>20.6</v>
      </c>
      <c r="G918">
        <v>19.3</v>
      </c>
      <c r="H918">
        <v>39.9</v>
      </c>
      <c r="I918">
        <v>24</v>
      </c>
      <c r="J918">
        <v>0</v>
      </c>
      <c r="K918">
        <v>24</v>
      </c>
      <c r="L918">
        <v>63.9</v>
      </c>
      <c r="M918">
        <v>36</v>
      </c>
      <c r="N918">
        <v>15</v>
      </c>
      <c r="O918">
        <v>52</v>
      </c>
      <c r="P918">
        <v>48</v>
      </c>
      <c r="Q918">
        <v>100</v>
      </c>
    </row>
    <row r="919" spans="1:17" x14ac:dyDescent="0.2">
      <c r="A919" s="7" t="str">
        <f t="shared" si="14"/>
        <v>South EastJan-11 to Dec-11</v>
      </c>
      <c r="B919" t="s">
        <v>63</v>
      </c>
      <c r="C919" t="s">
        <v>228</v>
      </c>
      <c r="D919">
        <v>10.4</v>
      </c>
      <c r="E919">
        <v>12.1</v>
      </c>
      <c r="F919">
        <v>22.5</v>
      </c>
      <c r="G919">
        <v>16.7</v>
      </c>
      <c r="H919">
        <v>39.200000000000003</v>
      </c>
      <c r="I919">
        <v>30.6</v>
      </c>
      <c r="J919">
        <v>0.6</v>
      </c>
      <c r="K919">
        <v>31.2</v>
      </c>
      <c r="L919">
        <v>70.400000000000006</v>
      </c>
      <c r="M919">
        <v>27</v>
      </c>
      <c r="N919">
        <v>31</v>
      </c>
      <c r="O919">
        <v>57</v>
      </c>
      <c r="P919">
        <v>43</v>
      </c>
      <c r="Q919">
        <v>100</v>
      </c>
    </row>
    <row r="920" spans="1:17" x14ac:dyDescent="0.2">
      <c r="A920" s="7" t="str">
        <f t="shared" si="14"/>
        <v>South EastJan-12 to Dec-12</v>
      </c>
      <c r="B920" t="s">
        <v>63</v>
      </c>
      <c r="C920" t="s">
        <v>269</v>
      </c>
      <c r="D920">
        <v>10.8</v>
      </c>
      <c r="E920">
        <v>16.3</v>
      </c>
      <c r="F920">
        <v>27.1</v>
      </c>
      <c r="G920">
        <v>14.7</v>
      </c>
      <c r="H920">
        <v>41.8</v>
      </c>
      <c r="I920">
        <v>30.8</v>
      </c>
      <c r="J920">
        <v>2.9</v>
      </c>
      <c r="K920">
        <v>33.700000000000003</v>
      </c>
      <c r="L920">
        <v>75.5</v>
      </c>
      <c r="M920">
        <v>26</v>
      </c>
      <c r="N920">
        <v>39</v>
      </c>
      <c r="O920">
        <v>65</v>
      </c>
      <c r="P920">
        <v>35</v>
      </c>
      <c r="Q920">
        <v>100</v>
      </c>
    </row>
    <row r="921" spans="1:17" x14ac:dyDescent="0.2">
      <c r="A921" s="7" t="str">
        <f t="shared" si="14"/>
        <v>South EastJan-13 to Dec-13</v>
      </c>
      <c r="B921" t="s">
        <v>63</v>
      </c>
      <c r="C921" t="s">
        <v>789</v>
      </c>
      <c r="D921">
        <v>6.2</v>
      </c>
      <c r="E921">
        <v>18</v>
      </c>
      <c r="F921">
        <v>24.1</v>
      </c>
      <c r="G921">
        <v>8.9</v>
      </c>
      <c r="H921">
        <v>33</v>
      </c>
      <c r="I921">
        <v>35.9</v>
      </c>
      <c r="J921">
        <v>8.9</v>
      </c>
      <c r="K921">
        <v>44.8</v>
      </c>
      <c r="L921">
        <v>77.8</v>
      </c>
      <c r="M921">
        <v>19</v>
      </c>
      <c r="N921">
        <v>54</v>
      </c>
      <c r="O921">
        <v>73</v>
      </c>
      <c r="P921">
        <v>27</v>
      </c>
      <c r="Q921">
        <v>100</v>
      </c>
    </row>
    <row r="922" spans="1:17" x14ac:dyDescent="0.2">
      <c r="A922" s="7" t="str">
        <f t="shared" si="14"/>
        <v>South EastOct-08 to Dec-08</v>
      </c>
      <c r="B922" t="s">
        <v>63</v>
      </c>
      <c r="C922" t="s">
        <v>125</v>
      </c>
      <c r="D922">
        <v>1.7</v>
      </c>
      <c r="E922">
        <v>0.8</v>
      </c>
      <c r="F922">
        <v>2.5</v>
      </c>
      <c r="G922">
        <v>2.9</v>
      </c>
      <c r="H922">
        <v>5.4</v>
      </c>
      <c r="I922">
        <v>4.2</v>
      </c>
      <c r="J922">
        <v>0</v>
      </c>
      <c r="K922">
        <v>4.2</v>
      </c>
      <c r="L922">
        <v>9.6</v>
      </c>
      <c r="M922">
        <v>32</v>
      </c>
      <c r="N922">
        <v>14</v>
      </c>
      <c r="O922">
        <v>46</v>
      </c>
      <c r="P922">
        <v>54</v>
      </c>
      <c r="Q922">
        <v>100</v>
      </c>
    </row>
    <row r="923" spans="1:17" x14ac:dyDescent="0.2">
      <c r="A923" s="7" t="str">
        <f t="shared" si="14"/>
        <v>South EastJan-09 to Mar-09</v>
      </c>
      <c r="B923" t="s">
        <v>63</v>
      </c>
      <c r="C923" t="s">
        <v>126</v>
      </c>
      <c r="D923">
        <v>2.9</v>
      </c>
      <c r="E923">
        <v>1.3</v>
      </c>
      <c r="F923">
        <v>4.2</v>
      </c>
      <c r="G923">
        <v>5</v>
      </c>
      <c r="H923">
        <v>9.1999999999999993</v>
      </c>
      <c r="I923">
        <v>6.6</v>
      </c>
      <c r="J923">
        <v>0</v>
      </c>
      <c r="K923">
        <v>6.6</v>
      </c>
      <c r="L923">
        <v>15.8</v>
      </c>
      <c r="M923">
        <v>32</v>
      </c>
      <c r="N923">
        <v>14</v>
      </c>
      <c r="O923">
        <v>46</v>
      </c>
      <c r="P923">
        <v>54</v>
      </c>
      <c r="Q923">
        <v>100</v>
      </c>
    </row>
    <row r="924" spans="1:17" x14ac:dyDescent="0.2">
      <c r="A924" s="7" t="str">
        <f t="shared" si="14"/>
        <v>South EastApr-09 to Jun-09</v>
      </c>
      <c r="B924" t="s">
        <v>63</v>
      </c>
      <c r="C924" t="s">
        <v>127</v>
      </c>
      <c r="D924">
        <v>3</v>
      </c>
      <c r="E924">
        <v>1.2</v>
      </c>
      <c r="F924">
        <v>4.2</v>
      </c>
      <c r="G924">
        <v>5.0999999999999996</v>
      </c>
      <c r="H924">
        <v>9.4</v>
      </c>
      <c r="I924">
        <v>6</v>
      </c>
      <c r="J924">
        <v>0</v>
      </c>
      <c r="K924">
        <v>6.1</v>
      </c>
      <c r="L924">
        <v>15.4</v>
      </c>
      <c r="M924">
        <v>32</v>
      </c>
      <c r="N924">
        <v>13</v>
      </c>
      <c r="O924">
        <v>45</v>
      </c>
      <c r="P924">
        <v>55</v>
      </c>
      <c r="Q924">
        <v>100</v>
      </c>
    </row>
    <row r="925" spans="1:17" x14ac:dyDescent="0.2">
      <c r="A925" s="7" t="str">
        <f t="shared" si="14"/>
        <v>South EastJul-09 to Sep-09</v>
      </c>
      <c r="B925" t="s">
        <v>63</v>
      </c>
      <c r="C925" t="s">
        <v>128</v>
      </c>
      <c r="D925">
        <v>3.4</v>
      </c>
      <c r="E925">
        <v>1.4</v>
      </c>
      <c r="F925">
        <v>4.8</v>
      </c>
      <c r="G925">
        <v>5.3</v>
      </c>
      <c r="H925">
        <v>10.1</v>
      </c>
      <c r="I925">
        <v>6</v>
      </c>
      <c r="J925">
        <v>0</v>
      </c>
      <c r="K925">
        <v>6</v>
      </c>
      <c r="L925">
        <v>16.100000000000001</v>
      </c>
      <c r="M925">
        <v>34</v>
      </c>
      <c r="N925">
        <v>14</v>
      </c>
      <c r="O925">
        <v>47</v>
      </c>
      <c r="P925">
        <v>53</v>
      </c>
      <c r="Q925">
        <v>100</v>
      </c>
    </row>
    <row r="926" spans="1:17" x14ac:dyDescent="0.2">
      <c r="A926" s="7" t="str">
        <f t="shared" si="14"/>
        <v>South EastOct-09 to Dec-09</v>
      </c>
      <c r="B926" t="s">
        <v>63</v>
      </c>
      <c r="C926" t="s">
        <v>129</v>
      </c>
      <c r="D926">
        <v>2.9</v>
      </c>
      <c r="E926">
        <v>1.2</v>
      </c>
      <c r="F926">
        <v>4.2</v>
      </c>
      <c r="G926">
        <v>4.9000000000000004</v>
      </c>
      <c r="H926">
        <v>9.1</v>
      </c>
      <c r="I926">
        <v>5.4</v>
      </c>
      <c r="J926">
        <v>0</v>
      </c>
      <c r="K926">
        <v>5.4</v>
      </c>
      <c r="L926">
        <v>14.5</v>
      </c>
      <c r="M926">
        <v>32</v>
      </c>
      <c r="N926">
        <v>14</v>
      </c>
      <c r="O926">
        <v>46</v>
      </c>
      <c r="P926">
        <v>54</v>
      </c>
      <c r="Q926">
        <v>100</v>
      </c>
    </row>
    <row r="927" spans="1:17" x14ac:dyDescent="0.2">
      <c r="A927" s="7" t="str">
        <f t="shared" si="14"/>
        <v>South EastJan-10 to Mar-10</v>
      </c>
      <c r="B927" t="s">
        <v>63</v>
      </c>
      <c r="C927" t="s">
        <v>130</v>
      </c>
      <c r="D927">
        <v>3.6</v>
      </c>
      <c r="E927">
        <v>1.3</v>
      </c>
      <c r="F927">
        <v>4.9000000000000004</v>
      </c>
      <c r="G927">
        <v>5.3</v>
      </c>
      <c r="H927">
        <v>10.199999999999999</v>
      </c>
      <c r="I927">
        <v>6</v>
      </c>
      <c r="J927">
        <v>0</v>
      </c>
      <c r="K927">
        <v>6</v>
      </c>
      <c r="L927">
        <v>16.2</v>
      </c>
      <c r="M927">
        <v>35</v>
      </c>
      <c r="N927">
        <v>13</v>
      </c>
      <c r="O927">
        <v>48</v>
      </c>
      <c r="P927">
        <v>52</v>
      </c>
      <c r="Q927">
        <v>100</v>
      </c>
    </row>
    <row r="928" spans="1:17" x14ac:dyDescent="0.2">
      <c r="A928" s="7" t="str">
        <f t="shared" si="14"/>
        <v>South EastApr-10 to Jun-10</v>
      </c>
      <c r="B928" t="s">
        <v>63</v>
      </c>
      <c r="C928" t="s">
        <v>131</v>
      </c>
      <c r="D928">
        <v>3.8</v>
      </c>
      <c r="E928">
        <v>1.5</v>
      </c>
      <c r="F928">
        <v>5.3</v>
      </c>
      <c r="G928">
        <v>4.7</v>
      </c>
      <c r="H928">
        <v>10</v>
      </c>
      <c r="I928">
        <v>6</v>
      </c>
      <c r="J928">
        <v>0</v>
      </c>
      <c r="K928">
        <v>6</v>
      </c>
      <c r="L928">
        <v>16.100000000000001</v>
      </c>
      <c r="M928">
        <v>38</v>
      </c>
      <c r="N928">
        <v>15</v>
      </c>
      <c r="O928">
        <v>53</v>
      </c>
      <c r="P928">
        <v>47</v>
      </c>
      <c r="Q928">
        <v>100</v>
      </c>
    </row>
    <row r="929" spans="1:17" x14ac:dyDescent="0.2">
      <c r="A929" s="7" t="str">
        <f t="shared" si="14"/>
        <v>South EastJul-10 to Sep-10</v>
      </c>
      <c r="B929" t="s">
        <v>63</v>
      </c>
      <c r="C929" t="s">
        <v>132</v>
      </c>
      <c r="D929">
        <v>3.8</v>
      </c>
      <c r="E929">
        <v>1.7</v>
      </c>
      <c r="F929">
        <v>5.4</v>
      </c>
      <c r="G929">
        <v>4.8</v>
      </c>
      <c r="H929">
        <v>10.3</v>
      </c>
      <c r="I929">
        <v>6.2</v>
      </c>
      <c r="J929">
        <v>0</v>
      </c>
      <c r="K929">
        <v>6.2</v>
      </c>
      <c r="L929">
        <v>16.5</v>
      </c>
      <c r="M929">
        <v>37</v>
      </c>
      <c r="N929">
        <v>16</v>
      </c>
      <c r="O929">
        <v>53</v>
      </c>
      <c r="P929">
        <v>47</v>
      </c>
      <c r="Q929">
        <v>100</v>
      </c>
    </row>
    <row r="930" spans="1:17" x14ac:dyDescent="0.2">
      <c r="A930" s="7" t="str">
        <f t="shared" si="14"/>
        <v>South EastOct-10 to Dec-10</v>
      </c>
      <c r="B930" t="s">
        <v>63</v>
      </c>
      <c r="C930" t="s">
        <v>133</v>
      </c>
      <c r="D930">
        <v>3.3</v>
      </c>
      <c r="E930">
        <v>1.6</v>
      </c>
      <c r="F930">
        <v>5</v>
      </c>
      <c r="G930">
        <v>4.5</v>
      </c>
      <c r="H930">
        <v>9.4</v>
      </c>
      <c r="I930">
        <v>5.8</v>
      </c>
      <c r="J930">
        <v>0</v>
      </c>
      <c r="K930">
        <v>5.8</v>
      </c>
      <c r="L930">
        <v>15.3</v>
      </c>
      <c r="M930">
        <v>35</v>
      </c>
      <c r="N930">
        <v>17</v>
      </c>
      <c r="O930">
        <v>53</v>
      </c>
      <c r="P930">
        <v>47</v>
      </c>
      <c r="Q930">
        <v>100</v>
      </c>
    </row>
    <row r="931" spans="1:17" x14ac:dyDescent="0.2">
      <c r="A931" s="7" t="str">
        <f t="shared" si="14"/>
        <v>South EastJan-11 to Mar-11</v>
      </c>
      <c r="B931" t="s">
        <v>63</v>
      </c>
      <c r="C931" t="s">
        <v>134</v>
      </c>
      <c r="D931">
        <v>3.1</v>
      </c>
      <c r="E931">
        <v>2.5</v>
      </c>
      <c r="F931">
        <v>5.6</v>
      </c>
      <c r="G931">
        <v>4.9000000000000004</v>
      </c>
      <c r="H931">
        <v>10.5</v>
      </c>
      <c r="I931">
        <v>6.9</v>
      </c>
      <c r="J931">
        <v>0</v>
      </c>
      <c r="K931">
        <v>6.9</v>
      </c>
      <c r="L931">
        <v>17.399999999999999</v>
      </c>
      <c r="M931">
        <v>30</v>
      </c>
      <c r="N931">
        <v>23</v>
      </c>
      <c r="O931">
        <v>53</v>
      </c>
      <c r="P931">
        <v>47</v>
      </c>
      <c r="Q931">
        <v>100</v>
      </c>
    </row>
    <row r="932" spans="1:17" x14ac:dyDescent="0.2">
      <c r="A932" s="7" t="str">
        <f t="shared" si="14"/>
        <v>South EastApr-11 to Jun-11</v>
      </c>
      <c r="B932" t="s">
        <v>63</v>
      </c>
      <c r="C932" t="s">
        <v>148</v>
      </c>
      <c r="D932">
        <v>2.2000000000000002</v>
      </c>
      <c r="E932">
        <v>2.6</v>
      </c>
      <c r="F932">
        <v>4.8</v>
      </c>
      <c r="G932">
        <v>3.9</v>
      </c>
      <c r="H932">
        <v>8.6</v>
      </c>
      <c r="I932">
        <v>7.2</v>
      </c>
      <c r="J932">
        <v>0</v>
      </c>
      <c r="K932">
        <v>7.2</v>
      </c>
      <c r="L932">
        <v>15.9</v>
      </c>
      <c r="M932">
        <v>25</v>
      </c>
      <c r="N932">
        <v>30</v>
      </c>
      <c r="O932">
        <v>55</v>
      </c>
      <c r="P932">
        <v>45</v>
      </c>
      <c r="Q932">
        <v>100</v>
      </c>
    </row>
    <row r="933" spans="1:17" x14ac:dyDescent="0.2">
      <c r="A933" s="7" t="str">
        <f t="shared" si="14"/>
        <v>South EastJul-11 to Sep-11</v>
      </c>
      <c r="B933" t="s">
        <v>63</v>
      </c>
      <c r="C933" t="s">
        <v>151</v>
      </c>
      <c r="D933">
        <v>2.4</v>
      </c>
      <c r="E933">
        <v>3.2</v>
      </c>
      <c r="F933">
        <v>5.6</v>
      </c>
      <c r="G933">
        <v>4</v>
      </c>
      <c r="H933">
        <v>9.6</v>
      </c>
      <c r="I933">
        <v>8.1</v>
      </c>
      <c r="J933">
        <v>0.1</v>
      </c>
      <c r="K933">
        <v>8.1999999999999993</v>
      </c>
      <c r="L933">
        <v>17.8</v>
      </c>
      <c r="M933">
        <v>25</v>
      </c>
      <c r="N933">
        <v>34</v>
      </c>
      <c r="O933">
        <v>58</v>
      </c>
      <c r="P933">
        <v>42</v>
      </c>
      <c r="Q933">
        <v>100</v>
      </c>
    </row>
    <row r="934" spans="1:17" x14ac:dyDescent="0.2">
      <c r="A934" s="7" t="str">
        <f t="shared" si="14"/>
        <v>South EastOct-11 to Dec-11</v>
      </c>
      <c r="B934" t="s">
        <v>63</v>
      </c>
      <c r="C934" t="s">
        <v>229</v>
      </c>
      <c r="D934">
        <v>2.8</v>
      </c>
      <c r="E934">
        <v>3.8</v>
      </c>
      <c r="F934">
        <v>6.5</v>
      </c>
      <c r="G934">
        <v>3.9</v>
      </c>
      <c r="H934">
        <v>10.5</v>
      </c>
      <c r="I934">
        <v>8.3000000000000007</v>
      </c>
      <c r="J934">
        <v>0.4</v>
      </c>
      <c r="K934">
        <v>8.8000000000000007</v>
      </c>
      <c r="L934">
        <v>19.2</v>
      </c>
      <c r="M934">
        <v>26</v>
      </c>
      <c r="N934">
        <v>36</v>
      </c>
      <c r="O934">
        <v>63</v>
      </c>
      <c r="P934">
        <v>37</v>
      </c>
      <c r="Q934">
        <v>100</v>
      </c>
    </row>
    <row r="935" spans="1:17" x14ac:dyDescent="0.2">
      <c r="A935" s="7" t="str">
        <f t="shared" si="14"/>
        <v>South EastJan-12 to Mar-12</v>
      </c>
      <c r="B935" t="s">
        <v>63</v>
      </c>
      <c r="C935" t="s">
        <v>239</v>
      </c>
      <c r="D935">
        <v>2.6</v>
      </c>
      <c r="E935">
        <v>3.8</v>
      </c>
      <c r="F935">
        <v>6.4</v>
      </c>
      <c r="G935">
        <v>3.6</v>
      </c>
      <c r="H935">
        <v>10</v>
      </c>
      <c r="I935">
        <v>8.6999999999999993</v>
      </c>
      <c r="J935">
        <v>0.5</v>
      </c>
      <c r="K935">
        <v>9.1</v>
      </c>
      <c r="L935">
        <v>19.100000000000001</v>
      </c>
      <c r="M935">
        <v>26</v>
      </c>
      <c r="N935">
        <v>38</v>
      </c>
      <c r="O935">
        <v>64</v>
      </c>
      <c r="P935">
        <v>36</v>
      </c>
      <c r="Q935">
        <v>100</v>
      </c>
    </row>
    <row r="936" spans="1:17" x14ac:dyDescent="0.2">
      <c r="A936" s="7" t="str">
        <f t="shared" si="14"/>
        <v>South EastApr-12 to Jun-12</v>
      </c>
      <c r="B936" t="s">
        <v>63</v>
      </c>
      <c r="C936" t="s">
        <v>249</v>
      </c>
      <c r="D936">
        <v>2.7</v>
      </c>
      <c r="E936">
        <v>3.9</v>
      </c>
      <c r="F936">
        <v>6.6</v>
      </c>
      <c r="G936">
        <v>3.5</v>
      </c>
      <c r="H936">
        <v>10.1</v>
      </c>
      <c r="I936">
        <v>7.2</v>
      </c>
      <c r="J936">
        <v>0.5</v>
      </c>
      <c r="K936">
        <v>7.7</v>
      </c>
      <c r="L936">
        <v>17.8</v>
      </c>
      <c r="M936">
        <v>27</v>
      </c>
      <c r="N936">
        <v>39</v>
      </c>
      <c r="O936">
        <v>66</v>
      </c>
      <c r="P936">
        <v>34</v>
      </c>
      <c r="Q936">
        <v>100</v>
      </c>
    </row>
    <row r="937" spans="1:17" x14ac:dyDescent="0.2">
      <c r="A937" s="7" t="str">
        <f t="shared" si="14"/>
        <v>South EastJul-12 to Sep-12</v>
      </c>
      <c r="B937" t="s">
        <v>63</v>
      </c>
      <c r="C937" t="s">
        <v>256</v>
      </c>
      <c r="D937">
        <v>2.9</v>
      </c>
      <c r="E937">
        <v>4.4000000000000004</v>
      </c>
      <c r="F937">
        <v>7.3</v>
      </c>
      <c r="G937">
        <v>3.9</v>
      </c>
      <c r="H937">
        <v>11.2</v>
      </c>
      <c r="I937">
        <v>7.3</v>
      </c>
      <c r="J937">
        <v>0.6</v>
      </c>
      <c r="K937">
        <v>7.9</v>
      </c>
      <c r="L937">
        <v>19.100000000000001</v>
      </c>
      <c r="M937">
        <v>26</v>
      </c>
      <c r="N937">
        <v>39</v>
      </c>
      <c r="O937">
        <v>65</v>
      </c>
      <c r="P937">
        <v>35</v>
      </c>
      <c r="Q937">
        <v>100</v>
      </c>
    </row>
    <row r="938" spans="1:17" x14ac:dyDescent="0.2">
      <c r="A938" s="7" t="str">
        <f t="shared" si="14"/>
        <v>South EastOct-12 to Dec-12</v>
      </c>
      <c r="B938" t="s">
        <v>63</v>
      </c>
      <c r="C938" t="s">
        <v>270</v>
      </c>
      <c r="D938">
        <v>2.6</v>
      </c>
      <c r="E938">
        <v>4.3</v>
      </c>
      <c r="F938">
        <v>6.9</v>
      </c>
      <c r="G938">
        <v>3.7</v>
      </c>
      <c r="H938">
        <v>10.6</v>
      </c>
      <c r="I938">
        <v>7.6</v>
      </c>
      <c r="J938">
        <v>1.3</v>
      </c>
      <c r="K938">
        <v>8.9</v>
      </c>
      <c r="L938">
        <v>19.5</v>
      </c>
      <c r="M938">
        <v>25</v>
      </c>
      <c r="N938">
        <v>40</v>
      </c>
      <c r="O938">
        <v>65</v>
      </c>
      <c r="P938">
        <v>35</v>
      </c>
      <c r="Q938">
        <v>100</v>
      </c>
    </row>
    <row r="939" spans="1:17" x14ac:dyDescent="0.2">
      <c r="A939" s="7" t="str">
        <f t="shared" si="14"/>
        <v>South EastJan-13 to Mar-13</v>
      </c>
      <c r="B939" t="s">
        <v>63</v>
      </c>
      <c r="C939" t="s">
        <v>280</v>
      </c>
      <c r="D939">
        <v>2.2999999999999998</v>
      </c>
      <c r="E939">
        <v>4.9000000000000004</v>
      </c>
      <c r="F939">
        <v>7.2</v>
      </c>
      <c r="G939">
        <v>3</v>
      </c>
      <c r="H939">
        <v>10.199999999999999</v>
      </c>
      <c r="I939">
        <v>8.5</v>
      </c>
      <c r="J939">
        <v>1.6</v>
      </c>
      <c r="K939">
        <v>10.1</v>
      </c>
      <c r="L939">
        <v>20.3</v>
      </c>
      <c r="M939">
        <v>23</v>
      </c>
      <c r="N939">
        <v>48</v>
      </c>
      <c r="O939">
        <v>71</v>
      </c>
      <c r="P939">
        <v>29</v>
      </c>
      <c r="Q939">
        <v>100</v>
      </c>
    </row>
    <row r="940" spans="1:17" x14ac:dyDescent="0.2">
      <c r="A940" s="7" t="str">
        <f t="shared" si="14"/>
        <v>South EastApr-13 to Jun-13</v>
      </c>
      <c r="B940" t="s">
        <v>63</v>
      </c>
      <c r="C940" t="s">
        <v>755</v>
      </c>
      <c r="D940">
        <v>1.5</v>
      </c>
      <c r="E940">
        <v>4.5</v>
      </c>
      <c r="F940">
        <v>6</v>
      </c>
      <c r="G940">
        <v>2.1</v>
      </c>
      <c r="H940">
        <v>8.1999999999999993</v>
      </c>
      <c r="I940">
        <v>8.5</v>
      </c>
      <c r="J940">
        <v>2.2999999999999998</v>
      </c>
      <c r="K940">
        <v>10.8</v>
      </c>
      <c r="L940">
        <v>18.899999999999999</v>
      </c>
      <c r="M940">
        <v>18</v>
      </c>
      <c r="N940">
        <v>56</v>
      </c>
      <c r="O940">
        <v>74</v>
      </c>
      <c r="P940">
        <v>26</v>
      </c>
      <c r="Q940">
        <v>100</v>
      </c>
    </row>
    <row r="941" spans="1:17" x14ac:dyDescent="0.2">
      <c r="A941" s="7" t="str">
        <f t="shared" si="14"/>
        <v>South EastJul-13 to Sep-13</v>
      </c>
      <c r="B941" t="s">
        <v>63</v>
      </c>
      <c r="C941" t="s">
        <v>757</v>
      </c>
      <c r="D941">
        <v>1.3</v>
      </c>
      <c r="E941">
        <v>4.7</v>
      </c>
      <c r="F941">
        <v>6</v>
      </c>
      <c r="G941">
        <v>1.9</v>
      </c>
      <c r="H941">
        <v>8</v>
      </c>
      <c r="I941">
        <v>9.6999999999999993</v>
      </c>
      <c r="J941">
        <v>2.6</v>
      </c>
      <c r="K941">
        <v>12.3</v>
      </c>
      <c r="L941">
        <v>20.3</v>
      </c>
      <c r="M941">
        <v>17</v>
      </c>
      <c r="N941">
        <v>59</v>
      </c>
      <c r="O941">
        <v>76</v>
      </c>
      <c r="P941">
        <v>24</v>
      </c>
      <c r="Q941">
        <v>100</v>
      </c>
    </row>
    <row r="942" spans="1:17" x14ac:dyDescent="0.2">
      <c r="A942" s="7" t="str">
        <f t="shared" si="14"/>
        <v>South EastOct-13 to Dec-13</v>
      </c>
      <c r="B942" t="s">
        <v>63</v>
      </c>
      <c r="C942" t="s">
        <v>784</v>
      </c>
      <c r="D942">
        <v>1</v>
      </c>
      <c r="E942">
        <v>3.8</v>
      </c>
      <c r="F942">
        <v>4.9000000000000004</v>
      </c>
      <c r="G942">
        <v>1.8</v>
      </c>
      <c r="H942">
        <v>6.7</v>
      </c>
      <c r="I942">
        <v>9.1999999999999993</v>
      </c>
      <c r="J942">
        <v>2.4</v>
      </c>
      <c r="K942">
        <v>11.6</v>
      </c>
      <c r="L942">
        <v>18.3</v>
      </c>
      <c r="M942">
        <v>16</v>
      </c>
      <c r="N942">
        <v>57</v>
      </c>
      <c r="O942">
        <v>73</v>
      </c>
      <c r="P942">
        <v>27</v>
      </c>
      <c r="Q942">
        <v>100</v>
      </c>
    </row>
    <row r="943" spans="1:17" x14ac:dyDescent="0.2">
      <c r="A943" s="7" t="str">
        <f t="shared" si="14"/>
        <v>South EastJan-14 to Mar-14</v>
      </c>
      <c r="B943" t="s">
        <v>63</v>
      </c>
      <c r="C943" t="s">
        <v>802</v>
      </c>
      <c r="D943">
        <v>0.9</v>
      </c>
      <c r="E943">
        <v>4.0999999999999996</v>
      </c>
      <c r="F943">
        <v>5</v>
      </c>
      <c r="G943">
        <v>1.7</v>
      </c>
      <c r="H943">
        <v>6.7</v>
      </c>
      <c r="I943">
        <v>9.6999999999999993</v>
      </c>
      <c r="J943">
        <v>3.9</v>
      </c>
      <c r="K943">
        <v>13.5</v>
      </c>
      <c r="L943">
        <v>20.2</v>
      </c>
      <c r="M943">
        <v>14</v>
      </c>
      <c r="N943">
        <v>61</v>
      </c>
      <c r="O943">
        <v>75</v>
      </c>
      <c r="P943">
        <v>25</v>
      </c>
      <c r="Q943">
        <v>100</v>
      </c>
    </row>
    <row r="944" spans="1:17" x14ac:dyDescent="0.2">
      <c r="A944" s="7" t="str">
        <f t="shared" si="14"/>
        <v>South EastApr-14 to Jun-14</v>
      </c>
      <c r="B944" t="s">
        <v>63</v>
      </c>
      <c r="C944" t="s">
        <v>766</v>
      </c>
      <c r="D944">
        <v>0.6</v>
      </c>
      <c r="E944">
        <v>3.8</v>
      </c>
      <c r="F944">
        <v>4.4000000000000004</v>
      </c>
      <c r="G944">
        <v>1.1000000000000001</v>
      </c>
      <c r="H944">
        <v>5.5</v>
      </c>
      <c r="I944">
        <v>8.4</v>
      </c>
      <c r="J944">
        <v>4.4000000000000004</v>
      </c>
      <c r="K944">
        <v>12.9</v>
      </c>
      <c r="L944">
        <v>18.3</v>
      </c>
      <c r="M944">
        <v>12</v>
      </c>
      <c r="N944">
        <v>69</v>
      </c>
      <c r="O944">
        <v>80</v>
      </c>
      <c r="P944">
        <v>20</v>
      </c>
      <c r="Q944">
        <v>100</v>
      </c>
    </row>
    <row r="945" spans="1:17" x14ac:dyDescent="0.2">
      <c r="A945" s="7" t="str">
        <f t="shared" si="14"/>
        <v>South EastJul-14 to Sep-14</v>
      </c>
      <c r="B945" t="s">
        <v>63</v>
      </c>
      <c r="C945" t="s">
        <v>771</v>
      </c>
      <c r="D945">
        <v>0.4</v>
      </c>
      <c r="E945">
        <v>3.6</v>
      </c>
      <c r="F945">
        <v>4</v>
      </c>
      <c r="G945">
        <v>0.4</v>
      </c>
      <c r="H945">
        <v>4.4000000000000004</v>
      </c>
      <c r="I945">
        <v>8.1</v>
      </c>
      <c r="J945">
        <v>7.6</v>
      </c>
      <c r="K945">
        <v>15.6</v>
      </c>
      <c r="L945">
        <v>20</v>
      </c>
      <c r="M945">
        <v>9</v>
      </c>
      <c r="N945">
        <v>82</v>
      </c>
      <c r="O945">
        <v>91</v>
      </c>
      <c r="P945">
        <v>9</v>
      </c>
      <c r="Q945">
        <v>100</v>
      </c>
    </row>
    <row r="946" spans="1:17" x14ac:dyDescent="0.2">
      <c r="A946" s="7" t="str">
        <f t="shared" si="14"/>
        <v>South EastDec-08 to Feb-09</v>
      </c>
      <c r="B946" t="s">
        <v>63</v>
      </c>
      <c r="C946" t="s">
        <v>136</v>
      </c>
      <c r="D946">
        <v>2.7</v>
      </c>
      <c r="E946">
        <v>1.1000000000000001</v>
      </c>
      <c r="F946">
        <v>3.8</v>
      </c>
      <c r="G946">
        <v>4.4000000000000004</v>
      </c>
      <c r="H946">
        <v>8.1999999999999993</v>
      </c>
      <c r="I946">
        <v>6.2</v>
      </c>
      <c r="J946">
        <v>0</v>
      </c>
      <c r="K946">
        <v>6.2</v>
      </c>
      <c r="L946">
        <v>14.3</v>
      </c>
      <c r="M946">
        <v>33</v>
      </c>
      <c r="N946">
        <v>14</v>
      </c>
      <c r="O946">
        <v>46</v>
      </c>
      <c r="P946">
        <v>54</v>
      </c>
      <c r="Q946">
        <v>100</v>
      </c>
    </row>
    <row r="947" spans="1:17" x14ac:dyDescent="0.2">
      <c r="A947" s="7" t="str">
        <f t="shared" si="14"/>
        <v>South EastMar-09 to May-09</v>
      </c>
      <c r="B947" t="s">
        <v>63</v>
      </c>
      <c r="C947" t="s">
        <v>137</v>
      </c>
      <c r="D947">
        <v>3</v>
      </c>
      <c r="E947">
        <v>1.3</v>
      </c>
      <c r="F947">
        <v>4.2</v>
      </c>
      <c r="G947">
        <v>5.2</v>
      </c>
      <c r="H947">
        <v>9.4</v>
      </c>
      <c r="I947">
        <v>6.1</v>
      </c>
      <c r="J947">
        <v>0</v>
      </c>
      <c r="K947">
        <v>6.1</v>
      </c>
      <c r="L947">
        <v>15.6</v>
      </c>
      <c r="M947">
        <v>31</v>
      </c>
      <c r="N947">
        <v>13</v>
      </c>
      <c r="O947">
        <v>45</v>
      </c>
      <c r="P947">
        <v>55</v>
      </c>
      <c r="Q947">
        <v>100</v>
      </c>
    </row>
    <row r="948" spans="1:17" x14ac:dyDescent="0.2">
      <c r="A948" s="7" t="str">
        <f t="shared" si="14"/>
        <v>South EastJun-09 to Aug-09</v>
      </c>
      <c r="B948" t="s">
        <v>63</v>
      </c>
      <c r="C948" t="s">
        <v>138</v>
      </c>
      <c r="D948">
        <v>3.4</v>
      </c>
      <c r="E948">
        <v>1.3</v>
      </c>
      <c r="F948">
        <v>4.7</v>
      </c>
      <c r="G948">
        <v>5.2</v>
      </c>
      <c r="H948">
        <v>9.9</v>
      </c>
      <c r="I948">
        <v>6.2</v>
      </c>
      <c r="J948">
        <v>0</v>
      </c>
      <c r="K948">
        <v>6.2</v>
      </c>
      <c r="L948">
        <v>16</v>
      </c>
      <c r="M948">
        <v>34</v>
      </c>
      <c r="N948">
        <v>13</v>
      </c>
      <c r="O948">
        <v>47</v>
      </c>
      <c r="P948">
        <v>53</v>
      </c>
      <c r="Q948">
        <v>100</v>
      </c>
    </row>
    <row r="949" spans="1:17" x14ac:dyDescent="0.2">
      <c r="A949" s="7" t="str">
        <f t="shared" si="14"/>
        <v>South EastSep-09 to Nov-09</v>
      </c>
      <c r="B949" t="s">
        <v>63</v>
      </c>
      <c r="C949" t="s">
        <v>139</v>
      </c>
      <c r="D949">
        <v>3.1</v>
      </c>
      <c r="E949">
        <v>1.3</v>
      </c>
      <c r="F949">
        <v>4.4000000000000004</v>
      </c>
      <c r="G949">
        <v>5.3</v>
      </c>
      <c r="H949">
        <v>9.8000000000000007</v>
      </c>
      <c r="I949">
        <v>5.9</v>
      </c>
      <c r="J949">
        <v>0</v>
      </c>
      <c r="K949">
        <v>5.9</v>
      </c>
      <c r="L949">
        <v>15.6</v>
      </c>
      <c r="M949">
        <v>32</v>
      </c>
      <c r="N949">
        <v>14</v>
      </c>
      <c r="O949">
        <v>45</v>
      </c>
      <c r="P949">
        <v>55</v>
      </c>
      <c r="Q949">
        <v>100</v>
      </c>
    </row>
    <row r="950" spans="1:17" x14ac:dyDescent="0.2">
      <c r="A950" s="7" t="str">
        <f t="shared" si="14"/>
        <v>South EastDec-09 to Feb-10</v>
      </c>
      <c r="B950" t="s">
        <v>63</v>
      </c>
      <c r="C950" t="s">
        <v>140</v>
      </c>
      <c r="D950">
        <v>3.2</v>
      </c>
      <c r="E950">
        <v>1.3</v>
      </c>
      <c r="F950">
        <v>4.5</v>
      </c>
      <c r="G950">
        <v>4.9000000000000004</v>
      </c>
      <c r="H950">
        <v>9.4</v>
      </c>
      <c r="I950">
        <v>5.4</v>
      </c>
      <c r="J950">
        <v>0</v>
      </c>
      <c r="K950">
        <v>5.4</v>
      </c>
      <c r="L950">
        <v>14.8</v>
      </c>
      <c r="M950">
        <v>34</v>
      </c>
      <c r="N950">
        <v>13</v>
      </c>
      <c r="O950">
        <v>48</v>
      </c>
      <c r="P950">
        <v>52</v>
      </c>
      <c r="Q950">
        <v>100</v>
      </c>
    </row>
    <row r="951" spans="1:17" x14ac:dyDescent="0.2">
      <c r="A951" s="7" t="str">
        <f t="shared" si="14"/>
        <v>South EastMar-10 to May-10</v>
      </c>
      <c r="B951" t="s">
        <v>63</v>
      </c>
      <c r="C951" t="s">
        <v>141</v>
      </c>
      <c r="D951">
        <v>3.8</v>
      </c>
      <c r="E951">
        <v>1.5</v>
      </c>
      <c r="F951">
        <v>5.3</v>
      </c>
      <c r="G951">
        <v>4.9000000000000004</v>
      </c>
      <c r="H951">
        <v>10.199999999999999</v>
      </c>
      <c r="I951">
        <v>6</v>
      </c>
      <c r="J951">
        <v>0</v>
      </c>
      <c r="K951">
        <v>6</v>
      </c>
      <c r="L951">
        <v>16.2</v>
      </c>
      <c r="M951">
        <v>38</v>
      </c>
      <c r="N951">
        <v>14</v>
      </c>
      <c r="O951">
        <v>52</v>
      </c>
      <c r="P951">
        <v>48</v>
      </c>
      <c r="Q951">
        <v>100</v>
      </c>
    </row>
    <row r="952" spans="1:17" x14ac:dyDescent="0.2">
      <c r="A952" s="7" t="str">
        <f t="shared" si="14"/>
        <v>South EastJun-10 to Aug-10</v>
      </c>
      <c r="B952" t="s">
        <v>63</v>
      </c>
      <c r="C952" t="s">
        <v>142</v>
      </c>
      <c r="D952">
        <v>3.7</v>
      </c>
      <c r="E952">
        <v>1.7</v>
      </c>
      <c r="F952">
        <v>5.4</v>
      </c>
      <c r="G952">
        <v>4.7</v>
      </c>
      <c r="H952">
        <v>10.1</v>
      </c>
      <c r="I952">
        <v>6.2</v>
      </c>
      <c r="J952">
        <v>0</v>
      </c>
      <c r="K952">
        <v>6.3</v>
      </c>
      <c r="L952">
        <v>16.399999999999999</v>
      </c>
      <c r="M952">
        <v>37</v>
      </c>
      <c r="N952">
        <v>16</v>
      </c>
      <c r="O952">
        <v>53</v>
      </c>
      <c r="P952">
        <v>47</v>
      </c>
      <c r="Q952">
        <v>100</v>
      </c>
    </row>
    <row r="953" spans="1:17" x14ac:dyDescent="0.2">
      <c r="A953" s="7" t="str">
        <f t="shared" si="14"/>
        <v>South EastSep-10 to Nov-10</v>
      </c>
      <c r="B953" t="s">
        <v>63</v>
      </c>
      <c r="C953" t="s">
        <v>143</v>
      </c>
      <c r="D953">
        <v>3.7</v>
      </c>
      <c r="E953">
        <v>1.7</v>
      </c>
      <c r="F953">
        <v>5.4</v>
      </c>
      <c r="G953">
        <v>4.9000000000000004</v>
      </c>
      <c r="H953">
        <v>10.3</v>
      </c>
      <c r="I953">
        <v>6.2</v>
      </c>
      <c r="J953">
        <v>0</v>
      </c>
      <c r="K953">
        <v>6.2</v>
      </c>
      <c r="L953">
        <v>16.5</v>
      </c>
      <c r="M953">
        <v>36</v>
      </c>
      <c r="N953">
        <v>16</v>
      </c>
      <c r="O953">
        <v>53</v>
      </c>
      <c r="P953">
        <v>47</v>
      </c>
      <c r="Q953">
        <v>100</v>
      </c>
    </row>
    <row r="954" spans="1:17" x14ac:dyDescent="0.2">
      <c r="A954" s="7" t="str">
        <f t="shared" si="14"/>
        <v>South EastDec-10 to Feb-11</v>
      </c>
      <c r="B954" t="s">
        <v>63</v>
      </c>
      <c r="C954" t="s">
        <v>144</v>
      </c>
      <c r="D954">
        <v>3.1</v>
      </c>
      <c r="E954">
        <v>2</v>
      </c>
      <c r="F954">
        <v>5.0999999999999996</v>
      </c>
      <c r="G954">
        <v>4.5</v>
      </c>
      <c r="H954">
        <v>9.5</v>
      </c>
      <c r="I954">
        <v>5.9</v>
      </c>
      <c r="J954">
        <v>0</v>
      </c>
      <c r="K954">
        <v>5.9</v>
      </c>
      <c r="L954">
        <v>15.5</v>
      </c>
      <c r="M954">
        <v>32</v>
      </c>
      <c r="N954">
        <v>21</v>
      </c>
      <c r="O954">
        <v>53</v>
      </c>
      <c r="P954">
        <v>47</v>
      </c>
      <c r="Q954">
        <v>100</v>
      </c>
    </row>
    <row r="955" spans="1:17" x14ac:dyDescent="0.2">
      <c r="A955" s="7" t="str">
        <f t="shared" si="14"/>
        <v>South EastMar-11 to May-11</v>
      </c>
      <c r="B955" t="s">
        <v>63</v>
      </c>
      <c r="C955" t="s">
        <v>145</v>
      </c>
      <c r="D955">
        <v>2.4</v>
      </c>
      <c r="E955">
        <v>2.7</v>
      </c>
      <c r="F955">
        <v>5.0999999999999996</v>
      </c>
      <c r="G955">
        <v>4.2</v>
      </c>
      <c r="H955">
        <v>9.4</v>
      </c>
      <c r="I955">
        <v>7.3</v>
      </c>
      <c r="J955">
        <v>0</v>
      </c>
      <c r="K955">
        <v>7.3</v>
      </c>
      <c r="L955">
        <v>16.7</v>
      </c>
      <c r="M955">
        <v>26</v>
      </c>
      <c r="N955">
        <v>29</v>
      </c>
      <c r="O955">
        <v>55</v>
      </c>
      <c r="P955">
        <v>45</v>
      </c>
      <c r="Q955">
        <v>100</v>
      </c>
    </row>
    <row r="956" spans="1:17" x14ac:dyDescent="0.2">
      <c r="A956" s="7" t="str">
        <f t="shared" si="14"/>
        <v>South EastJun-11 to Aug-11</v>
      </c>
      <c r="B956" t="s">
        <v>63</v>
      </c>
      <c r="C956" t="s">
        <v>149</v>
      </c>
      <c r="D956">
        <v>2.2000000000000002</v>
      </c>
      <c r="E956">
        <v>2.9</v>
      </c>
      <c r="F956">
        <v>5.0999999999999996</v>
      </c>
      <c r="G956">
        <v>3.9</v>
      </c>
      <c r="H956">
        <v>9</v>
      </c>
      <c r="I956">
        <v>8</v>
      </c>
      <c r="J956">
        <v>0</v>
      </c>
      <c r="K956">
        <v>8</v>
      </c>
      <c r="L956">
        <v>17</v>
      </c>
      <c r="M956">
        <v>24</v>
      </c>
      <c r="N956">
        <v>33</v>
      </c>
      <c r="O956">
        <v>57</v>
      </c>
      <c r="P956">
        <v>43</v>
      </c>
      <c r="Q956">
        <v>100</v>
      </c>
    </row>
    <row r="957" spans="1:17" x14ac:dyDescent="0.2">
      <c r="A957" s="7" t="str">
        <f t="shared" si="14"/>
        <v>South EastSep-11 to Nov-11</v>
      </c>
      <c r="B957" t="s">
        <v>63</v>
      </c>
      <c r="C957" t="s">
        <v>150</v>
      </c>
      <c r="D957">
        <v>2.8</v>
      </c>
      <c r="E957">
        <v>3.8</v>
      </c>
      <c r="F957">
        <v>6.6</v>
      </c>
      <c r="G957">
        <v>4.2</v>
      </c>
      <c r="H957">
        <v>10.8</v>
      </c>
      <c r="I957">
        <v>8.4</v>
      </c>
      <c r="J957">
        <v>0.2</v>
      </c>
      <c r="K957">
        <v>8.6</v>
      </c>
      <c r="L957">
        <v>19.399999999999999</v>
      </c>
      <c r="M957">
        <v>26</v>
      </c>
      <c r="N957">
        <v>35</v>
      </c>
      <c r="O957">
        <v>61</v>
      </c>
      <c r="P957">
        <v>39</v>
      </c>
      <c r="Q957">
        <v>100</v>
      </c>
    </row>
    <row r="958" spans="1:17" x14ac:dyDescent="0.2">
      <c r="A958" s="7" t="str">
        <f t="shared" si="14"/>
        <v>South EastDec-11 to Feb-12</v>
      </c>
      <c r="B958" t="s">
        <v>63</v>
      </c>
      <c r="C958" t="s">
        <v>230</v>
      </c>
      <c r="D958">
        <v>2.6</v>
      </c>
      <c r="E958">
        <v>3.7</v>
      </c>
      <c r="F958">
        <v>6.3</v>
      </c>
      <c r="G958">
        <v>3.6</v>
      </c>
      <c r="H958">
        <v>9.9</v>
      </c>
      <c r="I958">
        <v>8.6</v>
      </c>
      <c r="J958">
        <v>0.6</v>
      </c>
      <c r="K958">
        <v>9.1999999999999993</v>
      </c>
      <c r="L958">
        <v>19.100000000000001</v>
      </c>
      <c r="M958">
        <v>26</v>
      </c>
      <c r="N958">
        <v>37</v>
      </c>
      <c r="O958">
        <v>64</v>
      </c>
      <c r="P958">
        <v>36</v>
      </c>
      <c r="Q958">
        <v>100</v>
      </c>
    </row>
    <row r="959" spans="1:17" x14ac:dyDescent="0.2">
      <c r="A959" s="7" t="str">
        <f t="shared" si="14"/>
        <v>South EastMar-12 to May-12</v>
      </c>
      <c r="B959" t="s">
        <v>63</v>
      </c>
      <c r="C959" t="s">
        <v>240</v>
      </c>
      <c r="D959">
        <v>2.5</v>
      </c>
      <c r="E959">
        <v>3.9</v>
      </c>
      <c r="F959">
        <v>6.4</v>
      </c>
      <c r="G959">
        <v>3.4</v>
      </c>
      <c r="H959">
        <v>9.8000000000000007</v>
      </c>
      <c r="I959">
        <v>7.5</v>
      </c>
      <c r="J959">
        <v>0.4</v>
      </c>
      <c r="K959">
        <v>8</v>
      </c>
      <c r="L959">
        <v>17.8</v>
      </c>
      <c r="M959">
        <v>25</v>
      </c>
      <c r="N959">
        <v>40</v>
      </c>
      <c r="O959">
        <v>65</v>
      </c>
      <c r="P959">
        <v>35</v>
      </c>
      <c r="Q959">
        <v>100</v>
      </c>
    </row>
    <row r="960" spans="1:17" x14ac:dyDescent="0.2">
      <c r="A960" s="7" t="str">
        <f t="shared" si="14"/>
        <v>South EastJun-12 to Aug-12</v>
      </c>
      <c r="B960" t="s">
        <v>63</v>
      </c>
      <c r="C960" t="s">
        <v>250</v>
      </c>
      <c r="D960">
        <v>3</v>
      </c>
      <c r="E960">
        <v>4.2</v>
      </c>
      <c r="F960">
        <v>7.1</v>
      </c>
      <c r="G960">
        <v>3.7</v>
      </c>
      <c r="H960">
        <v>10.9</v>
      </c>
      <c r="I960">
        <v>7.2</v>
      </c>
      <c r="J960">
        <v>0.6</v>
      </c>
      <c r="K960">
        <v>7.7</v>
      </c>
      <c r="L960">
        <v>18.600000000000001</v>
      </c>
      <c r="M960">
        <v>27</v>
      </c>
      <c r="N960">
        <v>38</v>
      </c>
      <c r="O960">
        <v>66</v>
      </c>
      <c r="P960">
        <v>34</v>
      </c>
      <c r="Q960">
        <v>100</v>
      </c>
    </row>
    <row r="961" spans="1:17" x14ac:dyDescent="0.2">
      <c r="A961" s="7" t="str">
        <f t="shared" si="14"/>
        <v>South EastSep-12 to Nov-12</v>
      </c>
      <c r="B961" t="s">
        <v>63</v>
      </c>
      <c r="C961" t="s">
        <v>257</v>
      </c>
      <c r="D961">
        <v>2.9</v>
      </c>
      <c r="E961">
        <v>4.5999999999999996</v>
      </c>
      <c r="F961">
        <v>7.5</v>
      </c>
      <c r="G961">
        <v>4.0999999999999996</v>
      </c>
      <c r="H961">
        <v>11.5</v>
      </c>
      <c r="I961">
        <v>7.9</v>
      </c>
      <c r="J961">
        <v>1.1000000000000001</v>
      </c>
      <c r="K961">
        <v>9</v>
      </c>
      <c r="L961">
        <v>20.5</v>
      </c>
      <c r="M961">
        <v>25</v>
      </c>
      <c r="N961">
        <v>40</v>
      </c>
      <c r="O961">
        <v>65</v>
      </c>
      <c r="P961">
        <v>35</v>
      </c>
      <c r="Q961">
        <v>100</v>
      </c>
    </row>
    <row r="962" spans="1:17" x14ac:dyDescent="0.2">
      <c r="A962" s="7" t="str">
        <f t="shared" si="14"/>
        <v>South EastDec-12 to Feb-13</v>
      </c>
      <c r="B962" t="s">
        <v>63</v>
      </c>
      <c r="C962" t="s">
        <v>271</v>
      </c>
      <c r="D962">
        <v>2.4</v>
      </c>
      <c r="E962">
        <v>4.5</v>
      </c>
      <c r="F962">
        <v>6.9</v>
      </c>
      <c r="G962">
        <v>3</v>
      </c>
      <c r="H962">
        <v>9.9</v>
      </c>
      <c r="I962">
        <v>8.1</v>
      </c>
      <c r="J962">
        <v>1.6</v>
      </c>
      <c r="K962">
        <v>9.6999999999999993</v>
      </c>
      <c r="L962">
        <v>19.600000000000001</v>
      </c>
      <c r="M962">
        <v>24</v>
      </c>
      <c r="N962">
        <v>46</v>
      </c>
      <c r="O962">
        <v>69</v>
      </c>
      <c r="P962">
        <v>31</v>
      </c>
      <c r="Q962">
        <v>100</v>
      </c>
    </row>
    <row r="963" spans="1:17" x14ac:dyDescent="0.2">
      <c r="A963" s="7" t="str">
        <f t="shared" ref="A963:A1026" si="15">CONCATENATE(B963,C963)</f>
        <v>South EastMar-13 to May-13</v>
      </c>
      <c r="B963" t="s">
        <v>63</v>
      </c>
      <c r="C963" t="s">
        <v>281</v>
      </c>
      <c r="D963">
        <v>1.7</v>
      </c>
      <c r="E963">
        <v>4.7</v>
      </c>
      <c r="F963">
        <v>6.4</v>
      </c>
      <c r="G963">
        <v>2.2999999999999998</v>
      </c>
      <c r="H963">
        <v>8.6999999999999993</v>
      </c>
      <c r="I963">
        <v>8.1999999999999993</v>
      </c>
      <c r="J963">
        <v>1.7</v>
      </c>
      <c r="K963">
        <v>9.9</v>
      </c>
      <c r="L963">
        <v>18.600000000000001</v>
      </c>
      <c r="M963">
        <v>19</v>
      </c>
      <c r="N963">
        <v>54</v>
      </c>
      <c r="O963">
        <v>73</v>
      </c>
      <c r="P963">
        <v>27</v>
      </c>
      <c r="Q963">
        <v>100</v>
      </c>
    </row>
    <row r="964" spans="1:17" x14ac:dyDescent="0.2">
      <c r="A964" s="7" t="str">
        <f t="shared" si="15"/>
        <v>South EastJun-13 to Aug-13</v>
      </c>
      <c r="B964" t="s">
        <v>63</v>
      </c>
      <c r="C964" t="s">
        <v>758</v>
      </c>
      <c r="D964">
        <v>1.3</v>
      </c>
      <c r="E964">
        <v>4.5999999999999996</v>
      </c>
      <c r="F964">
        <v>5.9</v>
      </c>
      <c r="G964">
        <v>2</v>
      </c>
      <c r="H964">
        <v>7.9</v>
      </c>
      <c r="I964">
        <v>9.4</v>
      </c>
      <c r="J964">
        <v>2.9</v>
      </c>
      <c r="K964">
        <v>12.3</v>
      </c>
      <c r="L964">
        <v>20.2</v>
      </c>
      <c r="M964">
        <v>17</v>
      </c>
      <c r="N964">
        <v>58</v>
      </c>
      <c r="O964">
        <v>75</v>
      </c>
      <c r="P964">
        <v>25</v>
      </c>
      <c r="Q964">
        <v>100</v>
      </c>
    </row>
    <row r="965" spans="1:17" x14ac:dyDescent="0.2">
      <c r="A965" s="7" t="str">
        <f t="shared" si="15"/>
        <v>South EastSep-13 to Nov-13</v>
      </c>
      <c r="B965" t="s">
        <v>63</v>
      </c>
      <c r="C965" t="s">
        <v>785</v>
      </c>
      <c r="D965">
        <v>1.2</v>
      </c>
      <c r="E965">
        <v>4.3</v>
      </c>
      <c r="F965">
        <v>5.5</v>
      </c>
      <c r="G965">
        <v>2</v>
      </c>
      <c r="H965">
        <v>7.5</v>
      </c>
      <c r="I965">
        <v>9.6999999999999993</v>
      </c>
      <c r="J965">
        <v>2.2999999999999998</v>
      </c>
      <c r="K965">
        <v>12.1</v>
      </c>
      <c r="L965">
        <v>19.600000000000001</v>
      </c>
      <c r="M965">
        <v>17</v>
      </c>
      <c r="N965">
        <v>57</v>
      </c>
      <c r="O965">
        <v>74</v>
      </c>
      <c r="P965">
        <v>26</v>
      </c>
      <c r="Q965">
        <v>100</v>
      </c>
    </row>
    <row r="966" spans="1:17" x14ac:dyDescent="0.2">
      <c r="A966" s="7" t="str">
        <f t="shared" si="15"/>
        <v>South EastDec-13 to Feb-14</v>
      </c>
      <c r="B966" t="s">
        <v>63</v>
      </c>
      <c r="C966" t="s">
        <v>803</v>
      </c>
      <c r="D966">
        <v>0.9</v>
      </c>
      <c r="E966">
        <v>3.8</v>
      </c>
      <c r="F966">
        <v>4.7</v>
      </c>
      <c r="G966">
        <v>1.7</v>
      </c>
      <c r="H966">
        <v>6.4</v>
      </c>
      <c r="I966">
        <v>9.3000000000000007</v>
      </c>
      <c r="J966">
        <v>3.6</v>
      </c>
      <c r="K966">
        <v>12.9</v>
      </c>
      <c r="L966">
        <v>19.2</v>
      </c>
      <c r="M966">
        <v>14</v>
      </c>
      <c r="N966">
        <v>59</v>
      </c>
      <c r="O966">
        <v>74</v>
      </c>
      <c r="P966">
        <v>26</v>
      </c>
      <c r="Q966">
        <v>100</v>
      </c>
    </row>
    <row r="967" spans="1:17" x14ac:dyDescent="0.2">
      <c r="A967" s="7" t="str">
        <f t="shared" si="15"/>
        <v>South EastMar-14 to May-14</v>
      </c>
      <c r="B967" t="s">
        <v>63</v>
      </c>
      <c r="C967" t="s">
        <v>767</v>
      </c>
      <c r="D967">
        <v>0.8</v>
      </c>
      <c r="E967">
        <v>3.9</v>
      </c>
      <c r="F967">
        <v>4.5999999999999996</v>
      </c>
      <c r="G967">
        <v>1.3</v>
      </c>
      <c r="H967">
        <v>6</v>
      </c>
      <c r="I967">
        <v>8.6999999999999993</v>
      </c>
      <c r="J967">
        <v>3.7</v>
      </c>
      <c r="K967">
        <v>12.4</v>
      </c>
      <c r="L967">
        <v>18.399999999999999</v>
      </c>
      <c r="M967">
        <v>13</v>
      </c>
      <c r="N967">
        <v>65</v>
      </c>
      <c r="O967">
        <v>78</v>
      </c>
      <c r="P967">
        <v>22</v>
      </c>
      <c r="Q967">
        <v>100</v>
      </c>
    </row>
    <row r="968" spans="1:17" x14ac:dyDescent="0.2">
      <c r="A968" s="7" t="str">
        <f t="shared" si="15"/>
        <v>South EastJun-14 to Aug-14</v>
      </c>
      <c r="B968" t="s">
        <v>63</v>
      </c>
      <c r="C968" t="s">
        <v>772</v>
      </c>
      <c r="D968">
        <v>0.4</v>
      </c>
      <c r="E968">
        <v>3.6</v>
      </c>
      <c r="F968">
        <v>4</v>
      </c>
      <c r="G968">
        <v>0.6</v>
      </c>
      <c r="H968">
        <v>4.5999999999999996</v>
      </c>
      <c r="I968">
        <v>8.1999999999999993</v>
      </c>
      <c r="J968">
        <v>6.4</v>
      </c>
      <c r="K968">
        <v>14.5</v>
      </c>
      <c r="L968">
        <v>19.100000000000001</v>
      </c>
      <c r="M968">
        <v>9</v>
      </c>
      <c r="N968">
        <v>78</v>
      </c>
      <c r="O968">
        <v>88</v>
      </c>
      <c r="P968">
        <v>12</v>
      </c>
      <c r="Q968">
        <v>100</v>
      </c>
    </row>
    <row r="969" spans="1:17" x14ac:dyDescent="0.2">
      <c r="A969" s="7" t="str">
        <f t="shared" si="15"/>
        <v>South EastOct-08</v>
      </c>
      <c r="B969" t="s">
        <v>63</v>
      </c>
      <c r="C969" t="s">
        <v>174</v>
      </c>
      <c r="D969">
        <v>0.2</v>
      </c>
      <c r="E969">
        <v>0.1</v>
      </c>
      <c r="F969">
        <v>0.3</v>
      </c>
      <c r="G969">
        <v>0.3</v>
      </c>
      <c r="H969">
        <v>0.6</v>
      </c>
      <c r="I969">
        <v>0.4</v>
      </c>
      <c r="J969">
        <v>0</v>
      </c>
      <c r="K969">
        <v>0.4</v>
      </c>
      <c r="L969">
        <v>1</v>
      </c>
      <c r="M969">
        <v>32</v>
      </c>
      <c r="N969">
        <v>17</v>
      </c>
      <c r="O969">
        <v>49</v>
      </c>
      <c r="P969">
        <v>51</v>
      </c>
      <c r="Q969">
        <v>100</v>
      </c>
    </row>
    <row r="970" spans="1:17" x14ac:dyDescent="0.2">
      <c r="A970" s="7" t="str">
        <f t="shared" si="15"/>
        <v>South EastNov-08</v>
      </c>
      <c r="B970" t="s">
        <v>63</v>
      </c>
      <c r="C970" t="s">
        <v>175</v>
      </c>
      <c r="D970">
        <v>0.8</v>
      </c>
      <c r="E970">
        <v>0.4</v>
      </c>
      <c r="F970">
        <v>1.1000000000000001</v>
      </c>
      <c r="G970">
        <v>1.4</v>
      </c>
      <c r="H970">
        <v>2.6</v>
      </c>
      <c r="I970">
        <v>2</v>
      </c>
      <c r="J970">
        <v>0</v>
      </c>
      <c r="K970">
        <v>2</v>
      </c>
      <c r="L970">
        <v>4.5</v>
      </c>
      <c r="M970">
        <v>31</v>
      </c>
      <c r="N970">
        <v>14</v>
      </c>
      <c r="O970">
        <v>44</v>
      </c>
      <c r="P970">
        <v>56</v>
      </c>
      <c r="Q970">
        <v>100</v>
      </c>
    </row>
    <row r="971" spans="1:17" x14ac:dyDescent="0.2">
      <c r="A971" s="7" t="str">
        <f t="shared" si="15"/>
        <v>South EastDec-08</v>
      </c>
      <c r="B971" t="s">
        <v>63</v>
      </c>
      <c r="C971" t="s">
        <v>176</v>
      </c>
      <c r="D971">
        <v>0.8</v>
      </c>
      <c r="E971">
        <v>0.3</v>
      </c>
      <c r="F971">
        <v>1.1000000000000001</v>
      </c>
      <c r="G971">
        <v>1.2</v>
      </c>
      <c r="H971">
        <v>2.2999999999999998</v>
      </c>
      <c r="I971">
        <v>1.8</v>
      </c>
      <c r="J971">
        <v>0</v>
      </c>
      <c r="K971">
        <v>1.8</v>
      </c>
      <c r="L971">
        <v>4</v>
      </c>
      <c r="M971">
        <v>34</v>
      </c>
      <c r="N971">
        <v>14</v>
      </c>
      <c r="O971">
        <v>48</v>
      </c>
      <c r="P971">
        <v>52</v>
      </c>
      <c r="Q971">
        <v>100</v>
      </c>
    </row>
    <row r="972" spans="1:17" x14ac:dyDescent="0.2">
      <c r="A972" s="7" t="str">
        <f t="shared" si="15"/>
        <v>South EastJan-09</v>
      </c>
      <c r="B972" t="s">
        <v>63</v>
      </c>
      <c r="C972" t="s">
        <v>177</v>
      </c>
      <c r="D972">
        <v>1</v>
      </c>
      <c r="E972">
        <v>0.4</v>
      </c>
      <c r="F972">
        <v>1.4</v>
      </c>
      <c r="G972">
        <v>1.7</v>
      </c>
      <c r="H972">
        <v>3.1</v>
      </c>
      <c r="I972">
        <v>2.2999999999999998</v>
      </c>
      <c r="J972">
        <v>0</v>
      </c>
      <c r="K972">
        <v>2.2999999999999998</v>
      </c>
      <c r="L972">
        <v>5.4</v>
      </c>
      <c r="M972">
        <v>32</v>
      </c>
      <c r="N972">
        <v>14</v>
      </c>
      <c r="O972">
        <v>46</v>
      </c>
      <c r="P972">
        <v>54</v>
      </c>
      <c r="Q972">
        <v>100</v>
      </c>
    </row>
    <row r="973" spans="1:17" x14ac:dyDescent="0.2">
      <c r="A973" s="7" t="str">
        <f t="shared" si="15"/>
        <v>South EastFeb-09</v>
      </c>
      <c r="B973" t="s">
        <v>63</v>
      </c>
      <c r="C973" t="s">
        <v>178</v>
      </c>
      <c r="D973">
        <v>0.9</v>
      </c>
      <c r="E973">
        <v>0.4</v>
      </c>
      <c r="F973">
        <v>1.3</v>
      </c>
      <c r="G973">
        <v>1.5</v>
      </c>
      <c r="H973">
        <v>2.8</v>
      </c>
      <c r="I973">
        <v>2.1</v>
      </c>
      <c r="J973">
        <v>0</v>
      </c>
      <c r="K973">
        <v>2.1</v>
      </c>
      <c r="L973">
        <v>4.9000000000000004</v>
      </c>
      <c r="M973">
        <v>32</v>
      </c>
      <c r="N973">
        <v>14</v>
      </c>
      <c r="O973">
        <v>46</v>
      </c>
      <c r="P973">
        <v>54</v>
      </c>
      <c r="Q973">
        <v>100</v>
      </c>
    </row>
    <row r="974" spans="1:17" x14ac:dyDescent="0.2">
      <c r="A974" s="7" t="str">
        <f t="shared" si="15"/>
        <v>South EastMar-09</v>
      </c>
      <c r="B974" t="s">
        <v>63</v>
      </c>
      <c r="C974" t="s">
        <v>179</v>
      </c>
      <c r="D974">
        <v>1</v>
      </c>
      <c r="E974">
        <v>0.5</v>
      </c>
      <c r="F974">
        <v>1.5</v>
      </c>
      <c r="G974">
        <v>1.8</v>
      </c>
      <c r="H974">
        <v>3.3</v>
      </c>
      <c r="I974">
        <v>2.2000000000000002</v>
      </c>
      <c r="J974">
        <v>0</v>
      </c>
      <c r="K974">
        <v>2.2000000000000002</v>
      </c>
      <c r="L974">
        <v>5.5</v>
      </c>
      <c r="M974">
        <v>32</v>
      </c>
      <c r="N974">
        <v>14</v>
      </c>
      <c r="O974">
        <v>45</v>
      </c>
      <c r="P974">
        <v>55</v>
      </c>
      <c r="Q974">
        <v>100</v>
      </c>
    </row>
    <row r="975" spans="1:17" x14ac:dyDescent="0.2">
      <c r="A975" s="7" t="str">
        <f t="shared" si="15"/>
        <v>South EastApr-09</v>
      </c>
      <c r="B975" t="s">
        <v>63</v>
      </c>
      <c r="C975" t="s">
        <v>180</v>
      </c>
      <c r="D975">
        <v>1</v>
      </c>
      <c r="E975">
        <v>0.4</v>
      </c>
      <c r="F975">
        <v>1.4</v>
      </c>
      <c r="G975">
        <v>1.6</v>
      </c>
      <c r="H975">
        <v>3</v>
      </c>
      <c r="I975">
        <v>2</v>
      </c>
      <c r="J975">
        <v>0</v>
      </c>
      <c r="K975">
        <v>2</v>
      </c>
      <c r="L975">
        <v>5</v>
      </c>
      <c r="M975">
        <v>32</v>
      </c>
      <c r="N975">
        <v>14</v>
      </c>
      <c r="O975">
        <v>46</v>
      </c>
      <c r="P975">
        <v>54</v>
      </c>
      <c r="Q975">
        <v>100</v>
      </c>
    </row>
    <row r="976" spans="1:17" x14ac:dyDescent="0.2">
      <c r="A976" s="7" t="str">
        <f t="shared" si="15"/>
        <v>South EastMay-09</v>
      </c>
      <c r="B976" t="s">
        <v>63</v>
      </c>
      <c r="C976" t="s">
        <v>181</v>
      </c>
      <c r="D976">
        <v>1</v>
      </c>
      <c r="E976">
        <v>0.4</v>
      </c>
      <c r="F976">
        <v>1.4</v>
      </c>
      <c r="G976">
        <v>1.8</v>
      </c>
      <c r="H976">
        <v>3.1</v>
      </c>
      <c r="I976">
        <v>1.9</v>
      </c>
      <c r="J976">
        <v>0</v>
      </c>
      <c r="K976">
        <v>1.9</v>
      </c>
      <c r="L976">
        <v>5.0999999999999996</v>
      </c>
      <c r="M976">
        <v>31</v>
      </c>
      <c r="N976">
        <v>13</v>
      </c>
      <c r="O976">
        <v>43</v>
      </c>
      <c r="P976">
        <v>57</v>
      </c>
      <c r="Q976">
        <v>100</v>
      </c>
    </row>
    <row r="977" spans="1:17" x14ac:dyDescent="0.2">
      <c r="A977" s="7" t="str">
        <f t="shared" si="15"/>
        <v>South EastJun-09</v>
      </c>
      <c r="B977" t="s">
        <v>63</v>
      </c>
      <c r="C977" t="s">
        <v>182</v>
      </c>
      <c r="D977">
        <v>1.1000000000000001</v>
      </c>
      <c r="E977">
        <v>0.4</v>
      </c>
      <c r="F977">
        <v>1.5</v>
      </c>
      <c r="G977">
        <v>1.7</v>
      </c>
      <c r="H977">
        <v>3.2</v>
      </c>
      <c r="I977">
        <v>2.1</v>
      </c>
      <c r="J977">
        <v>0</v>
      </c>
      <c r="K977">
        <v>2.2000000000000002</v>
      </c>
      <c r="L977">
        <v>5.4</v>
      </c>
      <c r="M977">
        <v>34</v>
      </c>
      <c r="N977">
        <v>12</v>
      </c>
      <c r="O977">
        <v>46</v>
      </c>
      <c r="P977">
        <v>54</v>
      </c>
      <c r="Q977">
        <v>100</v>
      </c>
    </row>
    <row r="978" spans="1:17" x14ac:dyDescent="0.2">
      <c r="A978" s="7" t="str">
        <f t="shared" si="15"/>
        <v>South EastJul-09</v>
      </c>
      <c r="B978" t="s">
        <v>63</v>
      </c>
      <c r="C978" t="s">
        <v>183</v>
      </c>
      <c r="D978">
        <v>1.2</v>
      </c>
      <c r="E978">
        <v>0.5</v>
      </c>
      <c r="F978">
        <v>1.6</v>
      </c>
      <c r="G978">
        <v>1.8</v>
      </c>
      <c r="H978">
        <v>3.5</v>
      </c>
      <c r="I978">
        <v>2.2000000000000002</v>
      </c>
      <c r="J978">
        <v>0</v>
      </c>
      <c r="K978">
        <v>2.2000000000000002</v>
      </c>
      <c r="L978">
        <v>5.6</v>
      </c>
      <c r="M978">
        <v>34</v>
      </c>
      <c r="N978">
        <v>14</v>
      </c>
      <c r="O978">
        <v>48</v>
      </c>
      <c r="P978">
        <v>52</v>
      </c>
      <c r="Q978">
        <v>100</v>
      </c>
    </row>
    <row r="979" spans="1:17" x14ac:dyDescent="0.2">
      <c r="A979" s="7" t="str">
        <f t="shared" si="15"/>
        <v>South EastAug-09</v>
      </c>
      <c r="B979" t="s">
        <v>63</v>
      </c>
      <c r="C979" t="s">
        <v>184</v>
      </c>
      <c r="D979">
        <v>1.1000000000000001</v>
      </c>
      <c r="E979">
        <v>0.4</v>
      </c>
      <c r="F979">
        <v>1.5</v>
      </c>
      <c r="G979">
        <v>1.6</v>
      </c>
      <c r="H979">
        <v>3.2</v>
      </c>
      <c r="I979">
        <v>1.9</v>
      </c>
      <c r="J979">
        <v>0</v>
      </c>
      <c r="K979">
        <v>1.9</v>
      </c>
      <c r="L979">
        <v>5</v>
      </c>
      <c r="M979">
        <v>34</v>
      </c>
      <c r="N979">
        <v>14</v>
      </c>
      <c r="O979">
        <v>48</v>
      </c>
      <c r="P979">
        <v>52</v>
      </c>
      <c r="Q979">
        <v>100</v>
      </c>
    </row>
    <row r="980" spans="1:17" x14ac:dyDescent="0.2">
      <c r="A980" s="7" t="str">
        <f t="shared" si="15"/>
        <v>South EastSep-09</v>
      </c>
      <c r="B980" t="s">
        <v>63</v>
      </c>
      <c r="C980" t="s">
        <v>185</v>
      </c>
      <c r="D980">
        <v>1.1000000000000001</v>
      </c>
      <c r="E980">
        <v>0.5</v>
      </c>
      <c r="F980">
        <v>1.6</v>
      </c>
      <c r="G980">
        <v>1.8</v>
      </c>
      <c r="H980">
        <v>3.4</v>
      </c>
      <c r="I980">
        <v>2</v>
      </c>
      <c r="J980">
        <v>0</v>
      </c>
      <c r="K980">
        <v>2</v>
      </c>
      <c r="L980">
        <v>5.5</v>
      </c>
      <c r="M980">
        <v>32</v>
      </c>
      <c r="N980">
        <v>14</v>
      </c>
      <c r="O980">
        <v>47</v>
      </c>
      <c r="P980">
        <v>53</v>
      </c>
      <c r="Q980">
        <v>100</v>
      </c>
    </row>
    <row r="981" spans="1:17" x14ac:dyDescent="0.2">
      <c r="A981" s="7" t="str">
        <f t="shared" si="15"/>
        <v>South EastOct-09</v>
      </c>
      <c r="B981" t="s">
        <v>63</v>
      </c>
      <c r="C981" t="s">
        <v>186</v>
      </c>
      <c r="D981">
        <v>1</v>
      </c>
      <c r="E981">
        <v>0.4</v>
      </c>
      <c r="F981">
        <v>1.4</v>
      </c>
      <c r="G981">
        <v>1.8</v>
      </c>
      <c r="H981">
        <v>3.2</v>
      </c>
      <c r="I981">
        <v>2</v>
      </c>
      <c r="J981">
        <v>0</v>
      </c>
      <c r="K981">
        <v>2</v>
      </c>
      <c r="L981">
        <v>5.0999999999999996</v>
      </c>
      <c r="M981">
        <v>31</v>
      </c>
      <c r="N981">
        <v>13</v>
      </c>
      <c r="O981">
        <v>44</v>
      </c>
      <c r="P981">
        <v>56</v>
      </c>
      <c r="Q981">
        <v>100</v>
      </c>
    </row>
    <row r="982" spans="1:17" x14ac:dyDescent="0.2">
      <c r="A982" s="7" t="str">
        <f t="shared" si="15"/>
        <v>South EastNov-09</v>
      </c>
      <c r="B982" t="s">
        <v>63</v>
      </c>
      <c r="C982" t="s">
        <v>187</v>
      </c>
      <c r="D982">
        <v>1</v>
      </c>
      <c r="E982">
        <v>0.4</v>
      </c>
      <c r="F982">
        <v>1.5</v>
      </c>
      <c r="G982">
        <v>1.7</v>
      </c>
      <c r="H982">
        <v>3.2</v>
      </c>
      <c r="I982">
        <v>1.9</v>
      </c>
      <c r="J982">
        <v>0</v>
      </c>
      <c r="K982">
        <v>1.9</v>
      </c>
      <c r="L982">
        <v>5.0999999999999996</v>
      </c>
      <c r="M982">
        <v>32</v>
      </c>
      <c r="N982">
        <v>14</v>
      </c>
      <c r="O982">
        <v>46</v>
      </c>
      <c r="P982">
        <v>54</v>
      </c>
      <c r="Q982">
        <v>100</v>
      </c>
    </row>
    <row r="983" spans="1:17" x14ac:dyDescent="0.2">
      <c r="A983" s="7" t="str">
        <f t="shared" si="15"/>
        <v>South EastDec-09</v>
      </c>
      <c r="B983" t="s">
        <v>63</v>
      </c>
      <c r="C983" t="s">
        <v>188</v>
      </c>
      <c r="D983">
        <v>0.9</v>
      </c>
      <c r="E983">
        <v>0.4</v>
      </c>
      <c r="F983">
        <v>1.3</v>
      </c>
      <c r="G983">
        <v>1.5</v>
      </c>
      <c r="H983">
        <v>2.8</v>
      </c>
      <c r="I983">
        <v>1.5</v>
      </c>
      <c r="J983">
        <v>0</v>
      </c>
      <c r="K983">
        <v>1.5</v>
      </c>
      <c r="L983">
        <v>4.3</v>
      </c>
      <c r="M983">
        <v>33</v>
      </c>
      <c r="N983">
        <v>15</v>
      </c>
      <c r="O983">
        <v>48</v>
      </c>
      <c r="P983">
        <v>52</v>
      </c>
      <c r="Q983">
        <v>100</v>
      </c>
    </row>
    <row r="984" spans="1:17" x14ac:dyDescent="0.2">
      <c r="A984" s="7" t="str">
        <f t="shared" si="15"/>
        <v>South EastJan-10</v>
      </c>
      <c r="B984" t="s">
        <v>63</v>
      </c>
      <c r="C984" t="s">
        <v>189</v>
      </c>
      <c r="D984">
        <v>1.1000000000000001</v>
      </c>
      <c r="E984">
        <v>0.4</v>
      </c>
      <c r="F984">
        <v>1.6</v>
      </c>
      <c r="G984">
        <v>1.7</v>
      </c>
      <c r="H984">
        <v>3.3</v>
      </c>
      <c r="I984">
        <v>2</v>
      </c>
      <c r="J984">
        <v>0</v>
      </c>
      <c r="K984">
        <v>2</v>
      </c>
      <c r="L984">
        <v>5.3</v>
      </c>
      <c r="M984">
        <v>34</v>
      </c>
      <c r="N984">
        <v>13</v>
      </c>
      <c r="O984">
        <v>47</v>
      </c>
      <c r="P984">
        <v>53</v>
      </c>
      <c r="Q984">
        <v>100</v>
      </c>
    </row>
    <row r="985" spans="1:17" x14ac:dyDescent="0.2">
      <c r="A985" s="7" t="str">
        <f t="shared" si="15"/>
        <v>South EastFeb-10</v>
      </c>
      <c r="B985" t="s">
        <v>63</v>
      </c>
      <c r="C985" t="s">
        <v>190</v>
      </c>
      <c r="D985">
        <v>1.2</v>
      </c>
      <c r="E985">
        <v>0.4</v>
      </c>
      <c r="F985">
        <v>1.6</v>
      </c>
      <c r="G985">
        <v>1.7</v>
      </c>
      <c r="H985">
        <v>3.3</v>
      </c>
      <c r="I985">
        <v>1.9</v>
      </c>
      <c r="J985">
        <v>0</v>
      </c>
      <c r="K985">
        <v>1.9</v>
      </c>
      <c r="L985">
        <v>5.2</v>
      </c>
      <c r="M985">
        <v>35</v>
      </c>
      <c r="N985">
        <v>13</v>
      </c>
      <c r="O985">
        <v>48</v>
      </c>
      <c r="P985">
        <v>52</v>
      </c>
      <c r="Q985">
        <v>100</v>
      </c>
    </row>
    <row r="986" spans="1:17" x14ac:dyDescent="0.2">
      <c r="A986" s="7" t="str">
        <f t="shared" si="15"/>
        <v>South EastMar-10</v>
      </c>
      <c r="B986" t="s">
        <v>63</v>
      </c>
      <c r="C986" t="s">
        <v>191</v>
      </c>
      <c r="D986">
        <v>1.3</v>
      </c>
      <c r="E986">
        <v>0.5</v>
      </c>
      <c r="F986">
        <v>1.8</v>
      </c>
      <c r="G986">
        <v>1.8</v>
      </c>
      <c r="H986">
        <v>3.6</v>
      </c>
      <c r="I986">
        <v>2.1</v>
      </c>
      <c r="J986">
        <v>0</v>
      </c>
      <c r="K986">
        <v>2.1</v>
      </c>
      <c r="L986">
        <v>5.6</v>
      </c>
      <c r="M986">
        <v>37</v>
      </c>
      <c r="N986">
        <v>13</v>
      </c>
      <c r="O986">
        <v>50</v>
      </c>
      <c r="P986">
        <v>50</v>
      </c>
      <c r="Q986">
        <v>100</v>
      </c>
    </row>
    <row r="987" spans="1:17" x14ac:dyDescent="0.2">
      <c r="A987" s="7" t="str">
        <f t="shared" si="15"/>
        <v>South EastApr-10</v>
      </c>
      <c r="B987" t="s">
        <v>63</v>
      </c>
      <c r="C987" t="s">
        <v>192</v>
      </c>
      <c r="D987">
        <v>1.3</v>
      </c>
      <c r="E987">
        <v>0.5</v>
      </c>
      <c r="F987">
        <v>1.8</v>
      </c>
      <c r="G987">
        <v>1.6</v>
      </c>
      <c r="H987">
        <v>3.4</v>
      </c>
      <c r="I987">
        <v>2</v>
      </c>
      <c r="J987">
        <v>0</v>
      </c>
      <c r="K987">
        <v>2</v>
      </c>
      <c r="L987">
        <v>5.4</v>
      </c>
      <c r="M987">
        <v>38</v>
      </c>
      <c r="N987">
        <v>14</v>
      </c>
      <c r="O987">
        <v>52</v>
      </c>
      <c r="P987">
        <v>48</v>
      </c>
      <c r="Q987">
        <v>100</v>
      </c>
    </row>
    <row r="988" spans="1:17" x14ac:dyDescent="0.2">
      <c r="A988" s="7" t="str">
        <f t="shared" si="15"/>
        <v>South EastMay-10</v>
      </c>
      <c r="B988" t="s">
        <v>63</v>
      </c>
      <c r="C988" t="s">
        <v>193</v>
      </c>
      <c r="D988">
        <v>1.2</v>
      </c>
      <c r="E988">
        <v>0.5</v>
      </c>
      <c r="F988">
        <v>1.7</v>
      </c>
      <c r="G988">
        <v>1.5</v>
      </c>
      <c r="H988">
        <v>3.3</v>
      </c>
      <c r="I988">
        <v>1.9</v>
      </c>
      <c r="J988">
        <v>0</v>
      </c>
      <c r="K988">
        <v>1.9</v>
      </c>
      <c r="L988">
        <v>5.2</v>
      </c>
      <c r="M988">
        <v>38</v>
      </c>
      <c r="N988">
        <v>16</v>
      </c>
      <c r="O988">
        <v>53</v>
      </c>
      <c r="P988">
        <v>47</v>
      </c>
      <c r="Q988">
        <v>100</v>
      </c>
    </row>
    <row r="989" spans="1:17" x14ac:dyDescent="0.2">
      <c r="A989" s="7" t="str">
        <f t="shared" si="15"/>
        <v>South EastJun-10</v>
      </c>
      <c r="B989" t="s">
        <v>63</v>
      </c>
      <c r="C989" t="s">
        <v>194</v>
      </c>
      <c r="D989">
        <v>1.3</v>
      </c>
      <c r="E989">
        <v>0.6</v>
      </c>
      <c r="F989">
        <v>1.8</v>
      </c>
      <c r="G989">
        <v>1.6</v>
      </c>
      <c r="H989">
        <v>3.4</v>
      </c>
      <c r="I989">
        <v>2.1</v>
      </c>
      <c r="J989">
        <v>0</v>
      </c>
      <c r="K989">
        <v>2.1</v>
      </c>
      <c r="L989">
        <v>5.5</v>
      </c>
      <c r="M989">
        <v>37</v>
      </c>
      <c r="N989">
        <v>16</v>
      </c>
      <c r="O989">
        <v>54</v>
      </c>
      <c r="P989">
        <v>46</v>
      </c>
      <c r="Q989">
        <v>100</v>
      </c>
    </row>
    <row r="990" spans="1:17" x14ac:dyDescent="0.2">
      <c r="A990" s="7" t="str">
        <f t="shared" si="15"/>
        <v>South EastJul-10</v>
      </c>
      <c r="B990" t="s">
        <v>63</v>
      </c>
      <c r="C990" t="s">
        <v>195</v>
      </c>
      <c r="D990">
        <v>1.3</v>
      </c>
      <c r="E990">
        <v>0.6</v>
      </c>
      <c r="F990">
        <v>1.9</v>
      </c>
      <c r="G990">
        <v>1.6</v>
      </c>
      <c r="H990">
        <v>3.5</v>
      </c>
      <c r="I990">
        <v>2.1</v>
      </c>
      <c r="J990">
        <v>0</v>
      </c>
      <c r="K990">
        <v>2.1</v>
      </c>
      <c r="L990">
        <v>5.6</v>
      </c>
      <c r="M990">
        <v>36</v>
      </c>
      <c r="N990">
        <v>17</v>
      </c>
      <c r="O990">
        <v>53</v>
      </c>
      <c r="P990">
        <v>47</v>
      </c>
      <c r="Q990">
        <v>100</v>
      </c>
    </row>
    <row r="991" spans="1:17" x14ac:dyDescent="0.2">
      <c r="A991" s="7" t="str">
        <f t="shared" si="15"/>
        <v>South EastAug-10</v>
      </c>
      <c r="B991" t="s">
        <v>63</v>
      </c>
      <c r="C991" t="s">
        <v>196</v>
      </c>
      <c r="D991">
        <v>1.2</v>
      </c>
      <c r="E991">
        <v>0.5</v>
      </c>
      <c r="F991">
        <v>1.7</v>
      </c>
      <c r="G991">
        <v>1.5</v>
      </c>
      <c r="H991">
        <v>3.3</v>
      </c>
      <c r="I991">
        <v>2</v>
      </c>
      <c r="J991">
        <v>0</v>
      </c>
      <c r="K991">
        <v>2</v>
      </c>
      <c r="L991">
        <v>5.3</v>
      </c>
      <c r="M991">
        <v>38</v>
      </c>
      <c r="N991">
        <v>15</v>
      </c>
      <c r="O991">
        <v>53</v>
      </c>
      <c r="P991">
        <v>47</v>
      </c>
      <c r="Q991">
        <v>100</v>
      </c>
    </row>
    <row r="992" spans="1:17" x14ac:dyDescent="0.2">
      <c r="A992" s="7" t="str">
        <f t="shared" si="15"/>
        <v>South EastSep-10</v>
      </c>
      <c r="B992" t="s">
        <v>63</v>
      </c>
      <c r="C992" t="s">
        <v>197</v>
      </c>
      <c r="D992">
        <v>1.3</v>
      </c>
      <c r="E992">
        <v>0.6</v>
      </c>
      <c r="F992">
        <v>1.9</v>
      </c>
      <c r="G992">
        <v>1.7</v>
      </c>
      <c r="H992">
        <v>3.5</v>
      </c>
      <c r="I992">
        <v>2</v>
      </c>
      <c r="J992">
        <v>0</v>
      </c>
      <c r="K992">
        <v>2.1</v>
      </c>
      <c r="L992">
        <v>5.6</v>
      </c>
      <c r="M992">
        <v>36</v>
      </c>
      <c r="N992">
        <v>16</v>
      </c>
      <c r="O992">
        <v>53</v>
      </c>
      <c r="P992">
        <v>47</v>
      </c>
      <c r="Q992">
        <v>100</v>
      </c>
    </row>
    <row r="993" spans="1:17" x14ac:dyDescent="0.2">
      <c r="A993" s="7" t="str">
        <f t="shared" si="15"/>
        <v>South EastOct-10</v>
      </c>
      <c r="B993" t="s">
        <v>63</v>
      </c>
      <c r="C993" t="s">
        <v>198</v>
      </c>
      <c r="D993">
        <v>1.2</v>
      </c>
      <c r="E993">
        <v>0.6</v>
      </c>
      <c r="F993">
        <v>1.8</v>
      </c>
      <c r="G993">
        <v>1.6</v>
      </c>
      <c r="H993">
        <v>3.3</v>
      </c>
      <c r="I993">
        <v>2</v>
      </c>
      <c r="J993">
        <v>0</v>
      </c>
      <c r="K993">
        <v>2</v>
      </c>
      <c r="L993">
        <v>5.4</v>
      </c>
      <c r="M993">
        <v>36</v>
      </c>
      <c r="N993">
        <v>17</v>
      </c>
      <c r="O993">
        <v>53</v>
      </c>
      <c r="P993">
        <v>47</v>
      </c>
      <c r="Q993">
        <v>100</v>
      </c>
    </row>
    <row r="994" spans="1:17" x14ac:dyDescent="0.2">
      <c r="A994" s="7" t="str">
        <f t="shared" si="15"/>
        <v>South EastNov-10</v>
      </c>
      <c r="B994" t="s">
        <v>63</v>
      </c>
      <c r="C994" t="s">
        <v>199</v>
      </c>
      <c r="D994">
        <v>1.2</v>
      </c>
      <c r="E994">
        <v>0.6</v>
      </c>
      <c r="F994">
        <v>1.8</v>
      </c>
      <c r="G994">
        <v>1.6</v>
      </c>
      <c r="H994">
        <v>3.4</v>
      </c>
      <c r="I994">
        <v>2.1</v>
      </c>
      <c r="J994">
        <v>0</v>
      </c>
      <c r="K994">
        <v>2.1</v>
      </c>
      <c r="L994">
        <v>5.6</v>
      </c>
      <c r="M994">
        <v>36</v>
      </c>
      <c r="N994">
        <v>16</v>
      </c>
      <c r="O994">
        <v>52</v>
      </c>
      <c r="P994">
        <v>48</v>
      </c>
      <c r="Q994">
        <v>100</v>
      </c>
    </row>
    <row r="995" spans="1:17" x14ac:dyDescent="0.2">
      <c r="A995" s="7" t="str">
        <f t="shared" si="15"/>
        <v>South EastDec-10</v>
      </c>
      <c r="B995" t="s">
        <v>63</v>
      </c>
      <c r="C995" t="s">
        <v>200</v>
      </c>
      <c r="D995">
        <v>0.9</v>
      </c>
      <c r="E995">
        <v>0.5</v>
      </c>
      <c r="F995">
        <v>1.4</v>
      </c>
      <c r="G995">
        <v>1.2</v>
      </c>
      <c r="H995">
        <v>2.6</v>
      </c>
      <c r="I995">
        <v>1.6</v>
      </c>
      <c r="J995">
        <v>0</v>
      </c>
      <c r="K995">
        <v>1.7</v>
      </c>
      <c r="L995">
        <v>4.3</v>
      </c>
      <c r="M995">
        <v>34</v>
      </c>
      <c r="N995">
        <v>19</v>
      </c>
      <c r="O995">
        <v>53</v>
      </c>
      <c r="P995">
        <v>47</v>
      </c>
      <c r="Q995">
        <v>100</v>
      </c>
    </row>
    <row r="996" spans="1:17" x14ac:dyDescent="0.2">
      <c r="A996" s="7" t="str">
        <f t="shared" si="15"/>
        <v>South EastJan-11</v>
      </c>
      <c r="B996" t="s">
        <v>63</v>
      </c>
      <c r="C996" t="s">
        <v>201</v>
      </c>
      <c r="D996">
        <v>1.2</v>
      </c>
      <c r="E996">
        <v>0.7</v>
      </c>
      <c r="F996">
        <v>2</v>
      </c>
      <c r="G996">
        <v>1.7</v>
      </c>
      <c r="H996">
        <v>3.6</v>
      </c>
      <c r="I996">
        <v>2.2000000000000002</v>
      </c>
      <c r="J996">
        <v>0</v>
      </c>
      <c r="K996">
        <v>2.2000000000000002</v>
      </c>
      <c r="L996">
        <v>5.9</v>
      </c>
      <c r="M996">
        <v>33</v>
      </c>
      <c r="N996">
        <v>21</v>
      </c>
      <c r="O996">
        <v>54</v>
      </c>
      <c r="P996">
        <v>46</v>
      </c>
      <c r="Q996">
        <v>100</v>
      </c>
    </row>
    <row r="997" spans="1:17" x14ac:dyDescent="0.2">
      <c r="A997" s="7" t="str">
        <f t="shared" si="15"/>
        <v>South EastFeb-11</v>
      </c>
      <c r="B997" t="s">
        <v>63</v>
      </c>
      <c r="C997" t="s">
        <v>202</v>
      </c>
      <c r="D997">
        <v>1</v>
      </c>
      <c r="E997">
        <v>0.7</v>
      </c>
      <c r="F997">
        <v>1.7</v>
      </c>
      <c r="G997">
        <v>1.6</v>
      </c>
      <c r="H997">
        <v>3.3</v>
      </c>
      <c r="I997">
        <v>2</v>
      </c>
      <c r="J997">
        <v>0</v>
      </c>
      <c r="K997">
        <v>2</v>
      </c>
      <c r="L997">
        <v>5.3</v>
      </c>
      <c r="M997">
        <v>29</v>
      </c>
      <c r="N997">
        <v>23</v>
      </c>
      <c r="O997">
        <v>52</v>
      </c>
      <c r="P997">
        <v>48</v>
      </c>
      <c r="Q997">
        <v>100</v>
      </c>
    </row>
    <row r="998" spans="1:17" x14ac:dyDescent="0.2">
      <c r="A998" s="7" t="str">
        <f t="shared" si="15"/>
        <v>South EastMar-11</v>
      </c>
      <c r="B998" t="s">
        <v>63</v>
      </c>
      <c r="C998" t="s">
        <v>203</v>
      </c>
      <c r="D998">
        <v>1</v>
      </c>
      <c r="E998">
        <v>1</v>
      </c>
      <c r="F998">
        <v>1.9</v>
      </c>
      <c r="G998">
        <v>1.7</v>
      </c>
      <c r="H998">
        <v>3.6</v>
      </c>
      <c r="I998">
        <v>2.6</v>
      </c>
      <c r="J998">
        <v>0</v>
      </c>
      <c r="K998">
        <v>2.6</v>
      </c>
      <c r="L998">
        <v>6.3</v>
      </c>
      <c r="M998">
        <v>27</v>
      </c>
      <c r="N998">
        <v>27</v>
      </c>
      <c r="O998">
        <v>54</v>
      </c>
      <c r="P998">
        <v>46</v>
      </c>
      <c r="Q998">
        <v>100</v>
      </c>
    </row>
    <row r="999" spans="1:17" x14ac:dyDescent="0.2">
      <c r="A999" s="7" t="str">
        <f t="shared" si="15"/>
        <v>South EastApr-11</v>
      </c>
      <c r="B999" t="s">
        <v>63</v>
      </c>
      <c r="C999" t="s">
        <v>204</v>
      </c>
      <c r="D999">
        <v>0.7</v>
      </c>
      <c r="E999">
        <v>0.8</v>
      </c>
      <c r="F999">
        <v>1.5</v>
      </c>
      <c r="G999">
        <v>1.3</v>
      </c>
      <c r="H999">
        <v>2.8</v>
      </c>
      <c r="I999">
        <v>2.2000000000000002</v>
      </c>
      <c r="J999">
        <v>0</v>
      </c>
      <c r="K999">
        <v>2.2000000000000002</v>
      </c>
      <c r="L999">
        <v>5</v>
      </c>
      <c r="M999">
        <v>26</v>
      </c>
      <c r="N999">
        <v>28</v>
      </c>
      <c r="O999">
        <v>54</v>
      </c>
      <c r="P999">
        <v>46</v>
      </c>
      <c r="Q999">
        <v>100</v>
      </c>
    </row>
    <row r="1000" spans="1:17" x14ac:dyDescent="0.2">
      <c r="A1000" s="7" t="str">
        <f t="shared" si="15"/>
        <v>South EastMay-11</v>
      </c>
      <c r="B1000" t="s">
        <v>63</v>
      </c>
      <c r="C1000" t="s">
        <v>205</v>
      </c>
      <c r="D1000">
        <v>0.7</v>
      </c>
      <c r="E1000">
        <v>0.9</v>
      </c>
      <c r="F1000">
        <v>1.6</v>
      </c>
      <c r="G1000">
        <v>1.3</v>
      </c>
      <c r="H1000">
        <v>2.9</v>
      </c>
      <c r="I1000">
        <v>2.5</v>
      </c>
      <c r="J1000">
        <v>0</v>
      </c>
      <c r="K1000">
        <v>2.5</v>
      </c>
      <c r="L1000">
        <v>5.4</v>
      </c>
      <c r="M1000">
        <v>25</v>
      </c>
      <c r="N1000">
        <v>31</v>
      </c>
      <c r="O1000">
        <v>56</v>
      </c>
      <c r="P1000">
        <v>44</v>
      </c>
      <c r="Q1000">
        <v>100</v>
      </c>
    </row>
    <row r="1001" spans="1:17" x14ac:dyDescent="0.2">
      <c r="A1001" s="7" t="str">
        <f t="shared" si="15"/>
        <v>South EastJun-11</v>
      </c>
      <c r="B1001" t="s">
        <v>63</v>
      </c>
      <c r="C1001" t="s">
        <v>206</v>
      </c>
      <c r="D1001">
        <v>0.7</v>
      </c>
      <c r="E1001">
        <v>0.9</v>
      </c>
      <c r="F1001">
        <v>1.6</v>
      </c>
      <c r="G1001">
        <v>1.3</v>
      </c>
      <c r="H1001">
        <v>2.9</v>
      </c>
      <c r="I1001">
        <v>2.5</v>
      </c>
      <c r="J1001">
        <v>0</v>
      </c>
      <c r="K1001">
        <v>2.6</v>
      </c>
      <c r="L1001">
        <v>5.4</v>
      </c>
      <c r="M1001">
        <v>24</v>
      </c>
      <c r="N1001">
        <v>32</v>
      </c>
      <c r="O1001">
        <v>56</v>
      </c>
      <c r="P1001">
        <v>44</v>
      </c>
      <c r="Q1001">
        <v>100</v>
      </c>
    </row>
    <row r="1002" spans="1:17" x14ac:dyDescent="0.2">
      <c r="A1002" s="7" t="str">
        <f t="shared" si="15"/>
        <v>South EastJul-11</v>
      </c>
      <c r="B1002" t="s">
        <v>63</v>
      </c>
      <c r="C1002" t="s">
        <v>207</v>
      </c>
      <c r="D1002">
        <v>0.8</v>
      </c>
      <c r="E1002">
        <v>1</v>
      </c>
      <c r="F1002">
        <v>1.8</v>
      </c>
      <c r="G1002">
        <v>1.3</v>
      </c>
      <c r="H1002">
        <v>3.1</v>
      </c>
      <c r="I1002">
        <v>2.7</v>
      </c>
      <c r="J1002">
        <v>0</v>
      </c>
      <c r="K1002">
        <v>2.7</v>
      </c>
      <c r="L1002">
        <v>5.8</v>
      </c>
      <c r="M1002">
        <v>25</v>
      </c>
      <c r="N1002">
        <v>32</v>
      </c>
      <c r="O1002">
        <v>57</v>
      </c>
      <c r="P1002">
        <v>43</v>
      </c>
      <c r="Q1002">
        <v>100</v>
      </c>
    </row>
    <row r="1003" spans="1:17" x14ac:dyDescent="0.2">
      <c r="A1003" s="7" t="str">
        <f t="shared" si="15"/>
        <v>South EastAug-11</v>
      </c>
      <c r="B1003" t="s">
        <v>63</v>
      </c>
      <c r="C1003" t="s">
        <v>208</v>
      </c>
      <c r="D1003">
        <v>0.7</v>
      </c>
      <c r="E1003">
        <v>1</v>
      </c>
      <c r="F1003">
        <v>1.7</v>
      </c>
      <c r="G1003">
        <v>1.3</v>
      </c>
      <c r="H1003">
        <v>3</v>
      </c>
      <c r="I1003">
        <v>2.7</v>
      </c>
      <c r="J1003">
        <v>0</v>
      </c>
      <c r="K1003">
        <v>2.7</v>
      </c>
      <c r="L1003">
        <v>5.7</v>
      </c>
      <c r="M1003">
        <v>23</v>
      </c>
      <c r="N1003">
        <v>34</v>
      </c>
      <c r="O1003">
        <v>57</v>
      </c>
      <c r="P1003">
        <v>43</v>
      </c>
      <c r="Q1003">
        <v>100</v>
      </c>
    </row>
    <row r="1004" spans="1:17" x14ac:dyDescent="0.2">
      <c r="A1004" s="7" t="str">
        <f t="shared" si="15"/>
        <v>South EastSep-11</v>
      </c>
      <c r="B1004" t="s">
        <v>63</v>
      </c>
      <c r="C1004" t="s">
        <v>231</v>
      </c>
      <c r="D1004">
        <v>0.9</v>
      </c>
      <c r="E1004">
        <v>1.2</v>
      </c>
      <c r="F1004">
        <v>2.1</v>
      </c>
      <c r="G1004">
        <v>1.4</v>
      </c>
      <c r="H1004">
        <v>3.5</v>
      </c>
      <c r="I1004">
        <v>2.7</v>
      </c>
      <c r="J1004">
        <v>0</v>
      </c>
      <c r="K1004">
        <v>2.8</v>
      </c>
      <c r="L1004">
        <v>6.2</v>
      </c>
      <c r="M1004">
        <v>26</v>
      </c>
      <c r="N1004">
        <v>34</v>
      </c>
      <c r="O1004">
        <v>60</v>
      </c>
      <c r="P1004">
        <v>40</v>
      </c>
      <c r="Q1004">
        <v>100</v>
      </c>
    </row>
    <row r="1005" spans="1:17" x14ac:dyDescent="0.2">
      <c r="A1005" s="7" t="str">
        <f t="shared" si="15"/>
        <v>South EastOct-11</v>
      </c>
      <c r="B1005" t="s">
        <v>63</v>
      </c>
      <c r="C1005" t="s">
        <v>232</v>
      </c>
      <c r="D1005">
        <v>0.9</v>
      </c>
      <c r="E1005">
        <v>1.1000000000000001</v>
      </c>
      <c r="F1005">
        <v>2.1</v>
      </c>
      <c r="G1005">
        <v>1.4</v>
      </c>
      <c r="H1005">
        <v>3.5</v>
      </c>
      <c r="I1005">
        <v>2.8</v>
      </c>
      <c r="J1005">
        <v>0.1</v>
      </c>
      <c r="K1005">
        <v>2.9</v>
      </c>
      <c r="L1005">
        <v>6.4</v>
      </c>
      <c r="M1005">
        <v>26</v>
      </c>
      <c r="N1005">
        <v>33</v>
      </c>
      <c r="O1005">
        <v>59</v>
      </c>
      <c r="P1005">
        <v>41</v>
      </c>
      <c r="Q1005">
        <v>100</v>
      </c>
    </row>
    <row r="1006" spans="1:17" x14ac:dyDescent="0.2">
      <c r="A1006" s="7" t="str">
        <f t="shared" si="15"/>
        <v>South EastNov-11</v>
      </c>
      <c r="B1006" t="s">
        <v>63</v>
      </c>
      <c r="C1006" t="s">
        <v>233</v>
      </c>
      <c r="D1006">
        <v>1</v>
      </c>
      <c r="E1006">
        <v>1.4</v>
      </c>
      <c r="F1006">
        <v>2.4</v>
      </c>
      <c r="G1006">
        <v>1.4</v>
      </c>
      <c r="H1006">
        <v>3.8</v>
      </c>
      <c r="I1006">
        <v>2.9</v>
      </c>
      <c r="J1006">
        <v>0.1</v>
      </c>
      <c r="K1006">
        <v>3</v>
      </c>
      <c r="L1006">
        <v>6.8</v>
      </c>
      <c r="M1006">
        <v>27</v>
      </c>
      <c r="N1006">
        <v>37</v>
      </c>
      <c r="O1006">
        <v>64</v>
      </c>
      <c r="P1006">
        <v>36</v>
      </c>
      <c r="Q1006">
        <v>100</v>
      </c>
    </row>
    <row r="1007" spans="1:17" x14ac:dyDescent="0.2">
      <c r="A1007" s="7" t="str">
        <f t="shared" si="15"/>
        <v>South EastDec-11</v>
      </c>
      <c r="B1007" t="s">
        <v>63</v>
      </c>
      <c r="C1007" t="s">
        <v>234</v>
      </c>
      <c r="D1007">
        <v>0.8</v>
      </c>
      <c r="E1007">
        <v>1.2</v>
      </c>
      <c r="F1007">
        <v>2.1</v>
      </c>
      <c r="G1007">
        <v>1.1000000000000001</v>
      </c>
      <c r="H1007">
        <v>3.2</v>
      </c>
      <c r="I1007">
        <v>2.6</v>
      </c>
      <c r="J1007">
        <v>0.3</v>
      </c>
      <c r="K1007">
        <v>2.9</v>
      </c>
      <c r="L1007">
        <v>6.1</v>
      </c>
      <c r="M1007">
        <v>26</v>
      </c>
      <c r="N1007">
        <v>39</v>
      </c>
      <c r="O1007">
        <v>65</v>
      </c>
      <c r="P1007">
        <v>35</v>
      </c>
      <c r="Q1007">
        <v>100</v>
      </c>
    </row>
    <row r="1008" spans="1:17" x14ac:dyDescent="0.2">
      <c r="A1008" s="7" t="str">
        <f t="shared" si="15"/>
        <v>South EastJan-12</v>
      </c>
      <c r="B1008" t="s">
        <v>63</v>
      </c>
      <c r="C1008" t="s">
        <v>235</v>
      </c>
      <c r="D1008">
        <v>1</v>
      </c>
      <c r="E1008">
        <v>1.3</v>
      </c>
      <c r="F1008">
        <v>2.2999999999999998</v>
      </c>
      <c r="G1008">
        <v>1.4</v>
      </c>
      <c r="H1008">
        <v>3.7</v>
      </c>
      <c r="I1008">
        <v>3.3</v>
      </c>
      <c r="J1008">
        <v>0.2</v>
      </c>
      <c r="K1008">
        <v>3.5</v>
      </c>
      <c r="L1008">
        <v>7.2</v>
      </c>
      <c r="M1008">
        <v>27</v>
      </c>
      <c r="N1008">
        <v>35</v>
      </c>
      <c r="O1008">
        <v>63</v>
      </c>
      <c r="P1008">
        <v>37</v>
      </c>
      <c r="Q1008">
        <v>100</v>
      </c>
    </row>
    <row r="1009" spans="1:17" x14ac:dyDescent="0.2">
      <c r="A1009" s="7" t="str">
        <f t="shared" si="15"/>
        <v>South EastFeb-12</v>
      </c>
      <c r="B1009" t="s">
        <v>63</v>
      </c>
      <c r="C1009" t="s">
        <v>236</v>
      </c>
      <c r="D1009">
        <v>0.8</v>
      </c>
      <c r="E1009">
        <v>1.2</v>
      </c>
      <c r="F1009">
        <v>2</v>
      </c>
      <c r="G1009">
        <v>1.1000000000000001</v>
      </c>
      <c r="H1009">
        <v>3.1</v>
      </c>
      <c r="I1009">
        <v>2.7</v>
      </c>
      <c r="J1009">
        <v>0.1</v>
      </c>
      <c r="K1009">
        <v>2.8</v>
      </c>
      <c r="L1009">
        <v>5.9</v>
      </c>
      <c r="M1009">
        <v>26</v>
      </c>
      <c r="N1009">
        <v>38</v>
      </c>
      <c r="O1009">
        <v>64</v>
      </c>
      <c r="P1009">
        <v>36</v>
      </c>
      <c r="Q1009">
        <v>100</v>
      </c>
    </row>
    <row r="1010" spans="1:17" x14ac:dyDescent="0.2">
      <c r="A1010" s="7" t="str">
        <f t="shared" si="15"/>
        <v>South EastMar-12</v>
      </c>
      <c r="B1010" t="s">
        <v>63</v>
      </c>
      <c r="C1010" t="s">
        <v>241</v>
      </c>
      <c r="D1010">
        <v>0.8</v>
      </c>
      <c r="E1010">
        <v>1.3</v>
      </c>
      <c r="F1010">
        <v>2.1</v>
      </c>
      <c r="G1010">
        <v>1.1000000000000001</v>
      </c>
      <c r="H1010">
        <v>3.3</v>
      </c>
      <c r="I1010">
        <v>2.7</v>
      </c>
      <c r="J1010">
        <v>0.2</v>
      </c>
      <c r="K1010">
        <v>2.8</v>
      </c>
      <c r="L1010">
        <v>6.1</v>
      </c>
      <c r="M1010">
        <v>25</v>
      </c>
      <c r="N1010">
        <v>40</v>
      </c>
      <c r="O1010">
        <v>65</v>
      </c>
      <c r="P1010">
        <v>35</v>
      </c>
      <c r="Q1010">
        <v>100</v>
      </c>
    </row>
    <row r="1011" spans="1:17" x14ac:dyDescent="0.2">
      <c r="A1011" s="7" t="str">
        <f t="shared" si="15"/>
        <v>South EastApr-12</v>
      </c>
      <c r="B1011" t="s">
        <v>63</v>
      </c>
      <c r="C1011" t="s">
        <v>242</v>
      </c>
      <c r="D1011">
        <v>0.8</v>
      </c>
      <c r="E1011">
        <v>1.2</v>
      </c>
      <c r="F1011">
        <v>2</v>
      </c>
      <c r="G1011">
        <v>1.1000000000000001</v>
      </c>
      <c r="H1011">
        <v>3.1</v>
      </c>
      <c r="I1011">
        <v>2.4</v>
      </c>
      <c r="J1011">
        <v>0.1</v>
      </c>
      <c r="K1011">
        <v>2.5</v>
      </c>
      <c r="L1011">
        <v>5.6</v>
      </c>
      <c r="M1011">
        <v>26</v>
      </c>
      <c r="N1011">
        <v>40</v>
      </c>
      <c r="O1011">
        <v>66</v>
      </c>
      <c r="P1011">
        <v>34</v>
      </c>
      <c r="Q1011">
        <v>100</v>
      </c>
    </row>
    <row r="1012" spans="1:17" x14ac:dyDescent="0.2">
      <c r="A1012" s="7" t="str">
        <f t="shared" si="15"/>
        <v>South EastMay-12</v>
      </c>
      <c r="B1012" t="s">
        <v>63</v>
      </c>
      <c r="C1012" t="s">
        <v>243</v>
      </c>
      <c r="D1012">
        <v>0.9</v>
      </c>
      <c r="E1012">
        <v>1.3</v>
      </c>
      <c r="F1012">
        <v>2.2000000000000002</v>
      </c>
      <c r="G1012">
        <v>1.3</v>
      </c>
      <c r="H1012">
        <v>3.5</v>
      </c>
      <c r="I1012">
        <v>2.4</v>
      </c>
      <c r="J1012">
        <v>0.2</v>
      </c>
      <c r="K1012">
        <v>2.6</v>
      </c>
      <c r="L1012">
        <v>6.1</v>
      </c>
      <c r="M1012">
        <v>26</v>
      </c>
      <c r="N1012">
        <v>38</v>
      </c>
      <c r="O1012">
        <v>64</v>
      </c>
      <c r="P1012">
        <v>36</v>
      </c>
      <c r="Q1012">
        <v>100</v>
      </c>
    </row>
    <row r="1013" spans="1:17" x14ac:dyDescent="0.2">
      <c r="A1013" s="7" t="str">
        <f t="shared" si="15"/>
        <v>South EastJun-12</v>
      </c>
      <c r="B1013" t="s">
        <v>63</v>
      </c>
      <c r="C1013" t="s">
        <v>251</v>
      </c>
      <c r="D1013">
        <v>1</v>
      </c>
      <c r="E1013">
        <v>1.3</v>
      </c>
      <c r="F1013">
        <v>2.2999999999999998</v>
      </c>
      <c r="G1013">
        <v>1.2</v>
      </c>
      <c r="H1013">
        <v>3.5</v>
      </c>
      <c r="I1013">
        <v>2.4</v>
      </c>
      <c r="J1013">
        <v>0.2</v>
      </c>
      <c r="K1013">
        <v>2.6</v>
      </c>
      <c r="L1013">
        <v>6</v>
      </c>
      <c r="M1013">
        <v>28</v>
      </c>
      <c r="N1013">
        <v>38</v>
      </c>
      <c r="O1013">
        <v>67</v>
      </c>
      <c r="P1013">
        <v>33</v>
      </c>
      <c r="Q1013">
        <v>100</v>
      </c>
    </row>
    <row r="1014" spans="1:17" x14ac:dyDescent="0.2">
      <c r="A1014" s="7" t="str">
        <f t="shared" si="15"/>
        <v>South EastJul-12</v>
      </c>
      <c r="B1014" t="s">
        <v>63</v>
      </c>
      <c r="C1014" t="s">
        <v>252</v>
      </c>
      <c r="D1014">
        <v>1</v>
      </c>
      <c r="E1014">
        <v>1.5</v>
      </c>
      <c r="F1014">
        <v>2.5</v>
      </c>
      <c r="G1014">
        <v>1.3</v>
      </c>
      <c r="H1014">
        <v>3.8</v>
      </c>
      <c r="I1014">
        <v>2.6</v>
      </c>
      <c r="J1014">
        <v>0.2</v>
      </c>
      <c r="K1014">
        <v>2.8</v>
      </c>
      <c r="L1014">
        <v>6.6</v>
      </c>
      <c r="M1014">
        <v>27</v>
      </c>
      <c r="N1014">
        <v>39</v>
      </c>
      <c r="O1014">
        <v>65</v>
      </c>
      <c r="P1014">
        <v>35</v>
      </c>
      <c r="Q1014">
        <v>100</v>
      </c>
    </row>
    <row r="1015" spans="1:17" x14ac:dyDescent="0.2">
      <c r="A1015" s="7" t="str">
        <f t="shared" si="15"/>
        <v>South EastAug-12</v>
      </c>
      <c r="B1015" t="s">
        <v>63</v>
      </c>
      <c r="C1015" t="s">
        <v>253</v>
      </c>
      <c r="D1015">
        <v>0.9</v>
      </c>
      <c r="E1015">
        <v>1.4</v>
      </c>
      <c r="F1015">
        <v>2.2999999999999998</v>
      </c>
      <c r="G1015">
        <v>1.3</v>
      </c>
      <c r="H1015">
        <v>3.6</v>
      </c>
      <c r="I1015">
        <v>2.2000000000000002</v>
      </c>
      <c r="J1015">
        <v>0.2</v>
      </c>
      <c r="K1015">
        <v>2.4</v>
      </c>
      <c r="L1015">
        <v>6</v>
      </c>
      <c r="M1015">
        <v>26</v>
      </c>
      <c r="N1015">
        <v>38</v>
      </c>
      <c r="O1015">
        <v>64</v>
      </c>
      <c r="P1015">
        <v>36</v>
      </c>
      <c r="Q1015">
        <v>100</v>
      </c>
    </row>
    <row r="1016" spans="1:17" x14ac:dyDescent="0.2">
      <c r="A1016" s="7" t="str">
        <f t="shared" si="15"/>
        <v>South EastSep-12</v>
      </c>
      <c r="B1016" t="s">
        <v>63</v>
      </c>
      <c r="C1016" t="s">
        <v>258</v>
      </c>
      <c r="D1016">
        <v>1</v>
      </c>
      <c r="E1016">
        <v>1.5</v>
      </c>
      <c r="F1016">
        <v>2.5</v>
      </c>
      <c r="G1016">
        <v>1.3</v>
      </c>
      <c r="H1016">
        <v>3.8</v>
      </c>
      <c r="I1016">
        <v>2.5</v>
      </c>
      <c r="J1016">
        <v>0.3</v>
      </c>
      <c r="K1016">
        <v>2.7</v>
      </c>
      <c r="L1016">
        <v>6.6</v>
      </c>
      <c r="M1016">
        <v>25</v>
      </c>
      <c r="N1016">
        <v>40</v>
      </c>
      <c r="O1016">
        <v>65</v>
      </c>
      <c r="P1016">
        <v>35</v>
      </c>
      <c r="Q1016">
        <v>100</v>
      </c>
    </row>
    <row r="1017" spans="1:17" x14ac:dyDescent="0.2">
      <c r="A1017" s="7" t="str">
        <f t="shared" si="15"/>
        <v>South EastOct-12</v>
      </c>
      <c r="B1017" t="s">
        <v>63</v>
      </c>
      <c r="C1017" t="s">
        <v>259</v>
      </c>
      <c r="D1017">
        <v>1</v>
      </c>
      <c r="E1017">
        <v>1.5</v>
      </c>
      <c r="F1017">
        <v>2.5</v>
      </c>
      <c r="G1017">
        <v>1.5</v>
      </c>
      <c r="H1017">
        <v>4</v>
      </c>
      <c r="I1017">
        <v>2.7</v>
      </c>
      <c r="J1017">
        <v>0.4</v>
      </c>
      <c r="K1017">
        <v>3.2</v>
      </c>
      <c r="L1017">
        <v>7.2</v>
      </c>
      <c r="M1017">
        <v>25</v>
      </c>
      <c r="N1017">
        <v>39</v>
      </c>
      <c r="O1017">
        <v>63</v>
      </c>
      <c r="P1017">
        <v>37</v>
      </c>
      <c r="Q1017">
        <v>100</v>
      </c>
    </row>
    <row r="1018" spans="1:17" x14ac:dyDescent="0.2">
      <c r="A1018" s="7" t="str">
        <f t="shared" si="15"/>
        <v>South EastNov-12</v>
      </c>
      <c r="B1018" t="s">
        <v>63</v>
      </c>
      <c r="C1018" t="s">
        <v>260</v>
      </c>
      <c r="D1018">
        <v>0.9</v>
      </c>
      <c r="E1018">
        <v>1.5</v>
      </c>
      <c r="F1018">
        <v>2.4</v>
      </c>
      <c r="G1018">
        <v>1.3</v>
      </c>
      <c r="H1018">
        <v>3.7</v>
      </c>
      <c r="I1018">
        <v>2.7</v>
      </c>
      <c r="J1018">
        <v>0.4</v>
      </c>
      <c r="K1018">
        <v>3.1</v>
      </c>
      <c r="L1018">
        <v>6.8</v>
      </c>
      <c r="M1018">
        <v>25</v>
      </c>
      <c r="N1018">
        <v>41</v>
      </c>
      <c r="O1018">
        <v>65</v>
      </c>
      <c r="P1018">
        <v>35</v>
      </c>
      <c r="Q1018">
        <v>100</v>
      </c>
    </row>
    <row r="1019" spans="1:17" x14ac:dyDescent="0.2">
      <c r="A1019" s="7" t="str">
        <f t="shared" si="15"/>
        <v>South EastDec-12</v>
      </c>
      <c r="B1019" t="s">
        <v>63</v>
      </c>
      <c r="C1019" t="s">
        <v>266</v>
      </c>
      <c r="D1019">
        <v>0.7</v>
      </c>
      <c r="E1019">
        <v>1.2</v>
      </c>
      <c r="F1019">
        <v>1.9</v>
      </c>
      <c r="G1019">
        <v>0.9</v>
      </c>
      <c r="H1019">
        <v>2.9</v>
      </c>
      <c r="I1019">
        <v>2.2000000000000002</v>
      </c>
      <c r="J1019">
        <v>0.4</v>
      </c>
      <c r="K1019">
        <v>2.7</v>
      </c>
      <c r="L1019">
        <v>5.5</v>
      </c>
      <c r="M1019">
        <v>24</v>
      </c>
      <c r="N1019">
        <v>43</v>
      </c>
      <c r="O1019">
        <v>67</v>
      </c>
      <c r="P1019">
        <v>33</v>
      </c>
      <c r="Q1019">
        <v>100</v>
      </c>
    </row>
    <row r="1020" spans="1:17" x14ac:dyDescent="0.2">
      <c r="A1020" s="7" t="str">
        <f t="shared" si="15"/>
        <v>South EastJan-13</v>
      </c>
      <c r="B1020" t="s">
        <v>63</v>
      </c>
      <c r="C1020" t="s">
        <v>267</v>
      </c>
      <c r="D1020">
        <v>0.8</v>
      </c>
      <c r="E1020">
        <v>1.5</v>
      </c>
      <c r="F1020">
        <v>2.4</v>
      </c>
      <c r="G1020">
        <v>1.1000000000000001</v>
      </c>
      <c r="H1020">
        <v>3.5</v>
      </c>
      <c r="I1020">
        <v>3</v>
      </c>
      <c r="J1020">
        <v>0.4</v>
      </c>
      <c r="K1020">
        <v>3.4</v>
      </c>
      <c r="L1020">
        <v>6.9</v>
      </c>
      <c r="M1020">
        <v>24</v>
      </c>
      <c r="N1020">
        <v>44</v>
      </c>
      <c r="O1020">
        <v>68</v>
      </c>
      <c r="P1020">
        <v>32</v>
      </c>
      <c r="Q1020">
        <v>100</v>
      </c>
    </row>
    <row r="1021" spans="1:17" x14ac:dyDescent="0.2">
      <c r="A1021" s="7" t="str">
        <f t="shared" si="15"/>
        <v>South EastFeb-13</v>
      </c>
      <c r="B1021" t="s">
        <v>63</v>
      </c>
      <c r="C1021" t="s">
        <v>268</v>
      </c>
      <c r="D1021">
        <v>0.8</v>
      </c>
      <c r="E1021">
        <v>1.8</v>
      </c>
      <c r="F1021">
        <v>2.6</v>
      </c>
      <c r="G1021">
        <v>1</v>
      </c>
      <c r="H1021">
        <v>3.6</v>
      </c>
      <c r="I1021">
        <v>2.8</v>
      </c>
      <c r="J1021">
        <v>0.8</v>
      </c>
      <c r="K1021">
        <v>3.6</v>
      </c>
      <c r="L1021">
        <v>7.2</v>
      </c>
      <c r="M1021">
        <v>23</v>
      </c>
      <c r="N1021">
        <v>50</v>
      </c>
      <c r="O1021">
        <v>73</v>
      </c>
      <c r="P1021">
        <v>27</v>
      </c>
      <c r="Q1021">
        <v>100</v>
      </c>
    </row>
    <row r="1022" spans="1:17" x14ac:dyDescent="0.2">
      <c r="A1022" s="7" t="str">
        <f t="shared" si="15"/>
        <v>South EastMar-13</v>
      </c>
      <c r="B1022" t="s">
        <v>63</v>
      </c>
      <c r="C1022" t="s">
        <v>282</v>
      </c>
      <c r="D1022">
        <v>0.6</v>
      </c>
      <c r="E1022">
        <v>1.6</v>
      </c>
      <c r="F1022">
        <v>2.2000000000000002</v>
      </c>
      <c r="G1022">
        <v>0.9</v>
      </c>
      <c r="H1022">
        <v>3.1</v>
      </c>
      <c r="I1022">
        <v>2.6</v>
      </c>
      <c r="J1022">
        <v>0.4</v>
      </c>
      <c r="K1022">
        <v>3.1</v>
      </c>
      <c r="L1022">
        <v>6.2</v>
      </c>
      <c r="M1022">
        <v>20</v>
      </c>
      <c r="N1022">
        <v>51</v>
      </c>
      <c r="O1022">
        <v>71</v>
      </c>
      <c r="P1022">
        <v>29</v>
      </c>
      <c r="Q1022">
        <v>100</v>
      </c>
    </row>
    <row r="1023" spans="1:17" x14ac:dyDescent="0.2">
      <c r="A1023" s="7" t="str">
        <f t="shared" si="15"/>
        <v>South EastApr-13</v>
      </c>
      <c r="B1023" t="s">
        <v>63</v>
      </c>
      <c r="C1023" t="s">
        <v>283</v>
      </c>
      <c r="D1023">
        <v>0.5</v>
      </c>
      <c r="E1023">
        <v>1.6</v>
      </c>
      <c r="F1023">
        <v>2.1</v>
      </c>
      <c r="G1023">
        <v>0.7</v>
      </c>
      <c r="H1023">
        <v>2.8</v>
      </c>
      <c r="I1023">
        <v>2.5</v>
      </c>
      <c r="J1023">
        <v>0.4</v>
      </c>
      <c r="K1023">
        <v>3</v>
      </c>
      <c r="L1023">
        <v>5.8</v>
      </c>
      <c r="M1023">
        <v>18</v>
      </c>
      <c r="N1023">
        <v>55</v>
      </c>
      <c r="O1023">
        <v>74</v>
      </c>
      <c r="P1023">
        <v>26</v>
      </c>
      <c r="Q1023">
        <v>100</v>
      </c>
    </row>
    <row r="1024" spans="1:17" x14ac:dyDescent="0.2">
      <c r="A1024" s="7" t="str">
        <f t="shared" si="15"/>
        <v>South EastMay-13</v>
      </c>
      <c r="B1024" t="s">
        <v>63</v>
      </c>
      <c r="C1024" t="s">
        <v>284</v>
      </c>
      <c r="D1024">
        <v>0.5</v>
      </c>
      <c r="E1024">
        <v>1.5</v>
      </c>
      <c r="F1024">
        <v>2.1</v>
      </c>
      <c r="G1024">
        <v>0.7</v>
      </c>
      <c r="H1024">
        <v>2.8</v>
      </c>
      <c r="I1024">
        <v>3</v>
      </c>
      <c r="J1024">
        <v>0.9</v>
      </c>
      <c r="K1024">
        <v>3.9</v>
      </c>
      <c r="L1024">
        <v>6.7</v>
      </c>
      <c r="M1024">
        <v>18</v>
      </c>
      <c r="N1024">
        <v>56</v>
      </c>
      <c r="O1024">
        <v>74</v>
      </c>
      <c r="P1024">
        <v>26</v>
      </c>
      <c r="Q1024">
        <v>100</v>
      </c>
    </row>
    <row r="1025" spans="1:17" x14ac:dyDescent="0.2">
      <c r="A1025" s="7" t="str">
        <f t="shared" si="15"/>
        <v>South EastJun-13</v>
      </c>
      <c r="B1025" t="s">
        <v>63</v>
      </c>
      <c r="C1025" t="s">
        <v>754</v>
      </c>
      <c r="D1025">
        <v>0.5</v>
      </c>
      <c r="E1025">
        <v>1.5</v>
      </c>
      <c r="F1025">
        <v>1.9</v>
      </c>
      <c r="G1025">
        <v>0.7</v>
      </c>
      <c r="H1025">
        <v>2.6</v>
      </c>
      <c r="I1025">
        <v>2.9</v>
      </c>
      <c r="J1025">
        <v>1</v>
      </c>
      <c r="K1025">
        <v>3.9</v>
      </c>
      <c r="L1025">
        <v>6.5</v>
      </c>
      <c r="M1025">
        <v>18</v>
      </c>
      <c r="N1025">
        <v>56</v>
      </c>
      <c r="O1025">
        <v>74</v>
      </c>
      <c r="P1025">
        <v>26</v>
      </c>
      <c r="Q1025">
        <v>100</v>
      </c>
    </row>
    <row r="1026" spans="1:17" x14ac:dyDescent="0.2">
      <c r="A1026" s="7" t="str">
        <f t="shared" si="15"/>
        <v>South EastJul-13</v>
      </c>
      <c r="B1026" t="s">
        <v>63</v>
      </c>
      <c r="C1026" t="s">
        <v>759</v>
      </c>
      <c r="D1026">
        <v>0.5</v>
      </c>
      <c r="E1026">
        <v>1.7</v>
      </c>
      <c r="F1026">
        <v>2.2000000000000002</v>
      </c>
      <c r="G1026">
        <v>0.7</v>
      </c>
      <c r="H1026">
        <v>2.9</v>
      </c>
      <c r="I1026">
        <v>3.3</v>
      </c>
      <c r="J1026">
        <v>1.3</v>
      </c>
      <c r="K1026">
        <v>4.5999999999999996</v>
      </c>
      <c r="L1026">
        <v>7.5</v>
      </c>
      <c r="M1026">
        <v>17</v>
      </c>
      <c r="N1026">
        <v>58</v>
      </c>
      <c r="O1026">
        <v>75</v>
      </c>
      <c r="P1026">
        <v>25</v>
      </c>
      <c r="Q1026">
        <v>100</v>
      </c>
    </row>
    <row r="1027" spans="1:17" x14ac:dyDescent="0.2">
      <c r="A1027" s="7" t="str">
        <f t="shared" ref="A1027:A1090" si="16">CONCATENATE(B1027,C1027)</f>
        <v>South EastAug-13</v>
      </c>
      <c r="B1027" t="s">
        <v>63</v>
      </c>
      <c r="C1027" t="s">
        <v>760</v>
      </c>
      <c r="D1027">
        <v>0.4</v>
      </c>
      <c r="E1027">
        <v>1.5</v>
      </c>
      <c r="F1027">
        <v>1.8</v>
      </c>
      <c r="G1027">
        <v>0.6</v>
      </c>
      <c r="H1027">
        <v>2.4</v>
      </c>
      <c r="I1027">
        <v>3.1</v>
      </c>
      <c r="J1027">
        <v>0.7</v>
      </c>
      <c r="K1027">
        <v>3.8</v>
      </c>
      <c r="L1027">
        <v>6.2</v>
      </c>
      <c r="M1027">
        <v>15</v>
      </c>
      <c r="N1027">
        <v>60</v>
      </c>
      <c r="O1027">
        <v>75</v>
      </c>
      <c r="P1027">
        <v>25</v>
      </c>
      <c r="Q1027">
        <v>100</v>
      </c>
    </row>
    <row r="1028" spans="1:17" x14ac:dyDescent="0.2">
      <c r="A1028" s="7" t="str">
        <f t="shared" si="16"/>
        <v>South EastSep-13</v>
      </c>
      <c r="B1028" t="s">
        <v>63</v>
      </c>
      <c r="C1028" t="s">
        <v>761</v>
      </c>
      <c r="D1028">
        <v>0.5</v>
      </c>
      <c r="E1028">
        <v>1.5</v>
      </c>
      <c r="F1028">
        <v>2</v>
      </c>
      <c r="G1028">
        <v>0.6</v>
      </c>
      <c r="H1028">
        <v>2.6</v>
      </c>
      <c r="I1028">
        <v>3.3</v>
      </c>
      <c r="J1028">
        <v>0.7</v>
      </c>
      <c r="K1028">
        <v>3.9</v>
      </c>
      <c r="L1028">
        <v>6.6</v>
      </c>
      <c r="M1028">
        <v>18</v>
      </c>
      <c r="N1028">
        <v>59</v>
      </c>
      <c r="O1028">
        <v>77</v>
      </c>
      <c r="P1028">
        <v>23</v>
      </c>
      <c r="Q1028">
        <v>100</v>
      </c>
    </row>
    <row r="1029" spans="1:17" x14ac:dyDescent="0.2">
      <c r="A1029" s="7" t="str">
        <f t="shared" si="16"/>
        <v>South EastOct-13</v>
      </c>
      <c r="B1029" t="s">
        <v>63</v>
      </c>
      <c r="C1029" t="s">
        <v>786</v>
      </c>
      <c r="D1029">
        <v>0.4</v>
      </c>
      <c r="E1029">
        <v>1.4</v>
      </c>
      <c r="F1029">
        <v>1.8</v>
      </c>
      <c r="G1029">
        <v>0.7</v>
      </c>
      <c r="H1029">
        <v>2.5</v>
      </c>
      <c r="I1029">
        <v>3.4</v>
      </c>
      <c r="J1029">
        <v>0.8</v>
      </c>
      <c r="K1029">
        <v>4.2</v>
      </c>
      <c r="L1029">
        <v>6.7</v>
      </c>
      <c r="M1029">
        <v>16</v>
      </c>
      <c r="N1029">
        <v>57</v>
      </c>
      <c r="O1029">
        <v>73</v>
      </c>
      <c r="P1029">
        <v>27</v>
      </c>
      <c r="Q1029">
        <v>100</v>
      </c>
    </row>
    <row r="1030" spans="1:17" x14ac:dyDescent="0.2">
      <c r="A1030" s="7" t="str">
        <f t="shared" si="16"/>
        <v>South EastNov-13</v>
      </c>
      <c r="B1030" t="s">
        <v>63</v>
      </c>
      <c r="C1030" t="s">
        <v>787</v>
      </c>
      <c r="D1030">
        <v>0.4</v>
      </c>
      <c r="E1030">
        <v>1.3</v>
      </c>
      <c r="F1030">
        <v>1.7</v>
      </c>
      <c r="G1030">
        <v>0.7</v>
      </c>
      <c r="H1030">
        <v>2.2999999999999998</v>
      </c>
      <c r="I1030">
        <v>3.1</v>
      </c>
      <c r="J1030">
        <v>0.9</v>
      </c>
      <c r="K1030">
        <v>4</v>
      </c>
      <c r="L1030">
        <v>6.3</v>
      </c>
      <c r="M1030">
        <v>15</v>
      </c>
      <c r="N1030">
        <v>56</v>
      </c>
      <c r="O1030">
        <v>72</v>
      </c>
      <c r="P1030">
        <v>28</v>
      </c>
      <c r="Q1030">
        <v>100</v>
      </c>
    </row>
    <row r="1031" spans="1:17" x14ac:dyDescent="0.2">
      <c r="A1031" s="7" t="str">
        <f t="shared" si="16"/>
        <v>South EastDec-13</v>
      </c>
      <c r="B1031" t="s">
        <v>63</v>
      </c>
      <c r="C1031" t="s">
        <v>788</v>
      </c>
      <c r="D1031">
        <v>0.3</v>
      </c>
      <c r="E1031">
        <v>1.1000000000000001</v>
      </c>
      <c r="F1031">
        <v>1.4</v>
      </c>
      <c r="G1031">
        <v>0.5</v>
      </c>
      <c r="H1031">
        <v>1.9</v>
      </c>
      <c r="I1031">
        <v>2.7</v>
      </c>
      <c r="J1031">
        <v>0.7</v>
      </c>
      <c r="K1031">
        <v>3.5</v>
      </c>
      <c r="L1031">
        <v>5.3</v>
      </c>
      <c r="M1031">
        <v>15</v>
      </c>
      <c r="N1031">
        <v>59</v>
      </c>
      <c r="O1031">
        <v>74</v>
      </c>
      <c r="P1031">
        <v>26</v>
      </c>
      <c r="Q1031">
        <v>100</v>
      </c>
    </row>
    <row r="1032" spans="1:17" x14ac:dyDescent="0.2">
      <c r="A1032" s="7" t="str">
        <f t="shared" si="16"/>
        <v>South EastJan-14</v>
      </c>
      <c r="B1032" t="s">
        <v>63</v>
      </c>
      <c r="C1032" t="s">
        <v>804</v>
      </c>
      <c r="D1032">
        <v>0.4</v>
      </c>
      <c r="E1032">
        <v>1.4</v>
      </c>
      <c r="F1032">
        <v>1.8</v>
      </c>
      <c r="G1032">
        <v>0.6</v>
      </c>
      <c r="H1032">
        <v>2.4</v>
      </c>
      <c r="I1032">
        <v>3.6</v>
      </c>
      <c r="J1032">
        <v>1.2</v>
      </c>
      <c r="K1032">
        <v>4.8</v>
      </c>
      <c r="L1032">
        <v>7.2</v>
      </c>
      <c r="M1032">
        <v>15</v>
      </c>
      <c r="N1032">
        <v>59</v>
      </c>
      <c r="O1032">
        <v>74</v>
      </c>
      <c r="P1032">
        <v>26</v>
      </c>
      <c r="Q1032">
        <v>100</v>
      </c>
    </row>
    <row r="1033" spans="1:17" x14ac:dyDescent="0.2">
      <c r="A1033" s="7" t="str">
        <f t="shared" si="16"/>
        <v>South EastFeb-14</v>
      </c>
      <c r="B1033" t="s">
        <v>63</v>
      </c>
      <c r="C1033" t="s">
        <v>805</v>
      </c>
      <c r="D1033">
        <v>0.3</v>
      </c>
      <c r="E1033">
        <v>1.3</v>
      </c>
      <c r="F1033">
        <v>1.6</v>
      </c>
      <c r="G1033">
        <v>0.5</v>
      </c>
      <c r="H1033">
        <v>2.1</v>
      </c>
      <c r="I1033">
        <v>3</v>
      </c>
      <c r="J1033">
        <v>1.6</v>
      </c>
      <c r="K1033">
        <v>4.5999999999999996</v>
      </c>
      <c r="L1033">
        <v>6.7</v>
      </c>
      <c r="M1033">
        <v>14</v>
      </c>
      <c r="N1033">
        <v>60</v>
      </c>
      <c r="O1033">
        <v>74</v>
      </c>
      <c r="P1033">
        <v>26</v>
      </c>
      <c r="Q1033">
        <v>100</v>
      </c>
    </row>
    <row r="1034" spans="1:17" x14ac:dyDescent="0.2">
      <c r="A1034" s="7" t="str">
        <f t="shared" si="16"/>
        <v>South EastMar-14</v>
      </c>
      <c r="B1034" t="s">
        <v>63</v>
      </c>
      <c r="C1034" t="s">
        <v>806</v>
      </c>
      <c r="D1034">
        <v>0.3</v>
      </c>
      <c r="E1034">
        <v>1.4</v>
      </c>
      <c r="F1034">
        <v>1.7</v>
      </c>
      <c r="G1034">
        <v>0.5</v>
      </c>
      <c r="H1034">
        <v>2.2000000000000002</v>
      </c>
      <c r="I1034">
        <v>3.1</v>
      </c>
      <c r="J1034">
        <v>1.1000000000000001</v>
      </c>
      <c r="K1034">
        <v>4.0999999999999996</v>
      </c>
      <c r="L1034">
        <v>6.3</v>
      </c>
      <c r="M1034">
        <v>13</v>
      </c>
      <c r="N1034">
        <v>62</v>
      </c>
      <c r="O1034">
        <v>76</v>
      </c>
      <c r="P1034">
        <v>24</v>
      </c>
      <c r="Q1034">
        <v>100</v>
      </c>
    </row>
    <row r="1035" spans="1:17" x14ac:dyDescent="0.2">
      <c r="A1035" s="7" t="str">
        <f t="shared" si="16"/>
        <v>South EastApr-14</v>
      </c>
      <c r="B1035" t="s">
        <v>63</v>
      </c>
      <c r="C1035" t="s">
        <v>768</v>
      </c>
      <c r="D1035">
        <v>0.2</v>
      </c>
      <c r="E1035">
        <v>1.3</v>
      </c>
      <c r="F1035">
        <v>1.5</v>
      </c>
      <c r="G1035">
        <v>0.4</v>
      </c>
      <c r="H1035">
        <v>1.9</v>
      </c>
      <c r="I1035">
        <v>2.8</v>
      </c>
      <c r="J1035">
        <v>1.2</v>
      </c>
      <c r="K1035">
        <v>3.9</v>
      </c>
      <c r="L1035">
        <v>5.9</v>
      </c>
      <c r="M1035">
        <v>12</v>
      </c>
      <c r="N1035">
        <v>65</v>
      </c>
      <c r="O1035">
        <v>77</v>
      </c>
      <c r="P1035">
        <v>23</v>
      </c>
      <c r="Q1035">
        <v>100</v>
      </c>
    </row>
    <row r="1036" spans="1:17" x14ac:dyDescent="0.2">
      <c r="A1036" s="7" t="str">
        <f t="shared" si="16"/>
        <v>South EastMay-14</v>
      </c>
      <c r="B1036" t="s">
        <v>63</v>
      </c>
      <c r="C1036" t="s">
        <v>769</v>
      </c>
      <c r="D1036">
        <v>0.2</v>
      </c>
      <c r="E1036">
        <v>1.2</v>
      </c>
      <c r="F1036">
        <v>1.5</v>
      </c>
      <c r="G1036">
        <v>0.4</v>
      </c>
      <c r="H1036">
        <v>1.8</v>
      </c>
      <c r="I1036">
        <v>2.9</v>
      </c>
      <c r="J1036">
        <v>1.5</v>
      </c>
      <c r="K1036">
        <v>4.4000000000000004</v>
      </c>
      <c r="L1036">
        <v>6.2</v>
      </c>
      <c r="M1036">
        <v>13</v>
      </c>
      <c r="N1036">
        <v>67</v>
      </c>
      <c r="O1036">
        <v>80</v>
      </c>
      <c r="P1036">
        <v>20</v>
      </c>
      <c r="Q1036">
        <v>100</v>
      </c>
    </row>
    <row r="1037" spans="1:17" x14ac:dyDescent="0.2">
      <c r="A1037" s="7" t="str">
        <f t="shared" si="16"/>
        <v>South EastJun-14</v>
      </c>
      <c r="B1037" t="s">
        <v>63</v>
      </c>
      <c r="C1037" t="s">
        <v>770</v>
      </c>
      <c r="D1037">
        <v>0.2</v>
      </c>
      <c r="E1037">
        <v>1.2</v>
      </c>
      <c r="F1037">
        <v>1.4</v>
      </c>
      <c r="G1037">
        <v>0.3</v>
      </c>
      <c r="H1037">
        <v>1.7</v>
      </c>
      <c r="I1037">
        <v>2.8</v>
      </c>
      <c r="J1037">
        <v>1.8</v>
      </c>
      <c r="K1037">
        <v>4.5999999999999996</v>
      </c>
      <c r="L1037">
        <v>6.3</v>
      </c>
      <c r="M1037">
        <v>10</v>
      </c>
      <c r="N1037">
        <v>74</v>
      </c>
      <c r="O1037">
        <v>84</v>
      </c>
      <c r="P1037">
        <v>16</v>
      </c>
      <c r="Q1037">
        <v>100</v>
      </c>
    </row>
    <row r="1038" spans="1:17" x14ac:dyDescent="0.2">
      <c r="A1038" s="7" t="str">
        <f t="shared" si="16"/>
        <v>South EastJul-14</v>
      </c>
      <c r="B1038" t="s">
        <v>63</v>
      </c>
      <c r="C1038" t="s">
        <v>773</v>
      </c>
      <c r="D1038">
        <v>0.1</v>
      </c>
      <c r="E1038">
        <v>1.2</v>
      </c>
      <c r="F1038">
        <v>1.4</v>
      </c>
      <c r="G1038">
        <v>0.2</v>
      </c>
      <c r="H1038">
        <v>1.6</v>
      </c>
      <c r="I1038">
        <v>2.9</v>
      </c>
      <c r="J1038">
        <v>2.2000000000000002</v>
      </c>
      <c r="K1038">
        <v>5.0999999999999996</v>
      </c>
      <c r="L1038">
        <v>6.7</v>
      </c>
      <c r="M1038">
        <v>9</v>
      </c>
      <c r="N1038">
        <v>79</v>
      </c>
      <c r="O1038">
        <v>88</v>
      </c>
      <c r="P1038">
        <v>12</v>
      </c>
      <c r="Q1038">
        <v>100</v>
      </c>
    </row>
    <row r="1039" spans="1:17" x14ac:dyDescent="0.2">
      <c r="A1039" s="7" t="str">
        <f t="shared" si="16"/>
        <v>South EastAug-14</v>
      </c>
      <c r="B1039" t="s">
        <v>63</v>
      </c>
      <c r="C1039" t="s">
        <v>774</v>
      </c>
      <c r="D1039">
        <v>0.1</v>
      </c>
      <c r="E1039">
        <v>1.1000000000000001</v>
      </c>
      <c r="F1039">
        <v>1.2</v>
      </c>
      <c r="G1039">
        <v>0.1</v>
      </c>
      <c r="H1039">
        <v>1.3</v>
      </c>
      <c r="I1039">
        <v>2.5</v>
      </c>
      <c r="J1039">
        <v>2.4</v>
      </c>
      <c r="K1039">
        <v>4.9000000000000004</v>
      </c>
      <c r="L1039">
        <v>6.2</v>
      </c>
      <c r="M1039">
        <v>9</v>
      </c>
      <c r="N1039">
        <v>83</v>
      </c>
      <c r="O1039">
        <v>92</v>
      </c>
      <c r="P1039">
        <v>8</v>
      </c>
      <c r="Q1039">
        <v>100</v>
      </c>
    </row>
    <row r="1040" spans="1:17" x14ac:dyDescent="0.2">
      <c r="A1040" s="7" t="str">
        <f t="shared" si="16"/>
        <v>South EastSep-14</v>
      </c>
      <c r="B1040" t="s">
        <v>63</v>
      </c>
      <c r="C1040" t="s">
        <v>775</v>
      </c>
      <c r="D1040">
        <v>0.1</v>
      </c>
      <c r="E1040">
        <v>1.2</v>
      </c>
      <c r="F1040">
        <v>1.4</v>
      </c>
      <c r="G1040">
        <v>0.1</v>
      </c>
      <c r="H1040">
        <v>1.5</v>
      </c>
      <c r="I1040">
        <v>2.7</v>
      </c>
      <c r="J1040">
        <v>3</v>
      </c>
      <c r="K1040">
        <v>5.7</v>
      </c>
      <c r="L1040">
        <v>7.2</v>
      </c>
      <c r="M1040">
        <v>9</v>
      </c>
      <c r="N1040">
        <v>84</v>
      </c>
      <c r="O1040">
        <v>93</v>
      </c>
      <c r="P1040">
        <v>7</v>
      </c>
      <c r="Q1040">
        <v>100</v>
      </c>
    </row>
    <row r="1041" spans="1:17" x14ac:dyDescent="0.2">
      <c r="A1041" s="7" t="str">
        <f t="shared" si="16"/>
        <v>South EastTo Date</v>
      </c>
      <c r="B1041" t="s">
        <v>63</v>
      </c>
      <c r="C1041" t="s">
        <v>244</v>
      </c>
      <c r="D1041">
        <v>57.9</v>
      </c>
      <c r="E1041">
        <v>69.8</v>
      </c>
      <c r="F1041">
        <v>127.7</v>
      </c>
      <c r="G1041">
        <v>86</v>
      </c>
      <c r="H1041">
        <v>213.7</v>
      </c>
      <c r="I1041">
        <v>175.6</v>
      </c>
      <c r="J1041">
        <v>28.3</v>
      </c>
      <c r="K1041">
        <v>203.9</v>
      </c>
      <c r="L1041">
        <v>417.6</v>
      </c>
      <c r="M1041">
        <v>27</v>
      </c>
      <c r="N1041">
        <v>33</v>
      </c>
      <c r="O1041">
        <v>60</v>
      </c>
      <c r="P1041">
        <v>40</v>
      </c>
      <c r="Q1041">
        <v>100</v>
      </c>
    </row>
    <row r="1042" spans="1:17" x14ac:dyDescent="0.2">
      <c r="A1042" s="7" t="str">
        <f t="shared" si="16"/>
        <v>South WestApr-09 to Mar-10</v>
      </c>
      <c r="B1042" t="s">
        <v>64</v>
      </c>
      <c r="C1042" t="s">
        <v>119</v>
      </c>
      <c r="D1042">
        <v>10.1</v>
      </c>
      <c r="E1042">
        <v>3.3</v>
      </c>
      <c r="F1042">
        <v>13.4</v>
      </c>
      <c r="G1042">
        <v>16.899999999999999</v>
      </c>
      <c r="H1042">
        <v>30.3</v>
      </c>
      <c r="I1042">
        <v>18.399999999999999</v>
      </c>
      <c r="J1042">
        <v>0</v>
      </c>
      <c r="K1042">
        <v>18.399999999999999</v>
      </c>
      <c r="L1042">
        <v>48.7</v>
      </c>
      <c r="M1042">
        <v>33</v>
      </c>
      <c r="N1042">
        <v>11</v>
      </c>
      <c r="O1042">
        <v>44</v>
      </c>
      <c r="P1042">
        <v>56</v>
      </c>
      <c r="Q1042">
        <v>100</v>
      </c>
    </row>
    <row r="1043" spans="1:17" x14ac:dyDescent="0.2">
      <c r="A1043" s="7" t="str">
        <f t="shared" si="16"/>
        <v>South WestApr-10 to Mar-11</v>
      </c>
      <c r="B1043" t="s">
        <v>64</v>
      </c>
      <c r="C1043" t="s">
        <v>120</v>
      </c>
      <c r="D1043">
        <v>10.4</v>
      </c>
      <c r="E1043">
        <v>4.2</v>
      </c>
      <c r="F1043">
        <v>14.7</v>
      </c>
      <c r="G1043">
        <v>16.899999999999999</v>
      </c>
      <c r="H1043">
        <v>31.5</v>
      </c>
      <c r="I1043">
        <v>18.2</v>
      </c>
      <c r="J1043">
        <v>0</v>
      </c>
      <c r="K1043">
        <v>18.2</v>
      </c>
      <c r="L1043">
        <v>49.7</v>
      </c>
      <c r="M1043">
        <v>33</v>
      </c>
      <c r="N1043">
        <v>13</v>
      </c>
      <c r="O1043">
        <v>47</v>
      </c>
      <c r="P1043">
        <v>53</v>
      </c>
      <c r="Q1043">
        <v>100</v>
      </c>
    </row>
    <row r="1044" spans="1:17" x14ac:dyDescent="0.2">
      <c r="A1044" s="7" t="str">
        <f t="shared" si="16"/>
        <v>South WestApr-11 to Mar-12</v>
      </c>
      <c r="B1044" t="s">
        <v>64</v>
      </c>
      <c r="C1044" t="s">
        <v>238</v>
      </c>
      <c r="D1044">
        <v>6.7</v>
      </c>
      <c r="E1044">
        <v>8</v>
      </c>
      <c r="F1044">
        <v>14.7</v>
      </c>
      <c r="G1044">
        <v>12.2</v>
      </c>
      <c r="H1044">
        <v>26.9</v>
      </c>
      <c r="I1044">
        <v>23.4</v>
      </c>
      <c r="J1044">
        <v>0.5</v>
      </c>
      <c r="K1044">
        <v>23.9</v>
      </c>
      <c r="L1044">
        <v>50.8</v>
      </c>
      <c r="M1044">
        <v>25</v>
      </c>
      <c r="N1044">
        <v>30</v>
      </c>
      <c r="O1044">
        <v>55</v>
      </c>
      <c r="P1044">
        <v>45</v>
      </c>
      <c r="Q1044">
        <v>100</v>
      </c>
    </row>
    <row r="1045" spans="1:17" x14ac:dyDescent="0.2">
      <c r="A1045" s="7" t="str">
        <f t="shared" si="16"/>
        <v>South WestApr-12 to Mar-13</v>
      </c>
      <c r="B1045" t="s">
        <v>64</v>
      </c>
      <c r="C1045" t="s">
        <v>279</v>
      </c>
      <c r="D1045">
        <v>6.1</v>
      </c>
      <c r="E1045">
        <v>11.3</v>
      </c>
      <c r="F1045">
        <v>17.399999999999999</v>
      </c>
      <c r="G1045">
        <v>9.1999999999999993</v>
      </c>
      <c r="H1045">
        <v>26.6</v>
      </c>
      <c r="I1045">
        <v>25</v>
      </c>
      <c r="J1045">
        <v>2.6</v>
      </c>
      <c r="K1045">
        <v>27.6</v>
      </c>
      <c r="L1045">
        <v>54.3</v>
      </c>
      <c r="M1045">
        <v>23</v>
      </c>
      <c r="N1045">
        <v>42</v>
      </c>
      <c r="O1045">
        <v>65</v>
      </c>
      <c r="P1045">
        <v>35</v>
      </c>
      <c r="Q1045">
        <v>100</v>
      </c>
    </row>
    <row r="1046" spans="1:17" x14ac:dyDescent="0.2">
      <c r="A1046" s="7" t="str">
        <f t="shared" si="16"/>
        <v>South WestApr-13 to Mar-14</v>
      </c>
      <c r="B1046" t="s">
        <v>64</v>
      </c>
      <c r="C1046" t="s">
        <v>801</v>
      </c>
      <c r="D1046">
        <v>2.6</v>
      </c>
      <c r="E1046">
        <v>11.3</v>
      </c>
      <c r="F1046">
        <v>13.9</v>
      </c>
      <c r="G1046">
        <v>3.9</v>
      </c>
      <c r="H1046">
        <v>17.8</v>
      </c>
      <c r="I1046">
        <v>29.8</v>
      </c>
      <c r="J1046">
        <v>8.3000000000000007</v>
      </c>
      <c r="K1046">
        <v>38.1</v>
      </c>
      <c r="L1046">
        <v>55.9</v>
      </c>
      <c r="M1046">
        <v>15</v>
      </c>
      <c r="N1046">
        <v>64</v>
      </c>
      <c r="O1046">
        <v>78</v>
      </c>
      <c r="P1046">
        <v>22</v>
      </c>
      <c r="Q1046">
        <v>100</v>
      </c>
    </row>
    <row r="1047" spans="1:17" x14ac:dyDescent="0.2">
      <c r="A1047" s="7" t="str">
        <f t="shared" si="16"/>
        <v>South WestJan-09 to Dec-09</v>
      </c>
      <c r="B1047" t="s">
        <v>64</v>
      </c>
      <c r="C1047" t="s">
        <v>122</v>
      </c>
      <c r="D1047">
        <v>10</v>
      </c>
      <c r="E1047">
        <v>3.3</v>
      </c>
      <c r="F1047">
        <v>13.3</v>
      </c>
      <c r="G1047">
        <v>16.600000000000001</v>
      </c>
      <c r="H1047">
        <v>30</v>
      </c>
      <c r="I1047">
        <v>18.8</v>
      </c>
      <c r="J1047">
        <v>0</v>
      </c>
      <c r="K1047">
        <v>18.8</v>
      </c>
      <c r="L1047">
        <v>48.7</v>
      </c>
      <c r="M1047">
        <v>33</v>
      </c>
      <c r="N1047">
        <v>11</v>
      </c>
      <c r="O1047">
        <v>44</v>
      </c>
      <c r="P1047">
        <v>56</v>
      </c>
      <c r="Q1047">
        <v>100</v>
      </c>
    </row>
    <row r="1048" spans="1:17" x14ac:dyDescent="0.2">
      <c r="A1048" s="7" t="str">
        <f t="shared" si="16"/>
        <v>South WestJan-10 to Dec-10</v>
      </c>
      <c r="B1048" t="s">
        <v>64</v>
      </c>
      <c r="C1048" t="s">
        <v>123</v>
      </c>
      <c r="D1048">
        <v>10.7</v>
      </c>
      <c r="E1048">
        <v>3.7</v>
      </c>
      <c r="F1048">
        <v>14.4</v>
      </c>
      <c r="G1048">
        <v>16.8</v>
      </c>
      <c r="H1048">
        <v>31.2</v>
      </c>
      <c r="I1048">
        <v>17.8</v>
      </c>
      <c r="J1048">
        <v>0</v>
      </c>
      <c r="K1048">
        <v>17.899999999999999</v>
      </c>
      <c r="L1048">
        <v>49.1</v>
      </c>
      <c r="M1048">
        <v>34</v>
      </c>
      <c r="N1048">
        <v>12</v>
      </c>
      <c r="O1048">
        <v>46</v>
      </c>
      <c r="P1048">
        <v>54</v>
      </c>
      <c r="Q1048">
        <v>100</v>
      </c>
    </row>
    <row r="1049" spans="1:17" x14ac:dyDescent="0.2">
      <c r="A1049" s="7" t="str">
        <f t="shared" si="16"/>
        <v>South WestJan-11 to Dec-11</v>
      </c>
      <c r="B1049" t="s">
        <v>64</v>
      </c>
      <c r="C1049" t="s">
        <v>228</v>
      </c>
      <c r="D1049">
        <v>7.2</v>
      </c>
      <c r="E1049">
        <v>7.2</v>
      </c>
      <c r="F1049">
        <v>14.4</v>
      </c>
      <c r="G1049">
        <v>13.6</v>
      </c>
      <c r="H1049">
        <v>28</v>
      </c>
      <c r="I1049">
        <v>22.4</v>
      </c>
      <c r="J1049">
        <v>0.3</v>
      </c>
      <c r="K1049">
        <v>22.7</v>
      </c>
      <c r="L1049">
        <v>50.7</v>
      </c>
      <c r="M1049">
        <v>26</v>
      </c>
      <c r="N1049">
        <v>26</v>
      </c>
      <c r="O1049">
        <v>51</v>
      </c>
      <c r="P1049">
        <v>49</v>
      </c>
      <c r="Q1049">
        <v>100</v>
      </c>
    </row>
    <row r="1050" spans="1:17" x14ac:dyDescent="0.2">
      <c r="A1050" s="7" t="str">
        <f t="shared" si="16"/>
        <v>South WestJan-12 to Dec-12</v>
      </c>
      <c r="B1050" t="s">
        <v>64</v>
      </c>
      <c r="C1050" t="s">
        <v>269</v>
      </c>
      <c r="D1050">
        <v>6.6</v>
      </c>
      <c r="E1050">
        <v>10.199999999999999</v>
      </c>
      <c r="F1050">
        <v>16.899999999999999</v>
      </c>
      <c r="G1050">
        <v>10.4</v>
      </c>
      <c r="H1050">
        <v>27.2</v>
      </c>
      <c r="I1050">
        <v>23.9</v>
      </c>
      <c r="J1050">
        <v>1.5</v>
      </c>
      <c r="K1050">
        <v>25.4</v>
      </c>
      <c r="L1050">
        <v>52.7</v>
      </c>
      <c r="M1050">
        <v>24</v>
      </c>
      <c r="N1050">
        <v>38</v>
      </c>
      <c r="O1050">
        <v>62</v>
      </c>
      <c r="P1050">
        <v>38</v>
      </c>
      <c r="Q1050">
        <v>100</v>
      </c>
    </row>
    <row r="1051" spans="1:17" x14ac:dyDescent="0.2">
      <c r="A1051" s="7" t="str">
        <f t="shared" si="16"/>
        <v>South WestJan-13 to Dec-13</v>
      </c>
      <c r="B1051" t="s">
        <v>64</v>
      </c>
      <c r="C1051" t="s">
        <v>789</v>
      </c>
      <c r="D1051">
        <v>3.4</v>
      </c>
      <c r="E1051">
        <v>12.1</v>
      </c>
      <c r="F1051">
        <v>15.5</v>
      </c>
      <c r="G1051">
        <v>5.2</v>
      </c>
      <c r="H1051">
        <v>20.7</v>
      </c>
      <c r="I1051">
        <v>29.5</v>
      </c>
      <c r="J1051">
        <v>6.1</v>
      </c>
      <c r="K1051">
        <v>35.5</v>
      </c>
      <c r="L1051">
        <v>56.2</v>
      </c>
      <c r="M1051">
        <v>17</v>
      </c>
      <c r="N1051">
        <v>58</v>
      </c>
      <c r="O1051">
        <v>75</v>
      </c>
      <c r="P1051">
        <v>25</v>
      </c>
      <c r="Q1051">
        <v>100</v>
      </c>
    </row>
    <row r="1052" spans="1:17" x14ac:dyDescent="0.2">
      <c r="A1052" s="7" t="str">
        <f t="shared" si="16"/>
        <v>South WestOct-08 to Dec-08</v>
      </c>
      <c r="B1052" t="s">
        <v>64</v>
      </c>
      <c r="C1052" t="s">
        <v>125</v>
      </c>
      <c r="D1052">
        <v>1.4</v>
      </c>
      <c r="E1052">
        <v>0.5</v>
      </c>
      <c r="F1052">
        <v>1.9</v>
      </c>
      <c r="G1052">
        <v>2.4</v>
      </c>
      <c r="H1052">
        <v>4.3</v>
      </c>
      <c r="I1052">
        <v>3.2</v>
      </c>
      <c r="J1052">
        <v>0</v>
      </c>
      <c r="K1052">
        <v>3.2</v>
      </c>
      <c r="L1052">
        <v>7.5</v>
      </c>
      <c r="M1052">
        <v>32</v>
      </c>
      <c r="N1052">
        <v>12</v>
      </c>
      <c r="O1052">
        <v>44</v>
      </c>
      <c r="P1052">
        <v>56</v>
      </c>
      <c r="Q1052">
        <v>100</v>
      </c>
    </row>
    <row r="1053" spans="1:17" x14ac:dyDescent="0.2">
      <c r="A1053" s="7" t="str">
        <f t="shared" si="16"/>
        <v>South WestJan-09 to Mar-09</v>
      </c>
      <c r="B1053" t="s">
        <v>64</v>
      </c>
      <c r="C1053" t="s">
        <v>126</v>
      </c>
      <c r="D1053">
        <v>2.5</v>
      </c>
      <c r="E1053">
        <v>0.8</v>
      </c>
      <c r="F1053">
        <v>3.3</v>
      </c>
      <c r="G1053">
        <v>4</v>
      </c>
      <c r="H1053">
        <v>7.3</v>
      </c>
      <c r="I1053">
        <v>5.0999999999999996</v>
      </c>
      <c r="J1053">
        <v>0</v>
      </c>
      <c r="K1053">
        <v>5.0999999999999996</v>
      </c>
      <c r="L1053">
        <v>12.4</v>
      </c>
      <c r="M1053">
        <v>34</v>
      </c>
      <c r="N1053">
        <v>11</v>
      </c>
      <c r="O1053">
        <v>45</v>
      </c>
      <c r="P1053">
        <v>55</v>
      </c>
      <c r="Q1053">
        <v>100</v>
      </c>
    </row>
    <row r="1054" spans="1:17" x14ac:dyDescent="0.2">
      <c r="A1054" s="7" t="str">
        <f t="shared" si="16"/>
        <v>South WestApr-09 to Jun-09</v>
      </c>
      <c r="B1054" t="s">
        <v>64</v>
      </c>
      <c r="C1054" t="s">
        <v>127</v>
      </c>
      <c r="D1054">
        <v>2.6</v>
      </c>
      <c r="E1054">
        <v>0.8</v>
      </c>
      <c r="F1054">
        <v>3.4</v>
      </c>
      <c r="G1054">
        <v>4.3</v>
      </c>
      <c r="H1054">
        <v>7.7</v>
      </c>
      <c r="I1054">
        <v>4.5</v>
      </c>
      <c r="J1054">
        <v>0</v>
      </c>
      <c r="K1054">
        <v>4.5</v>
      </c>
      <c r="L1054">
        <v>12.3</v>
      </c>
      <c r="M1054">
        <v>34</v>
      </c>
      <c r="N1054">
        <v>10</v>
      </c>
      <c r="O1054">
        <v>44</v>
      </c>
      <c r="P1054">
        <v>56</v>
      </c>
      <c r="Q1054">
        <v>100</v>
      </c>
    </row>
    <row r="1055" spans="1:17" x14ac:dyDescent="0.2">
      <c r="A1055" s="7" t="str">
        <f t="shared" si="16"/>
        <v>South WestJul-09 to Sep-09</v>
      </c>
      <c r="B1055" t="s">
        <v>64</v>
      </c>
      <c r="C1055" t="s">
        <v>128</v>
      </c>
      <c r="D1055">
        <v>2.6</v>
      </c>
      <c r="E1055">
        <v>0.9</v>
      </c>
      <c r="F1055">
        <v>3.5</v>
      </c>
      <c r="G1055">
        <v>4.3</v>
      </c>
      <c r="H1055">
        <v>7.8</v>
      </c>
      <c r="I1055">
        <v>4.7</v>
      </c>
      <c r="J1055">
        <v>0</v>
      </c>
      <c r="K1055">
        <v>4.7</v>
      </c>
      <c r="L1055">
        <v>12.5</v>
      </c>
      <c r="M1055">
        <v>33</v>
      </c>
      <c r="N1055">
        <v>12</v>
      </c>
      <c r="O1055">
        <v>45</v>
      </c>
      <c r="P1055">
        <v>55</v>
      </c>
      <c r="Q1055">
        <v>100</v>
      </c>
    </row>
    <row r="1056" spans="1:17" x14ac:dyDescent="0.2">
      <c r="A1056" s="7" t="str">
        <f t="shared" si="16"/>
        <v>South WestOct-09 to Dec-09</v>
      </c>
      <c r="B1056" t="s">
        <v>64</v>
      </c>
      <c r="C1056" t="s">
        <v>129</v>
      </c>
      <c r="D1056">
        <v>2.2999999999999998</v>
      </c>
      <c r="E1056">
        <v>0.8</v>
      </c>
      <c r="F1056">
        <v>3.1</v>
      </c>
      <c r="G1056">
        <v>4</v>
      </c>
      <c r="H1056">
        <v>7.1</v>
      </c>
      <c r="I1056">
        <v>4.5</v>
      </c>
      <c r="J1056">
        <v>0</v>
      </c>
      <c r="K1056">
        <v>4.5</v>
      </c>
      <c r="L1056">
        <v>11.6</v>
      </c>
      <c r="M1056">
        <v>32</v>
      </c>
      <c r="N1056">
        <v>11</v>
      </c>
      <c r="O1056">
        <v>43</v>
      </c>
      <c r="P1056">
        <v>57</v>
      </c>
      <c r="Q1056">
        <v>100</v>
      </c>
    </row>
    <row r="1057" spans="1:17" x14ac:dyDescent="0.2">
      <c r="A1057" s="7" t="str">
        <f t="shared" si="16"/>
        <v>South WestJan-10 to Mar-10</v>
      </c>
      <c r="B1057" t="s">
        <v>64</v>
      </c>
      <c r="C1057" t="s">
        <v>130</v>
      </c>
      <c r="D1057">
        <v>2.5</v>
      </c>
      <c r="E1057">
        <v>0.8</v>
      </c>
      <c r="F1057">
        <v>3.4</v>
      </c>
      <c r="G1057">
        <v>4.3</v>
      </c>
      <c r="H1057">
        <v>7.6</v>
      </c>
      <c r="I1057">
        <v>4.7</v>
      </c>
      <c r="J1057">
        <v>0</v>
      </c>
      <c r="K1057">
        <v>4.7</v>
      </c>
      <c r="L1057">
        <v>12.4</v>
      </c>
      <c r="M1057">
        <v>33</v>
      </c>
      <c r="N1057">
        <v>11</v>
      </c>
      <c r="O1057">
        <v>44</v>
      </c>
      <c r="P1057">
        <v>56</v>
      </c>
      <c r="Q1057">
        <v>100</v>
      </c>
    </row>
    <row r="1058" spans="1:17" x14ac:dyDescent="0.2">
      <c r="A1058" s="7" t="str">
        <f t="shared" si="16"/>
        <v>South WestApr-10 to Jun-10</v>
      </c>
      <c r="B1058" t="s">
        <v>64</v>
      </c>
      <c r="C1058" t="s">
        <v>131</v>
      </c>
      <c r="D1058">
        <v>2.6</v>
      </c>
      <c r="E1058">
        <v>0.9</v>
      </c>
      <c r="F1058">
        <v>3.5</v>
      </c>
      <c r="G1058">
        <v>4.3</v>
      </c>
      <c r="H1058">
        <v>7.7</v>
      </c>
      <c r="I1058">
        <v>4.2</v>
      </c>
      <c r="J1058">
        <v>0</v>
      </c>
      <c r="K1058">
        <v>4.2</v>
      </c>
      <c r="L1058">
        <v>11.9</v>
      </c>
      <c r="M1058">
        <v>34</v>
      </c>
      <c r="N1058">
        <v>11</v>
      </c>
      <c r="O1058">
        <v>45</v>
      </c>
      <c r="P1058">
        <v>55</v>
      </c>
      <c r="Q1058">
        <v>100</v>
      </c>
    </row>
    <row r="1059" spans="1:17" x14ac:dyDescent="0.2">
      <c r="A1059" s="7" t="str">
        <f t="shared" si="16"/>
        <v>South WestJul-10 to Sep-10</v>
      </c>
      <c r="B1059" t="s">
        <v>64</v>
      </c>
      <c r="C1059" t="s">
        <v>132</v>
      </c>
      <c r="D1059">
        <v>3</v>
      </c>
      <c r="E1059">
        <v>1</v>
      </c>
      <c r="F1059">
        <v>4</v>
      </c>
      <c r="G1059">
        <v>4.4000000000000004</v>
      </c>
      <c r="H1059">
        <v>8.4</v>
      </c>
      <c r="I1059">
        <v>4.5</v>
      </c>
      <c r="J1059">
        <v>0</v>
      </c>
      <c r="K1059">
        <v>4.5999999999999996</v>
      </c>
      <c r="L1059">
        <v>12.9</v>
      </c>
      <c r="M1059">
        <v>35</v>
      </c>
      <c r="N1059">
        <v>12</v>
      </c>
      <c r="O1059">
        <v>48</v>
      </c>
      <c r="P1059">
        <v>52</v>
      </c>
      <c r="Q1059">
        <v>100</v>
      </c>
    </row>
    <row r="1060" spans="1:17" x14ac:dyDescent="0.2">
      <c r="A1060" s="7" t="str">
        <f t="shared" si="16"/>
        <v>South WestOct-10 to Dec-10</v>
      </c>
      <c r="B1060" t="s">
        <v>64</v>
      </c>
      <c r="C1060" t="s">
        <v>133</v>
      </c>
      <c r="D1060">
        <v>2.6</v>
      </c>
      <c r="E1060">
        <v>1</v>
      </c>
      <c r="F1060">
        <v>3.6</v>
      </c>
      <c r="G1060">
        <v>3.9</v>
      </c>
      <c r="H1060">
        <v>7.5</v>
      </c>
      <c r="I1060">
        <v>4.4000000000000004</v>
      </c>
      <c r="J1060">
        <v>0</v>
      </c>
      <c r="K1060">
        <v>4.4000000000000004</v>
      </c>
      <c r="L1060">
        <v>11.8</v>
      </c>
      <c r="M1060">
        <v>35</v>
      </c>
      <c r="N1060">
        <v>13</v>
      </c>
      <c r="O1060">
        <v>48</v>
      </c>
      <c r="P1060">
        <v>52</v>
      </c>
      <c r="Q1060">
        <v>100</v>
      </c>
    </row>
    <row r="1061" spans="1:17" x14ac:dyDescent="0.2">
      <c r="A1061" s="7" t="str">
        <f t="shared" si="16"/>
        <v>South WestJan-11 to Mar-11</v>
      </c>
      <c r="B1061" t="s">
        <v>64</v>
      </c>
      <c r="C1061" t="s">
        <v>134</v>
      </c>
      <c r="D1061">
        <v>2.2999999999999998</v>
      </c>
      <c r="E1061">
        <v>1.4</v>
      </c>
      <c r="F1061">
        <v>3.6</v>
      </c>
      <c r="G1061">
        <v>4.3</v>
      </c>
      <c r="H1061">
        <v>8</v>
      </c>
      <c r="I1061">
        <v>5.0999999999999996</v>
      </c>
      <c r="J1061">
        <v>0</v>
      </c>
      <c r="K1061">
        <v>5.0999999999999996</v>
      </c>
      <c r="L1061">
        <v>13.1</v>
      </c>
      <c r="M1061">
        <v>28</v>
      </c>
      <c r="N1061">
        <v>18</v>
      </c>
      <c r="O1061">
        <v>46</v>
      </c>
      <c r="P1061">
        <v>54</v>
      </c>
      <c r="Q1061">
        <v>100</v>
      </c>
    </row>
    <row r="1062" spans="1:17" x14ac:dyDescent="0.2">
      <c r="A1062" s="7" t="str">
        <f t="shared" si="16"/>
        <v>South WestApr-11 to Jun-11</v>
      </c>
      <c r="B1062" t="s">
        <v>64</v>
      </c>
      <c r="C1062" t="s">
        <v>148</v>
      </c>
      <c r="D1062">
        <v>1.6</v>
      </c>
      <c r="E1062">
        <v>1.6</v>
      </c>
      <c r="F1062">
        <v>3.2</v>
      </c>
      <c r="G1062">
        <v>3.3</v>
      </c>
      <c r="H1062">
        <v>6.5</v>
      </c>
      <c r="I1062">
        <v>5.5</v>
      </c>
      <c r="J1062">
        <v>0</v>
      </c>
      <c r="K1062">
        <v>5.5</v>
      </c>
      <c r="L1062">
        <v>12</v>
      </c>
      <c r="M1062">
        <v>25</v>
      </c>
      <c r="N1062">
        <v>25</v>
      </c>
      <c r="O1062">
        <v>50</v>
      </c>
      <c r="P1062">
        <v>50</v>
      </c>
      <c r="Q1062">
        <v>100</v>
      </c>
    </row>
    <row r="1063" spans="1:17" x14ac:dyDescent="0.2">
      <c r="A1063" s="7" t="str">
        <f t="shared" si="16"/>
        <v>South WestJul-11 to Sep-11</v>
      </c>
      <c r="B1063" t="s">
        <v>64</v>
      </c>
      <c r="C1063" t="s">
        <v>151</v>
      </c>
      <c r="D1063">
        <v>1.6</v>
      </c>
      <c r="E1063">
        <v>2</v>
      </c>
      <c r="F1063">
        <v>3.7</v>
      </c>
      <c r="G1063">
        <v>3</v>
      </c>
      <c r="H1063">
        <v>6.7</v>
      </c>
      <c r="I1063">
        <v>5.7</v>
      </c>
      <c r="J1063">
        <v>0</v>
      </c>
      <c r="K1063">
        <v>5.8</v>
      </c>
      <c r="L1063">
        <v>12.5</v>
      </c>
      <c r="M1063">
        <v>25</v>
      </c>
      <c r="N1063">
        <v>30</v>
      </c>
      <c r="O1063">
        <v>55</v>
      </c>
      <c r="P1063">
        <v>45</v>
      </c>
      <c r="Q1063">
        <v>100</v>
      </c>
    </row>
    <row r="1064" spans="1:17" x14ac:dyDescent="0.2">
      <c r="A1064" s="7" t="str">
        <f t="shared" si="16"/>
        <v>South WestOct-11 to Dec-11</v>
      </c>
      <c r="B1064" t="s">
        <v>64</v>
      </c>
      <c r="C1064" t="s">
        <v>229</v>
      </c>
      <c r="D1064">
        <v>1.7</v>
      </c>
      <c r="E1064">
        <v>2.1</v>
      </c>
      <c r="F1064">
        <v>3.8</v>
      </c>
      <c r="G1064">
        <v>3</v>
      </c>
      <c r="H1064">
        <v>6.9</v>
      </c>
      <c r="I1064">
        <v>6.1</v>
      </c>
      <c r="J1064">
        <v>0.2</v>
      </c>
      <c r="K1064">
        <v>6.3</v>
      </c>
      <c r="L1064">
        <v>13.2</v>
      </c>
      <c r="M1064">
        <v>25</v>
      </c>
      <c r="N1064">
        <v>31</v>
      </c>
      <c r="O1064">
        <v>56</v>
      </c>
      <c r="P1064">
        <v>44</v>
      </c>
      <c r="Q1064">
        <v>100</v>
      </c>
    </row>
    <row r="1065" spans="1:17" x14ac:dyDescent="0.2">
      <c r="A1065" s="7" t="str">
        <f t="shared" si="16"/>
        <v>South WestJan-12 to Mar-12</v>
      </c>
      <c r="B1065" t="s">
        <v>64</v>
      </c>
      <c r="C1065" t="s">
        <v>239</v>
      </c>
      <c r="D1065">
        <v>1.8</v>
      </c>
      <c r="E1065">
        <v>2.2000000000000002</v>
      </c>
      <c r="F1065">
        <v>4</v>
      </c>
      <c r="G1065">
        <v>2.9</v>
      </c>
      <c r="H1065">
        <v>6.9</v>
      </c>
      <c r="I1065">
        <v>6.1</v>
      </c>
      <c r="J1065">
        <v>0.2</v>
      </c>
      <c r="K1065">
        <v>6.3</v>
      </c>
      <c r="L1065">
        <v>13.2</v>
      </c>
      <c r="M1065">
        <v>26</v>
      </c>
      <c r="N1065">
        <v>33</v>
      </c>
      <c r="O1065">
        <v>58</v>
      </c>
      <c r="P1065">
        <v>42</v>
      </c>
      <c r="Q1065">
        <v>100</v>
      </c>
    </row>
    <row r="1066" spans="1:17" x14ac:dyDescent="0.2">
      <c r="A1066" s="7" t="str">
        <f t="shared" si="16"/>
        <v>South WestApr-12 to Jun-12</v>
      </c>
      <c r="B1066" t="s">
        <v>64</v>
      </c>
      <c r="C1066" t="s">
        <v>249</v>
      </c>
      <c r="D1066">
        <v>1.6</v>
      </c>
      <c r="E1066">
        <v>2.4</v>
      </c>
      <c r="F1066">
        <v>4.0999999999999996</v>
      </c>
      <c r="G1066">
        <v>2.6</v>
      </c>
      <c r="H1066">
        <v>6.6</v>
      </c>
      <c r="I1066">
        <v>5.5</v>
      </c>
      <c r="J1066">
        <v>0.3</v>
      </c>
      <c r="K1066">
        <v>5.8</v>
      </c>
      <c r="L1066">
        <v>12.4</v>
      </c>
      <c r="M1066">
        <v>25</v>
      </c>
      <c r="N1066">
        <v>37</v>
      </c>
      <c r="O1066">
        <v>61</v>
      </c>
      <c r="P1066">
        <v>39</v>
      </c>
      <c r="Q1066">
        <v>100</v>
      </c>
    </row>
    <row r="1067" spans="1:17" x14ac:dyDescent="0.2">
      <c r="A1067" s="7" t="str">
        <f t="shared" si="16"/>
        <v>South WestJul-12 to Sep-12</v>
      </c>
      <c r="B1067" t="s">
        <v>64</v>
      </c>
      <c r="C1067" t="s">
        <v>256</v>
      </c>
      <c r="D1067">
        <v>1.8</v>
      </c>
      <c r="E1067">
        <v>2.8</v>
      </c>
      <c r="F1067">
        <v>4.5999999999999996</v>
      </c>
      <c r="G1067">
        <v>2.7</v>
      </c>
      <c r="H1067">
        <v>7.3</v>
      </c>
      <c r="I1067">
        <v>6</v>
      </c>
      <c r="J1067">
        <v>0.4</v>
      </c>
      <c r="K1067">
        <v>6.4</v>
      </c>
      <c r="L1067">
        <v>13.7</v>
      </c>
      <c r="M1067">
        <v>24</v>
      </c>
      <c r="N1067">
        <v>38</v>
      </c>
      <c r="O1067">
        <v>63</v>
      </c>
      <c r="P1067">
        <v>37</v>
      </c>
      <c r="Q1067">
        <v>100</v>
      </c>
    </row>
    <row r="1068" spans="1:17" x14ac:dyDescent="0.2">
      <c r="A1068" s="7" t="str">
        <f t="shared" si="16"/>
        <v>South WestOct-12 to Dec-12</v>
      </c>
      <c r="B1068" t="s">
        <v>64</v>
      </c>
      <c r="C1068" t="s">
        <v>270</v>
      </c>
      <c r="D1068">
        <v>1.5</v>
      </c>
      <c r="E1068">
        <v>2.8</v>
      </c>
      <c r="F1068">
        <v>4.2</v>
      </c>
      <c r="G1068">
        <v>2.2000000000000002</v>
      </c>
      <c r="H1068">
        <v>6.4</v>
      </c>
      <c r="I1068">
        <v>6.3</v>
      </c>
      <c r="J1068">
        <v>0.6</v>
      </c>
      <c r="K1068">
        <v>7</v>
      </c>
      <c r="L1068">
        <v>13.4</v>
      </c>
      <c r="M1068">
        <v>23</v>
      </c>
      <c r="N1068">
        <v>43</v>
      </c>
      <c r="O1068">
        <v>66</v>
      </c>
      <c r="P1068">
        <v>34</v>
      </c>
      <c r="Q1068">
        <v>100</v>
      </c>
    </row>
    <row r="1069" spans="1:17" x14ac:dyDescent="0.2">
      <c r="A1069" s="7" t="str">
        <f t="shared" si="16"/>
        <v>South WestJan-13 to Mar-13</v>
      </c>
      <c r="B1069" t="s">
        <v>64</v>
      </c>
      <c r="C1069" t="s">
        <v>280</v>
      </c>
      <c r="D1069">
        <v>1.2</v>
      </c>
      <c r="E1069">
        <v>3.3</v>
      </c>
      <c r="F1069">
        <v>4.5</v>
      </c>
      <c r="G1069">
        <v>1.7</v>
      </c>
      <c r="H1069">
        <v>6.3</v>
      </c>
      <c r="I1069">
        <v>7.2</v>
      </c>
      <c r="J1069">
        <v>1.3</v>
      </c>
      <c r="K1069">
        <v>8.5</v>
      </c>
      <c r="L1069">
        <v>14.8</v>
      </c>
      <c r="M1069">
        <v>20</v>
      </c>
      <c r="N1069">
        <v>53</v>
      </c>
      <c r="O1069">
        <v>72</v>
      </c>
      <c r="P1069">
        <v>28</v>
      </c>
      <c r="Q1069">
        <v>100</v>
      </c>
    </row>
    <row r="1070" spans="1:17" x14ac:dyDescent="0.2">
      <c r="A1070" s="7" t="str">
        <f t="shared" si="16"/>
        <v>South WestApr-13 to Jun-13</v>
      </c>
      <c r="B1070" t="s">
        <v>64</v>
      </c>
      <c r="C1070" t="s">
        <v>755</v>
      </c>
      <c r="D1070">
        <v>0.8</v>
      </c>
      <c r="E1070">
        <v>3</v>
      </c>
      <c r="F1070">
        <v>3.8</v>
      </c>
      <c r="G1070">
        <v>1.3</v>
      </c>
      <c r="H1070">
        <v>5</v>
      </c>
      <c r="I1070">
        <v>6.8</v>
      </c>
      <c r="J1070">
        <v>1.2</v>
      </c>
      <c r="K1070">
        <v>8.1</v>
      </c>
      <c r="L1070">
        <v>13.1</v>
      </c>
      <c r="M1070">
        <v>15</v>
      </c>
      <c r="N1070">
        <v>60</v>
      </c>
      <c r="O1070">
        <v>75</v>
      </c>
      <c r="P1070">
        <v>25</v>
      </c>
      <c r="Q1070">
        <v>100</v>
      </c>
    </row>
    <row r="1071" spans="1:17" x14ac:dyDescent="0.2">
      <c r="A1071" s="7" t="str">
        <f t="shared" si="16"/>
        <v>South WestJul-13 to Sep-13</v>
      </c>
      <c r="B1071" t="s">
        <v>64</v>
      </c>
      <c r="C1071" t="s">
        <v>757</v>
      </c>
      <c r="D1071">
        <v>0.8</v>
      </c>
      <c r="E1071">
        <v>3.1</v>
      </c>
      <c r="F1071">
        <v>3.9</v>
      </c>
      <c r="G1071">
        <v>1.3</v>
      </c>
      <c r="H1071">
        <v>5.2</v>
      </c>
      <c r="I1071">
        <v>7.7</v>
      </c>
      <c r="J1071">
        <v>1.5</v>
      </c>
      <c r="K1071">
        <v>9.1999999999999993</v>
      </c>
      <c r="L1071">
        <v>14.4</v>
      </c>
      <c r="M1071">
        <v>15</v>
      </c>
      <c r="N1071">
        <v>60</v>
      </c>
      <c r="O1071">
        <v>75</v>
      </c>
      <c r="P1071">
        <v>25</v>
      </c>
      <c r="Q1071">
        <v>100</v>
      </c>
    </row>
    <row r="1072" spans="1:17" x14ac:dyDescent="0.2">
      <c r="A1072" s="7" t="str">
        <f t="shared" si="16"/>
        <v>South WestOct-13 to Dec-13</v>
      </c>
      <c r="B1072" t="s">
        <v>64</v>
      </c>
      <c r="C1072" t="s">
        <v>784</v>
      </c>
      <c r="D1072">
        <v>0.6</v>
      </c>
      <c r="E1072">
        <v>2.6</v>
      </c>
      <c r="F1072">
        <v>3.3</v>
      </c>
      <c r="G1072">
        <v>0.9</v>
      </c>
      <c r="H1072">
        <v>4.0999999999999996</v>
      </c>
      <c r="I1072">
        <v>7.7</v>
      </c>
      <c r="J1072">
        <v>2.1</v>
      </c>
      <c r="K1072">
        <v>9.8000000000000007</v>
      </c>
      <c r="L1072">
        <v>13.9</v>
      </c>
      <c r="M1072">
        <v>15</v>
      </c>
      <c r="N1072">
        <v>64</v>
      </c>
      <c r="O1072">
        <v>79</v>
      </c>
      <c r="P1072">
        <v>21</v>
      </c>
      <c r="Q1072">
        <v>100</v>
      </c>
    </row>
    <row r="1073" spans="1:17" x14ac:dyDescent="0.2">
      <c r="A1073" s="7" t="str">
        <f t="shared" si="16"/>
        <v>South WestJan-14 to Mar-14</v>
      </c>
      <c r="B1073" t="s">
        <v>64</v>
      </c>
      <c r="C1073" t="s">
        <v>802</v>
      </c>
      <c r="D1073">
        <v>0.4</v>
      </c>
      <c r="E1073">
        <v>2.5</v>
      </c>
      <c r="F1073">
        <v>2.9</v>
      </c>
      <c r="G1073">
        <v>0.5</v>
      </c>
      <c r="H1073">
        <v>3.4</v>
      </c>
      <c r="I1073">
        <v>7.6</v>
      </c>
      <c r="J1073">
        <v>3.5</v>
      </c>
      <c r="K1073">
        <v>11.1</v>
      </c>
      <c r="L1073">
        <v>14.5</v>
      </c>
      <c r="M1073">
        <v>12</v>
      </c>
      <c r="N1073">
        <v>75</v>
      </c>
      <c r="O1073">
        <v>87</v>
      </c>
      <c r="P1073">
        <v>13</v>
      </c>
      <c r="Q1073">
        <v>100</v>
      </c>
    </row>
    <row r="1074" spans="1:17" x14ac:dyDescent="0.2">
      <c r="A1074" s="7" t="str">
        <f t="shared" si="16"/>
        <v>South WestApr-14 to Jun-14</v>
      </c>
      <c r="B1074" t="s">
        <v>64</v>
      </c>
      <c r="C1074" t="s">
        <v>766</v>
      </c>
      <c r="D1074">
        <v>0.3</v>
      </c>
      <c r="E1074">
        <v>2.4</v>
      </c>
      <c r="F1074">
        <v>2.7</v>
      </c>
      <c r="G1074">
        <v>0.2</v>
      </c>
      <c r="H1074">
        <v>2.9</v>
      </c>
      <c r="I1074">
        <v>6.7</v>
      </c>
      <c r="J1074">
        <v>4.3</v>
      </c>
      <c r="K1074">
        <v>11</v>
      </c>
      <c r="L1074">
        <v>13.9</v>
      </c>
      <c r="M1074">
        <v>10</v>
      </c>
      <c r="N1074">
        <v>83</v>
      </c>
      <c r="O1074">
        <v>93</v>
      </c>
      <c r="P1074">
        <v>7</v>
      </c>
      <c r="Q1074">
        <v>100</v>
      </c>
    </row>
    <row r="1075" spans="1:17" x14ac:dyDescent="0.2">
      <c r="A1075" s="7" t="str">
        <f t="shared" si="16"/>
        <v>South WestJul-14 to Sep-14</v>
      </c>
      <c r="B1075" t="s">
        <v>64</v>
      </c>
      <c r="C1075" t="s">
        <v>771</v>
      </c>
      <c r="D1075">
        <v>0.3</v>
      </c>
      <c r="E1075">
        <v>2.7</v>
      </c>
      <c r="F1075">
        <v>3</v>
      </c>
      <c r="G1075">
        <v>0.1</v>
      </c>
      <c r="H1075">
        <v>3.1</v>
      </c>
      <c r="I1075">
        <v>6.4</v>
      </c>
      <c r="J1075">
        <v>6.4</v>
      </c>
      <c r="K1075">
        <v>12.8</v>
      </c>
      <c r="L1075">
        <v>15.9</v>
      </c>
      <c r="M1075">
        <v>9</v>
      </c>
      <c r="N1075">
        <v>89</v>
      </c>
      <c r="O1075">
        <v>98</v>
      </c>
      <c r="P1075">
        <v>2</v>
      </c>
      <c r="Q1075">
        <v>100</v>
      </c>
    </row>
    <row r="1076" spans="1:17" x14ac:dyDescent="0.2">
      <c r="A1076" s="7" t="str">
        <f t="shared" si="16"/>
        <v>South WestDec-08 to Feb-09</v>
      </c>
      <c r="B1076" t="s">
        <v>64</v>
      </c>
      <c r="C1076" t="s">
        <v>136</v>
      </c>
      <c r="D1076">
        <v>2.2000000000000002</v>
      </c>
      <c r="E1076">
        <v>0.8</v>
      </c>
      <c r="F1076">
        <v>2.9</v>
      </c>
      <c r="G1076">
        <v>3.7</v>
      </c>
      <c r="H1076">
        <v>6.6</v>
      </c>
      <c r="I1076">
        <v>4.8</v>
      </c>
      <c r="J1076">
        <v>0</v>
      </c>
      <c r="K1076">
        <v>4.8</v>
      </c>
      <c r="L1076">
        <v>11.5</v>
      </c>
      <c r="M1076">
        <v>33</v>
      </c>
      <c r="N1076">
        <v>12</v>
      </c>
      <c r="O1076">
        <v>44</v>
      </c>
      <c r="P1076">
        <v>56</v>
      </c>
      <c r="Q1076">
        <v>100</v>
      </c>
    </row>
    <row r="1077" spans="1:17" x14ac:dyDescent="0.2">
      <c r="A1077" s="7" t="str">
        <f t="shared" si="16"/>
        <v>South WestMar-09 to May-09</v>
      </c>
      <c r="B1077" t="s">
        <v>64</v>
      </c>
      <c r="C1077" t="s">
        <v>137</v>
      </c>
      <c r="D1077">
        <v>2.6</v>
      </c>
      <c r="E1077">
        <v>0.8</v>
      </c>
      <c r="F1077">
        <v>3.4</v>
      </c>
      <c r="G1077">
        <v>4.3</v>
      </c>
      <c r="H1077">
        <v>7.7</v>
      </c>
      <c r="I1077">
        <v>4.5</v>
      </c>
      <c r="J1077">
        <v>0</v>
      </c>
      <c r="K1077">
        <v>4.5</v>
      </c>
      <c r="L1077">
        <v>12.2</v>
      </c>
      <c r="M1077">
        <v>34</v>
      </c>
      <c r="N1077">
        <v>10</v>
      </c>
      <c r="O1077">
        <v>44</v>
      </c>
      <c r="P1077">
        <v>56</v>
      </c>
      <c r="Q1077">
        <v>100</v>
      </c>
    </row>
    <row r="1078" spans="1:17" x14ac:dyDescent="0.2">
      <c r="A1078" s="7" t="str">
        <f t="shared" si="16"/>
        <v>South WestJun-09 to Aug-09</v>
      </c>
      <c r="B1078" t="s">
        <v>64</v>
      </c>
      <c r="C1078" t="s">
        <v>138</v>
      </c>
      <c r="D1078">
        <v>2.7</v>
      </c>
      <c r="E1078">
        <v>0.9</v>
      </c>
      <c r="F1078">
        <v>3.6</v>
      </c>
      <c r="G1078">
        <v>4.2</v>
      </c>
      <c r="H1078">
        <v>7.8</v>
      </c>
      <c r="I1078">
        <v>4.8</v>
      </c>
      <c r="J1078">
        <v>0</v>
      </c>
      <c r="K1078">
        <v>4.8</v>
      </c>
      <c r="L1078">
        <v>12.6</v>
      </c>
      <c r="M1078">
        <v>34</v>
      </c>
      <c r="N1078">
        <v>12</v>
      </c>
      <c r="O1078">
        <v>46</v>
      </c>
      <c r="P1078">
        <v>54</v>
      </c>
      <c r="Q1078">
        <v>100</v>
      </c>
    </row>
    <row r="1079" spans="1:17" x14ac:dyDescent="0.2">
      <c r="A1079" s="7" t="str">
        <f t="shared" si="16"/>
        <v>South WestSep-09 to Nov-09</v>
      </c>
      <c r="B1079" t="s">
        <v>64</v>
      </c>
      <c r="C1079" t="s">
        <v>139</v>
      </c>
      <c r="D1079">
        <v>2.4</v>
      </c>
      <c r="E1079">
        <v>0.8</v>
      </c>
      <c r="F1079">
        <v>3.3</v>
      </c>
      <c r="G1079">
        <v>4.4000000000000004</v>
      </c>
      <c r="H1079">
        <v>7.7</v>
      </c>
      <c r="I1079">
        <v>4.7</v>
      </c>
      <c r="J1079">
        <v>0</v>
      </c>
      <c r="K1079">
        <v>4.7</v>
      </c>
      <c r="L1079">
        <v>12.4</v>
      </c>
      <c r="M1079">
        <v>32</v>
      </c>
      <c r="N1079">
        <v>11</v>
      </c>
      <c r="O1079">
        <v>43</v>
      </c>
      <c r="P1079">
        <v>57</v>
      </c>
      <c r="Q1079">
        <v>100</v>
      </c>
    </row>
    <row r="1080" spans="1:17" x14ac:dyDescent="0.2">
      <c r="A1080" s="7" t="str">
        <f t="shared" si="16"/>
        <v>South WestDec-09 to Feb-10</v>
      </c>
      <c r="B1080" t="s">
        <v>64</v>
      </c>
      <c r="C1080" t="s">
        <v>140</v>
      </c>
      <c r="D1080">
        <v>2.4</v>
      </c>
      <c r="E1080">
        <v>0.8</v>
      </c>
      <c r="F1080">
        <v>3.1</v>
      </c>
      <c r="G1080">
        <v>3.9</v>
      </c>
      <c r="H1080">
        <v>7</v>
      </c>
      <c r="I1080">
        <v>4.5</v>
      </c>
      <c r="J1080">
        <v>0</v>
      </c>
      <c r="K1080">
        <v>4.5</v>
      </c>
      <c r="L1080">
        <v>11.5</v>
      </c>
      <c r="M1080">
        <v>34</v>
      </c>
      <c r="N1080">
        <v>11</v>
      </c>
      <c r="O1080">
        <v>45</v>
      </c>
      <c r="P1080">
        <v>55</v>
      </c>
      <c r="Q1080">
        <v>100</v>
      </c>
    </row>
    <row r="1081" spans="1:17" x14ac:dyDescent="0.2">
      <c r="A1081" s="7" t="str">
        <f t="shared" si="16"/>
        <v>South WestMar-10 to May-10</v>
      </c>
      <c r="B1081" t="s">
        <v>64</v>
      </c>
      <c r="C1081" t="s">
        <v>141</v>
      </c>
      <c r="D1081">
        <v>2.6</v>
      </c>
      <c r="E1081">
        <v>0.9</v>
      </c>
      <c r="F1081">
        <v>3.5</v>
      </c>
      <c r="G1081">
        <v>4.3</v>
      </c>
      <c r="H1081">
        <v>7.7</v>
      </c>
      <c r="I1081">
        <v>4.3</v>
      </c>
      <c r="J1081">
        <v>0</v>
      </c>
      <c r="K1081">
        <v>4.3</v>
      </c>
      <c r="L1081">
        <v>12</v>
      </c>
      <c r="M1081">
        <v>33</v>
      </c>
      <c r="N1081">
        <v>11</v>
      </c>
      <c r="O1081">
        <v>45</v>
      </c>
      <c r="P1081">
        <v>55</v>
      </c>
      <c r="Q1081">
        <v>100</v>
      </c>
    </row>
    <row r="1082" spans="1:17" x14ac:dyDescent="0.2">
      <c r="A1082" s="7" t="str">
        <f t="shared" si="16"/>
        <v>South WestJun-10 to Aug-10</v>
      </c>
      <c r="B1082" t="s">
        <v>64</v>
      </c>
      <c r="C1082" t="s">
        <v>142</v>
      </c>
      <c r="D1082">
        <v>2.9</v>
      </c>
      <c r="E1082">
        <v>0.9</v>
      </c>
      <c r="F1082">
        <v>3.8</v>
      </c>
      <c r="G1082">
        <v>4.4000000000000004</v>
      </c>
      <c r="H1082">
        <v>8.1999999999999993</v>
      </c>
      <c r="I1082">
        <v>4.5</v>
      </c>
      <c r="J1082">
        <v>0</v>
      </c>
      <c r="K1082">
        <v>4.5</v>
      </c>
      <c r="L1082">
        <v>12.7</v>
      </c>
      <c r="M1082">
        <v>35</v>
      </c>
      <c r="N1082">
        <v>11</v>
      </c>
      <c r="O1082">
        <v>46</v>
      </c>
      <c r="P1082">
        <v>54</v>
      </c>
      <c r="Q1082">
        <v>100</v>
      </c>
    </row>
    <row r="1083" spans="1:17" x14ac:dyDescent="0.2">
      <c r="A1083" s="7" t="str">
        <f t="shared" si="16"/>
        <v>South WestSep-10 to Nov-10</v>
      </c>
      <c r="B1083" t="s">
        <v>64</v>
      </c>
      <c r="C1083" t="s">
        <v>143</v>
      </c>
      <c r="D1083">
        <v>2.8</v>
      </c>
      <c r="E1083">
        <v>1</v>
      </c>
      <c r="F1083">
        <v>3.9</v>
      </c>
      <c r="G1083">
        <v>4.2</v>
      </c>
      <c r="H1083">
        <v>8.1</v>
      </c>
      <c r="I1083">
        <v>4.5999999999999996</v>
      </c>
      <c r="J1083">
        <v>0</v>
      </c>
      <c r="K1083">
        <v>4.5999999999999996</v>
      </c>
      <c r="L1083">
        <v>12.7</v>
      </c>
      <c r="M1083">
        <v>35</v>
      </c>
      <c r="N1083">
        <v>13</v>
      </c>
      <c r="O1083">
        <v>48</v>
      </c>
      <c r="P1083">
        <v>52</v>
      </c>
      <c r="Q1083">
        <v>100</v>
      </c>
    </row>
    <row r="1084" spans="1:17" x14ac:dyDescent="0.2">
      <c r="A1084" s="7" t="str">
        <f t="shared" si="16"/>
        <v>South WestDec-10 to Feb-11</v>
      </c>
      <c r="B1084" t="s">
        <v>64</v>
      </c>
      <c r="C1084" t="s">
        <v>144</v>
      </c>
      <c r="D1084">
        <v>2.4</v>
      </c>
      <c r="E1084">
        <v>1.1000000000000001</v>
      </c>
      <c r="F1084">
        <v>3.5</v>
      </c>
      <c r="G1084">
        <v>4</v>
      </c>
      <c r="H1084">
        <v>7.5</v>
      </c>
      <c r="I1084">
        <v>4.5999999999999996</v>
      </c>
      <c r="J1084">
        <v>0</v>
      </c>
      <c r="K1084">
        <v>4.5999999999999996</v>
      </c>
      <c r="L1084">
        <v>12.1</v>
      </c>
      <c r="M1084">
        <v>32</v>
      </c>
      <c r="N1084">
        <v>15</v>
      </c>
      <c r="O1084">
        <v>47</v>
      </c>
      <c r="P1084">
        <v>53</v>
      </c>
      <c r="Q1084">
        <v>100</v>
      </c>
    </row>
    <row r="1085" spans="1:17" x14ac:dyDescent="0.2">
      <c r="A1085" s="7" t="str">
        <f t="shared" si="16"/>
        <v>South WestMar-11 to May-11</v>
      </c>
      <c r="B1085" t="s">
        <v>64</v>
      </c>
      <c r="C1085" t="s">
        <v>145</v>
      </c>
      <c r="D1085">
        <v>1.7</v>
      </c>
      <c r="E1085">
        <v>1.6</v>
      </c>
      <c r="F1085">
        <v>3.2</v>
      </c>
      <c r="G1085">
        <v>3.6</v>
      </c>
      <c r="H1085">
        <v>6.9</v>
      </c>
      <c r="I1085">
        <v>5.5</v>
      </c>
      <c r="J1085">
        <v>0</v>
      </c>
      <c r="K1085">
        <v>5.5</v>
      </c>
      <c r="L1085">
        <v>12.4</v>
      </c>
      <c r="M1085">
        <v>24</v>
      </c>
      <c r="N1085">
        <v>23</v>
      </c>
      <c r="O1085">
        <v>47</v>
      </c>
      <c r="P1085">
        <v>53</v>
      </c>
      <c r="Q1085">
        <v>100</v>
      </c>
    </row>
    <row r="1086" spans="1:17" x14ac:dyDescent="0.2">
      <c r="A1086" s="7" t="str">
        <f t="shared" si="16"/>
        <v>South WestJun-11 to Aug-11</v>
      </c>
      <c r="B1086" t="s">
        <v>64</v>
      </c>
      <c r="C1086" t="s">
        <v>149</v>
      </c>
      <c r="D1086">
        <v>1.7</v>
      </c>
      <c r="E1086">
        <v>1.9</v>
      </c>
      <c r="F1086">
        <v>3.6</v>
      </c>
      <c r="G1086">
        <v>3</v>
      </c>
      <c r="H1086">
        <v>6.6</v>
      </c>
      <c r="I1086">
        <v>5.7</v>
      </c>
      <c r="J1086">
        <v>0</v>
      </c>
      <c r="K1086">
        <v>5.7</v>
      </c>
      <c r="L1086">
        <v>12.4</v>
      </c>
      <c r="M1086">
        <v>25</v>
      </c>
      <c r="N1086">
        <v>29</v>
      </c>
      <c r="O1086">
        <v>54</v>
      </c>
      <c r="P1086">
        <v>46</v>
      </c>
      <c r="Q1086">
        <v>100</v>
      </c>
    </row>
    <row r="1087" spans="1:17" x14ac:dyDescent="0.2">
      <c r="A1087" s="7" t="str">
        <f t="shared" si="16"/>
        <v>South WestSep-11 to Nov-11</v>
      </c>
      <c r="B1087" t="s">
        <v>64</v>
      </c>
      <c r="C1087" t="s">
        <v>150</v>
      </c>
      <c r="D1087">
        <v>1.8</v>
      </c>
      <c r="E1087">
        <v>2.2000000000000002</v>
      </c>
      <c r="F1087">
        <v>3.9</v>
      </c>
      <c r="G1087">
        <v>3.2</v>
      </c>
      <c r="H1087">
        <v>7.1</v>
      </c>
      <c r="I1087">
        <v>6.1</v>
      </c>
      <c r="J1087">
        <v>0.1</v>
      </c>
      <c r="K1087">
        <v>6.2</v>
      </c>
      <c r="L1087">
        <v>13.3</v>
      </c>
      <c r="M1087">
        <v>25</v>
      </c>
      <c r="N1087">
        <v>31</v>
      </c>
      <c r="O1087">
        <v>55</v>
      </c>
      <c r="P1087">
        <v>45</v>
      </c>
      <c r="Q1087">
        <v>100</v>
      </c>
    </row>
    <row r="1088" spans="1:17" x14ac:dyDescent="0.2">
      <c r="A1088" s="7" t="str">
        <f t="shared" si="16"/>
        <v>South WestDec-11 to Feb-12</v>
      </c>
      <c r="B1088" t="s">
        <v>64</v>
      </c>
      <c r="C1088" t="s">
        <v>230</v>
      </c>
      <c r="D1088">
        <v>1.7</v>
      </c>
      <c r="E1088">
        <v>2.1</v>
      </c>
      <c r="F1088">
        <v>3.9</v>
      </c>
      <c r="G1088">
        <v>2.9</v>
      </c>
      <c r="H1088">
        <v>6.7</v>
      </c>
      <c r="I1088">
        <v>6.1</v>
      </c>
      <c r="J1088">
        <v>0.2</v>
      </c>
      <c r="K1088">
        <v>6.3</v>
      </c>
      <c r="L1088">
        <v>13</v>
      </c>
      <c r="M1088">
        <v>26</v>
      </c>
      <c r="N1088">
        <v>32</v>
      </c>
      <c r="O1088">
        <v>58</v>
      </c>
      <c r="P1088">
        <v>42</v>
      </c>
      <c r="Q1088">
        <v>100</v>
      </c>
    </row>
    <row r="1089" spans="1:17" x14ac:dyDescent="0.2">
      <c r="A1089" s="7" t="str">
        <f t="shared" si="16"/>
        <v>South WestMar-12 to May-12</v>
      </c>
      <c r="B1089" t="s">
        <v>64</v>
      </c>
      <c r="C1089" t="s">
        <v>240</v>
      </c>
      <c r="D1089">
        <v>1.7</v>
      </c>
      <c r="E1089">
        <v>2.2999999999999998</v>
      </c>
      <c r="F1089">
        <v>4</v>
      </c>
      <c r="G1089">
        <v>2.7</v>
      </c>
      <c r="H1089">
        <v>6.6</v>
      </c>
      <c r="I1089">
        <v>5.6</v>
      </c>
      <c r="J1089">
        <v>0.2</v>
      </c>
      <c r="K1089">
        <v>5.8</v>
      </c>
      <c r="L1089">
        <v>12.4</v>
      </c>
      <c r="M1089">
        <v>25</v>
      </c>
      <c r="N1089">
        <v>35</v>
      </c>
      <c r="O1089">
        <v>60</v>
      </c>
      <c r="P1089">
        <v>40</v>
      </c>
      <c r="Q1089">
        <v>100</v>
      </c>
    </row>
    <row r="1090" spans="1:17" x14ac:dyDescent="0.2">
      <c r="A1090" s="7" t="str">
        <f t="shared" si="16"/>
        <v>South WestJun-12 to Aug-12</v>
      </c>
      <c r="B1090" t="s">
        <v>64</v>
      </c>
      <c r="C1090" t="s">
        <v>250</v>
      </c>
      <c r="D1090">
        <v>1.7</v>
      </c>
      <c r="E1090">
        <v>2.8</v>
      </c>
      <c r="F1090">
        <v>4.5</v>
      </c>
      <c r="G1090">
        <v>2.6</v>
      </c>
      <c r="H1090">
        <v>7.2</v>
      </c>
      <c r="I1090">
        <v>5.8</v>
      </c>
      <c r="J1090">
        <v>0.4</v>
      </c>
      <c r="K1090">
        <v>6.2</v>
      </c>
      <c r="L1090">
        <v>13.4</v>
      </c>
      <c r="M1090">
        <v>24</v>
      </c>
      <c r="N1090">
        <v>39</v>
      </c>
      <c r="O1090">
        <v>63</v>
      </c>
      <c r="P1090">
        <v>37</v>
      </c>
      <c r="Q1090">
        <v>100</v>
      </c>
    </row>
    <row r="1091" spans="1:17" x14ac:dyDescent="0.2">
      <c r="A1091" s="7" t="str">
        <f t="shared" ref="A1091:A1154" si="17">CONCATENATE(B1091,C1091)</f>
        <v>South WestSep-12 to Nov-12</v>
      </c>
      <c r="B1091" t="s">
        <v>64</v>
      </c>
      <c r="C1091" t="s">
        <v>257</v>
      </c>
      <c r="D1091">
        <v>1.7</v>
      </c>
      <c r="E1091">
        <v>2.8</v>
      </c>
      <c r="F1091">
        <v>4.5</v>
      </c>
      <c r="G1091">
        <v>2.6</v>
      </c>
      <c r="H1091">
        <v>7.1</v>
      </c>
      <c r="I1091">
        <v>6.4</v>
      </c>
      <c r="J1091">
        <v>0.5</v>
      </c>
      <c r="K1091">
        <v>7</v>
      </c>
      <c r="L1091">
        <v>14.1</v>
      </c>
      <c r="M1091">
        <v>24</v>
      </c>
      <c r="N1091">
        <v>40</v>
      </c>
      <c r="O1091">
        <v>63</v>
      </c>
      <c r="P1091">
        <v>37</v>
      </c>
      <c r="Q1091">
        <v>100</v>
      </c>
    </row>
    <row r="1092" spans="1:17" x14ac:dyDescent="0.2">
      <c r="A1092" s="7" t="str">
        <f t="shared" si="17"/>
        <v>South WestDec-12 to Feb-13</v>
      </c>
      <c r="B1092" t="s">
        <v>64</v>
      </c>
      <c r="C1092" t="s">
        <v>271</v>
      </c>
      <c r="D1092">
        <v>1.2</v>
      </c>
      <c r="E1092">
        <v>3.2</v>
      </c>
      <c r="F1092">
        <v>4.4000000000000004</v>
      </c>
      <c r="G1092">
        <v>1.7</v>
      </c>
      <c r="H1092">
        <v>6.2</v>
      </c>
      <c r="I1092">
        <v>6.8</v>
      </c>
      <c r="J1092">
        <v>1.1000000000000001</v>
      </c>
      <c r="K1092">
        <v>8</v>
      </c>
      <c r="L1092">
        <v>14.1</v>
      </c>
      <c r="M1092">
        <v>20</v>
      </c>
      <c r="N1092">
        <v>51</v>
      </c>
      <c r="O1092">
        <v>72</v>
      </c>
      <c r="P1092">
        <v>28</v>
      </c>
      <c r="Q1092">
        <v>100</v>
      </c>
    </row>
    <row r="1093" spans="1:17" x14ac:dyDescent="0.2">
      <c r="A1093" s="7" t="str">
        <f t="shared" si="17"/>
        <v>South WestMar-13 to May-13</v>
      </c>
      <c r="B1093" t="s">
        <v>64</v>
      </c>
      <c r="C1093" t="s">
        <v>281</v>
      </c>
      <c r="D1093">
        <v>0.9</v>
      </c>
      <c r="E1093">
        <v>3.1</v>
      </c>
      <c r="F1093">
        <v>4</v>
      </c>
      <c r="G1093">
        <v>1.3</v>
      </c>
      <c r="H1093">
        <v>5.3</v>
      </c>
      <c r="I1093">
        <v>6.8</v>
      </c>
      <c r="J1093">
        <v>1.1000000000000001</v>
      </c>
      <c r="K1093">
        <v>7.9</v>
      </c>
      <c r="L1093">
        <v>13.1</v>
      </c>
      <c r="M1093">
        <v>16</v>
      </c>
      <c r="N1093">
        <v>59</v>
      </c>
      <c r="O1093">
        <v>75</v>
      </c>
      <c r="P1093">
        <v>25</v>
      </c>
      <c r="Q1093">
        <v>100</v>
      </c>
    </row>
    <row r="1094" spans="1:17" x14ac:dyDescent="0.2">
      <c r="A1094" s="7" t="str">
        <f t="shared" si="17"/>
        <v>South WestJun-13 to Aug-13</v>
      </c>
      <c r="B1094" t="s">
        <v>64</v>
      </c>
      <c r="C1094" t="s">
        <v>758</v>
      </c>
      <c r="D1094">
        <v>0.8</v>
      </c>
      <c r="E1094">
        <v>3</v>
      </c>
      <c r="F1094">
        <v>3.8</v>
      </c>
      <c r="G1094">
        <v>1.3</v>
      </c>
      <c r="H1094">
        <v>5.0999999999999996</v>
      </c>
      <c r="I1094">
        <v>7.4</v>
      </c>
      <c r="J1094">
        <v>1.5</v>
      </c>
      <c r="K1094">
        <v>8.9</v>
      </c>
      <c r="L1094">
        <v>14</v>
      </c>
      <c r="M1094">
        <v>15</v>
      </c>
      <c r="N1094">
        <v>59</v>
      </c>
      <c r="O1094">
        <v>75</v>
      </c>
      <c r="P1094">
        <v>25</v>
      </c>
      <c r="Q1094">
        <v>100</v>
      </c>
    </row>
    <row r="1095" spans="1:17" x14ac:dyDescent="0.2">
      <c r="A1095" s="7" t="str">
        <f t="shared" si="17"/>
        <v>South WestSep-13 to Nov-13</v>
      </c>
      <c r="B1095" t="s">
        <v>64</v>
      </c>
      <c r="C1095" t="s">
        <v>785</v>
      </c>
      <c r="D1095">
        <v>0.7</v>
      </c>
      <c r="E1095">
        <v>3</v>
      </c>
      <c r="F1095">
        <v>3.7</v>
      </c>
      <c r="G1095">
        <v>1.2</v>
      </c>
      <c r="H1095">
        <v>4.9000000000000004</v>
      </c>
      <c r="I1095">
        <v>8.1</v>
      </c>
      <c r="J1095">
        <v>1.8</v>
      </c>
      <c r="K1095">
        <v>10</v>
      </c>
      <c r="L1095">
        <v>14.9</v>
      </c>
      <c r="M1095">
        <v>15</v>
      </c>
      <c r="N1095">
        <v>61</v>
      </c>
      <c r="O1095">
        <v>76</v>
      </c>
      <c r="P1095">
        <v>24</v>
      </c>
      <c r="Q1095">
        <v>100</v>
      </c>
    </row>
    <row r="1096" spans="1:17" x14ac:dyDescent="0.2">
      <c r="A1096" s="7" t="str">
        <f t="shared" si="17"/>
        <v>South WestDec-13 to Feb-14</v>
      </c>
      <c r="B1096" t="s">
        <v>64</v>
      </c>
      <c r="C1096" t="s">
        <v>803</v>
      </c>
      <c r="D1096">
        <v>0.4</v>
      </c>
      <c r="E1096">
        <v>2.4</v>
      </c>
      <c r="F1096">
        <v>2.8</v>
      </c>
      <c r="G1096">
        <v>0.5</v>
      </c>
      <c r="H1096">
        <v>3.4</v>
      </c>
      <c r="I1096">
        <v>7.4</v>
      </c>
      <c r="J1096">
        <v>2.8</v>
      </c>
      <c r="K1096">
        <v>10.3</v>
      </c>
      <c r="L1096">
        <v>13.6</v>
      </c>
      <c r="M1096">
        <v>13</v>
      </c>
      <c r="N1096">
        <v>71</v>
      </c>
      <c r="O1096">
        <v>84</v>
      </c>
      <c r="P1096">
        <v>16</v>
      </c>
      <c r="Q1096">
        <v>100</v>
      </c>
    </row>
    <row r="1097" spans="1:17" x14ac:dyDescent="0.2">
      <c r="A1097" s="7" t="str">
        <f t="shared" si="17"/>
        <v>South WestMar-14 to May-14</v>
      </c>
      <c r="B1097" t="s">
        <v>64</v>
      </c>
      <c r="C1097" t="s">
        <v>767</v>
      </c>
      <c r="D1097">
        <v>0.3</v>
      </c>
      <c r="E1097">
        <v>2.4</v>
      </c>
      <c r="F1097">
        <v>2.8</v>
      </c>
      <c r="G1097">
        <v>0.3</v>
      </c>
      <c r="H1097">
        <v>3</v>
      </c>
      <c r="I1097">
        <v>6.9</v>
      </c>
      <c r="J1097">
        <v>4.0999999999999996</v>
      </c>
      <c r="K1097">
        <v>11</v>
      </c>
      <c r="L1097">
        <v>14</v>
      </c>
      <c r="M1097">
        <v>10</v>
      </c>
      <c r="N1097">
        <v>81</v>
      </c>
      <c r="O1097">
        <v>91</v>
      </c>
      <c r="P1097">
        <v>9</v>
      </c>
      <c r="Q1097">
        <v>100</v>
      </c>
    </row>
    <row r="1098" spans="1:17" x14ac:dyDescent="0.2">
      <c r="A1098" s="7" t="str">
        <f t="shared" si="17"/>
        <v>South WestJun-14 to Aug-14</v>
      </c>
      <c r="B1098" t="s">
        <v>64</v>
      </c>
      <c r="C1098" t="s">
        <v>772</v>
      </c>
      <c r="D1098">
        <v>0.3</v>
      </c>
      <c r="E1098">
        <v>2.6</v>
      </c>
      <c r="F1098">
        <v>2.9</v>
      </c>
      <c r="G1098">
        <v>0.1</v>
      </c>
      <c r="H1098">
        <v>2.9</v>
      </c>
      <c r="I1098">
        <v>6.5</v>
      </c>
      <c r="J1098">
        <v>5.3</v>
      </c>
      <c r="K1098">
        <v>11.9</v>
      </c>
      <c r="L1098">
        <v>14.8</v>
      </c>
      <c r="M1098">
        <v>10</v>
      </c>
      <c r="N1098">
        <v>87</v>
      </c>
      <c r="O1098">
        <v>97</v>
      </c>
      <c r="P1098">
        <v>3</v>
      </c>
      <c r="Q1098">
        <v>100</v>
      </c>
    </row>
    <row r="1099" spans="1:17" x14ac:dyDescent="0.2">
      <c r="A1099" s="7" t="str">
        <f t="shared" si="17"/>
        <v>South WestOct-08</v>
      </c>
      <c r="B1099" t="s">
        <v>64</v>
      </c>
      <c r="C1099" t="s">
        <v>174</v>
      </c>
      <c r="D1099">
        <v>0.1</v>
      </c>
      <c r="E1099">
        <v>0.1</v>
      </c>
      <c r="F1099">
        <v>0.2</v>
      </c>
      <c r="G1099">
        <v>0.2</v>
      </c>
      <c r="H1099">
        <v>0.4</v>
      </c>
      <c r="I1099">
        <v>0.3</v>
      </c>
      <c r="J1099">
        <v>0</v>
      </c>
      <c r="K1099">
        <v>0.3</v>
      </c>
      <c r="L1099">
        <v>0.7</v>
      </c>
      <c r="M1099">
        <v>32</v>
      </c>
      <c r="N1099">
        <v>11</v>
      </c>
      <c r="O1099">
        <v>44</v>
      </c>
      <c r="P1099">
        <v>56</v>
      </c>
      <c r="Q1099">
        <v>100</v>
      </c>
    </row>
    <row r="1100" spans="1:17" x14ac:dyDescent="0.2">
      <c r="A1100" s="7" t="str">
        <f t="shared" si="17"/>
        <v>South WestNov-08</v>
      </c>
      <c r="B1100" t="s">
        <v>64</v>
      </c>
      <c r="C1100" t="s">
        <v>175</v>
      </c>
      <c r="D1100">
        <v>0.6</v>
      </c>
      <c r="E1100">
        <v>0.2</v>
      </c>
      <c r="F1100">
        <v>0.9</v>
      </c>
      <c r="G1100">
        <v>1.1000000000000001</v>
      </c>
      <c r="H1100">
        <v>2</v>
      </c>
      <c r="I1100">
        <v>1.5</v>
      </c>
      <c r="J1100">
        <v>0</v>
      </c>
      <c r="K1100">
        <v>1.5</v>
      </c>
      <c r="L1100">
        <v>3.5</v>
      </c>
      <c r="M1100">
        <v>33</v>
      </c>
      <c r="N1100">
        <v>13</v>
      </c>
      <c r="O1100">
        <v>45</v>
      </c>
      <c r="P1100">
        <v>55</v>
      </c>
      <c r="Q1100">
        <v>100</v>
      </c>
    </row>
    <row r="1101" spans="1:17" x14ac:dyDescent="0.2">
      <c r="A1101" s="7" t="str">
        <f t="shared" si="17"/>
        <v>South WestDec-08</v>
      </c>
      <c r="B1101" t="s">
        <v>64</v>
      </c>
      <c r="C1101" t="s">
        <v>176</v>
      </c>
      <c r="D1101">
        <v>0.6</v>
      </c>
      <c r="E1101">
        <v>0.2</v>
      </c>
      <c r="F1101">
        <v>0.8</v>
      </c>
      <c r="G1101">
        <v>1.1000000000000001</v>
      </c>
      <c r="H1101">
        <v>1.9</v>
      </c>
      <c r="I1101">
        <v>1.4</v>
      </c>
      <c r="J1101">
        <v>0</v>
      </c>
      <c r="K1101">
        <v>1.4</v>
      </c>
      <c r="L1101">
        <v>3.3</v>
      </c>
      <c r="M1101">
        <v>31</v>
      </c>
      <c r="N1101">
        <v>12</v>
      </c>
      <c r="O1101">
        <v>43</v>
      </c>
      <c r="P1101">
        <v>57</v>
      </c>
      <c r="Q1101">
        <v>100</v>
      </c>
    </row>
    <row r="1102" spans="1:17" x14ac:dyDescent="0.2">
      <c r="A1102" s="7" t="str">
        <f t="shared" si="17"/>
        <v>South WestJan-09</v>
      </c>
      <c r="B1102" t="s">
        <v>64</v>
      </c>
      <c r="C1102" t="s">
        <v>177</v>
      </c>
      <c r="D1102">
        <v>0.8</v>
      </c>
      <c r="E1102">
        <v>0.3</v>
      </c>
      <c r="F1102">
        <v>1.1000000000000001</v>
      </c>
      <c r="G1102">
        <v>1.4</v>
      </c>
      <c r="H1102">
        <v>2.5</v>
      </c>
      <c r="I1102">
        <v>1.8</v>
      </c>
      <c r="J1102">
        <v>0</v>
      </c>
      <c r="K1102">
        <v>1.8</v>
      </c>
      <c r="L1102">
        <v>4.2</v>
      </c>
      <c r="M1102">
        <v>34</v>
      </c>
      <c r="N1102">
        <v>11</v>
      </c>
      <c r="O1102">
        <v>45</v>
      </c>
      <c r="P1102">
        <v>55</v>
      </c>
      <c r="Q1102">
        <v>100</v>
      </c>
    </row>
    <row r="1103" spans="1:17" x14ac:dyDescent="0.2">
      <c r="A1103" s="7" t="str">
        <f t="shared" si="17"/>
        <v>South WestFeb-09</v>
      </c>
      <c r="B1103" t="s">
        <v>64</v>
      </c>
      <c r="C1103" t="s">
        <v>178</v>
      </c>
      <c r="D1103">
        <v>0.8</v>
      </c>
      <c r="E1103">
        <v>0.3</v>
      </c>
      <c r="F1103">
        <v>1</v>
      </c>
      <c r="G1103">
        <v>1.3</v>
      </c>
      <c r="H1103">
        <v>2.2999999999999998</v>
      </c>
      <c r="I1103">
        <v>1.6</v>
      </c>
      <c r="J1103">
        <v>0</v>
      </c>
      <c r="K1103">
        <v>1.6</v>
      </c>
      <c r="L1103">
        <v>3.9</v>
      </c>
      <c r="M1103">
        <v>34</v>
      </c>
      <c r="N1103">
        <v>11</v>
      </c>
      <c r="O1103">
        <v>45</v>
      </c>
      <c r="P1103">
        <v>55</v>
      </c>
      <c r="Q1103">
        <v>100</v>
      </c>
    </row>
    <row r="1104" spans="1:17" x14ac:dyDescent="0.2">
      <c r="A1104" s="7" t="str">
        <f t="shared" si="17"/>
        <v>South WestMar-09</v>
      </c>
      <c r="B1104" t="s">
        <v>64</v>
      </c>
      <c r="C1104" t="s">
        <v>179</v>
      </c>
      <c r="D1104">
        <v>0.9</v>
      </c>
      <c r="E1104">
        <v>0.3</v>
      </c>
      <c r="F1104">
        <v>1.2</v>
      </c>
      <c r="G1104">
        <v>1.4</v>
      </c>
      <c r="H1104">
        <v>2.6</v>
      </c>
      <c r="I1104">
        <v>1.7</v>
      </c>
      <c r="J1104">
        <v>0</v>
      </c>
      <c r="K1104">
        <v>1.7</v>
      </c>
      <c r="L1104">
        <v>4.3</v>
      </c>
      <c r="M1104">
        <v>35</v>
      </c>
      <c r="N1104">
        <v>10</v>
      </c>
      <c r="O1104">
        <v>45</v>
      </c>
      <c r="P1104">
        <v>55</v>
      </c>
      <c r="Q1104">
        <v>100</v>
      </c>
    </row>
    <row r="1105" spans="1:17" x14ac:dyDescent="0.2">
      <c r="A1105" s="7" t="str">
        <f t="shared" si="17"/>
        <v>South WestApr-09</v>
      </c>
      <c r="B1105" t="s">
        <v>64</v>
      </c>
      <c r="C1105" t="s">
        <v>180</v>
      </c>
      <c r="D1105">
        <v>0.8</v>
      </c>
      <c r="E1105">
        <v>0.3</v>
      </c>
      <c r="F1105">
        <v>1.1000000000000001</v>
      </c>
      <c r="G1105">
        <v>1.4</v>
      </c>
      <c r="H1105">
        <v>2.6</v>
      </c>
      <c r="I1105">
        <v>1.4</v>
      </c>
      <c r="J1105">
        <v>0</v>
      </c>
      <c r="K1105">
        <v>1.4</v>
      </c>
      <c r="L1105">
        <v>4</v>
      </c>
      <c r="M1105">
        <v>33</v>
      </c>
      <c r="N1105">
        <v>10</v>
      </c>
      <c r="O1105">
        <v>43</v>
      </c>
      <c r="P1105">
        <v>57</v>
      </c>
      <c r="Q1105">
        <v>100</v>
      </c>
    </row>
    <row r="1106" spans="1:17" x14ac:dyDescent="0.2">
      <c r="A1106" s="7" t="str">
        <f t="shared" si="17"/>
        <v>South WestMay-09</v>
      </c>
      <c r="B1106" t="s">
        <v>64</v>
      </c>
      <c r="C1106" t="s">
        <v>181</v>
      </c>
      <c r="D1106">
        <v>0.9</v>
      </c>
      <c r="E1106">
        <v>0.2</v>
      </c>
      <c r="F1106">
        <v>1.1000000000000001</v>
      </c>
      <c r="G1106">
        <v>1.4</v>
      </c>
      <c r="H1106">
        <v>2.5</v>
      </c>
      <c r="I1106">
        <v>1.4</v>
      </c>
      <c r="J1106">
        <v>0</v>
      </c>
      <c r="K1106">
        <v>1.4</v>
      </c>
      <c r="L1106">
        <v>3.9</v>
      </c>
      <c r="M1106">
        <v>35</v>
      </c>
      <c r="N1106">
        <v>10</v>
      </c>
      <c r="O1106">
        <v>45</v>
      </c>
      <c r="P1106">
        <v>55</v>
      </c>
      <c r="Q1106">
        <v>100</v>
      </c>
    </row>
    <row r="1107" spans="1:17" x14ac:dyDescent="0.2">
      <c r="A1107" s="7" t="str">
        <f t="shared" si="17"/>
        <v>South WestJun-09</v>
      </c>
      <c r="B1107" t="s">
        <v>64</v>
      </c>
      <c r="C1107" t="s">
        <v>182</v>
      </c>
      <c r="D1107">
        <v>0.9</v>
      </c>
      <c r="E1107">
        <v>0.3</v>
      </c>
      <c r="F1107">
        <v>1.2</v>
      </c>
      <c r="G1107">
        <v>1.5</v>
      </c>
      <c r="H1107">
        <v>2.7</v>
      </c>
      <c r="I1107">
        <v>1.7</v>
      </c>
      <c r="J1107">
        <v>0</v>
      </c>
      <c r="K1107">
        <v>1.7</v>
      </c>
      <c r="L1107">
        <v>4.3</v>
      </c>
      <c r="M1107">
        <v>34</v>
      </c>
      <c r="N1107">
        <v>11</v>
      </c>
      <c r="O1107">
        <v>45</v>
      </c>
      <c r="P1107">
        <v>55</v>
      </c>
      <c r="Q1107">
        <v>100</v>
      </c>
    </row>
    <row r="1108" spans="1:17" x14ac:dyDescent="0.2">
      <c r="A1108" s="7" t="str">
        <f t="shared" si="17"/>
        <v>South WestJul-09</v>
      </c>
      <c r="B1108" t="s">
        <v>64</v>
      </c>
      <c r="C1108" t="s">
        <v>183</v>
      </c>
      <c r="D1108">
        <v>0.9</v>
      </c>
      <c r="E1108">
        <v>0.3</v>
      </c>
      <c r="F1108">
        <v>1.2</v>
      </c>
      <c r="G1108">
        <v>1.4</v>
      </c>
      <c r="H1108">
        <v>2.7</v>
      </c>
      <c r="I1108">
        <v>1.6</v>
      </c>
      <c r="J1108">
        <v>0</v>
      </c>
      <c r="K1108">
        <v>1.6</v>
      </c>
      <c r="L1108">
        <v>4.3</v>
      </c>
      <c r="M1108">
        <v>34</v>
      </c>
      <c r="N1108">
        <v>12</v>
      </c>
      <c r="O1108">
        <v>46</v>
      </c>
      <c r="P1108">
        <v>54</v>
      </c>
      <c r="Q1108">
        <v>100</v>
      </c>
    </row>
    <row r="1109" spans="1:17" x14ac:dyDescent="0.2">
      <c r="A1109" s="7" t="str">
        <f t="shared" si="17"/>
        <v>South WestAug-09</v>
      </c>
      <c r="B1109" t="s">
        <v>64</v>
      </c>
      <c r="C1109" t="s">
        <v>184</v>
      </c>
      <c r="D1109">
        <v>0.8</v>
      </c>
      <c r="E1109">
        <v>0.3</v>
      </c>
      <c r="F1109">
        <v>1.1000000000000001</v>
      </c>
      <c r="G1109">
        <v>1.3</v>
      </c>
      <c r="H1109">
        <v>2.4</v>
      </c>
      <c r="I1109">
        <v>1.5</v>
      </c>
      <c r="J1109">
        <v>0</v>
      </c>
      <c r="K1109">
        <v>1.5</v>
      </c>
      <c r="L1109">
        <v>3.9</v>
      </c>
      <c r="M1109">
        <v>34</v>
      </c>
      <c r="N1109">
        <v>11</v>
      </c>
      <c r="O1109">
        <v>45</v>
      </c>
      <c r="P1109">
        <v>55</v>
      </c>
      <c r="Q1109">
        <v>100</v>
      </c>
    </row>
    <row r="1110" spans="1:17" x14ac:dyDescent="0.2">
      <c r="A1110" s="7" t="str">
        <f t="shared" si="17"/>
        <v>South WestSep-09</v>
      </c>
      <c r="B1110" t="s">
        <v>64</v>
      </c>
      <c r="C1110" t="s">
        <v>185</v>
      </c>
      <c r="D1110">
        <v>0.9</v>
      </c>
      <c r="E1110">
        <v>0.3</v>
      </c>
      <c r="F1110">
        <v>1.2</v>
      </c>
      <c r="G1110">
        <v>1.5</v>
      </c>
      <c r="H1110">
        <v>2.7</v>
      </c>
      <c r="I1110">
        <v>1.6</v>
      </c>
      <c r="J1110">
        <v>0</v>
      </c>
      <c r="K1110">
        <v>1.6</v>
      </c>
      <c r="L1110">
        <v>4.2</v>
      </c>
      <c r="M1110">
        <v>32</v>
      </c>
      <c r="N1110">
        <v>11</v>
      </c>
      <c r="O1110">
        <v>44</v>
      </c>
      <c r="P1110">
        <v>56</v>
      </c>
      <c r="Q1110">
        <v>100</v>
      </c>
    </row>
    <row r="1111" spans="1:17" x14ac:dyDescent="0.2">
      <c r="A1111" s="7" t="str">
        <f t="shared" si="17"/>
        <v>South WestOct-09</v>
      </c>
      <c r="B1111" t="s">
        <v>64</v>
      </c>
      <c r="C1111" t="s">
        <v>186</v>
      </c>
      <c r="D1111">
        <v>0.8</v>
      </c>
      <c r="E1111">
        <v>0.3</v>
      </c>
      <c r="F1111">
        <v>1.1000000000000001</v>
      </c>
      <c r="G1111">
        <v>1.5</v>
      </c>
      <c r="H1111">
        <v>2.5</v>
      </c>
      <c r="I1111">
        <v>1.6</v>
      </c>
      <c r="J1111">
        <v>0</v>
      </c>
      <c r="K1111">
        <v>1.6</v>
      </c>
      <c r="L1111">
        <v>4.0999999999999996</v>
      </c>
      <c r="M1111">
        <v>32</v>
      </c>
      <c r="N1111">
        <v>10</v>
      </c>
      <c r="O1111">
        <v>42</v>
      </c>
      <c r="P1111">
        <v>58</v>
      </c>
      <c r="Q1111">
        <v>100</v>
      </c>
    </row>
    <row r="1112" spans="1:17" x14ac:dyDescent="0.2">
      <c r="A1112" s="7" t="str">
        <f t="shared" si="17"/>
        <v>South WestNov-09</v>
      </c>
      <c r="B1112" t="s">
        <v>64</v>
      </c>
      <c r="C1112" t="s">
        <v>187</v>
      </c>
      <c r="D1112">
        <v>0.8</v>
      </c>
      <c r="E1112">
        <v>0.3</v>
      </c>
      <c r="F1112">
        <v>1.1000000000000001</v>
      </c>
      <c r="G1112">
        <v>1.5</v>
      </c>
      <c r="H1112">
        <v>2.5</v>
      </c>
      <c r="I1112">
        <v>1.5</v>
      </c>
      <c r="J1112">
        <v>0</v>
      </c>
      <c r="K1112">
        <v>1.5</v>
      </c>
      <c r="L1112">
        <v>4.0999999999999996</v>
      </c>
      <c r="M1112">
        <v>31</v>
      </c>
      <c r="N1112">
        <v>11</v>
      </c>
      <c r="O1112">
        <v>42</v>
      </c>
      <c r="P1112">
        <v>58</v>
      </c>
      <c r="Q1112">
        <v>100</v>
      </c>
    </row>
    <row r="1113" spans="1:17" x14ac:dyDescent="0.2">
      <c r="A1113" s="7" t="str">
        <f t="shared" si="17"/>
        <v>South WestDec-09</v>
      </c>
      <c r="B1113" t="s">
        <v>64</v>
      </c>
      <c r="C1113" t="s">
        <v>188</v>
      </c>
      <c r="D1113">
        <v>0.7</v>
      </c>
      <c r="E1113">
        <v>0.2</v>
      </c>
      <c r="F1113">
        <v>1</v>
      </c>
      <c r="G1113">
        <v>1.1000000000000001</v>
      </c>
      <c r="H1113">
        <v>2.1</v>
      </c>
      <c r="I1113">
        <v>1.4</v>
      </c>
      <c r="J1113">
        <v>0</v>
      </c>
      <c r="K1113">
        <v>1.4</v>
      </c>
      <c r="L1113">
        <v>3.4</v>
      </c>
      <c r="M1113">
        <v>35</v>
      </c>
      <c r="N1113">
        <v>11</v>
      </c>
      <c r="O1113">
        <v>46</v>
      </c>
      <c r="P1113">
        <v>54</v>
      </c>
      <c r="Q1113">
        <v>100</v>
      </c>
    </row>
    <row r="1114" spans="1:17" x14ac:dyDescent="0.2">
      <c r="A1114" s="7" t="str">
        <f t="shared" si="17"/>
        <v>South WestJan-10</v>
      </c>
      <c r="B1114" t="s">
        <v>64</v>
      </c>
      <c r="C1114" t="s">
        <v>189</v>
      </c>
      <c r="D1114">
        <v>0.8</v>
      </c>
      <c r="E1114">
        <v>0.3</v>
      </c>
      <c r="F1114">
        <v>1.1000000000000001</v>
      </c>
      <c r="G1114">
        <v>1.4</v>
      </c>
      <c r="H1114">
        <v>2.5</v>
      </c>
      <c r="I1114">
        <v>1.7</v>
      </c>
      <c r="J1114">
        <v>0</v>
      </c>
      <c r="K1114">
        <v>1.7</v>
      </c>
      <c r="L1114">
        <v>4.2</v>
      </c>
      <c r="M1114">
        <v>32</v>
      </c>
      <c r="N1114">
        <v>10</v>
      </c>
      <c r="O1114">
        <v>43</v>
      </c>
      <c r="P1114">
        <v>57</v>
      </c>
      <c r="Q1114">
        <v>100</v>
      </c>
    </row>
    <row r="1115" spans="1:17" x14ac:dyDescent="0.2">
      <c r="A1115" s="7" t="str">
        <f t="shared" si="17"/>
        <v>South WestFeb-10</v>
      </c>
      <c r="B1115" t="s">
        <v>64</v>
      </c>
      <c r="C1115" t="s">
        <v>190</v>
      </c>
      <c r="D1115">
        <v>0.9</v>
      </c>
      <c r="E1115">
        <v>0.3</v>
      </c>
      <c r="F1115">
        <v>1.1000000000000001</v>
      </c>
      <c r="G1115">
        <v>1.3</v>
      </c>
      <c r="H1115">
        <v>2.4</v>
      </c>
      <c r="I1115">
        <v>1.5</v>
      </c>
      <c r="J1115">
        <v>0</v>
      </c>
      <c r="K1115">
        <v>1.5</v>
      </c>
      <c r="L1115">
        <v>3.9</v>
      </c>
      <c r="M1115">
        <v>35</v>
      </c>
      <c r="N1115">
        <v>10</v>
      </c>
      <c r="O1115">
        <v>46</v>
      </c>
      <c r="P1115">
        <v>54</v>
      </c>
      <c r="Q1115">
        <v>100</v>
      </c>
    </row>
    <row r="1116" spans="1:17" x14ac:dyDescent="0.2">
      <c r="A1116" s="7" t="str">
        <f t="shared" si="17"/>
        <v>South WestMar-10</v>
      </c>
      <c r="B1116" t="s">
        <v>64</v>
      </c>
      <c r="C1116" t="s">
        <v>191</v>
      </c>
      <c r="D1116">
        <v>0.9</v>
      </c>
      <c r="E1116">
        <v>0.3</v>
      </c>
      <c r="F1116">
        <v>1.2</v>
      </c>
      <c r="G1116">
        <v>1.5</v>
      </c>
      <c r="H1116">
        <v>2.7</v>
      </c>
      <c r="I1116">
        <v>1.6</v>
      </c>
      <c r="J1116">
        <v>0</v>
      </c>
      <c r="K1116">
        <v>1.6</v>
      </c>
      <c r="L1116">
        <v>4.3</v>
      </c>
      <c r="M1116">
        <v>32</v>
      </c>
      <c r="N1116">
        <v>11</v>
      </c>
      <c r="O1116">
        <v>44</v>
      </c>
      <c r="P1116">
        <v>56</v>
      </c>
      <c r="Q1116">
        <v>100</v>
      </c>
    </row>
    <row r="1117" spans="1:17" x14ac:dyDescent="0.2">
      <c r="A1117" s="7" t="str">
        <f t="shared" si="17"/>
        <v>South WestApr-10</v>
      </c>
      <c r="B1117" t="s">
        <v>64</v>
      </c>
      <c r="C1117" t="s">
        <v>192</v>
      </c>
      <c r="D1117">
        <v>0.9</v>
      </c>
      <c r="E1117">
        <v>0.3</v>
      </c>
      <c r="F1117">
        <v>1.2</v>
      </c>
      <c r="G1117">
        <v>1.4</v>
      </c>
      <c r="H1117">
        <v>2.6</v>
      </c>
      <c r="I1117">
        <v>1.4</v>
      </c>
      <c r="J1117">
        <v>0</v>
      </c>
      <c r="K1117">
        <v>1.4</v>
      </c>
      <c r="L1117">
        <v>4</v>
      </c>
      <c r="M1117">
        <v>34</v>
      </c>
      <c r="N1117">
        <v>12</v>
      </c>
      <c r="O1117">
        <v>46</v>
      </c>
      <c r="P1117">
        <v>54</v>
      </c>
      <c r="Q1117">
        <v>100</v>
      </c>
    </row>
    <row r="1118" spans="1:17" x14ac:dyDescent="0.2">
      <c r="A1118" s="7" t="str">
        <f t="shared" si="17"/>
        <v>South WestMay-10</v>
      </c>
      <c r="B1118" t="s">
        <v>64</v>
      </c>
      <c r="C1118" t="s">
        <v>193</v>
      </c>
      <c r="D1118">
        <v>0.8</v>
      </c>
      <c r="E1118">
        <v>0.3</v>
      </c>
      <c r="F1118">
        <v>1.1000000000000001</v>
      </c>
      <c r="G1118">
        <v>1.4</v>
      </c>
      <c r="H1118">
        <v>2.5</v>
      </c>
      <c r="I1118">
        <v>1.2</v>
      </c>
      <c r="J1118">
        <v>0</v>
      </c>
      <c r="K1118">
        <v>1.2</v>
      </c>
      <c r="L1118">
        <v>3.7</v>
      </c>
      <c r="M1118">
        <v>33</v>
      </c>
      <c r="N1118">
        <v>12</v>
      </c>
      <c r="O1118">
        <v>45</v>
      </c>
      <c r="P1118">
        <v>55</v>
      </c>
      <c r="Q1118">
        <v>100</v>
      </c>
    </row>
    <row r="1119" spans="1:17" x14ac:dyDescent="0.2">
      <c r="A1119" s="7" t="str">
        <f t="shared" si="17"/>
        <v>South WestJun-10</v>
      </c>
      <c r="B1119" t="s">
        <v>64</v>
      </c>
      <c r="C1119" t="s">
        <v>194</v>
      </c>
      <c r="D1119">
        <v>0.9</v>
      </c>
      <c r="E1119">
        <v>0.3</v>
      </c>
      <c r="F1119">
        <v>1.2</v>
      </c>
      <c r="G1119">
        <v>1.5</v>
      </c>
      <c r="H1119">
        <v>2.7</v>
      </c>
      <c r="I1119">
        <v>1.5</v>
      </c>
      <c r="J1119">
        <v>0</v>
      </c>
      <c r="K1119">
        <v>1.5</v>
      </c>
      <c r="L1119">
        <v>4.2</v>
      </c>
      <c r="M1119">
        <v>33</v>
      </c>
      <c r="N1119">
        <v>10</v>
      </c>
      <c r="O1119">
        <v>44</v>
      </c>
      <c r="P1119">
        <v>56</v>
      </c>
      <c r="Q1119">
        <v>100</v>
      </c>
    </row>
    <row r="1120" spans="1:17" x14ac:dyDescent="0.2">
      <c r="A1120" s="7" t="str">
        <f t="shared" si="17"/>
        <v>South WestJul-10</v>
      </c>
      <c r="B1120" t="s">
        <v>64</v>
      </c>
      <c r="C1120" t="s">
        <v>195</v>
      </c>
      <c r="D1120">
        <v>1</v>
      </c>
      <c r="E1120">
        <v>0.3</v>
      </c>
      <c r="F1120">
        <v>1.3</v>
      </c>
      <c r="G1120">
        <v>1.6</v>
      </c>
      <c r="H1120">
        <v>2.9</v>
      </c>
      <c r="I1120">
        <v>1.6</v>
      </c>
      <c r="J1120">
        <v>0</v>
      </c>
      <c r="K1120">
        <v>1.6</v>
      </c>
      <c r="L1120">
        <v>4.4000000000000004</v>
      </c>
      <c r="M1120">
        <v>34</v>
      </c>
      <c r="N1120">
        <v>11</v>
      </c>
      <c r="O1120">
        <v>46</v>
      </c>
      <c r="P1120">
        <v>54</v>
      </c>
      <c r="Q1120">
        <v>100</v>
      </c>
    </row>
    <row r="1121" spans="1:17" x14ac:dyDescent="0.2">
      <c r="A1121" s="7" t="str">
        <f t="shared" si="17"/>
        <v>South WestAug-10</v>
      </c>
      <c r="B1121" t="s">
        <v>64</v>
      </c>
      <c r="C1121" t="s">
        <v>196</v>
      </c>
      <c r="D1121">
        <v>1</v>
      </c>
      <c r="E1121">
        <v>0.3</v>
      </c>
      <c r="F1121">
        <v>1.3</v>
      </c>
      <c r="G1121">
        <v>1.3</v>
      </c>
      <c r="H1121">
        <v>2.7</v>
      </c>
      <c r="I1121">
        <v>1.4</v>
      </c>
      <c r="J1121">
        <v>0</v>
      </c>
      <c r="K1121">
        <v>1.4</v>
      </c>
      <c r="L1121">
        <v>4.0999999999999996</v>
      </c>
      <c r="M1121">
        <v>37</v>
      </c>
      <c r="N1121">
        <v>13</v>
      </c>
      <c r="O1121">
        <v>50</v>
      </c>
      <c r="P1121">
        <v>50</v>
      </c>
      <c r="Q1121">
        <v>100</v>
      </c>
    </row>
    <row r="1122" spans="1:17" x14ac:dyDescent="0.2">
      <c r="A1122" s="7" t="str">
        <f t="shared" si="17"/>
        <v>South WestSep-10</v>
      </c>
      <c r="B1122" t="s">
        <v>64</v>
      </c>
      <c r="C1122" t="s">
        <v>197</v>
      </c>
      <c r="D1122">
        <v>1</v>
      </c>
      <c r="E1122">
        <v>0.4</v>
      </c>
      <c r="F1122">
        <v>1.3</v>
      </c>
      <c r="G1122">
        <v>1.5</v>
      </c>
      <c r="H1122">
        <v>2.8</v>
      </c>
      <c r="I1122">
        <v>1.5</v>
      </c>
      <c r="J1122">
        <v>0</v>
      </c>
      <c r="K1122">
        <v>1.5</v>
      </c>
      <c r="L1122">
        <v>4.4000000000000004</v>
      </c>
      <c r="M1122">
        <v>35</v>
      </c>
      <c r="N1122">
        <v>13</v>
      </c>
      <c r="O1122">
        <v>48</v>
      </c>
      <c r="P1122">
        <v>52</v>
      </c>
      <c r="Q1122">
        <v>100</v>
      </c>
    </row>
    <row r="1123" spans="1:17" x14ac:dyDescent="0.2">
      <c r="A1123" s="7" t="str">
        <f t="shared" si="17"/>
        <v>South WestOct-10</v>
      </c>
      <c r="B1123" t="s">
        <v>64</v>
      </c>
      <c r="C1123" t="s">
        <v>198</v>
      </c>
      <c r="D1123">
        <v>0.9</v>
      </c>
      <c r="E1123">
        <v>0.3</v>
      </c>
      <c r="F1123">
        <v>1.3</v>
      </c>
      <c r="G1123">
        <v>1.3</v>
      </c>
      <c r="H1123">
        <v>2.6</v>
      </c>
      <c r="I1123">
        <v>1.5</v>
      </c>
      <c r="J1123">
        <v>0</v>
      </c>
      <c r="K1123">
        <v>1.5</v>
      </c>
      <c r="L1123">
        <v>4.0999999999999996</v>
      </c>
      <c r="M1123">
        <v>36</v>
      </c>
      <c r="N1123">
        <v>13</v>
      </c>
      <c r="O1123">
        <v>49</v>
      </c>
      <c r="P1123">
        <v>51</v>
      </c>
      <c r="Q1123">
        <v>100</v>
      </c>
    </row>
    <row r="1124" spans="1:17" x14ac:dyDescent="0.2">
      <c r="A1124" s="7" t="str">
        <f t="shared" si="17"/>
        <v>South WestNov-10</v>
      </c>
      <c r="B1124" t="s">
        <v>64</v>
      </c>
      <c r="C1124" t="s">
        <v>199</v>
      </c>
      <c r="D1124">
        <v>0.9</v>
      </c>
      <c r="E1124">
        <v>0.4</v>
      </c>
      <c r="F1124">
        <v>1.2</v>
      </c>
      <c r="G1124">
        <v>1.4</v>
      </c>
      <c r="H1124">
        <v>2.7</v>
      </c>
      <c r="I1124">
        <v>1.5</v>
      </c>
      <c r="J1124">
        <v>0</v>
      </c>
      <c r="K1124">
        <v>1.5</v>
      </c>
      <c r="L1124">
        <v>4.2</v>
      </c>
      <c r="M1124">
        <v>33</v>
      </c>
      <c r="N1124">
        <v>13</v>
      </c>
      <c r="O1124">
        <v>47</v>
      </c>
      <c r="P1124">
        <v>53</v>
      </c>
      <c r="Q1124">
        <v>100</v>
      </c>
    </row>
    <row r="1125" spans="1:17" x14ac:dyDescent="0.2">
      <c r="A1125" s="7" t="str">
        <f t="shared" si="17"/>
        <v>South WestDec-10</v>
      </c>
      <c r="B1125" t="s">
        <v>64</v>
      </c>
      <c r="C1125" t="s">
        <v>200</v>
      </c>
      <c r="D1125">
        <v>0.8</v>
      </c>
      <c r="E1125">
        <v>0.3</v>
      </c>
      <c r="F1125">
        <v>1.1000000000000001</v>
      </c>
      <c r="G1125">
        <v>1.1000000000000001</v>
      </c>
      <c r="H1125">
        <v>2.2000000000000002</v>
      </c>
      <c r="I1125">
        <v>1.3</v>
      </c>
      <c r="J1125">
        <v>0</v>
      </c>
      <c r="K1125">
        <v>1.4</v>
      </c>
      <c r="L1125">
        <v>3.6</v>
      </c>
      <c r="M1125">
        <v>35</v>
      </c>
      <c r="N1125">
        <v>13</v>
      </c>
      <c r="O1125">
        <v>48</v>
      </c>
      <c r="P1125">
        <v>52</v>
      </c>
      <c r="Q1125">
        <v>100</v>
      </c>
    </row>
    <row r="1126" spans="1:17" x14ac:dyDescent="0.2">
      <c r="A1126" s="7" t="str">
        <f t="shared" si="17"/>
        <v>South WestJan-11</v>
      </c>
      <c r="B1126" t="s">
        <v>64</v>
      </c>
      <c r="C1126" t="s">
        <v>201</v>
      </c>
      <c r="D1126">
        <v>0.9</v>
      </c>
      <c r="E1126">
        <v>0.4</v>
      </c>
      <c r="F1126">
        <v>1.3</v>
      </c>
      <c r="G1126">
        <v>1.5</v>
      </c>
      <c r="H1126">
        <v>2.8</v>
      </c>
      <c r="I1126">
        <v>1.7</v>
      </c>
      <c r="J1126">
        <v>0</v>
      </c>
      <c r="K1126">
        <v>1.7</v>
      </c>
      <c r="L1126">
        <v>4.5</v>
      </c>
      <c r="M1126">
        <v>31</v>
      </c>
      <c r="N1126">
        <v>15</v>
      </c>
      <c r="O1126">
        <v>46</v>
      </c>
      <c r="P1126">
        <v>54</v>
      </c>
      <c r="Q1126">
        <v>100</v>
      </c>
    </row>
    <row r="1127" spans="1:17" x14ac:dyDescent="0.2">
      <c r="A1127" s="7" t="str">
        <f t="shared" si="17"/>
        <v>South WestFeb-11</v>
      </c>
      <c r="B1127" t="s">
        <v>64</v>
      </c>
      <c r="C1127" t="s">
        <v>202</v>
      </c>
      <c r="D1127">
        <v>0.7</v>
      </c>
      <c r="E1127">
        <v>0.4</v>
      </c>
      <c r="F1127">
        <v>1.2</v>
      </c>
      <c r="G1127">
        <v>1.4</v>
      </c>
      <c r="H1127">
        <v>2.5</v>
      </c>
      <c r="I1127">
        <v>1.5</v>
      </c>
      <c r="J1127">
        <v>0</v>
      </c>
      <c r="K1127">
        <v>1.5</v>
      </c>
      <c r="L1127">
        <v>4.0999999999999996</v>
      </c>
      <c r="M1127">
        <v>29</v>
      </c>
      <c r="N1127">
        <v>17</v>
      </c>
      <c r="O1127">
        <v>46</v>
      </c>
      <c r="P1127">
        <v>54</v>
      </c>
      <c r="Q1127">
        <v>100</v>
      </c>
    </row>
    <row r="1128" spans="1:17" x14ac:dyDescent="0.2">
      <c r="A1128" s="7" t="str">
        <f t="shared" si="17"/>
        <v>South WestMar-11</v>
      </c>
      <c r="B1128" t="s">
        <v>64</v>
      </c>
      <c r="C1128" t="s">
        <v>203</v>
      </c>
      <c r="D1128">
        <v>0.6</v>
      </c>
      <c r="E1128">
        <v>0.6</v>
      </c>
      <c r="F1128">
        <v>1.2</v>
      </c>
      <c r="G1128">
        <v>1.4</v>
      </c>
      <c r="H1128">
        <v>2.6</v>
      </c>
      <c r="I1128">
        <v>1.9</v>
      </c>
      <c r="J1128">
        <v>0</v>
      </c>
      <c r="K1128">
        <v>1.9</v>
      </c>
      <c r="L1128">
        <v>4.5</v>
      </c>
      <c r="M1128">
        <v>24</v>
      </c>
      <c r="N1128">
        <v>21</v>
      </c>
      <c r="O1128">
        <v>45</v>
      </c>
      <c r="P1128">
        <v>55</v>
      </c>
      <c r="Q1128">
        <v>100</v>
      </c>
    </row>
    <row r="1129" spans="1:17" x14ac:dyDescent="0.2">
      <c r="A1129" s="7" t="str">
        <f t="shared" si="17"/>
        <v>South WestApr-11</v>
      </c>
      <c r="B1129" t="s">
        <v>64</v>
      </c>
      <c r="C1129" t="s">
        <v>204</v>
      </c>
      <c r="D1129">
        <v>0.5</v>
      </c>
      <c r="E1129">
        <v>0.5</v>
      </c>
      <c r="F1129">
        <v>1</v>
      </c>
      <c r="G1129">
        <v>1.1000000000000001</v>
      </c>
      <c r="H1129">
        <v>2.1</v>
      </c>
      <c r="I1129">
        <v>1.7</v>
      </c>
      <c r="J1129">
        <v>0</v>
      </c>
      <c r="K1129">
        <v>1.7</v>
      </c>
      <c r="L1129">
        <v>3.8</v>
      </c>
      <c r="M1129">
        <v>25</v>
      </c>
      <c r="N1129">
        <v>24</v>
      </c>
      <c r="O1129">
        <v>49</v>
      </c>
      <c r="P1129">
        <v>51</v>
      </c>
      <c r="Q1129">
        <v>100</v>
      </c>
    </row>
    <row r="1130" spans="1:17" x14ac:dyDescent="0.2">
      <c r="A1130" s="7" t="str">
        <f t="shared" si="17"/>
        <v>South WestMay-11</v>
      </c>
      <c r="B1130" t="s">
        <v>64</v>
      </c>
      <c r="C1130" t="s">
        <v>205</v>
      </c>
      <c r="D1130">
        <v>0.5</v>
      </c>
      <c r="E1130">
        <v>0.5</v>
      </c>
      <c r="F1130">
        <v>1</v>
      </c>
      <c r="G1130">
        <v>1.1000000000000001</v>
      </c>
      <c r="H1130">
        <v>2.1</v>
      </c>
      <c r="I1130">
        <v>1.9</v>
      </c>
      <c r="J1130">
        <v>0</v>
      </c>
      <c r="K1130">
        <v>1.9</v>
      </c>
      <c r="L1130">
        <v>4.0999999999999996</v>
      </c>
      <c r="M1130">
        <v>23</v>
      </c>
      <c r="N1130">
        <v>24</v>
      </c>
      <c r="O1130">
        <v>47</v>
      </c>
      <c r="P1130">
        <v>53</v>
      </c>
      <c r="Q1130">
        <v>100</v>
      </c>
    </row>
    <row r="1131" spans="1:17" x14ac:dyDescent="0.2">
      <c r="A1131" s="7" t="str">
        <f t="shared" si="17"/>
        <v>South WestJun-11</v>
      </c>
      <c r="B1131" t="s">
        <v>64</v>
      </c>
      <c r="C1131" t="s">
        <v>206</v>
      </c>
      <c r="D1131">
        <v>0.6</v>
      </c>
      <c r="E1131">
        <v>0.6</v>
      </c>
      <c r="F1131">
        <v>1.2</v>
      </c>
      <c r="G1131">
        <v>1.1000000000000001</v>
      </c>
      <c r="H1131">
        <v>2.2000000000000002</v>
      </c>
      <c r="I1131">
        <v>1.9</v>
      </c>
      <c r="J1131">
        <v>0</v>
      </c>
      <c r="K1131">
        <v>1.9</v>
      </c>
      <c r="L1131">
        <v>4.0999999999999996</v>
      </c>
      <c r="M1131">
        <v>25</v>
      </c>
      <c r="N1131">
        <v>27</v>
      </c>
      <c r="O1131">
        <v>52</v>
      </c>
      <c r="P1131">
        <v>48</v>
      </c>
      <c r="Q1131">
        <v>100</v>
      </c>
    </row>
    <row r="1132" spans="1:17" x14ac:dyDescent="0.2">
      <c r="A1132" s="7" t="str">
        <f t="shared" si="17"/>
        <v>South WestJul-11</v>
      </c>
      <c r="B1132" t="s">
        <v>64</v>
      </c>
      <c r="C1132" t="s">
        <v>207</v>
      </c>
      <c r="D1132">
        <v>0.6</v>
      </c>
      <c r="E1132">
        <v>0.7</v>
      </c>
      <c r="F1132">
        <v>1.2</v>
      </c>
      <c r="G1132">
        <v>1</v>
      </c>
      <c r="H1132">
        <v>2.2000000000000002</v>
      </c>
      <c r="I1132">
        <v>1.9</v>
      </c>
      <c r="J1132">
        <v>0</v>
      </c>
      <c r="K1132">
        <v>1.9</v>
      </c>
      <c r="L1132">
        <v>4.2</v>
      </c>
      <c r="M1132">
        <v>25</v>
      </c>
      <c r="N1132">
        <v>31</v>
      </c>
      <c r="O1132">
        <v>56</v>
      </c>
      <c r="P1132">
        <v>44</v>
      </c>
      <c r="Q1132">
        <v>100</v>
      </c>
    </row>
    <row r="1133" spans="1:17" x14ac:dyDescent="0.2">
      <c r="A1133" s="7" t="str">
        <f t="shared" si="17"/>
        <v>South WestAug-11</v>
      </c>
      <c r="B1133" t="s">
        <v>64</v>
      </c>
      <c r="C1133" t="s">
        <v>208</v>
      </c>
      <c r="D1133">
        <v>0.5</v>
      </c>
      <c r="E1133">
        <v>0.6</v>
      </c>
      <c r="F1133">
        <v>1.2</v>
      </c>
      <c r="G1133">
        <v>1</v>
      </c>
      <c r="H1133">
        <v>2.2000000000000002</v>
      </c>
      <c r="I1133">
        <v>1.9</v>
      </c>
      <c r="J1133">
        <v>0</v>
      </c>
      <c r="K1133">
        <v>1.9</v>
      </c>
      <c r="L1133">
        <v>4.0999999999999996</v>
      </c>
      <c r="M1133">
        <v>25</v>
      </c>
      <c r="N1133">
        <v>29</v>
      </c>
      <c r="O1133">
        <v>54</v>
      </c>
      <c r="P1133">
        <v>46</v>
      </c>
      <c r="Q1133">
        <v>100</v>
      </c>
    </row>
    <row r="1134" spans="1:17" x14ac:dyDescent="0.2">
      <c r="A1134" s="7" t="str">
        <f t="shared" si="17"/>
        <v>South WestSep-11</v>
      </c>
      <c r="B1134" t="s">
        <v>64</v>
      </c>
      <c r="C1134" t="s">
        <v>231</v>
      </c>
      <c r="D1134">
        <v>0.6</v>
      </c>
      <c r="E1134">
        <v>0.7</v>
      </c>
      <c r="F1134">
        <v>1.3</v>
      </c>
      <c r="G1134">
        <v>1</v>
      </c>
      <c r="H1134">
        <v>2.2999999999999998</v>
      </c>
      <c r="I1134">
        <v>1.9</v>
      </c>
      <c r="J1134">
        <v>0</v>
      </c>
      <c r="K1134">
        <v>1.9</v>
      </c>
      <c r="L1134">
        <v>4.2</v>
      </c>
      <c r="M1134">
        <v>24</v>
      </c>
      <c r="N1134">
        <v>31</v>
      </c>
      <c r="O1134">
        <v>55</v>
      </c>
      <c r="P1134">
        <v>45</v>
      </c>
      <c r="Q1134">
        <v>100</v>
      </c>
    </row>
    <row r="1135" spans="1:17" x14ac:dyDescent="0.2">
      <c r="A1135" s="7" t="str">
        <f t="shared" si="17"/>
        <v>South WestOct-11</v>
      </c>
      <c r="B1135" t="s">
        <v>64</v>
      </c>
      <c r="C1135" t="s">
        <v>232</v>
      </c>
      <c r="D1135">
        <v>0.6</v>
      </c>
      <c r="E1135">
        <v>0.6</v>
      </c>
      <c r="F1135">
        <v>1.2</v>
      </c>
      <c r="G1135">
        <v>1.1000000000000001</v>
      </c>
      <c r="H1135">
        <v>2.2999999999999998</v>
      </c>
      <c r="I1135">
        <v>2</v>
      </c>
      <c r="J1135">
        <v>0</v>
      </c>
      <c r="K1135">
        <v>2.1</v>
      </c>
      <c r="L1135">
        <v>4.4000000000000004</v>
      </c>
      <c r="M1135">
        <v>26</v>
      </c>
      <c r="N1135">
        <v>28</v>
      </c>
      <c r="O1135">
        <v>54</v>
      </c>
      <c r="P1135">
        <v>46</v>
      </c>
      <c r="Q1135">
        <v>100</v>
      </c>
    </row>
    <row r="1136" spans="1:17" x14ac:dyDescent="0.2">
      <c r="A1136" s="7" t="str">
        <f t="shared" si="17"/>
        <v>South WestNov-11</v>
      </c>
      <c r="B1136" t="s">
        <v>64</v>
      </c>
      <c r="C1136" t="s">
        <v>233</v>
      </c>
      <c r="D1136">
        <v>0.6</v>
      </c>
      <c r="E1136">
        <v>0.8</v>
      </c>
      <c r="F1136">
        <v>1.4</v>
      </c>
      <c r="G1136">
        <v>1.1000000000000001</v>
      </c>
      <c r="H1136">
        <v>2.5</v>
      </c>
      <c r="I1136">
        <v>2.2000000000000002</v>
      </c>
      <c r="J1136">
        <v>0.1</v>
      </c>
      <c r="K1136">
        <v>2.2000000000000002</v>
      </c>
      <c r="L1136">
        <v>4.7</v>
      </c>
      <c r="M1136">
        <v>25</v>
      </c>
      <c r="N1136">
        <v>32</v>
      </c>
      <c r="O1136">
        <v>57</v>
      </c>
      <c r="P1136">
        <v>43</v>
      </c>
      <c r="Q1136">
        <v>100</v>
      </c>
    </row>
    <row r="1137" spans="1:17" x14ac:dyDescent="0.2">
      <c r="A1137" s="7" t="str">
        <f t="shared" si="17"/>
        <v>South WestDec-11</v>
      </c>
      <c r="B1137" t="s">
        <v>64</v>
      </c>
      <c r="C1137" t="s">
        <v>234</v>
      </c>
      <c r="D1137">
        <v>0.5</v>
      </c>
      <c r="E1137">
        <v>0.7</v>
      </c>
      <c r="F1137">
        <v>1.2</v>
      </c>
      <c r="G1137">
        <v>0.9</v>
      </c>
      <c r="H1137">
        <v>2.1</v>
      </c>
      <c r="I1137">
        <v>1.9</v>
      </c>
      <c r="J1137">
        <v>0.1</v>
      </c>
      <c r="K1137">
        <v>2</v>
      </c>
      <c r="L1137">
        <v>4.0999999999999996</v>
      </c>
      <c r="M1137">
        <v>26</v>
      </c>
      <c r="N1137">
        <v>31</v>
      </c>
      <c r="O1137">
        <v>57</v>
      </c>
      <c r="P1137">
        <v>43</v>
      </c>
      <c r="Q1137">
        <v>100</v>
      </c>
    </row>
    <row r="1138" spans="1:17" x14ac:dyDescent="0.2">
      <c r="A1138" s="7" t="str">
        <f t="shared" si="17"/>
        <v>South WestJan-12</v>
      </c>
      <c r="B1138" t="s">
        <v>64</v>
      </c>
      <c r="C1138" t="s">
        <v>235</v>
      </c>
      <c r="D1138">
        <v>0.6</v>
      </c>
      <c r="E1138">
        <v>0.7</v>
      </c>
      <c r="F1138">
        <v>1.3</v>
      </c>
      <c r="G1138">
        <v>1</v>
      </c>
      <c r="H1138">
        <v>2.2999999999999998</v>
      </c>
      <c r="I1138">
        <v>2.1</v>
      </c>
      <c r="J1138">
        <v>0.1</v>
      </c>
      <c r="K1138">
        <v>2.2000000000000002</v>
      </c>
      <c r="L1138">
        <v>4.5</v>
      </c>
      <c r="M1138">
        <v>26</v>
      </c>
      <c r="N1138">
        <v>31</v>
      </c>
      <c r="O1138">
        <v>57</v>
      </c>
      <c r="P1138">
        <v>43</v>
      </c>
      <c r="Q1138">
        <v>100</v>
      </c>
    </row>
    <row r="1139" spans="1:17" x14ac:dyDescent="0.2">
      <c r="A1139" s="7" t="str">
        <f t="shared" si="17"/>
        <v>South WestFeb-12</v>
      </c>
      <c r="B1139" t="s">
        <v>64</v>
      </c>
      <c r="C1139" t="s">
        <v>236</v>
      </c>
      <c r="D1139">
        <v>0.6</v>
      </c>
      <c r="E1139">
        <v>0.8</v>
      </c>
      <c r="F1139">
        <v>1.3</v>
      </c>
      <c r="G1139">
        <v>1</v>
      </c>
      <c r="H1139">
        <v>2.2999999999999998</v>
      </c>
      <c r="I1139">
        <v>2</v>
      </c>
      <c r="J1139">
        <v>0.1</v>
      </c>
      <c r="K1139">
        <v>2.1</v>
      </c>
      <c r="L1139">
        <v>4.4000000000000004</v>
      </c>
      <c r="M1139">
        <v>26</v>
      </c>
      <c r="N1139">
        <v>32</v>
      </c>
      <c r="O1139">
        <v>58</v>
      </c>
      <c r="P1139">
        <v>42</v>
      </c>
      <c r="Q1139">
        <v>100</v>
      </c>
    </row>
    <row r="1140" spans="1:17" x14ac:dyDescent="0.2">
      <c r="A1140" s="7" t="str">
        <f t="shared" si="17"/>
        <v>South WestMar-12</v>
      </c>
      <c r="B1140" t="s">
        <v>64</v>
      </c>
      <c r="C1140" t="s">
        <v>241</v>
      </c>
      <c r="D1140">
        <v>0.6</v>
      </c>
      <c r="E1140">
        <v>0.8</v>
      </c>
      <c r="F1140">
        <v>1.3</v>
      </c>
      <c r="G1140">
        <v>0.9</v>
      </c>
      <c r="H1140">
        <v>2.2999999999999998</v>
      </c>
      <c r="I1140">
        <v>1.9</v>
      </c>
      <c r="J1140">
        <v>0.1</v>
      </c>
      <c r="K1140">
        <v>2</v>
      </c>
      <c r="L1140">
        <v>4.2</v>
      </c>
      <c r="M1140">
        <v>25</v>
      </c>
      <c r="N1140">
        <v>34</v>
      </c>
      <c r="O1140">
        <v>59</v>
      </c>
      <c r="P1140">
        <v>41</v>
      </c>
      <c r="Q1140">
        <v>100</v>
      </c>
    </row>
    <row r="1141" spans="1:17" x14ac:dyDescent="0.2">
      <c r="A1141" s="7" t="str">
        <f t="shared" si="17"/>
        <v>South WestApr-12</v>
      </c>
      <c r="B1141" t="s">
        <v>64</v>
      </c>
      <c r="C1141" t="s">
        <v>242</v>
      </c>
      <c r="D1141">
        <v>0.6</v>
      </c>
      <c r="E1141">
        <v>0.7</v>
      </c>
      <c r="F1141">
        <v>1.3</v>
      </c>
      <c r="G1141">
        <v>0.8</v>
      </c>
      <c r="H1141">
        <v>2.1</v>
      </c>
      <c r="I1141">
        <v>1.7</v>
      </c>
      <c r="J1141">
        <v>0.1</v>
      </c>
      <c r="K1141">
        <v>1.8</v>
      </c>
      <c r="L1141">
        <v>3.8</v>
      </c>
      <c r="M1141">
        <v>27</v>
      </c>
      <c r="N1141">
        <v>35</v>
      </c>
      <c r="O1141">
        <v>62</v>
      </c>
      <c r="P1141">
        <v>38</v>
      </c>
      <c r="Q1141">
        <v>100</v>
      </c>
    </row>
    <row r="1142" spans="1:17" x14ac:dyDescent="0.2">
      <c r="A1142" s="7" t="str">
        <f t="shared" si="17"/>
        <v>South WestMay-12</v>
      </c>
      <c r="B1142" t="s">
        <v>64</v>
      </c>
      <c r="C1142" t="s">
        <v>243</v>
      </c>
      <c r="D1142">
        <v>0.6</v>
      </c>
      <c r="E1142">
        <v>0.8</v>
      </c>
      <c r="F1142">
        <v>1.4</v>
      </c>
      <c r="G1142">
        <v>0.9</v>
      </c>
      <c r="H1142">
        <v>2.2999999999999998</v>
      </c>
      <c r="I1142">
        <v>1.9</v>
      </c>
      <c r="J1142">
        <v>0.1</v>
      </c>
      <c r="K1142">
        <v>2.1</v>
      </c>
      <c r="L1142">
        <v>4.4000000000000004</v>
      </c>
      <c r="M1142">
        <v>24</v>
      </c>
      <c r="N1142">
        <v>35</v>
      </c>
      <c r="O1142">
        <v>60</v>
      </c>
      <c r="P1142">
        <v>40</v>
      </c>
      <c r="Q1142">
        <v>100</v>
      </c>
    </row>
    <row r="1143" spans="1:17" x14ac:dyDescent="0.2">
      <c r="A1143" s="7" t="str">
        <f t="shared" si="17"/>
        <v>South WestJun-12</v>
      </c>
      <c r="B1143" t="s">
        <v>64</v>
      </c>
      <c r="C1143" t="s">
        <v>251</v>
      </c>
      <c r="D1143">
        <v>0.5</v>
      </c>
      <c r="E1143">
        <v>0.9</v>
      </c>
      <c r="F1143">
        <v>1.4</v>
      </c>
      <c r="G1143">
        <v>0.8</v>
      </c>
      <c r="H1143">
        <v>2.2999999999999998</v>
      </c>
      <c r="I1143">
        <v>1.9</v>
      </c>
      <c r="J1143">
        <v>0.1</v>
      </c>
      <c r="K1143">
        <v>2</v>
      </c>
      <c r="L1143">
        <v>4.2</v>
      </c>
      <c r="M1143">
        <v>23</v>
      </c>
      <c r="N1143">
        <v>40</v>
      </c>
      <c r="O1143">
        <v>63</v>
      </c>
      <c r="P1143">
        <v>37</v>
      </c>
      <c r="Q1143">
        <v>100</v>
      </c>
    </row>
    <row r="1144" spans="1:17" x14ac:dyDescent="0.2">
      <c r="A1144" s="7" t="str">
        <f t="shared" si="17"/>
        <v>South WestJul-12</v>
      </c>
      <c r="B1144" t="s">
        <v>64</v>
      </c>
      <c r="C1144" t="s">
        <v>252</v>
      </c>
      <c r="D1144">
        <v>0.6</v>
      </c>
      <c r="E1144">
        <v>0.9</v>
      </c>
      <c r="F1144">
        <v>1.5</v>
      </c>
      <c r="G1144">
        <v>0.9</v>
      </c>
      <c r="H1144">
        <v>2.5</v>
      </c>
      <c r="I1144">
        <v>2</v>
      </c>
      <c r="J1144">
        <v>0.2</v>
      </c>
      <c r="K1144">
        <v>2.2000000000000002</v>
      </c>
      <c r="L1144">
        <v>4.5999999999999996</v>
      </c>
      <c r="M1144">
        <v>24</v>
      </c>
      <c r="N1144">
        <v>38</v>
      </c>
      <c r="O1144">
        <v>63</v>
      </c>
      <c r="P1144">
        <v>37</v>
      </c>
      <c r="Q1144">
        <v>100</v>
      </c>
    </row>
    <row r="1145" spans="1:17" x14ac:dyDescent="0.2">
      <c r="A1145" s="7" t="str">
        <f t="shared" si="17"/>
        <v>South WestAug-12</v>
      </c>
      <c r="B1145" t="s">
        <v>64</v>
      </c>
      <c r="C1145" t="s">
        <v>253</v>
      </c>
      <c r="D1145">
        <v>0.6</v>
      </c>
      <c r="E1145">
        <v>0.9</v>
      </c>
      <c r="F1145">
        <v>1.6</v>
      </c>
      <c r="G1145">
        <v>0.9</v>
      </c>
      <c r="H1145">
        <v>2.4</v>
      </c>
      <c r="I1145">
        <v>1.9</v>
      </c>
      <c r="J1145">
        <v>0.1</v>
      </c>
      <c r="K1145">
        <v>2.1</v>
      </c>
      <c r="L1145">
        <v>4.5</v>
      </c>
      <c r="M1145">
        <v>25</v>
      </c>
      <c r="N1145">
        <v>38</v>
      </c>
      <c r="O1145">
        <v>64</v>
      </c>
      <c r="P1145">
        <v>36</v>
      </c>
      <c r="Q1145">
        <v>100</v>
      </c>
    </row>
    <row r="1146" spans="1:17" x14ac:dyDescent="0.2">
      <c r="A1146" s="7" t="str">
        <f t="shared" si="17"/>
        <v>South WestSep-12</v>
      </c>
      <c r="B1146" t="s">
        <v>64</v>
      </c>
      <c r="C1146" t="s">
        <v>258</v>
      </c>
      <c r="D1146">
        <v>0.6</v>
      </c>
      <c r="E1146">
        <v>0.9</v>
      </c>
      <c r="F1146">
        <v>1.5</v>
      </c>
      <c r="G1146">
        <v>0.9</v>
      </c>
      <c r="H1146">
        <v>2.4</v>
      </c>
      <c r="I1146">
        <v>2</v>
      </c>
      <c r="J1146">
        <v>0.1</v>
      </c>
      <c r="K1146">
        <v>2.1</v>
      </c>
      <c r="L1146">
        <v>4.5999999999999996</v>
      </c>
      <c r="M1146">
        <v>24</v>
      </c>
      <c r="N1146">
        <v>38</v>
      </c>
      <c r="O1146">
        <v>62</v>
      </c>
      <c r="P1146">
        <v>38</v>
      </c>
      <c r="Q1146">
        <v>100</v>
      </c>
    </row>
    <row r="1147" spans="1:17" x14ac:dyDescent="0.2">
      <c r="A1147" s="7" t="str">
        <f t="shared" si="17"/>
        <v>South WestOct-12</v>
      </c>
      <c r="B1147" t="s">
        <v>64</v>
      </c>
      <c r="C1147" t="s">
        <v>259</v>
      </c>
      <c r="D1147">
        <v>0.6</v>
      </c>
      <c r="E1147">
        <v>0.9</v>
      </c>
      <c r="F1147">
        <v>1.6</v>
      </c>
      <c r="G1147">
        <v>0.9</v>
      </c>
      <c r="H1147">
        <v>2.4</v>
      </c>
      <c r="I1147">
        <v>2.1</v>
      </c>
      <c r="J1147">
        <v>0.2</v>
      </c>
      <c r="K1147">
        <v>2.2999999999999998</v>
      </c>
      <c r="L1147">
        <v>4.8</v>
      </c>
      <c r="M1147">
        <v>26</v>
      </c>
      <c r="N1147">
        <v>39</v>
      </c>
      <c r="O1147">
        <v>64</v>
      </c>
      <c r="P1147">
        <v>36</v>
      </c>
      <c r="Q1147">
        <v>100</v>
      </c>
    </row>
    <row r="1148" spans="1:17" x14ac:dyDescent="0.2">
      <c r="A1148" s="7" t="str">
        <f t="shared" si="17"/>
        <v>South WestNov-12</v>
      </c>
      <c r="B1148" t="s">
        <v>64</v>
      </c>
      <c r="C1148" t="s">
        <v>260</v>
      </c>
      <c r="D1148">
        <v>0.5</v>
      </c>
      <c r="E1148">
        <v>0.9</v>
      </c>
      <c r="F1148">
        <v>1.4</v>
      </c>
      <c r="G1148">
        <v>0.8</v>
      </c>
      <c r="H1148">
        <v>2.2000000000000002</v>
      </c>
      <c r="I1148">
        <v>2.2999999999999998</v>
      </c>
      <c r="J1148">
        <v>0.2</v>
      </c>
      <c r="K1148">
        <v>2.5</v>
      </c>
      <c r="L1148">
        <v>4.7</v>
      </c>
      <c r="M1148">
        <v>22</v>
      </c>
      <c r="N1148">
        <v>42</v>
      </c>
      <c r="O1148">
        <v>64</v>
      </c>
      <c r="P1148">
        <v>36</v>
      </c>
      <c r="Q1148">
        <v>100</v>
      </c>
    </row>
    <row r="1149" spans="1:17" x14ac:dyDescent="0.2">
      <c r="A1149" s="7" t="str">
        <f t="shared" si="17"/>
        <v>South WestDec-12</v>
      </c>
      <c r="B1149" t="s">
        <v>64</v>
      </c>
      <c r="C1149" t="s">
        <v>266</v>
      </c>
      <c r="D1149">
        <v>0.4</v>
      </c>
      <c r="E1149">
        <v>0.9</v>
      </c>
      <c r="F1149">
        <v>1.2</v>
      </c>
      <c r="G1149">
        <v>0.5</v>
      </c>
      <c r="H1149">
        <v>1.8</v>
      </c>
      <c r="I1149">
        <v>1.9</v>
      </c>
      <c r="J1149">
        <v>0.2</v>
      </c>
      <c r="K1149">
        <v>2.1</v>
      </c>
      <c r="L1149">
        <v>3.9</v>
      </c>
      <c r="M1149">
        <v>20</v>
      </c>
      <c r="N1149">
        <v>51</v>
      </c>
      <c r="O1149">
        <v>71</v>
      </c>
      <c r="P1149">
        <v>29</v>
      </c>
      <c r="Q1149">
        <v>100</v>
      </c>
    </row>
    <row r="1150" spans="1:17" x14ac:dyDescent="0.2">
      <c r="A1150" s="7" t="str">
        <f t="shared" si="17"/>
        <v>South WestJan-13</v>
      </c>
      <c r="B1150" t="s">
        <v>64</v>
      </c>
      <c r="C1150" t="s">
        <v>267</v>
      </c>
      <c r="D1150">
        <v>0.5</v>
      </c>
      <c r="E1150">
        <v>1.2</v>
      </c>
      <c r="F1150">
        <v>1.6</v>
      </c>
      <c r="G1150">
        <v>0.7</v>
      </c>
      <c r="H1150">
        <v>2.2999999999999998</v>
      </c>
      <c r="I1150">
        <v>2.8</v>
      </c>
      <c r="J1150">
        <v>0.4</v>
      </c>
      <c r="K1150">
        <v>3.2</v>
      </c>
      <c r="L1150">
        <v>5.6</v>
      </c>
      <c r="M1150">
        <v>20</v>
      </c>
      <c r="N1150">
        <v>49</v>
      </c>
      <c r="O1150">
        <v>69</v>
      </c>
      <c r="P1150">
        <v>31</v>
      </c>
      <c r="Q1150">
        <v>100</v>
      </c>
    </row>
    <row r="1151" spans="1:17" x14ac:dyDescent="0.2">
      <c r="A1151" s="7" t="str">
        <f t="shared" si="17"/>
        <v>South WestFeb-13</v>
      </c>
      <c r="B1151" t="s">
        <v>64</v>
      </c>
      <c r="C1151" t="s">
        <v>268</v>
      </c>
      <c r="D1151">
        <v>0.4</v>
      </c>
      <c r="E1151">
        <v>1.1000000000000001</v>
      </c>
      <c r="F1151">
        <v>1.5</v>
      </c>
      <c r="G1151">
        <v>0.5</v>
      </c>
      <c r="H1151">
        <v>2</v>
      </c>
      <c r="I1151">
        <v>2.2000000000000002</v>
      </c>
      <c r="J1151">
        <v>0.5</v>
      </c>
      <c r="K1151">
        <v>2.7</v>
      </c>
      <c r="L1151">
        <v>4.7</v>
      </c>
      <c r="M1151">
        <v>20</v>
      </c>
      <c r="N1151">
        <v>54</v>
      </c>
      <c r="O1151">
        <v>75</v>
      </c>
      <c r="P1151">
        <v>25</v>
      </c>
      <c r="Q1151">
        <v>100</v>
      </c>
    </row>
    <row r="1152" spans="1:17" x14ac:dyDescent="0.2">
      <c r="A1152" s="7" t="str">
        <f t="shared" si="17"/>
        <v>South WestMar-13</v>
      </c>
      <c r="B1152" t="s">
        <v>64</v>
      </c>
      <c r="C1152" t="s">
        <v>282</v>
      </c>
      <c r="D1152">
        <v>0.3</v>
      </c>
      <c r="E1152">
        <v>1</v>
      </c>
      <c r="F1152">
        <v>1.4</v>
      </c>
      <c r="G1152">
        <v>0.5</v>
      </c>
      <c r="H1152">
        <v>1.9</v>
      </c>
      <c r="I1152">
        <v>2.2999999999999998</v>
      </c>
      <c r="J1152">
        <v>0.3</v>
      </c>
      <c r="K1152">
        <v>2.6</v>
      </c>
      <c r="L1152">
        <v>4.5</v>
      </c>
      <c r="M1152">
        <v>18</v>
      </c>
      <c r="N1152">
        <v>55</v>
      </c>
      <c r="O1152">
        <v>73</v>
      </c>
      <c r="P1152">
        <v>27</v>
      </c>
      <c r="Q1152">
        <v>100</v>
      </c>
    </row>
    <row r="1153" spans="1:17" x14ac:dyDescent="0.2">
      <c r="A1153" s="7" t="str">
        <f t="shared" si="17"/>
        <v>South WestApr-13</v>
      </c>
      <c r="B1153" t="s">
        <v>64</v>
      </c>
      <c r="C1153" t="s">
        <v>283</v>
      </c>
      <c r="D1153">
        <v>0.3</v>
      </c>
      <c r="E1153">
        <v>1</v>
      </c>
      <c r="F1153">
        <v>1.3</v>
      </c>
      <c r="G1153">
        <v>0.4</v>
      </c>
      <c r="H1153">
        <v>1.7</v>
      </c>
      <c r="I1153">
        <v>2.2000000000000002</v>
      </c>
      <c r="J1153">
        <v>0.3</v>
      </c>
      <c r="K1153">
        <v>2.6</v>
      </c>
      <c r="L1153">
        <v>4.2</v>
      </c>
      <c r="M1153">
        <v>16</v>
      </c>
      <c r="N1153">
        <v>60</v>
      </c>
      <c r="O1153">
        <v>76</v>
      </c>
      <c r="P1153">
        <v>24</v>
      </c>
      <c r="Q1153">
        <v>100</v>
      </c>
    </row>
    <row r="1154" spans="1:17" x14ac:dyDescent="0.2">
      <c r="A1154" s="7" t="str">
        <f t="shared" si="17"/>
        <v>South WestMay-13</v>
      </c>
      <c r="B1154" t="s">
        <v>64</v>
      </c>
      <c r="C1154" t="s">
        <v>284</v>
      </c>
      <c r="D1154">
        <v>0.3</v>
      </c>
      <c r="E1154">
        <v>1</v>
      </c>
      <c r="F1154">
        <v>1.3</v>
      </c>
      <c r="G1154">
        <v>0.4</v>
      </c>
      <c r="H1154">
        <v>1.7</v>
      </c>
      <c r="I1154">
        <v>2.2999999999999998</v>
      </c>
      <c r="J1154">
        <v>0.4</v>
      </c>
      <c r="K1154">
        <v>2.7</v>
      </c>
      <c r="L1154">
        <v>4.4000000000000004</v>
      </c>
      <c r="M1154">
        <v>15</v>
      </c>
      <c r="N1154">
        <v>61</v>
      </c>
      <c r="O1154">
        <v>76</v>
      </c>
      <c r="P1154">
        <v>24</v>
      </c>
      <c r="Q1154">
        <v>100</v>
      </c>
    </row>
    <row r="1155" spans="1:17" x14ac:dyDescent="0.2">
      <c r="A1155" s="7" t="str">
        <f t="shared" ref="A1155:A1218" si="18">CONCATENATE(B1155,C1155)</f>
        <v>South WestJun-13</v>
      </c>
      <c r="B1155" t="s">
        <v>64</v>
      </c>
      <c r="C1155" t="s">
        <v>754</v>
      </c>
      <c r="D1155">
        <v>0.3</v>
      </c>
      <c r="E1155">
        <v>0.9</v>
      </c>
      <c r="F1155">
        <v>1.2</v>
      </c>
      <c r="G1155">
        <v>0.4</v>
      </c>
      <c r="H1155">
        <v>1.6</v>
      </c>
      <c r="I1155">
        <v>2.2999999999999998</v>
      </c>
      <c r="J1155">
        <v>0.5</v>
      </c>
      <c r="K1155">
        <v>2.8</v>
      </c>
      <c r="L1155">
        <v>4.5</v>
      </c>
      <c r="M1155">
        <v>16</v>
      </c>
      <c r="N1155">
        <v>58</v>
      </c>
      <c r="O1155">
        <v>73</v>
      </c>
      <c r="P1155">
        <v>27</v>
      </c>
      <c r="Q1155">
        <v>100</v>
      </c>
    </row>
    <row r="1156" spans="1:17" x14ac:dyDescent="0.2">
      <c r="A1156" s="7" t="str">
        <f t="shared" si="18"/>
        <v>South WestJul-13</v>
      </c>
      <c r="B1156" t="s">
        <v>64</v>
      </c>
      <c r="C1156" t="s">
        <v>759</v>
      </c>
      <c r="D1156">
        <v>0.3</v>
      </c>
      <c r="E1156">
        <v>1.1000000000000001</v>
      </c>
      <c r="F1156">
        <v>1.4</v>
      </c>
      <c r="G1156">
        <v>0.5</v>
      </c>
      <c r="H1156">
        <v>1.8</v>
      </c>
      <c r="I1156">
        <v>2.6</v>
      </c>
      <c r="J1156">
        <v>0.6</v>
      </c>
      <c r="K1156">
        <v>3.1</v>
      </c>
      <c r="L1156">
        <v>5</v>
      </c>
      <c r="M1156">
        <v>15</v>
      </c>
      <c r="N1156">
        <v>60</v>
      </c>
      <c r="O1156">
        <v>75</v>
      </c>
      <c r="P1156">
        <v>25</v>
      </c>
      <c r="Q1156">
        <v>100</v>
      </c>
    </row>
    <row r="1157" spans="1:17" x14ac:dyDescent="0.2">
      <c r="A1157" s="7" t="str">
        <f t="shared" si="18"/>
        <v>South WestAug-13</v>
      </c>
      <c r="B1157" t="s">
        <v>64</v>
      </c>
      <c r="C1157" t="s">
        <v>760</v>
      </c>
      <c r="D1157">
        <v>0.3</v>
      </c>
      <c r="E1157">
        <v>1</v>
      </c>
      <c r="F1157">
        <v>1.2</v>
      </c>
      <c r="G1157">
        <v>0.4</v>
      </c>
      <c r="H1157">
        <v>1.6</v>
      </c>
      <c r="I1157">
        <v>2.5</v>
      </c>
      <c r="J1157">
        <v>0.5</v>
      </c>
      <c r="K1157">
        <v>3</v>
      </c>
      <c r="L1157">
        <v>4.5999999999999996</v>
      </c>
      <c r="M1157">
        <v>16</v>
      </c>
      <c r="N1157">
        <v>60</v>
      </c>
      <c r="O1157">
        <v>76</v>
      </c>
      <c r="P1157">
        <v>24</v>
      </c>
      <c r="Q1157">
        <v>100</v>
      </c>
    </row>
    <row r="1158" spans="1:17" x14ac:dyDescent="0.2">
      <c r="A1158" s="7" t="str">
        <f t="shared" si="18"/>
        <v>South WestSep-13</v>
      </c>
      <c r="B1158" t="s">
        <v>64</v>
      </c>
      <c r="C1158" t="s">
        <v>761</v>
      </c>
      <c r="D1158">
        <v>0.3</v>
      </c>
      <c r="E1158">
        <v>1.1000000000000001</v>
      </c>
      <c r="F1158">
        <v>1.3</v>
      </c>
      <c r="G1158">
        <v>0.4</v>
      </c>
      <c r="H1158">
        <v>1.8</v>
      </c>
      <c r="I1158">
        <v>2.6</v>
      </c>
      <c r="J1158">
        <v>0.5</v>
      </c>
      <c r="K1158">
        <v>3.1</v>
      </c>
      <c r="L1158">
        <v>4.9000000000000004</v>
      </c>
      <c r="M1158">
        <v>15</v>
      </c>
      <c r="N1158">
        <v>60</v>
      </c>
      <c r="O1158">
        <v>75</v>
      </c>
      <c r="P1158">
        <v>25</v>
      </c>
      <c r="Q1158">
        <v>100</v>
      </c>
    </row>
    <row r="1159" spans="1:17" x14ac:dyDescent="0.2">
      <c r="A1159" s="7" t="str">
        <f t="shared" si="18"/>
        <v>South WestOct-13</v>
      </c>
      <c r="B1159" t="s">
        <v>64</v>
      </c>
      <c r="C1159" t="s">
        <v>786</v>
      </c>
      <c r="D1159">
        <v>0.3</v>
      </c>
      <c r="E1159">
        <v>1</v>
      </c>
      <c r="F1159">
        <v>1.3</v>
      </c>
      <c r="G1159">
        <v>0.4</v>
      </c>
      <c r="H1159">
        <v>1.7</v>
      </c>
      <c r="I1159">
        <v>2.7</v>
      </c>
      <c r="J1159">
        <v>0.6</v>
      </c>
      <c r="K1159">
        <v>3.4</v>
      </c>
      <c r="L1159">
        <v>5</v>
      </c>
      <c r="M1159">
        <v>16</v>
      </c>
      <c r="N1159">
        <v>60</v>
      </c>
      <c r="O1159">
        <v>76</v>
      </c>
      <c r="P1159">
        <v>24</v>
      </c>
      <c r="Q1159">
        <v>100</v>
      </c>
    </row>
    <row r="1160" spans="1:17" x14ac:dyDescent="0.2">
      <c r="A1160" s="7" t="str">
        <f t="shared" si="18"/>
        <v>South WestNov-13</v>
      </c>
      <c r="B1160" t="s">
        <v>64</v>
      </c>
      <c r="C1160" t="s">
        <v>787</v>
      </c>
      <c r="D1160">
        <v>0.2</v>
      </c>
      <c r="E1160">
        <v>0.9</v>
      </c>
      <c r="F1160">
        <v>1.1000000000000001</v>
      </c>
      <c r="G1160">
        <v>0.3</v>
      </c>
      <c r="H1160">
        <v>1.4</v>
      </c>
      <c r="I1160">
        <v>2.8</v>
      </c>
      <c r="J1160">
        <v>0.7</v>
      </c>
      <c r="K1160">
        <v>3.5</v>
      </c>
      <c r="L1160">
        <v>4.9000000000000004</v>
      </c>
      <c r="M1160">
        <v>14</v>
      </c>
      <c r="N1160">
        <v>64</v>
      </c>
      <c r="O1160">
        <v>79</v>
      </c>
      <c r="P1160">
        <v>21</v>
      </c>
      <c r="Q1160">
        <v>100</v>
      </c>
    </row>
    <row r="1161" spans="1:17" x14ac:dyDescent="0.2">
      <c r="A1161" s="7" t="str">
        <f t="shared" si="18"/>
        <v>South WestDec-13</v>
      </c>
      <c r="B1161" t="s">
        <v>64</v>
      </c>
      <c r="C1161" t="s">
        <v>788</v>
      </c>
      <c r="D1161">
        <v>0.1</v>
      </c>
      <c r="E1161">
        <v>0.7</v>
      </c>
      <c r="F1161">
        <v>0.9</v>
      </c>
      <c r="G1161">
        <v>0.2</v>
      </c>
      <c r="H1161">
        <v>1</v>
      </c>
      <c r="I1161">
        <v>2.2000000000000002</v>
      </c>
      <c r="J1161">
        <v>0.7</v>
      </c>
      <c r="K1161">
        <v>2.9</v>
      </c>
      <c r="L1161">
        <v>4</v>
      </c>
      <c r="M1161">
        <v>14</v>
      </c>
      <c r="N1161">
        <v>69</v>
      </c>
      <c r="O1161">
        <v>83</v>
      </c>
      <c r="P1161">
        <v>17</v>
      </c>
      <c r="Q1161">
        <v>100</v>
      </c>
    </row>
    <row r="1162" spans="1:17" x14ac:dyDescent="0.2">
      <c r="A1162" s="7" t="str">
        <f t="shared" si="18"/>
        <v>South WestJan-14</v>
      </c>
      <c r="B1162" t="s">
        <v>64</v>
      </c>
      <c r="C1162" t="s">
        <v>804</v>
      </c>
      <c r="D1162">
        <v>0.2</v>
      </c>
      <c r="E1162">
        <v>0.9</v>
      </c>
      <c r="F1162">
        <v>1.1000000000000001</v>
      </c>
      <c r="G1162">
        <v>0.2</v>
      </c>
      <c r="H1162">
        <v>1.4</v>
      </c>
      <c r="I1162">
        <v>2.9</v>
      </c>
      <c r="J1162">
        <v>1</v>
      </c>
      <c r="K1162">
        <v>4</v>
      </c>
      <c r="L1162">
        <v>5.3</v>
      </c>
      <c r="M1162">
        <v>14</v>
      </c>
      <c r="N1162">
        <v>68</v>
      </c>
      <c r="O1162">
        <v>83</v>
      </c>
      <c r="P1162">
        <v>17</v>
      </c>
      <c r="Q1162">
        <v>100</v>
      </c>
    </row>
    <row r="1163" spans="1:17" x14ac:dyDescent="0.2">
      <c r="A1163" s="7" t="str">
        <f t="shared" si="18"/>
        <v>South WestFeb-14</v>
      </c>
      <c r="B1163" t="s">
        <v>64</v>
      </c>
      <c r="C1163" t="s">
        <v>805</v>
      </c>
      <c r="D1163">
        <v>0.1</v>
      </c>
      <c r="E1163">
        <v>0.7</v>
      </c>
      <c r="F1163">
        <v>0.8</v>
      </c>
      <c r="G1163">
        <v>0.1</v>
      </c>
      <c r="H1163">
        <v>1</v>
      </c>
      <c r="I1163">
        <v>2.2999999999999998</v>
      </c>
      <c r="J1163">
        <v>1.1000000000000001</v>
      </c>
      <c r="K1163">
        <v>3.4</v>
      </c>
      <c r="L1163">
        <v>4.4000000000000004</v>
      </c>
      <c r="M1163">
        <v>11</v>
      </c>
      <c r="N1163">
        <v>77</v>
      </c>
      <c r="O1163">
        <v>89</v>
      </c>
      <c r="P1163">
        <v>11</v>
      </c>
      <c r="Q1163">
        <v>100</v>
      </c>
    </row>
    <row r="1164" spans="1:17" x14ac:dyDescent="0.2">
      <c r="A1164" s="7" t="str">
        <f t="shared" si="18"/>
        <v>South WestMar-14</v>
      </c>
      <c r="B1164" t="s">
        <v>64</v>
      </c>
      <c r="C1164" t="s">
        <v>806</v>
      </c>
      <c r="D1164">
        <v>0.1</v>
      </c>
      <c r="E1164">
        <v>0.9</v>
      </c>
      <c r="F1164">
        <v>0.9</v>
      </c>
      <c r="G1164">
        <v>0.1</v>
      </c>
      <c r="H1164">
        <v>1.1000000000000001</v>
      </c>
      <c r="I1164">
        <v>2.4</v>
      </c>
      <c r="J1164">
        <v>1.3</v>
      </c>
      <c r="K1164">
        <v>3.7</v>
      </c>
      <c r="L1164">
        <v>4.8</v>
      </c>
      <c r="M1164">
        <v>9</v>
      </c>
      <c r="N1164">
        <v>81</v>
      </c>
      <c r="O1164">
        <v>90</v>
      </c>
      <c r="P1164">
        <v>10</v>
      </c>
      <c r="Q1164">
        <v>100</v>
      </c>
    </row>
    <row r="1165" spans="1:17" x14ac:dyDescent="0.2">
      <c r="A1165" s="7" t="str">
        <f t="shared" si="18"/>
        <v>South WestApr-14</v>
      </c>
      <c r="B1165" t="s">
        <v>64</v>
      </c>
      <c r="C1165" t="s">
        <v>768</v>
      </c>
      <c r="D1165">
        <v>0.1</v>
      </c>
      <c r="E1165">
        <v>0.8</v>
      </c>
      <c r="F1165">
        <v>1</v>
      </c>
      <c r="G1165">
        <v>0.1</v>
      </c>
      <c r="H1165">
        <v>1</v>
      </c>
      <c r="I1165">
        <v>2.2000000000000002</v>
      </c>
      <c r="J1165">
        <v>1.3</v>
      </c>
      <c r="K1165">
        <v>3.6</v>
      </c>
      <c r="L1165">
        <v>4.5999999999999996</v>
      </c>
      <c r="M1165">
        <v>11</v>
      </c>
      <c r="N1165">
        <v>80</v>
      </c>
      <c r="O1165">
        <v>91</v>
      </c>
      <c r="P1165">
        <v>9</v>
      </c>
      <c r="Q1165">
        <v>100</v>
      </c>
    </row>
    <row r="1166" spans="1:17" x14ac:dyDescent="0.2">
      <c r="A1166" s="7" t="str">
        <f t="shared" si="18"/>
        <v>South WestMay-14</v>
      </c>
      <c r="B1166" t="s">
        <v>64</v>
      </c>
      <c r="C1166" t="s">
        <v>769</v>
      </c>
      <c r="D1166">
        <v>0.1</v>
      </c>
      <c r="E1166">
        <v>0.8</v>
      </c>
      <c r="F1166">
        <v>0.9</v>
      </c>
      <c r="G1166">
        <v>0.1</v>
      </c>
      <c r="H1166">
        <v>0.9</v>
      </c>
      <c r="I1166">
        <v>2.2999999999999998</v>
      </c>
      <c r="J1166">
        <v>1.5</v>
      </c>
      <c r="K1166">
        <v>3.7</v>
      </c>
      <c r="L1166">
        <v>4.5999999999999996</v>
      </c>
      <c r="M1166">
        <v>10</v>
      </c>
      <c r="N1166">
        <v>84</v>
      </c>
      <c r="O1166">
        <v>94</v>
      </c>
      <c r="P1166">
        <v>6</v>
      </c>
      <c r="Q1166">
        <v>100</v>
      </c>
    </row>
    <row r="1167" spans="1:17" x14ac:dyDescent="0.2">
      <c r="A1167" s="7" t="str">
        <f t="shared" si="18"/>
        <v>South WestJun-14</v>
      </c>
      <c r="B1167" t="s">
        <v>64</v>
      </c>
      <c r="C1167" t="s">
        <v>770</v>
      </c>
      <c r="D1167">
        <v>0.1</v>
      </c>
      <c r="E1167">
        <v>0.8</v>
      </c>
      <c r="F1167">
        <v>0.9</v>
      </c>
      <c r="G1167">
        <v>0</v>
      </c>
      <c r="H1167">
        <v>0.9</v>
      </c>
      <c r="I1167">
        <v>2.2000000000000002</v>
      </c>
      <c r="J1167">
        <v>1.6</v>
      </c>
      <c r="K1167">
        <v>3.7</v>
      </c>
      <c r="L1167">
        <v>4.7</v>
      </c>
      <c r="M1167">
        <v>9</v>
      </c>
      <c r="N1167">
        <v>87</v>
      </c>
      <c r="O1167">
        <v>96</v>
      </c>
      <c r="P1167">
        <v>4</v>
      </c>
      <c r="Q1167">
        <v>100</v>
      </c>
    </row>
    <row r="1168" spans="1:17" x14ac:dyDescent="0.2">
      <c r="A1168" s="7" t="str">
        <f t="shared" si="18"/>
        <v>South WestJul-14</v>
      </c>
      <c r="B1168" t="s">
        <v>64</v>
      </c>
      <c r="C1168" t="s">
        <v>773</v>
      </c>
      <c r="D1168">
        <v>0.1</v>
      </c>
      <c r="E1168">
        <v>1</v>
      </c>
      <c r="F1168">
        <v>1.1000000000000001</v>
      </c>
      <c r="G1168">
        <v>0</v>
      </c>
      <c r="H1168">
        <v>1.1000000000000001</v>
      </c>
      <c r="I1168">
        <v>2.2999999999999998</v>
      </c>
      <c r="J1168">
        <v>1.7</v>
      </c>
      <c r="K1168">
        <v>4</v>
      </c>
      <c r="L1168">
        <v>5.0999999999999996</v>
      </c>
      <c r="M1168">
        <v>9</v>
      </c>
      <c r="N1168">
        <v>89</v>
      </c>
      <c r="O1168">
        <v>97</v>
      </c>
      <c r="P1168">
        <v>3</v>
      </c>
      <c r="Q1168">
        <v>100</v>
      </c>
    </row>
    <row r="1169" spans="1:17" x14ac:dyDescent="0.2">
      <c r="A1169" s="7" t="str">
        <f t="shared" si="18"/>
        <v>South WestAug-14</v>
      </c>
      <c r="B1169" t="s">
        <v>64</v>
      </c>
      <c r="C1169" t="s">
        <v>774</v>
      </c>
      <c r="D1169">
        <v>0.1</v>
      </c>
      <c r="E1169">
        <v>0.8</v>
      </c>
      <c r="F1169">
        <v>0.9</v>
      </c>
      <c r="G1169">
        <v>0</v>
      </c>
      <c r="H1169">
        <v>0.9</v>
      </c>
      <c r="I1169">
        <v>2</v>
      </c>
      <c r="J1169">
        <v>2.1</v>
      </c>
      <c r="K1169">
        <v>4.0999999999999996</v>
      </c>
      <c r="L1169">
        <v>5</v>
      </c>
      <c r="M1169">
        <v>12</v>
      </c>
      <c r="N1169">
        <v>87</v>
      </c>
      <c r="O1169">
        <v>98</v>
      </c>
      <c r="P1169">
        <v>2</v>
      </c>
      <c r="Q1169">
        <v>100</v>
      </c>
    </row>
    <row r="1170" spans="1:17" x14ac:dyDescent="0.2">
      <c r="A1170" s="7" t="str">
        <f t="shared" si="18"/>
        <v>South WestSep-14</v>
      </c>
      <c r="B1170" t="s">
        <v>64</v>
      </c>
      <c r="C1170" t="s">
        <v>775</v>
      </c>
      <c r="D1170">
        <v>0.1</v>
      </c>
      <c r="E1170">
        <v>1</v>
      </c>
      <c r="F1170">
        <v>1.1000000000000001</v>
      </c>
      <c r="G1170">
        <v>0</v>
      </c>
      <c r="H1170">
        <v>1.1000000000000001</v>
      </c>
      <c r="I1170">
        <v>2.1</v>
      </c>
      <c r="J1170">
        <v>2.6</v>
      </c>
      <c r="K1170">
        <v>4.7</v>
      </c>
      <c r="L1170">
        <v>5.7</v>
      </c>
      <c r="M1170">
        <v>7</v>
      </c>
      <c r="N1170">
        <v>92</v>
      </c>
      <c r="O1170">
        <v>99</v>
      </c>
      <c r="P1170">
        <v>1</v>
      </c>
      <c r="Q1170">
        <v>100</v>
      </c>
    </row>
    <row r="1171" spans="1:17" x14ac:dyDescent="0.2">
      <c r="A1171" s="7" t="str">
        <f t="shared" si="18"/>
        <v>South WestTo Date</v>
      </c>
      <c r="B1171" t="s">
        <v>64</v>
      </c>
      <c r="C1171" t="s">
        <v>244</v>
      </c>
      <c r="D1171">
        <v>40.4</v>
      </c>
      <c r="E1171">
        <v>44.6</v>
      </c>
      <c r="F1171">
        <v>85</v>
      </c>
      <c r="G1171">
        <v>65.7</v>
      </c>
      <c r="H1171">
        <v>150.69999999999999</v>
      </c>
      <c r="I1171">
        <v>136.30000000000001</v>
      </c>
      <c r="J1171">
        <v>22.1</v>
      </c>
      <c r="K1171">
        <v>158.4</v>
      </c>
      <c r="L1171">
        <v>309.10000000000002</v>
      </c>
      <c r="M1171">
        <v>27</v>
      </c>
      <c r="N1171">
        <v>30</v>
      </c>
      <c r="O1171">
        <v>56</v>
      </c>
      <c r="P1171">
        <v>44</v>
      </c>
      <c r="Q1171">
        <v>100</v>
      </c>
    </row>
    <row r="1172" spans="1:17" x14ac:dyDescent="0.2">
      <c r="A1172" s="7" t="str">
        <f t="shared" si="18"/>
        <v>UnknownApr-09 to Mar-10</v>
      </c>
      <c r="B1172" t="s">
        <v>68</v>
      </c>
      <c r="C1172" t="s">
        <v>119</v>
      </c>
      <c r="D1172">
        <v>0</v>
      </c>
      <c r="E1172">
        <v>0</v>
      </c>
      <c r="F1172">
        <v>0</v>
      </c>
      <c r="G1172">
        <v>0</v>
      </c>
      <c r="H1172">
        <v>0</v>
      </c>
      <c r="I1172">
        <v>0.2</v>
      </c>
      <c r="J1172">
        <v>0</v>
      </c>
      <c r="K1172">
        <v>0.2</v>
      </c>
      <c r="L1172">
        <v>0.2</v>
      </c>
      <c r="M1172">
        <v>67</v>
      </c>
      <c r="N1172">
        <v>0</v>
      </c>
      <c r="O1172">
        <v>67</v>
      </c>
      <c r="P1172">
        <v>33</v>
      </c>
      <c r="Q1172">
        <v>100</v>
      </c>
    </row>
    <row r="1173" spans="1:17" x14ac:dyDescent="0.2">
      <c r="A1173" s="7" t="str">
        <f t="shared" si="18"/>
        <v>UnknownApr-10 to Mar-11</v>
      </c>
      <c r="B1173" t="s">
        <v>68</v>
      </c>
      <c r="C1173" t="s">
        <v>120</v>
      </c>
      <c r="D1173">
        <v>0</v>
      </c>
      <c r="E1173">
        <v>0</v>
      </c>
      <c r="F1173">
        <v>0</v>
      </c>
      <c r="G1173">
        <v>0</v>
      </c>
      <c r="H1173">
        <v>0</v>
      </c>
      <c r="I1173">
        <v>0.2</v>
      </c>
      <c r="J1173">
        <v>0.1</v>
      </c>
      <c r="K1173">
        <v>0.3</v>
      </c>
      <c r="L1173">
        <v>0.3</v>
      </c>
      <c r="M1173">
        <v>50</v>
      </c>
      <c r="N1173">
        <v>0</v>
      </c>
      <c r="O1173">
        <v>50</v>
      </c>
      <c r="P1173">
        <v>50</v>
      </c>
      <c r="Q1173">
        <v>100</v>
      </c>
    </row>
    <row r="1174" spans="1:17" x14ac:dyDescent="0.2">
      <c r="A1174" s="7" t="str">
        <f t="shared" si="18"/>
        <v>UnknownApr-11 to Mar-12</v>
      </c>
      <c r="B1174" t="s">
        <v>68</v>
      </c>
      <c r="C1174" t="s">
        <v>238</v>
      </c>
      <c r="D1174">
        <v>0</v>
      </c>
      <c r="E1174">
        <v>0</v>
      </c>
      <c r="F1174">
        <v>0</v>
      </c>
      <c r="G1174">
        <v>0</v>
      </c>
      <c r="H1174">
        <v>0</v>
      </c>
      <c r="I1174">
        <v>0.3</v>
      </c>
      <c r="J1174">
        <v>0.4</v>
      </c>
      <c r="K1174">
        <v>0.7</v>
      </c>
      <c r="L1174">
        <v>0.7</v>
      </c>
      <c r="M1174">
        <v>25</v>
      </c>
      <c r="N1174">
        <v>0</v>
      </c>
      <c r="O1174">
        <v>25</v>
      </c>
      <c r="P1174">
        <v>75</v>
      </c>
      <c r="Q1174">
        <v>100</v>
      </c>
    </row>
    <row r="1175" spans="1:17" x14ac:dyDescent="0.2">
      <c r="A1175" s="7" t="str">
        <f t="shared" si="18"/>
        <v>UnknownApr-12 to Mar-13</v>
      </c>
      <c r="B1175" t="s">
        <v>68</v>
      </c>
      <c r="C1175" t="s">
        <v>279</v>
      </c>
      <c r="D1175">
        <v>0</v>
      </c>
      <c r="E1175">
        <v>0</v>
      </c>
      <c r="F1175">
        <v>0</v>
      </c>
      <c r="G1175">
        <v>0</v>
      </c>
      <c r="H1175">
        <v>0</v>
      </c>
      <c r="I1175">
        <v>0.9</v>
      </c>
      <c r="J1175">
        <v>1.3</v>
      </c>
      <c r="K1175">
        <v>2.2000000000000002</v>
      </c>
      <c r="L1175">
        <v>2.2000000000000002</v>
      </c>
      <c r="M1175">
        <v>0</v>
      </c>
      <c r="N1175">
        <v>75</v>
      </c>
      <c r="O1175">
        <v>75</v>
      </c>
      <c r="P1175">
        <v>25</v>
      </c>
      <c r="Q1175">
        <v>100</v>
      </c>
    </row>
    <row r="1176" spans="1:17" x14ac:dyDescent="0.2">
      <c r="A1176" s="7" t="str">
        <f t="shared" si="18"/>
        <v>UnknownApr-13 to Mar-14</v>
      </c>
      <c r="B1176" t="s">
        <v>68</v>
      </c>
      <c r="C1176" t="s">
        <v>801</v>
      </c>
      <c r="D1176">
        <v>0</v>
      </c>
      <c r="E1176">
        <v>0</v>
      </c>
      <c r="F1176">
        <v>0</v>
      </c>
      <c r="G1176">
        <v>0</v>
      </c>
      <c r="H1176">
        <v>0</v>
      </c>
      <c r="I1176">
        <v>0.6</v>
      </c>
      <c r="J1176">
        <v>1.1000000000000001</v>
      </c>
      <c r="K1176">
        <v>1.7</v>
      </c>
      <c r="L1176">
        <v>1.7</v>
      </c>
      <c r="M1176">
        <v>0</v>
      </c>
      <c r="N1176">
        <v>100</v>
      </c>
      <c r="O1176">
        <v>100</v>
      </c>
      <c r="P1176">
        <v>0</v>
      </c>
      <c r="Q1176">
        <v>100</v>
      </c>
    </row>
    <row r="1177" spans="1:17" x14ac:dyDescent="0.2">
      <c r="A1177" s="7" t="str">
        <f t="shared" si="18"/>
        <v>UnknownJan-09 to Dec-09</v>
      </c>
      <c r="B1177" t="s">
        <v>68</v>
      </c>
      <c r="C1177" t="s">
        <v>122</v>
      </c>
      <c r="D1177">
        <v>0</v>
      </c>
      <c r="E1177">
        <v>0</v>
      </c>
      <c r="F1177">
        <v>0</v>
      </c>
      <c r="G1177">
        <v>0</v>
      </c>
      <c r="H1177">
        <v>0</v>
      </c>
      <c r="I1177">
        <v>0.1</v>
      </c>
      <c r="J1177">
        <v>0</v>
      </c>
      <c r="K1177">
        <v>0.2</v>
      </c>
      <c r="L1177">
        <v>0.2</v>
      </c>
      <c r="M1177">
        <v>75</v>
      </c>
      <c r="N1177">
        <v>0</v>
      </c>
      <c r="O1177">
        <v>75</v>
      </c>
      <c r="P1177">
        <v>25</v>
      </c>
      <c r="Q1177">
        <v>100</v>
      </c>
    </row>
    <row r="1178" spans="1:17" x14ac:dyDescent="0.2">
      <c r="A1178" s="7" t="str">
        <f t="shared" si="18"/>
        <v>UnknownJan-10 to Dec-10</v>
      </c>
      <c r="B1178" t="s">
        <v>68</v>
      </c>
      <c r="C1178" t="s">
        <v>123</v>
      </c>
      <c r="D1178">
        <v>0</v>
      </c>
      <c r="E1178">
        <v>0</v>
      </c>
      <c r="F1178">
        <v>0</v>
      </c>
      <c r="G1178">
        <v>0</v>
      </c>
      <c r="H1178">
        <v>0</v>
      </c>
      <c r="I1178">
        <v>0.2</v>
      </c>
      <c r="J1178">
        <v>0.1</v>
      </c>
      <c r="K1178">
        <v>0.3</v>
      </c>
      <c r="L1178">
        <v>0.3</v>
      </c>
      <c r="M1178">
        <v>40</v>
      </c>
      <c r="N1178">
        <v>0</v>
      </c>
      <c r="O1178">
        <v>40</v>
      </c>
      <c r="P1178">
        <v>60</v>
      </c>
      <c r="Q1178">
        <v>100</v>
      </c>
    </row>
    <row r="1179" spans="1:17" x14ac:dyDescent="0.2">
      <c r="A1179" s="7" t="str">
        <f t="shared" si="18"/>
        <v>UnknownJan-11 to Dec-11</v>
      </c>
      <c r="B1179" t="s">
        <v>68</v>
      </c>
      <c r="C1179" t="s">
        <v>228</v>
      </c>
      <c r="D1179">
        <v>0</v>
      </c>
      <c r="E1179">
        <v>0</v>
      </c>
      <c r="F1179">
        <v>0</v>
      </c>
      <c r="G1179">
        <v>0</v>
      </c>
      <c r="H1179">
        <v>0</v>
      </c>
      <c r="I1179">
        <v>0.2</v>
      </c>
      <c r="J1179">
        <v>0.2</v>
      </c>
      <c r="K1179">
        <v>0.4</v>
      </c>
      <c r="L1179">
        <v>0.5</v>
      </c>
      <c r="M1179">
        <v>50</v>
      </c>
      <c r="N1179">
        <v>0</v>
      </c>
      <c r="O1179">
        <v>50</v>
      </c>
      <c r="P1179">
        <v>50</v>
      </c>
      <c r="Q1179">
        <v>100</v>
      </c>
    </row>
    <row r="1180" spans="1:17" x14ac:dyDescent="0.2">
      <c r="A1180" s="7" t="str">
        <f t="shared" si="18"/>
        <v>UnknownJan-12 to Dec-12</v>
      </c>
      <c r="B1180" t="s">
        <v>68</v>
      </c>
      <c r="C1180" t="s">
        <v>269</v>
      </c>
      <c r="D1180">
        <v>0</v>
      </c>
      <c r="E1180">
        <v>0</v>
      </c>
      <c r="F1180">
        <v>0</v>
      </c>
      <c r="G1180">
        <v>0</v>
      </c>
      <c r="H1180">
        <v>0</v>
      </c>
      <c r="I1180">
        <v>0.7</v>
      </c>
      <c r="J1180">
        <v>1</v>
      </c>
      <c r="K1180">
        <v>1.7</v>
      </c>
      <c r="L1180">
        <v>1.7</v>
      </c>
      <c r="M1180">
        <v>0</v>
      </c>
      <c r="N1180">
        <v>67</v>
      </c>
      <c r="O1180">
        <v>67</v>
      </c>
      <c r="P1180">
        <v>33</v>
      </c>
      <c r="Q1180">
        <v>100</v>
      </c>
    </row>
    <row r="1181" spans="1:17" x14ac:dyDescent="0.2">
      <c r="A1181" s="7" t="str">
        <f t="shared" si="18"/>
        <v>UnknownJan-13 to Dec-13</v>
      </c>
      <c r="B1181" t="s">
        <v>68</v>
      </c>
      <c r="C1181" t="s">
        <v>789</v>
      </c>
      <c r="D1181">
        <v>0</v>
      </c>
      <c r="E1181">
        <v>0</v>
      </c>
      <c r="F1181">
        <v>0</v>
      </c>
      <c r="G1181">
        <v>0</v>
      </c>
      <c r="H1181">
        <v>0</v>
      </c>
      <c r="I1181">
        <v>0.8</v>
      </c>
      <c r="J1181">
        <v>1.3</v>
      </c>
      <c r="K1181">
        <v>2.2000000000000002</v>
      </c>
      <c r="L1181">
        <v>2.2000000000000002</v>
      </c>
      <c r="M1181">
        <v>0</v>
      </c>
      <c r="N1181">
        <v>67</v>
      </c>
      <c r="O1181">
        <v>67</v>
      </c>
      <c r="P1181">
        <v>33</v>
      </c>
      <c r="Q1181">
        <v>100</v>
      </c>
    </row>
    <row r="1182" spans="1:17" x14ac:dyDescent="0.2">
      <c r="A1182" s="7" t="str">
        <f t="shared" si="18"/>
        <v>UnknownOct-08 to Dec-08</v>
      </c>
      <c r="B1182" t="s">
        <v>68</v>
      </c>
      <c r="C1182" t="s">
        <v>125</v>
      </c>
      <c r="D1182">
        <v>0</v>
      </c>
      <c r="E1182">
        <v>0</v>
      </c>
      <c r="F1182">
        <v>0</v>
      </c>
      <c r="G1182">
        <v>0</v>
      </c>
      <c r="H1182">
        <v>0</v>
      </c>
      <c r="I1182">
        <v>0</v>
      </c>
      <c r="J1182">
        <v>0</v>
      </c>
      <c r="K1182">
        <v>0</v>
      </c>
      <c r="L1182">
        <v>0</v>
      </c>
      <c r="M1182">
        <v>33</v>
      </c>
      <c r="N1182">
        <v>0</v>
      </c>
      <c r="O1182">
        <v>33</v>
      </c>
      <c r="P1182">
        <v>67</v>
      </c>
      <c r="Q1182">
        <v>100</v>
      </c>
    </row>
    <row r="1183" spans="1:17" x14ac:dyDescent="0.2">
      <c r="A1183" s="7" t="str">
        <f t="shared" si="18"/>
        <v>UnknownJan-09 to Mar-09</v>
      </c>
      <c r="B1183" t="s">
        <v>68</v>
      </c>
      <c r="C1183" t="s">
        <v>126</v>
      </c>
      <c r="D1183">
        <v>0</v>
      </c>
      <c r="E1183">
        <v>0</v>
      </c>
      <c r="F1183">
        <v>0</v>
      </c>
      <c r="G1183">
        <v>0</v>
      </c>
      <c r="H1183">
        <v>0</v>
      </c>
      <c r="I1183">
        <v>0</v>
      </c>
      <c r="J1183">
        <v>0</v>
      </c>
      <c r="K1183">
        <v>0</v>
      </c>
      <c r="L1183">
        <v>0</v>
      </c>
      <c r="M1183">
        <v>67</v>
      </c>
      <c r="N1183">
        <v>0</v>
      </c>
      <c r="O1183">
        <v>67</v>
      </c>
      <c r="P1183">
        <v>33</v>
      </c>
      <c r="Q1183">
        <v>100</v>
      </c>
    </row>
    <row r="1184" spans="1:17" x14ac:dyDescent="0.2">
      <c r="A1184" s="7" t="str">
        <f t="shared" si="18"/>
        <v>UnknownApr-09 to Jun-09</v>
      </c>
      <c r="B1184" t="s">
        <v>68</v>
      </c>
      <c r="C1184" t="s">
        <v>127</v>
      </c>
      <c r="D1184">
        <v>0</v>
      </c>
      <c r="E1184">
        <v>0</v>
      </c>
      <c r="F1184">
        <v>0</v>
      </c>
      <c r="G1184">
        <v>0</v>
      </c>
      <c r="H1184">
        <v>0</v>
      </c>
      <c r="I1184">
        <v>0</v>
      </c>
      <c r="J1184">
        <v>0</v>
      </c>
      <c r="K1184">
        <v>0</v>
      </c>
      <c r="L1184">
        <v>0</v>
      </c>
      <c r="M1184">
        <v>0</v>
      </c>
      <c r="N1184">
        <v>0</v>
      </c>
      <c r="O1184">
        <v>0</v>
      </c>
      <c r="P1184">
        <v>0</v>
      </c>
      <c r="Q1184">
        <v>0</v>
      </c>
    </row>
    <row r="1185" spans="1:17" x14ac:dyDescent="0.2">
      <c r="A1185" s="7" t="str">
        <f t="shared" si="18"/>
        <v>UnknownJul-09 to Sep-09</v>
      </c>
      <c r="B1185" t="s">
        <v>68</v>
      </c>
      <c r="C1185" t="s">
        <v>128</v>
      </c>
      <c r="D1185">
        <v>0</v>
      </c>
      <c r="E1185">
        <v>0</v>
      </c>
      <c r="F1185">
        <v>0</v>
      </c>
      <c r="G1185">
        <v>0</v>
      </c>
      <c r="H1185">
        <v>0</v>
      </c>
      <c r="I1185">
        <v>0</v>
      </c>
      <c r="J1185">
        <v>0</v>
      </c>
      <c r="K1185">
        <v>0</v>
      </c>
      <c r="L1185">
        <v>0</v>
      </c>
      <c r="M1185">
        <v>100</v>
      </c>
      <c r="N1185">
        <v>0</v>
      </c>
      <c r="O1185">
        <v>100</v>
      </c>
      <c r="P1185">
        <v>0</v>
      </c>
      <c r="Q1185">
        <v>100</v>
      </c>
    </row>
    <row r="1186" spans="1:17" x14ac:dyDescent="0.2">
      <c r="A1186" s="7" t="str">
        <f t="shared" si="18"/>
        <v>UnknownOct-09 to Dec-09</v>
      </c>
      <c r="B1186" t="s">
        <v>68</v>
      </c>
      <c r="C1186" t="s">
        <v>129</v>
      </c>
      <c r="D1186">
        <v>0</v>
      </c>
      <c r="E1186">
        <v>0</v>
      </c>
      <c r="F1186">
        <v>0</v>
      </c>
      <c r="G1186">
        <v>0</v>
      </c>
      <c r="H1186">
        <v>0</v>
      </c>
      <c r="I1186">
        <v>0</v>
      </c>
      <c r="J1186">
        <v>0</v>
      </c>
      <c r="K1186">
        <v>0</v>
      </c>
      <c r="L1186">
        <v>0</v>
      </c>
      <c r="M1186">
        <v>0</v>
      </c>
      <c r="N1186">
        <v>0</v>
      </c>
      <c r="O1186">
        <v>0</v>
      </c>
      <c r="P1186">
        <v>0</v>
      </c>
      <c r="Q1186">
        <v>0</v>
      </c>
    </row>
    <row r="1187" spans="1:17" x14ac:dyDescent="0.2">
      <c r="A1187" s="7" t="str">
        <f t="shared" si="18"/>
        <v>UnknownJan-10 to Mar-10</v>
      </c>
      <c r="B1187" t="s">
        <v>68</v>
      </c>
      <c r="C1187" t="s">
        <v>130</v>
      </c>
      <c r="D1187">
        <v>0</v>
      </c>
      <c r="E1187">
        <v>0</v>
      </c>
      <c r="F1187">
        <v>0</v>
      </c>
      <c r="G1187">
        <v>0</v>
      </c>
      <c r="H1187">
        <v>0</v>
      </c>
      <c r="I1187">
        <v>0</v>
      </c>
      <c r="J1187">
        <v>0</v>
      </c>
      <c r="K1187">
        <v>0.1</v>
      </c>
      <c r="L1187">
        <v>0.1</v>
      </c>
      <c r="M1187">
        <v>50</v>
      </c>
      <c r="N1187">
        <v>0</v>
      </c>
      <c r="O1187">
        <v>50</v>
      </c>
      <c r="P1187">
        <v>50</v>
      </c>
      <c r="Q1187">
        <v>100</v>
      </c>
    </row>
    <row r="1188" spans="1:17" x14ac:dyDescent="0.2">
      <c r="A1188" s="7" t="str">
        <f t="shared" si="18"/>
        <v>UnknownApr-10 to Jun-10</v>
      </c>
      <c r="B1188" t="s">
        <v>68</v>
      </c>
      <c r="C1188" t="s">
        <v>131</v>
      </c>
      <c r="D1188">
        <v>0</v>
      </c>
      <c r="E1188">
        <v>0</v>
      </c>
      <c r="F1188">
        <v>0</v>
      </c>
      <c r="G1188">
        <v>0</v>
      </c>
      <c r="H1188">
        <v>0</v>
      </c>
      <c r="I1188">
        <v>0</v>
      </c>
      <c r="J1188">
        <v>0</v>
      </c>
      <c r="K1188">
        <v>0.1</v>
      </c>
      <c r="L1188">
        <v>0.1</v>
      </c>
      <c r="M1188">
        <v>0</v>
      </c>
      <c r="N1188">
        <v>0</v>
      </c>
      <c r="O1188">
        <v>0</v>
      </c>
      <c r="P1188">
        <v>100</v>
      </c>
      <c r="Q1188">
        <v>100</v>
      </c>
    </row>
    <row r="1189" spans="1:17" x14ac:dyDescent="0.2">
      <c r="A1189" s="7" t="str">
        <f t="shared" si="18"/>
        <v>UnknownJul-10 to Sep-10</v>
      </c>
      <c r="B1189" t="s">
        <v>68</v>
      </c>
      <c r="C1189" t="s">
        <v>132</v>
      </c>
      <c r="D1189">
        <v>0</v>
      </c>
      <c r="E1189">
        <v>0</v>
      </c>
      <c r="F1189">
        <v>0</v>
      </c>
      <c r="G1189">
        <v>0</v>
      </c>
      <c r="H1189">
        <v>0</v>
      </c>
      <c r="I1189">
        <v>0</v>
      </c>
      <c r="J1189">
        <v>0</v>
      </c>
      <c r="K1189">
        <v>0.1</v>
      </c>
      <c r="L1189">
        <v>0.1</v>
      </c>
      <c r="M1189">
        <v>100</v>
      </c>
      <c r="N1189">
        <v>0</v>
      </c>
      <c r="O1189">
        <v>100</v>
      </c>
      <c r="P1189">
        <v>0</v>
      </c>
      <c r="Q1189">
        <v>100</v>
      </c>
    </row>
    <row r="1190" spans="1:17" x14ac:dyDescent="0.2">
      <c r="A1190" s="7" t="str">
        <f t="shared" si="18"/>
        <v>UnknownOct-10 to Dec-10</v>
      </c>
      <c r="B1190" t="s">
        <v>68</v>
      </c>
      <c r="C1190" t="s">
        <v>133</v>
      </c>
      <c r="D1190">
        <v>0</v>
      </c>
      <c r="E1190">
        <v>0</v>
      </c>
      <c r="F1190">
        <v>0</v>
      </c>
      <c r="G1190">
        <v>0</v>
      </c>
      <c r="H1190">
        <v>0</v>
      </c>
      <c r="I1190">
        <v>0.1</v>
      </c>
      <c r="J1190">
        <v>0</v>
      </c>
      <c r="K1190">
        <v>0.1</v>
      </c>
      <c r="L1190">
        <v>0.1</v>
      </c>
      <c r="M1190">
        <v>0</v>
      </c>
      <c r="N1190">
        <v>0</v>
      </c>
      <c r="O1190">
        <v>0</v>
      </c>
      <c r="P1190">
        <v>100</v>
      </c>
      <c r="Q1190">
        <v>100</v>
      </c>
    </row>
    <row r="1191" spans="1:17" x14ac:dyDescent="0.2">
      <c r="A1191" s="7" t="str">
        <f t="shared" si="18"/>
        <v>UnknownJan-11 to Mar-11</v>
      </c>
      <c r="B1191" t="s">
        <v>68</v>
      </c>
      <c r="C1191" t="s">
        <v>134</v>
      </c>
      <c r="D1191">
        <v>0</v>
      </c>
      <c r="E1191">
        <v>0</v>
      </c>
      <c r="F1191">
        <v>0</v>
      </c>
      <c r="G1191">
        <v>0</v>
      </c>
      <c r="H1191">
        <v>0</v>
      </c>
      <c r="I1191">
        <v>0</v>
      </c>
      <c r="J1191">
        <v>0</v>
      </c>
      <c r="K1191">
        <v>0.1</v>
      </c>
      <c r="L1191">
        <v>0.1</v>
      </c>
      <c r="M1191">
        <v>100</v>
      </c>
      <c r="N1191">
        <v>0</v>
      </c>
      <c r="O1191">
        <v>100</v>
      </c>
      <c r="P1191">
        <v>0</v>
      </c>
      <c r="Q1191">
        <v>100</v>
      </c>
    </row>
    <row r="1192" spans="1:17" x14ac:dyDescent="0.2">
      <c r="A1192" s="7" t="str">
        <f t="shared" si="18"/>
        <v>UnknownApr-11 to Jun-11</v>
      </c>
      <c r="B1192" t="s">
        <v>68</v>
      </c>
      <c r="C1192" t="s">
        <v>148</v>
      </c>
      <c r="D1192">
        <v>0</v>
      </c>
      <c r="E1192">
        <v>0</v>
      </c>
      <c r="F1192">
        <v>0</v>
      </c>
      <c r="G1192">
        <v>0</v>
      </c>
      <c r="H1192">
        <v>0</v>
      </c>
      <c r="I1192">
        <v>0.1</v>
      </c>
      <c r="J1192">
        <v>0</v>
      </c>
      <c r="K1192">
        <v>0.1</v>
      </c>
      <c r="L1192">
        <v>0.1</v>
      </c>
      <c r="M1192">
        <v>0</v>
      </c>
      <c r="N1192">
        <v>0</v>
      </c>
      <c r="O1192">
        <v>0</v>
      </c>
      <c r="P1192">
        <v>0</v>
      </c>
      <c r="Q1192">
        <v>0</v>
      </c>
    </row>
    <row r="1193" spans="1:17" x14ac:dyDescent="0.2">
      <c r="A1193" s="7" t="str">
        <f t="shared" si="18"/>
        <v>UnknownJul-11 to Sep-11</v>
      </c>
      <c r="B1193" t="s">
        <v>68</v>
      </c>
      <c r="C1193" t="s">
        <v>151</v>
      </c>
      <c r="D1193">
        <v>0</v>
      </c>
      <c r="E1193">
        <v>0</v>
      </c>
      <c r="F1193">
        <v>0</v>
      </c>
      <c r="G1193">
        <v>0</v>
      </c>
      <c r="H1193">
        <v>0</v>
      </c>
      <c r="I1193">
        <v>0</v>
      </c>
      <c r="J1193">
        <v>0.1</v>
      </c>
      <c r="K1193">
        <v>0.1</v>
      </c>
      <c r="L1193">
        <v>0.1</v>
      </c>
      <c r="M1193">
        <v>50</v>
      </c>
      <c r="N1193">
        <v>0</v>
      </c>
      <c r="O1193">
        <v>50</v>
      </c>
      <c r="P1193">
        <v>50</v>
      </c>
      <c r="Q1193">
        <v>100</v>
      </c>
    </row>
    <row r="1194" spans="1:17" x14ac:dyDescent="0.2">
      <c r="A1194" s="7" t="str">
        <f t="shared" si="18"/>
        <v>UnknownOct-11 to Dec-11</v>
      </c>
      <c r="B1194" t="s">
        <v>68</v>
      </c>
      <c r="C1194" t="s">
        <v>229</v>
      </c>
      <c r="D1194">
        <v>0</v>
      </c>
      <c r="E1194">
        <v>0</v>
      </c>
      <c r="F1194">
        <v>0</v>
      </c>
      <c r="G1194">
        <v>0</v>
      </c>
      <c r="H1194">
        <v>0</v>
      </c>
      <c r="I1194">
        <v>0.1</v>
      </c>
      <c r="J1194">
        <v>0.1</v>
      </c>
      <c r="K1194">
        <v>0.2</v>
      </c>
      <c r="L1194">
        <v>0.2</v>
      </c>
      <c r="M1194">
        <v>0</v>
      </c>
      <c r="N1194">
        <v>0</v>
      </c>
      <c r="O1194">
        <v>0</v>
      </c>
      <c r="P1194">
        <v>100</v>
      </c>
      <c r="Q1194">
        <v>100</v>
      </c>
    </row>
    <row r="1195" spans="1:17" x14ac:dyDescent="0.2">
      <c r="A1195" s="7" t="str">
        <f t="shared" si="18"/>
        <v>UnknownJan-12 to Mar-12</v>
      </c>
      <c r="B1195" t="s">
        <v>68</v>
      </c>
      <c r="C1195" t="s">
        <v>239</v>
      </c>
      <c r="D1195">
        <v>0</v>
      </c>
      <c r="E1195">
        <v>0</v>
      </c>
      <c r="F1195">
        <v>0</v>
      </c>
      <c r="G1195">
        <v>0</v>
      </c>
      <c r="H1195">
        <v>0</v>
      </c>
      <c r="I1195">
        <v>0.1</v>
      </c>
      <c r="J1195">
        <v>0.2</v>
      </c>
      <c r="K1195">
        <v>0.3</v>
      </c>
      <c r="L1195">
        <v>0.3</v>
      </c>
      <c r="M1195">
        <v>0</v>
      </c>
      <c r="N1195">
        <v>0</v>
      </c>
      <c r="O1195">
        <v>0</v>
      </c>
      <c r="P1195">
        <v>100</v>
      </c>
      <c r="Q1195">
        <v>100</v>
      </c>
    </row>
    <row r="1196" spans="1:17" x14ac:dyDescent="0.2">
      <c r="A1196" s="7" t="str">
        <f t="shared" si="18"/>
        <v>UnknownApr-12 to Jun-12</v>
      </c>
      <c r="B1196" t="s">
        <v>68</v>
      </c>
      <c r="C1196" t="s">
        <v>249</v>
      </c>
      <c r="D1196">
        <v>0</v>
      </c>
      <c r="E1196">
        <v>0</v>
      </c>
      <c r="F1196">
        <v>0</v>
      </c>
      <c r="G1196">
        <v>0</v>
      </c>
      <c r="H1196">
        <v>0</v>
      </c>
      <c r="I1196">
        <v>0.1</v>
      </c>
      <c r="J1196">
        <v>0.2</v>
      </c>
      <c r="K1196">
        <v>0.4</v>
      </c>
      <c r="L1196">
        <v>0.4</v>
      </c>
      <c r="M1196">
        <v>0</v>
      </c>
      <c r="N1196">
        <v>0</v>
      </c>
      <c r="O1196">
        <v>0</v>
      </c>
      <c r="P1196">
        <v>0</v>
      </c>
      <c r="Q1196">
        <v>0</v>
      </c>
    </row>
    <row r="1197" spans="1:17" x14ac:dyDescent="0.2">
      <c r="A1197" s="7" t="str">
        <f t="shared" si="18"/>
        <v>UnknownJul-12 to Sep-12</v>
      </c>
      <c r="B1197" t="s">
        <v>68</v>
      </c>
      <c r="C1197" t="s">
        <v>256</v>
      </c>
      <c r="D1197">
        <v>0</v>
      </c>
      <c r="E1197">
        <v>0</v>
      </c>
      <c r="F1197">
        <v>0</v>
      </c>
      <c r="G1197">
        <v>0</v>
      </c>
      <c r="H1197">
        <v>0</v>
      </c>
      <c r="I1197">
        <v>0.2</v>
      </c>
      <c r="J1197">
        <v>0.2</v>
      </c>
      <c r="K1197">
        <v>0.4</v>
      </c>
      <c r="L1197">
        <v>0.4</v>
      </c>
      <c r="M1197">
        <v>0</v>
      </c>
      <c r="N1197">
        <v>100</v>
      </c>
      <c r="O1197">
        <v>100</v>
      </c>
      <c r="P1197">
        <v>0</v>
      </c>
      <c r="Q1197">
        <v>100</v>
      </c>
    </row>
    <row r="1198" spans="1:17" x14ac:dyDescent="0.2">
      <c r="A1198" s="7" t="str">
        <f t="shared" si="18"/>
        <v>UnknownOct-12 to Dec-12</v>
      </c>
      <c r="B1198" t="s">
        <v>68</v>
      </c>
      <c r="C1198" t="s">
        <v>270</v>
      </c>
      <c r="D1198">
        <v>0</v>
      </c>
      <c r="E1198">
        <v>0</v>
      </c>
      <c r="F1198">
        <v>0</v>
      </c>
      <c r="G1198">
        <v>0</v>
      </c>
      <c r="H1198">
        <v>0</v>
      </c>
      <c r="I1198">
        <v>0.3</v>
      </c>
      <c r="J1198">
        <v>0.4</v>
      </c>
      <c r="K1198">
        <v>0.6</v>
      </c>
      <c r="L1198">
        <v>0.6</v>
      </c>
      <c r="M1198">
        <v>0</v>
      </c>
      <c r="N1198">
        <v>100</v>
      </c>
      <c r="O1198">
        <v>100</v>
      </c>
      <c r="P1198">
        <v>0</v>
      </c>
      <c r="Q1198">
        <v>100</v>
      </c>
    </row>
    <row r="1199" spans="1:17" x14ac:dyDescent="0.2">
      <c r="A1199" s="7" t="str">
        <f t="shared" si="18"/>
        <v>UnknownJan-13 to Mar-13</v>
      </c>
      <c r="B1199" t="s">
        <v>68</v>
      </c>
      <c r="C1199" t="s">
        <v>280</v>
      </c>
      <c r="D1199">
        <v>0</v>
      </c>
      <c r="E1199">
        <v>0</v>
      </c>
      <c r="F1199">
        <v>0</v>
      </c>
      <c r="G1199">
        <v>0</v>
      </c>
      <c r="H1199">
        <v>0</v>
      </c>
      <c r="I1199">
        <v>0.3</v>
      </c>
      <c r="J1199">
        <v>0.5</v>
      </c>
      <c r="K1199">
        <v>0.8</v>
      </c>
      <c r="L1199">
        <v>0.8</v>
      </c>
      <c r="M1199">
        <v>0</v>
      </c>
      <c r="N1199">
        <v>50</v>
      </c>
      <c r="O1199">
        <v>50</v>
      </c>
      <c r="P1199">
        <v>50</v>
      </c>
      <c r="Q1199">
        <v>100</v>
      </c>
    </row>
    <row r="1200" spans="1:17" x14ac:dyDescent="0.2">
      <c r="A1200" s="7" t="str">
        <f t="shared" si="18"/>
        <v>UnknownApr-13 to Jun-13</v>
      </c>
      <c r="B1200" t="s">
        <v>68</v>
      </c>
      <c r="C1200" t="s">
        <v>755</v>
      </c>
      <c r="D1200">
        <v>0</v>
      </c>
      <c r="E1200">
        <v>0</v>
      </c>
      <c r="F1200">
        <v>0</v>
      </c>
      <c r="G1200">
        <v>0</v>
      </c>
      <c r="H1200">
        <v>0</v>
      </c>
      <c r="I1200">
        <v>0.3</v>
      </c>
      <c r="J1200">
        <v>0.3</v>
      </c>
      <c r="K1200">
        <v>0.6</v>
      </c>
      <c r="L1200">
        <v>0.6</v>
      </c>
      <c r="M1200">
        <v>0</v>
      </c>
      <c r="N1200">
        <v>100</v>
      </c>
      <c r="O1200">
        <v>100</v>
      </c>
      <c r="P1200">
        <v>0</v>
      </c>
      <c r="Q1200">
        <v>100</v>
      </c>
    </row>
    <row r="1201" spans="1:17" x14ac:dyDescent="0.2">
      <c r="A1201" s="7" t="str">
        <f t="shared" si="18"/>
        <v>UnknownJul-13 to Sep-13</v>
      </c>
      <c r="B1201" t="s">
        <v>68</v>
      </c>
      <c r="C1201" t="s">
        <v>757</v>
      </c>
      <c r="D1201">
        <v>0</v>
      </c>
      <c r="E1201">
        <v>0</v>
      </c>
      <c r="F1201">
        <v>0</v>
      </c>
      <c r="G1201">
        <v>0</v>
      </c>
      <c r="H1201">
        <v>0</v>
      </c>
      <c r="I1201">
        <v>0.2</v>
      </c>
      <c r="J1201">
        <v>0.2</v>
      </c>
      <c r="K1201">
        <v>0.4</v>
      </c>
      <c r="L1201">
        <v>0.4</v>
      </c>
      <c r="M1201">
        <v>0</v>
      </c>
      <c r="N1201">
        <v>0</v>
      </c>
      <c r="O1201">
        <v>0</v>
      </c>
      <c r="P1201">
        <v>0</v>
      </c>
      <c r="Q1201">
        <v>0</v>
      </c>
    </row>
    <row r="1202" spans="1:17" x14ac:dyDescent="0.2">
      <c r="A1202" s="7" t="str">
        <f t="shared" si="18"/>
        <v>UnknownOct-13 to Dec-13</v>
      </c>
      <c r="B1202" t="s">
        <v>68</v>
      </c>
      <c r="C1202" t="s">
        <v>784</v>
      </c>
      <c r="D1202">
        <v>0</v>
      </c>
      <c r="E1202">
        <v>0</v>
      </c>
      <c r="F1202">
        <v>0</v>
      </c>
      <c r="G1202">
        <v>0</v>
      </c>
      <c r="H1202">
        <v>0</v>
      </c>
      <c r="I1202">
        <v>0.1</v>
      </c>
      <c r="J1202">
        <v>0.3</v>
      </c>
      <c r="K1202">
        <v>0.4</v>
      </c>
      <c r="L1202">
        <v>0.4</v>
      </c>
      <c r="M1202">
        <v>0</v>
      </c>
      <c r="N1202">
        <v>0</v>
      </c>
      <c r="O1202">
        <v>0</v>
      </c>
      <c r="P1202">
        <v>0</v>
      </c>
      <c r="Q1202">
        <v>0</v>
      </c>
    </row>
    <row r="1203" spans="1:17" x14ac:dyDescent="0.2">
      <c r="A1203" s="7" t="str">
        <f t="shared" si="18"/>
        <v>UnknownJan-14 to Mar-14</v>
      </c>
      <c r="B1203" t="s">
        <v>68</v>
      </c>
      <c r="C1203" t="s">
        <v>802</v>
      </c>
      <c r="D1203">
        <v>0</v>
      </c>
      <c r="E1203">
        <v>0</v>
      </c>
      <c r="F1203">
        <v>0</v>
      </c>
      <c r="G1203">
        <v>0</v>
      </c>
      <c r="H1203">
        <v>0</v>
      </c>
      <c r="I1203">
        <v>0.1</v>
      </c>
      <c r="J1203">
        <v>0.3</v>
      </c>
      <c r="K1203">
        <v>0.4</v>
      </c>
      <c r="L1203">
        <v>0.4</v>
      </c>
      <c r="M1203">
        <v>0</v>
      </c>
      <c r="N1203">
        <v>0</v>
      </c>
      <c r="O1203">
        <v>0</v>
      </c>
      <c r="P1203">
        <v>0</v>
      </c>
      <c r="Q1203">
        <v>0</v>
      </c>
    </row>
    <row r="1204" spans="1:17" x14ac:dyDescent="0.2">
      <c r="A1204" s="7" t="str">
        <f t="shared" si="18"/>
        <v>UnknownApr-14 to Jun-14</v>
      </c>
      <c r="B1204" t="s">
        <v>68</v>
      </c>
      <c r="C1204" t="s">
        <v>766</v>
      </c>
      <c r="D1204">
        <v>0</v>
      </c>
      <c r="E1204">
        <v>0</v>
      </c>
      <c r="F1204">
        <v>0</v>
      </c>
      <c r="G1204">
        <v>0</v>
      </c>
      <c r="H1204">
        <v>0</v>
      </c>
      <c r="I1204">
        <v>0</v>
      </c>
      <c r="J1204">
        <v>0.2</v>
      </c>
      <c r="K1204">
        <v>0.2</v>
      </c>
      <c r="L1204">
        <v>0.2</v>
      </c>
      <c r="M1204">
        <v>0</v>
      </c>
      <c r="N1204">
        <v>0</v>
      </c>
      <c r="O1204">
        <v>0</v>
      </c>
      <c r="P1204">
        <v>0</v>
      </c>
      <c r="Q1204">
        <v>0</v>
      </c>
    </row>
    <row r="1205" spans="1:17" x14ac:dyDescent="0.2">
      <c r="A1205" s="7" t="str">
        <f t="shared" si="18"/>
        <v>UnknownJul-14 to Sep-14</v>
      </c>
      <c r="B1205" t="s">
        <v>68</v>
      </c>
      <c r="C1205" t="s">
        <v>771</v>
      </c>
      <c r="D1205">
        <v>0</v>
      </c>
      <c r="E1205">
        <v>0</v>
      </c>
      <c r="F1205">
        <v>0</v>
      </c>
      <c r="G1205">
        <v>0</v>
      </c>
      <c r="H1205">
        <v>0</v>
      </c>
      <c r="I1205">
        <v>0</v>
      </c>
      <c r="J1205">
        <v>0.1</v>
      </c>
      <c r="K1205">
        <v>0.2</v>
      </c>
      <c r="L1205">
        <v>0.2</v>
      </c>
      <c r="M1205">
        <v>0</v>
      </c>
      <c r="N1205">
        <v>0</v>
      </c>
      <c r="O1205">
        <v>0</v>
      </c>
      <c r="P1205">
        <v>0</v>
      </c>
      <c r="Q1205">
        <v>0</v>
      </c>
    </row>
    <row r="1206" spans="1:17" x14ac:dyDescent="0.2">
      <c r="A1206" s="7" t="str">
        <f t="shared" si="18"/>
        <v>UnknownDec-08 to Feb-09</v>
      </c>
      <c r="B1206" t="s">
        <v>68</v>
      </c>
      <c r="C1206" t="s">
        <v>136</v>
      </c>
      <c r="D1206">
        <v>0</v>
      </c>
      <c r="E1206">
        <v>0</v>
      </c>
      <c r="F1206">
        <v>0</v>
      </c>
      <c r="G1206">
        <v>0</v>
      </c>
      <c r="H1206">
        <v>0</v>
      </c>
      <c r="I1206">
        <v>0</v>
      </c>
      <c r="J1206">
        <v>0</v>
      </c>
      <c r="K1206">
        <v>0</v>
      </c>
      <c r="L1206">
        <v>0</v>
      </c>
      <c r="M1206">
        <v>67</v>
      </c>
      <c r="N1206">
        <v>0</v>
      </c>
      <c r="O1206">
        <v>67</v>
      </c>
      <c r="P1206">
        <v>33</v>
      </c>
      <c r="Q1206">
        <v>100</v>
      </c>
    </row>
    <row r="1207" spans="1:17" x14ac:dyDescent="0.2">
      <c r="A1207" s="7" t="str">
        <f t="shared" si="18"/>
        <v>UnknownMar-09 to May-09</v>
      </c>
      <c r="B1207" t="s">
        <v>68</v>
      </c>
      <c r="C1207" t="s">
        <v>137</v>
      </c>
      <c r="D1207">
        <v>0</v>
      </c>
      <c r="E1207">
        <v>0</v>
      </c>
      <c r="F1207">
        <v>0</v>
      </c>
      <c r="G1207">
        <v>0</v>
      </c>
      <c r="H1207">
        <v>0</v>
      </c>
      <c r="I1207">
        <v>0</v>
      </c>
      <c r="J1207">
        <v>0</v>
      </c>
      <c r="K1207">
        <v>0</v>
      </c>
      <c r="L1207">
        <v>0</v>
      </c>
      <c r="M1207">
        <v>50</v>
      </c>
      <c r="N1207">
        <v>0</v>
      </c>
      <c r="O1207">
        <v>50</v>
      </c>
      <c r="P1207">
        <v>50</v>
      </c>
      <c r="Q1207">
        <v>100</v>
      </c>
    </row>
    <row r="1208" spans="1:17" x14ac:dyDescent="0.2">
      <c r="A1208" s="7" t="str">
        <f t="shared" si="18"/>
        <v>UnknownJun-09 to Aug-09</v>
      </c>
      <c r="B1208" t="s">
        <v>68</v>
      </c>
      <c r="C1208" t="s">
        <v>138</v>
      </c>
      <c r="D1208">
        <v>0</v>
      </c>
      <c r="E1208">
        <v>0</v>
      </c>
      <c r="F1208">
        <v>0</v>
      </c>
      <c r="G1208">
        <v>0</v>
      </c>
      <c r="H1208">
        <v>0</v>
      </c>
      <c r="I1208">
        <v>0</v>
      </c>
      <c r="J1208">
        <v>0</v>
      </c>
      <c r="K1208">
        <v>0</v>
      </c>
      <c r="L1208">
        <v>0</v>
      </c>
      <c r="M1208">
        <v>100</v>
      </c>
      <c r="N1208">
        <v>0</v>
      </c>
      <c r="O1208">
        <v>100</v>
      </c>
      <c r="P1208">
        <v>0</v>
      </c>
      <c r="Q1208">
        <v>100</v>
      </c>
    </row>
    <row r="1209" spans="1:17" x14ac:dyDescent="0.2">
      <c r="A1209" s="7" t="str">
        <f t="shared" si="18"/>
        <v>UnknownSep-09 to Nov-09</v>
      </c>
      <c r="B1209" t="s">
        <v>68</v>
      </c>
      <c r="C1209" t="s">
        <v>139</v>
      </c>
      <c r="D1209">
        <v>0</v>
      </c>
      <c r="E1209">
        <v>0</v>
      </c>
      <c r="F1209">
        <v>0</v>
      </c>
      <c r="G1209">
        <v>0</v>
      </c>
      <c r="H1209">
        <v>0</v>
      </c>
      <c r="I1209">
        <v>0</v>
      </c>
      <c r="J1209">
        <v>0</v>
      </c>
      <c r="K1209">
        <v>0</v>
      </c>
      <c r="L1209">
        <v>0</v>
      </c>
      <c r="M1209">
        <v>0</v>
      </c>
      <c r="N1209">
        <v>0</v>
      </c>
      <c r="O1209">
        <v>0</v>
      </c>
      <c r="P1209">
        <v>0</v>
      </c>
      <c r="Q1209">
        <v>0</v>
      </c>
    </row>
    <row r="1210" spans="1:17" x14ac:dyDescent="0.2">
      <c r="A1210" s="7" t="str">
        <f t="shared" si="18"/>
        <v>UnknownDec-09 to Feb-10</v>
      </c>
      <c r="B1210" t="s">
        <v>68</v>
      </c>
      <c r="C1210" t="s">
        <v>140</v>
      </c>
      <c r="D1210">
        <v>0</v>
      </c>
      <c r="E1210">
        <v>0</v>
      </c>
      <c r="F1210">
        <v>0</v>
      </c>
      <c r="G1210">
        <v>0</v>
      </c>
      <c r="H1210">
        <v>0</v>
      </c>
      <c r="I1210">
        <v>0</v>
      </c>
      <c r="J1210">
        <v>0</v>
      </c>
      <c r="K1210">
        <v>0.1</v>
      </c>
      <c r="L1210">
        <v>0.1</v>
      </c>
      <c r="M1210">
        <v>50</v>
      </c>
      <c r="N1210">
        <v>0</v>
      </c>
      <c r="O1210">
        <v>50</v>
      </c>
      <c r="P1210">
        <v>50</v>
      </c>
      <c r="Q1210">
        <v>100</v>
      </c>
    </row>
    <row r="1211" spans="1:17" x14ac:dyDescent="0.2">
      <c r="A1211" s="7" t="str">
        <f t="shared" si="18"/>
        <v>UnknownMar-10 to May-10</v>
      </c>
      <c r="B1211" t="s">
        <v>68</v>
      </c>
      <c r="C1211" t="s">
        <v>141</v>
      </c>
      <c r="D1211">
        <v>0</v>
      </c>
      <c r="E1211">
        <v>0</v>
      </c>
      <c r="F1211">
        <v>0</v>
      </c>
      <c r="G1211">
        <v>0</v>
      </c>
      <c r="H1211">
        <v>0</v>
      </c>
      <c r="I1211">
        <v>0</v>
      </c>
      <c r="J1211">
        <v>0</v>
      </c>
      <c r="K1211">
        <v>0.1</v>
      </c>
      <c r="L1211">
        <v>0.1</v>
      </c>
      <c r="M1211">
        <v>0</v>
      </c>
      <c r="N1211">
        <v>0</v>
      </c>
      <c r="O1211">
        <v>0</v>
      </c>
      <c r="P1211">
        <v>100</v>
      </c>
      <c r="Q1211">
        <v>100</v>
      </c>
    </row>
    <row r="1212" spans="1:17" x14ac:dyDescent="0.2">
      <c r="A1212" s="7" t="str">
        <f t="shared" si="18"/>
        <v>UnknownJun-10 to Aug-10</v>
      </c>
      <c r="B1212" t="s">
        <v>68</v>
      </c>
      <c r="C1212" t="s">
        <v>142</v>
      </c>
      <c r="D1212">
        <v>0</v>
      </c>
      <c r="E1212">
        <v>0</v>
      </c>
      <c r="F1212">
        <v>0</v>
      </c>
      <c r="G1212">
        <v>0</v>
      </c>
      <c r="H1212">
        <v>0</v>
      </c>
      <c r="I1212">
        <v>0</v>
      </c>
      <c r="J1212">
        <v>0</v>
      </c>
      <c r="K1212">
        <v>0.1</v>
      </c>
      <c r="L1212">
        <v>0.1</v>
      </c>
      <c r="M1212">
        <v>100</v>
      </c>
      <c r="N1212">
        <v>0</v>
      </c>
      <c r="O1212">
        <v>100</v>
      </c>
      <c r="P1212">
        <v>0</v>
      </c>
      <c r="Q1212">
        <v>100</v>
      </c>
    </row>
    <row r="1213" spans="1:17" x14ac:dyDescent="0.2">
      <c r="A1213" s="7" t="str">
        <f t="shared" si="18"/>
        <v>UnknownSep-10 to Nov-10</v>
      </c>
      <c r="B1213" t="s">
        <v>68</v>
      </c>
      <c r="C1213" t="s">
        <v>143</v>
      </c>
      <c r="D1213">
        <v>0</v>
      </c>
      <c r="E1213">
        <v>0</v>
      </c>
      <c r="F1213">
        <v>0</v>
      </c>
      <c r="G1213">
        <v>0</v>
      </c>
      <c r="H1213">
        <v>0</v>
      </c>
      <c r="I1213">
        <v>0</v>
      </c>
      <c r="J1213">
        <v>0</v>
      </c>
      <c r="K1213">
        <v>0.1</v>
      </c>
      <c r="L1213">
        <v>0.1</v>
      </c>
      <c r="M1213">
        <v>0</v>
      </c>
      <c r="N1213">
        <v>0</v>
      </c>
      <c r="O1213">
        <v>0</v>
      </c>
      <c r="P1213">
        <v>100</v>
      </c>
      <c r="Q1213">
        <v>100</v>
      </c>
    </row>
    <row r="1214" spans="1:17" x14ac:dyDescent="0.2">
      <c r="A1214" s="7" t="str">
        <f t="shared" si="18"/>
        <v>UnknownDec-10 to Feb-11</v>
      </c>
      <c r="B1214" t="s">
        <v>68</v>
      </c>
      <c r="C1214" t="s">
        <v>144</v>
      </c>
      <c r="D1214">
        <v>0</v>
      </c>
      <c r="E1214">
        <v>0</v>
      </c>
      <c r="F1214">
        <v>0</v>
      </c>
      <c r="G1214">
        <v>0</v>
      </c>
      <c r="H1214">
        <v>0</v>
      </c>
      <c r="I1214">
        <v>0</v>
      </c>
      <c r="J1214">
        <v>0</v>
      </c>
      <c r="K1214">
        <v>0.1</v>
      </c>
      <c r="L1214">
        <v>0.1</v>
      </c>
      <c r="M1214">
        <v>100</v>
      </c>
      <c r="N1214">
        <v>0</v>
      </c>
      <c r="O1214">
        <v>100</v>
      </c>
      <c r="P1214">
        <v>0</v>
      </c>
      <c r="Q1214">
        <v>100</v>
      </c>
    </row>
    <row r="1215" spans="1:17" x14ac:dyDescent="0.2">
      <c r="A1215" s="7" t="str">
        <f t="shared" si="18"/>
        <v>UnknownMar-11 to May-11</v>
      </c>
      <c r="B1215" t="s">
        <v>68</v>
      </c>
      <c r="C1215" t="s">
        <v>145</v>
      </c>
      <c r="D1215">
        <v>0</v>
      </c>
      <c r="E1215">
        <v>0</v>
      </c>
      <c r="F1215">
        <v>0</v>
      </c>
      <c r="G1215">
        <v>0</v>
      </c>
      <c r="H1215">
        <v>0</v>
      </c>
      <c r="I1215">
        <v>0.1</v>
      </c>
      <c r="J1215">
        <v>0</v>
      </c>
      <c r="K1215">
        <v>0.1</v>
      </c>
      <c r="L1215">
        <v>0.1</v>
      </c>
      <c r="M1215">
        <v>0</v>
      </c>
      <c r="N1215">
        <v>0</v>
      </c>
      <c r="O1215">
        <v>0</v>
      </c>
      <c r="P1215">
        <v>0</v>
      </c>
      <c r="Q1215">
        <v>0</v>
      </c>
    </row>
    <row r="1216" spans="1:17" x14ac:dyDescent="0.2">
      <c r="A1216" s="7" t="str">
        <f t="shared" si="18"/>
        <v>UnknownJun-11 to Aug-11</v>
      </c>
      <c r="B1216" t="s">
        <v>68</v>
      </c>
      <c r="C1216" t="s">
        <v>149</v>
      </c>
      <c r="D1216">
        <v>0</v>
      </c>
      <c r="E1216">
        <v>0</v>
      </c>
      <c r="F1216">
        <v>0</v>
      </c>
      <c r="G1216">
        <v>0</v>
      </c>
      <c r="H1216">
        <v>0</v>
      </c>
      <c r="I1216">
        <v>0</v>
      </c>
      <c r="J1216">
        <v>0</v>
      </c>
      <c r="K1216">
        <v>0.1</v>
      </c>
      <c r="L1216">
        <v>0.1</v>
      </c>
      <c r="M1216">
        <v>100</v>
      </c>
      <c r="N1216">
        <v>0</v>
      </c>
      <c r="O1216">
        <v>100</v>
      </c>
      <c r="P1216">
        <v>0</v>
      </c>
      <c r="Q1216">
        <v>100</v>
      </c>
    </row>
    <row r="1217" spans="1:17" x14ac:dyDescent="0.2">
      <c r="A1217" s="7" t="str">
        <f t="shared" si="18"/>
        <v>UnknownSep-11 to Nov-11</v>
      </c>
      <c r="B1217" t="s">
        <v>68</v>
      </c>
      <c r="C1217" t="s">
        <v>150</v>
      </c>
      <c r="D1217">
        <v>0</v>
      </c>
      <c r="E1217">
        <v>0</v>
      </c>
      <c r="F1217">
        <v>0</v>
      </c>
      <c r="G1217">
        <v>0</v>
      </c>
      <c r="H1217">
        <v>0</v>
      </c>
      <c r="I1217">
        <v>0.1</v>
      </c>
      <c r="J1217">
        <v>0.1</v>
      </c>
      <c r="K1217">
        <v>0.1</v>
      </c>
      <c r="L1217">
        <v>0.1</v>
      </c>
      <c r="M1217">
        <v>0</v>
      </c>
      <c r="N1217">
        <v>0</v>
      </c>
      <c r="O1217">
        <v>0</v>
      </c>
      <c r="P1217">
        <v>100</v>
      </c>
      <c r="Q1217">
        <v>100</v>
      </c>
    </row>
    <row r="1218" spans="1:17" x14ac:dyDescent="0.2">
      <c r="A1218" s="7" t="str">
        <f t="shared" si="18"/>
        <v>UnknownDec-11 to Feb-12</v>
      </c>
      <c r="B1218" t="s">
        <v>68</v>
      </c>
      <c r="C1218" t="s">
        <v>230</v>
      </c>
      <c r="D1218">
        <v>0</v>
      </c>
      <c r="E1218">
        <v>0</v>
      </c>
      <c r="F1218">
        <v>0</v>
      </c>
      <c r="G1218">
        <v>0</v>
      </c>
      <c r="H1218">
        <v>0</v>
      </c>
      <c r="I1218">
        <v>0.1</v>
      </c>
      <c r="J1218">
        <v>0.2</v>
      </c>
      <c r="K1218">
        <v>0.3</v>
      </c>
      <c r="L1218">
        <v>0.3</v>
      </c>
      <c r="M1218">
        <v>0</v>
      </c>
      <c r="N1218">
        <v>0</v>
      </c>
      <c r="O1218">
        <v>0</v>
      </c>
      <c r="P1218">
        <v>100</v>
      </c>
      <c r="Q1218">
        <v>100</v>
      </c>
    </row>
    <row r="1219" spans="1:17" x14ac:dyDescent="0.2">
      <c r="A1219" s="7" t="str">
        <f t="shared" ref="A1219:A1282" si="19">CONCATENATE(B1219,C1219)</f>
        <v>UnknownMar-12 to May-12</v>
      </c>
      <c r="B1219" t="s">
        <v>68</v>
      </c>
      <c r="C1219" t="s">
        <v>240</v>
      </c>
      <c r="D1219">
        <v>0</v>
      </c>
      <c r="E1219">
        <v>0</v>
      </c>
      <c r="F1219">
        <v>0</v>
      </c>
      <c r="G1219">
        <v>0</v>
      </c>
      <c r="H1219">
        <v>0</v>
      </c>
      <c r="I1219">
        <v>0.1</v>
      </c>
      <c r="J1219">
        <v>0.2</v>
      </c>
      <c r="K1219">
        <v>0.4</v>
      </c>
      <c r="L1219">
        <v>0.4</v>
      </c>
      <c r="M1219">
        <v>0</v>
      </c>
      <c r="N1219">
        <v>0</v>
      </c>
      <c r="O1219">
        <v>0</v>
      </c>
      <c r="P1219">
        <v>0</v>
      </c>
      <c r="Q1219">
        <v>0</v>
      </c>
    </row>
    <row r="1220" spans="1:17" x14ac:dyDescent="0.2">
      <c r="A1220" s="7" t="str">
        <f t="shared" si="19"/>
        <v>UnknownJun-12 to Aug-12</v>
      </c>
      <c r="B1220" t="s">
        <v>68</v>
      </c>
      <c r="C1220" t="s">
        <v>250</v>
      </c>
      <c r="D1220">
        <v>0</v>
      </c>
      <c r="E1220">
        <v>0</v>
      </c>
      <c r="F1220">
        <v>0</v>
      </c>
      <c r="G1220">
        <v>0</v>
      </c>
      <c r="H1220">
        <v>0</v>
      </c>
      <c r="I1220">
        <v>0.1</v>
      </c>
      <c r="J1220">
        <v>0.2</v>
      </c>
      <c r="K1220">
        <v>0.4</v>
      </c>
      <c r="L1220">
        <v>0.4</v>
      </c>
      <c r="M1220">
        <v>0</v>
      </c>
      <c r="N1220">
        <v>100</v>
      </c>
      <c r="O1220">
        <v>100</v>
      </c>
      <c r="P1220">
        <v>0</v>
      </c>
      <c r="Q1220">
        <v>100</v>
      </c>
    </row>
    <row r="1221" spans="1:17" x14ac:dyDescent="0.2">
      <c r="A1221" s="7" t="str">
        <f t="shared" si="19"/>
        <v>UnknownSep-12 to Nov-12</v>
      </c>
      <c r="B1221" t="s">
        <v>68</v>
      </c>
      <c r="C1221" t="s">
        <v>257</v>
      </c>
      <c r="D1221">
        <v>0</v>
      </c>
      <c r="E1221">
        <v>0</v>
      </c>
      <c r="F1221">
        <v>0</v>
      </c>
      <c r="G1221">
        <v>0</v>
      </c>
      <c r="H1221">
        <v>0</v>
      </c>
      <c r="I1221">
        <v>0.2</v>
      </c>
      <c r="J1221">
        <v>0.3</v>
      </c>
      <c r="K1221">
        <v>0.5</v>
      </c>
      <c r="L1221">
        <v>0.5</v>
      </c>
      <c r="M1221">
        <v>0</v>
      </c>
      <c r="N1221">
        <v>100</v>
      </c>
      <c r="O1221">
        <v>100</v>
      </c>
      <c r="P1221">
        <v>0</v>
      </c>
      <c r="Q1221">
        <v>100</v>
      </c>
    </row>
    <row r="1222" spans="1:17" x14ac:dyDescent="0.2">
      <c r="A1222" s="7" t="str">
        <f t="shared" si="19"/>
        <v>UnknownDec-12 to Feb-13</v>
      </c>
      <c r="B1222" t="s">
        <v>68</v>
      </c>
      <c r="C1222" t="s">
        <v>271</v>
      </c>
      <c r="D1222">
        <v>0</v>
      </c>
      <c r="E1222">
        <v>0</v>
      </c>
      <c r="F1222">
        <v>0</v>
      </c>
      <c r="G1222">
        <v>0</v>
      </c>
      <c r="H1222">
        <v>0</v>
      </c>
      <c r="I1222">
        <v>0.3</v>
      </c>
      <c r="J1222">
        <v>0.5</v>
      </c>
      <c r="K1222">
        <v>0.7</v>
      </c>
      <c r="L1222">
        <v>0.8</v>
      </c>
      <c r="M1222">
        <v>0</v>
      </c>
      <c r="N1222">
        <v>50</v>
      </c>
      <c r="O1222">
        <v>50</v>
      </c>
      <c r="P1222">
        <v>50</v>
      </c>
      <c r="Q1222">
        <v>100</v>
      </c>
    </row>
    <row r="1223" spans="1:17" x14ac:dyDescent="0.2">
      <c r="A1223" s="7" t="str">
        <f t="shared" si="19"/>
        <v>UnknownMar-13 to May-13</v>
      </c>
      <c r="B1223" t="s">
        <v>68</v>
      </c>
      <c r="C1223" t="s">
        <v>281</v>
      </c>
      <c r="D1223">
        <v>0</v>
      </c>
      <c r="E1223">
        <v>0</v>
      </c>
      <c r="F1223">
        <v>0</v>
      </c>
      <c r="G1223">
        <v>0</v>
      </c>
      <c r="H1223">
        <v>0</v>
      </c>
      <c r="I1223">
        <v>0.3</v>
      </c>
      <c r="J1223">
        <v>0.4</v>
      </c>
      <c r="K1223">
        <v>0.7</v>
      </c>
      <c r="L1223">
        <v>0.7</v>
      </c>
      <c r="M1223">
        <v>0</v>
      </c>
      <c r="N1223">
        <v>100</v>
      </c>
      <c r="O1223">
        <v>100</v>
      </c>
      <c r="P1223">
        <v>0</v>
      </c>
      <c r="Q1223">
        <v>100</v>
      </c>
    </row>
    <row r="1224" spans="1:17" x14ac:dyDescent="0.2">
      <c r="A1224" s="7" t="str">
        <f t="shared" si="19"/>
        <v>UnknownJun-13 to Aug-13</v>
      </c>
      <c r="B1224" t="s">
        <v>68</v>
      </c>
      <c r="C1224" t="s">
        <v>758</v>
      </c>
      <c r="D1224">
        <v>0</v>
      </c>
      <c r="E1224">
        <v>0</v>
      </c>
      <c r="F1224">
        <v>0</v>
      </c>
      <c r="G1224">
        <v>0</v>
      </c>
      <c r="H1224">
        <v>0</v>
      </c>
      <c r="I1224">
        <v>0.2</v>
      </c>
      <c r="J1224">
        <v>0.2</v>
      </c>
      <c r="K1224">
        <v>0.4</v>
      </c>
      <c r="L1224">
        <v>0.4</v>
      </c>
      <c r="M1224">
        <v>0</v>
      </c>
      <c r="N1224">
        <v>0</v>
      </c>
      <c r="O1224">
        <v>0</v>
      </c>
      <c r="P1224">
        <v>0</v>
      </c>
      <c r="Q1224">
        <v>0</v>
      </c>
    </row>
    <row r="1225" spans="1:17" x14ac:dyDescent="0.2">
      <c r="A1225" s="7" t="str">
        <f t="shared" si="19"/>
        <v>UnknownSep-13 to Nov-13</v>
      </c>
      <c r="B1225" t="s">
        <v>68</v>
      </c>
      <c r="C1225" t="s">
        <v>785</v>
      </c>
      <c r="D1225">
        <v>0</v>
      </c>
      <c r="E1225">
        <v>0</v>
      </c>
      <c r="F1225">
        <v>0</v>
      </c>
      <c r="G1225">
        <v>0</v>
      </c>
      <c r="H1225">
        <v>0</v>
      </c>
      <c r="I1225">
        <v>0.1</v>
      </c>
      <c r="J1225">
        <v>0.3</v>
      </c>
      <c r="K1225">
        <v>0.4</v>
      </c>
      <c r="L1225">
        <v>0.4</v>
      </c>
      <c r="M1225">
        <v>0</v>
      </c>
      <c r="N1225">
        <v>0</v>
      </c>
      <c r="O1225">
        <v>0</v>
      </c>
      <c r="P1225">
        <v>0</v>
      </c>
      <c r="Q1225">
        <v>0</v>
      </c>
    </row>
    <row r="1226" spans="1:17" x14ac:dyDescent="0.2">
      <c r="A1226" s="7" t="str">
        <f t="shared" si="19"/>
        <v>UnknownDec-13 to Feb-14</v>
      </c>
      <c r="B1226" t="s">
        <v>68</v>
      </c>
      <c r="C1226" t="s">
        <v>803</v>
      </c>
      <c r="D1226">
        <v>0</v>
      </c>
      <c r="E1226">
        <v>0</v>
      </c>
      <c r="F1226">
        <v>0</v>
      </c>
      <c r="G1226">
        <v>0</v>
      </c>
      <c r="H1226">
        <v>0</v>
      </c>
      <c r="I1226">
        <v>0.1</v>
      </c>
      <c r="J1226">
        <v>0.3</v>
      </c>
      <c r="K1226">
        <v>0.4</v>
      </c>
      <c r="L1226">
        <v>0.4</v>
      </c>
      <c r="M1226">
        <v>0</v>
      </c>
      <c r="N1226">
        <v>0</v>
      </c>
      <c r="O1226">
        <v>0</v>
      </c>
      <c r="P1226">
        <v>0</v>
      </c>
      <c r="Q1226">
        <v>0</v>
      </c>
    </row>
    <row r="1227" spans="1:17" x14ac:dyDescent="0.2">
      <c r="A1227" s="7" t="str">
        <f t="shared" si="19"/>
        <v>UnknownMar-14 to May-14</v>
      </c>
      <c r="B1227" t="s">
        <v>68</v>
      </c>
      <c r="C1227" t="s">
        <v>767</v>
      </c>
      <c r="D1227">
        <v>0</v>
      </c>
      <c r="E1227">
        <v>0</v>
      </c>
      <c r="F1227">
        <v>0</v>
      </c>
      <c r="G1227">
        <v>0</v>
      </c>
      <c r="H1227">
        <v>0</v>
      </c>
      <c r="I1227">
        <v>0</v>
      </c>
      <c r="J1227">
        <v>0.2</v>
      </c>
      <c r="K1227">
        <v>0.3</v>
      </c>
      <c r="L1227">
        <v>0.3</v>
      </c>
      <c r="M1227">
        <v>0</v>
      </c>
      <c r="N1227">
        <v>0</v>
      </c>
      <c r="O1227">
        <v>0</v>
      </c>
      <c r="P1227">
        <v>0</v>
      </c>
      <c r="Q1227">
        <v>0</v>
      </c>
    </row>
    <row r="1228" spans="1:17" x14ac:dyDescent="0.2">
      <c r="A1228" s="7" t="str">
        <f t="shared" si="19"/>
        <v>UnknownJun-14 to Aug-14</v>
      </c>
      <c r="B1228" t="s">
        <v>68</v>
      </c>
      <c r="C1228" t="s">
        <v>772</v>
      </c>
      <c r="D1228">
        <v>0</v>
      </c>
      <c r="E1228">
        <v>0</v>
      </c>
      <c r="F1228">
        <v>0</v>
      </c>
      <c r="G1228">
        <v>0</v>
      </c>
      <c r="H1228">
        <v>0</v>
      </c>
      <c r="I1228">
        <v>0</v>
      </c>
      <c r="J1228">
        <v>0.1</v>
      </c>
      <c r="K1228">
        <v>0.1</v>
      </c>
      <c r="L1228">
        <v>0.1</v>
      </c>
      <c r="M1228">
        <v>0</v>
      </c>
      <c r="N1228">
        <v>0</v>
      </c>
      <c r="O1228">
        <v>0</v>
      </c>
      <c r="P1228">
        <v>0</v>
      </c>
      <c r="Q1228">
        <v>0</v>
      </c>
    </row>
    <row r="1229" spans="1:17" x14ac:dyDescent="0.2">
      <c r="A1229" s="7" t="str">
        <f t="shared" si="19"/>
        <v>UnknownOct-08</v>
      </c>
      <c r="B1229" t="s">
        <v>68</v>
      </c>
      <c r="C1229" t="s">
        <v>174</v>
      </c>
      <c r="D1229">
        <v>0</v>
      </c>
      <c r="E1229">
        <v>0</v>
      </c>
      <c r="F1229">
        <v>0</v>
      </c>
      <c r="G1229">
        <v>0</v>
      </c>
      <c r="H1229">
        <v>0</v>
      </c>
      <c r="I1229">
        <v>0</v>
      </c>
      <c r="J1229">
        <v>0</v>
      </c>
      <c r="K1229">
        <v>0</v>
      </c>
      <c r="L1229">
        <v>0</v>
      </c>
      <c r="M1229">
        <v>0</v>
      </c>
      <c r="N1229">
        <v>0</v>
      </c>
      <c r="O1229">
        <v>0</v>
      </c>
      <c r="P1229">
        <v>0</v>
      </c>
      <c r="Q1229">
        <v>0</v>
      </c>
    </row>
    <row r="1230" spans="1:17" x14ac:dyDescent="0.2">
      <c r="A1230" s="7" t="str">
        <f t="shared" si="19"/>
        <v>UnknownNov-08</v>
      </c>
      <c r="B1230" t="s">
        <v>68</v>
      </c>
      <c r="C1230" t="s">
        <v>175</v>
      </c>
      <c r="D1230">
        <v>0</v>
      </c>
      <c r="E1230">
        <v>0</v>
      </c>
      <c r="F1230">
        <v>0</v>
      </c>
      <c r="G1230">
        <v>0</v>
      </c>
      <c r="H1230">
        <v>0</v>
      </c>
      <c r="I1230">
        <v>0</v>
      </c>
      <c r="J1230">
        <v>0</v>
      </c>
      <c r="K1230">
        <v>0</v>
      </c>
      <c r="L1230">
        <v>0</v>
      </c>
      <c r="M1230">
        <v>0</v>
      </c>
      <c r="N1230">
        <v>0</v>
      </c>
      <c r="O1230">
        <v>0</v>
      </c>
      <c r="P1230">
        <v>100</v>
      </c>
      <c r="Q1230">
        <v>100</v>
      </c>
    </row>
    <row r="1231" spans="1:17" x14ac:dyDescent="0.2">
      <c r="A1231" s="7" t="str">
        <f t="shared" si="19"/>
        <v>UnknownDec-08</v>
      </c>
      <c r="B1231" t="s">
        <v>68</v>
      </c>
      <c r="C1231" t="s">
        <v>176</v>
      </c>
      <c r="D1231">
        <v>0</v>
      </c>
      <c r="E1231">
        <v>0</v>
      </c>
      <c r="F1231">
        <v>0</v>
      </c>
      <c r="G1231">
        <v>0</v>
      </c>
      <c r="H1231">
        <v>0</v>
      </c>
      <c r="I1231">
        <v>0</v>
      </c>
      <c r="J1231">
        <v>0</v>
      </c>
      <c r="K1231">
        <v>0</v>
      </c>
      <c r="L1231">
        <v>0</v>
      </c>
      <c r="M1231">
        <v>50</v>
      </c>
      <c r="N1231">
        <v>0</v>
      </c>
      <c r="O1231">
        <v>50</v>
      </c>
      <c r="P1231">
        <v>50</v>
      </c>
      <c r="Q1231">
        <v>100</v>
      </c>
    </row>
    <row r="1232" spans="1:17" x14ac:dyDescent="0.2">
      <c r="A1232" s="7" t="str">
        <f t="shared" si="19"/>
        <v>UnknownJan-09</v>
      </c>
      <c r="B1232" t="s">
        <v>68</v>
      </c>
      <c r="C1232" t="s">
        <v>177</v>
      </c>
      <c r="D1232">
        <v>0</v>
      </c>
      <c r="E1232">
        <v>0</v>
      </c>
      <c r="F1232">
        <v>0</v>
      </c>
      <c r="G1232">
        <v>0</v>
      </c>
      <c r="H1232">
        <v>0</v>
      </c>
      <c r="I1232">
        <v>0</v>
      </c>
      <c r="J1232">
        <v>0</v>
      </c>
      <c r="K1232">
        <v>0</v>
      </c>
      <c r="L1232">
        <v>0</v>
      </c>
      <c r="M1232">
        <v>100</v>
      </c>
      <c r="N1232">
        <v>0</v>
      </c>
      <c r="O1232">
        <v>100</v>
      </c>
      <c r="P1232">
        <v>0</v>
      </c>
      <c r="Q1232">
        <v>100</v>
      </c>
    </row>
    <row r="1233" spans="1:17" x14ac:dyDescent="0.2">
      <c r="A1233" s="7" t="str">
        <f t="shared" si="19"/>
        <v>UnknownFeb-09</v>
      </c>
      <c r="B1233" t="s">
        <v>68</v>
      </c>
      <c r="C1233" t="s">
        <v>178</v>
      </c>
      <c r="D1233">
        <v>0</v>
      </c>
      <c r="E1233">
        <v>0</v>
      </c>
      <c r="F1233">
        <v>0</v>
      </c>
      <c r="G1233">
        <v>0</v>
      </c>
      <c r="H1233">
        <v>0</v>
      </c>
      <c r="I1233">
        <v>0</v>
      </c>
      <c r="J1233">
        <v>0</v>
      </c>
      <c r="K1233">
        <v>0</v>
      </c>
      <c r="L1233">
        <v>0</v>
      </c>
      <c r="M1233">
        <v>0</v>
      </c>
      <c r="N1233">
        <v>0</v>
      </c>
      <c r="O1233">
        <v>0</v>
      </c>
      <c r="P1233">
        <v>0</v>
      </c>
      <c r="Q1233">
        <v>0</v>
      </c>
    </row>
    <row r="1234" spans="1:17" x14ac:dyDescent="0.2">
      <c r="A1234" s="7" t="str">
        <f t="shared" si="19"/>
        <v>UnknownMar-09</v>
      </c>
      <c r="B1234" t="s">
        <v>68</v>
      </c>
      <c r="C1234" t="s">
        <v>179</v>
      </c>
      <c r="D1234">
        <v>0</v>
      </c>
      <c r="E1234">
        <v>0</v>
      </c>
      <c r="F1234">
        <v>0</v>
      </c>
      <c r="G1234">
        <v>0</v>
      </c>
      <c r="H1234">
        <v>0</v>
      </c>
      <c r="I1234">
        <v>0</v>
      </c>
      <c r="J1234">
        <v>0</v>
      </c>
      <c r="K1234">
        <v>0</v>
      </c>
      <c r="L1234">
        <v>0</v>
      </c>
      <c r="M1234">
        <v>50</v>
      </c>
      <c r="N1234">
        <v>0</v>
      </c>
      <c r="O1234">
        <v>50</v>
      </c>
      <c r="P1234">
        <v>50</v>
      </c>
      <c r="Q1234">
        <v>100</v>
      </c>
    </row>
    <row r="1235" spans="1:17" x14ac:dyDescent="0.2">
      <c r="A1235" s="7" t="str">
        <f t="shared" si="19"/>
        <v>UnknownApr-09</v>
      </c>
      <c r="B1235" t="s">
        <v>68</v>
      </c>
      <c r="C1235" t="s">
        <v>180</v>
      </c>
      <c r="D1235">
        <v>0</v>
      </c>
      <c r="E1235">
        <v>0</v>
      </c>
      <c r="F1235">
        <v>0</v>
      </c>
      <c r="G1235">
        <v>0</v>
      </c>
      <c r="H1235">
        <v>0</v>
      </c>
      <c r="I1235">
        <v>0</v>
      </c>
      <c r="J1235">
        <v>0</v>
      </c>
      <c r="K1235">
        <v>0</v>
      </c>
      <c r="L1235">
        <v>0</v>
      </c>
      <c r="M1235">
        <v>0</v>
      </c>
      <c r="N1235">
        <v>0</v>
      </c>
      <c r="O1235">
        <v>0</v>
      </c>
      <c r="P1235">
        <v>0</v>
      </c>
      <c r="Q1235">
        <v>0</v>
      </c>
    </row>
    <row r="1236" spans="1:17" x14ac:dyDescent="0.2">
      <c r="A1236" s="7" t="str">
        <f t="shared" si="19"/>
        <v>UnknownMay-09</v>
      </c>
      <c r="B1236" t="s">
        <v>68</v>
      </c>
      <c r="C1236" t="s">
        <v>181</v>
      </c>
      <c r="D1236">
        <v>0</v>
      </c>
      <c r="E1236">
        <v>0</v>
      </c>
      <c r="F1236">
        <v>0</v>
      </c>
      <c r="G1236">
        <v>0</v>
      </c>
      <c r="H1236">
        <v>0</v>
      </c>
      <c r="I1236">
        <v>0</v>
      </c>
      <c r="J1236">
        <v>0</v>
      </c>
      <c r="K1236">
        <v>0</v>
      </c>
      <c r="L1236">
        <v>0</v>
      </c>
      <c r="M1236">
        <v>0</v>
      </c>
      <c r="N1236">
        <v>0</v>
      </c>
      <c r="O1236">
        <v>0</v>
      </c>
      <c r="P1236">
        <v>0</v>
      </c>
      <c r="Q1236">
        <v>0</v>
      </c>
    </row>
    <row r="1237" spans="1:17" x14ac:dyDescent="0.2">
      <c r="A1237" s="7" t="str">
        <f t="shared" si="19"/>
        <v>UnknownJun-09</v>
      </c>
      <c r="B1237" t="s">
        <v>68</v>
      </c>
      <c r="C1237" t="s">
        <v>182</v>
      </c>
      <c r="D1237">
        <v>0</v>
      </c>
      <c r="E1237">
        <v>0</v>
      </c>
      <c r="F1237">
        <v>0</v>
      </c>
      <c r="G1237">
        <v>0</v>
      </c>
      <c r="H1237">
        <v>0</v>
      </c>
      <c r="I1237">
        <v>0</v>
      </c>
      <c r="J1237">
        <v>0</v>
      </c>
      <c r="K1237">
        <v>0</v>
      </c>
      <c r="L1237">
        <v>0</v>
      </c>
      <c r="M1237">
        <v>0</v>
      </c>
      <c r="N1237">
        <v>0</v>
      </c>
      <c r="O1237">
        <v>0</v>
      </c>
      <c r="P1237">
        <v>0</v>
      </c>
      <c r="Q1237">
        <v>0</v>
      </c>
    </row>
    <row r="1238" spans="1:17" x14ac:dyDescent="0.2">
      <c r="A1238" s="7" t="str">
        <f t="shared" si="19"/>
        <v>UnknownJul-09</v>
      </c>
      <c r="B1238" t="s">
        <v>68</v>
      </c>
      <c r="C1238" t="s">
        <v>183</v>
      </c>
      <c r="D1238">
        <v>0</v>
      </c>
      <c r="E1238">
        <v>0</v>
      </c>
      <c r="F1238">
        <v>0</v>
      </c>
      <c r="G1238">
        <v>0</v>
      </c>
      <c r="H1238">
        <v>0</v>
      </c>
      <c r="I1238">
        <v>0</v>
      </c>
      <c r="J1238">
        <v>0</v>
      </c>
      <c r="K1238">
        <v>0</v>
      </c>
      <c r="L1238">
        <v>0</v>
      </c>
      <c r="M1238">
        <v>100</v>
      </c>
      <c r="N1238">
        <v>0</v>
      </c>
      <c r="O1238">
        <v>100</v>
      </c>
      <c r="P1238">
        <v>0</v>
      </c>
      <c r="Q1238">
        <v>100</v>
      </c>
    </row>
    <row r="1239" spans="1:17" x14ac:dyDescent="0.2">
      <c r="A1239" s="7" t="str">
        <f t="shared" si="19"/>
        <v>UnknownAug-09</v>
      </c>
      <c r="B1239" t="s">
        <v>68</v>
      </c>
      <c r="C1239" t="s">
        <v>184</v>
      </c>
      <c r="D1239">
        <v>0</v>
      </c>
      <c r="E1239">
        <v>0</v>
      </c>
      <c r="F1239">
        <v>0</v>
      </c>
      <c r="G1239">
        <v>0</v>
      </c>
      <c r="H1239">
        <v>0</v>
      </c>
      <c r="I1239">
        <v>0</v>
      </c>
      <c r="J1239">
        <v>0</v>
      </c>
      <c r="K1239">
        <v>0</v>
      </c>
      <c r="L1239">
        <v>0</v>
      </c>
      <c r="M1239">
        <v>0</v>
      </c>
      <c r="N1239">
        <v>0</v>
      </c>
      <c r="O1239">
        <v>0</v>
      </c>
      <c r="P1239">
        <v>0</v>
      </c>
      <c r="Q1239">
        <v>0</v>
      </c>
    </row>
    <row r="1240" spans="1:17" x14ac:dyDescent="0.2">
      <c r="A1240" s="7" t="str">
        <f t="shared" si="19"/>
        <v>UnknownSep-09</v>
      </c>
      <c r="B1240" t="s">
        <v>68</v>
      </c>
      <c r="C1240" t="s">
        <v>185</v>
      </c>
      <c r="D1240">
        <v>0</v>
      </c>
      <c r="E1240">
        <v>0</v>
      </c>
      <c r="F1240">
        <v>0</v>
      </c>
      <c r="G1240">
        <v>0</v>
      </c>
      <c r="H1240">
        <v>0</v>
      </c>
      <c r="I1240">
        <v>0</v>
      </c>
      <c r="J1240">
        <v>0</v>
      </c>
      <c r="K1240">
        <v>0</v>
      </c>
      <c r="L1240">
        <v>0</v>
      </c>
      <c r="M1240">
        <v>0</v>
      </c>
      <c r="N1240">
        <v>0</v>
      </c>
      <c r="O1240">
        <v>0</v>
      </c>
      <c r="P1240">
        <v>0</v>
      </c>
      <c r="Q1240">
        <v>0</v>
      </c>
    </row>
    <row r="1241" spans="1:17" x14ac:dyDescent="0.2">
      <c r="A1241" s="7" t="str">
        <f t="shared" si="19"/>
        <v>UnknownOct-09</v>
      </c>
      <c r="B1241" t="s">
        <v>68</v>
      </c>
      <c r="C1241" t="s">
        <v>186</v>
      </c>
      <c r="D1241">
        <v>0</v>
      </c>
      <c r="E1241">
        <v>0</v>
      </c>
      <c r="F1241">
        <v>0</v>
      </c>
      <c r="G1241">
        <v>0</v>
      </c>
      <c r="H1241">
        <v>0</v>
      </c>
      <c r="I1241">
        <v>0</v>
      </c>
      <c r="J1241">
        <v>0</v>
      </c>
      <c r="K1241">
        <v>0</v>
      </c>
      <c r="L1241">
        <v>0</v>
      </c>
      <c r="M1241">
        <v>0</v>
      </c>
      <c r="N1241">
        <v>0</v>
      </c>
      <c r="O1241">
        <v>0</v>
      </c>
      <c r="P1241">
        <v>0</v>
      </c>
      <c r="Q1241">
        <v>0</v>
      </c>
    </row>
    <row r="1242" spans="1:17" x14ac:dyDescent="0.2">
      <c r="A1242" s="7" t="str">
        <f t="shared" si="19"/>
        <v>UnknownNov-09</v>
      </c>
      <c r="B1242" t="s">
        <v>68</v>
      </c>
      <c r="C1242" t="s">
        <v>187</v>
      </c>
      <c r="D1242">
        <v>0</v>
      </c>
      <c r="E1242">
        <v>0</v>
      </c>
      <c r="F1242">
        <v>0</v>
      </c>
      <c r="G1242">
        <v>0</v>
      </c>
      <c r="H1242">
        <v>0</v>
      </c>
      <c r="I1242">
        <v>0</v>
      </c>
      <c r="J1242">
        <v>0</v>
      </c>
      <c r="K1242">
        <v>0</v>
      </c>
      <c r="L1242">
        <v>0</v>
      </c>
      <c r="M1242">
        <v>0</v>
      </c>
      <c r="N1242">
        <v>0</v>
      </c>
      <c r="O1242">
        <v>0</v>
      </c>
      <c r="P1242">
        <v>0</v>
      </c>
      <c r="Q1242">
        <v>0</v>
      </c>
    </row>
    <row r="1243" spans="1:17" x14ac:dyDescent="0.2">
      <c r="A1243" s="7" t="str">
        <f t="shared" si="19"/>
        <v>UnknownDec-09</v>
      </c>
      <c r="B1243" t="s">
        <v>68</v>
      </c>
      <c r="C1243" t="s">
        <v>188</v>
      </c>
      <c r="D1243">
        <v>0</v>
      </c>
      <c r="E1243">
        <v>0</v>
      </c>
      <c r="F1243">
        <v>0</v>
      </c>
      <c r="G1243">
        <v>0</v>
      </c>
      <c r="H1243">
        <v>0</v>
      </c>
      <c r="I1243">
        <v>0</v>
      </c>
      <c r="J1243">
        <v>0</v>
      </c>
      <c r="K1243">
        <v>0</v>
      </c>
      <c r="L1243">
        <v>0</v>
      </c>
      <c r="M1243">
        <v>0</v>
      </c>
      <c r="N1243">
        <v>0</v>
      </c>
      <c r="O1243">
        <v>0</v>
      </c>
      <c r="P1243">
        <v>0</v>
      </c>
      <c r="Q1243">
        <v>0</v>
      </c>
    </row>
    <row r="1244" spans="1:17" x14ac:dyDescent="0.2">
      <c r="A1244" s="7" t="str">
        <f t="shared" si="19"/>
        <v>UnknownJan-10</v>
      </c>
      <c r="B1244" t="s">
        <v>68</v>
      </c>
      <c r="C1244" t="s">
        <v>189</v>
      </c>
      <c r="D1244">
        <v>0</v>
      </c>
      <c r="E1244">
        <v>0</v>
      </c>
      <c r="F1244">
        <v>0</v>
      </c>
      <c r="G1244">
        <v>0</v>
      </c>
      <c r="H1244">
        <v>0</v>
      </c>
      <c r="I1244">
        <v>0</v>
      </c>
      <c r="J1244">
        <v>0</v>
      </c>
      <c r="K1244">
        <v>0</v>
      </c>
      <c r="L1244">
        <v>0</v>
      </c>
      <c r="M1244">
        <v>50</v>
      </c>
      <c r="N1244">
        <v>0</v>
      </c>
      <c r="O1244">
        <v>50</v>
      </c>
      <c r="P1244">
        <v>50</v>
      </c>
      <c r="Q1244">
        <v>100</v>
      </c>
    </row>
    <row r="1245" spans="1:17" x14ac:dyDescent="0.2">
      <c r="A1245" s="7" t="str">
        <f t="shared" si="19"/>
        <v>UnknownFeb-10</v>
      </c>
      <c r="B1245" t="s">
        <v>68</v>
      </c>
      <c r="C1245" t="s">
        <v>190</v>
      </c>
      <c r="D1245">
        <v>0</v>
      </c>
      <c r="E1245">
        <v>0</v>
      </c>
      <c r="F1245">
        <v>0</v>
      </c>
      <c r="G1245">
        <v>0</v>
      </c>
      <c r="H1245">
        <v>0</v>
      </c>
      <c r="I1245">
        <v>0</v>
      </c>
      <c r="J1245">
        <v>0</v>
      </c>
      <c r="K1245">
        <v>0</v>
      </c>
      <c r="L1245">
        <v>0</v>
      </c>
      <c r="M1245">
        <v>0</v>
      </c>
      <c r="N1245">
        <v>0</v>
      </c>
      <c r="O1245">
        <v>0</v>
      </c>
      <c r="P1245">
        <v>0</v>
      </c>
      <c r="Q1245">
        <v>0</v>
      </c>
    </row>
    <row r="1246" spans="1:17" x14ac:dyDescent="0.2">
      <c r="A1246" s="7" t="str">
        <f t="shared" si="19"/>
        <v>UnknownMar-10</v>
      </c>
      <c r="B1246" t="s">
        <v>68</v>
      </c>
      <c r="C1246" t="s">
        <v>191</v>
      </c>
      <c r="D1246">
        <v>0</v>
      </c>
      <c r="E1246">
        <v>0</v>
      </c>
      <c r="F1246">
        <v>0</v>
      </c>
      <c r="G1246">
        <v>0</v>
      </c>
      <c r="H1246">
        <v>0</v>
      </c>
      <c r="I1246">
        <v>0</v>
      </c>
      <c r="J1246">
        <v>0</v>
      </c>
      <c r="K1246">
        <v>0</v>
      </c>
      <c r="L1246">
        <v>0</v>
      </c>
      <c r="M1246">
        <v>0</v>
      </c>
      <c r="N1246">
        <v>0</v>
      </c>
      <c r="O1246">
        <v>0</v>
      </c>
      <c r="P1246">
        <v>0</v>
      </c>
      <c r="Q1246">
        <v>0</v>
      </c>
    </row>
    <row r="1247" spans="1:17" x14ac:dyDescent="0.2">
      <c r="A1247" s="7" t="str">
        <f t="shared" si="19"/>
        <v>UnknownApr-10</v>
      </c>
      <c r="B1247" t="s">
        <v>68</v>
      </c>
      <c r="C1247" t="s">
        <v>192</v>
      </c>
      <c r="D1247">
        <v>0</v>
      </c>
      <c r="E1247">
        <v>0</v>
      </c>
      <c r="F1247">
        <v>0</v>
      </c>
      <c r="G1247">
        <v>0</v>
      </c>
      <c r="H1247">
        <v>0</v>
      </c>
      <c r="I1247">
        <v>0</v>
      </c>
      <c r="J1247">
        <v>0</v>
      </c>
      <c r="K1247">
        <v>0</v>
      </c>
      <c r="L1247">
        <v>0</v>
      </c>
      <c r="M1247">
        <v>0</v>
      </c>
      <c r="N1247">
        <v>0</v>
      </c>
      <c r="O1247">
        <v>0</v>
      </c>
      <c r="P1247">
        <v>100</v>
      </c>
      <c r="Q1247">
        <v>100</v>
      </c>
    </row>
    <row r="1248" spans="1:17" x14ac:dyDescent="0.2">
      <c r="A1248" s="7" t="str">
        <f t="shared" si="19"/>
        <v>UnknownMay-10</v>
      </c>
      <c r="B1248" t="s">
        <v>68</v>
      </c>
      <c r="C1248" t="s">
        <v>193</v>
      </c>
      <c r="D1248">
        <v>0</v>
      </c>
      <c r="E1248">
        <v>0</v>
      </c>
      <c r="F1248">
        <v>0</v>
      </c>
      <c r="G1248">
        <v>0</v>
      </c>
      <c r="H1248">
        <v>0</v>
      </c>
      <c r="I1248">
        <v>0</v>
      </c>
      <c r="J1248">
        <v>0</v>
      </c>
      <c r="K1248">
        <v>0</v>
      </c>
      <c r="L1248">
        <v>0</v>
      </c>
      <c r="M1248">
        <v>0</v>
      </c>
      <c r="N1248">
        <v>0</v>
      </c>
      <c r="O1248">
        <v>0</v>
      </c>
      <c r="P1248">
        <v>0</v>
      </c>
      <c r="Q1248">
        <v>0</v>
      </c>
    </row>
    <row r="1249" spans="1:17" x14ac:dyDescent="0.2">
      <c r="A1249" s="7" t="str">
        <f t="shared" si="19"/>
        <v>UnknownJun-10</v>
      </c>
      <c r="B1249" t="s">
        <v>68</v>
      </c>
      <c r="C1249" t="s">
        <v>194</v>
      </c>
      <c r="D1249">
        <v>0</v>
      </c>
      <c r="E1249">
        <v>0</v>
      </c>
      <c r="F1249">
        <v>0</v>
      </c>
      <c r="G1249">
        <v>0</v>
      </c>
      <c r="H1249">
        <v>0</v>
      </c>
      <c r="I1249">
        <v>0</v>
      </c>
      <c r="J1249">
        <v>0</v>
      </c>
      <c r="K1249">
        <v>0</v>
      </c>
      <c r="L1249">
        <v>0</v>
      </c>
      <c r="M1249">
        <v>0</v>
      </c>
      <c r="N1249">
        <v>0</v>
      </c>
      <c r="O1249">
        <v>0</v>
      </c>
      <c r="P1249">
        <v>0</v>
      </c>
      <c r="Q1249">
        <v>0</v>
      </c>
    </row>
    <row r="1250" spans="1:17" x14ac:dyDescent="0.2">
      <c r="A1250" s="7" t="str">
        <f t="shared" si="19"/>
        <v>UnknownJul-10</v>
      </c>
      <c r="B1250" t="s">
        <v>68</v>
      </c>
      <c r="C1250" t="s">
        <v>195</v>
      </c>
      <c r="D1250">
        <v>0</v>
      </c>
      <c r="E1250">
        <v>0</v>
      </c>
      <c r="F1250">
        <v>0</v>
      </c>
      <c r="G1250">
        <v>0</v>
      </c>
      <c r="H1250">
        <v>0</v>
      </c>
      <c r="I1250">
        <v>0</v>
      </c>
      <c r="J1250">
        <v>0</v>
      </c>
      <c r="K1250">
        <v>0</v>
      </c>
      <c r="L1250">
        <v>0</v>
      </c>
      <c r="M1250">
        <v>0</v>
      </c>
      <c r="N1250">
        <v>0</v>
      </c>
      <c r="O1250">
        <v>0</v>
      </c>
      <c r="P1250">
        <v>0</v>
      </c>
      <c r="Q1250">
        <v>0</v>
      </c>
    </row>
    <row r="1251" spans="1:17" x14ac:dyDescent="0.2">
      <c r="A1251" s="7" t="str">
        <f t="shared" si="19"/>
        <v>UnknownAug-10</v>
      </c>
      <c r="B1251" t="s">
        <v>68</v>
      </c>
      <c r="C1251" t="s">
        <v>196</v>
      </c>
      <c r="D1251">
        <v>0</v>
      </c>
      <c r="E1251">
        <v>0</v>
      </c>
      <c r="F1251">
        <v>0</v>
      </c>
      <c r="G1251">
        <v>0</v>
      </c>
      <c r="H1251">
        <v>0</v>
      </c>
      <c r="I1251">
        <v>0</v>
      </c>
      <c r="J1251">
        <v>0</v>
      </c>
      <c r="K1251">
        <v>0</v>
      </c>
      <c r="L1251">
        <v>0</v>
      </c>
      <c r="M1251">
        <v>100</v>
      </c>
      <c r="N1251">
        <v>0</v>
      </c>
      <c r="O1251">
        <v>100</v>
      </c>
      <c r="P1251">
        <v>0</v>
      </c>
      <c r="Q1251">
        <v>100</v>
      </c>
    </row>
    <row r="1252" spans="1:17" x14ac:dyDescent="0.2">
      <c r="A1252" s="7" t="str">
        <f t="shared" si="19"/>
        <v>UnknownSep-10</v>
      </c>
      <c r="B1252" t="s">
        <v>68</v>
      </c>
      <c r="C1252" t="s">
        <v>197</v>
      </c>
      <c r="D1252">
        <v>0</v>
      </c>
      <c r="E1252">
        <v>0</v>
      </c>
      <c r="F1252">
        <v>0</v>
      </c>
      <c r="G1252">
        <v>0</v>
      </c>
      <c r="H1252">
        <v>0</v>
      </c>
      <c r="I1252">
        <v>0</v>
      </c>
      <c r="J1252">
        <v>0</v>
      </c>
      <c r="K1252">
        <v>0</v>
      </c>
      <c r="L1252">
        <v>0</v>
      </c>
      <c r="M1252">
        <v>0</v>
      </c>
      <c r="N1252">
        <v>0</v>
      </c>
      <c r="O1252">
        <v>0</v>
      </c>
      <c r="P1252">
        <v>0</v>
      </c>
      <c r="Q1252">
        <v>0</v>
      </c>
    </row>
    <row r="1253" spans="1:17" x14ac:dyDescent="0.2">
      <c r="A1253" s="7" t="str">
        <f t="shared" si="19"/>
        <v>UnknownOct-10</v>
      </c>
      <c r="B1253" t="s">
        <v>68</v>
      </c>
      <c r="C1253" t="s">
        <v>198</v>
      </c>
      <c r="D1253">
        <v>0</v>
      </c>
      <c r="E1253">
        <v>0</v>
      </c>
      <c r="F1253">
        <v>0</v>
      </c>
      <c r="G1253">
        <v>0</v>
      </c>
      <c r="H1253">
        <v>0</v>
      </c>
      <c r="I1253">
        <v>0</v>
      </c>
      <c r="J1253">
        <v>0</v>
      </c>
      <c r="K1253">
        <v>0</v>
      </c>
      <c r="L1253">
        <v>0</v>
      </c>
      <c r="M1253">
        <v>0</v>
      </c>
      <c r="N1253">
        <v>0</v>
      </c>
      <c r="O1253">
        <v>0</v>
      </c>
      <c r="P1253">
        <v>0</v>
      </c>
      <c r="Q1253">
        <v>0</v>
      </c>
    </row>
    <row r="1254" spans="1:17" x14ac:dyDescent="0.2">
      <c r="A1254" s="7" t="str">
        <f t="shared" si="19"/>
        <v>UnknownNov-10</v>
      </c>
      <c r="B1254" t="s">
        <v>68</v>
      </c>
      <c r="C1254" t="s">
        <v>199</v>
      </c>
      <c r="D1254">
        <v>0</v>
      </c>
      <c r="E1254">
        <v>0</v>
      </c>
      <c r="F1254">
        <v>0</v>
      </c>
      <c r="G1254">
        <v>0</v>
      </c>
      <c r="H1254">
        <v>0</v>
      </c>
      <c r="I1254">
        <v>0</v>
      </c>
      <c r="J1254">
        <v>0</v>
      </c>
      <c r="K1254">
        <v>0</v>
      </c>
      <c r="L1254">
        <v>0</v>
      </c>
      <c r="M1254">
        <v>0</v>
      </c>
      <c r="N1254">
        <v>0</v>
      </c>
      <c r="O1254">
        <v>0</v>
      </c>
      <c r="P1254">
        <v>100</v>
      </c>
      <c r="Q1254">
        <v>100</v>
      </c>
    </row>
    <row r="1255" spans="1:17" x14ac:dyDescent="0.2">
      <c r="A1255" s="7" t="str">
        <f t="shared" si="19"/>
        <v>UnknownDec-10</v>
      </c>
      <c r="B1255" t="s">
        <v>68</v>
      </c>
      <c r="C1255" t="s">
        <v>200</v>
      </c>
      <c r="D1255">
        <v>0</v>
      </c>
      <c r="E1255">
        <v>0</v>
      </c>
      <c r="F1255">
        <v>0</v>
      </c>
      <c r="G1255">
        <v>0</v>
      </c>
      <c r="H1255">
        <v>0</v>
      </c>
      <c r="I1255">
        <v>0</v>
      </c>
      <c r="J1255">
        <v>0</v>
      </c>
      <c r="K1255">
        <v>0</v>
      </c>
      <c r="L1255">
        <v>0</v>
      </c>
      <c r="M1255">
        <v>0</v>
      </c>
      <c r="N1255">
        <v>0</v>
      </c>
      <c r="O1255">
        <v>0</v>
      </c>
      <c r="P1255">
        <v>0</v>
      </c>
      <c r="Q1255">
        <v>0</v>
      </c>
    </row>
    <row r="1256" spans="1:17" x14ac:dyDescent="0.2">
      <c r="A1256" s="7" t="str">
        <f t="shared" si="19"/>
        <v>UnknownJan-11</v>
      </c>
      <c r="B1256" t="s">
        <v>68</v>
      </c>
      <c r="C1256" t="s">
        <v>201</v>
      </c>
      <c r="D1256">
        <v>0</v>
      </c>
      <c r="E1256">
        <v>0</v>
      </c>
      <c r="F1256">
        <v>0</v>
      </c>
      <c r="G1256">
        <v>0</v>
      </c>
      <c r="H1256">
        <v>0</v>
      </c>
      <c r="I1256">
        <v>0</v>
      </c>
      <c r="J1256">
        <v>0</v>
      </c>
      <c r="K1256">
        <v>0</v>
      </c>
      <c r="L1256">
        <v>0</v>
      </c>
      <c r="M1256">
        <v>100</v>
      </c>
      <c r="N1256">
        <v>0</v>
      </c>
      <c r="O1256">
        <v>100</v>
      </c>
      <c r="P1256">
        <v>0</v>
      </c>
      <c r="Q1256">
        <v>100</v>
      </c>
    </row>
    <row r="1257" spans="1:17" x14ac:dyDescent="0.2">
      <c r="A1257" s="7" t="str">
        <f t="shared" si="19"/>
        <v>UnknownFeb-11</v>
      </c>
      <c r="B1257" t="s">
        <v>68</v>
      </c>
      <c r="C1257" t="s">
        <v>202</v>
      </c>
      <c r="D1257">
        <v>0</v>
      </c>
      <c r="E1257">
        <v>0</v>
      </c>
      <c r="F1257">
        <v>0</v>
      </c>
      <c r="G1257">
        <v>0</v>
      </c>
      <c r="H1257">
        <v>0</v>
      </c>
      <c r="I1257">
        <v>0</v>
      </c>
      <c r="J1257">
        <v>0</v>
      </c>
      <c r="K1257">
        <v>0</v>
      </c>
      <c r="L1257">
        <v>0</v>
      </c>
      <c r="M1257">
        <v>0</v>
      </c>
      <c r="N1257">
        <v>0</v>
      </c>
      <c r="O1257">
        <v>0</v>
      </c>
      <c r="P1257">
        <v>0</v>
      </c>
      <c r="Q1257">
        <v>0</v>
      </c>
    </row>
    <row r="1258" spans="1:17" x14ac:dyDescent="0.2">
      <c r="A1258" s="7" t="str">
        <f t="shared" si="19"/>
        <v>UnknownMar-11</v>
      </c>
      <c r="B1258" t="s">
        <v>68</v>
      </c>
      <c r="C1258" t="s">
        <v>203</v>
      </c>
      <c r="D1258">
        <v>0</v>
      </c>
      <c r="E1258">
        <v>0</v>
      </c>
      <c r="F1258">
        <v>0</v>
      </c>
      <c r="G1258">
        <v>0</v>
      </c>
      <c r="H1258">
        <v>0</v>
      </c>
      <c r="I1258">
        <v>0</v>
      </c>
      <c r="J1258">
        <v>0</v>
      </c>
      <c r="K1258">
        <v>0</v>
      </c>
      <c r="L1258">
        <v>0</v>
      </c>
      <c r="M1258">
        <v>0</v>
      </c>
      <c r="N1258">
        <v>0</v>
      </c>
      <c r="O1258">
        <v>0</v>
      </c>
      <c r="P1258">
        <v>0</v>
      </c>
      <c r="Q1258">
        <v>0</v>
      </c>
    </row>
    <row r="1259" spans="1:17" x14ac:dyDescent="0.2">
      <c r="A1259" s="7" t="str">
        <f t="shared" si="19"/>
        <v>UnknownApr-11</v>
      </c>
      <c r="B1259" t="s">
        <v>68</v>
      </c>
      <c r="C1259" t="s">
        <v>204</v>
      </c>
      <c r="D1259">
        <v>0</v>
      </c>
      <c r="E1259">
        <v>0</v>
      </c>
      <c r="F1259">
        <v>0</v>
      </c>
      <c r="G1259">
        <v>0</v>
      </c>
      <c r="H1259">
        <v>0</v>
      </c>
      <c r="I1259">
        <v>0</v>
      </c>
      <c r="J1259">
        <v>0</v>
      </c>
      <c r="K1259">
        <v>0</v>
      </c>
      <c r="L1259">
        <v>0</v>
      </c>
      <c r="M1259">
        <v>0</v>
      </c>
      <c r="N1259">
        <v>0</v>
      </c>
      <c r="O1259">
        <v>0</v>
      </c>
      <c r="P1259">
        <v>0</v>
      </c>
      <c r="Q1259">
        <v>0</v>
      </c>
    </row>
    <row r="1260" spans="1:17" x14ac:dyDescent="0.2">
      <c r="A1260" s="7" t="str">
        <f t="shared" si="19"/>
        <v>UnknownMay-11</v>
      </c>
      <c r="B1260" t="s">
        <v>68</v>
      </c>
      <c r="C1260" t="s">
        <v>205</v>
      </c>
      <c r="D1260">
        <v>0</v>
      </c>
      <c r="E1260">
        <v>0</v>
      </c>
      <c r="F1260">
        <v>0</v>
      </c>
      <c r="G1260">
        <v>0</v>
      </c>
      <c r="H1260">
        <v>0</v>
      </c>
      <c r="I1260">
        <v>0</v>
      </c>
      <c r="J1260">
        <v>0</v>
      </c>
      <c r="K1260">
        <v>0</v>
      </c>
      <c r="L1260">
        <v>0</v>
      </c>
      <c r="M1260">
        <v>0</v>
      </c>
      <c r="N1260">
        <v>0</v>
      </c>
      <c r="O1260">
        <v>0</v>
      </c>
      <c r="P1260">
        <v>0</v>
      </c>
      <c r="Q1260">
        <v>0</v>
      </c>
    </row>
    <row r="1261" spans="1:17" x14ac:dyDescent="0.2">
      <c r="A1261" s="7" t="str">
        <f t="shared" si="19"/>
        <v>UnknownJun-11</v>
      </c>
      <c r="B1261" t="s">
        <v>68</v>
      </c>
      <c r="C1261" t="s">
        <v>206</v>
      </c>
      <c r="D1261">
        <v>0</v>
      </c>
      <c r="E1261">
        <v>0</v>
      </c>
      <c r="F1261">
        <v>0</v>
      </c>
      <c r="G1261">
        <v>0</v>
      </c>
      <c r="H1261">
        <v>0</v>
      </c>
      <c r="I1261">
        <v>0</v>
      </c>
      <c r="J1261">
        <v>0</v>
      </c>
      <c r="K1261">
        <v>0</v>
      </c>
      <c r="L1261">
        <v>0</v>
      </c>
      <c r="M1261">
        <v>0</v>
      </c>
      <c r="N1261">
        <v>0</v>
      </c>
      <c r="O1261">
        <v>0</v>
      </c>
      <c r="P1261">
        <v>0</v>
      </c>
      <c r="Q1261">
        <v>0</v>
      </c>
    </row>
    <row r="1262" spans="1:17" x14ac:dyDescent="0.2">
      <c r="A1262" s="7" t="str">
        <f t="shared" si="19"/>
        <v>UnknownJul-11</v>
      </c>
      <c r="B1262" t="s">
        <v>68</v>
      </c>
      <c r="C1262" t="s">
        <v>207</v>
      </c>
      <c r="D1262">
        <v>0</v>
      </c>
      <c r="E1262">
        <v>0</v>
      </c>
      <c r="F1262">
        <v>0</v>
      </c>
      <c r="G1262">
        <v>0</v>
      </c>
      <c r="H1262">
        <v>0</v>
      </c>
      <c r="I1262">
        <v>0</v>
      </c>
      <c r="J1262">
        <v>0</v>
      </c>
      <c r="K1262">
        <v>0</v>
      </c>
      <c r="L1262">
        <v>0</v>
      </c>
      <c r="M1262">
        <v>0</v>
      </c>
      <c r="N1262">
        <v>0</v>
      </c>
      <c r="O1262">
        <v>0</v>
      </c>
      <c r="P1262">
        <v>0</v>
      </c>
      <c r="Q1262">
        <v>0</v>
      </c>
    </row>
    <row r="1263" spans="1:17" x14ac:dyDescent="0.2">
      <c r="A1263" s="7" t="str">
        <f t="shared" si="19"/>
        <v>UnknownAug-11</v>
      </c>
      <c r="B1263" t="s">
        <v>68</v>
      </c>
      <c r="C1263" t="s">
        <v>208</v>
      </c>
      <c r="D1263">
        <v>0</v>
      </c>
      <c r="E1263">
        <v>0</v>
      </c>
      <c r="F1263">
        <v>0</v>
      </c>
      <c r="G1263">
        <v>0</v>
      </c>
      <c r="H1263">
        <v>0</v>
      </c>
      <c r="I1263">
        <v>0</v>
      </c>
      <c r="J1263">
        <v>0</v>
      </c>
      <c r="K1263">
        <v>0</v>
      </c>
      <c r="L1263">
        <v>0</v>
      </c>
      <c r="M1263">
        <v>100</v>
      </c>
      <c r="N1263">
        <v>0</v>
      </c>
      <c r="O1263">
        <v>100</v>
      </c>
      <c r="P1263">
        <v>0</v>
      </c>
      <c r="Q1263">
        <v>100</v>
      </c>
    </row>
    <row r="1264" spans="1:17" x14ac:dyDescent="0.2">
      <c r="A1264" s="7" t="str">
        <f t="shared" si="19"/>
        <v>UnknownSep-11</v>
      </c>
      <c r="B1264" t="s">
        <v>68</v>
      </c>
      <c r="C1264" t="s">
        <v>231</v>
      </c>
      <c r="D1264">
        <v>0</v>
      </c>
      <c r="E1264">
        <v>0</v>
      </c>
      <c r="F1264">
        <v>0</v>
      </c>
      <c r="G1264">
        <v>0</v>
      </c>
      <c r="H1264">
        <v>0</v>
      </c>
      <c r="I1264">
        <v>0</v>
      </c>
      <c r="J1264">
        <v>0</v>
      </c>
      <c r="K1264">
        <v>0</v>
      </c>
      <c r="L1264">
        <v>0</v>
      </c>
      <c r="M1264">
        <v>0</v>
      </c>
      <c r="N1264">
        <v>0</v>
      </c>
      <c r="O1264">
        <v>0</v>
      </c>
      <c r="P1264">
        <v>100</v>
      </c>
      <c r="Q1264">
        <v>100</v>
      </c>
    </row>
    <row r="1265" spans="1:17" x14ac:dyDescent="0.2">
      <c r="A1265" s="7" t="str">
        <f t="shared" si="19"/>
        <v>UnknownOct-11</v>
      </c>
      <c r="B1265" t="s">
        <v>68</v>
      </c>
      <c r="C1265" t="s">
        <v>232</v>
      </c>
      <c r="D1265">
        <v>0</v>
      </c>
      <c r="E1265">
        <v>0</v>
      </c>
      <c r="F1265">
        <v>0</v>
      </c>
      <c r="G1265">
        <v>0</v>
      </c>
      <c r="H1265">
        <v>0</v>
      </c>
      <c r="I1265">
        <v>0</v>
      </c>
      <c r="J1265">
        <v>0</v>
      </c>
      <c r="K1265">
        <v>0</v>
      </c>
      <c r="L1265">
        <v>0</v>
      </c>
      <c r="M1265">
        <v>0</v>
      </c>
      <c r="N1265">
        <v>0</v>
      </c>
      <c r="O1265">
        <v>0</v>
      </c>
      <c r="P1265">
        <v>0</v>
      </c>
      <c r="Q1265">
        <v>0</v>
      </c>
    </row>
    <row r="1266" spans="1:17" x14ac:dyDescent="0.2">
      <c r="A1266" s="7" t="str">
        <f t="shared" si="19"/>
        <v>UnknownNov-11</v>
      </c>
      <c r="B1266" t="s">
        <v>68</v>
      </c>
      <c r="C1266" t="s">
        <v>233</v>
      </c>
      <c r="D1266">
        <v>0</v>
      </c>
      <c r="E1266">
        <v>0</v>
      </c>
      <c r="F1266">
        <v>0</v>
      </c>
      <c r="G1266">
        <v>0</v>
      </c>
      <c r="H1266">
        <v>0</v>
      </c>
      <c r="I1266">
        <v>0</v>
      </c>
      <c r="J1266">
        <v>0</v>
      </c>
      <c r="K1266">
        <v>0.1</v>
      </c>
      <c r="L1266">
        <v>0.1</v>
      </c>
      <c r="M1266">
        <v>0</v>
      </c>
      <c r="N1266">
        <v>0</v>
      </c>
      <c r="O1266">
        <v>0</v>
      </c>
      <c r="P1266">
        <v>0</v>
      </c>
      <c r="Q1266">
        <v>0</v>
      </c>
    </row>
    <row r="1267" spans="1:17" x14ac:dyDescent="0.2">
      <c r="A1267" s="7" t="str">
        <f t="shared" si="19"/>
        <v>UnknownDec-11</v>
      </c>
      <c r="B1267" t="s">
        <v>68</v>
      </c>
      <c r="C1267" t="s">
        <v>234</v>
      </c>
      <c r="D1267">
        <v>0</v>
      </c>
      <c r="E1267">
        <v>0</v>
      </c>
      <c r="F1267">
        <v>0</v>
      </c>
      <c r="G1267">
        <v>0</v>
      </c>
      <c r="H1267">
        <v>0</v>
      </c>
      <c r="I1267">
        <v>0.1</v>
      </c>
      <c r="J1267">
        <v>0.1</v>
      </c>
      <c r="K1267">
        <v>0.1</v>
      </c>
      <c r="L1267">
        <v>0.1</v>
      </c>
      <c r="M1267">
        <v>0</v>
      </c>
      <c r="N1267">
        <v>0</v>
      </c>
      <c r="O1267">
        <v>0</v>
      </c>
      <c r="P1267">
        <v>100</v>
      </c>
      <c r="Q1267">
        <v>100</v>
      </c>
    </row>
    <row r="1268" spans="1:17" x14ac:dyDescent="0.2">
      <c r="A1268" s="7" t="str">
        <f t="shared" si="19"/>
        <v>UnknownJan-12</v>
      </c>
      <c r="B1268" t="s">
        <v>68</v>
      </c>
      <c r="C1268" t="s">
        <v>235</v>
      </c>
      <c r="D1268">
        <v>0</v>
      </c>
      <c r="E1268">
        <v>0</v>
      </c>
      <c r="F1268">
        <v>0</v>
      </c>
      <c r="G1268">
        <v>0</v>
      </c>
      <c r="H1268">
        <v>0</v>
      </c>
      <c r="I1268">
        <v>0</v>
      </c>
      <c r="J1268">
        <v>0</v>
      </c>
      <c r="K1268">
        <v>0.1</v>
      </c>
      <c r="L1268">
        <v>0.1</v>
      </c>
      <c r="M1268">
        <v>0</v>
      </c>
      <c r="N1268">
        <v>0</v>
      </c>
      <c r="O1268">
        <v>0</v>
      </c>
      <c r="P1268">
        <v>100</v>
      </c>
      <c r="Q1268">
        <v>100</v>
      </c>
    </row>
    <row r="1269" spans="1:17" x14ac:dyDescent="0.2">
      <c r="A1269" s="7" t="str">
        <f t="shared" si="19"/>
        <v>UnknownFeb-12</v>
      </c>
      <c r="B1269" t="s">
        <v>68</v>
      </c>
      <c r="C1269" t="s">
        <v>236</v>
      </c>
      <c r="D1269">
        <v>0</v>
      </c>
      <c r="E1269">
        <v>0</v>
      </c>
      <c r="F1269">
        <v>0</v>
      </c>
      <c r="G1269">
        <v>0</v>
      </c>
      <c r="H1269">
        <v>0</v>
      </c>
      <c r="I1269">
        <v>0</v>
      </c>
      <c r="J1269">
        <v>0.1</v>
      </c>
      <c r="K1269">
        <v>0.1</v>
      </c>
      <c r="L1269">
        <v>0.1</v>
      </c>
      <c r="M1269">
        <v>0</v>
      </c>
      <c r="N1269">
        <v>0</v>
      </c>
      <c r="O1269">
        <v>0</v>
      </c>
      <c r="P1269">
        <v>0</v>
      </c>
      <c r="Q1269">
        <v>0</v>
      </c>
    </row>
    <row r="1270" spans="1:17" x14ac:dyDescent="0.2">
      <c r="A1270" s="7" t="str">
        <f t="shared" si="19"/>
        <v>UnknownMar-12</v>
      </c>
      <c r="B1270" t="s">
        <v>68</v>
      </c>
      <c r="C1270" t="s">
        <v>241</v>
      </c>
      <c r="D1270">
        <v>0</v>
      </c>
      <c r="E1270">
        <v>0</v>
      </c>
      <c r="F1270">
        <v>0</v>
      </c>
      <c r="G1270">
        <v>0</v>
      </c>
      <c r="H1270">
        <v>0</v>
      </c>
      <c r="I1270">
        <v>0</v>
      </c>
      <c r="J1270">
        <v>0.1</v>
      </c>
      <c r="K1270">
        <v>0.1</v>
      </c>
      <c r="L1270">
        <v>0.1</v>
      </c>
      <c r="M1270">
        <v>0</v>
      </c>
      <c r="N1270">
        <v>0</v>
      </c>
      <c r="O1270">
        <v>0</v>
      </c>
      <c r="P1270">
        <v>0</v>
      </c>
      <c r="Q1270">
        <v>0</v>
      </c>
    </row>
    <row r="1271" spans="1:17" x14ac:dyDescent="0.2">
      <c r="A1271" s="7" t="str">
        <f t="shared" si="19"/>
        <v>UnknownApr-12</v>
      </c>
      <c r="B1271" t="s">
        <v>68</v>
      </c>
      <c r="C1271" t="s">
        <v>242</v>
      </c>
      <c r="D1271">
        <v>0</v>
      </c>
      <c r="E1271">
        <v>0</v>
      </c>
      <c r="F1271">
        <v>0</v>
      </c>
      <c r="G1271">
        <v>0</v>
      </c>
      <c r="H1271">
        <v>0</v>
      </c>
      <c r="I1271">
        <v>0.1</v>
      </c>
      <c r="J1271">
        <v>0.1</v>
      </c>
      <c r="K1271">
        <v>0.2</v>
      </c>
      <c r="L1271">
        <v>0.2</v>
      </c>
      <c r="M1271">
        <v>0</v>
      </c>
      <c r="N1271">
        <v>0</v>
      </c>
      <c r="O1271">
        <v>0</v>
      </c>
      <c r="P1271">
        <v>0</v>
      </c>
      <c r="Q1271">
        <v>0</v>
      </c>
    </row>
    <row r="1272" spans="1:17" x14ac:dyDescent="0.2">
      <c r="A1272" s="7" t="str">
        <f t="shared" si="19"/>
        <v>UnknownMay-12</v>
      </c>
      <c r="B1272" t="s">
        <v>68</v>
      </c>
      <c r="C1272" t="s">
        <v>243</v>
      </c>
      <c r="D1272">
        <v>0</v>
      </c>
      <c r="E1272">
        <v>0</v>
      </c>
      <c r="F1272">
        <v>0</v>
      </c>
      <c r="G1272">
        <v>0</v>
      </c>
      <c r="H1272">
        <v>0</v>
      </c>
      <c r="I1272">
        <v>0</v>
      </c>
      <c r="J1272">
        <v>0.1</v>
      </c>
      <c r="K1272">
        <v>0.1</v>
      </c>
      <c r="L1272">
        <v>0.1</v>
      </c>
      <c r="M1272">
        <v>0</v>
      </c>
      <c r="N1272">
        <v>0</v>
      </c>
      <c r="O1272">
        <v>0</v>
      </c>
      <c r="P1272">
        <v>0</v>
      </c>
      <c r="Q1272">
        <v>0</v>
      </c>
    </row>
    <row r="1273" spans="1:17" x14ac:dyDescent="0.2">
      <c r="A1273" s="7" t="str">
        <f t="shared" si="19"/>
        <v>UnknownJun-12</v>
      </c>
      <c r="B1273" t="s">
        <v>68</v>
      </c>
      <c r="C1273" t="s">
        <v>251</v>
      </c>
      <c r="D1273">
        <v>0</v>
      </c>
      <c r="E1273">
        <v>0</v>
      </c>
      <c r="F1273">
        <v>0</v>
      </c>
      <c r="G1273">
        <v>0</v>
      </c>
      <c r="H1273">
        <v>0</v>
      </c>
      <c r="I1273">
        <v>0</v>
      </c>
      <c r="J1273">
        <v>0.1</v>
      </c>
      <c r="K1273">
        <v>0.1</v>
      </c>
      <c r="L1273">
        <v>0.1</v>
      </c>
      <c r="M1273">
        <v>0</v>
      </c>
      <c r="N1273">
        <v>0</v>
      </c>
      <c r="O1273">
        <v>0</v>
      </c>
      <c r="P1273">
        <v>0</v>
      </c>
      <c r="Q1273">
        <v>0</v>
      </c>
    </row>
    <row r="1274" spans="1:17" x14ac:dyDescent="0.2">
      <c r="A1274" s="7" t="str">
        <f t="shared" si="19"/>
        <v>UnknownJul-12</v>
      </c>
      <c r="B1274" t="s">
        <v>68</v>
      </c>
      <c r="C1274" t="s">
        <v>252</v>
      </c>
      <c r="D1274">
        <v>0</v>
      </c>
      <c r="E1274">
        <v>0</v>
      </c>
      <c r="F1274">
        <v>0</v>
      </c>
      <c r="G1274">
        <v>0</v>
      </c>
      <c r="H1274">
        <v>0</v>
      </c>
      <c r="I1274">
        <v>0.1</v>
      </c>
      <c r="J1274">
        <v>0.1</v>
      </c>
      <c r="K1274">
        <v>0.1</v>
      </c>
      <c r="L1274">
        <v>0.1</v>
      </c>
      <c r="M1274">
        <v>0</v>
      </c>
      <c r="N1274">
        <v>0</v>
      </c>
      <c r="O1274">
        <v>0</v>
      </c>
      <c r="P1274">
        <v>0</v>
      </c>
      <c r="Q1274">
        <v>0</v>
      </c>
    </row>
    <row r="1275" spans="1:17" x14ac:dyDescent="0.2">
      <c r="A1275" s="7" t="str">
        <f t="shared" si="19"/>
        <v>UnknownAug-12</v>
      </c>
      <c r="B1275" t="s">
        <v>68</v>
      </c>
      <c r="C1275" t="s">
        <v>253</v>
      </c>
      <c r="D1275">
        <v>0</v>
      </c>
      <c r="E1275">
        <v>0</v>
      </c>
      <c r="F1275">
        <v>0</v>
      </c>
      <c r="G1275">
        <v>0</v>
      </c>
      <c r="H1275">
        <v>0</v>
      </c>
      <c r="I1275">
        <v>0.1</v>
      </c>
      <c r="J1275">
        <v>0.1</v>
      </c>
      <c r="K1275">
        <v>0.2</v>
      </c>
      <c r="L1275">
        <v>0.2</v>
      </c>
      <c r="M1275">
        <v>0</v>
      </c>
      <c r="N1275">
        <v>100</v>
      </c>
      <c r="O1275">
        <v>100</v>
      </c>
      <c r="P1275">
        <v>0</v>
      </c>
      <c r="Q1275">
        <v>100</v>
      </c>
    </row>
    <row r="1276" spans="1:17" x14ac:dyDescent="0.2">
      <c r="A1276" s="7" t="str">
        <f t="shared" si="19"/>
        <v>UnknownSep-12</v>
      </c>
      <c r="B1276" t="s">
        <v>68</v>
      </c>
      <c r="C1276" t="s">
        <v>258</v>
      </c>
      <c r="D1276">
        <v>0</v>
      </c>
      <c r="E1276">
        <v>0</v>
      </c>
      <c r="F1276">
        <v>0</v>
      </c>
      <c r="G1276">
        <v>0</v>
      </c>
      <c r="H1276">
        <v>0</v>
      </c>
      <c r="I1276">
        <v>0</v>
      </c>
      <c r="J1276">
        <v>0.1</v>
      </c>
      <c r="K1276">
        <v>0.1</v>
      </c>
      <c r="L1276">
        <v>0.1</v>
      </c>
      <c r="M1276">
        <v>0</v>
      </c>
      <c r="N1276">
        <v>0</v>
      </c>
      <c r="O1276">
        <v>0</v>
      </c>
      <c r="P1276">
        <v>0</v>
      </c>
      <c r="Q1276">
        <v>0</v>
      </c>
    </row>
    <row r="1277" spans="1:17" x14ac:dyDescent="0.2">
      <c r="A1277" s="7" t="str">
        <f t="shared" si="19"/>
        <v>UnknownOct-12</v>
      </c>
      <c r="B1277" t="s">
        <v>68</v>
      </c>
      <c r="C1277" t="s">
        <v>259</v>
      </c>
      <c r="D1277">
        <v>0</v>
      </c>
      <c r="E1277">
        <v>0</v>
      </c>
      <c r="F1277">
        <v>0</v>
      </c>
      <c r="G1277">
        <v>0</v>
      </c>
      <c r="H1277">
        <v>0</v>
      </c>
      <c r="I1277">
        <v>0</v>
      </c>
      <c r="J1277">
        <v>0.1</v>
      </c>
      <c r="K1277">
        <v>0.1</v>
      </c>
      <c r="L1277">
        <v>0.1</v>
      </c>
      <c r="M1277">
        <v>0</v>
      </c>
      <c r="N1277">
        <v>0</v>
      </c>
      <c r="O1277">
        <v>0</v>
      </c>
      <c r="P1277">
        <v>0</v>
      </c>
      <c r="Q1277">
        <v>0</v>
      </c>
    </row>
    <row r="1278" spans="1:17" x14ac:dyDescent="0.2">
      <c r="A1278" s="7" t="str">
        <f t="shared" si="19"/>
        <v>UnknownNov-12</v>
      </c>
      <c r="B1278" t="s">
        <v>68</v>
      </c>
      <c r="C1278" t="s">
        <v>260</v>
      </c>
      <c r="D1278">
        <v>0</v>
      </c>
      <c r="E1278">
        <v>0</v>
      </c>
      <c r="F1278">
        <v>0</v>
      </c>
      <c r="G1278">
        <v>0</v>
      </c>
      <c r="H1278">
        <v>0</v>
      </c>
      <c r="I1278">
        <v>0.1</v>
      </c>
      <c r="J1278">
        <v>0.1</v>
      </c>
      <c r="K1278">
        <v>0.3</v>
      </c>
      <c r="L1278">
        <v>0.3</v>
      </c>
      <c r="M1278">
        <v>0</v>
      </c>
      <c r="N1278">
        <v>100</v>
      </c>
      <c r="O1278">
        <v>100</v>
      </c>
      <c r="P1278">
        <v>0</v>
      </c>
      <c r="Q1278">
        <v>100</v>
      </c>
    </row>
    <row r="1279" spans="1:17" x14ac:dyDescent="0.2">
      <c r="A1279" s="7" t="str">
        <f t="shared" si="19"/>
        <v>UnknownDec-12</v>
      </c>
      <c r="B1279" t="s">
        <v>68</v>
      </c>
      <c r="C1279" t="s">
        <v>266</v>
      </c>
      <c r="D1279">
        <v>0</v>
      </c>
      <c r="E1279">
        <v>0</v>
      </c>
      <c r="F1279">
        <v>0</v>
      </c>
      <c r="G1279">
        <v>0</v>
      </c>
      <c r="H1279">
        <v>0</v>
      </c>
      <c r="I1279">
        <v>0.1</v>
      </c>
      <c r="J1279">
        <v>0.1</v>
      </c>
      <c r="K1279">
        <v>0.2</v>
      </c>
      <c r="L1279">
        <v>0.2</v>
      </c>
      <c r="M1279">
        <v>0</v>
      </c>
      <c r="N1279">
        <v>0</v>
      </c>
      <c r="O1279">
        <v>0</v>
      </c>
      <c r="P1279">
        <v>0</v>
      </c>
      <c r="Q1279">
        <v>0</v>
      </c>
    </row>
    <row r="1280" spans="1:17" x14ac:dyDescent="0.2">
      <c r="A1280" s="7" t="str">
        <f t="shared" si="19"/>
        <v>UnknownJan-13</v>
      </c>
      <c r="B1280" t="s">
        <v>68</v>
      </c>
      <c r="C1280" t="s">
        <v>267</v>
      </c>
      <c r="D1280">
        <v>0</v>
      </c>
      <c r="E1280">
        <v>0</v>
      </c>
      <c r="F1280">
        <v>0</v>
      </c>
      <c r="G1280">
        <v>0</v>
      </c>
      <c r="H1280">
        <v>0</v>
      </c>
      <c r="I1280">
        <v>0.1</v>
      </c>
      <c r="J1280">
        <v>0.2</v>
      </c>
      <c r="K1280">
        <v>0.3</v>
      </c>
      <c r="L1280">
        <v>0.3</v>
      </c>
      <c r="M1280">
        <v>0</v>
      </c>
      <c r="N1280">
        <v>50</v>
      </c>
      <c r="O1280">
        <v>50</v>
      </c>
      <c r="P1280">
        <v>50</v>
      </c>
      <c r="Q1280">
        <v>100</v>
      </c>
    </row>
    <row r="1281" spans="1:17" x14ac:dyDescent="0.2">
      <c r="A1281" s="7" t="str">
        <f t="shared" si="19"/>
        <v>UnknownFeb-13</v>
      </c>
      <c r="B1281" t="s">
        <v>68</v>
      </c>
      <c r="C1281" t="s">
        <v>268</v>
      </c>
      <c r="D1281">
        <v>0</v>
      </c>
      <c r="E1281">
        <v>0</v>
      </c>
      <c r="F1281">
        <v>0</v>
      </c>
      <c r="G1281">
        <v>0</v>
      </c>
      <c r="H1281">
        <v>0</v>
      </c>
      <c r="I1281">
        <v>0.1</v>
      </c>
      <c r="J1281">
        <v>0.2</v>
      </c>
      <c r="K1281">
        <v>0.3</v>
      </c>
      <c r="L1281">
        <v>0.3</v>
      </c>
      <c r="M1281">
        <v>0</v>
      </c>
      <c r="N1281">
        <v>0</v>
      </c>
      <c r="O1281">
        <v>0</v>
      </c>
      <c r="P1281">
        <v>0</v>
      </c>
      <c r="Q1281">
        <v>0</v>
      </c>
    </row>
    <row r="1282" spans="1:17" x14ac:dyDescent="0.2">
      <c r="A1282" s="7" t="str">
        <f t="shared" si="19"/>
        <v>UnknownMar-13</v>
      </c>
      <c r="B1282" t="s">
        <v>68</v>
      </c>
      <c r="C1282" t="s">
        <v>282</v>
      </c>
      <c r="D1282">
        <v>0</v>
      </c>
      <c r="E1282">
        <v>0</v>
      </c>
      <c r="F1282">
        <v>0</v>
      </c>
      <c r="G1282">
        <v>0</v>
      </c>
      <c r="H1282">
        <v>0</v>
      </c>
      <c r="I1282">
        <v>0.1</v>
      </c>
      <c r="J1282">
        <v>0.2</v>
      </c>
      <c r="K1282">
        <v>0.3</v>
      </c>
      <c r="L1282">
        <v>0.3</v>
      </c>
      <c r="M1282">
        <v>0</v>
      </c>
      <c r="N1282">
        <v>0</v>
      </c>
      <c r="O1282">
        <v>0</v>
      </c>
      <c r="P1282">
        <v>0</v>
      </c>
      <c r="Q1282">
        <v>0</v>
      </c>
    </row>
    <row r="1283" spans="1:17" x14ac:dyDescent="0.2">
      <c r="A1283" s="7" t="str">
        <f t="shared" ref="A1283:A1346" si="20">CONCATENATE(B1283,C1283)</f>
        <v>UnknownApr-13</v>
      </c>
      <c r="B1283" t="s">
        <v>68</v>
      </c>
      <c r="C1283" t="s">
        <v>283</v>
      </c>
      <c r="D1283">
        <v>0</v>
      </c>
      <c r="E1283">
        <v>0</v>
      </c>
      <c r="F1283">
        <v>0</v>
      </c>
      <c r="G1283">
        <v>0</v>
      </c>
      <c r="H1283">
        <v>0</v>
      </c>
      <c r="I1283">
        <v>0.1</v>
      </c>
      <c r="J1283">
        <v>0.1</v>
      </c>
      <c r="K1283">
        <v>0.2</v>
      </c>
      <c r="L1283">
        <v>0.2</v>
      </c>
      <c r="M1283">
        <v>0</v>
      </c>
      <c r="N1283">
        <v>100</v>
      </c>
      <c r="O1283">
        <v>100</v>
      </c>
      <c r="P1283">
        <v>0</v>
      </c>
      <c r="Q1283">
        <v>100</v>
      </c>
    </row>
    <row r="1284" spans="1:17" x14ac:dyDescent="0.2">
      <c r="A1284" s="7" t="str">
        <f t="shared" si="20"/>
        <v>UnknownMay-13</v>
      </c>
      <c r="B1284" t="s">
        <v>68</v>
      </c>
      <c r="C1284" t="s">
        <v>284</v>
      </c>
      <c r="D1284">
        <v>0</v>
      </c>
      <c r="E1284">
        <v>0</v>
      </c>
      <c r="F1284">
        <v>0</v>
      </c>
      <c r="G1284">
        <v>0</v>
      </c>
      <c r="H1284">
        <v>0</v>
      </c>
      <c r="I1284">
        <v>0.1</v>
      </c>
      <c r="J1284">
        <v>0.1</v>
      </c>
      <c r="K1284">
        <v>0.3</v>
      </c>
      <c r="L1284">
        <v>0.3</v>
      </c>
      <c r="M1284">
        <v>0</v>
      </c>
      <c r="N1284">
        <v>0</v>
      </c>
      <c r="O1284">
        <v>0</v>
      </c>
      <c r="P1284">
        <v>0</v>
      </c>
      <c r="Q1284">
        <v>0</v>
      </c>
    </row>
    <row r="1285" spans="1:17" x14ac:dyDescent="0.2">
      <c r="A1285" s="7" t="str">
        <f t="shared" si="20"/>
        <v>UnknownJun-13</v>
      </c>
      <c r="B1285" t="s">
        <v>68</v>
      </c>
      <c r="C1285" t="s">
        <v>754</v>
      </c>
      <c r="D1285">
        <v>0</v>
      </c>
      <c r="E1285">
        <v>0</v>
      </c>
      <c r="F1285">
        <v>0</v>
      </c>
      <c r="G1285">
        <v>0</v>
      </c>
      <c r="H1285">
        <v>0</v>
      </c>
      <c r="I1285">
        <v>0.1</v>
      </c>
      <c r="J1285">
        <v>0.1</v>
      </c>
      <c r="K1285">
        <v>0.1</v>
      </c>
      <c r="L1285">
        <v>0.1</v>
      </c>
      <c r="M1285">
        <v>0</v>
      </c>
      <c r="N1285">
        <v>0</v>
      </c>
      <c r="O1285">
        <v>0</v>
      </c>
      <c r="P1285">
        <v>0</v>
      </c>
      <c r="Q1285">
        <v>0</v>
      </c>
    </row>
    <row r="1286" spans="1:17" x14ac:dyDescent="0.2">
      <c r="A1286" s="7" t="str">
        <f t="shared" si="20"/>
        <v>UnknownJul-13</v>
      </c>
      <c r="B1286" t="s">
        <v>68</v>
      </c>
      <c r="C1286" t="s">
        <v>759</v>
      </c>
      <c r="D1286">
        <v>0</v>
      </c>
      <c r="E1286">
        <v>0</v>
      </c>
      <c r="F1286">
        <v>0</v>
      </c>
      <c r="G1286">
        <v>0</v>
      </c>
      <c r="H1286">
        <v>0</v>
      </c>
      <c r="I1286">
        <v>0</v>
      </c>
      <c r="J1286">
        <v>0.1</v>
      </c>
      <c r="K1286">
        <v>0.1</v>
      </c>
      <c r="L1286">
        <v>0.1</v>
      </c>
      <c r="M1286">
        <v>0</v>
      </c>
      <c r="N1286">
        <v>0</v>
      </c>
      <c r="O1286">
        <v>0</v>
      </c>
      <c r="P1286">
        <v>0</v>
      </c>
      <c r="Q1286">
        <v>0</v>
      </c>
    </row>
    <row r="1287" spans="1:17" x14ac:dyDescent="0.2">
      <c r="A1287" s="7" t="str">
        <f t="shared" si="20"/>
        <v>UnknownAug-13</v>
      </c>
      <c r="B1287" t="s">
        <v>68</v>
      </c>
      <c r="C1287" t="s">
        <v>760</v>
      </c>
      <c r="D1287">
        <v>0</v>
      </c>
      <c r="E1287">
        <v>0</v>
      </c>
      <c r="F1287">
        <v>0</v>
      </c>
      <c r="G1287">
        <v>0</v>
      </c>
      <c r="H1287">
        <v>0</v>
      </c>
      <c r="I1287">
        <v>0.1</v>
      </c>
      <c r="J1287">
        <v>0.1</v>
      </c>
      <c r="K1287">
        <v>0.2</v>
      </c>
      <c r="L1287">
        <v>0.2</v>
      </c>
      <c r="M1287">
        <v>0</v>
      </c>
      <c r="N1287">
        <v>0</v>
      </c>
      <c r="O1287">
        <v>0</v>
      </c>
      <c r="P1287">
        <v>0</v>
      </c>
      <c r="Q1287">
        <v>0</v>
      </c>
    </row>
    <row r="1288" spans="1:17" x14ac:dyDescent="0.2">
      <c r="A1288" s="7" t="str">
        <f t="shared" si="20"/>
        <v>UnknownSep-13</v>
      </c>
      <c r="B1288" t="s">
        <v>68</v>
      </c>
      <c r="C1288" t="s">
        <v>761</v>
      </c>
      <c r="D1288">
        <v>0</v>
      </c>
      <c r="E1288">
        <v>0</v>
      </c>
      <c r="F1288">
        <v>0</v>
      </c>
      <c r="G1288">
        <v>0</v>
      </c>
      <c r="H1288">
        <v>0</v>
      </c>
      <c r="I1288">
        <v>0</v>
      </c>
      <c r="J1288">
        <v>0.1</v>
      </c>
      <c r="K1288">
        <v>0.1</v>
      </c>
      <c r="L1288">
        <v>0.1</v>
      </c>
      <c r="M1288">
        <v>0</v>
      </c>
      <c r="N1288">
        <v>0</v>
      </c>
      <c r="O1288">
        <v>0</v>
      </c>
      <c r="P1288">
        <v>0</v>
      </c>
      <c r="Q1288">
        <v>0</v>
      </c>
    </row>
    <row r="1289" spans="1:17" x14ac:dyDescent="0.2">
      <c r="A1289" s="7" t="str">
        <f t="shared" si="20"/>
        <v>UnknownOct-13</v>
      </c>
      <c r="B1289" t="s">
        <v>68</v>
      </c>
      <c r="C1289" t="s">
        <v>786</v>
      </c>
      <c r="D1289">
        <v>0</v>
      </c>
      <c r="E1289">
        <v>0</v>
      </c>
      <c r="F1289">
        <v>0</v>
      </c>
      <c r="G1289">
        <v>0</v>
      </c>
      <c r="H1289">
        <v>0</v>
      </c>
      <c r="I1289">
        <v>0</v>
      </c>
      <c r="J1289">
        <v>0.1</v>
      </c>
      <c r="K1289">
        <v>0.1</v>
      </c>
      <c r="L1289">
        <v>0.1</v>
      </c>
      <c r="M1289">
        <v>0</v>
      </c>
      <c r="N1289">
        <v>0</v>
      </c>
      <c r="O1289">
        <v>0</v>
      </c>
      <c r="P1289">
        <v>0</v>
      </c>
      <c r="Q1289">
        <v>0</v>
      </c>
    </row>
    <row r="1290" spans="1:17" x14ac:dyDescent="0.2">
      <c r="A1290" s="7" t="str">
        <f t="shared" si="20"/>
        <v>UnknownNov-13</v>
      </c>
      <c r="B1290" t="s">
        <v>68</v>
      </c>
      <c r="C1290" t="s">
        <v>787</v>
      </c>
      <c r="D1290">
        <v>0</v>
      </c>
      <c r="E1290">
        <v>0</v>
      </c>
      <c r="F1290">
        <v>0</v>
      </c>
      <c r="G1290">
        <v>0</v>
      </c>
      <c r="H1290">
        <v>0</v>
      </c>
      <c r="I1290">
        <v>0</v>
      </c>
      <c r="J1290">
        <v>0.2</v>
      </c>
      <c r="K1290">
        <v>0.2</v>
      </c>
      <c r="L1290">
        <v>0.2</v>
      </c>
      <c r="M1290">
        <v>0</v>
      </c>
      <c r="N1290">
        <v>0</v>
      </c>
      <c r="O1290">
        <v>0</v>
      </c>
      <c r="P1290">
        <v>0</v>
      </c>
      <c r="Q1290">
        <v>0</v>
      </c>
    </row>
    <row r="1291" spans="1:17" x14ac:dyDescent="0.2">
      <c r="A1291" s="7" t="str">
        <f t="shared" si="20"/>
        <v>UnknownDec-13</v>
      </c>
      <c r="B1291" t="s">
        <v>68</v>
      </c>
      <c r="C1291" t="s">
        <v>788</v>
      </c>
      <c r="D1291">
        <v>0</v>
      </c>
      <c r="E1291">
        <v>0</v>
      </c>
      <c r="F1291">
        <v>0</v>
      </c>
      <c r="G1291">
        <v>0</v>
      </c>
      <c r="H1291">
        <v>0</v>
      </c>
      <c r="I1291">
        <v>0</v>
      </c>
      <c r="J1291">
        <v>0.1</v>
      </c>
      <c r="K1291">
        <v>0.1</v>
      </c>
      <c r="L1291">
        <v>0.1</v>
      </c>
      <c r="M1291">
        <v>0</v>
      </c>
      <c r="N1291">
        <v>0</v>
      </c>
      <c r="O1291">
        <v>0</v>
      </c>
      <c r="P1291">
        <v>0</v>
      </c>
      <c r="Q1291">
        <v>0</v>
      </c>
    </row>
    <row r="1292" spans="1:17" x14ac:dyDescent="0.2">
      <c r="A1292" s="7" t="str">
        <f t="shared" si="20"/>
        <v>UnknownJan-14</v>
      </c>
      <c r="B1292" t="s">
        <v>68</v>
      </c>
      <c r="C1292" t="s">
        <v>804</v>
      </c>
      <c r="D1292">
        <v>0</v>
      </c>
      <c r="E1292">
        <v>0</v>
      </c>
      <c r="F1292">
        <v>0</v>
      </c>
      <c r="G1292">
        <v>0</v>
      </c>
      <c r="H1292">
        <v>0</v>
      </c>
      <c r="I1292">
        <v>0</v>
      </c>
      <c r="J1292">
        <v>0.1</v>
      </c>
      <c r="K1292">
        <v>0.1</v>
      </c>
      <c r="L1292">
        <v>0.1</v>
      </c>
      <c r="M1292">
        <v>0</v>
      </c>
      <c r="N1292">
        <v>0</v>
      </c>
      <c r="O1292">
        <v>0</v>
      </c>
      <c r="P1292">
        <v>0</v>
      </c>
      <c r="Q1292">
        <v>0</v>
      </c>
    </row>
    <row r="1293" spans="1:17" x14ac:dyDescent="0.2">
      <c r="A1293" s="7" t="str">
        <f t="shared" si="20"/>
        <v>UnknownFeb-14</v>
      </c>
      <c r="B1293" t="s">
        <v>68</v>
      </c>
      <c r="C1293" t="s">
        <v>805</v>
      </c>
      <c r="D1293">
        <v>0</v>
      </c>
      <c r="E1293">
        <v>0</v>
      </c>
      <c r="F1293">
        <v>0</v>
      </c>
      <c r="G1293">
        <v>0</v>
      </c>
      <c r="H1293">
        <v>0</v>
      </c>
      <c r="I1293">
        <v>0</v>
      </c>
      <c r="J1293">
        <v>0.1</v>
      </c>
      <c r="K1293">
        <v>0.1</v>
      </c>
      <c r="L1293">
        <v>0.1</v>
      </c>
      <c r="M1293">
        <v>0</v>
      </c>
      <c r="N1293">
        <v>0</v>
      </c>
      <c r="O1293">
        <v>0</v>
      </c>
      <c r="P1293">
        <v>0</v>
      </c>
      <c r="Q1293">
        <v>0</v>
      </c>
    </row>
    <row r="1294" spans="1:17" x14ac:dyDescent="0.2">
      <c r="A1294" s="7" t="str">
        <f t="shared" si="20"/>
        <v>UnknownMar-14</v>
      </c>
      <c r="B1294" t="s">
        <v>68</v>
      </c>
      <c r="C1294" t="s">
        <v>806</v>
      </c>
      <c r="D1294">
        <v>0</v>
      </c>
      <c r="E1294">
        <v>0</v>
      </c>
      <c r="F1294">
        <v>0</v>
      </c>
      <c r="G1294">
        <v>0</v>
      </c>
      <c r="H1294">
        <v>0</v>
      </c>
      <c r="I1294">
        <v>0</v>
      </c>
      <c r="J1294">
        <v>0.1</v>
      </c>
      <c r="K1294">
        <v>0.1</v>
      </c>
      <c r="L1294">
        <v>0.1</v>
      </c>
      <c r="M1294">
        <v>0</v>
      </c>
      <c r="N1294">
        <v>0</v>
      </c>
      <c r="O1294">
        <v>0</v>
      </c>
      <c r="P1294">
        <v>0</v>
      </c>
      <c r="Q1294">
        <v>0</v>
      </c>
    </row>
    <row r="1295" spans="1:17" x14ac:dyDescent="0.2">
      <c r="A1295" s="7" t="str">
        <f t="shared" si="20"/>
        <v>UnknownApr-14</v>
      </c>
      <c r="B1295" t="s">
        <v>68</v>
      </c>
      <c r="C1295" t="s">
        <v>768</v>
      </c>
      <c r="D1295">
        <v>0</v>
      </c>
      <c r="E1295">
        <v>0</v>
      </c>
      <c r="F1295">
        <v>0</v>
      </c>
      <c r="G1295">
        <v>0</v>
      </c>
      <c r="H1295">
        <v>0</v>
      </c>
      <c r="I1295">
        <v>0</v>
      </c>
      <c r="J1295">
        <v>0.1</v>
      </c>
      <c r="K1295">
        <v>0.1</v>
      </c>
      <c r="L1295">
        <v>0.1</v>
      </c>
      <c r="M1295">
        <v>0</v>
      </c>
      <c r="N1295">
        <v>0</v>
      </c>
      <c r="O1295">
        <v>0</v>
      </c>
      <c r="P1295">
        <v>0</v>
      </c>
      <c r="Q1295">
        <v>0</v>
      </c>
    </row>
    <row r="1296" spans="1:17" x14ac:dyDescent="0.2">
      <c r="A1296" s="7" t="str">
        <f t="shared" si="20"/>
        <v>UnknownMay-14</v>
      </c>
      <c r="B1296" t="s">
        <v>68</v>
      </c>
      <c r="C1296" t="s">
        <v>769</v>
      </c>
      <c r="D1296">
        <v>0</v>
      </c>
      <c r="E1296">
        <v>0</v>
      </c>
      <c r="F1296">
        <v>0</v>
      </c>
      <c r="G1296">
        <v>0</v>
      </c>
      <c r="H1296">
        <v>0</v>
      </c>
      <c r="I1296">
        <v>0</v>
      </c>
      <c r="J1296">
        <v>0.1</v>
      </c>
      <c r="K1296">
        <v>0.1</v>
      </c>
      <c r="L1296">
        <v>0.1</v>
      </c>
      <c r="M1296">
        <v>0</v>
      </c>
      <c r="N1296">
        <v>0</v>
      </c>
      <c r="O1296">
        <v>0</v>
      </c>
      <c r="P1296">
        <v>0</v>
      </c>
      <c r="Q1296">
        <v>0</v>
      </c>
    </row>
    <row r="1297" spans="1:17" x14ac:dyDescent="0.2">
      <c r="A1297" s="7" t="str">
        <f t="shared" si="20"/>
        <v>UnknownJun-14</v>
      </c>
      <c r="B1297" t="s">
        <v>68</v>
      </c>
      <c r="C1297" t="s">
        <v>770</v>
      </c>
      <c r="D1297">
        <v>0</v>
      </c>
      <c r="E1297">
        <v>0</v>
      </c>
      <c r="F1297">
        <v>0</v>
      </c>
      <c r="G1297">
        <v>0</v>
      </c>
      <c r="H1297">
        <v>0</v>
      </c>
      <c r="I1297">
        <v>0</v>
      </c>
      <c r="J1297">
        <v>0</v>
      </c>
      <c r="K1297">
        <v>0</v>
      </c>
      <c r="L1297">
        <v>0</v>
      </c>
      <c r="M1297">
        <v>0</v>
      </c>
      <c r="N1297">
        <v>0</v>
      </c>
      <c r="O1297">
        <v>0</v>
      </c>
      <c r="P1297">
        <v>0</v>
      </c>
      <c r="Q1297">
        <v>0</v>
      </c>
    </row>
    <row r="1298" spans="1:17" x14ac:dyDescent="0.2">
      <c r="A1298" s="7" t="str">
        <f t="shared" si="20"/>
        <v>UnknownJul-14</v>
      </c>
      <c r="B1298" t="s">
        <v>68</v>
      </c>
      <c r="C1298" t="s">
        <v>773</v>
      </c>
      <c r="D1298">
        <v>0</v>
      </c>
      <c r="E1298">
        <v>0</v>
      </c>
      <c r="F1298">
        <v>0</v>
      </c>
      <c r="G1298">
        <v>0</v>
      </c>
      <c r="H1298">
        <v>0</v>
      </c>
      <c r="I1298">
        <v>0</v>
      </c>
      <c r="J1298">
        <v>0.1</v>
      </c>
      <c r="K1298">
        <v>0.1</v>
      </c>
      <c r="L1298">
        <v>0.1</v>
      </c>
      <c r="M1298">
        <v>0</v>
      </c>
      <c r="N1298">
        <v>0</v>
      </c>
      <c r="O1298">
        <v>0</v>
      </c>
      <c r="P1298">
        <v>0</v>
      </c>
      <c r="Q1298">
        <v>0</v>
      </c>
    </row>
    <row r="1299" spans="1:17" x14ac:dyDescent="0.2">
      <c r="A1299" s="7" t="str">
        <f t="shared" si="20"/>
        <v>UnknownAug-14</v>
      </c>
      <c r="B1299" t="s">
        <v>68</v>
      </c>
      <c r="C1299" t="s">
        <v>774</v>
      </c>
      <c r="D1299">
        <v>0</v>
      </c>
      <c r="E1299">
        <v>0</v>
      </c>
      <c r="F1299">
        <v>0</v>
      </c>
      <c r="G1299">
        <v>0</v>
      </c>
      <c r="H1299">
        <v>0</v>
      </c>
      <c r="I1299">
        <v>0</v>
      </c>
      <c r="J1299">
        <v>0</v>
      </c>
      <c r="K1299">
        <v>0</v>
      </c>
      <c r="L1299">
        <v>0</v>
      </c>
      <c r="M1299">
        <v>0</v>
      </c>
      <c r="N1299">
        <v>0</v>
      </c>
      <c r="O1299">
        <v>0</v>
      </c>
      <c r="P1299">
        <v>0</v>
      </c>
      <c r="Q1299">
        <v>0</v>
      </c>
    </row>
    <row r="1300" spans="1:17" x14ac:dyDescent="0.2">
      <c r="A1300" s="7" t="str">
        <f t="shared" si="20"/>
        <v>UnknownSep-14</v>
      </c>
      <c r="B1300" t="s">
        <v>68</v>
      </c>
      <c r="C1300" t="s">
        <v>775</v>
      </c>
      <c r="D1300">
        <v>0</v>
      </c>
      <c r="E1300">
        <v>0</v>
      </c>
      <c r="F1300">
        <v>0</v>
      </c>
      <c r="G1300">
        <v>0</v>
      </c>
      <c r="H1300">
        <v>0</v>
      </c>
      <c r="I1300">
        <v>0</v>
      </c>
      <c r="J1300">
        <v>0.1</v>
      </c>
      <c r="K1300">
        <v>0.1</v>
      </c>
      <c r="L1300">
        <v>0.1</v>
      </c>
      <c r="M1300">
        <v>0</v>
      </c>
      <c r="N1300">
        <v>0</v>
      </c>
      <c r="O1300">
        <v>0</v>
      </c>
      <c r="P1300">
        <v>0</v>
      </c>
      <c r="Q1300">
        <v>0</v>
      </c>
    </row>
    <row r="1301" spans="1:17" x14ac:dyDescent="0.2">
      <c r="A1301" s="7" t="str">
        <f t="shared" si="20"/>
        <v>UnknownTo Date</v>
      </c>
      <c r="B1301" t="s">
        <v>68</v>
      </c>
      <c r="C1301" t="s">
        <v>244</v>
      </c>
      <c r="D1301">
        <v>0</v>
      </c>
      <c r="E1301">
        <v>0</v>
      </c>
      <c r="F1301">
        <v>0</v>
      </c>
      <c r="G1301">
        <v>0</v>
      </c>
      <c r="H1301">
        <v>0</v>
      </c>
      <c r="I1301">
        <v>2.2000000000000002</v>
      </c>
      <c r="J1301">
        <v>3.3</v>
      </c>
      <c r="K1301">
        <v>5.5</v>
      </c>
      <c r="L1301">
        <v>5.5</v>
      </c>
      <c r="M1301">
        <v>36</v>
      </c>
      <c r="N1301">
        <v>18</v>
      </c>
      <c r="O1301">
        <v>55</v>
      </c>
      <c r="P1301">
        <v>45</v>
      </c>
      <c r="Q1301">
        <v>100</v>
      </c>
    </row>
    <row r="1302" spans="1:17" x14ac:dyDescent="0.2">
      <c r="A1302" s="7" t="str">
        <f t="shared" si="20"/>
        <v>WalesApr-09 to Mar-10</v>
      </c>
      <c r="B1302" t="s">
        <v>65</v>
      </c>
      <c r="C1302" t="s">
        <v>119</v>
      </c>
      <c r="D1302">
        <v>8.6999999999999993</v>
      </c>
      <c r="E1302">
        <v>2.4</v>
      </c>
      <c r="F1302">
        <v>11.1</v>
      </c>
      <c r="G1302">
        <v>17.399999999999999</v>
      </c>
      <c r="H1302">
        <v>28.5</v>
      </c>
      <c r="I1302">
        <v>15.9</v>
      </c>
      <c r="J1302">
        <v>0</v>
      </c>
      <c r="K1302">
        <v>15.9</v>
      </c>
      <c r="L1302">
        <v>44.5</v>
      </c>
      <c r="M1302">
        <v>30</v>
      </c>
      <c r="N1302">
        <v>8</v>
      </c>
      <c r="O1302">
        <v>39</v>
      </c>
      <c r="P1302">
        <v>61</v>
      </c>
      <c r="Q1302">
        <v>100</v>
      </c>
    </row>
    <row r="1303" spans="1:17" x14ac:dyDescent="0.2">
      <c r="A1303" s="7" t="str">
        <f t="shared" si="20"/>
        <v>WalesApr-10 to Mar-11</v>
      </c>
      <c r="B1303" t="s">
        <v>65</v>
      </c>
      <c r="C1303" t="s">
        <v>120</v>
      </c>
      <c r="D1303">
        <v>7.7</v>
      </c>
      <c r="E1303">
        <v>2.7</v>
      </c>
      <c r="F1303">
        <v>10.4</v>
      </c>
      <c r="G1303">
        <v>15.9</v>
      </c>
      <c r="H1303">
        <v>26.3</v>
      </c>
      <c r="I1303">
        <v>15.7</v>
      </c>
      <c r="J1303">
        <v>0</v>
      </c>
      <c r="K1303">
        <v>15.7</v>
      </c>
      <c r="L1303">
        <v>42</v>
      </c>
      <c r="M1303">
        <v>29</v>
      </c>
      <c r="N1303">
        <v>10</v>
      </c>
      <c r="O1303">
        <v>39</v>
      </c>
      <c r="P1303">
        <v>61</v>
      </c>
      <c r="Q1303">
        <v>100</v>
      </c>
    </row>
    <row r="1304" spans="1:17" x14ac:dyDescent="0.2">
      <c r="A1304" s="7" t="str">
        <f t="shared" si="20"/>
        <v>WalesApr-11 to Mar-12</v>
      </c>
      <c r="B1304" t="s">
        <v>65</v>
      </c>
      <c r="C1304" t="s">
        <v>238</v>
      </c>
      <c r="D1304">
        <v>6</v>
      </c>
      <c r="E1304">
        <v>6.5</v>
      </c>
      <c r="F1304">
        <v>12.6</v>
      </c>
      <c r="G1304">
        <v>14.2</v>
      </c>
      <c r="H1304">
        <v>26.8</v>
      </c>
      <c r="I1304">
        <v>19.899999999999999</v>
      </c>
      <c r="J1304">
        <v>0.7</v>
      </c>
      <c r="K1304">
        <v>20.6</v>
      </c>
      <c r="L1304">
        <v>47.4</v>
      </c>
      <c r="M1304">
        <v>23</v>
      </c>
      <c r="N1304">
        <v>24</v>
      </c>
      <c r="O1304">
        <v>47</v>
      </c>
      <c r="P1304">
        <v>53</v>
      </c>
      <c r="Q1304">
        <v>100</v>
      </c>
    </row>
    <row r="1305" spans="1:17" x14ac:dyDescent="0.2">
      <c r="A1305" s="7" t="str">
        <f t="shared" si="20"/>
        <v>WalesApr-12 to Mar-13</v>
      </c>
      <c r="B1305" t="s">
        <v>65</v>
      </c>
      <c r="C1305" t="s">
        <v>279</v>
      </c>
      <c r="D1305">
        <v>7.8</v>
      </c>
      <c r="E1305">
        <v>11.8</v>
      </c>
      <c r="F1305">
        <v>19.600000000000001</v>
      </c>
      <c r="G1305">
        <v>15.2</v>
      </c>
      <c r="H1305">
        <v>34.799999999999997</v>
      </c>
      <c r="I1305">
        <v>20.6</v>
      </c>
      <c r="J1305">
        <v>6.3</v>
      </c>
      <c r="K1305">
        <v>26.9</v>
      </c>
      <c r="L1305">
        <v>61.7</v>
      </c>
      <c r="M1305">
        <v>22</v>
      </c>
      <c r="N1305">
        <v>34</v>
      </c>
      <c r="O1305">
        <v>56</v>
      </c>
      <c r="P1305">
        <v>44</v>
      </c>
      <c r="Q1305">
        <v>100</v>
      </c>
    </row>
    <row r="1306" spans="1:17" x14ac:dyDescent="0.2">
      <c r="A1306" s="7" t="str">
        <f t="shared" si="20"/>
        <v>WalesApr-13 to Mar-14</v>
      </c>
      <c r="B1306" t="s">
        <v>65</v>
      </c>
      <c r="C1306" t="s">
        <v>801</v>
      </c>
      <c r="D1306">
        <v>3.4</v>
      </c>
      <c r="E1306">
        <v>8.5</v>
      </c>
      <c r="F1306">
        <v>11.9</v>
      </c>
      <c r="G1306">
        <v>7.7</v>
      </c>
      <c r="H1306">
        <v>19.600000000000001</v>
      </c>
      <c r="I1306">
        <v>23.8</v>
      </c>
      <c r="J1306">
        <v>9.1</v>
      </c>
      <c r="K1306">
        <v>33</v>
      </c>
      <c r="L1306">
        <v>52.6</v>
      </c>
      <c r="M1306">
        <v>17</v>
      </c>
      <c r="N1306">
        <v>43</v>
      </c>
      <c r="O1306">
        <v>61</v>
      </c>
      <c r="P1306">
        <v>39</v>
      </c>
      <c r="Q1306">
        <v>100</v>
      </c>
    </row>
    <row r="1307" spans="1:17" x14ac:dyDescent="0.2">
      <c r="A1307" s="7" t="str">
        <f t="shared" si="20"/>
        <v>WalesJan-09 to Dec-09</v>
      </c>
      <c r="B1307" t="s">
        <v>65</v>
      </c>
      <c r="C1307" t="s">
        <v>122</v>
      </c>
      <c r="D1307">
        <v>8.6</v>
      </c>
      <c r="E1307">
        <v>2.5</v>
      </c>
      <c r="F1307">
        <v>11.1</v>
      </c>
      <c r="G1307">
        <v>17.5</v>
      </c>
      <c r="H1307">
        <v>28.6</v>
      </c>
      <c r="I1307">
        <v>16</v>
      </c>
      <c r="J1307">
        <v>0</v>
      </c>
      <c r="K1307">
        <v>16.100000000000001</v>
      </c>
      <c r="L1307">
        <v>44.7</v>
      </c>
      <c r="M1307">
        <v>30</v>
      </c>
      <c r="N1307">
        <v>9</v>
      </c>
      <c r="O1307">
        <v>39</v>
      </c>
      <c r="P1307">
        <v>61</v>
      </c>
      <c r="Q1307">
        <v>100</v>
      </c>
    </row>
    <row r="1308" spans="1:17" x14ac:dyDescent="0.2">
      <c r="A1308" s="7" t="str">
        <f t="shared" si="20"/>
        <v>WalesJan-10 to Dec-10</v>
      </c>
      <c r="B1308" t="s">
        <v>65</v>
      </c>
      <c r="C1308" t="s">
        <v>123</v>
      </c>
      <c r="D1308">
        <v>8</v>
      </c>
      <c r="E1308">
        <v>2.4</v>
      </c>
      <c r="F1308">
        <v>10.4</v>
      </c>
      <c r="G1308">
        <v>16.2</v>
      </c>
      <c r="H1308">
        <v>26.6</v>
      </c>
      <c r="I1308">
        <v>15.4</v>
      </c>
      <c r="J1308">
        <v>0</v>
      </c>
      <c r="K1308">
        <v>15.4</v>
      </c>
      <c r="L1308">
        <v>42</v>
      </c>
      <c r="M1308">
        <v>30</v>
      </c>
      <c r="N1308">
        <v>9</v>
      </c>
      <c r="O1308">
        <v>39</v>
      </c>
      <c r="P1308">
        <v>61</v>
      </c>
      <c r="Q1308">
        <v>100</v>
      </c>
    </row>
    <row r="1309" spans="1:17" x14ac:dyDescent="0.2">
      <c r="A1309" s="7" t="str">
        <f t="shared" si="20"/>
        <v>WalesJan-11 to Dec-11</v>
      </c>
      <c r="B1309" t="s">
        <v>65</v>
      </c>
      <c r="C1309" t="s">
        <v>228</v>
      </c>
      <c r="D1309">
        <v>6.1</v>
      </c>
      <c r="E1309">
        <v>5.4</v>
      </c>
      <c r="F1309">
        <v>11.5</v>
      </c>
      <c r="G1309">
        <v>14.5</v>
      </c>
      <c r="H1309">
        <v>26</v>
      </c>
      <c r="I1309">
        <v>19</v>
      </c>
      <c r="J1309">
        <v>0.3</v>
      </c>
      <c r="K1309">
        <v>19.3</v>
      </c>
      <c r="L1309">
        <v>45.3</v>
      </c>
      <c r="M1309">
        <v>23</v>
      </c>
      <c r="N1309">
        <v>21</v>
      </c>
      <c r="O1309">
        <v>44</v>
      </c>
      <c r="P1309">
        <v>56</v>
      </c>
      <c r="Q1309">
        <v>100</v>
      </c>
    </row>
    <row r="1310" spans="1:17" x14ac:dyDescent="0.2">
      <c r="A1310" s="7" t="str">
        <f t="shared" si="20"/>
        <v>WalesJan-12 to Dec-12</v>
      </c>
      <c r="B1310" t="s">
        <v>65</v>
      </c>
      <c r="C1310" t="s">
        <v>269</v>
      </c>
      <c r="D1310">
        <v>8</v>
      </c>
      <c r="E1310">
        <v>10.8</v>
      </c>
      <c r="F1310">
        <v>18.8</v>
      </c>
      <c r="G1310">
        <v>16.2</v>
      </c>
      <c r="H1310">
        <v>35</v>
      </c>
      <c r="I1310">
        <v>20.399999999999999</v>
      </c>
      <c r="J1310">
        <v>4.5</v>
      </c>
      <c r="K1310">
        <v>24.8</v>
      </c>
      <c r="L1310">
        <v>59.9</v>
      </c>
      <c r="M1310">
        <v>23</v>
      </c>
      <c r="N1310">
        <v>31</v>
      </c>
      <c r="O1310">
        <v>54</v>
      </c>
      <c r="P1310">
        <v>46</v>
      </c>
      <c r="Q1310">
        <v>100</v>
      </c>
    </row>
    <row r="1311" spans="1:17" x14ac:dyDescent="0.2">
      <c r="A1311" s="7" t="str">
        <f t="shared" si="20"/>
        <v>WalesJan-13 to Dec-13</v>
      </c>
      <c r="B1311" t="s">
        <v>65</v>
      </c>
      <c r="C1311" t="s">
        <v>789</v>
      </c>
      <c r="D1311">
        <v>4.4000000000000004</v>
      </c>
      <c r="E1311">
        <v>9.4</v>
      </c>
      <c r="F1311">
        <v>13.8</v>
      </c>
      <c r="G1311">
        <v>9.1999999999999993</v>
      </c>
      <c r="H1311">
        <v>23</v>
      </c>
      <c r="I1311">
        <v>23.2</v>
      </c>
      <c r="J1311">
        <v>7.6</v>
      </c>
      <c r="K1311">
        <v>30.8</v>
      </c>
      <c r="L1311">
        <v>53.8</v>
      </c>
      <c r="M1311">
        <v>19</v>
      </c>
      <c r="N1311">
        <v>41</v>
      </c>
      <c r="O1311">
        <v>60</v>
      </c>
      <c r="P1311">
        <v>40</v>
      </c>
      <c r="Q1311">
        <v>100</v>
      </c>
    </row>
    <row r="1312" spans="1:17" x14ac:dyDescent="0.2">
      <c r="A1312" s="7" t="str">
        <f t="shared" si="20"/>
        <v>WalesOct-08 to Dec-08</v>
      </c>
      <c r="B1312" t="s">
        <v>65</v>
      </c>
      <c r="C1312" t="s">
        <v>125</v>
      </c>
      <c r="D1312">
        <v>1.1000000000000001</v>
      </c>
      <c r="E1312">
        <v>0.5</v>
      </c>
      <c r="F1312">
        <v>1.6</v>
      </c>
      <c r="G1312">
        <v>2.7</v>
      </c>
      <c r="H1312">
        <v>4.3</v>
      </c>
      <c r="I1312">
        <v>2.6</v>
      </c>
      <c r="J1312">
        <v>0</v>
      </c>
      <c r="K1312">
        <v>2.6</v>
      </c>
      <c r="L1312">
        <v>6.9</v>
      </c>
      <c r="M1312">
        <v>26</v>
      </c>
      <c r="N1312">
        <v>10</v>
      </c>
      <c r="O1312">
        <v>37</v>
      </c>
      <c r="P1312">
        <v>63</v>
      </c>
      <c r="Q1312">
        <v>100</v>
      </c>
    </row>
    <row r="1313" spans="1:17" x14ac:dyDescent="0.2">
      <c r="A1313" s="7" t="str">
        <f t="shared" si="20"/>
        <v>WalesJan-09 to Mar-09</v>
      </c>
      <c r="B1313" t="s">
        <v>65</v>
      </c>
      <c r="C1313" t="s">
        <v>126</v>
      </c>
      <c r="D1313">
        <v>2.1</v>
      </c>
      <c r="E1313">
        <v>0.6</v>
      </c>
      <c r="F1313">
        <v>2.7</v>
      </c>
      <c r="G1313">
        <v>4.5999999999999996</v>
      </c>
      <c r="H1313">
        <v>7.3</v>
      </c>
      <c r="I1313">
        <v>4.0999999999999996</v>
      </c>
      <c r="J1313">
        <v>0</v>
      </c>
      <c r="K1313">
        <v>4.0999999999999996</v>
      </c>
      <c r="L1313">
        <v>11.4</v>
      </c>
      <c r="M1313">
        <v>28</v>
      </c>
      <c r="N1313">
        <v>9</v>
      </c>
      <c r="O1313">
        <v>37</v>
      </c>
      <c r="P1313">
        <v>63</v>
      </c>
      <c r="Q1313">
        <v>100</v>
      </c>
    </row>
    <row r="1314" spans="1:17" x14ac:dyDescent="0.2">
      <c r="A1314" s="7" t="str">
        <f t="shared" si="20"/>
        <v>WalesApr-09 to Jun-09</v>
      </c>
      <c r="B1314" t="s">
        <v>65</v>
      </c>
      <c r="C1314" t="s">
        <v>127</v>
      </c>
      <c r="D1314">
        <v>2.2000000000000002</v>
      </c>
      <c r="E1314">
        <v>0.6</v>
      </c>
      <c r="F1314">
        <v>2.9</v>
      </c>
      <c r="G1314">
        <v>4.5</v>
      </c>
      <c r="H1314">
        <v>7.3</v>
      </c>
      <c r="I1314">
        <v>3.9</v>
      </c>
      <c r="J1314">
        <v>0</v>
      </c>
      <c r="K1314">
        <v>3.9</v>
      </c>
      <c r="L1314">
        <v>11.3</v>
      </c>
      <c r="M1314">
        <v>31</v>
      </c>
      <c r="N1314">
        <v>8</v>
      </c>
      <c r="O1314">
        <v>39</v>
      </c>
      <c r="P1314">
        <v>61</v>
      </c>
      <c r="Q1314">
        <v>100</v>
      </c>
    </row>
    <row r="1315" spans="1:17" x14ac:dyDescent="0.2">
      <c r="A1315" s="7" t="str">
        <f t="shared" si="20"/>
        <v>WalesJul-09 to Sep-09</v>
      </c>
      <c r="B1315" t="s">
        <v>65</v>
      </c>
      <c r="C1315" t="s">
        <v>128</v>
      </c>
      <c r="D1315">
        <v>2.4</v>
      </c>
      <c r="E1315">
        <v>0.7</v>
      </c>
      <c r="F1315">
        <v>3.1</v>
      </c>
      <c r="G1315">
        <v>4.4000000000000004</v>
      </c>
      <c r="H1315">
        <v>7.5</v>
      </c>
      <c r="I1315">
        <v>4.2</v>
      </c>
      <c r="J1315">
        <v>0</v>
      </c>
      <c r="K1315">
        <v>4.2</v>
      </c>
      <c r="L1315">
        <v>11.6</v>
      </c>
      <c r="M1315">
        <v>32</v>
      </c>
      <c r="N1315">
        <v>9</v>
      </c>
      <c r="O1315">
        <v>41</v>
      </c>
      <c r="P1315">
        <v>59</v>
      </c>
      <c r="Q1315">
        <v>100</v>
      </c>
    </row>
    <row r="1316" spans="1:17" x14ac:dyDescent="0.2">
      <c r="A1316" s="7" t="str">
        <f t="shared" si="20"/>
        <v>WalesOct-09 to Dec-09</v>
      </c>
      <c r="B1316" t="s">
        <v>65</v>
      </c>
      <c r="C1316" t="s">
        <v>129</v>
      </c>
      <c r="D1316">
        <v>1.9</v>
      </c>
      <c r="E1316">
        <v>0.5</v>
      </c>
      <c r="F1316">
        <v>2.5</v>
      </c>
      <c r="G1316">
        <v>4.0999999999999996</v>
      </c>
      <c r="H1316">
        <v>6.5</v>
      </c>
      <c r="I1316">
        <v>3.9</v>
      </c>
      <c r="J1316">
        <v>0</v>
      </c>
      <c r="K1316">
        <v>3.9</v>
      </c>
      <c r="L1316">
        <v>10.4</v>
      </c>
      <c r="M1316">
        <v>30</v>
      </c>
      <c r="N1316">
        <v>8</v>
      </c>
      <c r="O1316">
        <v>38</v>
      </c>
      <c r="P1316">
        <v>62</v>
      </c>
      <c r="Q1316">
        <v>100</v>
      </c>
    </row>
    <row r="1317" spans="1:17" x14ac:dyDescent="0.2">
      <c r="A1317" s="7" t="str">
        <f t="shared" si="20"/>
        <v>WalesJan-10 to Mar-10</v>
      </c>
      <c r="B1317" t="s">
        <v>65</v>
      </c>
      <c r="C1317" t="s">
        <v>130</v>
      </c>
      <c r="D1317">
        <v>2.2000000000000002</v>
      </c>
      <c r="E1317">
        <v>0.6</v>
      </c>
      <c r="F1317">
        <v>2.7</v>
      </c>
      <c r="G1317">
        <v>4.5</v>
      </c>
      <c r="H1317">
        <v>7.2</v>
      </c>
      <c r="I1317">
        <v>4</v>
      </c>
      <c r="J1317">
        <v>0</v>
      </c>
      <c r="K1317">
        <v>4</v>
      </c>
      <c r="L1317">
        <v>11.2</v>
      </c>
      <c r="M1317">
        <v>30</v>
      </c>
      <c r="N1317">
        <v>8</v>
      </c>
      <c r="O1317">
        <v>38</v>
      </c>
      <c r="P1317">
        <v>62</v>
      </c>
      <c r="Q1317">
        <v>100</v>
      </c>
    </row>
    <row r="1318" spans="1:17" x14ac:dyDescent="0.2">
      <c r="A1318" s="7" t="str">
        <f t="shared" si="20"/>
        <v>WalesApr-10 to Jun-10</v>
      </c>
      <c r="B1318" t="s">
        <v>65</v>
      </c>
      <c r="C1318" t="s">
        <v>131</v>
      </c>
      <c r="D1318">
        <v>2</v>
      </c>
      <c r="E1318">
        <v>0.6</v>
      </c>
      <c r="F1318">
        <v>2.6</v>
      </c>
      <c r="G1318">
        <v>4.0999999999999996</v>
      </c>
      <c r="H1318">
        <v>6.6</v>
      </c>
      <c r="I1318">
        <v>3.8</v>
      </c>
      <c r="J1318">
        <v>0</v>
      </c>
      <c r="K1318">
        <v>3.8</v>
      </c>
      <c r="L1318">
        <v>10.4</v>
      </c>
      <c r="M1318">
        <v>30</v>
      </c>
      <c r="N1318">
        <v>9</v>
      </c>
      <c r="O1318">
        <v>39</v>
      </c>
      <c r="P1318">
        <v>61</v>
      </c>
      <c r="Q1318">
        <v>100</v>
      </c>
    </row>
    <row r="1319" spans="1:17" x14ac:dyDescent="0.2">
      <c r="A1319" s="7" t="str">
        <f t="shared" si="20"/>
        <v>WalesJul-10 to Sep-10</v>
      </c>
      <c r="B1319" t="s">
        <v>65</v>
      </c>
      <c r="C1319" t="s">
        <v>132</v>
      </c>
      <c r="D1319">
        <v>2</v>
      </c>
      <c r="E1319">
        <v>0.6</v>
      </c>
      <c r="F1319">
        <v>2.7</v>
      </c>
      <c r="G1319">
        <v>4</v>
      </c>
      <c r="H1319">
        <v>6.7</v>
      </c>
      <c r="I1319">
        <v>3.8</v>
      </c>
      <c r="J1319">
        <v>0</v>
      </c>
      <c r="K1319">
        <v>3.8</v>
      </c>
      <c r="L1319">
        <v>10.5</v>
      </c>
      <c r="M1319">
        <v>31</v>
      </c>
      <c r="N1319">
        <v>10</v>
      </c>
      <c r="O1319">
        <v>40</v>
      </c>
      <c r="P1319">
        <v>60</v>
      </c>
      <c r="Q1319">
        <v>100</v>
      </c>
    </row>
    <row r="1320" spans="1:17" x14ac:dyDescent="0.2">
      <c r="A1320" s="7" t="str">
        <f t="shared" si="20"/>
        <v>WalesOct-10 to Dec-10</v>
      </c>
      <c r="B1320" t="s">
        <v>65</v>
      </c>
      <c r="C1320" t="s">
        <v>133</v>
      </c>
      <c r="D1320">
        <v>1.8</v>
      </c>
      <c r="E1320">
        <v>0.6</v>
      </c>
      <c r="F1320">
        <v>2.4</v>
      </c>
      <c r="G1320">
        <v>3.6</v>
      </c>
      <c r="H1320">
        <v>6</v>
      </c>
      <c r="I1320">
        <v>3.8</v>
      </c>
      <c r="J1320">
        <v>0</v>
      </c>
      <c r="K1320">
        <v>3.8</v>
      </c>
      <c r="L1320">
        <v>9.9</v>
      </c>
      <c r="M1320">
        <v>30</v>
      </c>
      <c r="N1320">
        <v>10</v>
      </c>
      <c r="O1320">
        <v>40</v>
      </c>
      <c r="P1320">
        <v>60</v>
      </c>
      <c r="Q1320">
        <v>100</v>
      </c>
    </row>
    <row r="1321" spans="1:17" x14ac:dyDescent="0.2">
      <c r="A1321" s="7" t="str">
        <f t="shared" si="20"/>
        <v>WalesJan-11 to Mar-11</v>
      </c>
      <c r="B1321" t="s">
        <v>65</v>
      </c>
      <c r="C1321" t="s">
        <v>134</v>
      </c>
      <c r="D1321">
        <v>1.8</v>
      </c>
      <c r="E1321">
        <v>0.9</v>
      </c>
      <c r="F1321">
        <v>2.7</v>
      </c>
      <c r="G1321">
        <v>4.3</v>
      </c>
      <c r="H1321">
        <v>7</v>
      </c>
      <c r="I1321">
        <v>4.3</v>
      </c>
      <c r="J1321">
        <v>0</v>
      </c>
      <c r="K1321">
        <v>4.3</v>
      </c>
      <c r="L1321">
        <v>11.2</v>
      </c>
      <c r="M1321">
        <v>26</v>
      </c>
      <c r="N1321">
        <v>13</v>
      </c>
      <c r="O1321">
        <v>39</v>
      </c>
      <c r="P1321">
        <v>61</v>
      </c>
      <c r="Q1321">
        <v>100</v>
      </c>
    </row>
    <row r="1322" spans="1:17" x14ac:dyDescent="0.2">
      <c r="A1322" s="7" t="str">
        <f t="shared" si="20"/>
        <v>WalesApr-11 to Jun-11</v>
      </c>
      <c r="B1322" t="s">
        <v>65</v>
      </c>
      <c r="C1322" t="s">
        <v>148</v>
      </c>
      <c r="D1322">
        <v>1.2</v>
      </c>
      <c r="E1322">
        <v>1.1000000000000001</v>
      </c>
      <c r="F1322">
        <v>2.2999999999999998</v>
      </c>
      <c r="G1322">
        <v>3.2</v>
      </c>
      <c r="H1322">
        <v>5.4</v>
      </c>
      <c r="I1322">
        <v>4.4000000000000004</v>
      </c>
      <c r="J1322">
        <v>0</v>
      </c>
      <c r="K1322">
        <v>4.4000000000000004</v>
      </c>
      <c r="L1322">
        <v>9.9</v>
      </c>
      <c r="M1322">
        <v>21</v>
      </c>
      <c r="N1322">
        <v>20</v>
      </c>
      <c r="O1322">
        <v>42</v>
      </c>
      <c r="P1322">
        <v>58</v>
      </c>
      <c r="Q1322">
        <v>100</v>
      </c>
    </row>
    <row r="1323" spans="1:17" x14ac:dyDescent="0.2">
      <c r="A1323" s="7" t="str">
        <f t="shared" si="20"/>
        <v>WalesJul-11 to Sep-11</v>
      </c>
      <c r="B1323" t="s">
        <v>65</v>
      </c>
      <c r="C1323" t="s">
        <v>151</v>
      </c>
      <c r="D1323">
        <v>1.3</v>
      </c>
      <c r="E1323">
        <v>1.4</v>
      </c>
      <c r="F1323">
        <v>2.7</v>
      </c>
      <c r="G1323">
        <v>3.3</v>
      </c>
      <c r="H1323">
        <v>6.1</v>
      </c>
      <c r="I1323">
        <v>5</v>
      </c>
      <c r="J1323">
        <v>0</v>
      </c>
      <c r="K1323">
        <v>5</v>
      </c>
      <c r="L1323">
        <v>11</v>
      </c>
      <c r="M1323">
        <v>22</v>
      </c>
      <c r="N1323">
        <v>23</v>
      </c>
      <c r="O1323">
        <v>45</v>
      </c>
      <c r="P1323">
        <v>55</v>
      </c>
      <c r="Q1323">
        <v>100</v>
      </c>
    </row>
    <row r="1324" spans="1:17" x14ac:dyDescent="0.2">
      <c r="A1324" s="7" t="str">
        <f t="shared" si="20"/>
        <v>WalesOct-11 to Dec-11</v>
      </c>
      <c r="B1324" t="s">
        <v>65</v>
      </c>
      <c r="C1324" t="s">
        <v>229</v>
      </c>
      <c r="D1324">
        <v>1.8</v>
      </c>
      <c r="E1324">
        <v>2</v>
      </c>
      <c r="F1324">
        <v>3.8</v>
      </c>
      <c r="G1324">
        <v>3.7</v>
      </c>
      <c r="H1324">
        <v>7.5</v>
      </c>
      <c r="I1324">
        <v>5.4</v>
      </c>
      <c r="J1324">
        <v>0.3</v>
      </c>
      <c r="K1324">
        <v>5.7</v>
      </c>
      <c r="L1324">
        <v>13.2</v>
      </c>
      <c r="M1324">
        <v>23</v>
      </c>
      <c r="N1324">
        <v>27</v>
      </c>
      <c r="O1324">
        <v>50</v>
      </c>
      <c r="P1324">
        <v>50</v>
      </c>
      <c r="Q1324">
        <v>100</v>
      </c>
    </row>
    <row r="1325" spans="1:17" x14ac:dyDescent="0.2">
      <c r="A1325" s="7" t="str">
        <f t="shared" si="20"/>
        <v>WalesJan-12 to Mar-12</v>
      </c>
      <c r="B1325" t="s">
        <v>65</v>
      </c>
      <c r="C1325" t="s">
        <v>239</v>
      </c>
      <c r="D1325">
        <v>1.8</v>
      </c>
      <c r="E1325">
        <v>2</v>
      </c>
      <c r="F1325">
        <v>3.8</v>
      </c>
      <c r="G1325">
        <v>4</v>
      </c>
      <c r="H1325">
        <v>7.8</v>
      </c>
      <c r="I1325">
        <v>5.2</v>
      </c>
      <c r="J1325">
        <v>0.4</v>
      </c>
      <c r="K1325">
        <v>5.6</v>
      </c>
      <c r="L1325">
        <v>13.3</v>
      </c>
      <c r="M1325">
        <v>23</v>
      </c>
      <c r="N1325">
        <v>26</v>
      </c>
      <c r="O1325">
        <v>49</v>
      </c>
      <c r="P1325">
        <v>51</v>
      </c>
      <c r="Q1325">
        <v>100</v>
      </c>
    </row>
    <row r="1326" spans="1:17" x14ac:dyDescent="0.2">
      <c r="A1326" s="7" t="str">
        <f t="shared" si="20"/>
        <v>WalesApr-12 to Jun-12</v>
      </c>
      <c r="B1326" t="s">
        <v>65</v>
      </c>
      <c r="C1326" t="s">
        <v>249</v>
      </c>
      <c r="D1326">
        <v>2.4</v>
      </c>
      <c r="E1326">
        <v>3.6</v>
      </c>
      <c r="F1326">
        <v>6</v>
      </c>
      <c r="G1326">
        <v>4.4000000000000004</v>
      </c>
      <c r="H1326">
        <v>10.3</v>
      </c>
      <c r="I1326">
        <v>5.3</v>
      </c>
      <c r="J1326">
        <v>1.3</v>
      </c>
      <c r="K1326">
        <v>6.6</v>
      </c>
      <c r="L1326">
        <v>16.899999999999999</v>
      </c>
      <c r="M1326">
        <v>23</v>
      </c>
      <c r="N1326">
        <v>35</v>
      </c>
      <c r="O1326">
        <v>58</v>
      </c>
      <c r="P1326">
        <v>42</v>
      </c>
      <c r="Q1326">
        <v>100</v>
      </c>
    </row>
    <row r="1327" spans="1:17" x14ac:dyDescent="0.2">
      <c r="A1327" s="7" t="str">
        <f t="shared" si="20"/>
        <v>WalesJul-12 to Sep-12</v>
      </c>
      <c r="B1327" t="s">
        <v>65</v>
      </c>
      <c r="C1327" t="s">
        <v>256</v>
      </c>
      <c r="D1327">
        <v>2</v>
      </c>
      <c r="E1327">
        <v>2.7</v>
      </c>
      <c r="F1327">
        <v>4.7</v>
      </c>
      <c r="G1327">
        <v>4.3</v>
      </c>
      <c r="H1327">
        <v>9</v>
      </c>
      <c r="I1327">
        <v>5.2</v>
      </c>
      <c r="J1327">
        <v>1.3</v>
      </c>
      <c r="K1327">
        <v>6.5</v>
      </c>
      <c r="L1327">
        <v>15.5</v>
      </c>
      <c r="M1327">
        <v>23</v>
      </c>
      <c r="N1327">
        <v>30</v>
      </c>
      <c r="O1327">
        <v>53</v>
      </c>
      <c r="P1327">
        <v>47</v>
      </c>
      <c r="Q1327">
        <v>100</v>
      </c>
    </row>
    <row r="1328" spans="1:17" x14ac:dyDescent="0.2">
      <c r="A1328" s="7" t="str">
        <f t="shared" si="20"/>
        <v>WalesOct-12 to Dec-12</v>
      </c>
      <c r="B1328" t="s">
        <v>65</v>
      </c>
      <c r="C1328" t="s">
        <v>270</v>
      </c>
      <c r="D1328">
        <v>1.8</v>
      </c>
      <c r="E1328">
        <v>2.6</v>
      </c>
      <c r="F1328">
        <v>4.3</v>
      </c>
      <c r="G1328">
        <v>3.6</v>
      </c>
      <c r="H1328">
        <v>7.9</v>
      </c>
      <c r="I1328">
        <v>4.7</v>
      </c>
      <c r="J1328">
        <v>1.5</v>
      </c>
      <c r="K1328">
        <v>6.2</v>
      </c>
      <c r="L1328">
        <v>14.1</v>
      </c>
      <c r="M1328">
        <v>22</v>
      </c>
      <c r="N1328">
        <v>32</v>
      </c>
      <c r="O1328">
        <v>55</v>
      </c>
      <c r="P1328">
        <v>45</v>
      </c>
      <c r="Q1328">
        <v>100</v>
      </c>
    </row>
    <row r="1329" spans="1:17" x14ac:dyDescent="0.2">
      <c r="A1329" s="7" t="str">
        <f t="shared" si="20"/>
        <v>WalesJan-13 to Mar-13</v>
      </c>
      <c r="B1329" t="s">
        <v>65</v>
      </c>
      <c r="C1329" t="s">
        <v>280</v>
      </c>
      <c r="D1329">
        <v>1.6</v>
      </c>
      <c r="E1329">
        <v>3</v>
      </c>
      <c r="F1329">
        <v>4.5999999999999996</v>
      </c>
      <c r="G1329">
        <v>2.9</v>
      </c>
      <c r="H1329">
        <v>7.5</v>
      </c>
      <c r="I1329">
        <v>5.4</v>
      </c>
      <c r="J1329">
        <v>2.2000000000000002</v>
      </c>
      <c r="K1329">
        <v>7.6</v>
      </c>
      <c r="L1329">
        <v>15.2</v>
      </c>
      <c r="M1329">
        <v>21</v>
      </c>
      <c r="N1329">
        <v>40</v>
      </c>
      <c r="O1329">
        <v>61</v>
      </c>
      <c r="P1329">
        <v>39</v>
      </c>
      <c r="Q1329">
        <v>100</v>
      </c>
    </row>
    <row r="1330" spans="1:17" x14ac:dyDescent="0.2">
      <c r="A1330" s="7" t="str">
        <f t="shared" si="20"/>
        <v>WalesApr-13 to Jun-13</v>
      </c>
      <c r="B1330" t="s">
        <v>65</v>
      </c>
      <c r="C1330" t="s">
        <v>755</v>
      </c>
      <c r="D1330">
        <v>1</v>
      </c>
      <c r="E1330">
        <v>2.2999999999999998</v>
      </c>
      <c r="F1330">
        <v>3.3</v>
      </c>
      <c r="G1330">
        <v>2.2999999999999998</v>
      </c>
      <c r="H1330">
        <v>5.6</v>
      </c>
      <c r="I1330">
        <v>5.6</v>
      </c>
      <c r="J1330">
        <v>1.8</v>
      </c>
      <c r="K1330">
        <v>7.4</v>
      </c>
      <c r="L1330">
        <v>12.9</v>
      </c>
      <c r="M1330">
        <v>19</v>
      </c>
      <c r="N1330">
        <v>41</v>
      </c>
      <c r="O1330">
        <v>59</v>
      </c>
      <c r="P1330">
        <v>41</v>
      </c>
      <c r="Q1330">
        <v>100</v>
      </c>
    </row>
    <row r="1331" spans="1:17" x14ac:dyDescent="0.2">
      <c r="A1331" s="7" t="str">
        <f t="shared" si="20"/>
        <v>WalesJul-13 to Sep-13</v>
      </c>
      <c r="B1331" t="s">
        <v>65</v>
      </c>
      <c r="C1331" t="s">
        <v>757</v>
      </c>
      <c r="D1331">
        <v>1</v>
      </c>
      <c r="E1331">
        <v>2.2000000000000002</v>
      </c>
      <c r="F1331">
        <v>3.2</v>
      </c>
      <c r="G1331">
        <v>2.2000000000000002</v>
      </c>
      <c r="H1331">
        <v>5.4</v>
      </c>
      <c r="I1331">
        <v>6.2</v>
      </c>
      <c r="J1331">
        <v>1.8</v>
      </c>
      <c r="K1331">
        <v>8</v>
      </c>
      <c r="L1331">
        <v>13.4</v>
      </c>
      <c r="M1331">
        <v>19</v>
      </c>
      <c r="N1331">
        <v>41</v>
      </c>
      <c r="O1331">
        <v>60</v>
      </c>
      <c r="P1331">
        <v>40</v>
      </c>
      <c r="Q1331">
        <v>100</v>
      </c>
    </row>
    <row r="1332" spans="1:17" x14ac:dyDescent="0.2">
      <c r="A1332" s="7" t="str">
        <f t="shared" si="20"/>
        <v>WalesOct-13 to Dec-13</v>
      </c>
      <c r="B1332" t="s">
        <v>65</v>
      </c>
      <c r="C1332" t="s">
        <v>784</v>
      </c>
      <c r="D1332">
        <v>0.7</v>
      </c>
      <c r="E1332">
        <v>1.9</v>
      </c>
      <c r="F1332">
        <v>2.6</v>
      </c>
      <c r="G1332">
        <v>1.8</v>
      </c>
      <c r="H1332">
        <v>4.5</v>
      </c>
      <c r="I1332">
        <v>6</v>
      </c>
      <c r="J1332">
        <v>1.8</v>
      </c>
      <c r="K1332">
        <v>7.8</v>
      </c>
      <c r="L1332">
        <v>12.3</v>
      </c>
      <c r="M1332">
        <v>16</v>
      </c>
      <c r="N1332">
        <v>42</v>
      </c>
      <c r="O1332">
        <v>59</v>
      </c>
      <c r="P1332">
        <v>41</v>
      </c>
      <c r="Q1332">
        <v>100</v>
      </c>
    </row>
    <row r="1333" spans="1:17" x14ac:dyDescent="0.2">
      <c r="A1333" s="7" t="str">
        <f t="shared" si="20"/>
        <v>WalesJan-14 to Mar-14</v>
      </c>
      <c r="B1333" t="s">
        <v>65</v>
      </c>
      <c r="C1333" t="s">
        <v>802</v>
      </c>
      <c r="D1333">
        <v>0.6</v>
      </c>
      <c r="E1333">
        <v>2.1</v>
      </c>
      <c r="F1333">
        <v>2.7</v>
      </c>
      <c r="G1333">
        <v>1.5</v>
      </c>
      <c r="H1333">
        <v>4.2</v>
      </c>
      <c r="I1333">
        <v>6.1</v>
      </c>
      <c r="J1333">
        <v>3.7</v>
      </c>
      <c r="K1333">
        <v>9.8000000000000007</v>
      </c>
      <c r="L1333">
        <v>14</v>
      </c>
      <c r="M1333">
        <v>15</v>
      </c>
      <c r="N1333">
        <v>50</v>
      </c>
      <c r="O1333">
        <v>65</v>
      </c>
      <c r="P1333">
        <v>35</v>
      </c>
      <c r="Q1333">
        <v>100</v>
      </c>
    </row>
    <row r="1334" spans="1:17" x14ac:dyDescent="0.2">
      <c r="A1334" s="7" t="str">
        <f t="shared" si="20"/>
        <v>WalesApr-14 to Jun-14</v>
      </c>
      <c r="B1334" t="s">
        <v>65</v>
      </c>
      <c r="C1334" t="s">
        <v>766</v>
      </c>
      <c r="D1334">
        <v>0.5</v>
      </c>
      <c r="E1334">
        <v>1.9</v>
      </c>
      <c r="F1334">
        <v>2.5</v>
      </c>
      <c r="G1334">
        <v>1.2</v>
      </c>
      <c r="H1334">
        <v>3.7</v>
      </c>
      <c r="I1334">
        <v>5.6</v>
      </c>
      <c r="J1334">
        <v>3.3</v>
      </c>
      <c r="K1334">
        <v>8.9</v>
      </c>
      <c r="L1334">
        <v>12.5</v>
      </c>
      <c r="M1334">
        <v>15</v>
      </c>
      <c r="N1334">
        <v>53</v>
      </c>
      <c r="O1334">
        <v>68</v>
      </c>
      <c r="P1334">
        <v>32</v>
      </c>
      <c r="Q1334">
        <v>100</v>
      </c>
    </row>
    <row r="1335" spans="1:17" x14ac:dyDescent="0.2">
      <c r="A1335" s="7" t="str">
        <f t="shared" si="20"/>
        <v>WalesJul-14 to Sep-14</v>
      </c>
      <c r="B1335" t="s">
        <v>65</v>
      </c>
      <c r="C1335" t="s">
        <v>771</v>
      </c>
      <c r="D1335">
        <v>0.4</v>
      </c>
      <c r="E1335">
        <v>2.1</v>
      </c>
      <c r="F1335">
        <v>2.6</v>
      </c>
      <c r="G1335">
        <v>0.7</v>
      </c>
      <c r="H1335">
        <v>3.3</v>
      </c>
      <c r="I1335">
        <v>5.5</v>
      </c>
      <c r="J1335">
        <v>4.9000000000000004</v>
      </c>
      <c r="K1335">
        <v>10.5</v>
      </c>
      <c r="L1335">
        <v>13.8</v>
      </c>
      <c r="M1335">
        <v>13</v>
      </c>
      <c r="N1335">
        <v>65</v>
      </c>
      <c r="O1335">
        <v>78</v>
      </c>
      <c r="P1335">
        <v>22</v>
      </c>
      <c r="Q1335">
        <v>100</v>
      </c>
    </row>
    <row r="1336" spans="1:17" x14ac:dyDescent="0.2">
      <c r="A1336" s="7" t="str">
        <f t="shared" si="20"/>
        <v>WalesDec-08 to Feb-09</v>
      </c>
      <c r="B1336" t="s">
        <v>65</v>
      </c>
      <c r="C1336" t="s">
        <v>136</v>
      </c>
      <c r="D1336">
        <v>1.8</v>
      </c>
      <c r="E1336">
        <v>0.6</v>
      </c>
      <c r="F1336">
        <v>2.4</v>
      </c>
      <c r="G1336">
        <v>4.0999999999999996</v>
      </c>
      <c r="H1336">
        <v>6.5</v>
      </c>
      <c r="I1336">
        <v>3.8</v>
      </c>
      <c r="J1336">
        <v>0</v>
      </c>
      <c r="K1336">
        <v>3.8</v>
      </c>
      <c r="L1336">
        <v>10.3</v>
      </c>
      <c r="M1336">
        <v>28</v>
      </c>
      <c r="N1336">
        <v>9</v>
      </c>
      <c r="O1336">
        <v>37</v>
      </c>
      <c r="P1336">
        <v>63</v>
      </c>
      <c r="Q1336">
        <v>100</v>
      </c>
    </row>
    <row r="1337" spans="1:17" x14ac:dyDescent="0.2">
      <c r="A1337" s="7" t="str">
        <f t="shared" si="20"/>
        <v>WalesMar-09 to May-09</v>
      </c>
      <c r="B1337" t="s">
        <v>65</v>
      </c>
      <c r="C1337" t="s">
        <v>137</v>
      </c>
      <c r="D1337">
        <v>2.1</v>
      </c>
      <c r="E1337">
        <v>0.6</v>
      </c>
      <c r="F1337">
        <v>2.8</v>
      </c>
      <c r="G1337">
        <v>4.5999999999999996</v>
      </c>
      <c r="H1337">
        <v>7.4</v>
      </c>
      <c r="I1337">
        <v>3.9</v>
      </c>
      <c r="J1337">
        <v>0</v>
      </c>
      <c r="K1337">
        <v>3.9</v>
      </c>
      <c r="L1337">
        <v>11.3</v>
      </c>
      <c r="M1337">
        <v>29</v>
      </c>
      <c r="N1337">
        <v>9</v>
      </c>
      <c r="O1337">
        <v>38</v>
      </c>
      <c r="P1337">
        <v>62</v>
      </c>
      <c r="Q1337">
        <v>100</v>
      </c>
    </row>
    <row r="1338" spans="1:17" x14ac:dyDescent="0.2">
      <c r="A1338" s="7" t="str">
        <f t="shared" si="20"/>
        <v>WalesJun-09 to Aug-09</v>
      </c>
      <c r="B1338" t="s">
        <v>65</v>
      </c>
      <c r="C1338" t="s">
        <v>138</v>
      </c>
      <c r="D1338">
        <v>2.4</v>
      </c>
      <c r="E1338">
        <v>0.7</v>
      </c>
      <c r="F1338">
        <v>3.1</v>
      </c>
      <c r="G1338">
        <v>4.4000000000000004</v>
      </c>
      <c r="H1338">
        <v>7.5</v>
      </c>
      <c r="I1338">
        <v>4.2</v>
      </c>
      <c r="J1338">
        <v>0</v>
      </c>
      <c r="K1338">
        <v>4.2</v>
      </c>
      <c r="L1338">
        <v>11.7</v>
      </c>
      <c r="M1338">
        <v>32</v>
      </c>
      <c r="N1338">
        <v>9</v>
      </c>
      <c r="O1338">
        <v>41</v>
      </c>
      <c r="P1338">
        <v>59</v>
      </c>
      <c r="Q1338">
        <v>100</v>
      </c>
    </row>
    <row r="1339" spans="1:17" x14ac:dyDescent="0.2">
      <c r="A1339" s="7" t="str">
        <f t="shared" si="20"/>
        <v>WalesSep-09 to Nov-09</v>
      </c>
      <c r="B1339" t="s">
        <v>65</v>
      </c>
      <c r="C1339" t="s">
        <v>139</v>
      </c>
      <c r="D1339">
        <v>2.2000000000000002</v>
      </c>
      <c r="E1339">
        <v>0.6</v>
      </c>
      <c r="F1339">
        <v>2.7</v>
      </c>
      <c r="G1339">
        <v>4.4000000000000004</v>
      </c>
      <c r="H1339">
        <v>7.2</v>
      </c>
      <c r="I1339">
        <v>4.0999999999999996</v>
      </c>
      <c r="J1339">
        <v>0</v>
      </c>
      <c r="K1339">
        <v>4.0999999999999996</v>
      </c>
      <c r="L1339">
        <v>11.3</v>
      </c>
      <c r="M1339">
        <v>30</v>
      </c>
      <c r="N1339">
        <v>8</v>
      </c>
      <c r="O1339">
        <v>38</v>
      </c>
      <c r="P1339">
        <v>62</v>
      </c>
      <c r="Q1339">
        <v>100</v>
      </c>
    </row>
    <row r="1340" spans="1:17" x14ac:dyDescent="0.2">
      <c r="A1340" s="7" t="str">
        <f t="shared" si="20"/>
        <v>WalesDec-09 to Feb-10</v>
      </c>
      <c r="B1340" t="s">
        <v>65</v>
      </c>
      <c r="C1340" t="s">
        <v>140</v>
      </c>
      <c r="D1340">
        <v>2</v>
      </c>
      <c r="E1340">
        <v>0.5</v>
      </c>
      <c r="F1340">
        <v>2.5</v>
      </c>
      <c r="G1340">
        <v>4.0999999999999996</v>
      </c>
      <c r="H1340">
        <v>6.6</v>
      </c>
      <c r="I1340">
        <v>3.7</v>
      </c>
      <c r="J1340">
        <v>0</v>
      </c>
      <c r="K1340">
        <v>3.7</v>
      </c>
      <c r="L1340">
        <v>10.3</v>
      </c>
      <c r="M1340">
        <v>31</v>
      </c>
      <c r="N1340">
        <v>8</v>
      </c>
      <c r="O1340">
        <v>38</v>
      </c>
      <c r="P1340">
        <v>62</v>
      </c>
      <c r="Q1340">
        <v>100</v>
      </c>
    </row>
    <row r="1341" spans="1:17" x14ac:dyDescent="0.2">
      <c r="A1341" s="7" t="str">
        <f t="shared" si="20"/>
        <v>WalesMar-10 to May-10</v>
      </c>
      <c r="B1341" t="s">
        <v>65</v>
      </c>
      <c r="C1341" t="s">
        <v>141</v>
      </c>
      <c r="D1341">
        <v>2</v>
      </c>
      <c r="E1341">
        <v>0.6</v>
      </c>
      <c r="F1341">
        <v>2.7</v>
      </c>
      <c r="G1341">
        <v>4.3</v>
      </c>
      <c r="H1341">
        <v>7</v>
      </c>
      <c r="I1341">
        <v>3.9</v>
      </c>
      <c r="J1341">
        <v>0</v>
      </c>
      <c r="K1341">
        <v>3.9</v>
      </c>
      <c r="L1341">
        <v>10.8</v>
      </c>
      <c r="M1341">
        <v>29</v>
      </c>
      <c r="N1341">
        <v>9</v>
      </c>
      <c r="O1341">
        <v>38</v>
      </c>
      <c r="P1341">
        <v>62</v>
      </c>
      <c r="Q1341">
        <v>100</v>
      </c>
    </row>
    <row r="1342" spans="1:17" x14ac:dyDescent="0.2">
      <c r="A1342" s="7" t="str">
        <f t="shared" si="20"/>
        <v>WalesJun-10 to Aug-10</v>
      </c>
      <c r="B1342" t="s">
        <v>65</v>
      </c>
      <c r="C1342" t="s">
        <v>142</v>
      </c>
      <c r="D1342">
        <v>2</v>
      </c>
      <c r="E1342">
        <v>0.6</v>
      </c>
      <c r="F1342">
        <v>2.6</v>
      </c>
      <c r="G1342">
        <v>3.9</v>
      </c>
      <c r="H1342">
        <v>6.5</v>
      </c>
      <c r="I1342">
        <v>3.9</v>
      </c>
      <c r="J1342">
        <v>0</v>
      </c>
      <c r="K1342">
        <v>3.9</v>
      </c>
      <c r="L1342">
        <v>10.4</v>
      </c>
      <c r="M1342">
        <v>31</v>
      </c>
      <c r="N1342">
        <v>9</v>
      </c>
      <c r="O1342">
        <v>40</v>
      </c>
      <c r="P1342">
        <v>60</v>
      </c>
      <c r="Q1342">
        <v>100</v>
      </c>
    </row>
    <row r="1343" spans="1:17" x14ac:dyDescent="0.2">
      <c r="A1343" s="7" t="str">
        <f t="shared" si="20"/>
        <v>WalesSep-10 to Nov-10</v>
      </c>
      <c r="B1343" t="s">
        <v>65</v>
      </c>
      <c r="C1343" t="s">
        <v>143</v>
      </c>
      <c r="D1343">
        <v>2</v>
      </c>
      <c r="E1343">
        <v>0.6</v>
      </c>
      <c r="F1343">
        <v>2.7</v>
      </c>
      <c r="G1343">
        <v>4</v>
      </c>
      <c r="H1343">
        <v>6.7</v>
      </c>
      <c r="I1343">
        <v>4</v>
      </c>
      <c r="J1343">
        <v>0</v>
      </c>
      <c r="K1343">
        <v>4</v>
      </c>
      <c r="L1343">
        <v>10.7</v>
      </c>
      <c r="M1343">
        <v>30</v>
      </c>
      <c r="N1343">
        <v>10</v>
      </c>
      <c r="O1343">
        <v>40</v>
      </c>
      <c r="P1343">
        <v>60</v>
      </c>
      <c r="Q1343">
        <v>100</v>
      </c>
    </row>
    <row r="1344" spans="1:17" x14ac:dyDescent="0.2">
      <c r="A1344" s="7" t="str">
        <f t="shared" si="20"/>
        <v>WalesDec-10 to Feb-11</v>
      </c>
      <c r="B1344" t="s">
        <v>65</v>
      </c>
      <c r="C1344" t="s">
        <v>144</v>
      </c>
      <c r="D1344">
        <v>1.8</v>
      </c>
      <c r="E1344">
        <v>0.7</v>
      </c>
      <c r="F1344">
        <v>2.5</v>
      </c>
      <c r="G1344">
        <v>3.9</v>
      </c>
      <c r="H1344">
        <v>6.3</v>
      </c>
      <c r="I1344">
        <v>3.8</v>
      </c>
      <c r="J1344">
        <v>0</v>
      </c>
      <c r="K1344">
        <v>3.8</v>
      </c>
      <c r="L1344">
        <v>10.199999999999999</v>
      </c>
      <c r="M1344">
        <v>28</v>
      </c>
      <c r="N1344">
        <v>11</v>
      </c>
      <c r="O1344">
        <v>39</v>
      </c>
      <c r="P1344">
        <v>61</v>
      </c>
      <c r="Q1344">
        <v>100</v>
      </c>
    </row>
    <row r="1345" spans="1:17" x14ac:dyDescent="0.2">
      <c r="A1345" s="7" t="str">
        <f t="shared" si="20"/>
        <v>WalesMar-11 to May-11</v>
      </c>
      <c r="B1345" t="s">
        <v>65</v>
      </c>
      <c r="C1345" t="s">
        <v>145</v>
      </c>
      <c r="D1345">
        <v>1.3</v>
      </c>
      <c r="E1345">
        <v>1.1000000000000001</v>
      </c>
      <c r="F1345">
        <v>2.4</v>
      </c>
      <c r="G1345">
        <v>3.5</v>
      </c>
      <c r="H1345">
        <v>5.9</v>
      </c>
      <c r="I1345">
        <v>4.4000000000000004</v>
      </c>
      <c r="J1345">
        <v>0</v>
      </c>
      <c r="K1345">
        <v>4.4000000000000004</v>
      </c>
      <c r="L1345">
        <v>10.199999999999999</v>
      </c>
      <c r="M1345">
        <v>23</v>
      </c>
      <c r="N1345">
        <v>18</v>
      </c>
      <c r="O1345">
        <v>41</v>
      </c>
      <c r="P1345">
        <v>59</v>
      </c>
      <c r="Q1345">
        <v>100</v>
      </c>
    </row>
    <row r="1346" spans="1:17" x14ac:dyDescent="0.2">
      <c r="A1346" s="7" t="str">
        <f t="shared" si="20"/>
        <v>WalesJun-11 to Aug-11</v>
      </c>
      <c r="B1346" t="s">
        <v>65</v>
      </c>
      <c r="C1346" t="s">
        <v>149</v>
      </c>
      <c r="D1346">
        <v>1.3</v>
      </c>
      <c r="E1346">
        <v>1.3</v>
      </c>
      <c r="F1346">
        <v>2.6</v>
      </c>
      <c r="G1346">
        <v>3.2</v>
      </c>
      <c r="H1346">
        <v>5.8</v>
      </c>
      <c r="I1346">
        <v>4.8</v>
      </c>
      <c r="J1346">
        <v>0</v>
      </c>
      <c r="K1346">
        <v>4.8</v>
      </c>
      <c r="L1346">
        <v>10.6</v>
      </c>
      <c r="M1346">
        <v>22</v>
      </c>
      <c r="N1346">
        <v>23</v>
      </c>
      <c r="O1346">
        <v>45</v>
      </c>
      <c r="P1346">
        <v>55</v>
      </c>
      <c r="Q1346">
        <v>100</v>
      </c>
    </row>
    <row r="1347" spans="1:17" x14ac:dyDescent="0.2">
      <c r="A1347" s="7" t="str">
        <f t="shared" ref="A1347:A1410" si="21">CONCATENATE(B1347,C1347)</f>
        <v>WalesSep-11 to Nov-11</v>
      </c>
      <c r="B1347" t="s">
        <v>65</v>
      </c>
      <c r="C1347" t="s">
        <v>150</v>
      </c>
      <c r="D1347">
        <v>1.6</v>
      </c>
      <c r="E1347">
        <v>1.7</v>
      </c>
      <c r="F1347">
        <v>3.3</v>
      </c>
      <c r="G1347">
        <v>3.7</v>
      </c>
      <c r="H1347">
        <v>7.1</v>
      </c>
      <c r="I1347">
        <v>5.5</v>
      </c>
      <c r="J1347">
        <v>0.1</v>
      </c>
      <c r="K1347">
        <v>5.7</v>
      </c>
      <c r="L1347">
        <v>12.7</v>
      </c>
      <c r="M1347">
        <v>22</v>
      </c>
      <c r="N1347">
        <v>25</v>
      </c>
      <c r="O1347">
        <v>47</v>
      </c>
      <c r="P1347">
        <v>53</v>
      </c>
      <c r="Q1347">
        <v>100</v>
      </c>
    </row>
    <row r="1348" spans="1:17" x14ac:dyDescent="0.2">
      <c r="A1348" s="7" t="str">
        <f t="shared" si="21"/>
        <v>WalesDec-11 to Feb-12</v>
      </c>
      <c r="B1348" t="s">
        <v>65</v>
      </c>
      <c r="C1348" t="s">
        <v>230</v>
      </c>
      <c r="D1348">
        <v>1.8</v>
      </c>
      <c r="E1348">
        <v>2</v>
      </c>
      <c r="F1348">
        <v>3.8</v>
      </c>
      <c r="G1348">
        <v>3.8</v>
      </c>
      <c r="H1348">
        <v>7.6</v>
      </c>
      <c r="I1348">
        <v>5</v>
      </c>
      <c r="J1348">
        <v>0.4</v>
      </c>
      <c r="K1348">
        <v>5.5</v>
      </c>
      <c r="L1348">
        <v>13.1</v>
      </c>
      <c r="M1348">
        <v>23</v>
      </c>
      <c r="N1348">
        <v>27</v>
      </c>
      <c r="O1348">
        <v>50</v>
      </c>
      <c r="P1348">
        <v>50</v>
      </c>
      <c r="Q1348">
        <v>100</v>
      </c>
    </row>
    <row r="1349" spans="1:17" x14ac:dyDescent="0.2">
      <c r="A1349" s="7" t="str">
        <f t="shared" si="21"/>
        <v>WalesMar-12 to May-12</v>
      </c>
      <c r="B1349" t="s">
        <v>65</v>
      </c>
      <c r="C1349" t="s">
        <v>240</v>
      </c>
      <c r="D1349">
        <v>2.2999999999999998</v>
      </c>
      <c r="E1349">
        <v>3.1</v>
      </c>
      <c r="F1349">
        <v>5.4</v>
      </c>
      <c r="G1349">
        <v>4.2</v>
      </c>
      <c r="H1349">
        <v>9.6999999999999993</v>
      </c>
      <c r="I1349">
        <v>5.3</v>
      </c>
      <c r="J1349">
        <v>0.9</v>
      </c>
      <c r="K1349">
        <v>6.2</v>
      </c>
      <c r="L1349">
        <v>15.9</v>
      </c>
      <c r="M1349">
        <v>24</v>
      </c>
      <c r="N1349">
        <v>32</v>
      </c>
      <c r="O1349">
        <v>56</v>
      </c>
      <c r="P1349">
        <v>44</v>
      </c>
      <c r="Q1349">
        <v>100</v>
      </c>
    </row>
    <row r="1350" spans="1:17" x14ac:dyDescent="0.2">
      <c r="A1350" s="7" t="str">
        <f t="shared" si="21"/>
        <v>WalesJun-12 to Aug-12</v>
      </c>
      <c r="B1350" t="s">
        <v>65</v>
      </c>
      <c r="C1350" t="s">
        <v>250</v>
      </c>
      <c r="D1350">
        <v>2.1</v>
      </c>
      <c r="E1350">
        <v>3.1</v>
      </c>
      <c r="F1350">
        <v>5.2</v>
      </c>
      <c r="G1350">
        <v>4.3</v>
      </c>
      <c r="H1350">
        <v>9.5</v>
      </c>
      <c r="I1350">
        <v>5.2</v>
      </c>
      <c r="J1350">
        <v>1.4</v>
      </c>
      <c r="K1350">
        <v>6.7</v>
      </c>
      <c r="L1350">
        <v>16.2</v>
      </c>
      <c r="M1350">
        <v>22</v>
      </c>
      <c r="N1350">
        <v>32</v>
      </c>
      <c r="O1350">
        <v>54</v>
      </c>
      <c r="P1350">
        <v>46</v>
      </c>
      <c r="Q1350">
        <v>100</v>
      </c>
    </row>
    <row r="1351" spans="1:17" x14ac:dyDescent="0.2">
      <c r="A1351" s="7" t="str">
        <f t="shared" si="21"/>
        <v>WalesSep-12 to Nov-12</v>
      </c>
      <c r="B1351" t="s">
        <v>65</v>
      </c>
      <c r="C1351" t="s">
        <v>257</v>
      </c>
      <c r="D1351">
        <v>2</v>
      </c>
      <c r="E1351">
        <v>2.6</v>
      </c>
      <c r="F1351">
        <v>4.5999999999999996</v>
      </c>
      <c r="G1351">
        <v>4.2</v>
      </c>
      <c r="H1351">
        <v>8.8000000000000007</v>
      </c>
      <c r="I1351">
        <v>5.0999999999999996</v>
      </c>
      <c r="J1351">
        <v>1.3</v>
      </c>
      <c r="K1351">
        <v>6.4</v>
      </c>
      <c r="L1351">
        <v>15.2</v>
      </c>
      <c r="M1351">
        <v>23</v>
      </c>
      <c r="N1351">
        <v>30</v>
      </c>
      <c r="O1351">
        <v>53</v>
      </c>
      <c r="P1351">
        <v>47</v>
      </c>
      <c r="Q1351">
        <v>100</v>
      </c>
    </row>
    <row r="1352" spans="1:17" x14ac:dyDescent="0.2">
      <c r="A1352" s="7" t="str">
        <f t="shared" si="21"/>
        <v>WalesDec-12 to Feb-13</v>
      </c>
      <c r="B1352" t="s">
        <v>65</v>
      </c>
      <c r="C1352" t="s">
        <v>271</v>
      </c>
      <c r="D1352">
        <v>1.6</v>
      </c>
      <c r="E1352">
        <v>2.9</v>
      </c>
      <c r="F1352">
        <v>4.5</v>
      </c>
      <c r="G1352">
        <v>3</v>
      </c>
      <c r="H1352">
        <v>7.5</v>
      </c>
      <c r="I1352">
        <v>5.0999999999999996</v>
      </c>
      <c r="J1352">
        <v>2.2000000000000002</v>
      </c>
      <c r="K1352">
        <v>7.2</v>
      </c>
      <c r="L1352">
        <v>14.7</v>
      </c>
      <c r="M1352">
        <v>21</v>
      </c>
      <c r="N1352">
        <v>39</v>
      </c>
      <c r="O1352">
        <v>60</v>
      </c>
      <c r="P1352">
        <v>40</v>
      </c>
      <c r="Q1352">
        <v>100</v>
      </c>
    </row>
    <row r="1353" spans="1:17" x14ac:dyDescent="0.2">
      <c r="A1353" s="7" t="str">
        <f t="shared" si="21"/>
        <v>WalesMar-13 to May-13</v>
      </c>
      <c r="B1353" t="s">
        <v>65</v>
      </c>
      <c r="C1353" t="s">
        <v>281</v>
      </c>
      <c r="D1353">
        <v>1.2</v>
      </c>
      <c r="E1353">
        <v>2.4</v>
      </c>
      <c r="F1353">
        <v>3.5</v>
      </c>
      <c r="G1353">
        <v>2.2999999999999998</v>
      </c>
      <c r="H1353">
        <v>5.8</v>
      </c>
      <c r="I1353">
        <v>5.4</v>
      </c>
      <c r="J1353">
        <v>1.7</v>
      </c>
      <c r="K1353">
        <v>7.1</v>
      </c>
      <c r="L1353">
        <v>12.9</v>
      </c>
      <c r="M1353">
        <v>20</v>
      </c>
      <c r="N1353">
        <v>40</v>
      </c>
      <c r="O1353">
        <v>60</v>
      </c>
      <c r="P1353">
        <v>40</v>
      </c>
      <c r="Q1353">
        <v>100</v>
      </c>
    </row>
    <row r="1354" spans="1:17" x14ac:dyDescent="0.2">
      <c r="A1354" s="7" t="str">
        <f t="shared" si="21"/>
        <v>WalesJun-13 to Aug-13</v>
      </c>
      <c r="B1354" t="s">
        <v>65</v>
      </c>
      <c r="C1354" t="s">
        <v>758</v>
      </c>
      <c r="D1354">
        <v>1</v>
      </c>
      <c r="E1354">
        <v>2.2000000000000002</v>
      </c>
      <c r="F1354">
        <v>3.2</v>
      </c>
      <c r="G1354">
        <v>2.2000000000000002</v>
      </c>
      <c r="H1354">
        <v>5.4</v>
      </c>
      <c r="I1354">
        <v>6</v>
      </c>
      <c r="J1354">
        <v>1.9</v>
      </c>
      <c r="K1354">
        <v>7.9</v>
      </c>
      <c r="L1354">
        <v>13.3</v>
      </c>
      <c r="M1354">
        <v>18</v>
      </c>
      <c r="N1354">
        <v>41</v>
      </c>
      <c r="O1354">
        <v>59</v>
      </c>
      <c r="P1354">
        <v>41</v>
      </c>
      <c r="Q1354">
        <v>100</v>
      </c>
    </row>
    <row r="1355" spans="1:17" x14ac:dyDescent="0.2">
      <c r="A1355" s="7" t="str">
        <f t="shared" si="21"/>
        <v>WalesSep-13 to Nov-13</v>
      </c>
      <c r="B1355" t="s">
        <v>65</v>
      </c>
      <c r="C1355" t="s">
        <v>785</v>
      </c>
      <c r="D1355">
        <v>0.9</v>
      </c>
      <c r="E1355">
        <v>2.1</v>
      </c>
      <c r="F1355">
        <v>3</v>
      </c>
      <c r="G1355">
        <v>2.1</v>
      </c>
      <c r="H1355">
        <v>5.0999999999999996</v>
      </c>
      <c r="I1355">
        <v>6.3</v>
      </c>
      <c r="J1355">
        <v>1.8</v>
      </c>
      <c r="K1355">
        <v>8.1</v>
      </c>
      <c r="L1355">
        <v>13.2</v>
      </c>
      <c r="M1355">
        <v>18</v>
      </c>
      <c r="N1355">
        <v>41</v>
      </c>
      <c r="O1355">
        <v>59</v>
      </c>
      <c r="P1355">
        <v>41</v>
      </c>
      <c r="Q1355">
        <v>100</v>
      </c>
    </row>
    <row r="1356" spans="1:17" x14ac:dyDescent="0.2">
      <c r="A1356" s="7" t="str">
        <f t="shared" si="21"/>
        <v>WalesDec-13 to Feb-14</v>
      </c>
      <c r="B1356" t="s">
        <v>65</v>
      </c>
      <c r="C1356" t="s">
        <v>803</v>
      </c>
      <c r="D1356">
        <v>0.6</v>
      </c>
      <c r="E1356">
        <v>1.9</v>
      </c>
      <c r="F1356">
        <v>2.5</v>
      </c>
      <c r="G1356">
        <v>1.4</v>
      </c>
      <c r="H1356">
        <v>3.9</v>
      </c>
      <c r="I1356">
        <v>5.8</v>
      </c>
      <c r="J1356">
        <v>3.4</v>
      </c>
      <c r="K1356">
        <v>9.1999999999999993</v>
      </c>
      <c r="L1356">
        <v>13.1</v>
      </c>
      <c r="M1356">
        <v>15</v>
      </c>
      <c r="N1356">
        <v>49</v>
      </c>
      <c r="O1356">
        <v>64</v>
      </c>
      <c r="P1356">
        <v>36</v>
      </c>
      <c r="Q1356">
        <v>100</v>
      </c>
    </row>
    <row r="1357" spans="1:17" x14ac:dyDescent="0.2">
      <c r="A1357" s="7" t="str">
        <f t="shared" si="21"/>
        <v>WalesMar-14 to May-14</v>
      </c>
      <c r="B1357" t="s">
        <v>65</v>
      </c>
      <c r="C1357" t="s">
        <v>767</v>
      </c>
      <c r="D1357">
        <v>0.6</v>
      </c>
      <c r="E1357">
        <v>2</v>
      </c>
      <c r="F1357">
        <v>2.5</v>
      </c>
      <c r="G1357">
        <v>1.3</v>
      </c>
      <c r="H1357">
        <v>3.8</v>
      </c>
      <c r="I1357">
        <v>5.7</v>
      </c>
      <c r="J1357">
        <v>3</v>
      </c>
      <c r="K1357">
        <v>8.6999999999999993</v>
      </c>
      <c r="L1357">
        <v>12.5</v>
      </c>
      <c r="M1357">
        <v>15</v>
      </c>
      <c r="N1357">
        <v>51</v>
      </c>
      <c r="O1357">
        <v>66</v>
      </c>
      <c r="P1357">
        <v>34</v>
      </c>
      <c r="Q1357">
        <v>100</v>
      </c>
    </row>
    <row r="1358" spans="1:17" x14ac:dyDescent="0.2">
      <c r="A1358" s="7" t="str">
        <f t="shared" si="21"/>
        <v>WalesJun-14 to Aug-14</v>
      </c>
      <c r="B1358" t="s">
        <v>65</v>
      </c>
      <c r="C1358" t="s">
        <v>772</v>
      </c>
      <c r="D1358">
        <v>0.5</v>
      </c>
      <c r="E1358">
        <v>2.1</v>
      </c>
      <c r="F1358">
        <v>2.5</v>
      </c>
      <c r="G1358">
        <v>1</v>
      </c>
      <c r="H1358">
        <v>3.5</v>
      </c>
      <c r="I1358">
        <v>5.6</v>
      </c>
      <c r="J1358">
        <v>4.2</v>
      </c>
      <c r="K1358">
        <v>9.8000000000000007</v>
      </c>
      <c r="L1358">
        <v>13.3</v>
      </c>
      <c r="M1358">
        <v>13</v>
      </c>
      <c r="N1358">
        <v>59</v>
      </c>
      <c r="O1358">
        <v>72</v>
      </c>
      <c r="P1358">
        <v>28</v>
      </c>
      <c r="Q1358">
        <v>100</v>
      </c>
    </row>
    <row r="1359" spans="1:17" x14ac:dyDescent="0.2">
      <c r="A1359" s="7" t="str">
        <f t="shared" si="21"/>
        <v>WalesOct-08</v>
      </c>
      <c r="B1359" t="s">
        <v>65</v>
      </c>
      <c r="C1359" t="s">
        <v>174</v>
      </c>
      <c r="D1359">
        <v>0.1</v>
      </c>
      <c r="E1359">
        <v>0.1</v>
      </c>
      <c r="F1359">
        <v>0.2</v>
      </c>
      <c r="G1359">
        <v>0.2</v>
      </c>
      <c r="H1359">
        <v>0.4</v>
      </c>
      <c r="I1359">
        <v>0.2</v>
      </c>
      <c r="J1359">
        <v>0</v>
      </c>
      <c r="K1359">
        <v>0.2</v>
      </c>
      <c r="L1359">
        <v>0.7</v>
      </c>
      <c r="M1359">
        <v>28</v>
      </c>
      <c r="N1359">
        <v>13</v>
      </c>
      <c r="O1359">
        <v>41</v>
      </c>
      <c r="P1359">
        <v>59</v>
      </c>
      <c r="Q1359">
        <v>100</v>
      </c>
    </row>
    <row r="1360" spans="1:17" x14ac:dyDescent="0.2">
      <c r="A1360" s="7" t="str">
        <f t="shared" si="21"/>
        <v>WalesNov-08</v>
      </c>
      <c r="B1360" t="s">
        <v>65</v>
      </c>
      <c r="C1360" t="s">
        <v>175</v>
      </c>
      <c r="D1360">
        <v>0.5</v>
      </c>
      <c r="E1360">
        <v>0.2</v>
      </c>
      <c r="F1360">
        <v>0.7</v>
      </c>
      <c r="G1360">
        <v>1.3</v>
      </c>
      <c r="H1360">
        <v>2.1</v>
      </c>
      <c r="I1360">
        <v>1.2</v>
      </c>
      <c r="J1360">
        <v>0</v>
      </c>
      <c r="K1360">
        <v>1.2</v>
      </c>
      <c r="L1360">
        <v>3.3</v>
      </c>
      <c r="M1360">
        <v>26</v>
      </c>
      <c r="N1360">
        <v>10</v>
      </c>
      <c r="O1360">
        <v>36</v>
      </c>
      <c r="P1360">
        <v>64</v>
      </c>
      <c r="Q1360">
        <v>100</v>
      </c>
    </row>
    <row r="1361" spans="1:17" x14ac:dyDescent="0.2">
      <c r="A1361" s="7" t="str">
        <f t="shared" si="21"/>
        <v>WalesDec-08</v>
      </c>
      <c r="B1361" t="s">
        <v>65</v>
      </c>
      <c r="C1361" t="s">
        <v>176</v>
      </c>
      <c r="D1361">
        <v>0.5</v>
      </c>
      <c r="E1361">
        <v>0.2</v>
      </c>
      <c r="F1361">
        <v>0.7</v>
      </c>
      <c r="G1361">
        <v>1.1000000000000001</v>
      </c>
      <c r="H1361">
        <v>1.8</v>
      </c>
      <c r="I1361">
        <v>1.2</v>
      </c>
      <c r="J1361">
        <v>0</v>
      </c>
      <c r="K1361">
        <v>1.2</v>
      </c>
      <c r="L1361">
        <v>3</v>
      </c>
      <c r="M1361">
        <v>27</v>
      </c>
      <c r="N1361">
        <v>11</v>
      </c>
      <c r="O1361">
        <v>37</v>
      </c>
      <c r="P1361">
        <v>63</v>
      </c>
      <c r="Q1361">
        <v>100</v>
      </c>
    </row>
    <row r="1362" spans="1:17" x14ac:dyDescent="0.2">
      <c r="A1362" s="7" t="str">
        <f t="shared" si="21"/>
        <v>WalesJan-09</v>
      </c>
      <c r="B1362" t="s">
        <v>65</v>
      </c>
      <c r="C1362" t="s">
        <v>177</v>
      </c>
      <c r="D1362">
        <v>0.7</v>
      </c>
      <c r="E1362">
        <v>0.2</v>
      </c>
      <c r="F1362">
        <v>0.9</v>
      </c>
      <c r="G1362">
        <v>1.5</v>
      </c>
      <c r="H1362">
        <v>2.4</v>
      </c>
      <c r="I1362">
        <v>1.4</v>
      </c>
      <c r="J1362">
        <v>0</v>
      </c>
      <c r="K1362">
        <v>1.4</v>
      </c>
      <c r="L1362">
        <v>3.8</v>
      </c>
      <c r="M1362">
        <v>28</v>
      </c>
      <c r="N1362">
        <v>9</v>
      </c>
      <c r="O1362">
        <v>37</v>
      </c>
      <c r="P1362">
        <v>63</v>
      </c>
      <c r="Q1362">
        <v>100</v>
      </c>
    </row>
    <row r="1363" spans="1:17" x14ac:dyDescent="0.2">
      <c r="A1363" s="7" t="str">
        <f t="shared" si="21"/>
        <v>WalesFeb-09</v>
      </c>
      <c r="B1363" t="s">
        <v>65</v>
      </c>
      <c r="C1363" t="s">
        <v>178</v>
      </c>
      <c r="D1363">
        <v>0.6</v>
      </c>
      <c r="E1363">
        <v>0.2</v>
      </c>
      <c r="F1363">
        <v>0.8</v>
      </c>
      <c r="G1363">
        <v>1.4</v>
      </c>
      <c r="H1363">
        <v>2.2999999999999998</v>
      </c>
      <c r="I1363">
        <v>1.3</v>
      </c>
      <c r="J1363">
        <v>0</v>
      </c>
      <c r="K1363">
        <v>1.3</v>
      </c>
      <c r="L1363">
        <v>3.5</v>
      </c>
      <c r="M1363">
        <v>29</v>
      </c>
      <c r="N1363">
        <v>8</v>
      </c>
      <c r="O1363">
        <v>37</v>
      </c>
      <c r="P1363">
        <v>63</v>
      </c>
      <c r="Q1363">
        <v>100</v>
      </c>
    </row>
    <row r="1364" spans="1:17" x14ac:dyDescent="0.2">
      <c r="A1364" s="7" t="str">
        <f t="shared" si="21"/>
        <v>WalesMar-09</v>
      </c>
      <c r="B1364" t="s">
        <v>65</v>
      </c>
      <c r="C1364" t="s">
        <v>179</v>
      </c>
      <c r="D1364">
        <v>0.7</v>
      </c>
      <c r="E1364">
        <v>0.2</v>
      </c>
      <c r="F1364">
        <v>1</v>
      </c>
      <c r="G1364">
        <v>1.7</v>
      </c>
      <c r="H1364">
        <v>2.6</v>
      </c>
      <c r="I1364">
        <v>1.4</v>
      </c>
      <c r="J1364">
        <v>0</v>
      </c>
      <c r="K1364">
        <v>1.4</v>
      </c>
      <c r="L1364">
        <v>4</v>
      </c>
      <c r="M1364">
        <v>28</v>
      </c>
      <c r="N1364">
        <v>9</v>
      </c>
      <c r="O1364">
        <v>37</v>
      </c>
      <c r="P1364">
        <v>63</v>
      </c>
      <c r="Q1364">
        <v>100</v>
      </c>
    </row>
    <row r="1365" spans="1:17" x14ac:dyDescent="0.2">
      <c r="A1365" s="7" t="str">
        <f t="shared" si="21"/>
        <v>WalesApr-09</v>
      </c>
      <c r="B1365" t="s">
        <v>65</v>
      </c>
      <c r="C1365" t="s">
        <v>180</v>
      </c>
      <c r="D1365">
        <v>0.7</v>
      </c>
      <c r="E1365">
        <v>0.2</v>
      </c>
      <c r="F1365">
        <v>0.9</v>
      </c>
      <c r="G1365">
        <v>1.5</v>
      </c>
      <c r="H1365">
        <v>2.4</v>
      </c>
      <c r="I1365">
        <v>1.2</v>
      </c>
      <c r="J1365">
        <v>0</v>
      </c>
      <c r="K1365">
        <v>1.2</v>
      </c>
      <c r="L1365">
        <v>3.6</v>
      </c>
      <c r="M1365">
        <v>28</v>
      </c>
      <c r="N1365">
        <v>9</v>
      </c>
      <c r="O1365">
        <v>37</v>
      </c>
      <c r="P1365">
        <v>63</v>
      </c>
      <c r="Q1365">
        <v>100</v>
      </c>
    </row>
    <row r="1366" spans="1:17" x14ac:dyDescent="0.2">
      <c r="A1366" s="7" t="str">
        <f t="shared" si="21"/>
        <v>WalesMay-09</v>
      </c>
      <c r="B1366" t="s">
        <v>65</v>
      </c>
      <c r="C1366" t="s">
        <v>181</v>
      </c>
      <c r="D1366">
        <v>0.7</v>
      </c>
      <c r="E1366">
        <v>0.2</v>
      </c>
      <c r="F1366">
        <v>0.9</v>
      </c>
      <c r="G1366">
        <v>1.4</v>
      </c>
      <c r="H1366">
        <v>2.4</v>
      </c>
      <c r="I1366">
        <v>1.3</v>
      </c>
      <c r="J1366">
        <v>0</v>
      </c>
      <c r="K1366">
        <v>1.3</v>
      </c>
      <c r="L1366">
        <v>3.6</v>
      </c>
      <c r="M1366">
        <v>31</v>
      </c>
      <c r="N1366">
        <v>9</v>
      </c>
      <c r="O1366">
        <v>39</v>
      </c>
      <c r="P1366">
        <v>61</v>
      </c>
      <c r="Q1366">
        <v>100</v>
      </c>
    </row>
    <row r="1367" spans="1:17" x14ac:dyDescent="0.2">
      <c r="A1367" s="7" t="str">
        <f t="shared" si="21"/>
        <v>WalesJun-09</v>
      </c>
      <c r="B1367" t="s">
        <v>65</v>
      </c>
      <c r="C1367" t="s">
        <v>182</v>
      </c>
      <c r="D1367">
        <v>0.8</v>
      </c>
      <c r="E1367">
        <v>0.2</v>
      </c>
      <c r="F1367">
        <v>1.1000000000000001</v>
      </c>
      <c r="G1367">
        <v>1.5</v>
      </c>
      <c r="H1367">
        <v>2.6</v>
      </c>
      <c r="I1367">
        <v>1.4</v>
      </c>
      <c r="J1367">
        <v>0</v>
      </c>
      <c r="K1367">
        <v>1.4</v>
      </c>
      <c r="L1367">
        <v>4</v>
      </c>
      <c r="M1367">
        <v>33</v>
      </c>
      <c r="N1367">
        <v>8</v>
      </c>
      <c r="O1367">
        <v>41</v>
      </c>
      <c r="P1367">
        <v>59</v>
      </c>
      <c r="Q1367">
        <v>100</v>
      </c>
    </row>
    <row r="1368" spans="1:17" x14ac:dyDescent="0.2">
      <c r="A1368" s="7" t="str">
        <f t="shared" si="21"/>
        <v>WalesJul-09</v>
      </c>
      <c r="B1368" t="s">
        <v>65</v>
      </c>
      <c r="C1368" t="s">
        <v>183</v>
      </c>
      <c r="D1368">
        <v>0.8</v>
      </c>
      <c r="E1368">
        <v>0.3</v>
      </c>
      <c r="F1368">
        <v>1.1000000000000001</v>
      </c>
      <c r="G1368">
        <v>1.6</v>
      </c>
      <c r="H1368">
        <v>2.7</v>
      </c>
      <c r="I1368">
        <v>1.5</v>
      </c>
      <c r="J1368">
        <v>0</v>
      </c>
      <c r="K1368">
        <v>1.5</v>
      </c>
      <c r="L1368">
        <v>4.2</v>
      </c>
      <c r="M1368">
        <v>31</v>
      </c>
      <c r="N1368">
        <v>10</v>
      </c>
      <c r="O1368">
        <v>40</v>
      </c>
      <c r="P1368">
        <v>60</v>
      </c>
      <c r="Q1368">
        <v>100</v>
      </c>
    </row>
    <row r="1369" spans="1:17" x14ac:dyDescent="0.2">
      <c r="A1369" s="7" t="str">
        <f t="shared" si="21"/>
        <v>WalesAug-09</v>
      </c>
      <c r="B1369" t="s">
        <v>65</v>
      </c>
      <c r="C1369" t="s">
        <v>184</v>
      </c>
      <c r="D1369">
        <v>0.7</v>
      </c>
      <c r="E1369">
        <v>0.2</v>
      </c>
      <c r="F1369">
        <v>0.9</v>
      </c>
      <c r="G1369">
        <v>1.3</v>
      </c>
      <c r="H1369">
        <v>2.2000000000000002</v>
      </c>
      <c r="I1369">
        <v>1.3</v>
      </c>
      <c r="J1369">
        <v>0</v>
      </c>
      <c r="K1369">
        <v>1.3</v>
      </c>
      <c r="L1369">
        <v>3.5</v>
      </c>
      <c r="M1369">
        <v>32</v>
      </c>
      <c r="N1369">
        <v>10</v>
      </c>
      <c r="O1369">
        <v>42</v>
      </c>
      <c r="P1369">
        <v>58</v>
      </c>
      <c r="Q1369">
        <v>100</v>
      </c>
    </row>
    <row r="1370" spans="1:17" x14ac:dyDescent="0.2">
      <c r="A1370" s="7" t="str">
        <f t="shared" si="21"/>
        <v>WalesSep-09</v>
      </c>
      <c r="B1370" t="s">
        <v>65</v>
      </c>
      <c r="C1370" t="s">
        <v>185</v>
      </c>
      <c r="D1370">
        <v>0.8</v>
      </c>
      <c r="E1370">
        <v>0.2</v>
      </c>
      <c r="F1370">
        <v>1</v>
      </c>
      <c r="G1370">
        <v>1.5</v>
      </c>
      <c r="H1370">
        <v>2.5</v>
      </c>
      <c r="I1370">
        <v>1.4</v>
      </c>
      <c r="J1370">
        <v>0</v>
      </c>
      <c r="K1370">
        <v>1.4</v>
      </c>
      <c r="L1370">
        <v>4</v>
      </c>
      <c r="M1370">
        <v>32</v>
      </c>
      <c r="N1370">
        <v>9</v>
      </c>
      <c r="O1370">
        <v>41</v>
      </c>
      <c r="P1370">
        <v>59</v>
      </c>
      <c r="Q1370">
        <v>100</v>
      </c>
    </row>
    <row r="1371" spans="1:17" x14ac:dyDescent="0.2">
      <c r="A1371" s="7" t="str">
        <f t="shared" si="21"/>
        <v>WalesOct-09</v>
      </c>
      <c r="B1371" t="s">
        <v>65</v>
      </c>
      <c r="C1371" t="s">
        <v>186</v>
      </c>
      <c r="D1371">
        <v>0.7</v>
      </c>
      <c r="E1371">
        <v>0.2</v>
      </c>
      <c r="F1371">
        <v>0.9</v>
      </c>
      <c r="G1371">
        <v>1.4</v>
      </c>
      <c r="H1371">
        <v>2.2999999999999998</v>
      </c>
      <c r="I1371">
        <v>1.4</v>
      </c>
      <c r="J1371">
        <v>0</v>
      </c>
      <c r="K1371">
        <v>1.4</v>
      </c>
      <c r="L1371">
        <v>3.7</v>
      </c>
      <c r="M1371">
        <v>30</v>
      </c>
      <c r="N1371">
        <v>7</v>
      </c>
      <c r="O1371">
        <v>37</v>
      </c>
      <c r="P1371">
        <v>63</v>
      </c>
      <c r="Q1371">
        <v>100</v>
      </c>
    </row>
    <row r="1372" spans="1:17" x14ac:dyDescent="0.2">
      <c r="A1372" s="7" t="str">
        <f t="shared" si="21"/>
        <v>WalesNov-09</v>
      </c>
      <c r="B1372" t="s">
        <v>65</v>
      </c>
      <c r="C1372" t="s">
        <v>187</v>
      </c>
      <c r="D1372">
        <v>0.7</v>
      </c>
      <c r="E1372">
        <v>0.2</v>
      </c>
      <c r="F1372">
        <v>0.8</v>
      </c>
      <c r="G1372">
        <v>1.5</v>
      </c>
      <c r="H1372">
        <v>2.2999999999999998</v>
      </c>
      <c r="I1372">
        <v>1.3</v>
      </c>
      <c r="J1372">
        <v>0</v>
      </c>
      <c r="K1372">
        <v>1.3</v>
      </c>
      <c r="L1372">
        <v>3.6</v>
      </c>
      <c r="M1372">
        <v>28</v>
      </c>
      <c r="N1372">
        <v>8</v>
      </c>
      <c r="O1372">
        <v>36</v>
      </c>
      <c r="P1372">
        <v>64</v>
      </c>
      <c r="Q1372">
        <v>100</v>
      </c>
    </row>
    <row r="1373" spans="1:17" x14ac:dyDescent="0.2">
      <c r="A1373" s="7" t="str">
        <f t="shared" si="21"/>
        <v>WalesDec-09</v>
      </c>
      <c r="B1373" t="s">
        <v>65</v>
      </c>
      <c r="C1373" t="s">
        <v>188</v>
      </c>
      <c r="D1373">
        <v>0.6</v>
      </c>
      <c r="E1373">
        <v>0.2</v>
      </c>
      <c r="F1373">
        <v>0.7</v>
      </c>
      <c r="G1373">
        <v>1.2</v>
      </c>
      <c r="H1373">
        <v>1.9</v>
      </c>
      <c r="I1373">
        <v>1.2</v>
      </c>
      <c r="J1373">
        <v>0</v>
      </c>
      <c r="K1373">
        <v>1.2</v>
      </c>
      <c r="L1373">
        <v>3.1</v>
      </c>
      <c r="M1373">
        <v>30</v>
      </c>
      <c r="N1373">
        <v>9</v>
      </c>
      <c r="O1373">
        <v>39</v>
      </c>
      <c r="P1373">
        <v>61</v>
      </c>
      <c r="Q1373">
        <v>100</v>
      </c>
    </row>
    <row r="1374" spans="1:17" x14ac:dyDescent="0.2">
      <c r="A1374" s="7" t="str">
        <f t="shared" si="21"/>
        <v>WalesJan-10</v>
      </c>
      <c r="B1374" t="s">
        <v>65</v>
      </c>
      <c r="C1374" t="s">
        <v>189</v>
      </c>
      <c r="D1374">
        <v>0.7</v>
      </c>
      <c r="E1374">
        <v>0.2</v>
      </c>
      <c r="F1374">
        <v>0.9</v>
      </c>
      <c r="G1374">
        <v>1.5</v>
      </c>
      <c r="H1374">
        <v>2.4</v>
      </c>
      <c r="I1374">
        <v>1.3</v>
      </c>
      <c r="J1374">
        <v>0</v>
      </c>
      <c r="K1374">
        <v>1.3</v>
      </c>
      <c r="L1374">
        <v>3.6</v>
      </c>
      <c r="M1374">
        <v>30</v>
      </c>
      <c r="N1374">
        <v>8</v>
      </c>
      <c r="O1374">
        <v>38</v>
      </c>
      <c r="P1374">
        <v>62</v>
      </c>
      <c r="Q1374">
        <v>100</v>
      </c>
    </row>
    <row r="1375" spans="1:17" x14ac:dyDescent="0.2">
      <c r="A1375" s="7" t="str">
        <f t="shared" si="21"/>
        <v>WalesFeb-10</v>
      </c>
      <c r="B1375" t="s">
        <v>65</v>
      </c>
      <c r="C1375" t="s">
        <v>190</v>
      </c>
      <c r="D1375">
        <v>0.7</v>
      </c>
      <c r="E1375">
        <v>0.2</v>
      </c>
      <c r="F1375">
        <v>0.9</v>
      </c>
      <c r="G1375">
        <v>1.4</v>
      </c>
      <c r="H1375">
        <v>2.2999999999999998</v>
      </c>
      <c r="I1375">
        <v>1.3</v>
      </c>
      <c r="J1375">
        <v>0</v>
      </c>
      <c r="K1375">
        <v>1.3</v>
      </c>
      <c r="L1375">
        <v>3.6</v>
      </c>
      <c r="M1375">
        <v>31</v>
      </c>
      <c r="N1375">
        <v>7</v>
      </c>
      <c r="O1375">
        <v>38</v>
      </c>
      <c r="P1375">
        <v>62</v>
      </c>
      <c r="Q1375">
        <v>100</v>
      </c>
    </row>
    <row r="1376" spans="1:17" x14ac:dyDescent="0.2">
      <c r="A1376" s="7" t="str">
        <f t="shared" si="21"/>
        <v>WalesMar-10</v>
      </c>
      <c r="B1376" t="s">
        <v>65</v>
      </c>
      <c r="C1376" t="s">
        <v>191</v>
      </c>
      <c r="D1376">
        <v>0.7</v>
      </c>
      <c r="E1376">
        <v>0.2</v>
      </c>
      <c r="F1376">
        <v>0.9</v>
      </c>
      <c r="G1376">
        <v>1.6</v>
      </c>
      <c r="H1376">
        <v>2.5</v>
      </c>
      <c r="I1376">
        <v>1.4</v>
      </c>
      <c r="J1376">
        <v>0</v>
      </c>
      <c r="K1376">
        <v>1.4</v>
      </c>
      <c r="L1376">
        <v>3.9</v>
      </c>
      <c r="M1376">
        <v>28</v>
      </c>
      <c r="N1376">
        <v>9</v>
      </c>
      <c r="O1376">
        <v>37</v>
      </c>
      <c r="P1376">
        <v>63</v>
      </c>
      <c r="Q1376">
        <v>100</v>
      </c>
    </row>
    <row r="1377" spans="1:17" x14ac:dyDescent="0.2">
      <c r="A1377" s="7" t="str">
        <f t="shared" si="21"/>
        <v>WalesApr-10</v>
      </c>
      <c r="B1377" t="s">
        <v>65</v>
      </c>
      <c r="C1377" t="s">
        <v>192</v>
      </c>
      <c r="D1377">
        <v>0.7</v>
      </c>
      <c r="E1377">
        <v>0.2</v>
      </c>
      <c r="F1377">
        <v>0.9</v>
      </c>
      <c r="G1377">
        <v>1.4</v>
      </c>
      <c r="H1377">
        <v>2.2999999999999998</v>
      </c>
      <c r="I1377">
        <v>1.2</v>
      </c>
      <c r="J1377">
        <v>0</v>
      </c>
      <c r="K1377">
        <v>1.2</v>
      </c>
      <c r="L1377">
        <v>3.5</v>
      </c>
      <c r="M1377">
        <v>31</v>
      </c>
      <c r="N1377">
        <v>8</v>
      </c>
      <c r="O1377">
        <v>39</v>
      </c>
      <c r="P1377">
        <v>61</v>
      </c>
      <c r="Q1377">
        <v>100</v>
      </c>
    </row>
    <row r="1378" spans="1:17" x14ac:dyDescent="0.2">
      <c r="A1378" s="7" t="str">
        <f t="shared" si="21"/>
        <v>WalesMay-10</v>
      </c>
      <c r="B1378" t="s">
        <v>65</v>
      </c>
      <c r="C1378" t="s">
        <v>193</v>
      </c>
      <c r="D1378">
        <v>0.6</v>
      </c>
      <c r="E1378">
        <v>0.2</v>
      </c>
      <c r="F1378">
        <v>0.8</v>
      </c>
      <c r="G1378">
        <v>1.3</v>
      </c>
      <c r="H1378">
        <v>2.1</v>
      </c>
      <c r="I1378">
        <v>1.2</v>
      </c>
      <c r="J1378">
        <v>0</v>
      </c>
      <c r="K1378">
        <v>1.2</v>
      </c>
      <c r="L1378">
        <v>3.4</v>
      </c>
      <c r="M1378">
        <v>29</v>
      </c>
      <c r="N1378">
        <v>9</v>
      </c>
      <c r="O1378">
        <v>39</v>
      </c>
      <c r="P1378">
        <v>61</v>
      </c>
      <c r="Q1378">
        <v>100</v>
      </c>
    </row>
    <row r="1379" spans="1:17" x14ac:dyDescent="0.2">
      <c r="A1379" s="7" t="str">
        <f t="shared" si="21"/>
        <v>WalesJun-10</v>
      </c>
      <c r="B1379" t="s">
        <v>65</v>
      </c>
      <c r="C1379" t="s">
        <v>194</v>
      </c>
      <c r="D1379">
        <v>0.7</v>
      </c>
      <c r="E1379">
        <v>0.2</v>
      </c>
      <c r="F1379">
        <v>0.9</v>
      </c>
      <c r="G1379">
        <v>1.3</v>
      </c>
      <c r="H1379">
        <v>2.2000000000000002</v>
      </c>
      <c r="I1379">
        <v>1.3</v>
      </c>
      <c r="J1379">
        <v>0</v>
      </c>
      <c r="K1379">
        <v>1.3</v>
      </c>
      <c r="L1379">
        <v>3.5</v>
      </c>
      <c r="M1379">
        <v>31</v>
      </c>
      <c r="N1379">
        <v>8</v>
      </c>
      <c r="O1379">
        <v>39</v>
      </c>
      <c r="P1379">
        <v>61</v>
      </c>
      <c r="Q1379">
        <v>100</v>
      </c>
    </row>
    <row r="1380" spans="1:17" x14ac:dyDescent="0.2">
      <c r="A1380" s="7" t="str">
        <f t="shared" si="21"/>
        <v>WalesJul-10</v>
      </c>
      <c r="B1380" t="s">
        <v>65</v>
      </c>
      <c r="C1380" t="s">
        <v>195</v>
      </c>
      <c r="D1380">
        <v>0.7</v>
      </c>
      <c r="E1380">
        <v>0.2</v>
      </c>
      <c r="F1380">
        <v>0.9</v>
      </c>
      <c r="G1380">
        <v>1.3</v>
      </c>
      <c r="H1380">
        <v>2.2000000000000002</v>
      </c>
      <c r="I1380">
        <v>1.4</v>
      </c>
      <c r="J1380">
        <v>0</v>
      </c>
      <c r="K1380">
        <v>1.4</v>
      </c>
      <c r="L1380">
        <v>3.6</v>
      </c>
      <c r="M1380">
        <v>32</v>
      </c>
      <c r="N1380">
        <v>10</v>
      </c>
      <c r="O1380">
        <v>41</v>
      </c>
      <c r="P1380">
        <v>59</v>
      </c>
      <c r="Q1380">
        <v>100</v>
      </c>
    </row>
    <row r="1381" spans="1:17" x14ac:dyDescent="0.2">
      <c r="A1381" s="7" t="str">
        <f t="shared" si="21"/>
        <v>WalesAug-10</v>
      </c>
      <c r="B1381" t="s">
        <v>65</v>
      </c>
      <c r="C1381" t="s">
        <v>196</v>
      </c>
      <c r="D1381">
        <v>0.6</v>
      </c>
      <c r="E1381">
        <v>0.2</v>
      </c>
      <c r="F1381">
        <v>0.8</v>
      </c>
      <c r="G1381">
        <v>1.3</v>
      </c>
      <c r="H1381">
        <v>2.1</v>
      </c>
      <c r="I1381">
        <v>1.2</v>
      </c>
      <c r="J1381">
        <v>0</v>
      </c>
      <c r="K1381">
        <v>1.2</v>
      </c>
      <c r="L1381">
        <v>3.3</v>
      </c>
      <c r="M1381">
        <v>29</v>
      </c>
      <c r="N1381">
        <v>9</v>
      </c>
      <c r="O1381">
        <v>39</v>
      </c>
      <c r="P1381">
        <v>61</v>
      </c>
      <c r="Q1381">
        <v>100</v>
      </c>
    </row>
    <row r="1382" spans="1:17" x14ac:dyDescent="0.2">
      <c r="A1382" s="7" t="str">
        <f t="shared" si="21"/>
        <v>WalesSep-10</v>
      </c>
      <c r="B1382" t="s">
        <v>65</v>
      </c>
      <c r="C1382" t="s">
        <v>197</v>
      </c>
      <c r="D1382">
        <v>0.7</v>
      </c>
      <c r="E1382">
        <v>0.2</v>
      </c>
      <c r="F1382">
        <v>0.9</v>
      </c>
      <c r="G1382">
        <v>1.4</v>
      </c>
      <c r="H1382">
        <v>2.4</v>
      </c>
      <c r="I1382">
        <v>1.3</v>
      </c>
      <c r="J1382">
        <v>0</v>
      </c>
      <c r="K1382">
        <v>1.3</v>
      </c>
      <c r="L1382">
        <v>3.6</v>
      </c>
      <c r="M1382">
        <v>30</v>
      </c>
      <c r="N1382">
        <v>10</v>
      </c>
      <c r="O1382">
        <v>40</v>
      </c>
      <c r="P1382">
        <v>60</v>
      </c>
      <c r="Q1382">
        <v>100</v>
      </c>
    </row>
    <row r="1383" spans="1:17" x14ac:dyDescent="0.2">
      <c r="A1383" s="7" t="str">
        <f t="shared" si="21"/>
        <v>WalesOct-10</v>
      </c>
      <c r="B1383" t="s">
        <v>65</v>
      </c>
      <c r="C1383" t="s">
        <v>198</v>
      </c>
      <c r="D1383">
        <v>0.7</v>
      </c>
      <c r="E1383">
        <v>0.2</v>
      </c>
      <c r="F1383">
        <v>0.8</v>
      </c>
      <c r="G1383">
        <v>1.3</v>
      </c>
      <c r="H1383">
        <v>2.1</v>
      </c>
      <c r="I1383">
        <v>1.3</v>
      </c>
      <c r="J1383">
        <v>0</v>
      </c>
      <c r="K1383">
        <v>1.3</v>
      </c>
      <c r="L1383">
        <v>3.4</v>
      </c>
      <c r="M1383">
        <v>30</v>
      </c>
      <c r="N1383">
        <v>9</v>
      </c>
      <c r="O1383">
        <v>40</v>
      </c>
      <c r="P1383">
        <v>60</v>
      </c>
      <c r="Q1383">
        <v>100</v>
      </c>
    </row>
    <row r="1384" spans="1:17" x14ac:dyDescent="0.2">
      <c r="A1384" s="7" t="str">
        <f t="shared" si="21"/>
        <v>WalesNov-10</v>
      </c>
      <c r="B1384" t="s">
        <v>65</v>
      </c>
      <c r="C1384" t="s">
        <v>199</v>
      </c>
      <c r="D1384">
        <v>0.7</v>
      </c>
      <c r="E1384">
        <v>0.2</v>
      </c>
      <c r="F1384">
        <v>0.9</v>
      </c>
      <c r="G1384">
        <v>1.3</v>
      </c>
      <c r="H1384">
        <v>2.2000000000000002</v>
      </c>
      <c r="I1384">
        <v>1.4</v>
      </c>
      <c r="J1384">
        <v>0</v>
      </c>
      <c r="K1384">
        <v>1.4</v>
      </c>
      <c r="L1384">
        <v>3.6</v>
      </c>
      <c r="M1384">
        <v>30</v>
      </c>
      <c r="N1384">
        <v>10</v>
      </c>
      <c r="O1384">
        <v>39</v>
      </c>
      <c r="P1384">
        <v>61</v>
      </c>
      <c r="Q1384">
        <v>100</v>
      </c>
    </row>
    <row r="1385" spans="1:17" x14ac:dyDescent="0.2">
      <c r="A1385" s="7" t="str">
        <f t="shared" si="21"/>
        <v>WalesDec-10</v>
      </c>
      <c r="B1385" t="s">
        <v>65</v>
      </c>
      <c r="C1385" t="s">
        <v>200</v>
      </c>
      <c r="D1385">
        <v>0.5</v>
      </c>
      <c r="E1385">
        <v>0.2</v>
      </c>
      <c r="F1385">
        <v>0.7</v>
      </c>
      <c r="G1385">
        <v>1</v>
      </c>
      <c r="H1385">
        <v>1.7</v>
      </c>
      <c r="I1385">
        <v>1.2</v>
      </c>
      <c r="J1385">
        <v>0</v>
      </c>
      <c r="K1385">
        <v>1.2</v>
      </c>
      <c r="L1385">
        <v>2.8</v>
      </c>
      <c r="M1385">
        <v>30</v>
      </c>
      <c r="N1385">
        <v>12</v>
      </c>
      <c r="O1385">
        <v>42</v>
      </c>
      <c r="P1385">
        <v>58</v>
      </c>
      <c r="Q1385">
        <v>100</v>
      </c>
    </row>
    <row r="1386" spans="1:17" x14ac:dyDescent="0.2">
      <c r="A1386" s="7" t="str">
        <f t="shared" si="21"/>
        <v>WalesJan-11</v>
      </c>
      <c r="B1386" t="s">
        <v>65</v>
      </c>
      <c r="C1386" t="s">
        <v>201</v>
      </c>
      <c r="D1386">
        <v>0.7</v>
      </c>
      <c r="E1386">
        <v>0.3</v>
      </c>
      <c r="F1386">
        <v>0.9</v>
      </c>
      <c r="G1386">
        <v>1.5</v>
      </c>
      <c r="H1386">
        <v>2.4</v>
      </c>
      <c r="I1386">
        <v>1.4</v>
      </c>
      <c r="J1386">
        <v>0</v>
      </c>
      <c r="K1386">
        <v>1.4</v>
      </c>
      <c r="L1386">
        <v>3.8</v>
      </c>
      <c r="M1386">
        <v>27</v>
      </c>
      <c r="N1386">
        <v>10</v>
      </c>
      <c r="O1386">
        <v>38</v>
      </c>
      <c r="P1386">
        <v>62</v>
      </c>
      <c r="Q1386">
        <v>100</v>
      </c>
    </row>
    <row r="1387" spans="1:17" x14ac:dyDescent="0.2">
      <c r="A1387" s="7" t="str">
        <f t="shared" si="21"/>
        <v>WalesFeb-11</v>
      </c>
      <c r="B1387" t="s">
        <v>65</v>
      </c>
      <c r="C1387" t="s">
        <v>202</v>
      </c>
      <c r="D1387">
        <v>0.6</v>
      </c>
      <c r="E1387">
        <v>0.3</v>
      </c>
      <c r="F1387">
        <v>0.9</v>
      </c>
      <c r="G1387">
        <v>1.4</v>
      </c>
      <c r="H1387">
        <v>2.2000000000000002</v>
      </c>
      <c r="I1387">
        <v>1.3</v>
      </c>
      <c r="J1387">
        <v>0</v>
      </c>
      <c r="K1387">
        <v>1.3</v>
      </c>
      <c r="L1387">
        <v>3.5</v>
      </c>
      <c r="M1387">
        <v>27</v>
      </c>
      <c r="N1387">
        <v>12</v>
      </c>
      <c r="O1387">
        <v>39</v>
      </c>
      <c r="P1387">
        <v>61</v>
      </c>
      <c r="Q1387">
        <v>100</v>
      </c>
    </row>
    <row r="1388" spans="1:17" x14ac:dyDescent="0.2">
      <c r="A1388" s="7" t="str">
        <f t="shared" si="21"/>
        <v>WalesMar-11</v>
      </c>
      <c r="B1388" t="s">
        <v>65</v>
      </c>
      <c r="C1388" t="s">
        <v>203</v>
      </c>
      <c r="D1388">
        <v>0.5</v>
      </c>
      <c r="E1388">
        <v>0.4</v>
      </c>
      <c r="F1388">
        <v>0.9</v>
      </c>
      <c r="G1388">
        <v>1.4</v>
      </c>
      <c r="H1388">
        <v>2.2999999999999998</v>
      </c>
      <c r="I1388">
        <v>1.6</v>
      </c>
      <c r="J1388">
        <v>0</v>
      </c>
      <c r="K1388">
        <v>1.6</v>
      </c>
      <c r="L1388">
        <v>3.9</v>
      </c>
      <c r="M1388">
        <v>24</v>
      </c>
      <c r="N1388">
        <v>15</v>
      </c>
      <c r="O1388">
        <v>39</v>
      </c>
      <c r="P1388">
        <v>61</v>
      </c>
      <c r="Q1388">
        <v>100</v>
      </c>
    </row>
    <row r="1389" spans="1:17" x14ac:dyDescent="0.2">
      <c r="A1389" s="7" t="str">
        <f t="shared" si="21"/>
        <v>WalesApr-11</v>
      </c>
      <c r="B1389" t="s">
        <v>65</v>
      </c>
      <c r="C1389" t="s">
        <v>204</v>
      </c>
      <c r="D1389">
        <v>0.4</v>
      </c>
      <c r="E1389">
        <v>0.3</v>
      </c>
      <c r="F1389">
        <v>0.7</v>
      </c>
      <c r="G1389">
        <v>1</v>
      </c>
      <c r="H1389">
        <v>1.7</v>
      </c>
      <c r="I1389">
        <v>1.3</v>
      </c>
      <c r="J1389">
        <v>0</v>
      </c>
      <c r="K1389">
        <v>1.3</v>
      </c>
      <c r="L1389">
        <v>3.1</v>
      </c>
      <c r="M1389">
        <v>22</v>
      </c>
      <c r="N1389">
        <v>18</v>
      </c>
      <c r="O1389">
        <v>40</v>
      </c>
      <c r="P1389">
        <v>60</v>
      </c>
      <c r="Q1389">
        <v>100</v>
      </c>
    </row>
    <row r="1390" spans="1:17" x14ac:dyDescent="0.2">
      <c r="A1390" s="7" t="str">
        <f t="shared" si="21"/>
        <v>WalesMay-11</v>
      </c>
      <c r="B1390" t="s">
        <v>65</v>
      </c>
      <c r="C1390" t="s">
        <v>205</v>
      </c>
      <c r="D1390">
        <v>0.4</v>
      </c>
      <c r="E1390">
        <v>0.4</v>
      </c>
      <c r="F1390">
        <v>0.8</v>
      </c>
      <c r="G1390">
        <v>1.1000000000000001</v>
      </c>
      <c r="H1390">
        <v>1.8</v>
      </c>
      <c r="I1390">
        <v>1.5</v>
      </c>
      <c r="J1390">
        <v>0</v>
      </c>
      <c r="K1390">
        <v>1.5</v>
      </c>
      <c r="L1390">
        <v>3.3</v>
      </c>
      <c r="M1390">
        <v>21</v>
      </c>
      <c r="N1390">
        <v>21</v>
      </c>
      <c r="O1390">
        <v>43</v>
      </c>
      <c r="P1390">
        <v>57</v>
      </c>
      <c r="Q1390">
        <v>100</v>
      </c>
    </row>
    <row r="1391" spans="1:17" x14ac:dyDescent="0.2">
      <c r="A1391" s="7" t="str">
        <f t="shared" si="21"/>
        <v>WalesJun-11</v>
      </c>
      <c r="B1391" t="s">
        <v>65</v>
      </c>
      <c r="C1391" t="s">
        <v>206</v>
      </c>
      <c r="D1391">
        <v>0.4</v>
      </c>
      <c r="E1391">
        <v>0.4</v>
      </c>
      <c r="F1391">
        <v>0.8</v>
      </c>
      <c r="G1391">
        <v>1.1000000000000001</v>
      </c>
      <c r="H1391">
        <v>1.9</v>
      </c>
      <c r="I1391">
        <v>1.6</v>
      </c>
      <c r="J1391">
        <v>0</v>
      </c>
      <c r="K1391">
        <v>1.6</v>
      </c>
      <c r="L1391">
        <v>3.5</v>
      </c>
      <c r="M1391">
        <v>21</v>
      </c>
      <c r="N1391">
        <v>22</v>
      </c>
      <c r="O1391">
        <v>43</v>
      </c>
      <c r="P1391">
        <v>57</v>
      </c>
      <c r="Q1391">
        <v>100</v>
      </c>
    </row>
    <row r="1392" spans="1:17" x14ac:dyDescent="0.2">
      <c r="A1392" s="7" t="str">
        <f t="shared" si="21"/>
        <v>WalesJul-11</v>
      </c>
      <c r="B1392" t="s">
        <v>65</v>
      </c>
      <c r="C1392" t="s">
        <v>207</v>
      </c>
      <c r="D1392">
        <v>0.4</v>
      </c>
      <c r="E1392">
        <v>0.5</v>
      </c>
      <c r="F1392">
        <v>0.9</v>
      </c>
      <c r="G1392">
        <v>1.1000000000000001</v>
      </c>
      <c r="H1392">
        <v>1.9</v>
      </c>
      <c r="I1392">
        <v>1.6</v>
      </c>
      <c r="J1392">
        <v>0</v>
      </c>
      <c r="K1392">
        <v>1.6</v>
      </c>
      <c r="L1392">
        <v>3.5</v>
      </c>
      <c r="M1392">
        <v>21</v>
      </c>
      <c r="N1392">
        <v>24</v>
      </c>
      <c r="O1392">
        <v>45</v>
      </c>
      <c r="P1392">
        <v>55</v>
      </c>
      <c r="Q1392">
        <v>100</v>
      </c>
    </row>
    <row r="1393" spans="1:17" x14ac:dyDescent="0.2">
      <c r="A1393" s="7" t="str">
        <f t="shared" si="21"/>
        <v>WalesAug-11</v>
      </c>
      <c r="B1393" t="s">
        <v>65</v>
      </c>
      <c r="C1393" t="s">
        <v>208</v>
      </c>
      <c r="D1393">
        <v>0.5</v>
      </c>
      <c r="E1393">
        <v>0.5</v>
      </c>
      <c r="F1393">
        <v>0.9</v>
      </c>
      <c r="G1393">
        <v>1.1000000000000001</v>
      </c>
      <c r="H1393">
        <v>2</v>
      </c>
      <c r="I1393">
        <v>1.6</v>
      </c>
      <c r="J1393">
        <v>0</v>
      </c>
      <c r="K1393">
        <v>1.6</v>
      </c>
      <c r="L1393">
        <v>3.7</v>
      </c>
      <c r="M1393">
        <v>23</v>
      </c>
      <c r="N1393">
        <v>23</v>
      </c>
      <c r="O1393">
        <v>46</v>
      </c>
      <c r="P1393">
        <v>54</v>
      </c>
      <c r="Q1393">
        <v>100</v>
      </c>
    </row>
    <row r="1394" spans="1:17" x14ac:dyDescent="0.2">
      <c r="A1394" s="7" t="str">
        <f t="shared" si="21"/>
        <v>WalesSep-11</v>
      </c>
      <c r="B1394" t="s">
        <v>65</v>
      </c>
      <c r="C1394" t="s">
        <v>231</v>
      </c>
      <c r="D1394">
        <v>0.5</v>
      </c>
      <c r="E1394">
        <v>0.5</v>
      </c>
      <c r="F1394">
        <v>0.9</v>
      </c>
      <c r="G1394">
        <v>1.2</v>
      </c>
      <c r="H1394">
        <v>2.1</v>
      </c>
      <c r="I1394">
        <v>1.7</v>
      </c>
      <c r="J1394">
        <v>0</v>
      </c>
      <c r="K1394">
        <v>1.8</v>
      </c>
      <c r="L1394">
        <v>3.9</v>
      </c>
      <c r="M1394">
        <v>22</v>
      </c>
      <c r="N1394">
        <v>22</v>
      </c>
      <c r="O1394">
        <v>44</v>
      </c>
      <c r="P1394">
        <v>56</v>
      </c>
      <c r="Q1394">
        <v>100</v>
      </c>
    </row>
    <row r="1395" spans="1:17" x14ac:dyDescent="0.2">
      <c r="A1395" s="7" t="str">
        <f t="shared" si="21"/>
        <v>WalesOct-11</v>
      </c>
      <c r="B1395" t="s">
        <v>65</v>
      </c>
      <c r="C1395" t="s">
        <v>232</v>
      </c>
      <c r="D1395">
        <v>0.5</v>
      </c>
      <c r="E1395">
        <v>0.6</v>
      </c>
      <c r="F1395">
        <v>1.1000000000000001</v>
      </c>
      <c r="G1395">
        <v>1.2</v>
      </c>
      <c r="H1395">
        <v>2.4</v>
      </c>
      <c r="I1395">
        <v>1.8</v>
      </c>
      <c r="J1395">
        <v>0</v>
      </c>
      <c r="K1395">
        <v>1.9</v>
      </c>
      <c r="L1395">
        <v>4.2</v>
      </c>
      <c r="M1395">
        <v>23</v>
      </c>
      <c r="N1395">
        <v>26</v>
      </c>
      <c r="O1395">
        <v>49</v>
      </c>
      <c r="P1395">
        <v>51</v>
      </c>
      <c r="Q1395">
        <v>100</v>
      </c>
    </row>
    <row r="1396" spans="1:17" x14ac:dyDescent="0.2">
      <c r="A1396" s="7" t="str">
        <f t="shared" si="21"/>
        <v>WalesNov-11</v>
      </c>
      <c r="B1396" t="s">
        <v>65</v>
      </c>
      <c r="C1396" t="s">
        <v>233</v>
      </c>
      <c r="D1396">
        <v>0.6</v>
      </c>
      <c r="E1396">
        <v>0.7</v>
      </c>
      <c r="F1396">
        <v>1.3</v>
      </c>
      <c r="G1396">
        <v>1.3</v>
      </c>
      <c r="H1396">
        <v>2.6</v>
      </c>
      <c r="I1396">
        <v>1.9</v>
      </c>
      <c r="J1396">
        <v>0.1</v>
      </c>
      <c r="K1396">
        <v>2</v>
      </c>
      <c r="L1396">
        <v>4.7</v>
      </c>
      <c r="M1396">
        <v>23</v>
      </c>
      <c r="N1396">
        <v>26</v>
      </c>
      <c r="O1396">
        <v>49</v>
      </c>
      <c r="P1396">
        <v>51</v>
      </c>
      <c r="Q1396">
        <v>100</v>
      </c>
    </row>
    <row r="1397" spans="1:17" x14ac:dyDescent="0.2">
      <c r="A1397" s="7" t="str">
        <f t="shared" si="21"/>
        <v>WalesDec-11</v>
      </c>
      <c r="B1397" t="s">
        <v>65</v>
      </c>
      <c r="C1397" t="s">
        <v>234</v>
      </c>
      <c r="D1397">
        <v>0.6</v>
      </c>
      <c r="E1397">
        <v>0.8</v>
      </c>
      <c r="F1397">
        <v>1.4</v>
      </c>
      <c r="G1397">
        <v>1.2</v>
      </c>
      <c r="H1397">
        <v>2.6</v>
      </c>
      <c r="I1397">
        <v>1.6</v>
      </c>
      <c r="J1397">
        <v>0.2</v>
      </c>
      <c r="K1397">
        <v>1.8</v>
      </c>
      <c r="L1397">
        <v>4.3</v>
      </c>
      <c r="M1397">
        <v>24</v>
      </c>
      <c r="N1397">
        <v>30</v>
      </c>
      <c r="O1397">
        <v>54</v>
      </c>
      <c r="P1397">
        <v>46</v>
      </c>
      <c r="Q1397">
        <v>100</v>
      </c>
    </row>
    <row r="1398" spans="1:17" x14ac:dyDescent="0.2">
      <c r="A1398" s="7" t="str">
        <f t="shared" si="21"/>
        <v>WalesJan-12</v>
      </c>
      <c r="B1398" t="s">
        <v>65</v>
      </c>
      <c r="C1398" t="s">
        <v>235</v>
      </c>
      <c r="D1398">
        <v>0.6</v>
      </c>
      <c r="E1398">
        <v>0.7</v>
      </c>
      <c r="F1398">
        <v>1.3</v>
      </c>
      <c r="G1398">
        <v>1.4</v>
      </c>
      <c r="H1398">
        <v>2.7</v>
      </c>
      <c r="I1398">
        <v>1.8</v>
      </c>
      <c r="J1398">
        <v>0.1</v>
      </c>
      <c r="K1398">
        <v>1.9</v>
      </c>
      <c r="L1398">
        <v>4.5999999999999996</v>
      </c>
      <c r="M1398">
        <v>22</v>
      </c>
      <c r="N1398">
        <v>27</v>
      </c>
      <c r="O1398">
        <v>49</v>
      </c>
      <c r="P1398">
        <v>51</v>
      </c>
      <c r="Q1398">
        <v>100</v>
      </c>
    </row>
    <row r="1399" spans="1:17" x14ac:dyDescent="0.2">
      <c r="A1399" s="7" t="str">
        <f t="shared" si="21"/>
        <v>WalesFeb-12</v>
      </c>
      <c r="B1399" t="s">
        <v>65</v>
      </c>
      <c r="C1399" t="s">
        <v>236</v>
      </c>
      <c r="D1399">
        <v>0.6</v>
      </c>
      <c r="E1399">
        <v>0.6</v>
      </c>
      <c r="F1399">
        <v>1.1000000000000001</v>
      </c>
      <c r="G1399">
        <v>1.3</v>
      </c>
      <c r="H1399">
        <v>2.4</v>
      </c>
      <c r="I1399">
        <v>1.7</v>
      </c>
      <c r="J1399">
        <v>0.1</v>
      </c>
      <c r="K1399">
        <v>1.8</v>
      </c>
      <c r="L1399">
        <v>4.2</v>
      </c>
      <c r="M1399">
        <v>23</v>
      </c>
      <c r="N1399">
        <v>23</v>
      </c>
      <c r="O1399">
        <v>46</v>
      </c>
      <c r="P1399">
        <v>54</v>
      </c>
      <c r="Q1399">
        <v>100</v>
      </c>
    </row>
    <row r="1400" spans="1:17" x14ac:dyDescent="0.2">
      <c r="A1400" s="7" t="str">
        <f t="shared" si="21"/>
        <v>WalesMar-12</v>
      </c>
      <c r="B1400" t="s">
        <v>65</v>
      </c>
      <c r="C1400" t="s">
        <v>241</v>
      </c>
      <c r="D1400">
        <v>0.7</v>
      </c>
      <c r="E1400">
        <v>0.7</v>
      </c>
      <c r="F1400">
        <v>1.4</v>
      </c>
      <c r="G1400">
        <v>1.3</v>
      </c>
      <c r="H1400">
        <v>2.7</v>
      </c>
      <c r="I1400">
        <v>1.8</v>
      </c>
      <c r="J1400">
        <v>0.1</v>
      </c>
      <c r="K1400">
        <v>1.9</v>
      </c>
      <c r="L1400">
        <v>4.5999999999999996</v>
      </c>
      <c r="M1400">
        <v>24</v>
      </c>
      <c r="N1400">
        <v>27</v>
      </c>
      <c r="O1400">
        <v>51</v>
      </c>
      <c r="P1400">
        <v>49</v>
      </c>
      <c r="Q1400">
        <v>100</v>
      </c>
    </row>
    <row r="1401" spans="1:17" x14ac:dyDescent="0.2">
      <c r="A1401" s="7" t="str">
        <f t="shared" si="21"/>
        <v>WalesApr-12</v>
      </c>
      <c r="B1401" t="s">
        <v>65</v>
      </c>
      <c r="C1401" t="s">
        <v>242</v>
      </c>
      <c r="D1401">
        <v>0.8</v>
      </c>
      <c r="E1401">
        <v>1.1000000000000001</v>
      </c>
      <c r="F1401">
        <v>1.9</v>
      </c>
      <c r="G1401">
        <v>1.4</v>
      </c>
      <c r="H1401">
        <v>3.3</v>
      </c>
      <c r="I1401">
        <v>1.7</v>
      </c>
      <c r="J1401">
        <v>0.3</v>
      </c>
      <c r="K1401">
        <v>2</v>
      </c>
      <c r="L1401">
        <v>5.3</v>
      </c>
      <c r="M1401">
        <v>24</v>
      </c>
      <c r="N1401">
        <v>34</v>
      </c>
      <c r="O1401">
        <v>58</v>
      </c>
      <c r="P1401">
        <v>42</v>
      </c>
      <c r="Q1401">
        <v>100</v>
      </c>
    </row>
    <row r="1402" spans="1:17" x14ac:dyDescent="0.2">
      <c r="A1402" s="7" t="str">
        <f t="shared" si="21"/>
        <v>WalesMay-12</v>
      </c>
      <c r="B1402" t="s">
        <v>65</v>
      </c>
      <c r="C1402" t="s">
        <v>243</v>
      </c>
      <c r="D1402">
        <v>0.9</v>
      </c>
      <c r="E1402">
        <v>1.3</v>
      </c>
      <c r="F1402">
        <v>2.2000000000000002</v>
      </c>
      <c r="G1402">
        <v>1.5</v>
      </c>
      <c r="H1402">
        <v>3.7</v>
      </c>
      <c r="I1402">
        <v>1.9</v>
      </c>
      <c r="J1402">
        <v>0.5</v>
      </c>
      <c r="K1402">
        <v>2.2999999999999998</v>
      </c>
      <c r="L1402">
        <v>6</v>
      </c>
      <c r="M1402">
        <v>24</v>
      </c>
      <c r="N1402">
        <v>35</v>
      </c>
      <c r="O1402">
        <v>59</v>
      </c>
      <c r="P1402">
        <v>41</v>
      </c>
      <c r="Q1402">
        <v>100</v>
      </c>
    </row>
    <row r="1403" spans="1:17" x14ac:dyDescent="0.2">
      <c r="A1403" s="7" t="str">
        <f t="shared" si="21"/>
        <v>WalesJun-12</v>
      </c>
      <c r="B1403" t="s">
        <v>65</v>
      </c>
      <c r="C1403" t="s">
        <v>251</v>
      </c>
      <c r="D1403">
        <v>0.7</v>
      </c>
      <c r="E1403">
        <v>1.2</v>
      </c>
      <c r="F1403">
        <v>1.9</v>
      </c>
      <c r="G1403">
        <v>1.5</v>
      </c>
      <c r="H1403">
        <v>3.4</v>
      </c>
      <c r="I1403">
        <v>1.7</v>
      </c>
      <c r="J1403">
        <v>0.5</v>
      </c>
      <c r="K1403">
        <v>2.2000000000000002</v>
      </c>
      <c r="L1403">
        <v>5.6</v>
      </c>
      <c r="M1403">
        <v>22</v>
      </c>
      <c r="N1403">
        <v>35</v>
      </c>
      <c r="O1403">
        <v>57</v>
      </c>
      <c r="P1403">
        <v>43</v>
      </c>
      <c r="Q1403">
        <v>100</v>
      </c>
    </row>
    <row r="1404" spans="1:17" x14ac:dyDescent="0.2">
      <c r="A1404" s="7" t="str">
        <f t="shared" si="21"/>
        <v>WalesJul-12</v>
      </c>
      <c r="B1404" t="s">
        <v>65</v>
      </c>
      <c r="C1404" t="s">
        <v>252</v>
      </c>
      <c r="D1404">
        <v>0.7</v>
      </c>
      <c r="E1404">
        <v>1</v>
      </c>
      <c r="F1404">
        <v>1.7</v>
      </c>
      <c r="G1404">
        <v>1.4</v>
      </c>
      <c r="H1404">
        <v>3.2</v>
      </c>
      <c r="I1404">
        <v>1.7</v>
      </c>
      <c r="J1404">
        <v>0.4</v>
      </c>
      <c r="K1404">
        <v>2.2000000000000002</v>
      </c>
      <c r="L1404">
        <v>5.3</v>
      </c>
      <c r="M1404">
        <v>22</v>
      </c>
      <c r="N1404">
        <v>32</v>
      </c>
      <c r="O1404">
        <v>54</v>
      </c>
      <c r="P1404">
        <v>46</v>
      </c>
      <c r="Q1404">
        <v>100</v>
      </c>
    </row>
    <row r="1405" spans="1:17" x14ac:dyDescent="0.2">
      <c r="A1405" s="7" t="str">
        <f t="shared" si="21"/>
        <v>WalesAug-12</v>
      </c>
      <c r="B1405" t="s">
        <v>65</v>
      </c>
      <c r="C1405" t="s">
        <v>253</v>
      </c>
      <c r="D1405">
        <v>0.7</v>
      </c>
      <c r="E1405">
        <v>0.9</v>
      </c>
      <c r="F1405">
        <v>1.6</v>
      </c>
      <c r="G1405">
        <v>1.4</v>
      </c>
      <c r="H1405">
        <v>3</v>
      </c>
      <c r="I1405">
        <v>1.8</v>
      </c>
      <c r="J1405">
        <v>0.5</v>
      </c>
      <c r="K1405">
        <v>2.2999999999999998</v>
      </c>
      <c r="L1405">
        <v>5.2</v>
      </c>
      <c r="M1405">
        <v>23</v>
      </c>
      <c r="N1405">
        <v>29</v>
      </c>
      <c r="O1405">
        <v>52</v>
      </c>
      <c r="P1405">
        <v>48</v>
      </c>
      <c r="Q1405">
        <v>100</v>
      </c>
    </row>
    <row r="1406" spans="1:17" x14ac:dyDescent="0.2">
      <c r="A1406" s="7" t="str">
        <f t="shared" si="21"/>
        <v>WalesSep-12</v>
      </c>
      <c r="B1406" t="s">
        <v>65</v>
      </c>
      <c r="C1406" t="s">
        <v>258</v>
      </c>
      <c r="D1406">
        <v>0.7</v>
      </c>
      <c r="E1406">
        <v>0.8</v>
      </c>
      <c r="F1406">
        <v>1.5</v>
      </c>
      <c r="G1406">
        <v>1.4</v>
      </c>
      <c r="H1406">
        <v>2.8</v>
      </c>
      <c r="I1406">
        <v>1.7</v>
      </c>
      <c r="J1406">
        <v>0.4</v>
      </c>
      <c r="K1406">
        <v>2.1</v>
      </c>
      <c r="L1406">
        <v>4.9000000000000004</v>
      </c>
      <c r="M1406">
        <v>24</v>
      </c>
      <c r="N1406">
        <v>28</v>
      </c>
      <c r="O1406">
        <v>51</v>
      </c>
      <c r="P1406">
        <v>49</v>
      </c>
      <c r="Q1406">
        <v>100</v>
      </c>
    </row>
    <row r="1407" spans="1:17" x14ac:dyDescent="0.2">
      <c r="A1407" s="7" t="str">
        <f t="shared" si="21"/>
        <v>WalesOct-12</v>
      </c>
      <c r="B1407" t="s">
        <v>65</v>
      </c>
      <c r="C1407" t="s">
        <v>259</v>
      </c>
      <c r="D1407">
        <v>0.7</v>
      </c>
      <c r="E1407">
        <v>0.9</v>
      </c>
      <c r="F1407">
        <v>1.5</v>
      </c>
      <c r="G1407">
        <v>1.4</v>
      </c>
      <c r="H1407">
        <v>2.9</v>
      </c>
      <c r="I1407">
        <v>1.6</v>
      </c>
      <c r="J1407">
        <v>0.4</v>
      </c>
      <c r="K1407">
        <v>2</v>
      </c>
      <c r="L1407">
        <v>4.9000000000000004</v>
      </c>
      <c r="M1407">
        <v>23</v>
      </c>
      <c r="N1407">
        <v>29</v>
      </c>
      <c r="O1407">
        <v>52</v>
      </c>
      <c r="P1407">
        <v>48</v>
      </c>
      <c r="Q1407">
        <v>100</v>
      </c>
    </row>
    <row r="1408" spans="1:17" x14ac:dyDescent="0.2">
      <c r="A1408" s="7" t="str">
        <f t="shared" si="21"/>
        <v>WalesNov-12</v>
      </c>
      <c r="B1408" t="s">
        <v>65</v>
      </c>
      <c r="C1408" t="s">
        <v>260</v>
      </c>
      <c r="D1408">
        <v>0.7</v>
      </c>
      <c r="E1408">
        <v>1</v>
      </c>
      <c r="F1408">
        <v>1.7</v>
      </c>
      <c r="G1408">
        <v>1.4</v>
      </c>
      <c r="H1408">
        <v>3</v>
      </c>
      <c r="I1408">
        <v>1.8</v>
      </c>
      <c r="J1408">
        <v>0.6</v>
      </c>
      <c r="K1408">
        <v>2.2999999999999998</v>
      </c>
      <c r="L1408">
        <v>5.4</v>
      </c>
      <c r="M1408">
        <v>22</v>
      </c>
      <c r="N1408">
        <v>32</v>
      </c>
      <c r="O1408">
        <v>55</v>
      </c>
      <c r="P1408">
        <v>45</v>
      </c>
      <c r="Q1408">
        <v>100</v>
      </c>
    </row>
    <row r="1409" spans="1:17" x14ac:dyDescent="0.2">
      <c r="A1409" s="7" t="str">
        <f t="shared" si="21"/>
        <v>WalesDec-12</v>
      </c>
      <c r="B1409" t="s">
        <v>65</v>
      </c>
      <c r="C1409" t="s">
        <v>266</v>
      </c>
      <c r="D1409">
        <v>0.4</v>
      </c>
      <c r="E1409">
        <v>0.7</v>
      </c>
      <c r="F1409">
        <v>1.1000000000000001</v>
      </c>
      <c r="G1409">
        <v>0.8</v>
      </c>
      <c r="H1409">
        <v>2</v>
      </c>
      <c r="I1409">
        <v>1.3</v>
      </c>
      <c r="J1409">
        <v>0.5</v>
      </c>
      <c r="K1409">
        <v>1.8</v>
      </c>
      <c r="L1409">
        <v>3.8</v>
      </c>
      <c r="M1409">
        <v>21</v>
      </c>
      <c r="N1409">
        <v>37</v>
      </c>
      <c r="O1409">
        <v>58</v>
      </c>
      <c r="P1409">
        <v>42</v>
      </c>
      <c r="Q1409">
        <v>100</v>
      </c>
    </row>
    <row r="1410" spans="1:17" x14ac:dyDescent="0.2">
      <c r="A1410" s="7" t="str">
        <f t="shared" si="21"/>
        <v>WalesJan-13</v>
      </c>
      <c r="B1410" t="s">
        <v>65</v>
      </c>
      <c r="C1410" t="s">
        <v>267</v>
      </c>
      <c r="D1410">
        <v>0.6</v>
      </c>
      <c r="E1410">
        <v>1</v>
      </c>
      <c r="F1410">
        <v>1.6</v>
      </c>
      <c r="G1410">
        <v>1.2</v>
      </c>
      <c r="H1410">
        <v>2.8</v>
      </c>
      <c r="I1410">
        <v>2</v>
      </c>
      <c r="J1410">
        <v>0.6</v>
      </c>
      <c r="K1410">
        <v>2.5</v>
      </c>
      <c r="L1410">
        <v>5.3</v>
      </c>
      <c r="M1410">
        <v>21</v>
      </c>
      <c r="N1410">
        <v>36</v>
      </c>
      <c r="O1410">
        <v>57</v>
      </c>
      <c r="P1410">
        <v>43</v>
      </c>
      <c r="Q1410">
        <v>100</v>
      </c>
    </row>
    <row r="1411" spans="1:17" x14ac:dyDescent="0.2">
      <c r="A1411" s="7" t="str">
        <f t="shared" ref="A1411:A1474" si="22">CONCATENATE(B1411,C1411)</f>
        <v>WalesFeb-13</v>
      </c>
      <c r="B1411" t="s">
        <v>65</v>
      </c>
      <c r="C1411" t="s">
        <v>268</v>
      </c>
      <c r="D1411">
        <v>0.6</v>
      </c>
      <c r="E1411">
        <v>1.2</v>
      </c>
      <c r="F1411">
        <v>1.8</v>
      </c>
      <c r="G1411">
        <v>1</v>
      </c>
      <c r="H1411">
        <v>2.7</v>
      </c>
      <c r="I1411">
        <v>1.8</v>
      </c>
      <c r="J1411">
        <v>1.1000000000000001</v>
      </c>
      <c r="K1411">
        <v>2.9</v>
      </c>
      <c r="L1411">
        <v>5.6</v>
      </c>
      <c r="M1411">
        <v>21</v>
      </c>
      <c r="N1411">
        <v>44</v>
      </c>
      <c r="O1411">
        <v>65</v>
      </c>
      <c r="P1411">
        <v>35</v>
      </c>
      <c r="Q1411">
        <v>100</v>
      </c>
    </row>
    <row r="1412" spans="1:17" x14ac:dyDescent="0.2">
      <c r="A1412" s="7" t="str">
        <f t="shared" si="22"/>
        <v>WalesMar-13</v>
      </c>
      <c r="B1412" t="s">
        <v>65</v>
      </c>
      <c r="C1412" t="s">
        <v>282</v>
      </c>
      <c r="D1412">
        <v>0.4</v>
      </c>
      <c r="E1412">
        <v>0.8</v>
      </c>
      <c r="F1412">
        <v>1.2</v>
      </c>
      <c r="G1412">
        <v>0.8</v>
      </c>
      <c r="H1412">
        <v>2</v>
      </c>
      <c r="I1412">
        <v>1.7</v>
      </c>
      <c r="J1412">
        <v>0.5</v>
      </c>
      <c r="K1412">
        <v>2.2000000000000002</v>
      </c>
      <c r="L1412">
        <v>4.3</v>
      </c>
      <c r="M1412">
        <v>21</v>
      </c>
      <c r="N1412">
        <v>40</v>
      </c>
      <c r="O1412">
        <v>61</v>
      </c>
      <c r="P1412">
        <v>39</v>
      </c>
      <c r="Q1412">
        <v>100</v>
      </c>
    </row>
    <row r="1413" spans="1:17" x14ac:dyDescent="0.2">
      <c r="A1413" s="7" t="str">
        <f t="shared" si="22"/>
        <v>WalesApr-13</v>
      </c>
      <c r="B1413" t="s">
        <v>65</v>
      </c>
      <c r="C1413" t="s">
        <v>283</v>
      </c>
      <c r="D1413">
        <v>0.4</v>
      </c>
      <c r="E1413">
        <v>0.8</v>
      </c>
      <c r="F1413">
        <v>1.2</v>
      </c>
      <c r="G1413">
        <v>0.7</v>
      </c>
      <c r="H1413">
        <v>1.9</v>
      </c>
      <c r="I1413">
        <v>1.9</v>
      </c>
      <c r="J1413">
        <v>0.5</v>
      </c>
      <c r="K1413">
        <v>2.5</v>
      </c>
      <c r="L1413">
        <v>4.4000000000000004</v>
      </c>
      <c r="M1413">
        <v>20</v>
      </c>
      <c r="N1413">
        <v>41</v>
      </c>
      <c r="O1413">
        <v>61</v>
      </c>
      <c r="P1413">
        <v>39</v>
      </c>
      <c r="Q1413">
        <v>100</v>
      </c>
    </row>
    <row r="1414" spans="1:17" x14ac:dyDescent="0.2">
      <c r="A1414" s="7" t="str">
        <f t="shared" si="22"/>
        <v>WalesMay-13</v>
      </c>
      <c r="B1414" t="s">
        <v>65</v>
      </c>
      <c r="C1414" t="s">
        <v>284</v>
      </c>
      <c r="D1414">
        <v>0.3</v>
      </c>
      <c r="E1414">
        <v>0.8</v>
      </c>
      <c r="F1414">
        <v>1.1000000000000001</v>
      </c>
      <c r="G1414">
        <v>0.8</v>
      </c>
      <c r="H1414">
        <v>1.9</v>
      </c>
      <c r="I1414">
        <v>1.8</v>
      </c>
      <c r="J1414">
        <v>0.6</v>
      </c>
      <c r="K1414">
        <v>2.4</v>
      </c>
      <c r="L1414">
        <v>4.3</v>
      </c>
      <c r="M1414">
        <v>18</v>
      </c>
      <c r="N1414">
        <v>41</v>
      </c>
      <c r="O1414">
        <v>58</v>
      </c>
      <c r="P1414">
        <v>42</v>
      </c>
      <c r="Q1414">
        <v>100</v>
      </c>
    </row>
    <row r="1415" spans="1:17" x14ac:dyDescent="0.2">
      <c r="A1415" s="7" t="str">
        <f t="shared" si="22"/>
        <v>WalesJun-13</v>
      </c>
      <c r="B1415" t="s">
        <v>65</v>
      </c>
      <c r="C1415" t="s">
        <v>754</v>
      </c>
      <c r="D1415">
        <v>0.3</v>
      </c>
      <c r="E1415">
        <v>0.7</v>
      </c>
      <c r="F1415">
        <v>1</v>
      </c>
      <c r="G1415">
        <v>0.7</v>
      </c>
      <c r="H1415">
        <v>1.8</v>
      </c>
      <c r="I1415">
        <v>1.9</v>
      </c>
      <c r="J1415">
        <v>0.6</v>
      </c>
      <c r="K1415">
        <v>2.5</v>
      </c>
      <c r="L1415">
        <v>4.3</v>
      </c>
      <c r="M1415">
        <v>17</v>
      </c>
      <c r="N1415">
        <v>41</v>
      </c>
      <c r="O1415">
        <v>58</v>
      </c>
      <c r="P1415">
        <v>42</v>
      </c>
      <c r="Q1415">
        <v>100</v>
      </c>
    </row>
    <row r="1416" spans="1:17" x14ac:dyDescent="0.2">
      <c r="A1416" s="7" t="str">
        <f t="shared" si="22"/>
        <v>WalesJul-13</v>
      </c>
      <c r="B1416" t="s">
        <v>65</v>
      </c>
      <c r="C1416" t="s">
        <v>759</v>
      </c>
      <c r="D1416">
        <v>0.4</v>
      </c>
      <c r="E1416">
        <v>0.8</v>
      </c>
      <c r="F1416">
        <v>1.1000000000000001</v>
      </c>
      <c r="G1416">
        <v>0.8</v>
      </c>
      <c r="H1416">
        <v>1.9</v>
      </c>
      <c r="I1416">
        <v>2.2000000000000002</v>
      </c>
      <c r="J1416">
        <v>0.7</v>
      </c>
      <c r="K1416">
        <v>2.9</v>
      </c>
      <c r="L1416">
        <v>4.8</v>
      </c>
      <c r="M1416">
        <v>19</v>
      </c>
      <c r="N1416">
        <v>40</v>
      </c>
      <c r="O1416">
        <v>59</v>
      </c>
      <c r="P1416">
        <v>41</v>
      </c>
      <c r="Q1416">
        <v>100</v>
      </c>
    </row>
    <row r="1417" spans="1:17" x14ac:dyDescent="0.2">
      <c r="A1417" s="7" t="str">
        <f t="shared" si="22"/>
        <v>WalesAug-13</v>
      </c>
      <c r="B1417" t="s">
        <v>65</v>
      </c>
      <c r="C1417" t="s">
        <v>760</v>
      </c>
      <c r="D1417">
        <v>0.3</v>
      </c>
      <c r="E1417">
        <v>0.7</v>
      </c>
      <c r="F1417">
        <v>1</v>
      </c>
      <c r="G1417">
        <v>0.7</v>
      </c>
      <c r="H1417">
        <v>1.7</v>
      </c>
      <c r="I1417">
        <v>2</v>
      </c>
      <c r="J1417">
        <v>0.6</v>
      </c>
      <c r="K1417">
        <v>2.6</v>
      </c>
      <c r="L1417">
        <v>4.3</v>
      </c>
      <c r="M1417">
        <v>18</v>
      </c>
      <c r="N1417">
        <v>41</v>
      </c>
      <c r="O1417">
        <v>59</v>
      </c>
      <c r="P1417">
        <v>41</v>
      </c>
      <c r="Q1417">
        <v>100</v>
      </c>
    </row>
    <row r="1418" spans="1:17" x14ac:dyDescent="0.2">
      <c r="A1418" s="7" t="str">
        <f t="shared" si="22"/>
        <v>WalesSep-13</v>
      </c>
      <c r="B1418" t="s">
        <v>65</v>
      </c>
      <c r="C1418" t="s">
        <v>761</v>
      </c>
      <c r="D1418">
        <v>0.3</v>
      </c>
      <c r="E1418">
        <v>0.7</v>
      </c>
      <c r="F1418">
        <v>1.1000000000000001</v>
      </c>
      <c r="G1418">
        <v>0.7</v>
      </c>
      <c r="H1418">
        <v>1.8</v>
      </c>
      <c r="I1418">
        <v>2</v>
      </c>
      <c r="J1418">
        <v>0.6</v>
      </c>
      <c r="K1418">
        <v>2.6</v>
      </c>
      <c r="L1418">
        <v>4.4000000000000004</v>
      </c>
      <c r="M1418">
        <v>19</v>
      </c>
      <c r="N1418">
        <v>42</v>
      </c>
      <c r="O1418">
        <v>61</v>
      </c>
      <c r="P1418">
        <v>39</v>
      </c>
      <c r="Q1418">
        <v>100</v>
      </c>
    </row>
    <row r="1419" spans="1:17" x14ac:dyDescent="0.2">
      <c r="A1419" s="7" t="str">
        <f t="shared" si="22"/>
        <v>WalesOct-13</v>
      </c>
      <c r="B1419" t="s">
        <v>65</v>
      </c>
      <c r="C1419" t="s">
        <v>786</v>
      </c>
      <c r="D1419">
        <v>0.3</v>
      </c>
      <c r="E1419">
        <v>0.7</v>
      </c>
      <c r="F1419">
        <v>1</v>
      </c>
      <c r="G1419">
        <v>0.7</v>
      </c>
      <c r="H1419">
        <v>1.8</v>
      </c>
      <c r="I1419">
        <v>2.2000000000000002</v>
      </c>
      <c r="J1419">
        <v>0.6</v>
      </c>
      <c r="K1419">
        <v>2.8</v>
      </c>
      <c r="L1419">
        <v>4.5</v>
      </c>
      <c r="M1419">
        <v>17</v>
      </c>
      <c r="N1419">
        <v>40</v>
      </c>
      <c r="O1419">
        <v>58</v>
      </c>
      <c r="P1419">
        <v>42</v>
      </c>
      <c r="Q1419">
        <v>100</v>
      </c>
    </row>
    <row r="1420" spans="1:17" x14ac:dyDescent="0.2">
      <c r="A1420" s="7" t="str">
        <f t="shared" si="22"/>
        <v>WalesNov-13</v>
      </c>
      <c r="B1420" t="s">
        <v>65</v>
      </c>
      <c r="C1420" t="s">
        <v>787</v>
      </c>
      <c r="D1420">
        <v>0.3</v>
      </c>
      <c r="E1420">
        <v>0.7</v>
      </c>
      <c r="F1420">
        <v>0.9</v>
      </c>
      <c r="G1420">
        <v>0.7</v>
      </c>
      <c r="H1420">
        <v>1.6</v>
      </c>
      <c r="I1420">
        <v>2.1</v>
      </c>
      <c r="J1420">
        <v>0.7</v>
      </c>
      <c r="K1420">
        <v>2.8</v>
      </c>
      <c r="L1420">
        <v>4.4000000000000004</v>
      </c>
      <c r="M1420">
        <v>17</v>
      </c>
      <c r="N1420">
        <v>41</v>
      </c>
      <c r="O1420">
        <v>58</v>
      </c>
      <c r="P1420">
        <v>42</v>
      </c>
      <c r="Q1420">
        <v>100</v>
      </c>
    </row>
    <row r="1421" spans="1:17" x14ac:dyDescent="0.2">
      <c r="A1421" s="7" t="str">
        <f t="shared" si="22"/>
        <v>WalesDec-13</v>
      </c>
      <c r="B1421" t="s">
        <v>65</v>
      </c>
      <c r="C1421" t="s">
        <v>788</v>
      </c>
      <c r="D1421">
        <v>0.2</v>
      </c>
      <c r="E1421">
        <v>0.5</v>
      </c>
      <c r="F1421">
        <v>0.7</v>
      </c>
      <c r="G1421">
        <v>0.4</v>
      </c>
      <c r="H1421">
        <v>1.1000000000000001</v>
      </c>
      <c r="I1421">
        <v>1.7</v>
      </c>
      <c r="J1421">
        <v>0.6</v>
      </c>
      <c r="K1421">
        <v>2.2999999999999998</v>
      </c>
      <c r="L1421">
        <v>3.4</v>
      </c>
      <c r="M1421">
        <v>14</v>
      </c>
      <c r="N1421">
        <v>48</v>
      </c>
      <c r="O1421">
        <v>63</v>
      </c>
      <c r="P1421">
        <v>37</v>
      </c>
      <c r="Q1421">
        <v>100</v>
      </c>
    </row>
    <row r="1422" spans="1:17" x14ac:dyDescent="0.2">
      <c r="A1422" s="7" t="str">
        <f t="shared" si="22"/>
        <v>WalesJan-14</v>
      </c>
      <c r="B1422" t="s">
        <v>65</v>
      </c>
      <c r="C1422" t="s">
        <v>804</v>
      </c>
      <c r="D1422">
        <v>0.2</v>
      </c>
      <c r="E1422">
        <v>0.7</v>
      </c>
      <c r="F1422">
        <v>0.9</v>
      </c>
      <c r="G1422">
        <v>0.6</v>
      </c>
      <c r="H1422">
        <v>1.5</v>
      </c>
      <c r="I1422">
        <v>2.2000000000000002</v>
      </c>
      <c r="J1422">
        <v>1.1000000000000001</v>
      </c>
      <c r="K1422">
        <v>3.2</v>
      </c>
      <c r="L1422">
        <v>4.7</v>
      </c>
      <c r="M1422">
        <v>14</v>
      </c>
      <c r="N1422">
        <v>48</v>
      </c>
      <c r="O1422">
        <v>62</v>
      </c>
      <c r="P1422">
        <v>38</v>
      </c>
      <c r="Q1422">
        <v>100</v>
      </c>
    </row>
    <row r="1423" spans="1:17" x14ac:dyDescent="0.2">
      <c r="A1423" s="7" t="str">
        <f t="shared" si="22"/>
        <v>WalesFeb-14</v>
      </c>
      <c r="B1423" t="s">
        <v>65</v>
      </c>
      <c r="C1423" t="s">
        <v>805</v>
      </c>
      <c r="D1423">
        <v>0.2</v>
      </c>
      <c r="E1423">
        <v>0.7</v>
      </c>
      <c r="F1423">
        <v>0.9</v>
      </c>
      <c r="G1423">
        <v>0.4</v>
      </c>
      <c r="H1423">
        <v>1.3</v>
      </c>
      <c r="I1423">
        <v>2</v>
      </c>
      <c r="J1423">
        <v>1.7</v>
      </c>
      <c r="K1423">
        <v>3.7</v>
      </c>
      <c r="L1423">
        <v>5</v>
      </c>
      <c r="M1423">
        <v>17</v>
      </c>
      <c r="N1423">
        <v>51</v>
      </c>
      <c r="O1423">
        <v>68</v>
      </c>
      <c r="P1423">
        <v>32</v>
      </c>
      <c r="Q1423">
        <v>100</v>
      </c>
    </row>
    <row r="1424" spans="1:17" x14ac:dyDescent="0.2">
      <c r="A1424" s="7" t="str">
        <f t="shared" si="22"/>
        <v>WalesMar-14</v>
      </c>
      <c r="B1424" t="s">
        <v>65</v>
      </c>
      <c r="C1424" t="s">
        <v>806</v>
      </c>
      <c r="D1424">
        <v>0.2</v>
      </c>
      <c r="E1424">
        <v>0.7</v>
      </c>
      <c r="F1424">
        <v>0.9</v>
      </c>
      <c r="G1424">
        <v>0.5</v>
      </c>
      <c r="H1424">
        <v>1.4</v>
      </c>
      <c r="I1424">
        <v>1.9</v>
      </c>
      <c r="J1424">
        <v>0.9</v>
      </c>
      <c r="K1424">
        <v>2.9</v>
      </c>
      <c r="L1424">
        <v>4.3</v>
      </c>
      <c r="M1424">
        <v>15</v>
      </c>
      <c r="N1424">
        <v>50</v>
      </c>
      <c r="O1424">
        <v>66</v>
      </c>
      <c r="P1424">
        <v>34</v>
      </c>
      <c r="Q1424">
        <v>100</v>
      </c>
    </row>
    <row r="1425" spans="1:17" x14ac:dyDescent="0.2">
      <c r="A1425" s="7" t="str">
        <f t="shared" si="22"/>
        <v>WalesApr-14</v>
      </c>
      <c r="B1425" t="s">
        <v>65</v>
      </c>
      <c r="C1425" t="s">
        <v>768</v>
      </c>
      <c r="D1425">
        <v>0.2</v>
      </c>
      <c r="E1425">
        <v>0.6</v>
      </c>
      <c r="F1425">
        <v>0.8</v>
      </c>
      <c r="G1425">
        <v>0.4</v>
      </c>
      <c r="H1425">
        <v>1.2</v>
      </c>
      <c r="I1425">
        <v>1.9</v>
      </c>
      <c r="J1425">
        <v>1</v>
      </c>
      <c r="K1425">
        <v>2.9</v>
      </c>
      <c r="L1425">
        <v>4.0999999999999996</v>
      </c>
      <c r="M1425">
        <v>16</v>
      </c>
      <c r="N1425">
        <v>50</v>
      </c>
      <c r="O1425">
        <v>65</v>
      </c>
      <c r="P1425">
        <v>35</v>
      </c>
      <c r="Q1425">
        <v>100</v>
      </c>
    </row>
    <row r="1426" spans="1:17" x14ac:dyDescent="0.2">
      <c r="A1426" s="7" t="str">
        <f t="shared" si="22"/>
        <v>WalesMay-14</v>
      </c>
      <c r="B1426" t="s">
        <v>65</v>
      </c>
      <c r="C1426" t="s">
        <v>769</v>
      </c>
      <c r="D1426">
        <v>0.2</v>
      </c>
      <c r="E1426">
        <v>0.7</v>
      </c>
      <c r="F1426">
        <v>0.8</v>
      </c>
      <c r="G1426">
        <v>0.4</v>
      </c>
      <c r="H1426">
        <v>1.2</v>
      </c>
      <c r="I1426">
        <v>1.9</v>
      </c>
      <c r="J1426">
        <v>1.1000000000000001</v>
      </c>
      <c r="K1426">
        <v>3</v>
      </c>
      <c r="L1426">
        <v>4.2</v>
      </c>
      <c r="M1426">
        <v>13</v>
      </c>
      <c r="N1426">
        <v>54</v>
      </c>
      <c r="O1426">
        <v>67</v>
      </c>
      <c r="P1426">
        <v>33</v>
      </c>
      <c r="Q1426">
        <v>100</v>
      </c>
    </row>
    <row r="1427" spans="1:17" x14ac:dyDescent="0.2">
      <c r="A1427" s="7" t="str">
        <f t="shared" si="22"/>
        <v>WalesJun-14</v>
      </c>
      <c r="B1427" t="s">
        <v>65</v>
      </c>
      <c r="C1427" t="s">
        <v>770</v>
      </c>
      <c r="D1427">
        <v>0.2</v>
      </c>
      <c r="E1427">
        <v>0.7</v>
      </c>
      <c r="F1427">
        <v>0.9</v>
      </c>
      <c r="G1427">
        <v>0.4</v>
      </c>
      <c r="H1427">
        <v>1.2</v>
      </c>
      <c r="I1427">
        <v>1.9</v>
      </c>
      <c r="J1427">
        <v>1.2</v>
      </c>
      <c r="K1427">
        <v>3.1</v>
      </c>
      <c r="L1427">
        <v>4.3</v>
      </c>
      <c r="M1427">
        <v>15</v>
      </c>
      <c r="N1427">
        <v>55</v>
      </c>
      <c r="O1427">
        <v>70</v>
      </c>
      <c r="P1427">
        <v>30</v>
      </c>
      <c r="Q1427">
        <v>100</v>
      </c>
    </row>
    <row r="1428" spans="1:17" x14ac:dyDescent="0.2">
      <c r="A1428" s="7" t="str">
        <f t="shared" si="22"/>
        <v>WalesJul-14</v>
      </c>
      <c r="B1428" t="s">
        <v>65</v>
      </c>
      <c r="C1428" t="s">
        <v>773</v>
      </c>
      <c r="D1428">
        <v>0.2</v>
      </c>
      <c r="E1428">
        <v>0.7</v>
      </c>
      <c r="F1428">
        <v>0.9</v>
      </c>
      <c r="G1428">
        <v>0.3</v>
      </c>
      <c r="H1428">
        <v>1.2</v>
      </c>
      <c r="I1428">
        <v>2</v>
      </c>
      <c r="J1428">
        <v>1.6</v>
      </c>
      <c r="K1428">
        <v>3.6</v>
      </c>
      <c r="L1428">
        <v>4.8</v>
      </c>
      <c r="M1428">
        <v>13</v>
      </c>
      <c r="N1428">
        <v>58</v>
      </c>
      <c r="O1428">
        <v>71</v>
      </c>
      <c r="P1428">
        <v>29</v>
      </c>
      <c r="Q1428">
        <v>100</v>
      </c>
    </row>
    <row r="1429" spans="1:17" x14ac:dyDescent="0.2">
      <c r="A1429" s="7" t="str">
        <f t="shared" si="22"/>
        <v>WalesAug-14</v>
      </c>
      <c r="B1429" t="s">
        <v>65</v>
      </c>
      <c r="C1429" t="s">
        <v>774</v>
      </c>
      <c r="D1429">
        <v>0.1</v>
      </c>
      <c r="E1429">
        <v>0.7</v>
      </c>
      <c r="F1429">
        <v>0.8</v>
      </c>
      <c r="G1429">
        <v>0.3</v>
      </c>
      <c r="H1429">
        <v>1.1000000000000001</v>
      </c>
      <c r="I1429">
        <v>1.8</v>
      </c>
      <c r="J1429">
        <v>1.4</v>
      </c>
      <c r="K1429">
        <v>3.2</v>
      </c>
      <c r="L1429">
        <v>4.3</v>
      </c>
      <c r="M1429">
        <v>12</v>
      </c>
      <c r="N1429">
        <v>64</v>
      </c>
      <c r="O1429">
        <v>76</v>
      </c>
      <c r="P1429">
        <v>24</v>
      </c>
      <c r="Q1429">
        <v>100</v>
      </c>
    </row>
    <row r="1430" spans="1:17" x14ac:dyDescent="0.2">
      <c r="A1430" s="7" t="str">
        <f t="shared" si="22"/>
        <v>WalesSep-14</v>
      </c>
      <c r="B1430" t="s">
        <v>65</v>
      </c>
      <c r="C1430" t="s">
        <v>775</v>
      </c>
      <c r="D1430">
        <v>0.1</v>
      </c>
      <c r="E1430">
        <v>0.8</v>
      </c>
      <c r="F1430">
        <v>0.9</v>
      </c>
      <c r="G1430">
        <v>0.1</v>
      </c>
      <c r="H1430">
        <v>1</v>
      </c>
      <c r="I1430">
        <v>1.8</v>
      </c>
      <c r="J1430">
        <v>1.9</v>
      </c>
      <c r="K1430">
        <v>3.7</v>
      </c>
      <c r="L1430">
        <v>4.8</v>
      </c>
      <c r="M1430">
        <v>13</v>
      </c>
      <c r="N1430">
        <v>73</v>
      </c>
      <c r="O1430">
        <v>86</v>
      </c>
      <c r="P1430">
        <v>14</v>
      </c>
      <c r="Q1430">
        <v>100</v>
      </c>
    </row>
    <row r="1431" spans="1:17" x14ac:dyDescent="0.2">
      <c r="A1431" s="7" t="str">
        <f t="shared" si="22"/>
        <v>WalesTo Date</v>
      </c>
      <c r="B1431" t="s">
        <v>65</v>
      </c>
      <c r="C1431" t="s">
        <v>244</v>
      </c>
      <c r="D1431">
        <v>37.700000000000003</v>
      </c>
      <c r="E1431">
        <v>37.1</v>
      </c>
      <c r="F1431">
        <v>74.8</v>
      </c>
      <c r="G1431">
        <v>79.8</v>
      </c>
      <c r="H1431">
        <v>154.6</v>
      </c>
      <c r="I1431">
        <v>113.8</v>
      </c>
      <c r="J1431">
        <v>24.4</v>
      </c>
      <c r="K1431">
        <v>138.19999999999999</v>
      </c>
      <c r="L1431">
        <v>292.8</v>
      </c>
      <c r="M1431">
        <v>24</v>
      </c>
      <c r="N1431">
        <v>24</v>
      </c>
      <c r="O1431">
        <v>48</v>
      </c>
      <c r="P1431">
        <v>52</v>
      </c>
      <c r="Q1431">
        <v>100</v>
      </c>
    </row>
    <row r="1432" spans="1:17" x14ac:dyDescent="0.2">
      <c r="A1432" s="7" t="str">
        <f t="shared" si="22"/>
        <v>West MidlandsApr-09 to Mar-10</v>
      </c>
      <c r="B1432" t="s">
        <v>66</v>
      </c>
      <c r="C1432" t="s">
        <v>119</v>
      </c>
      <c r="D1432">
        <v>10</v>
      </c>
      <c r="E1432">
        <v>3.8</v>
      </c>
      <c r="F1432">
        <v>13.7</v>
      </c>
      <c r="G1432">
        <v>25.4</v>
      </c>
      <c r="H1432">
        <v>39.1</v>
      </c>
      <c r="I1432">
        <v>21.2</v>
      </c>
      <c r="J1432">
        <v>0</v>
      </c>
      <c r="K1432">
        <v>21.2</v>
      </c>
      <c r="L1432">
        <v>60.3</v>
      </c>
      <c r="M1432">
        <v>25</v>
      </c>
      <c r="N1432">
        <v>10</v>
      </c>
      <c r="O1432">
        <v>35</v>
      </c>
      <c r="P1432">
        <v>65</v>
      </c>
      <c r="Q1432">
        <v>100</v>
      </c>
    </row>
    <row r="1433" spans="1:17" x14ac:dyDescent="0.2">
      <c r="A1433" s="7" t="str">
        <f t="shared" si="22"/>
        <v>West MidlandsApr-10 to Mar-11</v>
      </c>
      <c r="B1433" t="s">
        <v>66</v>
      </c>
      <c r="C1433" t="s">
        <v>120</v>
      </c>
      <c r="D1433">
        <v>10.4</v>
      </c>
      <c r="E1433">
        <v>4.7</v>
      </c>
      <c r="F1433">
        <v>15.2</v>
      </c>
      <c r="G1433">
        <v>25</v>
      </c>
      <c r="H1433">
        <v>40.1</v>
      </c>
      <c r="I1433">
        <v>22.3</v>
      </c>
      <c r="J1433">
        <v>0</v>
      </c>
      <c r="K1433">
        <v>22.4</v>
      </c>
      <c r="L1433">
        <v>62.5</v>
      </c>
      <c r="M1433">
        <v>26</v>
      </c>
      <c r="N1433">
        <v>12</v>
      </c>
      <c r="O1433">
        <v>38</v>
      </c>
      <c r="P1433">
        <v>62</v>
      </c>
      <c r="Q1433">
        <v>100</v>
      </c>
    </row>
    <row r="1434" spans="1:17" x14ac:dyDescent="0.2">
      <c r="A1434" s="7" t="str">
        <f t="shared" si="22"/>
        <v>West MidlandsApr-11 to Mar-12</v>
      </c>
      <c r="B1434" t="s">
        <v>66</v>
      </c>
      <c r="C1434" t="s">
        <v>238</v>
      </c>
      <c r="D1434">
        <v>8.6</v>
      </c>
      <c r="E1434">
        <v>9.4</v>
      </c>
      <c r="F1434">
        <v>18</v>
      </c>
      <c r="G1434">
        <v>21.4</v>
      </c>
      <c r="H1434">
        <v>39.4</v>
      </c>
      <c r="I1434">
        <v>26.2</v>
      </c>
      <c r="J1434">
        <v>1.1000000000000001</v>
      </c>
      <c r="K1434">
        <v>27.3</v>
      </c>
      <c r="L1434">
        <v>66.7</v>
      </c>
      <c r="M1434">
        <v>22</v>
      </c>
      <c r="N1434">
        <v>24</v>
      </c>
      <c r="O1434">
        <v>46</v>
      </c>
      <c r="P1434">
        <v>54</v>
      </c>
      <c r="Q1434">
        <v>100</v>
      </c>
    </row>
    <row r="1435" spans="1:17" x14ac:dyDescent="0.2">
      <c r="A1435" s="7" t="str">
        <f t="shared" si="22"/>
        <v>West MidlandsApr-12 to Mar-13</v>
      </c>
      <c r="B1435" t="s">
        <v>66</v>
      </c>
      <c r="C1435" t="s">
        <v>279</v>
      </c>
      <c r="D1435">
        <v>10</v>
      </c>
      <c r="E1435">
        <v>12.4</v>
      </c>
      <c r="F1435">
        <v>22.4</v>
      </c>
      <c r="G1435">
        <v>19.399999999999999</v>
      </c>
      <c r="H1435">
        <v>41.8</v>
      </c>
      <c r="I1435">
        <v>24.8</v>
      </c>
      <c r="J1435">
        <v>3.7</v>
      </c>
      <c r="K1435">
        <v>28.5</v>
      </c>
      <c r="L1435">
        <v>70.3</v>
      </c>
      <c r="M1435">
        <v>24</v>
      </c>
      <c r="N1435">
        <v>30</v>
      </c>
      <c r="O1435">
        <v>54</v>
      </c>
      <c r="P1435">
        <v>46</v>
      </c>
      <c r="Q1435">
        <v>100</v>
      </c>
    </row>
    <row r="1436" spans="1:17" x14ac:dyDescent="0.2">
      <c r="A1436" s="7" t="str">
        <f t="shared" si="22"/>
        <v>West MidlandsApr-13 to Mar-14</v>
      </c>
      <c r="B1436" t="s">
        <v>66</v>
      </c>
      <c r="C1436" t="s">
        <v>801</v>
      </c>
      <c r="D1436">
        <v>3.1</v>
      </c>
      <c r="E1436">
        <v>12.9</v>
      </c>
      <c r="F1436">
        <v>15.9</v>
      </c>
      <c r="G1436">
        <v>4.7</v>
      </c>
      <c r="H1436">
        <v>20.7</v>
      </c>
      <c r="I1436">
        <v>35.1</v>
      </c>
      <c r="J1436">
        <v>14.7</v>
      </c>
      <c r="K1436">
        <v>49.8</v>
      </c>
      <c r="L1436">
        <v>70.5</v>
      </c>
      <c r="M1436">
        <v>15</v>
      </c>
      <c r="N1436">
        <v>62</v>
      </c>
      <c r="O1436">
        <v>77</v>
      </c>
      <c r="P1436">
        <v>23</v>
      </c>
      <c r="Q1436">
        <v>100</v>
      </c>
    </row>
    <row r="1437" spans="1:17" x14ac:dyDescent="0.2">
      <c r="A1437" s="7" t="str">
        <f t="shared" si="22"/>
        <v>West MidlandsJan-09 to Dec-09</v>
      </c>
      <c r="B1437" t="s">
        <v>66</v>
      </c>
      <c r="C1437" t="s">
        <v>122</v>
      </c>
      <c r="D1437">
        <v>9</v>
      </c>
      <c r="E1437">
        <v>3.7</v>
      </c>
      <c r="F1437">
        <v>12.8</v>
      </c>
      <c r="G1437">
        <v>25.1</v>
      </c>
      <c r="H1437">
        <v>37.9</v>
      </c>
      <c r="I1437">
        <v>21.3</v>
      </c>
      <c r="J1437">
        <v>0</v>
      </c>
      <c r="K1437">
        <v>21.4</v>
      </c>
      <c r="L1437">
        <v>59.2</v>
      </c>
      <c r="M1437">
        <v>24</v>
      </c>
      <c r="N1437">
        <v>10</v>
      </c>
      <c r="O1437">
        <v>34</v>
      </c>
      <c r="P1437">
        <v>66</v>
      </c>
      <c r="Q1437">
        <v>100</v>
      </c>
    </row>
    <row r="1438" spans="1:17" x14ac:dyDescent="0.2">
      <c r="A1438" s="7" t="str">
        <f t="shared" si="22"/>
        <v>West MidlandsJan-10 to Dec-10</v>
      </c>
      <c r="B1438" t="s">
        <v>66</v>
      </c>
      <c r="C1438" t="s">
        <v>123</v>
      </c>
      <c r="D1438">
        <v>10.9</v>
      </c>
      <c r="E1438">
        <v>4.2</v>
      </c>
      <c r="F1438">
        <v>15.1</v>
      </c>
      <c r="G1438">
        <v>25</v>
      </c>
      <c r="H1438">
        <v>40.1</v>
      </c>
      <c r="I1438">
        <v>22.1</v>
      </c>
      <c r="J1438">
        <v>0</v>
      </c>
      <c r="K1438">
        <v>22.1</v>
      </c>
      <c r="L1438">
        <v>62.2</v>
      </c>
      <c r="M1438">
        <v>27</v>
      </c>
      <c r="N1438">
        <v>10</v>
      </c>
      <c r="O1438">
        <v>38</v>
      </c>
      <c r="P1438">
        <v>62</v>
      </c>
      <c r="Q1438">
        <v>100</v>
      </c>
    </row>
    <row r="1439" spans="1:17" x14ac:dyDescent="0.2">
      <c r="A1439" s="7" t="str">
        <f t="shared" si="22"/>
        <v>West MidlandsJan-11 to Dec-11</v>
      </c>
      <c r="B1439" t="s">
        <v>66</v>
      </c>
      <c r="C1439" t="s">
        <v>228</v>
      </c>
      <c r="D1439">
        <v>8.5</v>
      </c>
      <c r="E1439">
        <v>8.3000000000000007</v>
      </c>
      <c r="F1439">
        <v>16.8</v>
      </c>
      <c r="G1439">
        <v>22.5</v>
      </c>
      <c r="H1439">
        <v>39.299999999999997</v>
      </c>
      <c r="I1439">
        <v>25.6</v>
      </c>
      <c r="J1439">
        <v>0.7</v>
      </c>
      <c r="K1439">
        <v>26.3</v>
      </c>
      <c r="L1439">
        <v>65.599999999999994</v>
      </c>
      <c r="M1439">
        <v>22</v>
      </c>
      <c r="N1439">
        <v>21</v>
      </c>
      <c r="O1439">
        <v>43</v>
      </c>
      <c r="P1439">
        <v>57</v>
      </c>
      <c r="Q1439">
        <v>100</v>
      </c>
    </row>
    <row r="1440" spans="1:17" x14ac:dyDescent="0.2">
      <c r="A1440" s="7" t="str">
        <f t="shared" si="22"/>
        <v>West MidlandsJan-12 to Dec-12</v>
      </c>
      <c r="B1440" t="s">
        <v>66</v>
      </c>
      <c r="C1440" t="s">
        <v>269</v>
      </c>
      <c r="D1440">
        <v>10.4</v>
      </c>
      <c r="E1440">
        <v>11.6</v>
      </c>
      <c r="F1440">
        <v>22</v>
      </c>
      <c r="G1440">
        <v>20.8</v>
      </c>
      <c r="H1440">
        <v>42.8</v>
      </c>
      <c r="I1440">
        <v>24.5</v>
      </c>
      <c r="J1440">
        <v>2.7</v>
      </c>
      <c r="K1440">
        <v>27.2</v>
      </c>
      <c r="L1440">
        <v>70</v>
      </c>
      <c r="M1440">
        <v>24</v>
      </c>
      <c r="N1440">
        <v>27</v>
      </c>
      <c r="O1440">
        <v>51</v>
      </c>
      <c r="P1440">
        <v>49</v>
      </c>
      <c r="Q1440">
        <v>100</v>
      </c>
    </row>
    <row r="1441" spans="1:17" x14ac:dyDescent="0.2">
      <c r="A1441" s="7" t="str">
        <f t="shared" si="22"/>
        <v>West MidlandsJan-13 to Dec-13</v>
      </c>
      <c r="B1441" t="s">
        <v>66</v>
      </c>
      <c r="C1441" t="s">
        <v>789</v>
      </c>
      <c r="D1441">
        <v>5</v>
      </c>
      <c r="E1441">
        <v>13.8</v>
      </c>
      <c r="F1441">
        <v>18.7</v>
      </c>
      <c r="G1441">
        <v>8.5</v>
      </c>
      <c r="H1441">
        <v>27.2</v>
      </c>
      <c r="I1441">
        <v>32.5</v>
      </c>
      <c r="J1441">
        <v>9.9</v>
      </c>
      <c r="K1441">
        <v>42.4</v>
      </c>
      <c r="L1441">
        <v>69.599999999999994</v>
      </c>
      <c r="M1441">
        <v>18</v>
      </c>
      <c r="N1441">
        <v>51</v>
      </c>
      <c r="O1441">
        <v>69</v>
      </c>
      <c r="P1441">
        <v>31</v>
      </c>
      <c r="Q1441">
        <v>100</v>
      </c>
    </row>
    <row r="1442" spans="1:17" x14ac:dyDescent="0.2">
      <c r="A1442" s="7" t="str">
        <f t="shared" si="22"/>
        <v>West MidlandsOct-08 to Dec-08</v>
      </c>
      <c r="B1442" t="s">
        <v>66</v>
      </c>
      <c r="C1442" t="s">
        <v>125</v>
      </c>
      <c r="D1442">
        <v>1.1000000000000001</v>
      </c>
      <c r="E1442">
        <v>0.6</v>
      </c>
      <c r="F1442">
        <v>1.7</v>
      </c>
      <c r="G1442">
        <v>3.5</v>
      </c>
      <c r="H1442">
        <v>5.2</v>
      </c>
      <c r="I1442">
        <v>3.6</v>
      </c>
      <c r="J1442">
        <v>0</v>
      </c>
      <c r="K1442">
        <v>3.6</v>
      </c>
      <c r="L1442">
        <v>8.6999999999999993</v>
      </c>
      <c r="M1442">
        <v>21</v>
      </c>
      <c r="N1442">
        <v>11</v>
      </c>
      <c r="O1442">
        <v>33</v>
      </c>
      <c r="P1442">
        <v>67</v>
      </c>
      <c r="Q1442">
        <v>100</v>
      </c>
    </row>
    <row r="1443" spans="1:17" x14ac:dyDescent="0.2">
      <c r="A1443" s="7" t="str">
        <f t="shared" si="22"/>
        <v>West MidlandsJan-09 to Mar-09</v>
      </c>
      <c r="B1443" t="s">
        <v>66</v>
      </c>
      <c r="C1443" t="s">
        <v>126</v>
      </c>
      <c r="D1443">
        <v>2.1</v>
      </c>
      <c r="E1443">
        <v>1</v>
      </c>
      <c r="F1443">
        <v>3</v>
      </c>
      <c r="G1443">
        <v>6.3</v>
      </c>
      <c r="H1443">
        <v>9.3000000000000007</v>
      </c>
      <c r="I1443">
        <v>5.8</v>
      </c>
      <c r="J1443">
        <v>0</v>
      </c>
      <c r="K1443">
        <v>5.8</v>
      </c>
      <c r="L1443">
        <v>15.1</v>
      </c>
      <c r="M1443">
        <v>22</v>
      </c>
      <c r="N1443">
        <v>10</v>
      </c>
      <c r="O1443">
        <v>33</v>
      </c>
      <c r="P1443">
        <v>67</v>
      </c>
      <c r="Q1443">
        <v>100</v>
      </c>
    </row>
    <row r="1444" spans="1:17" x14ac:dyDescent="0.2">
      <c r="A1444" s="7" t="str">
        <f t="shared" si="22"/>
        <v>West MidlandsApr-09 to Jun-09</v>
      </c>
      <c r="B1444" t="s">
        <v>66</v>
      </c>
      <c r="C1444" t="s">
        <v>127</v>
      </c>
      <c r="D1444">
        <v>2.2000000000000002</v>
      </c>
      <c r="E1444">
        <v>0.9</v>
      </c>
      <c r="F1444">
        <v>3.2</v>
      </c>
      <c r="G1444">
        <v>6.8</v>
      </c>
      <c r="H1444">
        <v>10</v>
      </c>
      <c r="I1444">
        <v>5.5</v>
      </c>
      <c r="J1444">
        <v>0</v>
      </c>
      <c r="K1444">
        <v>5.5</v>
      </c>
      <c r="L1444">
        <v>15.5</v>
      </c>
      <c r="M1444">
        <v>23</v>
      </c>
      <c r="N1444">
        <v>9</v>
      </c>
      <c r="O1444">
        <v>32</v>
      </c>
      <c r="P1444">
        <v>68</v>
      </c>
      <c r="Q1444">
        <v>100</v>
      </c>
    </row>
    <row r="1445" spans="1:17" x14ac:dyDescent="0.2">
      <c r="A1445" s="7" t="str">
        <f t="shared" si="22"/>
        <v>West MidlandsJul-09 to Sep-09</v>
      </c>
      <c r="B1445" t="s">
        <v>66</v>
      </c>
      <c r="C1445" t="s">
        <v>128</v>
      </c>
      <c r="D1445">
        <v>2.4</v>
      </c>
      <c r="E1445">
        <v>1</v>
      </c>
      <c r="F1445">
        <v>3.4</v>
      </c>
      <c r="G1445">
        <v>6.4</v>
      </c>
      <c r="H1445">
        <v>9.8000000000000007</v>
      </c>
      <c r="I1445">
        <v>5.3</v>
      </c>
      <c r="J1445">
        <v>0</v>
      </c>
      <c r="K1445">
        <v>5.3</v>
      </c>
      <c r="L1445">
        <v>15.1</v>
      </c>
      <c r="M1445">
        <v>25</v>
      </c>
      <c r="N1445">
        <v>10</v>
      </c>
      <c r="O1445">
        <v>35</v>
      </c>
      <c r="P1445">
        <v>65</v>
      </c>
      <c r="Q1445">
        <v>100</v>
      </c>
    </row>
    <row r="1446" spans="1:17" x14ac:dyDescent="0.2">
      <c r="A1446" s="7" t="str">
        <f t="shared" si="22"/>
        <v>West MidlandsOct-09 to Dec-09</v>
      </c>
      <c r="B1446" t="s">
        <v>66</v>
      </c>
      <c r="C1446" t="s">
        <v>129</v>
      </c>
      <c r="D1446">
        <v>2.2999999999999998</v>
      </c>
      <c r="E1446">
        <v>0.9</v>
      </c>
      <c r="F1446">
        <v>3.2</v>
      </c>
      <c r="G1446">
        <v>5.7</v>
      </c>
      <c r="H1446">
        <v>8.9</v>
      </c>
      <c r="I1446">
        <v>4.7</v>
      </c>
      <c r="J1446">
        <v>0</v>
      </c>
      <c r="K1446">
        <v>4.7</v>
      </c>
      <c r="L1446">
        <v>13.6</v>
      </c>
      <c r="M1446">
        <v>26</v>
      </c>
      <c r="N1446">
        <v>10</v>
      </c>
      <c r="O1446">
        <v>36</v>
      </c>
      <c r="P1446">
        <v>64</v>
      </c>
      <c r="Q1446">
        <v>100</v>
      </c>
    </row>
    <row r="1447" spans="1:17" x14ac:dyDescent="0.2">
      <c r="A1447" s="7" t="str">
        <f t="shared" si="22"/>
        <v>West MidlandsJan-10 to Mar-10</v>
      </c>
      <c r="B1447" t="s">
        <v>66</v>
      </c>
      <c r="C1447" t="s">
        <v>130</v>
      </c>
      <c r="D1447">
        <v>3</v>
      </c>
      <c r="E1447">
        <v>1</v>
      </c>
      <c r="F1447">
        <v>4</v>
      </c>
      <c r="G1447">
        <v>6.5</v>
      </c>
      <c r="H1447">
        <v>10.6</v>
      </c>
      <c r="I1447">
        <v>5.6</v>
      </c>
      <c r="J1447">
        <v>0</v>
      </c>
      <c r="K1447">
        <v>5.6</v>
      </c>
      <c r="L1447">
        <v>16.2</v>
      </c>
      <c r="M1447">
        <v>29</v>
      </c>
      <c r="N1447">
        <v>10</v>
      </c>
      <c r="O1447">
        <v>38</v>
      </c>
      <c r="P1447">
        <v>62</v>
      </c>
      <c r="Q1447">
        <v>100</v>
      </c>
    </row>
    <row r="1448" spans="1:17" x14ac:dyDescent="0.2">
      <c r="A1448" s="7" t="str">
        <f t="shared" si="22"/>
        <v>West MidlandsApr-10 to Jun-10</v>
      </c>
      <c r="B1448" t="s">
        <v>66</v>
      </c>
      <c r="C1448" t="s">
        <v>131</v>
      </c>
      <c r="D1448">
        <v>2.7</v>
      </c>
      <c r="E1448">
        <v>0.9</v>
      </c>
      <c r="F1448">
        <v>3.7</v>
      </c>
      <c r="G1448">
        <v>6.4</v>
      </c>
      <c r="H1448">
        <v>10.1</v>
      </c>
      <c r="I1448">
        <v>5.5</v>
      </c>
      <c r="J1448">
        <v>0</v>
      </c>
      <c r="K1448">
        <v>5.5</v>
      </c>
      <c r="L1448">
        <v>15.6</v>
      </c>
      <c r="M1448">
        <v>27</v>
      </c>
      <c r="N1448">
        <v>9</v>
      </c>
      <c r="O1448">
        <v>36</v>
      </c>
      <c r="P1448">
        <v>64</v>
      </c>
      <c r="Q1448">
        <v>100</v>
      </c>
    </row>
    <row r="1449" spans="1:17" x14ac:dyDescent="0.2">
      <c r="A1449" s="7" t="str">
        <f t="shared" si="22"/>
        <v>West MidlandsJul-10 to Sep-10</v>
      </c>
      <c r="B1449" t="s">
        <v>66</v>
      </c>
      <c r="C1449" t="s">
        <v>132</v>
      </c>
      <c r="D1449">
        <v>2.7</v>
      </c>
      <c r="E1449">
        <v>1.2</v>
      </c>
      <c r="F1449">
        <v>3.9</v>
      </c>
      <c r="G1449">
        <v>6.5</v>
      </c>
      <c r="H1449">
        <v>10.3</v>
      </c>
      <c r="I1449">
        <v>5.8</v>
      </c>
      <c r="J1449">
        <v>0</v>
      </c>
      <c r="K1449">
        <v>5.8</v>
      </c>
      <c r="L1449">
        <v>16.100000000000001</v>
      </c>
      <c r="M1449">
        <v>26</v>
      </c>
      <c r="N1449">
        <v>11</v>
      </c>
      <c r="O1449">
        <v>37</v>
      </c>
      <c r="P1449">
        <v>63</v>
      </c>
      <c r="Q1449">
        <v>100</v>
      </c>
    </row>
    <row r="1450" spans="1:17" x14ac:dyDescent="0.2">
      <c r="A1450" s="7" t="str">
        <f t="shared" si="22"/>
        <v>West MidlandsOct-10 to Dec-10</v>
      </c>
      <c r="B1450" t="s">
        <v>66</v>
      </c>
      <c r="C1450" t="s">
        <v>133</v>
      </c>
      <c r="D1450">
        <v>2.5</v>
      </c>
      <c r="E1450">
        <v>1.1000000000000001</v>
      </c>
      <c r="F1450">
        <v>3.5</v>
      </c>
      <c r="G1450">
        <v>5.6</v>
      </c>
      <c r="H1450">
        <v>9.1</v>
      </c>
      <c r="I1450">
        <v>5.2</v>
      </c>
      <c r="J1450">
        <v>0</v>
      </c>
      <c r="K1450">
        <v>5.2</v>
      </c>
      <c r="L1450">
        <v>14.3</v>
      </c>
      <c r="M1450">
        <v>27</v>
      </c>
      <c r="N1450">
        <v>12</v>
      </c>
      <c r="O1450">
        <v>39</v>
      </c>
      <c r="P1450">
        <v>61</v>
      </c>
      <c r="Q1450">
        <v>100</v>
      </c>
    </row>
    <row r="1451" spans="1:17" x14ac:dyDescent="0.2">
      <c r="A1451" s="7" t="str">
        <f t="shared" si="22"/>
        <v>West MidlandsJan-11 to Mar-11</v>
      </c>
      <c r="B1451" t="s">
        <v>66</v>
      </c>
      <c r="C1451" t="s">
        <v>134</v>
      </c>
      <c r="D1451">
        <v>2.5</v>
      </c>
      <c r="E1451">
        <v>1.6</v>
      </c>
      <c r="F1451">
        <v>4.0999999999999996</v>
      </c>
      <c r="G1451">
        <v>6.5</v>
      </c>
      <c r="H1451">
        <v>10.6</v>
      </c>
      <c r="I1451">
        <v>5.8</v>
      </c>
      <c r="J1451">
        <v>0</v>
      </c>
      <c r="K1451">
        <v>5.9</v>
      </c>
      <c r="L1451">
        <v>16.5</v>
      </c>
      <c r="M1451">
        <v>24</v>
      </c>
      <c r="N1451">
        <v>15</v>
      </c>
      <c r="O1451">
        <v>39</v>
      </c>
      <c r="P1451">
        <v>61</v>
      </c>
      <c r="Q1451">
        <v>100</v>
      </c>
    </row>
    <row r="1452" spans="1:17" x14ac:dyDescent="0.2">
      <c r="A1452" s="7" t="str">
        <f t="shared" si="22"/>
        <v>West MidlandsApr-11 to Jun-11</v>
      </c>
      <c r="B1452" t="s">
        <v>66</v>
      </c>
      <c r="C1452" t="s">
        <v>148</v>
      </c>
      <c r="D1452">
        <v>1.7</v>
      </c>
      <c r="E1452">
        <v>1.9</v>
      </c>
      <c r="F1452">
        <v>3.6</v>
      </c>
      <c r="G1452">
        <v>5.0999999999999996</v>
      </c>
      <c r="H1452">
        <v>8.8000000000000007</v>
      </c>
      <c r="I1452">
        <v>6</v>
      </c>
      <c r="J1452">
        <v>0</v>
      </c>
      <c r="K1452">
        <v>6</v>
      </c>
      <c r="L1452">
        <v>14.8</v>
      </c>
      <c r="M1452">
        <v>20</v>
      </c>
      <c r="N1452">
        <v>21</v>
      </c>
      <c r="O1452">
        <v>41</v>
      </c>
      <c r="P1452">
        <v>59</v>
      </c>
      <c r="Q1452">
        <v>100</v>
      </c>
    </row>
    <row r="1453" spans="1:17" x14ac:dyDescent="0.2">
      <c r="A1453" s="7" t="str">
        <f t="shared" si="22"/>
        <v>West MidlandsJul-11 to Sep-11</v>
      </c>
      <c r="B1453" t="s">
        <v>66</v>
      </c>
      <c r="C1453" t="s">
        <v>151</v>
      </c>
      <c r="D1453">
        <v>1.8</v>
      </c>
      <c r="E1453">
        <v>2.2000000000000002</v>
      </c>
      <c r="F1453">
        <v>4.0999999999999996</v>
      </c>
      <c r="G1453">
        <v>5.3</v>
      </c>
      <c r="H1453">
        <v>9.4</v>
      </c>
      <c r="I1453">
        <v>6.5</v>
      </c>
      <c r="J1453">
        <v>0</v>
      </c>
      <c r="K1453">
        <v>6.5</v>
      </c>
      <c r="L1453">
        <v>15.9</v>
      </c>
      <c r="M1453">
        <v>20</v>
      </c>
      <c r="N1453">
        <v>24</v>
      </c>
      <c r="O1453">
        <v>43</v>
      </c>
      <c r="P1453">
        <v>57</v>
      </c>
      <c r="Q1453">
        <v>100</v>
      </c>
    </row>
    <row r="1454" spans="1:17" x14ac:dyDescent="0.2">
      <c r="A1454" s="7" t="str">
        <f t="shared" si="22"/>
        <v>West MidlandsOct-11 to Dec-11</v>
      </c>
      <c r="B1454" t="s">
        <v>66</v>
      </c>
      <c r="C1454" t="s">
        <v>229</v>
      </c>
      <c r="D1454">
        <v>2.4</v>
      </c>
      <c r="E1454">
        <v>2.6</v>
      </c>
      <c r="F1454">
        <v>5</v>
      </c>
      <c r="G1454">
        <v>5.5</v>
      </c>
      <c r="H1454">
        <v>10.6</v>
      </c>
      <c r="I1454">
        <v>7.3</v>
      </c>
      <c r="J1454">
        <v>0.6</v>
      </c>
      <c r="K1454">
        <v>7.9</v>
      </c>
      <c r="L1454">
        <v>18.399999999999999</v>
      </c>
      <c r="M1454">
        <v>23</v>
      </c>
      <c r="N1454">
        <v>25</v>
      </c>
      <c r="O1454">
        <v>48</v>
      </c>
      <c r="P1454">
        <v>52</v>
      </c>
      <c r="Q1454">
        <v>100</v>
      </c>
    </row>
    <row r="1455" spans="1:17" x14ac:dyDescent="0.2">
      <c r="A1455" s="7" t="str">
        <f t="shared" si="22"/>
        <v>West MidlandsJan-12 to Mar-12</v>
      </c>
      <c r="B1455" t="s">
        <v>66</v>
      </c>
      <c r="C1455" t="s">
        <v>239</v>
      </c>
      <c r="D1455">
        <v>2.6</v>
      </c>
      <c r="E1455">
        <v>2.7</v>
      </c>
      <c r="F1455">
        <v>5.3</v>
      </c>
      <c r="G1455">
        <v>5.5</v>
      </c>
      <c r="H1455">
        <v>10.8</v>
      </c>
      <c r="I1455">
        <v>6.5</v>
      </c>
      <c r="J1455">
        <v>0.4</v>
      </c>
      <c r="K1455">
        <v>6.8</v>
      </c>
      <c r="L1455">
        <v>17.600000000000001</v>
      </c>
      <c r="M1455">
        <v>24</v>
      </c>
      <c r="N1455">
        <v>25</v>
      </c>
      <c r="O1455">
        <v>49</v>
      </c>
      <c r="P1455">
        <v>51</v>
      </c>
      <c r="Q1455">
        <v>100</v>
      </c>
    </row>
    <row r="1456" spans="1:17" x14ac:dyDescent="0.2">
      <c r="A1456" s="7" t="str">
        <f t="shared" si="22"/>
        <v>West MidlandsApr-12 to Jun-12</v>
      </c>
      <c r="B1456" t="s">
        <v>66</v>
      </c>
      <c r="C1456" t="s">
        <v>249</v>
      </c>
      <c r="D1456">
        <v>2.6</v>
      </c>
      <c r="E1456">
        <v>2.7</v>
      </c>
      <c r="F1456">
        <v>5.3</v>
      </c>
      <c r="G1456">
        <v>5</v>
      </c>
      <c r="H1456">
        <v>10.3</v>
      </c>
      <c r="I1456">
        <v>6.1</v>
      </c>
      <c r="J1456">
        <v>0.6</v>
      </c>
      <c r="K1456">
        <v>6.7</v>
      </c>
      <c r="L1456">
        <v>16.899999999999999</v>
      </c>
      <c r="M1456">
        <v>25</v>
      </c>
      <c r="N1456">
        <v>26</v>
      </c>
      <c r="O1456">
        <v>52</v>
      </c>
      <c r="P1456">
        <v>48</v>
      </c>
      <c r="Q1456">
        <v>100</v>
      </c>
    </row>
    <row r="1457" spans="1:17" x14ac:dyDescent="0.2">
      <c r="A1457" s="7" t="str">
        <f t="shared" si="22"/>
        <v>West MidlandsJul-12 to Sep-12</v>
      </c>
      <c r="B1457" t="s">
        <v>66</v>
      </c>
      <c r="C1457" t="s">
        <v>256</v>
      </c>
      <c r="D1457">
        <v>2.8</v>
      </c>
      <c r="E1457">
        <v>3.1</v>
      </c>
      <c r="F1457">
        <v>5.9</v>
      </c>
      <c r="G1457">
        <v>5.5</v>
      </c>
      <c r="H1457">
        <v>11.5</v>
      </c>
      <c r="I1457">
        <v>6.1</v>
      </c>
      <c r="J1457">
        <v>0.8</v>
      </c>
      <c r="K1457">
        <v>6.9</v>
      </c>
      <c r="L1457">
        <v>18.3</v>
      </c>
      <c r="M1457">
        <v>24</v>
      </c>
      <c r="N1457">
        <v>27</v>
      </c>
      <c r="O1457">
        <v>52</v>
      </c>
      <c r="P1457">
        <v>48</v>
      </c>
      <c r="Q1457">
        <v>100</v>
      </c>
    </row>
    <row r="1458" spans="1:17" x14ac:dyDescent="0.2">
      <c r="A1458" s="7" t="str">
        <f t="shared" si="22"/>
        <v>West MidlandsOct-12 to Dec-12</v>
      </c>
      <c r="B1458" t="s">
        <v>66</v>
      </c>
      <c r="C1458" t="s">
        <v>270</v>
      </c>
      <c r="D1458">
        <v>2.5</v>
      </c>
      <c r="E1458">
        <v>3</v>
      </c>
      <c r="F1458">
        <v>5.5</v>
      </c>
      <c r="G1458">
        <v>4.8</v>
      </c>
      <c r="H1458">
        <v>10.3</v>
      </c>
      <c r="I1458">
        <v>5.9</v>
      </c>
      <c r="J1458">
        <v>1</v>
      </c>
      <c r="K1458">
        <v>6.9</v>
      </c>
      <c r="L1458">
        <v>17.100000000000001</v>
      </c>
      <c r="M1458">
        <v>24</v>
      </c>
      <c r="N1458">
        <v>30</v>
      </c>
      <c r="O1458">
        <v>53</v>
      </c>
      <c r="P1458">
        <v>47</v>
      </c>
      <c r="Q1458">
        <v>100</v>
      </c>
    </row>
    <row r="1459" spans="1:17" x14ac:dyDescent="0.2">
      <c r="A1459" s="7" t="str">
        <f t="shared" si="22"/>
        <v>West MidlandsJan-13 to Mar-13</v>
      </c>
      <c r="B1459" t="s">
        <v>66</v>
      </c>
      <c r="C1459" t="s">
        <v>280</v>
      </c>
      <c r="D1459">
        <v>2.2000000000000002</v>
      </c>
      <c r="E1459">
        <v>3.5</v>
      </c>
      <c r="F1459">
        <v>5.7</v>
      </c>
      <c r="G1459">
        <v>4.0999999999999996</v>
      </c>
      <c r="H1459">
        <v>9.8000000000000007</v>
      </c>
      <c r="I1459">
        <v>6.8</v>
      </c>
      <c r="J1459">
        <v>1.3</v>
      </c>
      <c r="K1459">
        <v>8.1</v>
      </c>
      <c r="L1459">
        <v>17.899999999999999</v>
      </c>
      <c r="M1459">
        <v>22</v>
      </c>
      <c r="N1459">
        <v>36</v>
      </c>
      <c r="O1459">
        <v>58</v>
      </c>
      <c r="P1459">
        <v>42</v>
      </c>
      <c r="Q1459">
        <v>100</v>
      </c>
    </row>
    <row r="1460" spans="1:17" x14ac:dyDescent="0.2">
      <c r="A1460" s="7" t="str">
        <f t="shared" si="22"/>
        <v>West MidlandsApr-13 to Jun-13</v>
      </c>
      <c r="B1460" t="s">
        <v>66</v>
      </c>
      <c r="C1460" t="s">
        <v>755</v>
      </c>
      <c r="D1460">
        <v>1.4</v>
      </c>
      <c r="E1460">
        <v>3.7</v>
      </c>
      <c r="F1460">
        <v>5.0999999999999996</v>
      </c>
      <c r="G1460">
        <v>2.2000000000000002</v>
      </c>
      <c r="H1460">
        <v>7.2</v>
      </c>
      <c r="I1460">
        <v>7.7</v>
      </c>
      <c r="J1460">
        <v>1.8</v>
      </c>
      <c r="K1460">
        <v>9.5</v>
      </c>
      <c r="L1460">
        <v>16.7</v>
      </c>
      <c r="M1460">
        <v>19</v>
      </c>
      <c r="N1460">
        <v>51</v>
      </c>
      <c r="O1460">
        <v>70</v>
      </c>
      <c r="P1460">
        <v>30</v>
      </c>
      <c r="Q1460">
        <v>100</v>
      </c>
    </row>
    <row r="1461" spans="1:17" x14ac:dyDescent="0.2">
      <c r="A1461" s="7" t="str">
        <f t="shared" si="22"/>
        <v>West MidlandsJul-13 to Sep-13</v>
      </c>
      <c r="B1461" t="s">
        <v>66</v>
      </c>
      <c r="C1461" t="s">
        <v>757</v>
      </c>
      <c r="D1461">
        <v>1</v>
      </c>
      <c r="E1461">
        <v>3.9</v>
      </c>
      <c r="F1461">
        <v>4.9000000000000004</v>
      </c>
      <c r="G1461">
        <v>1.6</v>
      </c>
      <c r="H1461">
        <v>6.5</v>
      </c>
      <c r="I1461">
        <v>9.1</v>
      </c>
      <c r="J1461">
        <v>2.5</v>
      </c>
      <c r="K1461">
        <v>11.5</v>
      </c>
      <c r="L1461">
        <v>18</v>
      </c>
      <c r="M1461">
        <v>16</v>
      </c>
      <c r="N1461">
        <v>60</v>
      </c>
      <c r="O1461">
        <v>76</v>
      </c>
      <c r="P1461">
        <v>24</v>
      </c>
      <c r="Q1461">
        <v>100</v>
      </c>
    </row>
    <row r="1462" spans="1:17" x14ac:dyDescent="0.2">
      <c r="A1462" s="7" t="str">
        <f t="shared" si="22"/>
        <v>West MidlandsOct-13 to Dec-13</v>
      </c>
      <c r="B1462" t="s">
        <v>66</v>
      </c>
      <c r="C1462" t="s">
        <v>784</v>
      </c>
      <c r="D1462">
        <v>0.4</v>
      </c>
      <c r="E1462">
        <v>2.7</v>
      </c>
      <c r="F1462">
        <v>3.1</v>
      </c>
      <c r="G1462">
        <v>0.6</v>
      </c>
      <c r="H1462">
        <v>3.7</v>
      </c>
      <c r="I1462">
        <v>8.9</v>
      </c>
      <c r="J1462">
        <v>4.3</v>
      </c>
      <c r="K1462">
        <v>13.2</v>
      </c>
      <c r="L1462">
        <v>17</v>
      </c>
      <c r="M1462">
        <v>11</v>
      </c>
      <c r="N1462">
        <v>72</v>
      </c>
      <c r="O1462">
        <v>83</v>
      </c>
      <c r="P1462">
        <v>17</v>
      </c>
      <c r="Q1462">
        <v>100</v>
      </c>
    </row>
    <row r="1463" spans="1:17" x14ac:dyDescent="0.2">
      <c r="A1463" s="7" t="str">
        <f t="shared" si="22"/>
        <v>West MidlandsJan-14 to Mar-14</v>
      </c>
      <c r="B1463" t="s">
        <v>66</v>
      </c>
      <c r="C1463" t="s">
        <v>802</v>
      </c>
      <c r="D1463">
        <v>0.3</v>
      </c>
      <c r="E1463">
        <v>2.6</v>
      </c>
      <c r="F1463">
        <v>2.9</v>
      </c>
      <c r="G1463">
        <v>0.4</v>
      </c>
      <c r="H1463">
        <v>3.3</v>
      </c>
      <c r="I1463">
        <v>9.4</v>
      </c>
      <c r="J1463">
        <v>6.2</v>
      </c>
      <c r="K1463">
        <v>15.5</v>
      </c>
      <c r="L1463">
        <v>18.8</v>
      </c>
      <c r="M1463">
        <v>8</v>
      </c>
      <c r="N1463">
        <v>80</v>
      </c>
      <c r="O1463">
        <v>88</v>
      </c>
      <c r="P1463">
        <v>12</v>
      </c>
      <c r="Q1463">
        <v>100</v>
      </c>
    </row>
    <row r="1464" spans="1:17" x14ac:dyDescent="0.2">
      <c r="A1464" s="7" t="str">
        <f t="shared" si="22"/>
        <v>West MidlandsApr-14 to Jun-14</v>
      </c>
      <c r="B1464" t="s">
        <v>66</v>
      </c>
      <c r="C1464" t="s">
        <v>766</v>
      </c>
      <c r="D1464">
        <v>0.3</v>
      </c>
      <c r="E1464">
        <v>2.6</v>
      </c>
      <c r="F1464">
        <v>2.9</v>
      </c>
      <c r="G1464">
        <v>0.1</v>
      </c>
      <c r="H1464">
        <v>2.9</v>
      </c>
      <c r="I1464">
        <v>8.4</v>
      </c>
      <c r="J1464">
        <v>7.1</v>
      </c>
      <c r="K1464">
        <v>15.5</v>
      </c>
      <c r="L1464">
        <v>18.399999999999999</v>
      </c>
      <c r="M1464">
        <v>10</v>
      </c>
      <c r="N1464">
        <v>87</v>
      </c>
      <c r="O1464">
        <v>97</v>
      </c>
      <c r="P1464">
        <v>3</v>
      </c>
      <c r="Q1464">
        <v>100</v>
      </c>
    </row>
    <row r="1465" spans="1:17" x14ac:dyDescent="0.2">
      <c r="A1465" s="7" t="str">
        <f t="shared" si="22"/>
        <v>West MidlandsJul-14 to Sep-14</v>
      </c>
      <c r="B1465" t="s">
        <v>66</v>
      </c>
      <c r="C1465" t="s">
        <v>771</v>
      </c>
      <c r="D1465">
        <v>0.4</v>
      </c>
      <c r="E1465">
        <v>3.1</v>
      </c>
      <c r="F1465">
        <v>3.5</v>
      </c>
      <c r="G1465">
        <v>0.1</v>
      </c>
      <c r="H1465">
        <v>3.6</v>
      </c>
      <c r="I1465">
        <v>7.8</v>
      </c>
      <c r="J1465">
        <v>7.5</v>
      </c>
      <c r="K1465">
        <v>15.3</v>
      </c>
      <c r="L1465">
        <v>18.899999999999999</v>
      </c>
      <c r="M1465">
        <v>10</v>
      </c>
      <c r="N1465">
        <v>88</v>
      </c>
      <c r="O1465">
        <v>98</v>
      </c>
      <c r="P1465">
        <v>2</v>
      </c>
      <c r="Q1465">
        <v>100</v>
      </c>
    </row>
    <row r="1466" spans="1:17" x14ac:dyDescent="0.2">
      <c r="A1466" s="7" t="str">
        <f t="shared" si="22"/>
        <v>West MidlandsDec-08 to Feb-09</v>
      </c>
      <c r="B1466" t="s">
        <v>66</v>
      </c>
      <c r="C1466" t="s">
        <v>136</v>
      </c>
      <c r="D1466">
        <v>1.8</v>
      </c>
      <c r="E1466">
        <v>0.9</v>
      </c>
      <c r="F1466">
        <v>2.7</v>
      </c>
      <c r="G1466">
        <v>5.4</v>
      </c>
      <c r="H1466">
        <v>8</v>
      </c>
      <c r="I1466">
        <v>5.3</v>
      </c>
      <c r="J1466">
        <v>0</v>
      </c>
      <c r="K1466">
        <v>5.3</v>
      </c>
      <c r="L1466">
        <v>13.3</v>
      </c>
      <c r="M1466">
        <v>22</v>
      </c>
      <c r="N1466">
        <v>11</v>
      </c>
      <c r="O1466">
        <v>33</v>
      </c>
      <c r="P1466">
        <v>67</v>
      </c>
      <c r="Q1466">
        <v>100</v>
      </c>
    </row>
    <row r="1467" spans="1:17" x14ac:dyDescent="0.2">
      <c r="A1467" s="7" t="str">
        <f t="shared" si="22"/>
        <v>West MidlandsMar-09 to May-09</v>
      </c>
      <c r="B1467" t="s">
        <v>66</v>
      </c>
      <c r="C1467" t="s">
        <v>137</v>
      </c>
      <c r="D1467">
        <v>2.2999999999999998</v>
      </c>
      <c r="E1467">
        <v>1</v>
      </c>
      <c r="F1467">
        <v>3.2</v>
      </c>
      <c r="G1467">
        <v>6.8</v>
      </c>
      <c r="H1467">
        <v>10</v>
      </c>
      <c r="I1467">
        <v>5.6</v>
      </c>
      <c r="J1467">
        <v>0</v>
      </c>
      <c r="K1467">
        <v>5.6</v>
      </c>
      <c r="L1467">
        <v>15.6</v>
      </c>
      <c r="M1467">
        <v>23</v>
      </c>
      <c r="N1467">
        <v>10</v>
      </c>
      <c r="O1467">
        <v>32</v>
      </c>
      <c r="P1467">
        <v>68</v>
      </c>
      <c r="Q1467">
        <v>100</v>
      </c>
    </row>
    <row r="1468" spans="1:17" x14ac:dyDescent="0.2">
      <c r="A1468" s="7" t="str">
        <f t="shared" si="22"/>
        <v>West MidlandsJun-09 to Aug-09</v>
      </c>
      <c r="B1468" t="s">
        <v>66</v>
      </c>
      <c r="C1468" t="s">
        <v>138</v>
      </c>
      <c r="D1468">
        <v>2.2999999999999998</v>
      </c>
      <c r="E1468">
        <v>0.9</v>
      </c>
      <c r="F1468">
        <v>3.3</v>
      </c>
      <c r="G1468">
        <v>6.6</v>
      </c>
      <c r="H1468">
        <v>9.8000000000000007</v>
      </c>
      <c r="I1468">
        <v>5.6</v>
      </c>
      <c r="J1468">
        <v>0</v>
      </c>
      <c r="K1468">
        <v>5.6</v>
      </c>
      <c r="L1468">
        <v>15.4</v>
      </c>
      <c r="M1468">
        <v>24</v>
      </c>
      <c r="N1468">
        <v>10</v>
      </c>
      <c r="O1468">
        <v>33</v>
      </c>
      <c r="P1468">
        <v>67</v>
      </c>
      <c r="Q1468">
        <v>100</v>
      </c>
    </row>
    <row r="1469" spans="1:17" x14ac:dyDescent="0.2">
      <c r="A1469" s="7" t="str">
        <f t="shared" si="22"/>
        <v>West MidlandsSep-09 to Nov-09</v>
      </c>
      <c r="B1469" t="s">
        <v>66</v>
      </c>
      <c r="C1469" t="s">
        <v>139</v>
      </c>
      <c r="D1469">
        <v>2.4</v>
      </c>
      <c r="E1469">
        <v>0.9</v>
      </c>
      <c r="F1469">
        <v>3.4</v>
      </c>
      <c r="G1469">
        <v>6.2</v>
      </c>
      <c r="H1469">
        <v>9.6</v>
      </c>
      <c r="I1469">
        <v>5</v>
      </c>
      <c r="J1469">
        <v>0</v>
      </c>
      <c r="K1469">
        <v>5</v>
      </c>
      <c r="L1469">
        <v>14.6</v>
      </c>
      <c r="M1469">
        <v>25</v>
      </c>
      <c r="N1469">
        <v>10</v>
      </c>
      <c r="O1469">
        <v>35</v>
      </c>
      <c r="P1469">
        <v>65</v>
      </c>
      <c r="Q1469">
        <v>100</v>
      </c>
    </row>
    <row r="1470" spans="1:17" x14ac:dyDescent="0.2">
      <c r="A1470" s="7" t="str">
        <f t="shared" si="22"/>
        <v>West MidlandsDec-09 to Feb-10</v>
      </c>
      <c r="B1470" t="s">
        <v>66</v>
      </c>
      <c r="C1470" t="s">
        <v>140</v>
      </c>
      <c r="D1470">
        <v>2.6</v>
      </c>
      <c r="E1470">
        <v>0.9</v>
      </c>
      <c r="F1470">
        <v>3.6</v>
      </c>
      <c r="G1470">
        <v>5.7</v>
      </c>
      <c r="H1470">
        <v>9.3000000000000007</v>
      </c>
      <c r="I1470">
        <v>5.0999999999999996</v>
      </c>
      <c r="J1470">
        <v>0</v>
      </c>
      <c r="K1470">
        <v>5.0999999999999996</v>
      </c>
      <c r="L1470">
        <v>14.4</v>
      </c>
      <c r="M1470">
        <v>28</v>
      </c>
      <c r="N1470">
        <v>10</v>
      </c>
      <c r="O1470">
        <v>38</v>
      </c>
      <c r="P1470">
        <v>62</v>
      </c>
      <c r="Q1470">
        <v>100</v>
      </c>
    </row>
    <row r="1471" spans="1:17" x14ac:dyDescent="0.2">
      <c r="A1471" s="7" t="str">
        <f t="shared" si="22"/>
        <v>West MidlandsMar-10 to May-10</v>
      </c>
      <c r="B1471" t="s">
        <v>66</v>
      </c>
      <c r="C1471" t="s">
        <v>141</v>
      </c>
      <c r="D1471">
        <v>2.9</v>
      </c>
      <c r="E1471">
        <v>1</v>
      </c>
      <c r="F1471">
        <v>3.8</v>
      </c>
      <c r="G1471">
        <v>6.6</v>
      </c>
      <c r="H1471">
        <v>10.4</v>
      </c>
      <c r="I1471">
        <v>5.5</v>
      </c>
      <c r="J1471">
        <v>0</v>
      </c>
      <c r="K1471">
        <v>5.5</v>
      </c>
      <c r="L1471">
        <v>15.9</v>
      </c>
      <c r="M1471">
        <v>27</v>
      </c>
      <c r="N1471">
        <v>9</v>
      </c>
      <c r="O1471">
        <v>37</v>
      </c>
      <c r="P1471">
        <v>63</v>
      </c>
      <c r="Q1471">
        <v>100</v>
      </c>
    </row>
    <row r="1472" spans="1:17" x14ac:dyDescent="0.2">
      <c r="A1472" s="7" t="str">
        <f t="shared" si="22"/>
        <v>West MidlandsJun-10 to Aug-10</v>
      </c>
      <c r="B1472" t="s">
        <v>66</v>
      </c>
      <c r="C1472" t="s">
        <v>142</v>
      </c>
      <c r="D1472">
        <v>2.7</v>
      </c>
      <c r="E1472">
        <v>1.1000000000000001</v>
      </c>
      <c r="F1472">
        <v>3.7</v>
      </c>
      <c r="G1472">
        <v>6.5</v>
      </c>
      <c r="H1472">
        <v>10.3</v>
      </c>
      <c r="I1472">
        <v>5.8</v>
      </c>
      <c r="J1472">
        <v>0</v>
      </c>
      <c r="K1472">
        <v>5.8</v>
      </c>
      <c r="L1472">
        <v>16.100000000000001</v>
      </c>
      <c r="M1472">
        <v>26</v>
      </c>
      <c r="N1472">
        <v>10</v>
      </c>
      <c r="O1472">
        <v>36</v>
      </c>
      <c r="P1472">
        <v>64</v>
      </c>
      <c r="Q1472">
        <v>100</v>
      </c>
    </row>
    <row r="1473" spans="1:17" x14ac:dyDescent="0.2">
      <c r="A1473" s="7" t="str">
        <f t="shared" si="22"/>
        <v>West MidlandsSep-10 to Nov-10</v>
      </c>
      <c r="B1473" t="s">
        <v>66</v>
      </c>
      <c r="C1473" t="s">
        <v>143</v>
      </c>
      <c r="D1473">
        <v>2.7</v>
      </c>
      <c r="E1473">
        <v>1.2</v>
      </c>
      <c r="F1473">
        <v>3.8</v>
      </c>
      <c r="G1473">
        <v>6.1</v>
      </c>
      <c r="H1473">
        <v>9.9</v>
      </c>
      <c r="I1473">
        <v>5.7</v>
      </c>
      <c r="J1473">
        <v>0</v>
      </c>
      <c r="K1473">
        <v>5.7</v>
      </c>
      <c r="L1473">
        <v>15.6</v>
      </c>
      <c r="M1473">
        <v>27</v>
      </c>
      <c r="N1473">
        <v>12</v>
      </c>
      <c r="O1473">
        <v>39</v>
      </c>
      <c r="P1473">
        <v>61</v>
      </c>
      <c r="Q1473">
        <v>100</v>
      </c>
    </row>
    <row r="1474" spans="1:17" x14ac:dyDescent="0.2">
      <c r="A1474" s="7" t="str">
        <f t="shared" si="22"/>
        <v>West MidlandsDec-10 to Feb-11</v>
      </c>
      <c r="B1474" t="s">
        <v>66</v>
      </c>
      <c r="C1474" t="s">
        <v>144</v>
      </c>
      <c r="D1474">
        <v>2.5</v>
      </c>
      <c r="E1474">
        <v>1.3</v>
      </c>
      <c r="F1474">
        <v>3.8</v>
      </c>
      <c r="G1474">
        <v>5.8</v>
      </c>
      <c r="H1474">
        <v>9.6999999999999993</v>
      </c>
      <c r="I1474">
        <v>5.2</v>
      </c>
      <c r="J1474">
        <v>0</v>
      </c>
      <c r="K1474">
        <v>5.2</v>
      </c>
      <c r="L1474">
        <v>14.9</v>
      </c>
      <c r="M1474">
        <v>26</v>
      </c>
      <c r="N1474">
        <v>14</v>
      </c>
      <c r="O1474">
        <v>40</v>
      </c>
      <c r="P1474">
        <v>60</v>
      </c>
      <c r="Q1474">
        <v>100</v>
      </c>
    </row>
    <row r="1475" spans="1:17" x14ac:dyDescent="0.2">
      <c r="A1475" s="7" t="str">
        <f t="shared" ref="A1475:A1538" si="23">CONCATENATE(B1475,C1475)</f>
        <v>West MidlandsMar-11 to May-11</v>
      </c>
      <c r="B1475" t="s">
        <v>66</v>
      </c>
      <c r="C1475" t="s">
        <v>145</v>
      </c>
      <c r="D1475">
        <v>1.9</v>
      </c>
      <c r="E1475">
        <v>1.8</v>
      </c>
      <c r="F1475">
        <v>3.7</v>
      </c>
      <c r="G1475">
        <v>5.7</v>
      </c>
      <c r="H1475">
        <v>9.4</v>
      </c>
      <c r="I1475">
        <v>6</v>
      </c>
      <c r="J1475">
        <v>0</v>
      </c>
      <c r="K1475">
        <v>6</v>
      </c>
      <c r="L1475">
        <v>15.4</v>
      </c>
      <c r="M1475">
        <v>20</v>
      </c>
      <c r="N1475">
        <v>19</v>
      </c>
      <c r="O1475">
        <v>39</v>
      </c>
      <c r="P1475">
        <v>61</v>
      </c>
      <c r="Q1475">
        <v>100</v>
      </c>
    </row>
    <row r="1476" spans="1:17" x14ac:dyDescent="0.2">
      <c r="A1476" s="7" t="str">
        <f t="shared" si="23"/>
        <v>West MidlandsJun-11 to Aug-11</v>
      </c>
      <c r="B1476" t="s">
        <v>66</v>
      </c>
      <c r="C1476" t="s">
        <v>149</v>
      </c>
      <c r="D1476">
        <v>1.8</v>
      </c>
      <c r="E1476">
        <v>2.1</v>
      </c>
      <c r="F1476">
        <v>3.9</v>
      </c>
      <c r="G1476">
        <v>5.2</v>
      </c>
      <c r="H1476">
        <v>9.1</v>
      </c>
      <c r="I1476">
        <v>6.4</v>
      </c>
      <c r="J1476">
        <v>0</v>
      </c>
      <c r="K1476">
        <v>6.5</v>
      </c>
      <c r="L1476">
        <v>15.6</v>
      </c>
      <c r="M1476">
        <v>20</v>
      </c>
      <c r="N1476">
        <v>23</v>
      </c>
      <c r="O1476">
        <v>43</v>
      </c>
      <c r="P1476">
        <v>57</v>
      </c>
      <c r="Q1476">
        <v>100</v>
      </c>
    </row>
    <row r="1477" spans="1:17" x14ac:dyDescent="0.2">
      <c r="A1477" s="7" t="str">
        <f t="shared" si="23"/>
        <v>West MidlandsSep-11 to Nov-11</v>
      </c>
      <c r="B1477" t="s">
        <v>66</v>
      </c>
      <c r="C1477" t="s">
        <v>150</v>
      </c>
      <c r="D1477">
        <v>2.2999999999999998</v>
      </c>
      <c r="E1477">
        <v>2.6</v>
      </c>
      <c r="F1477">
        <v>5</v>
      </c>
      <c r="G1477">
        <v>5.8</v>
      </c>
      <c r="H1477">
        <v>10.7</v>
      </c>
      <c r="I1477">
        <v>7.2</v>
      </c>
      <c r="J1477">
        <v>0.4</v>
      </c>
      <c r="K1477">
        <v>7.6</v>
      </c>
      <c r="L1477">
        <v>18.3</v>
      </c>
      <c r="M1477">
        <v>22</v>
      </c>
      <c r="N1477">
        <v>24</v>
      </c>
      <c r="O1477">
        <v>46</v>
      </c>
      <c r="P1477">
        <v>54</v>
      </c>
      <c r="Q1477">
        <v>100</v>
      </c>
    </row>
    <row r="1478" spans="1:17" x14ac:dyDescent="0.2">
      <c r="A1478" s="7" t="str">
        <f t="shared" si="23"/>
        <v>West MidlandsDec-11 to Feb-12</v>
      </c>
      <c r="B1478" t="s">
        <v>66</v>
      </c>
      <c r="C1478" t="s">
        <v>230</v>
      </c>
      <c r="D1478">
        <v>2.5</v>
      </c>
      <c r="E1478">
        <v>2.6</v>
      </c>
      <c r="F1478">
        <v>5</v>
      </c>
      <c r="G1478">
        <v>5.3</v>
      </c>
      <c r="H1478">
        <v>10.3</v>
      </c>
      <c r="I1478">
        <v>6.6</v>
      </c>
      <c r="J1478">
        <v>0.6</v>
      </c>
      <c r="K1478">
        <v>7.1</v>
      </c>
      <c r="L1478">
        <v>17.5</v>
      </c>
      <c r="M1478">
        <v>24</v>
      </c>
      <c r="N1478">
        <v>25</v>
      </c>
      <c r="O1478">
        <v>49</v>
      </c>
      <c r="P1478">
        <v>51</v>
      </c>
      <c r="Q1478">
        <v>100</v>
      </c>
    </row>
    <row r="1479" spans="1:17" x14ac:dyDescent="0.2">
      <c r="A1479" s="7" t="str">
        <f t="shared" si="23"/>
        <v>West MidlandsMar-12 to May-12</v>
      </c>
      <c r="B1479" t="s">
        <v>66</v>
      </c>
      <c r="C1479" t="s">
        <v>240</v>
      </c>
      <c r="D1479">
        <v>2.6</v>
      </c>
      <c r="E1479">
        <v>2.7</v>
      </c>
      <c r="F1479">
        <v>5.3</v>
      </c>
      <c r="G1479">
        <v>5</v>
      </c>
      <c r="H1479">
        <v>10.3</v>
      </c>
      <c r="I1479">
        <v>6.2</v>
      </c>
      <c r="J1479">
        <v>0.5</v>
      </c>
      <c r="K1479">
        <v>6.6</v>
      </c>
      <c r="L1479">
        <v>17</v>
      </c>
      <c r="M1479">
        <v>25</v>
      </c>
      <c r="N1479">
        <v>26</v>
      </c>
      <c r="O1479">
        <v>51</v>
      </c>
      <c r="P1479">
        <v>49</v>
      </c>
      <c r="Q1479">
        <v>100</v>
      </c>
    </row>
    <row r="1480" spans="1:17" x14ac:dyDescent="0.2">
      <c r="A1480" s="7" t="str">
        <f t="shared" si="23"/>
        <v>West MidlandsJun-12 to Aug-12</v>
      </c>
      <c r="B1480" t="s">
        <v>66</v>
      </c>
      <c r="C1480" t="s">
        <v>250</v>
      </c>
      <c r="D1480">
        <v>2.7</v>
      </c>
      <c r="E1480">
        <v>3.1</v>
      </c>
      <c r="F1480">
        <v>5.8</v>
      </c>
      <c r="G1480">
        <v>5.5</v>
      </c>
      <c r="H1480">
        <v>11.3</v>
      </c>
      <c r="I1480">
        <v>6.2</v>
      </c>
      <c r="J1480">
        <v>0.8</v>
      </c>
      <c r="K1480">
        <v>7</v>
      </c>
      <c r="L1480">
        <v>18.3</v>
      </c>
      <c r="M1480">
        <v>24</v>
      </c>
      <c r="N1480">
        <v>28</v>
      </c>
      <c r="O1480">
        <v>51</v>
      </c>
      <c r="P1480">
        <v>49</v>
      </c>
      <c r="Q1480">
        <v>100</v>
      </c>
    </row>
    <row r="1481" spans="1:17" x14ac:dyDescent="0.2">
      <c r="A1481" s="7" t="str">
        <f t="shared" si="23"/>
        <v>West MidlandsSep-12 to Nov-12</v>
      </c>
      <c r="B1481" t="s">
        <v>66</v>
      </c>
      <c r="C1481" t="s">
        <v>257</v>
      </c>
      <c r="D1481">
        <v>2.8</v>
      </c>
      <c r="E1481">
        <v>3.2</v>
      </c>
      <c r="F1481">
        <v>5.9</v>
      </c>
      <c r="G1481">
        <v>5.5</v>
      </c>
      <c r="H1481">
        <v>11.4</v>
      </c>
      <c r="I1481">
        <v>6.3</v>
      </c>
      <c r="J1481">
        <v>0.9</v>
      </c>
      <c r="K1481">
        <v>7.2</v>
      </c>
      <c r="L1481">
        <v>18.5</v>
      </c>
      <c r="M1481">
        <v>24</v>
      </c>
      <c r="N1481">
        <v>28</v>
      </c>
      <c r="O1481">
        <v>52</v>
      </c>
      <c r="P1481">
        <v>48</v>
      </c>
      <c r="Q1481">
        <v>100</v>
      </c>
    </row>
    <row r="1482" spans="1:17" x14ac:dyDescent="0.2">
      <c r="A1482" s="7" t="str">
        <f t="shared" si="23"/>
        <v>West MidlandsDec-12 to Feb-13</v>
      </c>
      <c r="B1482" t="s">
        <v>66</v>
      </c>
      <c r="C1482" t="s">
        <v>271</v>
      </c>
      <c r="D1482">
        <v>2.2000000000000002</v>
      </c>
      <c r="E1482">
        <v>3.2</v>
      </c>
      <c r="F1482">
        <v>5.4</v>
      </c>
      <c r="G1482">
        <v>4.0999999999999996</v>
      </c>
      <c r="H1482">
        <v>9.4</v>
      </c>
      <c r="I1482">
        <v>6.1</v>
      </c>
      <c r="J1482">
        <v>1.2</v>
      </c>
      <c r="K1482">
        <v>7.2</v>
      </c>
      <c r="L1482">
        <v>16.7</v>
      </c>
      <c r="M1482">
        <v>23</v>
      </c>
      <c r="N1482">
        <v>34</v>
      </c>
      <c r="O1482">
        <v>57</v>
      </c>
      <c r="P1482">
        <v>43</v>
      </c>
      <c r="Q1482">
        <v>100</v>
      </c>
    </row>
    <row r="1483" spans="1:17" x14ac:dyDescent="0.2">
      <c r="A1483" s="7" t="str">
        <f t="shared" si="23"/>
        <v>West MidlandsMar-13 to May-13</v>
      </c>
      <c r="B1483" t="s">
        <v>66</v>
      </c>
      <c r="C1483" t="s">
        <v>281</v>
      </c>
      <c r="D1483">
        <v>1.5</v>
      </c>
      <c r="E1483">
        <v>3.7</v>
      </c>
      <c r="F1483">
        <v>5.2</v>
      </c>
      <c r="G1483">
        <v>2.8</v>
      </c>
      <c r="H1483">
        <v>8</v>
      </c>
      <c r="I1483">
        <v>7.1</v>
      </c>
      <c r="J1483">
        <v>1.5</v>
      </c>
      <c r="K1483">
        <v>8.6999999999999993</v>
      </c>
      <c r="L1483">
        <v>16.600000000000001</v>
      </c>
      <c r="M1483">
        <v>19</v>
      </c>
      <c r="N1483">
        <v>46</v>
      </c>
      <c r="O1483">
        <v>65</v>
      </c>
      <c r="P1483">
        <v>35</v>
      </c>
      <c r="Q1483">
        <v>100</v>
      </c>
    </row>
    <row r="1484" spans="1:17" x14ac:dyDescent="0.2">
      <c r="A1484" s="7" t="str">
        <f t="shared" si="23"/>
        <v>West MidlandsJun-13 to Aug-13</v>
      </c>
      <c r="B1484" t="s">
        <v>66</v>
      </c>
      <c r="C1484" t="s">
        <v>758</v>
      </c>
      <c r="D1484">
        <v>1.2</v>
      </c>
      <c r="E1484">
        <v>3.9</v>
      </c>
      <c r="F1484">
        <v>5.0999999999999996</v>
      </c>
      <c r="G1484">
        <v>1.8</v>
      </c>
      <c r="H1484">
        <v>6.9</v>
      </c>
      <c r="I1484">
        <v>8.9</v>
      </c>
      <c r="J1484">
        <v>2.2000000000000002</v>
      </c>
      <c r="K1484">
        <v>11</v>
      </c>
      <c r="L1484">
        <v>17.899999999999999</v>
      </c>
      <c r="M1484">
        <v>17</v>
      </c>
      <c r="N1484">
        <v>57</v>
      </c>
      <c r="O1484">
        <v>74</v>
      </c>
      <c r="P1484">
        <v>26</v>
      </c>
      <c r="Q1484">
        <v>100</v>
      </c>
    </row>
    <row r="1485" spans="1:17" x14ac:dyDescent="0.2">
      <c r="A1485" s="7" t="str">
        <f t="shared" si="23"/>
        <v>West MidlandsSep-13 to Nov-13</v>
      </c>
      <c r="B1485" t="s">
        <v>66</v>
      </c>
      <c r="C1485" t="s">
        <v>785</v>
      </c>
      <c r="D1485">
        <v>0.6</v>
      </c>
      <c r="E1485">
        <v>3.2</v>
      </c>
      <c r="F1485">
        <v>3.8</v>
      </c>
      <c r="G1485">
        <v>0.9</v>
      </c>
      <c r="H1485">
        <v>4.7</v>
      </c>
      <c r="I1485">
        <v>9.6</v>
      </c>
      <c r="J1485">
        <v>4.0999999999999996</v>
      </c>
      <c r="K1485">
        <v>13.6</v>
      </c>
      <c r="L1485">
        <v>18.3</v>
      </c>
      <c r="M1485">
        <v>13</v>
      </c>
      <c r="N1485">
        <v>68</v>
      </c>
      <c r="O1485">
        <v>81</v>
      </c>
      <c r="P1485">
        <v>19</v>
      </c>
      <c r="Q1485">
        <v>100</v>
      </c>
    </row>
    <row r="1486" spans="1:17" x14ac:dyDescent="0.2">
      <c r="A1486" s="7" t="str">
        <f t="shared" si="23"/>
        <v>West MidlandsDec-13 to Feb-14</v>
      </c>
      <c r="B1486" t="s">
        <v>66</v>
      </c>
      <c r="C1486" t="s">
        <v>803</v>
      </c>
      <c r="D1486">
        <v>0.3</v>
      </c>
      <c r="E1486">
        <v>2.5</v>
      </c>
      <c r="F1486">
        <v>2.7</v>
      </c>
      <c r="G1486">
        <v>0.4</v>
      </c>
      <c r="H1486">
        <v>3.2</v>
      </c>
      <c r="I1486">
        <v>8.8000000000000007</v>
      </c>
      <c r="J1486">
        <v>5.4</v>
      </c>
      <c r="K1486">
        <v>14.1</v>
      </c>
      <c r="L1486">
        <v>17.3</v>
      </c>
      <c r="M1486">
        <v>8</v>
      </c>
      <c r="N1486">
        <v>78</v>
      </c>
      <c r="O1486">
        <v>86</v>
      </c>
      <c r="P1486">
        <v>14</v>
      </c>
      <c r="Q1486">
        <v>100</v>
      </c>
    </row>
    <row r="1487" spans="1:17" x14ac:dyDescent="0.2">
      <c r="A1487" s="7" t="str">
        <f t="shared" si="23"/>
        <v>West MidlandsMar-14 to May-14</v>
      </c>
      <c r="B1487" t="s">
        <v>66</v>
      </c>
      <c r="C1487" t="s">
        <v>767</v>
      </c>
      <c r="D1487">
        <v>0.3</v>
      </c>
      <c r="E1487">
        <v>2.5</v>
      </c>
      <c r="F1487">
        <v>2.8</v>
      </c>
      <c r="G1487">
        <v>0.2</v>
      </c>
      <c r="H1487">
        <v>2.9</v>
      </c>
      <c r="I1487">
        <v>8.6</v>
      </c>
      <c r="J1487">
        <v>6.6</v>
      </c>
      <c r="K1487">
        <v>15.2</v>
      </c>
      <c r="L1487">
        <v>18.100000000000001</v>
      </c>
      <c r="M1487">
        <v>9</v>
      </c>
      <c r="N1487">
        <v>86</v>
      </c>
      <c r="O1487">
        <v>95</v>
      </c>
      <c r="P1487">
        <v>5</v>
      </c>
      <c r="Q1487">
        <v>100</v>
      </c>
    </row>
    <row r="1488" spans="1:17" x14ac:dyDescent="0.2">
      <c r="A1488" s="7" t="str">
        <f t="shared" si="23"/>
        <v>West MidlandsJun-14 to Aug-14</v>
      </c>
      <c r="B1488" t="s">
        <v>66</v>
      </c>
      <c r="C1488" t="s">
        <v>772</v>
      </c>
      <c r="D1488">
        <v>0.3</v>
      </c>
      <c r="E1488">
        <v>2.9</v>
      </c>
      <c r="F1488">
        <v>3.3</v>
      </c>
      <c r="G1488">
        <v>0.1</v>
      </c>
      <c r="H1488">
        <v>3.3</v>
      </c>
      <c r="I1488">
        <v>8</v>
      </c>
      <c r="J1488">
        <v>7.3</v>
      </c>
      <c r="K1488">
        <v>15.3</v>
      </c>
      <c r="L1488">
        <v>18.600000000000001</v>
      </c>
      <c r="M1488">
        <v>10</v>
      </c>
      <c r="N1488">
        <v>88</v>
      </c>
      <c r="O1488">
        <v>98</v>
      </c>
      <c r="P1488">
        <v>2</v>
      </c>
      <c r="Q1488">
        <v>100</v>
      </c>
    </row>
    <row r="1489" spans="1:17" x14ac:dyDescent="0.2">
      <c r="A1489" s="7" t="str">
        <f t="shared" si="23"/>
        <v>West MidlandsOct-08</v>
      </c>
      <c r="B1489" t="s">
        <v>66</v>
      </c>
      <c r="C1489" t="s">
        <v>174</v>
      </c>
      <c r="D1489">
        <v>0.1</v>
      </c>
      <c r="E1489">
        <v>0.1</v>
      </c>
      <c r="F1489">
        <v>0.1</v>
      </c>
      <c r="G1489">
        <v>0.4</v>
      </c>
      <c r="H1489">
        <v>0.5</v>
      </c>
      <c r="I1489">
        <v>0.3</v>
      </c>
      <c r="J1489">
        <v>0</v>
      </c>
      <c r="K1489">
        <v>0.3</v>
      </c>
      <c r="L1489">
        <v>0.8</v>
      </c>
      <c r="M1489">
        <v>18</v>
      </c>
      <c r="N1489">
        <v>11</v>
      </c>
      <c r="O1489">
        <v>29</v>
      </c>
      <c r="P1489">
        <v>71</v>
      </c>
      <c r="Q1489">
        <v>100</v>
      </c>
    </row>
    <row r="1490" spans="1:17" x14ac:dyDescent="0.2">
      <c r="A1490" s="7" t="str">
        <f t="shared" si="23"/>
        <v>West MidlandsNov-08</v>
      </c>
      <c r="B1490" t="s">
        <v>66</v>
      </c>
      <c r="C1490" t="s">
        <v>175</v>
      </c>
      <c r="D1490">
        <v>0.5</v>
      </c>
      <c r="E1490">
        <v>0.3</v>
      </c>
      <c r="F1490">
        <v>0.8</v>
      </c>
      <c r="G1490">
        <v>1.7</v>
      </c>
      <c r="H1490">
        <v>2.5</v>
      </c>
      <c r="I1490">
        <v>1.7</v>
      </c>
      <c r="J1490">
        <v>0</v>
      </c>
      <c r="K1490">
        <v>1.7</v>
      </c>
      <c r="L1490">
        <v>4.2</v>
      </c>
      <c r="M1490">
        <v>21</v>
      </c>
      <c r="N1490">
        <v>11</v>
      </c>
      <c r="O1490">
        <v>32</v>
      </c>
      <c r="P1490">
        <v>68</v>
      </c>
      <c r="Q1490">
        <v>100</v>
      </c>
    </row>
    <row r="1491" spans="1:17" x14ac:dyDescent="0.2">
      <c r="A1491" s="7" t="str">
        <f t="shared" si="23"/>
        <v>West MidlandsDec-08</v>
      </c>
      <c r="B1491" t="s">
        <v>66</v>
      </c>
      <c r="C1491" t="s">
        <v>176</v>
      </c>
      <c r="D1491">
        <v>0.5</v>
      </c>
      <c r="E1491">
        <v>0.3</v>
      </c>
      <c r="F1491">
        <v>0.7</v>
      </c>
      <c r="G1491">
        <v>1.4</v>
      </c>
      <c r="H1491">
        <v>2.2000000000000002</v>
      </c>
      <c r="I1491">
        <v>1.5</v>
      </c>
      <c r="J1491">
        <v>0</v>
      </c>
      <c r="K1491">
        <v>1.5</v>
      </c>
      <c r="L1491">
        <v>3.7</v>
      </c>
      <c r="M1491">
        <v>22</v>
      </c>
      <c r="N1491">
        <v>12</v>
      </c>
      <c r="O1491">
        <v>34</v>
      </c>
      <c r="P1491">
        <v>66</v>
      </c>
      <c r="Q1491">
        <v>100</v>
      </c>
    </row>
    <row r="1492" spans="1:17" x14ac:dyDescent="0.2">
      <c r="A1492" s="7" t="str">
        <f t="shared" si="23"/>
        <v>West MidlandsJan-09</v>
      </c>
      <c r="B1492" t="s">
        <v>66</v>
      </c>
      <c r="C1492" t="s">
        <v>177</v>
      </c>
      <c r="D1492">
        <v>0.7</v>
      </c>
      <c r="E1492">
        <v>0.4</v>
      </c>
      <c r="F1492">
        <v>1</v>
      </c>
      <c r="G1492">
        <v>2</v>
      </c>
      <c r="H1492">
        <v>3</v>
      </c>
      <c r="I1492">
        <v>2</v>
      </c>
      <c r="J1492">
        <v>0</v>
      </c>
      <c r="K1492">
        <v>2</v>
      </c>
      <c r="L1492">
        <v>5</v>
      </c>
      <c r="M1492">
        <v>22</v>
      </c>
      <c r="N1492">
        <v>12</v>
      </c>
      <c r="O1492">
        <v>33</v>
      </c>
      <c r="P1492">
        <v>67</v>
      </c>
      <c r="Q1492">
        <v>100</v>
      </c>
    </row>
    <row r="1493" spans="1:17" x14ac:dyDescent="0.2">
      <c r="A1493" s="7" t="str">
        <f t="shared" si="23"/>
        <v>West MidlandsFeb-09</v>
      </c>
      <c r="B1493" t="s">
        <v>66</v>
      </c>
      <c r="C1493" t="s">
        <v>178</v>
      </c>
      <c r="D1493">
        <v>0.6</v>
      </c>
      <c r="E1493">
        <v>0.3</v>
      </c>
      <c r="F1493">
        <v>0.9</v>
      </c>
      <c r="G1493">
        <v>1.9</v>
      </c>
      <c r="H1493">
        <v>2.8</v>
      </c>
      <c r="I1493">
        <v>1.8</v>
      </c>
      <c r="J1493">
        <v>0</v>
      </c>
      <c r="K1493">
        <v>1.8</v>
      </c>
      <c r="L1493">
        <v>4.5999999999999996</v>
      </c>
      <c r="M1493">
        <v>23</v>
      </c>
      <c r="N1493">
        <v>10</v>
      </c>
      <c r="O1493">
        <v>33</v>
      </c>
      <c r="P1493">
        <v>67</v>
      </c>
      <c r="Q1493">
        <v>100</v>
      </c>
    </row>
    <row r="1494" spans="1:17" x14ac:dyDescent="0.2">
      <c r="A1494" s="7" t="str">
        <f t="shared" si="23"/>
        <v>West MidlandsMar-09</v>
      </c>
      <c r="B1494" t="s">
        <v>66</v>
      </c>
      <c r="C1494" t="s">
        <v>179</v>
      </c>
      <c r="D1494">
        <v>0.8</v>
      </c>
      <c r="E1494">
        <v>0.3</v>
      </c>
      <c r="F1494">
        <v>1.1000000000000001</v>
      </c>
      <c r="G1494">
        <v>2.2999999999999998</v>
      </c>
      <c r="H1494">
        <v>3.4</v>
      </c>
      <c r="I1494">
        <v>2</v>
      </c>
      <c r="J1494">
        <v>0</v>
      </c>
      <c r="K1494">
        <v>2</v>
      </c>
      <c r="L1494">
        <v>5.4</v>
      </c>
      <c r="M1494">
        <v>22</v>
      </c>
      <c r="N1494">
        <v>10</v>
      </c>
      <c r="O1494">
        <v>32</v>
      </c>
      <c r="P1494">
        <v>68</v>
      </c>
      <c r="Q1494">
        <v>100</v>
      </c>
    </row>
    <row r="1495" spans="1:17" x14ac:dyDescent="0.2">
      <c r="A1495" s="7" t="str">
        <f t="shared" si="23"/>
        <v>West MidlandsApr-09</v>
      </c>
      <c r="B1495" t="s">
        <v>66</v>
      </c>
      <c r="C1495" t="s">
        <v>180</v>
      </c>
      <c r="D1495">
        <v>0.8</v>
      </c>
      <c r="E1495">
        <v>0.3</v>
      </c>
      <c r="F1495">
        <v>1.1000000000000001</v>
      </c>
      <c r="G1495">
        <v>2.1</v>
      </c>
      <c r="H1495">
        <v>3.2</v>
      </c>
      <c r="I1495">
        <v>1.8</v>
      </c>
      <c r="J1495">
        <v>0</v>
      </c>
      <c r="K1495">
        <v>1.8</v>
      </c>
      <c r="L1495">
        <v>5</v>
      </c>
      <c r="M1495">
        <v>24</v>
      </c>
      <c r="N1495">
        <v>9</v>
      </c>
      <c r="O1495">
        <v>33</v>
      </c>
      <c r="P1495">
        <v>67</v>
      </c>
      <c r="Q1495">
        <v>100</v>
      </c>
    </row>
    <row r="1496" spans="1:17" x14ac:dyDescent="0.2">
      <c r="A1496" s="7" t="str">
        <f t="shared" si="23"/>
        <v>West MidlandsMay-09</v>
      </c>
      <c r="B1496" t="s">
        <v>66</v>
      </c>
      <c r="C1496" t="s">
        <v>181</v>
      </c>
      <c r="D1496">
        <v>0.7</v>
      </c>
      <c r="E1496">
        <v>0.3</v>
      </c>
      <c r="F1496">
        <v>1</v>
      </c>
      <c r="G1496">
        <v>2.2999999999999998</v>
      </c>
      <c r="H1496">
        <v>3.3</v>
      </c>
      <c r="I1496">
        <v>1.8</v>
      </c>
      <c r="J1496">
        <v>0</v>
      </c>
      <c r="K1496">
        <v>1.8</v>
      </c>
      <c r="L1496">
        <v>5.0999999999999996</v>
      </c>
      <c r="M1496">
        <v>21</v>
      </c>
      <c r="N1496">
        <v>10</v>
      </c>
      <c r="O1496">
        <v>31</v>
      </c>
      <c r="P1496">
        <v>69</v>
      </c>
      <c r="Q1496">
        <v>100</v>
      </c>
    </row>
    <row r="1497" spans="1:17" x14ac:dyDescent="0.2">
      <c r="A1497" s="7" t="str">
        <f t="shared" si="23"/>
        <v>West MidlandsJun-09</v>
      </c>
      <c r="B1497" t="s">
        <v>66</v>
      </c>
      <c r="C1497" t="s">
        <v>182</v>
      </c>
      <c r="D1497">
        <v>0.8</v>
      </c>
      <c r="E1497">
        <v>0.3</v>
      </c>
      <c r="F1497">
        <v>1.1000000000000001</v>
      </c>
      <c r="G1497">
        <v>2.2999999999999998</v>
      </c>
      <c r="H1497">
        <v>3.4</v>
      </c>
      <c r="I1497">
        <v>1.9</v>
      </c>
      <c r="J1497">
        <v>0</v>
      </c>
      <c r="K1497">
        <v>1.9</v>
      </c>
      <c r="L1497">
        <v>5.3</v>
      </c>
      <c r="M1497">
        <v>22</v>
      </c>
      <c r="N1497">
        <v>9</v>
      </c>
      <c r="O1497">
        <v>31</v>
      </c>
      <c r="P1497">
        <v>69</v>
      </c>
      <c r="Q1497">
        <v>100</v>
      </c>
    </row>
    <row r="1498" spans="1:17" x14ac:dyDescent="0.2">
      <c r="A1498" s="7" t="str">
        <f t="shared" si="23"/>
        <v>West MidlandsJul-09</v>
      </c>
      <c r="B1498" t="s">
        <v>66</v>
      </c>
      <c r="C1498" t="s">
        <v>183</v>
      </c>
      <c r="D1498">
        <v>0.8</v>
      </c>
      <c r="E1498">
        <v>0.3</v>
      </c>
      <c r="F1498">
        <v>1.1000000000000001</v>
      </c>
      <c r="G1498">
        <v>2.2000000000000002</v>
      </c>
      <c r="H1498">
        <v>3.4</v>
      </c>
      <c r="I1498">
        <v>2.1</v>
      </c>
      <c r="J1498">
        <v>0</v>
      </c>
      <c r="K1498">
        <v>2.1</v>
      </c>
      <c r="L1498">
        <v>5.4</v>
      </c>
      <c r="M1498">
        <v>24</v>
      </c>
      <c r="N1498">
        <v>10</v>
      </c>
      <c r="O1498">
        <v>34</v>
      </c>
      <c r="P1498">
        <v>66</v>
      </c>
      <c r="Q1498">
        <v>100</v>
      </c>
    </row>
    <row r="1499" spans="1:17" x14ac:dyDescent="0.2">
      <c r="A1499" s="7" t="str">
        <f t="shared" si="23"/>
        <v>West MidlandsAug-09</v>
      </c>
      <c r="B1499" t="s">
        <v>66</v>
      </c>
      <c r="C1499" t="s">
        <v>184</v>
      </c>
      <c r="D1499">
        <v>0.8</v>
      </c>
      <c r="E1499">
        <v>0.3</v>
      </c>
      <c r="F1499">
        <v>1.1000000000000001</v>
      </c>
      <c r="G1499">
        <v>2</v>
      </c>
      <c r="H1499">
        <v>3.1</v>
      </c>
      <c r="I1499">
        <v>1.6</v>
      </c>
      <c r="J1499">
        <v>0</v>
      </c>
      <c r="K1499">
        <v>1.6</v>
      </c>
      <c r="L1499">
        <v>4.7</v>
      </c>
      <c r="M1499">
        <v>25</v>
      </c>
      <c r="N1499">
        <v>10</v>
      </c>
      <c r="O1499">
        <v>35</v>
      </c>
      <c r="P1499">
        <v>65</v>
      </c>
      <c r="Q1499">
        <v>100</v>
      </c>
    </row>
    <row r="1500" spans="1:17" x14ac:dyDescent="0.2">
      <c r="A1500" s="7" t="str">
        <f t="shared" si="23"/>
        <v>West MidlandsSep-09</v>
      </c>
      <c r="B1500" t="s">
        <v>66</v>
      </c>
      <c r="C1500" t="s">
        <v>185</v>
      </c>
      <c r="D1500">
        <v>0.9</v>
      </c>
      <c r="E1500">
        <v>0.3</v>
      </c>
      <c r="F1500">
        <v>1.2</v>
      </c>
      <c r="G1500">
        <v>2.1</v>
      </c>
      <c r="H1500">
        <v>3.3</v>
      </c>
      <c r="I1500">
        <v>1.6</v>
      </c>
      <c r="J1500">
        <v>0</v>
      </c>
      <c r="K1500">
        <v>1.6</v>
      </c>
      <c r="L1500">
        <v>5</v>
      </c>
      <c r="M1500">
        <v>26</v>
      </c>
      <c r="N1500">
        <v>10</v>
      </c>
      <c r="O1500">
        <v>36</v>
      </c>
      <c r="P1500">
        <v>64</v>
      </c>
      <c r="Q1500">
        <v>100</v>
      </c>
    </row>
    <row r="1501" spans="1:17" x14ac:dyDescent="0.2">
      <c r="A1501" s="7" t="str">
        <f t="shared" si="23"/>
        <v>West MidlandsOct-09</v>
      </c>
      <c r="B1501" t="s">
        <v>66</v>
      </c>
      <c r="C1501" t="s">
        <v>186</v>
      </c>
      <c r="D1501">
        <v>0.8</v>
      </c>
      <c r="E1501">
        <v>0.3</v>
      </c>
      <c r="F1501">
        <v>1.1000000000000001</v>
      </c>
      <c r="G1501">
        <v>2</v>
      </c>
      <c r="H1501">
        <v>3.2</v>
      </c>
      <c r="I1501">
        <v>1.7</v>
      </c>
      <c r="J1501">
        <v>0</v>
      </c>
      <c r="K1501">
        <v>1.7</v>
      </c>
      <c r="L1501">
        <v>4.9000000000000004</v>
      </c>
      <c r="M1501">
        <v>26</v>
      </c>
      <c r="N1501">
        <v>9</v>
      </c>
      <c r="O1501">
        <v>35</v>
      </c>
      <c r="P1501">
        <v>65</v>
      </c>
      <c r="Q1501">
        <v>100</v>
      </c>
    </row>
    <row r="1502" spans="1:17" x14ac:dyDescent="0.2">
      <c r="A1502" s="7" t="str">
        <f t="shared" si="23"/>
        <v>West MidlandsNov-09</v>
      </c>
      <c r="B1502" t="s">
        <v>66</v>
      </c>
      <c r="C1502" t="s">
        <v>187</v>
      </c>
      <c r="D1502">
        <v>0.8</v>
      </c>
      <c r="E1502">
        <v>0.3</v>
      </c>
      <c r="F1502">
        <v>1.1000000000000001</v>
      </c>
      <c r="G1502">
        <v>2</v>
      </c>
      <c r="H1502">
        <v>3.1</v>
      </c>
      <c r="I1502">
        <v>1.6</v>
      </c>
      <c r="J1502">
        <v>0</v>
      </c>
      <c r="K1502">
        <v>1.6</v>
      </c>
      <c r="L1502">
        <v>4.8</v>
      </c>
      <c r="M1502">
        <v>24</v>
      </c>
      <c r="N1502">
        <v>10</v>
      </c>
      <c r="O1502">
        <v>35</v>
      </c>
      <c r="P1502">
        <v>65</v>
      </c>
      <c r="Q1502">
        <v>100</v>
      </c>
    </row>
    <row r="1503" spans="1:17" x14ac:dyDescent="0.2">
      <c r="A1503" s="7" t="str">
        <f t="shared" si="23"/>
        <v>West MidlandsDec-09</v>
      </c>
      <c r="B1503" t="s">
        <v>66</v>
      </c>
      <c r="C1503" t="s">
        <v>188</v>
      </c>
      <c r="D1503">
        <v>0.7</v>
      </c>
      <c r="E1503">
        <v>0.3</v>
      </c>
      <c r="F1503">
        <v>1</v>
      </c>
      <c r="G1503">
        <v>1.6</v>
      </c>
      <c r="H1503">
        <v>2.6</v>
      </c>
      <c r="I1503">
        <v>1.4</v>
      </c>
      <c r="J1503">
        <v>0</v>
      </c>
      <c r="K1503">
        <v>1.4</v>
      </c>
      <c r="L1503">
        <v>4</v>
      </c>
      <c r="M1503">
        <v>27</v>
      </c>
      <c r="N1503">
        <v>10</v>
      </c>
      <c r="O1503">
        <v>38</v>
      </c>
      <c r="P1503">
        <v>62</v>
      </c>
      <c r="Q1503">
        <v>100</v>
      </c>
    </row>
    <row r="1504" spans="1:17" x14ac:dyDescent="0.2">
      <c r="A1504" s="7" t="str">
        <f t="shared" si="23"/>
        <v>West MidlandsJan-10</v>
      </c>
      <c r="B1504" t="s">
        <v>66</v>
      </c>
      <c r="C1504" t="s">
        <v>189</v>
      </c>
      <c r="D1504">
        <v>1</v>
      </c>
      <c r="E1504">
        <v>0.3</v>
      </c>
      <c r="F1504">
        <v>1.3</v>
      </c>
      <c r="G1504">
        <v>2.1</v>
      </c>
      <c r="H1504">
        <v>3.4</v>
      </c>
      <c r="I1504">
        <v>1.9</v>
      </c>
      <c r="J1504">
        <v>0</v>
      </c>
      <c r="K1504">
        <v>1.9</v>
      </c>
      <c r="L1504">
        <v>5.4</v>
      </c>
      <c r="M1504">
        <v>29</v>
      </c>
      <c r="N1504">
        <v>9</v>
      </c>
      <c r="O1504">
        <v>38</v>
      </c>
      <c r="P1504">
        <v>62</v>
      </c>
      <c r="Q1504">
        <v>100</v>
      </c>
    </row>
    <row r="1505" spans="1:17" x14ac:dyDescent="0.2">
      <c r="A1505" s="7" t="str">
        <f t="shared" si="23"/>
        <v>West MidlandsFeb-10</v>
      </c>
      <c r="B1505" t="s">
        <v>66</v>
      </c>
      <c r="C1505" t="s">
        <v>190</v>
      </c>
      <c r="D1505">
        <v>1</v>
      </c>
      <c r="E1505">
        <v>0.3</v>
      </c>
      <c r="F1505">
        <v>1.3</v>
      </c>
      <c r="G1505">
        <v>2</v>
      </c>
      <c r="H1505">
        <v>3.3</v>
      </c>
      <c r="I1505">
        <v>1.8</v>
      </c>
      <c r="J1505">
        <v>0</v>
      </c>
      <c r="K1505">
        <v>1.8</v>
      </c>
      <c r="L1505">
        <v>5.0999999999999996</v>
      </c>
      <c r="M1505">
        <v>29</v>
      </c>
      <c r="N1505">
        <v>9</v>
      </c>
      <c r="O1505">
        <v>39</v>
      </c>
      <c r="P1505">
        <v>61</v>
      </c>
      <c r="Q1505">
        <v>100</v>
      </c>
    </row>
    <row r="1506" spans="1:17" x14ac:dyDescent="0.2">
      <c r="A1506" s="7" t="str">
        <f t="shared" si="23"/>
        <v>West MidlandsMar-10</v>
      </c>
      <c r="B1506" t="s">
        <v>66</v>
      </c>
      <c r="C1506" t="s">
        <v>191</v>
      </c>
      <c r="D1506">
        <v>1.1000000000000001</v>
      </c>
      <c r="E1506">
        <v>0.4</v>
      </c>
      <c r="F1506">
        <v>1.4</v>
      </c>
      <c r="G1506">
        <v>2.4</v>
      </c>
      <c r="H1506">
        <v>3.8</v>
      </c>
      <c r="I1506">
        <v>1.9</v>
      </c>
      <c r="J1506">
        <v>0</v>
      </c>
      <c r="K1506">
        <v>1.9</v>
      </c>
      <c r="L1506">
        <v>5.8</v>
      </c>
      <c r="M1506">
        <v>28</v>
      </c>
      <c r="N1506">
        <v>10</v>
      </c>
      <c r="O1506">
        <v>37</v>
      </c>
      <c r="P1506">
        <v>63</v>
      </c>
      <c r="Q1506">
        <v>100</v>
      </c>
    </row>
    <row r="1507" spans="1:17" x14ac:dyDescent="0.2">
      <c r="A1507" s="7" t="str">
        <f t="shared" si="23"/>
        <v>West MidlandsApr-10</v>
      </c>
      <c r="B1507" t="s">
        <v>66</v>
      </c>
      <c r="C1507" t="s">
        <v>192</v>
      </c>
      <c r="D1507">
        <v>0.9</v>
      </c>
      <c r="E1507">
        <v>0.3</v>
      </c>
      <c r="F1507">
        <v>1.2</v>
      </c>
      <c r="G1507">
        <v>2.2000000000000002</v>
      </c>
      <c r="H1507">
        <v>3.4</v>
      </c>
      <c r="I1507">
        <v>1.8</v>
      </c>
      <c r="J1507">
        <v>0</v>
      </c>
      <c r="K1507">
        <v>1.8</v>
      </c>
      <c r="L1507">
        <v>5.0999999999999996</v>
      </c>
      <c r="M1507">
        <v>27</v>
      </c>
      <c r="N1507">
        <v>9</v>
      </c>
      <c r="O1507">
        <v>36</v>
      </c>
      <c r="P1507">
        <v>64</v>
      </c>
      <c r="Q1507">
        <v>100</v>
      </c>
    </row>
    <row r="1508" spans="1:17" x14ac:dyDescent="0.2">
      <c r="A1508" s="7" t="str">
        <f t="shared" si="23"/>
        <v>West MidlandsMay-10</v>
      </c>
      <c r="B1508" t="s">
        <v>66</v>
      </c>
      <c r="C1508" t="s">
        <v>193</v>
      </c>
      <c r="D1508">
        <v>0.9</v>
      </c>
      <c r="E1508">
        <v>0.3</v>
      </c>
      <c r="F1508">
        <v>1.2</v>
      </c>
      <c r="G1508">
        <v>2</v>
      </c>
      <c r="H1508">
        <v>3.2</v>
      </c>
      <c r="I1508">
        <v>1.8</v>
      </c>
      <c r="J1508">
        <v>0</v>
      </c>
      <c r="K1508">
        <v>1.8</v>
      </c>
      <c r="L1508">
        <v>5</v>
      </c>
      <c r="M1508">
        <v>28</v>
      </c>
      <c r="N1508">
        <v>9</v>
      </c>
      <c r="O1508">
        <v>37</v>
      </c>
      <c r="P1508">
        <v>63</v>
      </c>
      <c r="Q1508">
        <v>100</v>
      </c>
    </row>
    <row r="1509" spans="1:17" x14ac:dyDescent="0.2">
      <c r="A1509" s="7" t="str">
        <f t="shared" si="23"/>
        <v>West MidlandsJun-10</v>
      </c>
      <c r="B1509" t="s">
        <v>66</v>
      </c>
      <c r="C1509" t="s">
        <v>194</v>
      </c>
      <c r="D1509">
        <v>0.9</v>
      </c>
      <c r="E1509">
        <v>0.3</v>
      </c>
      <c r="F1509">
        <v>1.2</v>
      </c>
      <c r="G1509">
        <v>2.2000000000000002</v>
      </c>
      <c r="H1509">
        <v>3.4</v>
      </c>
      <c r="I1509">
        <v>2</v>
      </c>
      <c r="J1509">
        <v>0</v>
      </c>
      <c r="K1509">
        <v>2</v>
      </c>
      <c r="L1509">
        <v>5.4</v>
      </c>
      <c r="M1509">
        <v>27</v>
      </c>
      <c r="N1509">
        <v>9</v>
      </c>
      <c r="O1509">
        <v>36</v>
      </c>
      <c r="P1509">
        <v>64</v>
      </c>
      <c r="Q1509">
        <v>100</v>
      </c>
    </row>
    <row r="1510" spans="1:17" x14ac:dyDescent="0.2">
      <c r="A1510" s="7" t="str">
        <f t="shared" si="23"/>
        <v>West MidlandsJul-10</v>
      </c>
      <c r="B1510" t="s">
        <v>66</v>
      </c>
      <c r="C1510" t="s">
        <v>195</v>
      </c>
      <c r="D1510">
        <v>0.9</v>
      </c>
      <c r="E1510">
        <v>0.4</v>
      </c>
      <c r="F1510">
        <v>1.3</v>
      </c>
      <c r="G1510">
        <v>2.2999999999999998</v>
      </c>
      <c r="H1510">
        <v>3.6</v>
      </c>
      <c r="I1510">
        <v>2</v>
      </c>
      <c r="J1510">
        <v>0</v>
      </c>
      <c r="K1510">
        <v>2</v>
      </c>
      <c r="L1510">
        <v>5.6</v>
      </c>
      <c r="M1510">
        <v>25</v>
      </c>
      <c r="N1510">
        <v>11</v>
      </c>
      <c r="O1510">
        <v>36</v>
      </c>
      <c r="P1510">
        <v>64</v>
      </c>
      <c r="Q1510">
        <v>100</v>
      </c>
    </row>
    <row r="1511" spans="1:17" x14ac:dyDescent="0.2">
      <c r="A1511" s="7" t="str">
        <f t="shared" si="23"/>
        <v>West MidlandsAug-10</v>
      </c>
      <c r="B1511" t="s">
        <v>66</v>
      </c>
      <c r="C1511" t="s">
        <v>196</v>
      </c>
      <c r="D1511">
        <v>0.9</v>
      </c>
      <c r="E1511">
        <v>0.4</v>
      </c>
      <c r="F1511">
        <v>1.2</v>
      </c>
      <c r="G1511">
        <v>2</v>
      </c>
      <c r="H1511">
        <v>3.3</v>
      </c>
      <c r="I1511">
        <v>1.8</v>
      </c>
      <c r="J1511">
        <v>0</v>
      </c>
      <c r="K1511">
        <v>1.8</v>
      </c>
      <c r="L1511">
        <v>5.0999999999999996</v>
      </c>
      <c r="M1511">
        <v>26</v>
      </c>
      <c r="N1511">
        <v>11</v>
      </c>
      <c r="O1511">
        <v>38</v>
      </c>
      <c r="P1511">
        <v>62</v>
      </c>
      <c r="Q1511">
        <v>100</v>
      </c>
    </row>
    <row r="1512" spans="1:17" x14ac:dyDescent="0.2">
      <c r="A1512" s="7" t="str">
        <f t="shared" si="23"/>
        <v>West MidlandsSep-10</v>
      </c>
      <c r="B1512" t="s">
        <v>66</v>
      </c>
      <c r="C1512" t="s">
        <v>197</v>
      </c>
      <c r="D1512">
        <v>0.9</v>
      </c>
      <c r="E1512">
        <v>0.4</v>
      </c>
      <c r="F1512">
        <v>1.4</v>
      </c>
      <c r="G1512">
        <v>2.1</v>
      </c>
      <c r="H1512">
        <v>3.5</v>
      </c>
      <c r="I1512">
        <v>2</v>
      </c>
      <c r="J1512">
        <v>0</v>
      </c>
      <c r="K1512">
        <v>2</v>
      </c>
      <c r="L1512">
        <v>5.5</v>
      </c>
      <c r="M1512">
        <v>27</v>
      </c>
      <c r="N1512">
        <v>12</v>
      </c>
      <c r="O1512">
        <v>39</v>
      </c>
      <c r="P1512">
        <v>61</v>
      </c>
      <c r="Q1512">
        <v>100</v>
      </c>
    </row>
    <row r="1513" spans="1:17" x14ac:dyDescent="0.2">
      <c r="A1513" s="7" t="str">
        <f t="shared" si="23"/>
        <v>West MidlandsOct-10</v>
      </c>
      <c r="B1513" t="s">
        <v>66</v>
      </c>
      <c r="C1513" t="s">
        <v>198</v>
      </c>
      <c r="D1513">
        <v>0.8</v>
      </c>
      <c r="E1513">
        <v>0.3</v>
      </c>
      <c r="F1513">
        <v>1.2</v>
      </c>
      <c r="G1513">
        <v>2</v>
      </c>
      <c r="H1513">
        <v>3.2</v>
      </c>
      <c r="I1513">
        <v>1.8</v>
      </c>
      <c r="J1513">
        <v>0</v>
      </c>
      <c r="K1513">
        <v>1.8</v>
      </c>
      <c r="L1513">
        <v>5</v>
      </c>
      <c r="M1513">
        <v>27</v>
      </c>
      <c r="N1513">
        <v>11</v>
      </c>
      <c r="O1513">
        <v>38</v>
      </c>
      <c r="P1513">
        <v>62</v>
      </c>
      <c r="Q1513">
        <v>100</v>
      </c>
    </row>
    <row r="1514" spans="1:17" x14ac:dyDescent="0.2">
      <c r="A1514" s="7" t="str">
        <f t="shared" si="23"/>
        <v>West MidlandsNov-10</v>
      </c>
      <c r="B1514" t="s">
        <v>66</v>
      </c>
      <c r="C1514" t="s">
        <v>199</v>
      </c>
      <c r="D1514">
        <v>0.9</v>
      </c>
      <c r="E1514">
        <v>0.4</v>
      </c>
      <c r="F1514">
        <v>1.3</v>
      </c>
      <c r="G1514">
        <v>2</v>
      </c>
      <c r="H1514">
        <v>3.3</v>
      </c>
      <c r="I1514">
        <v>1.8</v>
      </c>
      <c r="J1514">
        <v>0</v>
      </c>
      <c r="K1514">
        <v>1.8</v>
      </c>
      <c r="L1514">
        <v>5.0999999999999996</v>
      </c>
      <c r="M1514">
        <v>27</v>
      </c>
      <c r="N1514">
        <v>12</v>
      </c>
      <c r="O1514">
        <v>39</v>
      </c>
      <c r="P1514">
        <v>61</v>
      </c>
      <c r="Q1514">
        <v>100</v>
      </c>
    </row>
    <row r="1515" spans="1:17" x14ac:dyDescent="0.2">
      <c r="A1515" s="7" t="str">
        <f t="shared" si="23"/>
        <v>West MidlandsDec-10</v>
      </c>
      <c r="B1515" t="s">
        <v>66</v>
      </c>
      <c r="C1515" t="s">
        <v>200</v>
      </c>
      <c r="D1515">
        <v>0.8</v>
      </c>
      <c r="E1515">
        <v>0.3</v>
      </c>
      <c r="F1515">
        <v>1.1000000000000001</v>
      </c>
      <c r="G1515">
        <v>1.6</v>
      </c>
      <c r="H1515">
        <v>2.7</v>
      </c>
      <c r="I1515">
        <v>1.5</v>
      </c>
      <c r="J1515">
        <v>0</v>
      </c>
      <c r="K1515">
        <v>1.5</v>
      </c>
      <c r="L1515">
        <v>4.2</v>
      </c>
      <c r="M1515">
        <v>28</v>
      </c>
      <c r="N1515">
        <v>13</v>
      </c>
      <c r="O1515">
        <v>41</v>
      </c>
      <c r="P1515">
        <v>59</v>
      </c>
      <c r="Q1515">
        <v>100</v>
      </c>
    </row>
    <row r="1516" spans="1:17" x14ac:dyDescent="0.2">
      <c r="A1516" s="7" t="str">
        <f t="shared" si="23"/>
        <v>West MidlandsJan-11</v>
      </c>
      <c r="B1516" t="s">
        <v>66</v>
      </c>
      <c r="C1516" t="s">
        <v>201</v>
      </c>
      <c r="D1516">
        <v>1</v>
      </c>
      <c r="E1516">
        <v>0.5</v>
      </c>
      <c r="F1516">
        <v>1.5</v>
      </c>
      <c r="G1516">
        <v>2.2000000000000002</v>
      </c>
      <c r="H1516">
        <v>3.7</v>
      </c>
      <c r="I1516">
        <v>1.9</v>
      </c>
      <c r="J1516">
        <v>0</v>
      </c>
      <c r="K1516">
        <v>1.9</v>
      </c>
      <c r="L1516">
        <v>5.5</v>
      </c>
      <c r="M1516">
        <v>27</v>
      </c>
      <c r="N1516">
        <v>14</v>
      </c>
      <c r="O1516">
        <v>40</v>
      </c>
      <c r="P1516">
        <v>60</v>
      </c>
      <c r="Q1516">
        <v>100</v>
      </c>
    </row>
    <row r="1517" spans="1:17" x14ac:dyDescent="0.2">
      <c r="A1517" s="7" t="str">
        <f t="shared" si="23"/>
        <v>West MidlandsFeb-11</v>
      </c>
      <c r="B1517" t="s">
        <v>66</v>
      </c>
      <c r="C1517" t="s">
        <v>202</v>
      </c>
      <c r="D1517">
        <v>0.8</v>
      </c>
      <c r="E1517">
        <v>0.5</v>
      </c>
      <c r="F1517">
        <v>1.3</v>
      </c>
      <c r="G1517">
        <v>2</v>
      </c>
      <c r="H1517">
        <v>3.3</v>
      </c>
      <c r="I1517">
        <v>1.8</v>
      </c>
      <c r="J1517">
        <v>0</v>
      </c>
      <c r="K1517">
        <v>1.8</v>
      </c>
      <c r="L1517">
        <v>5.0999999999999996</v>
      </c>
      <c r="M1517">
        <v>24</v>
      </c>
      <c r="N1517">
        <v>15</v>
      </c>
      <c r="O1517">
        <v>38</v>
      </c>
      <c r="P1517">
        <v>62</v>
      </c>
      <c r="Q1517">
        <v>100</v>
      </c>
    </row>
    <row r="1518" spans="1:17" x14ac:dyDescent="0.2">
      <c r="A1518" s="7" t="str">
        <f t="shared" si="23"/>
        <v>West MidlandsMar-11</v>
      </c>
      <c r="B1518" t="s">
        <v>66</v>
      </c>
      <c r="C1518" t="s">
        <v>203</v>
      </c>
      <c r="D1518">
        <v>0.7</v>
      </c>
      <c r="E1518">
        <v>0.6</v>
      </c>
      <c r="F1518">
        <v>1.3</v>
      </c>
      <c r="G1518">
        <v>2.2999999999999998</v>
      </c>
      <c r="H1518">
        <v>3.7</v>
      </c>
      <c r="I1518">
        <v>2.2000000000000002</v>
      </c>
      <c r="J1518">
        <v>0</v>
      </c>
      <c r="K1518">
        <v>2.2000000000000002</v>
      </c>
      <c r="L1518">
        <v>5.8</v>
      </c>
      <c r="M1518">
        <v>20</v>
      </c>
      <c r="N1518">
        <v>16</v>
      </c>
      <c r="O1518">
        <v>37</v>
      </c>
      <c r="P1518">
        <v>63</v>
      </c>
      <c r="Q1518">
        <v>100</v>
      </c>
    </row>
    <row r="1519" spans="1:17" x14ac:dyDescent="0.2">
      <c r="A1519" s="7" t="str">
        <f t="shared" si="23"/>
        <v>West MidlandsApr-11</v>
      </c>
      <c r="B1519" t="s">
        <v>66</v>
      </c>
      <c r="C1519" t="s">
        <v>204</v>
      </c>
      <c r="D1519">
        <v>0.5</v>
      </c>
      <c r="E1519">
        <v>0.6</v>
      </c>
      <c r="F1519">
        <v>1.1000000000000001</v>
      </c>
      <c r="G1519">
        <v>1.7</v>
      </c>
      <c r="H1519">
        <v>2.8</v>
      </c>
      <c r="I1519">
        <v>1.8</v>
      </c>
      <c r="J1519">
        <v>0</v>
      </c>
      <c r="K1519">
        <v>1.8</v>
      </c>
      <c r="L1519">
        <v>4.5999999999999996</v>
      </c>
      <c r="M1519">
        <v>19</v>
      </c>
      <c r="N1519">
        <v>20</v>
      </c>
      <c r="O1519">
        <v>40</v>
      </c>
      <c r="P1519">
        <v>60</v>
      </c>
      <c r="Q1519">
        <v>100</v>
      </c>
    </row>
    <row r="1520" spans="1:17" x14ac:dyDescent="0.2">
      <c r="A1520" s="7" t="str">
        <f t="shared" si="23"/>
        <v>West MidlandsMay-11</v>
      </c>
      <c r="B1520" t="s">
        <v>66</v>
      </c>
      <c r="C1520" t="s">
        <v>205</v>
      </c>
      <c r="D1520">
        <v>0.6</v>
      </c>
      <c r="E1520">
        <v>0.6</v>
      </c>
      <c r="F1520">
        <v>1.2</v>
      </c>
      <c r="G1520">
        <v>1.7</v>
      </c>
      <c r="H1520">
        <v>2.9</v>
      </c>
      <c r="I1520">
        <v>2</v>
      </c>
      <c r="J1520">
        <v>0</v>
      </c>
      <c r="K1520">
        <v>2</v>
      </c>
      <c r="L1520">
        <v>4.9000000000000004</v>
      </c>
      <c r="M1520">
        <v>20</v>
      </c>
      <c r="N1520">
        <v>22</v>
      </c>
      <c r="O1520">
        <v>41</v>
      </c>
      <c r="P1520">
        <v>59</v>
      </c>
      <c r="Q1520">
        <v>100</v>
      </c>
    </row>
    <row r="1521" spans="1:17" x14ac:dyDescent="0.2">
      <c r="A1521" s="7" t="str">
        <f t="shared" si="23"/>
        <v>West MidlandsJun-11</v>
      </c>
      <c r="B1521" t="s">
        <v>66</v>
      </c>
      <c r="C1521" t="s">
        <v>206</v>
      </c>
      <c r="D1521">
        <v>0.6</v>
      </c>
      <c r="E1521">
        <v>0.7</v>
      </c>
      <c r="F1521">
        <v>1.3</v>
      </c>
      <c r="G1521">
        <v>1.8</v>
      </c>
      <c r="H1521">
        <v>3</v>
      </c>
      <c r="I1521">
        <v>2.2000000000000002</v>
      </c>
      <c r="J1521">
        <v>0</v>
      </c>
      <c r="K1521">
        <v>2.2000000000000002</v>
      </c>
      <c r="L1521">
        <v>5.2</v>
      </c>
      <c r="M1521">
        <v>20</v>
      </c>
      <c r="N1521">
        <v>22</v>
      </c>
      <c r="O1521">
        <v>42</v>
      </c>
      <c r="P1521">
        <v>58</v>
      </c>
      <c r="Q1521">
        <v>100</v>
      </c>
    </row>
    <row r="1522" spans="1:17" x14ac:dyDescent="0.2">
      <c r="A1522" s="7" t="str">
        <f t="shared" si="23"/>
        <v>West MidlandsJul-11</v>
      </c>
      <c r="B1522" t="s">
        <v>66</v>
      </c>
      <c r="C1522" t="s">
        <v>207</v>
      </c>
      <c r="D1522">
        <v>0.6</v>
      </c>
      <c r="E1522">
        <v>0.7</v>
      </c>
      <c r="F1522">
        <v>1.3</v>
      </c>
      <c r="G1522">
        <v>1.7</v>
      </c>
      <c r="H1522">
        <v>3</v>
      </c>
      <c r="I1522">
        <v>2.2000000000000002</v>
      </c>
      <c r="J1522">
        <v>0</v>
      </c>
      <c r="K1522">
        <v>2.2000000000000002</v>
      </c>
      <c r="L1522">
        <v>5.2</v>
      </c>
      <c r="M1522">
        <v>20</v>
      </c>
      <c r="N1522">
        <v>23</v>
      </c>
      <c r="O1522">
        <v>43</v>
      </c>
      <c r="P1522">
        <v>57</v>
      </c>
      <c r="Q1522">
        <v>100</v>
      </c>
    </row>
    <row r="1523" spans="1:17" x14ac:dyDescent="0.2">
      <c r="A1523" s="7" t="str">
        <f t="shared" si="23"/>
        <v>West MidlandsAug-11</v>
      </c>
      <c r="B1523" t="s">
        <v>66</v>
      </c>
      <c r="C1523" t="s">
        <v>208</v>
      </c>
      <c r="D1523">
        <v>0.6</v>
      </c>
      <c r="E1523">
        <v>0.7</v>
      </c>
      <c r="F1523">
        <v>1.3</v>
      </c>
      <c r="G1523">
        <v>1.7</v>
      </c>
      <c r="H1523">
        <v>3</v>
      </c>
      <c r="I1523">
        <v>2.1</v>
      </c>
      <c r="J1523">
        <v>0</v>
      </c>
      <c r="K1523">
        <v>2.1</v>
      </c>
      <c r="L1523">
        <v>5.0999999999999996</v>
      </c>
      <c r="M1523">
        <v>19</v>
      </c>
      <c r="N1523">
        <v>24</v>
      </c>
      <c r="O1523">
        <v>43</v>
      </c>
      <c r="P1523">
        <v>57</v>
      </c>
      <c r="Q1523">
        <v>100</v>
      </c>
    </row>
    <row r="1524" spans="1:17" x14ac:dyDescent="0.2">
      <c r="A1524" s="7" t="str">
        <f t="shared" si="23"/>
        <v>West MidlandsSep-11</v>
      </c>
      <c r="B1524" t="s">
        <v>66</v>
      </c>
      <c r="C1524" t="s">
        <v>231</v>
      </c>
      <c r="D1524">
        <v>0.7</v>
      </c>
      <c r="E1524">
        <v>0.8</v>
      </c>
      <c r="F1524">
        <v>1.5</v>
      </c>
      <c r="G1524">
        <v>1.8</v>
      </c>
      <c r="H1524">
        <v>3.3</v>
      </c>
      <c r="I1524">
        <v>2.2000000000000002</v>
      </c>
      <c r="J1524">
        <v>0</v>
      </c>
      <c r="K1524">
        <v>2.2000000000000002</v>
      </c>
      <c r="L1524">
        <v>5.6</v>
      </c>
      <c r="M1524">
        <v>20</v>
      </c>
      <c r="N1524">
        <v>24</v>
      </c>
      <c r="O1524">
        <v>45</v>
      </c>
      <c r="P1524">
        <v>55</v>
      </c>
      <c r="Q1524">
        <v>100</v>
      </c>
    </row>
    <row r="1525" spans="1:17" x14ac:dyDescent="0.2">
      <c r="A1525" s="7" t="str">
        <f t="shared" si="23"/>
        <v>West MidlandsOct-11</v>
      </c>
      <c r="B1525" t="s">
        <v>66</v>
      </c>
      <c r="C1525" t="s">
        <v>232</v>
      </c>
      <c r="D1525">
        <v>0.8</v>
      </c>
      <c r="E1525">
        <v>0.8</v>
      </c>
      <c r="F1525">
        <v>1.6</v>
      </c>
      <c r="G1525">
        <v>1.9</v>
      </c>
      <c r="H1525">
        <v>3.5</v>
      </c>
      <c r="I1525">
        <v>2.4</v>
      </c>
      <c r="J1525">
        <v>0.1</v>
      </c>
      <c r="K1525">
        <v>2.5</v>
      </c>
      <c r="L1525">
        <v>6</v>
      </c>
      <c r="M1525">
        <v>22</v>
      </c>
      <c r="N1525">
        <v>24</v>
      </c>
      <c r="O1525">
        <v>45</v>
      </c>
      <c r="P1525">
        <v>55</v>
      </c>
      <c r="Q1525">
        <v>100</v>
      </c>
    </row>
    <row r="1526" spans="1:17" x14ac:dyDescent="0.2">
      <c r="A1526" s="7" t="str">
        <f t="shared" si="23"/>
        <v>West MidlandsNov-11</v>
      </c>
      <c r="B1526" t="s">
        <v>66</v>
      </c>
      <c r="C1526" t="s">
        <v>233</v>
      </c>
      <c r="D1526">
        <v>0.9</v>
      </c>
      <c r="E1526">
        <v>1</v>
      </c>
      <c r="F1526">
        <v>1.9</v>
      </c>
      <c r="G1526">
        <v>2</v>
      </c>
      <c r="H1526">
        <v>3.9</v>
      </c>
      <c r="I1526">
        <v>2.6</v>
      </c>
      <c r="J1526">
        <v>0.2</v>
      </c>
      <c r="K1526">
        <v>2.8</v>
      </c>
      <c r="L1526">
        <v>6.8</v>
      </c>
      <c r="M1526">
        <v>23</v>
      </c>
      <c r="N1526">
        <v>25</v>
      </c>
      <c r="O1526">
        <v>48</v>
      </c>
      <c r="P1526">
        <v>52</v>
      </c>
      <c r="Q1526">
        <v>100</v>
      </c>
    </row>
    <row r="1527" spans="1:17" x14ac:dyDescent="0.2">
      <c r="A1527" s="7" t="str">
        <f t="shared" si="23"/>
        <v>West MidlandsDec-11</v>
      </c>
      <c r="B1527" t="s">
        <v>66</v>
      </c>
      <c r="C1527" t="s">
        <v>234</v>
      </c>
      <c r="D1527">
        <v>0.7</v>
      </c>
      <c r="E1527">
        <v>0.8</v>
      </c>
      <c r="F1527">
        <v>1.6</v>
      </c>
      <c r="G1527">
        <v>1.6</v>
      </c>
      <c r="H1527">
        <v>3.1</v>
      </c>
      <c r="I1527">
        <v>2.2000000000000002</v>
      </c>
      <c r="J1527">
        <v>0.3</v>
      </c>
      <c r="K1527">
        <v>2.5</v>
      </c>
      <c r="L1527">
        <v>5.7</v>
      </c>
      <c r="M1527">
        <v>24</v>
      </c>
      <c r="N1527">
        <v>26</v>
      </c>
      <c r="O1527">
        <v>49</v>
      </c>
      <c r="P1527">
        <v>51</v>
      </c>
      <c r="Q1527">
        <v>100</v>
      </c>
    </row>
    <row r="1528" spans="1:17" x14ac:dyDescent="0.2">
      <c r="A1528" s="7" t="str">
        <f t="shared" si="23"/>
        <v>West MidlandsJan-12</v>
      </c>
      <c r="B1528" t="s">
        <v>66</v>
      </c>
      <c r="C1528" t="s">
        <v>235</v>
      </c>
      <c r="D1528">
        <v>0.9</v>
      </c>
      <c r="E1528">
        <v>0.8</v>
      </c>
      <c r="F1528">
        <v>1.7</v>
      </c>
      <c r="G1528">
        <v>2</v>
      </c>
      <c r="H1528">
        <v>3.7</v>
      </c>
      <c r="I1528">
        <v>2.2999999999999998</v>
      </c>
      <c r="J1528">
        <v>0.2</v>
      </c>
      <c r="K1528">
        <v>2.4</v>
      </c>
      <c r="L1528">
        <v>6.1</v>
      </c>
      <c r="M1528">
        <v>23</v>
      </c>
      <c r="N1528">
        <v>23</v>
      </c>
      <c r="O1528">
        <v>46</v>
      </c>
      <c r="P1528">
        <v>54</v>
      </c>
      <c r="Q1528">
        <v>100</v>
      </c>
    </row>
    <row r="1529" spans="1:17" x14ac:dyDescent="0.2">
      <c r="A1529" s="7" t="str">
        <f t="shared" si="23"/>
        <v>West MidlandsFeb-12</v>
      </c>
      <c r="B1529" t="s">
        <v>66</v>
      </c>
      <c r="C1529" t="s">
        <v>236</v>
      </c>
      <c r="D1529">
        <v>0.9</v>
      </c>
      <c r="E1529">
        <v>0.9</v>
      </c>
      <c r="F1529">
        <v>1.8</v>
      </c>
      <c r="G1529">
        <v>1.7</v>
      </c>
      <c r="H1529">
        <v>3.5</v>
      </c>
      <c r="I1529">
        <v>2.1</v>
      </c>
      <c r="J1529">
        <v>0.1</v>
      </c>
      <c r="K1529">
        <v>2.2000000000000002</v>
      </c>
      <c r="L1529">
        <v>5.7</v>
      </c>
      <c r="M1529">
        <v>25</v>
      </c>
      <c r="N1529">
        <v>26</v>
      </c>
      <c r="O1529">
        <v>51</v>
      </c>
      <c r="P1529">
        <v>49</v>
      </c>
      <c r="Q1529">
        <v>100</v>
      </c>
    </row>
    <row r="1530" spans="1:17" x14ac:dyDescent="0.2">
      <c r="A1530" s="7" t="str">
        <f t="shared" si="23"/>
        <v>West MidlandsMar-12</v>
      </c>
      <c r="B1530" t="s">
        <v>66</v>
      </c>
      <c r="C1530" t="s">
        <v>241</v>
      </c>
      <c r="D1530">
        <v>0.9</v>
      </c>
      <c r="E1530">
        <v>1</v>
      </c>
      <c r="F1530">
        <v>1.8</v>
      </c>
      <c r="G1530">
        <v>1.8</v>
      </c>
      <c r="H1530">
        <v>3.6</v>
      </c>
      <c r="I1530">
        <v>2.1</v>
      </c>
      <c r="J1530">
        <v>0.1</v>
      </c>
      <c r="K1530">
        <v>2.2000000000000002</v>
      </c>
      <c r="L1530">
        <v>5.8</v>
      </c>
      <c r="M1530">
        <v>24</v>
      </c>
      <c r="N1530">
        <v>27</v>
      </c>
      <c r="O1530">
        <v>51</v>
      </c>
      <c r="P1530">
        <v>49</v>
      </c>
      <c r="Q1530">
        <v>100</v>
      </c>
    </row>
    <row r="1531" spans="1:17" x14ac:dyDescent="0.2">
      <c r="A1531" s="7" t="str">
        <f t="shared" si="23"/>
        <v>West MidlandsApr-12</v>
      </c>
      <c r="B1531" t="s">
        <v>66</v>
      </c>
      <c r="C1531" t="s">
        <v>242</v>
      </c>
      <c r="D1531">
        <v>0.9</v>
      </c>
      <c r="E1531">
        <v>0.8</v>
      </c>
      <c r="F1531">
        <v>1.7</v>
      </c>
      <c r="G1531">
        <v>1.6</v>
      </c>
      <c r="H1531">
        <v>3.2</v>
      </c>
      <c r="I1531">
        <v>2</v>
      </c>
      <c r="J1531">
        <v>0.1</v>
      </c>
      <c r="K1531">
        <v>2.2000000000000002</v>
      </c>
      <c r="L1531">
        <v>5.4</v>
      </c>
      <c r="M1531">
        <v>26</v>
      </c>
      <c r="N1531">
        <v>25</v>
      </c>
      <c r="O1531">
        <v>52</v>
      </c>
      <c r="P1531">
        <v>48</v>
      </c>
      <c r="Q1531">
        <v>100</v>
      </c>
    </row>
    <row r="1532" spans="1:17" x14ac:dyDescent="0.2">
      <c r="A1532" s="7" t="str">
        <f t="shared" si="23"/>
        <v>West MidlandsMay-12</v>
      </c>
      <c r="B1532" t="s">
        <v>66</v>
      </c>
      <c r="C1532" t="s">
        <v>243</v>
      </c>
      <c r="D1532">
        <v>0.9</v>
      </c>
      <c r="E1532">
        <v>0.9</v>
      </c>
      <c r="F1532">
        <v>1.8</v>
      </c>
      <c r="G1532">
        <v>1.7</v>
      </c>
      <c r="H1532">
        <v>3.5</v>
      </c>
      <c r="I1532">
        <v>2</v>
      </c>
      <c r="J1532">
        <v>0.2</v>
      </c>
      <c r="K1532">
        <v>2.2000000000000002</v>
      </c>
      <c r="L1532">
        <v>5.8</v>
      </c>
      <c r="M1532">
        <v>26</v>
      </c>
      <c r="N1532">
        <v>26</v>
      </c>
      <c r="O1532">
        <v>52</v>
      </c>
      <c r="P1532">
        <v>48</v>
      </c>
      <c r="Q1532">
        <v>100</v>
      </c>
    </row>
    <row r="1533" spans="1:17" x14ac:dyDescent="0.2">
      <c r="A1533" s="7" t="str">
        <f t="shared" si="23"/>
        <v>West MidlandsJun-12</v>
      </c>
      <c r="B1533" t="s">
        <v>66</v>
      </c>
      <c r="C1533" t="s">
        <v>251</v>
      </c>
      <c r="D1533">
        <v>0.9</v>
      </c>
      <c r="E1533">
        <v>1</v>
      </c>
      <c r="F1533">
        <v>1.8</v>
      </c>
      <c r="G1533">
        <v>1.7</v>
      </c>
      <c r="H1533">
        <v>3.5</v>
      </c>
      <c r="I1533">
        <v>2</v>
      </c>
      <c r="J1533">
        <v>0.2</v>
      </c>
      <c r="K1533">
        <v>2.2000000000000002</v>
      </c>
      <c r="L1533">
        <v>5.8</v>
      </c>
      <c r="M1533">
        <v>24</v>
      </c>
      <c r="N1533">
        <v>27</v>
      </c>
      <c r="O1533">
        <v>52</v>
      </c>
      <c r="P1533">
        <v>48</v>
      </c>
      <c r="Q1533">
        <v>100</v>
      </c>
    </row>
    <row r="1534" spans="1:17" x14ac:dyDescent="0.2">
      <c r="A1534" s="7" t="str">
        <f t="shared" si="23"/>
        <v>West MidlandsJul-12</v>
      </c>
      <c r="B1534" t="s">
        <v>66</v>
      </c>
      <c r="C1534" t="s">
        <v>252</v>
      </c>
      <c r="D1534">
        <v>0.9</v>
      </c>
      <c r="E1534">
        <v>1.1000000000000001</v>
      </c>
      <c r="F1534">
        <v>2</v>
      </c>
      <c r="G1534">
        <v>2</v>
      </c>
      <c r="H1534">
        <v>4</v>
      </c>
      <c r="I1534">
        <v>2.2000000000000002</v>
      </c>
      <c r="J1534">
        <v>0.3</v>
      </c>
      <c r="K1534">
        <v>2.6</v>
      </c>
      <c r="L1534">
        <v>6.5</v>
      </c>
      <c r="M1534">
        <v>23</v>
      </c>
      <c r="N1534">
        <v>27</v>
      </c>
      <c r="O1534">
        <v>51</v>
      </c>
      <c r="P1534">
        <v>49</v>
      </c>
      <c r="Q1534">
        <v>100</v>
      </c>
    </row>
    <row r="1535" spans="1:17" x14ac:dyDescent="0.2">
      <c r="A1535" s="7" t="str">
        <f t="shared" si="23"/>
        <v>West MidlandsAug-12</v>
      </c>
      <c r="B1535" t="s">
        <v>66</v>
      </c>
      <c r="C1535" t="s">
        <v>253</v>
      </c>
      <c r="D1535">
        <v>0.9</v>
      </c>
      <c r="E1535">
        <v>1.1000000000000001</v>
      </c>
      <c r="F1535">
        <v>2</v>
      </c>
      <c r="G1535">
        <v>1.8</v>
      </c>
      <c r="H1535">
        <v>3.8</v>
      </c>
      <c r="I1535">
        <v>1.9</v>
      </c>
      <c r="J1535">
        <v>0.3</v>
      </c>
      <c r="K1535">
        <v>2.2000000000000002</v>
      </c>
      <c r="L1535">
        <v>6</v>
      </c>
      <c r="M1535">
        <v>24</v>
      </c>
      <c r="N1535">
        <v>28</v>
      </c>
      <c r="O1535">
        <v>52</v>
      </c>
      <c r="P1535">
        <v>48</v>
      </c>
      <c r="Q1535">
        <v>100</v>
      </c>
    </row>
    <row r="1536" spans="1:17" x14ac:dyDescent="0.2">
      <c r="A1536" s="7" t="str">
        <f t="shared" si="23"/>
        <v>West MidlandsSep-12</v>
      </c>
      <c r="B1536" t="s">
        <v>66</v>
      </c>
      <c r="C1536" t="s">
        <v>258</v>
      </c>
      <c r="D1536">
        <v>0.9</v>
      </c>
      <c r="E1536">
        <v>1</v>
      </c>
      <c r="F1536">
        <v>1.9</v>
      </c>
      <c r="G1536">
        <v>1.8</v>
      </c>
      <c r="H1536">
        <v>3.7</v>
      </c>
      <c r="I1536">
        <v>1.9</v>
      </c>
      <c r="J1536">
        <v>0.2</v>
      </c>
      <c r="K1536">
        <v>2.1</v>
      </c>
      <c r="L1536">
        <v>5.8</v>
      </c>
      <c r="M1536">
        <v>25</v>
      </c>
      <c r="N1536">
        <v>27</v>
      </c>
      <c r="O1536">
        <v>52</v>
      </c>
      <c r="P1536">
        <v>48</v>
      </c>
      <c r="Q1536">
        <v>100</v>
      </c>
    </row>
    <row r="1537" spans="1:17" x14ac:dyDescent="0.2">
      <c r="A1537" s="7" t="str">
        <f t="shared" si="23"/>
        <v>West MidlandsOct-12</v>
      </c>
      <c r="B1537" t="s">
        <v>66</v>
      </c>
      <c r="C1537" t="s">
        <v>259</v>
      </c>
      <c r="D1537">
        <v>0.9</v>
      </c>
      <c r="E1537">
        <v>1</v>
      </c>
      <c r="F1537">
        <v>2</v>
      </c>
      <c r="G1537">
        <v>1.9</v>
      </c>
      <c r="H1537">
        <v>3.9</v>
      </c>
      <c r="I1537">
        <v>2.1</v>
      </c>
      <c r="J1537">
        <v>0.3</v>
      </c>
      <c r="K1537">
        <v>2.5</v>
      </c>
      <c r="L1537">
        <v>6.4</v>
      </c>
      <c r="M1537">
        <v>24</v>
      </c>
      <c r="N1537">
        <v>27</v>
      </c>
      <c r="O1537">
        <v>51</v>
      </c>
      <c r="P1537">
        <v>49</v>
      </c>
      <c r="Q1537">
        <v>100</v>
      </c>
    </row>
    <row r="1538" spans="1:17" x14ac:dyDescent="0.2">
      <c r="A1538" s="7" t="str">
        <f t="shared" si="23"/>
        <v>West MidlandsNov-12</v>
      </c>
      <c r="B1538" t="s">
        <v>66</v>
      </c>
      <c r="C1538" t="s">
        <v>260</v>
      </c>
      <c r="D1538">
        <v>0.9</v>
      </c>
      <c r="E1538">
        <v>1.1000000000000001</v>
      </c>
      <c r="F1538">
        <v>2</v>
      </c>
      <c r="G1538">
        <v>1.8</v>
      </c>
      <c r="H1538">
        <v>3.8</v>
      </c>
      <c r="I1538">
        <v>2.2000000000000002</v>
      </c>
      <c r="J1538">
        <v>0.4</v>
      </c>
      <c r="K1538">
        <v>2.5</v>
      </c>
      <c r="L1538">
        <v>6.3</v>
      </c>
      <c r="M1538">
        <v>23</v>
      </c>
      <c r="N1538">
        <v>30</v>
      </c>
      <c r="O1538">
        <v>53</v>
      </c>
      <c r="P1538">
        <v>47</v>
      </c>
      <c r="Q1538">
        <v>100</v>
      </c>
    </row>
    <row r="1539" spans="1:17" x14ac:dyDescent="0.2">
      <c r="A1539" s="7" t="str">
        <f t="shared" ref="A1539:A1602" si="24">CONCATENATE(B1539,C1539)</f>
        <v>West MidlandsDec-12</v>
      </c>
      <c r="B1539" t="s">
        <v>66</v>
      </c>
      <c r="C1539" t="s">
        <v>266</v>
      </c>
      <c r="D1539">
        <v>0.6</v>
      </c>
      <c r="E1539">
        <v>0.9</v>
      </c>
      <c r="F1539">
        <v>1.5</v>
      </c>
      <c r="G1539">
        <v>1.1000000000000001</v>
      </c>
      <c r="H1539">
        <v>2.6</v>
      </c>
      <c r="I1539">
        <v>1.5</v>
      </c>
      <c r="J1539">
        <v>0.3</v>
      </c>
      <c r="K1539">
        <v>1.8</v>
      </c>
      <c r="L1539">
        <v>4.4000000000000004</v>
      </c>
      <c r="M1539">
        <v>25</v>
      </c>
      <c r="N1539">
        <v>33</v>
      </c>
      <c r="O1539">
        <v>57</v>
      </c>
      <c r="P1539">
        <v>43</v>
      </c>
      <c r="Q1539">
        <v>100</v>
      </c>
    </row>
    <row r="1540" spans="1:17" x14ac:dyDescent="0.2">
      <c r="A1540" s="7" t="str">
        <f t="shared" si="24"/>
        <v>West MidlandsJan-13</v>
      </c>
      <c r="B1540" t="s">
        <v>66</v>
      </c>
      <c r="C1540" t="s">
        <v>267</v>
      </c>
      <c r="D1540">
        <v>0.9</v>
      </c>
      <c r="E1540">
        <v>1.2</v>
      </c>
      <c r="F1540">
        <v>2</v>
      </c>
      <c r="G1540">
        <v>1.6</v>
      </c>
      <c r="H1540">
        <v>3.6</v>
      </c>
      <c r="I1540">
        <v>2.2999999999999998</v>
      </c>
      <c r="J1540">
        <v>0.3</v>
      </c>
      <c r="K1540">
        <v>2.6</v>
      </c>
      <c r="L1540">
        <v>6.3</v>
      </c>
      <c r="M1540">
        <v>24</v>
      </c>
      <c r="N1540">
        <v>32</v>
      </c>
      <c r="O1540">
        <v>56</v>
      </c>
      <c r="P1540">
        <v>44</v>
      </c>
      <c r="Q1540">
        <v>100</v>
      </c>
    </row>
    <row r="1541" spans="1:17" x14ac:dyDescent="0.2">
      <c r="A1541" s="7" t="str">
        <f t="shared" si="24"/>
        <v>West MidlandsFeb-13</v>
      </c>
      <c r="B1541" t="s">
        <v>66</v>
      </c>
      <c r="C1541" t="s">
        <v>268</v>
      </c>
      <c r="D1541">
        <v>0.7</v>
      </c>
      <c r="E1541">
        <v>1.2</v>
      </c>
      <c r="F1541">
        <v>1.8</v>
      </c>
      <c r="G1541">
        <v>1.3</v>
      </c>
      <c r="H1541">
        <v>3.2</v>
      </c>
      <c r="I1541">
        <v>2.2999999999999998</v>
      </c>
      <c r="J1541">
        <v>0.5</v>
      </c>
      <c r="K1541">
        <v>2.8</v>
      </c>
      <c r="L1541">
        <v>6</v>
      </c>
      <c r="M1541">
        <v>22</v>
      </c>
      <c r="N1541">
        <v>37</v>
      </c>
      <c r="O1541">
        <v>58</v>
      </c>
      <c r="P1541">
        <v>42</v>
      </c>
      <c r="Q1541">
        <v>100</v>
      </c>
    </row>
    <row r="1542" spans="1:17" x14ac:dyDescent="0.2">
      <c r="A1542" s="7" t="str">
        <f t="shared" si="24"/>
        <v>West MidlandsMar-13</v>
      </c>
      <c r="B1542" t="s">
        <v>66</v>
      </c>
      <c r="C1542" t="s">
        <v>282</v>
      </c>
      <c r="D1542">
        <v>0.6</v>
      </c>
      <c r="E1542">
        <v>1.2</v>
      </c>
      <c r="F1542">
        <v>1.8</v>
      </c>
      <c r="G1542">
        <v>1.2</v>
      </c>
      <c r="H1542">
        <v>3</v>
      </c>
      <c r="I1542">
        <v>2.2000000000000002</v>
      </c>
      <c r="J1542">
        <v>0.5</v>
      </c>
      <c r="K1542">
        <v>2.7</v>
      </c>
      <c r="L1542">
        <v>5.7</v>
      </c>
      <c r="M1542">
        <v>20</v>
      </c>
      <c r="N1542">
        <v>40</v>
      </c>
      <c r="O1542">
        <v>60</v>
      </c>
      <c r="P1542">
        <v>40</v>
      </c>
      <c r="Q1542">
        <v>100</v>
      </c>
    </row>
    <row r="1543" spans="1:17" x14ac:dyDescent="0.2">
      <c r="A1543" s="7" t="str">
        <f t="shared" si="24"/>
        <v>West MidlandsApr-13</v>
      </c>
      <c r="B1543" t="s">
        <v>66</v>
      </c>
      <c r="C1543" t="s">
        <v>283</v>
      </c>
      <c r="D1543">
        <v>0.5</v>
      </c>
      <c r="E1543">
        <v>1.2</v>
      </c>
      <c r="F1543">
        <v>1.7</v>
      </c>
      <c r="G1543">
        <v>0.9</v>
      </c>
      <c r="H1543">
        <v>2.6</v>
      </c>
      <c r="I1543">
        <v>2.2999999999999998</v>
      </c>
      <c r="J1543">
        <v>0.4</v>
      </c>
      <c r="K1543">
        <v>2.7</v>
      </c>
      <c r="L1543">
        <v>5.3</v>
      </c>
      <c r="M1543">
        <v>19</v>
      </c>
      <c r="N1543">
        <v>48</v>
      </c>
      <c r="O1543">
        <v>66</v>
      </c>
      <c r="P1543">
        <v>34</v>
      </c>
      <c r="Q1543">
        <v>100</v>
      </c>
    </row>
    <row r="1544" spans="1:17" x14ac:dyDescent="0.2">
      <c r="A1544" s="7" t="str">
        <f t="shared" si="24"/>
        <v>West MidlandsMay-13</v>
      </c>
      <c r="B1544" t="s">
        <v>66</v>
      </c>
      <c r="C1544" t="s">
        <v>284</v>
      </c>
      <c r="D1544">
        <v>0.5</v>
      </c>
      <c r="E1544">
        <v>1.2</v>
      </c>
      <c r="F1544">
        <v>1.7</v>
      </c>
      <c r="G1544">
        <v>0.7</v>
      </c>
      <c r="H1544">
        <v>2.4</v>
      </c>
      <c r="I1544">
        <v>2.6</v>
      </c>
      <c r="J1544">
        <v>0.6</v>
      </c>
      <c r="K1544">
        <v>3.2</v>
      </c>
      <c r="L1544">
        <v>5.6</v>
      </c>
      <c r="M1544">
        <v>19</v>
      </c>
      <c r="N1544">
        <v>52</v>
      </c>
      <c r="O1544">
        <v>71</v>
      </c>
      <c r="P1544">
        <v>29</v>
      </c>
      <c r="Q1544">
        <v>100</v>
      </c>
    </row>
    <row r="1545" spans="1:17" x14ac:dyDescent="0.2">
      <c r="A1545" s="7" t="str">
        <f t="shared" si="24"/>
        <v>West MidlandsJun-13</v>
      </c>
      <c r="B1545" t="s">
        <v>66</v>
      </c>
      <c r="C1545" t="s">
        <v>754</v>
      </c>
      <c r="D1545">
        <v>0.4</v>
      </c>
      <c r="E1545">
        <v>1.2</v>
      </c>
      <c r="F1545">
        <v>1.7</v>
      </c>
      <c r="G1545">
        <v>0.6</v>
      </c>
      <c r="H1545">
        <v>2.2999999999999998</v>
      </c>
      <c r="I1545">
        <v>2.8</v>
      </c>
      <c r="J1545">
        <v>0.7</v>
      </c>
      <c r="K1545">
        <v>3.6</v>
      </c>
      <c r="L1545">
        <v>5.8</v>
      </c>
      <c r="M1545">
        <v>19</v>
      </c>
      <c r="N1545">
        <v>55</v>
      </c>
      <c r="O1545">
        <v>74</v>
      </c>
      <c r="P1545">
        <v>26</v>
      </c>
      <c r="Q1545">
        <v>100</v>
      </c>
    </row>
    <row r="1546" spans="1:17" x14ac:dyDescent="0.2">
      <c r="A1546" s="7" t="str">
        <f t="shared" si="24"/>
        <v>West MidlandsJul-13</v>
      </c>
      <c r="B1546" t="s">
        <v>66</v>
      </c>
      <c r="C1546" t="s">
        <v>759</v>
      </c>
      <c r="D1546">
        <v>0.4</v>
      </c>
      <c r="E1546">
        <v>1.5</v>
      </c>
      <c r="F1546">
        <v>1.9</v>
      </c>
      <c r="G1546">
        <v>0.7</v>
      </c>
      <c r="H1546">
        <v>2.5</v>
      </c>
      <c r="I1546">
        <v>3.1</v>
      </c>
      <c r="J1546">
        <v>0.8</v>
      </c>
      <c r="K1546">
        <v>3.9</v>
      </c>
      <c r="L1546">
        <v>6.4</v>
      </c>
      <c r="M1546">
        <v>16</v>
      </c>
      <c r="N1546">
        <v>58</v>
      </c>
      <c r="O1546">
        <v>74</v>
      </c>
      <c r="P1546">
        <v>26</v>
      </c>
      <c r="Q1546">
        <v>100</v>
      </c>
    </row>
    <row r="1547" spans="1:17" x14ac:dyDescent="0.2">
      <c r="A1547" s="7" t="str">
        <f t="shared" si="24"/>
        <v>West MidlandsAug-13</v>
      </c>
      <c r="B1547" t="s">
        <v>66</v>
      </c>
      <c r="C1547" t="s">
        <v>760</v>
      </c>
      <c r="D1547">
        <v>0.3</v>
      </c>
      <c r="E1547">
        <v>1.2</v>
      </c>
      <c r="F1547">
        <v>1.5</v>
      </c>
      <c r="G1547">
        <v>0.5</v>
      </c>
      <c r="H1547">
        <v>2.1</v>
      </c>
      <c r="I1547">
        <v>2.9</v>
      </c>
      <c r="J1547">
        <v>0.7</v>
      </c>
      <c r="K1547">
        <v>3.6</v>
      </c>
      <c r="L1547">
        <v>5.7</v>
      </c>
      <c r="M1547">
        <v>16</v>
      </c>
      <c r="N1547">
        <v>58</v>
      </c>
      <c r="O1547">
        <v>75</v>
      </c>
      <c r="P1547">
        <v>25</v>
      </c>
      <c r="Q1547">
        <v>100</v>
      </c>
    </row>
    <row r="1548" spans="1:17" x14ac:dyDescent="0.2">
      <c r="A1548" s="7" t="str">
        <f t="shared" si="24"/>
        <v>West MidlandsSep-13</v>
      </c>
      <c r="B1548" t="s">
        <v>66</v>
      </c>
      <c r="C1548" t="s">
        <v>761</v>
      </c>
      <c r="D1548">
        <v>0.3</v>
      </c>
      <c r="E1548">
        <v>1.2</v>
      </c>
      <c r="F1548">
        <v>1.5</v>
      </c>
      <c r="G1548">
        <v>0.4</v>
      </c>
      <c r="H1548">
        <v>1.9</v>
      </c>
      <c r="I1548">
        <v>3.1</v>
      </c>
      <c r="J1548">
        <v>1</v>
      </c>
      <c r="K1548">
        <v>4.0999999999999996</v>
      </c>
      <c r="L1548">
        <v>6</v>
      </c>
      <c r="M1548">
        <v>14</v>
      </c>
      <c r="N1548">
        <v>64</v>
      </c>
      <c r="O1548">
        <v>79</v>
      </c>
      <c r="P1548">
        <v>21</v>
      </c>
      <c r="Q1548">
        <v>100</v>
      </c>
    </row>
    <row r="1549" spans="1:17" x14ac:dyDescent="0.2">
      <c r="A1549" s="7" t="str">
        <f t="shared" si="24"/>
        <v>West MidlandsOct-13</v>
      </c>
      <c r="B1549" t="s">
        <v>66</v>
      </c>
      <c r="C1549" t="s">
        <v>786</v>
      </c>
      <c r="D1549">
        <v>0.2</v>
      </c>
      <c r="E1549">
        <v>1</v>
      </c>
      <c r="F1549">
        <v>1.3</v>
      </c>
      <c r="G1549">
        <v>0.3</v>
      </c>
      <c r="H1549">
        <v>1.5</v>
      </c>
      <c r="I1549">
        <v>3.3</v>
      </c>
      <c r="J1549">
        <v>1.4</v>
      </c>
      <c r="K1549">
        <v>4.7</v>
      </c>
      <c r="L1549">
        <v>6.2</v>
      </c>
      <c r="M1549">
        <v>14</v>
      </c>
      <c r="N1549">
        <v>67</v>
      </c>
      <c r="O1549">
        <v>81</v>
      </c>
      <c r="P1549">
        <v>19</v>
      </c>
      <c r="Q1549">
        <v>100</v>
      </c>
    </row>
    <row r="1550" spans="1:17" x14ac:dyDescent="0.2">
      <c r="A1550" s="7" t="str">
        <f t="shared" si="24"/>
        <v>West MidlandsNov-13</v>
      </c>
      <c r="B1550" t="s">
        <v>66</v>
      </c>
      <c r="C1550" t="s">
        <v>787</v>
      </c>
      <c r="D1550">
        <v>0.1</v>
      </c>
      <c r="E1550">
        <v>0.9</v>
      </c>
      <c r="F1550">
        <v>1</v>
      </c>
      <c r="G1550">
        <v>0.2</v>
      </c>
      <c r="H1550">
        <v>1.2</v>
      </c>
      <c r="I1550">
        <v>3.2</v>
      </c>
      <c r="J1550">
        <v>1.7</v>
      </c>
      <c r="K1550">
        <v>4.9000000000000004</v>
      </c>
      <c r="L1550">
        <v>6.1</v>
      </c>
      <c r="M1550">
        <v>10</v>
      </c>
      <c r="N1550">
        <v>74</v>
      </c>
      <c r="O1550">
        <v>84</v>
      </c>
      <c r="P1550">
        <v>16</v>
      </c>
      <c r="Q1550">
        <v>100</v>
      </c>
    </row>
    <row r="1551" spans="1:17" x14ac:dyDescent="0.2">
      <c r="A1551" s="7" t="str">
        <f t="shared" si="24"/>
        <v>West MidlandsDec-13</v>
      </c>
      <c r="B1551" t="s">
        <v>66</v>
      </c>
      <c r="C1551" t="s">
        <v>788</v>
      </c>
      <c r="D1551">
        <v>0.1</v>
      </c>
      <c r="E1551">
        <v>0.7</v>
      </c>
      <c r="F1551">
        <v>0.8</v>
      </c>
      <c r="G1551">
        <v>0.1</v>
      </c>
      <c r="H1551">
        <v>0.9</v>
      </c>
      <c r="I1551">
        <v>2.4</v>
      </c>
      <c r="J1551">
        <v>1.2</v>
      </c>
      <c r="K1551">
        <v>3.7</v>
      </c>
      <c r="L1551">
        <v>4.5999999999999996</v>
      </c>
      <c r="M1551">
        <v>8</v>
      </c>
      <c r="N1551">
        <v>77</v>
      </c>
      <c r="O1551">
        <v>85</v>
      </c>
      <c r="P1551">
        <v>15</v>
      </c>
      <c r="Q1551">
        <v>100</v>
      </c>
    </row>
    <row r="1552" spans="1:17" x14ac:dyDescent="0.2">
      <c r="A1552" s="7" t="str">
        <f t="shared" si="24"/>
        <v>West MidlandsJan-14</v>
      </c>
      <c r="B1552" t="s">
        <v>66</v>
      </c>
      <c r="C1552" t="s">
        <v>804</v>
      </c>
      <c r="D1552">
        <v>0.1</v>
      </c>
      <c r="E1552">
        <v>1</v>
      </c>
      <c r="F1552">
        <v>1.1000000000000001</v>
      </c>
      <c r="G1552">
        <v>0.2</v>
      </c>
      <c r="H1552">
        <v>1.2</v>
      </c>
      <c r="I1552">
        <v>3.4</v>
      </c>
      <c r="J1552">
        <v>2.1</v>
      </c>
      <c r="K1552">
        <v>5.6</v>
      </c>
      <c r="L1552">
        <v>6.8</v>
      </c>
      <c r="M1552">
        <v>8</v>
      </c>
      <c r="N1552">
        <v>78</v>
      </c>
      <c r="O1552">
        <v>86</v>
      </c>
      <c r="P1552">
        <v>14</v>
      </c>
      <c r="Q1552">
        <v>100</v>
      </c>
    </row>
    <row r="1553" spans="1:17" x14ac:dyDescent="0.2">
      <c r="A1553" s="7" t="str">
        <f t="shared" si="24"/>
        <v>West MidlandsFeb-14</v>
      </c>
      <c r="B1553" t="s">
        <v>66</v>
      </c>
      <c r="C1553" t="s">
        <v>805</v>
      </c>
      <c r="D1553">
        <v>0.1</v>
      </c>
      <c r="E1553">
        <v>0.8</v>
      </c>
      <c r="F1553">
        <v>0.9</v>
      </c>
      <c r="G1553">
        <v>0.1</v>
      </c>
      <c r="H1553">
        <v>1</v>
      </c>
      <c r="I1553">
        <v>2.9</v>
      </c>
      <c r="J1553">
        <v>2</v>
      </c>
      <c r="K1553">
        <v>4.9000000000000004</v>
      </c>
      <c r="L1553">
        <v>5.9</v>
      </c>
      <c r="M1553">
        <v>8</v>
      </c>
      <c r="N1553">
        <v>80</v>
      </c>
      <c r="O1553">
        <v>88</v>
      </c>
      <c r="P1553">
        <v>12</v>
      </c>
      <c r="Q1553">
        <v>100</v>
      </c>
    </row>
    <row r="1554" spans="1:17" x14ac:dyDescent="0.2">
      <c r="A1554" s="7" t="str">
        <f t="shared" si="24"/>
        <v>West MidlandsMar-14</v>
      </c>
      <c r="B1554" t="s">
        <v>66</v>
      </c>
      <c r="C1554" t="s">
        <v>806</v>
      </c>
      <c r="D1554">
        <v>0.1</v>
      </c>
      <c r="E1554">
        <v>0.8</v>
      </c>
      <c r="F1554">
        <v>0.9</v>
      </c>
      <c r="G1554">
        <v>0.1</v>
      </c>
      <c r="H1554">
        <v>1</v>
      </c>
      <c r="I1554">
        <v>3</v>
      </c>
      <c r="J1554">
        <v>2</v>
      </c>
      <c r="K1554">
        <v>5.0999999999999996</v>
      </c>
      <c r="L1554">
        <v>6.1</v>
      </c>
      <c r="M1554">
        <v>9</v>
      </c>
      <c r="N1554">
        <v>83</v>
      </c>
      <c r="O1554">
        <v>92</v>
      </c>
      <c r="P1554">
        <v>8</v>
      </c>
      <c r="Q1554">
        <v>100</v>
      </c>
    </row>
    <row r="1555" spans="1:17" x14ac:dyDescent="0.2">
      <c r="A1555" s="7" t="str">
        <f t="shared" si="24"/>
        <v>West MidlandsApr-14</v>
      </c>
      <c r="B1555" t="s">
        <v>66</v>
      </c>
      <c r="C1555" t="s">
        <v>768</v>
      </c>
      <c r="D1555">
        <v>0.1</v>
      </c>
      <c r="E1555">
        <v>0.8</v>
      </c>
      <c r="F1555">
        <v>0.9</v>
      </c>
      <c r="G1555">
        <v>0</v>
      </c>
      <c r="H1555">
        <v>0.9</v>
      </c>
      <c r="I1555">
        <v>2.8</v>
      </c>
      <c r="J1555">
        <v>2.2000000000000002</v>
      </c>
      <c r="K1555">
        <v>5</v>
      </c>
      <c r="L1555">
        <v>5.9</v>
      </c>
      <c r="M1555">
        <v>10</v>
      </c>
      <c r="N1555">
        <v>86</v>
      </c>
      <c r="O1555">
        <v>96</v>
      </c>
      <c r="P1555">
        <v>4</v>
      </c>
      <c r="Q1555">
        <v>100</v>
      </c>
    </row>
    <row r="1556" spans="1:17" x14ac:dyDescent="0.2">
      <c r="A1556" s="7" t="str">
        <f t="shared" si="24"/>
        <v>West MidlandsMay-14</v>
      </c>
      <c r="B1556" t="s">
        <v>66</v>
      </c>
      <c r="C1556" t="s">
        <v>769</v>
      </c>
      <c r="D1556">
        <v>0.1</v>
      </c>
      <c r="E1556">
        <v>0.9</v>
      </c>
      <c r="F1556">
        <v>1</v>
      </c>
      <c r="G1556">
        <v>0</v>
      </c>
      <c r="H1556">
        <v>1</v>
      </c>
      <c r="I1556">
        <v>2.8</v>
      </c>
      <c r="J1556">
        <v>2.4</v>
      </c>
      <c r="K1556">
        <v>5.2</v>
      </c>
      <c r="L1556">
        <v>6.1</v>
      </c>
      <c r="M1556">
        <v>8</v>
      </c>
      <c r="N1556">
        <v>89</v>
      </c>
      <c r="O1556">
        <v>97</v>
      </c>
      <c r="P1556">
        <v>3</v>
      </c>
      <c r="Q1556">
        <v>100</v>
      </c>
    </row>
    <row r="1557" spans="1:17" x14ac:dyDescent="0.2">
      <c r="A1557" s="7" t="str">
        <f t="shared" si="24"/>
        <v>West MidlandsJun-14</v>
      </c>
      <c r="B1557" t="s">
        <v>66</v>
      </c>
      <c r="C1557" t="s">
        <v>770</v>
      </c>
      <c r="D1557">
        <v>0.1</v>
      </c>
      <c r="E1557">
        <v>0.9</v>
      </c>
      <c r="F1557">
        <v>1</v>
      </c>
      <c r="G1557">
        <v>0</v>
      </c>
      <c r="H1557">
        <v>1</v>
      </c>
      <c r="I1557">
        <v>2.8</v>
      </c>
      <c r="J1557">
        <v>2.5</v>
      </c>
      <c r="K1557">
        <v>5.4</v>
      </c>
      <c r="L1557">
        <v>6.4</v>
      </c>
      <c r="M1557">
        <v>11</v>
      </c>
      <c r="N1557">
        <v>87</v>
      </c>
      <c r="O1557">
        <v>98</v>
      </c>
      <c r="P1557">
        <v>2</v>
      </c>
      <c r="Q1557">
        <v>100</v>
      </c>
    </row>
    <row r="1558" spans="1:17" x14ac:dyDescent="0.2">
      <c r="A1558" s="7" t="str">
        <f t="shared" si="24"/>
        <v>West MidlandsJul-14</v>
      </c>
      <c r="B1558" t="s">
        <v>66</v>
      </c>
      <c r="C1558" t="s">
        <v>773</v>
      </c>
      <c r="D1558">
        <v>0.1</v>
      </c>
      <c r="E1558">
        <v>1</v>
      </c>
      <c r="F1558">
        <v>1.2</v>
      </c>
      <c r="G1558">
        <v>0</v>
      </c>
      <c r="H1558">
        <v>1.2</v>
      </c>
      <c r="I1558">
        <v>2.8</v>
      </c>
      <c r="J1558">
        <v>2.5</v>
      </c>
      <c r="K1558">
        <v>5.3</v>
      </c>
      <c r="L1558">
        <v>6.5</v>
      </c>
      <c r="M1558">
        <v>9</v>
      </c>
      <c r="N1558">
        <v>89</v>
      </c>
      <c r="O1558">
        <v>98</v>
      </c>
      <c r="P1558">
        <v>2</v>
      </c>
      <c r="Q1558">
        <v>100</v>
      </c>
    </row>
    <row r="1559" spans="1:17" x14ac:dyDescent="0.2">
      <c r="A1559" s="7" t="str">
        <f t="shared" si="24"/>
        <v>West MidlandsAug-14</v>
      </c>
      <c r="B1559" t="s">
        <v>66</v>
      </c>
      <c r="C1559" t="s">
        <v>774</v>
      </c>
      <c r="D1559">
        <v>0.1</v>
      </c>
      <c r="E1559">
        <v>1</v>
      </c>
      <c r="F1559">
        <v>1.1000000000000001</v>
      </c>
      <c r="G1559">
        <v>0</v>
      </c>
      <c r="H1559">
        <v>1.1000000000000001</v>
      </c>
      <c r="I1559">
        <v>2.4</v>
      </c>
      <c r="J1559">
        <v>2.2999999999999998</v>
      </c>
      <c r="K1559">
        <v>4.5999999999999996</v>
      </c>
      <c r="L1559">
        <v>5.8</v>
      </c>
      <c r="M1559">
        <v>9</v>
      </c>
      <c r="N1559">
        <v>89</v>
      </c>
      <c r="O1559">
        <v>98</v>
      </c>
      <c r="P1559">
        <v>2</v>
      </c>
      <c r="Q1559">
        <v>100</v>
      </c>
    </row>
    <row r="1560" spans="1:17" x14ac:dyDescent="0.2">
      <c r="A1560" s="7" t="str">
        <f t="shared" si="24"/>
        <v>West MidlandsSep-14</v>
      </c>
      <c r="B1560" t="s">
        <v>66</v>
      </c>
      <c r="C1560" t="s">
        <v>775</v>
      </c>
      <c r="D1560">
        <v>0.2</v>
      </c>
      <c r="E1560">
        <v>1.1000000000000001</v>
      </c>
      <c r="F1560">
        <v>1.3</v>
      </c>
      <c r="G1560">
        <v>0</v>
      </c>
      <c r="H1560">
        <v>1.3</v>
      </c>
      <c r="I1560">
        <v>2.6</v>
      </c>
      <c r="J1560">
        <v>2.7</v>
      </c>
      <c r="K1560">
        <v>5.3</v>
      </c>
      <c r="L1560">
        <v>6.6</v>
      </c>
      <c r="M1560">
        <v>12</v>
      </c>
      <c r="N1560">
        <v>86</v>
      </c>
      <c r="O1560">
        <v>98</v>
      </c>
      <c r="P1560">
        <v>2</v>
      </c>
      <c r="Q1560">
        <v>100</v>
      </c>
    </row>
    <row r="1561" spans="1:17" x14ac:dyDescent="0.2">
      <c r="A1561" s="7" t="str">
        <f t="shared" si="24"/>
        <v>West MidlandsTo Date</v>
      </c>
      <c r="B1561" t="s">
        <v>66</v>
      </c>
      <c r="C1561" t="s">
        <v>244</v>
      </c>
      <c r="D1561">
        <v>45.9</v>
      </c>
      <c r="E1561">
        <v>50.5</v>
      </c>
      <c r="F1561">
        <v>96.3</v>
      </c>
      <c r="G1561">
        <v>105.8</v>
      </c>
      <c r="H1561">
        <v>202.2</v>
      </c>
      <c r="I1561">
        <v>155.19999999999999</v>
      </c>
      <c r="J1561">
        <v>34.1</v>
      </c>
      <c r="K1561">
        <v>189.2</v>
      </c>
      <c r="L1561">
        <v>391.4</v>
      </c>
      <c r="M1561">
        <v>23</v>
      </c>
      <c r="N1561">
        <v>25</v>
      </c>
      <c r="O1561">
        <v>48</v>
      </c>
      <c r="P1561">
        <v>52</v>
      </c>
      <c r="Q1561">
        <v>100</v>
      </c>
    </row>
    <row r="1562" spans="1:17" x14ac:dyDescent="0.2">
      <c r="A1562" s="7" t="str">
        <f t="shared" si="24"/>
        <v>Yorkshire and HumbersideApr-09 to Mar-10</v>
      </c>
      <c r="B1562" t="s">
        <v>67</v>
      </c>
      <c r="C1562" t="s">
        <v>119</v>
      </c>
      <c r="D1562">
        <v>10.8</v>
      </c>
      <c r="E1562">
        <v>3.9</v>
      </c>
      <c r="F1562">
        <v>14.8</v>
      </c>
      <c r="G1562">
        <v>24.4</v>
      </c>
      <c r="H1562">
        <v>39.200000000000003</v>
      </c>
      <c r="I1562">
        <v>21.1</v>
      </c>
      <c r="J1562">
        <v>0</v>
      </c>
      <c r="K1562">
        <v>21.1</v>
      </c>
      <c r="L1562">
        <v>60.3</v>
      </c>
      <c r="M1562">
        <v>28</v>
      </c>
      <c r="N1562">
        <v>10</v>
      </c>
      <c r="O1562">
        <v>38</v>
      </c>
      <c r="P1562">
        <v>62</v>
      </c>
      <c r="Q1562">
        <v>100</v>
      </c>
    </row>
    <row r="1563" spans="1:17" x14ac:dyDescent="0.2">
      <c r="A1563" s="7" t="str">
        <f t="shared" si="24"/>
        <v>Yorkshire and HumbersideApr-10 to Mar-11</v>
      </c>
      <c r="B1563" t="s">
        <v>67</v>
      </c>
      <c r="C1563" t="s">
        <v>120</v>
      </c>
      <c r="D1563">
        <v>10.9</v>
      </c>
      <c r="E1563">
        <v>5.7</v>
      </c>
      <c r="F1563">
        <v>16.600000000000001</v>
      </c>
      <c r="G1563">
        <v>22.3</v>
      </c>
      <c r="H1563">
        <v>38.9</v>
      </c>
      <c r="I1563">
        <v>20.100000000000001</v>
      </c>
      <c r="J1563">
        <v>0</v>
      </c>
      <c r="K1563">
        <v>20.2</v>
      </c>
      <c r="L1563">
        <v>59.1</v>
      </c>
      <c r="M1563">
        <v>28</v>
      </c>
      <c r="N1563">
        <v>15</v>
      </c>
      <c r="O1563">
        <v>43</v>
      </c>
      <c r="P1563">
        <v>57</v>
      </c>
      <c r="Q1563">
        <v>100</v>
      </c>
    </row>
    <row r="1564" spans="1:17" x14ac:dyDescent="0.2">
      <c r="A1564" s="7" t="str">
        <f t="shared" si="24"/>
        <v>Yorkshire and HumbersideApr-11 to Mar-12</v>
      </c>
      <c r="B1564" t="s">
        <v>67</v>
      </c>
      <c r="C1564" t="s">
        <v>238</v>
      </c>
      <c r="D1564">
        <v>8.1</v>
      </c>
      <c r="E1564">
        <v>11.6</v>
      </c>
      <c r="F1564">
        <v>19.7</v>
      </c>
      <c r="G1564">
        <v>20.8</v>
      </c>
      <c r="H1564">
        <v>40.5</v>
      </c>
      <c r="I1564">
        <v>23.8</v>
      </c>
      <c r="J1564">
        <v>0.8</v>
      </c>
      <c r="K1564">
        <v>24.6</v>
      </c>
      <c r="L1564">
        <v>65.099999999999994</v>
      </c>
      <c r="M1564">
        <v>20</v>
      </c>
      <c r="N1564">
        <v>29</v>
      </c>
      <c r="O1564">
        <v>49</v>
      </c>
      <c r="P1564">
        <v>51</v>
      </c>
      <c r="Q1564">
        <v>100</v>
      </c>
    </row>
    <row r="1565" spans="1:17" x14ac:dyDescent="0.2">
      <c r="A1565" s="7" t="str">
        <f t="shared" si="24"/>
        <v>Yorkshire and HumbersideApr-12 to Mar-13</v>
      </c>
      <c r="B1565" t="s">
        <v>67</v>
      </c>
      <c r="C1565" t="s">
        <v>279</v>
      </c>
      <c r="D1565">
        <v>9</v>
      </c>
      <c r="E1565">
        <v>17.399999999999999</v>
      </c>
      <c r="F1565">
        <v>26.3</v>
      </c>
      <c r="G1565">
        <v>22.1</v>
      </c>
      <c r="H1565">
        <v>48.4</v>
      </c>
      <c r="I1565">
        <v>26.4</v>
      </c>
      <c r="J1565">
        <v>10.9</v>
      </c>
      <c r="K1565">
        <v>37.299999999999997</v>
      </c>
      <c r="L1565">
        <v>85.7</v>
      </c>
      <c r="M1565">
        <v>18</v>
      </c>
      <c r="N1565">
        <v>36</v>
      </c>
      <c r="O1565">
        <v>54</v>
      </c>
      <c r="P1565">
        <v>46</v>
      </c>
      <c r="Q1565">
        <v>100</v>
      </c>
    </row>
    <row r="1566" spans="1:17" x14ac:dyDescent="0.2">
      <c r="A1566" s="7" t="str">
        <f t="shared" si="24"/>
        <v>Yorkshire and HumbersideApr-13 to Mar-14</v>
      </c>
      <c r="B1566" t="s">
        <v>67</v>
      </c>
      <c r="C1566" t="s">
        <v>801</v>
      </c>
      <c r="D1566">
        <v>4.8</v>
      </c>
      <c r="E1566">
        <v>18.100000000000001</v>
      </c>
      <c r="F1566">
        <v>22.8</v>
      </c>
      <c r="G1566">
        <v>13.9</v>
      </c>
      <c r="H1566">
        <v>36.700000000000003</v>
      </c>
      <c r="I1566">
        <v>30.8</v>
      </c>
      <c r="J1566">
        <v>6.7</v>
      </c>
      <c r="K1566">
        <v>37.5</v>
      </c>
      <c r="L1566">
        <v>74.3</v>
      </c>
      <c r="M1566">
        <v>13</v>
      </c>
      <c r="N1566">
        <v>49</v>
      </c>
      <c r="O1566">
        <v>62</v>
      </c>
      <c r="P1566">
        <v>38</v>
      </c>
      <c r="Q1566">
        <v>100</v>
      </c>
    </row>
    <row r="1567" spans="1:17" x14ac:dyDescent="0.2">
      <c r="A1567" s="7" t="str">
        <f t="shared" si="24"/>
        <v>Yorkshire and HumbersideJan-09 to Dec-09</v>
      </c>
      <c r="B1567" t="s">
        <v>67</v>
      </c>
      <c r="C1567" t="s">
        <v>122</v>
      </c>
      <c r="D1567">
        <v>10</v>
      </c>
      <c r="E1567">
        <v>3.8</v>
      </c>
      <c r="F1567">
        <v>13.8</v>
      </c>
      <c r="G1567">
        <v>24</v>
      </c>
      <c r="H1567">
        <v>37.700000000000003</v>
      </c>
      <c r="I1567">
        <v>21.8</v>
      </c>
      <c r="J1567">
        <v>0</v>
      </c>
      <c r="K1567">
        <v>21.9</v>
      </c>
      <c r="L1567">
        <v>59.6</v>
      </c>
      <c r="M1567">
        <v>26</v>
      </c>
      <c r="N1567">
        <v>10</v>
      </c>
      <c r="O1567">
        <v>36</v>
      </c>
      <c r="P1567">
        <v>64</v>
      </c>
      <c r="Q1567">
        <v>100</v>
      </c>
    </row>
    <row r="1568" spans="1:17" x14ac:dyDescent="0.2">
      <c r="A1568" s="7" t="str">
        <f t="shared" si="24"/>
        <v>Yorkshire and HumbersideJan-10 to Dec-10</v>
      </c>
      <c r="B1568" t="s">
        <v>67</v>
      </c>
      <c r="C1568" t="s">
        <v>123</v>
      </c>
      <c r="D1568">
        <v>11.3</v>
      </c>
      <c r="E1568">
        <v>4.9000000000000004</v>
      </c>
      <c r="F1568">
        <v>16.2</v>
      </c>
      <c r="G1568">
        <v>22.6</v>
      </c>
      <c r="H1568">
        <v>38.799999999999997</v>
      </c>
      <c r="I1568">
        <v>20.399999999999999</v>
      </c>
      <c r="J1568">
        <v>0</v>
      </c>
      <c r="K1568">
        <v>20.399999999999999</v>
      </c>
      <c r="L1568">
        <v>59.2</v>
      </c>
      <c r="M1568">
        <v>29</v>
      </c>
      <c r="N1568">
        <v>13</v>
      </c>
      <c r="O1568">
        <v>42</v>
      </c>
      <c r="P1568">
        <v>58</v>
      </c>
      <c r="Q1568">
        <v>100</v>
      </c>
    </row>
    <row r="1569" spans="1:17" x14ac:dyDescent="0.2">
      <c r="A1569" s="7" t="str">
        <f t="shared" si="24"/>
        <v>Yorkshire and HumbersideJan-11 to Dec-11</v>
      </c>
      <c r="B1569" t="s">
        <v>67</v>
      </c>
      <c r="C1569" t="s">
        <v>228</v>
      </c>
      <c r="D1569">
        <v>8.4</v>
      </c>
      <c r="E1569">
        <v>9.8000000000000007</v>
      </c>
      <c r="F1569">
        <v>18.3</v>
      </c>
      <c r="G1569">
        <v>21.2</v>
      </c>
      <c r="H1569">
        <v>39.5</v>
      </c>
      <c r="I1569">
        <v>22.7</v>
      </c>
      <c r="J1569">
        <v>0.3</v>
      </c>
      <c r="K1569">
        <v>23</v>
      </c>
      <c r="L1569">
        <v>62.5</v>
      </c>
      <c r="M1569">
        <v>21</v>
      </c>
      <c r="N1569">
        <v>25</v>
      </c>
      <c r="O1569">
        <v>46</v>
      </c>
      <c r="P1569">
        <v>54</v>
      </c>
      <c r="Q1569">
        <v>100</v>
      </c>
    </row>
    <row r="1570" spans="1:17" x14ac:dyDescent="0.2">
      <c r="A1570" s="7" t="str">
        <f t="shared" si="24"/>
        <v>Yorkshire and HumbersideJan-12 to Dec-12</v>
      </c>
      <c r="B1570" t="s">
        <v>67</v>
      </c>
      <c r="C1570" t="s">
        <v>269</v>
      </c>
      <c r="D1570">
        <v>9.1</v>
      </c>
      <c r="E1570">
        <v>15.9</v>
      </c>
      <c r="F1570">
        <v>25</v>
      </c>
      <c r="G1570">
        <v>22.5</v>
      </c>
      <c r="H1570">
        <v>47.5</v>
      </c>
      <c r="I1570">
        <v>24.8</v>
      </c>
      <c r="J1570">
        <v>5.9</v>
      </c>
      <c r="K1570">
        <v>30.7</v>
      </c>
      <c r="L1570">
        <v>78.2</v>
      </c>
      <c r="M1570">
        <v>19</v>
      </c>
      <c r="N1570">
        <v>34</v>
      </c>
      <c r="O1570">
        <v>53</v>
      </c>
      <c r="P1570">
        <v>47</v>
      </c>
      <c r="Q1570">
        <v>100</v>
      </c>
    </row>
    <row r="1571" spans="1:17" x14ac:dyDescent="0.2">
      <c r="A1571" s="7" t="str">
        <f t="shared" si="24"/>
        <v>Yorkshire and HumbersideJan-13 to Dec-13</v>
      </c>
      <c r="B1571" t="s">
        <v>67</v>
      </c>
      <c r="C1571" t="s">
        <v>789</v>
      </c>
      <c r="D1571">
        <v>5.9</v>
      </c>
      <c r="E1571">
        <v>18.600000000000001</v>
      </c>
      <c r="F1571">
        <v>24.5</v>
      </c>
      <c r="G1571">
        <v>15.8</v>
      </c>
      <c r="H1571">
        <v>40.299999999999997</v>
      </c>
      <c r="I1571">
        <v>30.2</v>
      </c>
      <c r="J1571">
        <v>9.4</v>
      </c>
      <c r="K1571">
        <v>39.700000000000003</v>
      </c>
      <c r="L1571">
        <v>79.900000000000006</v>
      </c>
      <c r="M1571">
        <v>15</v>
      </c>
      <c r="N1571">
        <v>46</v>
      </c>
      <c r="O1571">
        <v>61</v>
      </c>
      <c r="P1571">
        <v>39</v>
      </c>
      <c r="Q1571">
        <v>100</v>
      </c>
    </row>
    <row r="1572" spans="1:17" x14ac:dyDescent="0.2">
      <c r="A1572" s="7" t="str">
        <f t="shared" si="24"/>
        <v>Yorkshire and HumbersideOct-08 to Dec-08</v>
      </c>
      <c r="B1572" t="s">
        <v>67</v>
      </c>
      <c r="C1572" t="s">
        <v>125</v>
      </c>
      <c r="D1572">
        <v>1.2</v>
      </c>
      <c r="E1572">
        <v>0.6</v>
      </c>
      <c r="F1572">
        <v>1.8</v>
      </c>
      <c r="G1572">
        <v>3.4</v>
      </c>
      <c r="H1572">
        <v>5.0999999999999996</v>
      </c>
      <c r="I1572">
        <v>3.7</v>
      </c>
      <c r="J1572">
        <v>0</v>
      </c>
      <c r="K1572">
        <v>3.7</v>
      </c>
      <c r="L1572">
        <v>8.8000000000000007</v>
      </c>
      <c r="M1572">
        <v>23</v>
      </c>
      <c r="N1572">
        <v>11</v>
      </c>
      <c r="O1572">
        <v>34</v>
      </c>
      <c r="P1572">
        <v>66</v>
      </c>
      <c r="Q1572">
        <v>100</v>
      </c>
    </row>
    <row r="1573" spans="1:17" x14ac:dyDescent="0.2">
      <c r="A1573" s="7" t="str">
        <f t="shared" si="24"/>
        <v>Yorkshire and HumbersideJan-09 to Mar-09</v>
      </c>
      <c r="B1573" t="s">
        <v>67</v>
      </c>
      <c r="C1573" t="s">
        <v>126</v>
      </c>
      <c r="D1573">
        <v>2.1</v>
      </c>
      <c r="E1573">
        <v>0.9</v>
      </c>
      <c r="F1573">
        <v>3</v>
      </c>
      <c r="G1573">
        <v>5.9</v>
      </c>
      <c r="H1573">
        <v>8.9</v>
      </c>
      <c r="I1573">
        <v>6</v>
      </c>
      <c r="J1573">
        <v>0</v>
      </c>
      <c r="K1573">
        <v>6</v>
      </c>
      <c r="L1573">
        <v>14.9</v>
      </c>
      <c r="M1573">
        <v>23</v>
      </c>
      <c r="N1573">
        <v>10</v>
      </c>
      <c r="O1573">
        <v>33</v>
      </c>
      <c r="P1573">
        <v>67</v>
      </c>
      <c r="Q1573">
        <v>100</v>
      </c>
    </row>
    <row r="1574" spans="1:17" x14ac:dyDescent="0.2">
      <c r="A1574" s="7" t="str">
        <f t="shared" si="24"/>
        <v>Yorkshire and HumbersideApr-09 to Jun-09</v>
      </c>
      <c r="B1574" t="s">
        <v>67</v>
      </c>
      <c r="C1574" t="s">
        <v>127</v>
      </c>
      <c r="D1574">
        <v>2.5</v>
      </c>
      <c r="E1574">
        <v>1</v>
      </c>
      <c r="F1574">
        <v>3.5</v>
      </c>
      <c r="G1574">
        <v>6.4</v>
      </c>
      <c r="H1574">
        <v>9.9</v>
      </c>
      <c r="I1574">
        <v>5.8</v>
      </c>
      <c r="J1574">
        <v>0</v>
      </c>
      <c r="K1574">
        <v>5.8</v>
      </c>
      <c r="L1574">
        <v>15.7</v>
      </c>
      <c r="M1574">
        <v>25</v>
      </c>
      <c r="N1574">
        <v>10</v>
      </c>
      <c r="O1574">
        <v>35</v>
      </c>
      <c r="P1574">
        <v>65</v>
      </c>
      <c r="Q1574">
        <v>100</v>
      </c>
    </row>
    <row r="1575" spans="1:17" x14ac:dyDescent="0.2">
      <c r="A1575" s="7" t="str">
        <f t="shared" si="24"/>
        <v>Yorkshire and HumbersideJul-09 to Sep-09</v>
      </c>
      <c r="B1575" t="s">
        <v>67</v>
      </c>
      <c r="C1575" t="s">
        <v>128</v>
      </c>
      <c r="D1575">
        <v>2.8</v>
      </c>
      <c r="E1575">
        <v>1</v>
      </c>
      <c r="F1575">
        <v>3.8</v>
      </c>
      <c r="G1575">
        <v>6.1</v>
      </c>
      <c r="H1575">
        <v>9.9</v>
      </c>
      <c r="I1575">
        <v>5.3</v>
      </c>
      <c r="J1575">
        <v>0</v>
      </c>
      <c r="K1575">
        <v>5.3</v>
      </c>
      <c r="L1575">
        <v>15.2</v>
      </c>
      <c r="M1575">
        <v>28</v>
      </c>
      <c r="N1575">
        <v>10</v>
      </c>
      <c r="O1575">
        <v>38</v>
      </c>
      <c r="P1575">
        <v>62</v>
      </c>
      <c r="Q1575">
        <v>100</v>
      </c>
    </row>
    <row r="1576" spans="1:17" x14ac:dyDescent="0.2">
      <c r="A1576" s="7" t="str">
        <f t="shared" si="24"/>
        <v>Yorkshire and HumbersideOct-09 to Dec-09</v>
      </c>
      <c r="B1576" t="s">
        <v>67</v>
      </c>
      <c r="C1576" t="s">
        <v>129</v>
      </c>
      <c r="D1576">
        <v>2.6</v>
      </c>
      <c r="E1576">
        <v>0.9</v>
      </c>
      <c r="F1576">
        <v>3.5</v>
      </c>
      <c r="G1576">
        <v>5.5</v>
      </c>
      <c r="H1576">
        <v>9.1</v>
      </c>
      <c r="I1576">
        <v>4.7</v>
      </c>
      <c r="J1576">
        <v>0</v>
      </c>
      <c r="K1576">
        <v>4.7</v>
      </c>
      <c r="L1576">
        <v>13.8</v>
      </c>
      <c r="M1576">
        <v>29</v>
      </c>
      <c r="N1576">
        <v>10</v>
      </c>
      <c r="O1576">
        <v>39</v>
      </c>
      <c r="P1576">
        <v>61</v>
      </c>
      <c r="Q1576">
        <v>100</v>
      </c>
    </row>
    <row r="1577" spans="1:17" x14ac:dyDescent="0.2">
      <c r="A1577" s="7" t="str">
        <f t="shared" si="24"/>
        <v>Yorkshire and HumbersideJan-10 to Mar-10</v>
      </c>
      <c r="B1577" t="s">
        <v>67</v>
      </c>
      <c r="C1577" t="s">
        <v>130</v>
      </c>
      <c r="D1577">
        <v>2.9</v>
      </c>
      <c r="E1577">
        <v>1.1000000000000001</v>
      </c>
      <c r="F1577">
        <v>4</v>
      </c>
      <c r="G1577">
        <v>6.4</v>
      </c>
      <c r="H1577">
        <v>10.3</v>
      </c>
      <c r="I1577">
        <v>5.3</v>
      </c>
      <c r="J1577">
        <v>0</v>
      </c>
      <c r="K1577">
        <v>5.3</v>
      </c>
      <c r="L1577">
        <v>15.6</v>
      </c>
      <c r="M1577">
        <v>28</v>
      </c>
      <c r="N1577">
        <v>10</v>
      </c>
      <c r="O1577">
        <v>39</v>
      </c>
      <c r="P1577">
        <v>61</v>
      </c>
      <c r="Q1577">
        <v>100</v>
      </c>
    </row>
    <row r="1578" spans="1:17" x14ac:dyDescent="0.2">
      <c r="A1578" s="7" t="str">
        <f t="shared" si="24"/>
        <v>Yorkshire and HumbersideApr-10 to Jun-10</v>
      </c>
      <c r="B1578" t="s">
        <v>67</v>
      </c>
      <c r="C1578" t="s">
        <v>131</v>
      </c>
      <c r="D1578">
        <v>2.8</v>
      </c>
      <c r="E1578">
        <v>1.1000000000000001</v>
      </c>
      <c r="F1578">
        <v>3.9</v>
      </c>
      <c r="G1578">
        <v>5.7</v>
      </c>
      <c r="H1578">
        <v>9.6</v>
      </c>
      <c r="I1578">
        <v>5.0999999999999996</v>
      </c>
      <c r="J1578">
        <v>0</v>
      </c>
      <c r="K1578">
        <v>5.0999999999999996</v>
      </c>
      <c r="L1578">
        <v>14.7</v>
      </c>
      <c r="M1578">
        <v>29</v>
      </c>
      <c r="N1578">
        <v>12</v>
      </c>
      <c r="O1578">
        <v>40</v>
      </c>
      <c r="P1578">
        <v>60</v>
      </c>
      <c r="Q1578">
        <v>100</v>
      </c>
    </row>
    <row r="1579" spans="1:17" x14ac:dyDescent="0.2">
      <c r="A1579" s="7" t="str">
        <f t="shared" si="24"/>
        <v>Yorkshire and HumbersideJul-10 to Sep-10</v>
      </c>
      <c r="B1579" t="s">
        <v>67</v>
      </c>
      <c r="C1579" t="s">
        <v>132</v>
      </c>
      <c r="D1579">
        <v>2.9</v>
      </c>
      <c r="E1579">
        <v>1.4</v>
      </c>
      <c r="F1579">
        <v>4.3</v>
      </c>
      <c r="G1579">
        <v>5.6</v>
      </c>
      <c r="H1579">
        <v>9.9</v>
      </c>
      <c r="I1579">
        <v>5.2</v>
      </c>
      <c r="J1579">
        <v>0</v>
      </c>
      <c r="K1579">
        <v>5.2</v>
      </c>
      <c r="L1579">
        <v>15</v>
      </c>
      <c r="M1579">
        <v>29</v>
      </c>
      <c r="N1579">
        <v>14</v>
      </c>
      <c r="O1579">
        <v>43</v>
      </c>
      <c r="P1579">
        <v>57</v>
      </c>
      <c r="Q1579">
        <v>100</v>
      </c>
    </row>
    <row r="1580" spans="1:17" x14ac:dyDescent="0.2">
      <c r="A1580" s="7" t="str">
        <f t="shared" si="24"/>
        <v>Yorkshire and HumbersideOct-10 to Dec-10</v>
      </c>
      <c r="B1580" t="s">
        <v>67</v>
      </c>
      <c r="C1580" t="s">
        <v>133</v>
      </c>
      <c r="D1580">
        <v>2.7</v>
      </c>
      <c r="E1580">
        <v>1.4</v>
      </c>
      <c r="F1580">
        <v>4.0999999999999996</v>
      </c>
      <c r="G1580">
        <v>4.9000000000000004</v>
      </c>
      <c r="H1580">
        <v>9</v>
      </c>
      <c r="I1580">
        <v>4.8</v>
      </c>
      <c r="J1580">
        <v>0</v>
      </c>
      <c r="K1580">
        <v>4.8</v>
      </c>
      <c r="L1580">
        <v>13.8</v>
      </c>
      <c r="M1580">
        <v>30</v>
      </c>
      <c r="N1580">
        <v>15</v>
      </c>
      <c r="O1580">
        <v>46</v>
      </c>
      <c r="P1580">
        <v>54</v>
      </c>
      <c r="Q1580">
        <v>100</v>
      </c>
    </row>
    <row r="1581" spans="1:17" x14ac:dyDescent="0.2">
      <c r="A1581" s="7" t="str">
        <f t="shared" si="24"/>
        <v>Yorkshire and HumbersideJan-11 to Mar-11</v>
      </c>
      <c r="B1581" t="s">
        <v>67</v>
      </c>
      <c r="C1581" t="s">
        <v>134</v>
      </c>
      <c r="D1581">
        <v>2.6</v>
      </c>
      <c r="E1581">
        <v>1.8</v>
      </c>
      <c r="F1581">
        <v>4.4000000000000004</v>
      </c>
      <c r="G1581">
        <v>6.1</v>
      </c>
      <c r="H1581">
        <v>10.5</v>
      </c>
      <c r="I1581">
        <v>5</v>
      </c>
      <c r="J1581">
        <v>0</v>
      </c>
      <c r="K1581">
        <v>5.0999999999999996</v>
      </c>
      <c r="L1581">
        <v>15.5</v>
      </c>
      <c r="M1581">
        <v>25</v>
      </c>
      <c r="N1581">
        <v>17</v>
      </c>
      <c r="O1581">
        <v>42</v>
      </c>
      <c r="P1581">
        <v>58</v>
      </c>
      <c r="Q1581">
        <v>100</v>
      </c>
    </row>
    <row r="1582" spans="1:17" x14ac:dyDescent="0.2">
      <c r="A1582" s="7" t="str">
        <f t="shared" si="24"/>
        <v>Yorkshire and HumbersideApr-11 to Jun-11</v>
      </c>
      <c r="B1582" t="s">
        <v>67</v>
      </c>
      <c r="C1582" t="s">
        <v>148</v>
      </c>
      <c r="D1582">
        <v>1.7</v>
      </c>
      <c r="E1582">
        <v>2.2999999999999998</v>
      </c>
      <c r="F1582">
        <v>4.0999999999999996</v>
      </c>
      <c r="G1582">
        <v>5</v>
      </c>
      <c r="H1582">
        <v>9.1</v>
      </c>
      <c r="I1582">
        <v>5.3</v>
      </c>
      <c r="J1582">
        <v>0</v>
      </c>
      <c r="K1582">
        <v>5.4</v>
      </c>
      <c r="L1582">
        <v>14.5</v>
      </c>
      <c r="M1582">
        <v>19</v>
      </c>
      <c r="N1582">
        <v>26</v>
      </c>
      <c r="O1582">
        <v>45</v>
      </c>
      <c r="P1582">
        <v>55</v>
      </c>
      <c r="Q1582">
        <v>100</v>
      </c>
    </row>
    <row r="1583" spans="1:17" x14ac:dyDescent="0.2">
      <c r="A1583" s="7" t="str">
        <f t="shared" si="24"/>
        <v>Yorkshire and HumbersideJul-11 to Sep-11</v>
      </c>
      <c r="B1583" t="s">
        <v>67</v>
      </c>
      <c r="C1583" t="s">
        <v>151</v>
      </c>
      <c r="D1583">
        <v>2</v>
      </c>
      <c r="E1583">
        <v>2.7</v>
      </c>
      <c r="F1583">
        <v>4.5999999999999996</v>
      </c>
      <c r="G1583">
        <v>5</v>
      </c>
      <c r="H1583">
        <v>9.6</v>
      </c>
      <c r="I1583">
        <v>6.2</v>
      </c>
      <c r="J1583">
        <v>0</v>
      </c>
      <c r="K1583">
        <v>6.3</v>
      </c>
      <c r="L1583">
        <v>15.9</v>
      </c>
      <c r="M1583">
        <v>20</v>
      </c>
      <c r="N1583">
        <v>28</v>
      </c>
      <c r="O1583">
        <v>48</v>
      </c>
      <c r="P1583">
        <v>52</v>
      </c>
      <c r="Q1583">
        <v>100</v>
      </c>
    </row>
    <row r="1584" spans="1:17" x14ac:dyDescent="0.2">
      <c r="A1584" s="7" t="str">
        <f t="shared" si="24"/>
        <v>Yorkshire and HumbersideOct-11 to Dec-11</v>
      </c>
      <c r="B1584" t="s">
        <v>67</v>
      </c>
      <c r="C1584" t="s">
        <v>229</v>
      </c>
      <c r="D1584">
        <v>2.2000000000000002</v>
      </c>
      <c r="E1584">
        <v>3</v>
      </c>
      <c r="F1584">
        <v>5.2</v>
      </c>
      <c r="G1584">
        <v>5.0999999999999996</v>
      </c>
      <c r="H1584">
        <v>10.199999999999999</v>
      </c>
      <c r="I1584">
        <v>6.1</v>
      </c>
      <c r="J1584">
        <v>0.3</v>
      </c>
      <c r="K1584">
        <v>6.4</v>
      </c>
      <c r="L1584">
        <v>16.600000000000001</v>
      </c>
      <c r="M1584">
        <v>21</v>
      </c>
      <c r="N1584">
        <v>29</v>
      </c>
      <c r="O1584">
        <v>50</v>
      </c>
      <c r="P1584">
        <v>50</v>
      </c>
      <c r="Q1584">
        <v>100</v>
      </c>
    </row>
    <row r="1585" spans="1:17" x14ac:dyDescent="0.2">
      <c r="A1585" s="7" t="str">
        <f t="shared" si="24"/>
        <v>Yorkshire and HumbersideJan-12 to Mar-12</v>
      </c>
      <c r="B1585" t="s">
        <v>67</v>
      </c>
      <c r="C1585" t="s">
        <v>239</v>
      </c>
      <c r="D1585">
        <v>2.2999999999999998</v>
      </c>
      <c r="E1585">
        <v>3.5</v>
      </c>
      <c r="F1585">
        <v>5.8</v>
      </c>
      <c r="G1585">
        <v>5.7</v>
      </c>
      <c r="H1585">
        <v>11.5</v>
      </c>
      <c r="I1585">
        <v>6.2</v>
      </c>
      <c r="J1585">
        <v>0.5</v>
      </c>
      <c r="K1585">
        <v>6.6</v>
      </c>
      <c r="L1585">
        <v>18.100000000000001</v>
      </c>
      <c r="M1585">
        <v>20</v>
      </c>
      <c r="N1585">
        <v>31</v>
      </c>
      <c r="O1585">
        <v>51</v>
      </c>
      <c r="P1585">
        <v>49</v>
      </c>
      <c r="Q1585">
        <v>100</v>
      </c>
    </row>
    <row r="1586" spans="1:17" x14ac:dyDescent="0.2">
      <c r="A1586" s="7" t="str">
        <f t="shared" si="24"/>
        <v>Yorkshire and HumbersideApr-12 to Jun-12</v>
      </c>
      <c r="B1586" t="s">
        <v>67</v>
      </c>
      <c r="C1586" t="s">
        <v>249</v>
      </c>
      <c r="D1586">
        <v>2.2000000000000002</v>
      </c>
      <c r="E1586">
        <v>3.5</v>
      </c>
      <c r="F1586">
        <v>5.7</v>
      </c>
      <c r="G1586">
        <v>5.4</v>
      </c>
      <c r="H1586">
        <v>11.1</v>
      </c>
      <c r="I1586">
        <v>5.4</v>
      </c>
      <c r="J1586">
        <v>0.7</v>
      </c>
      <c r="K1586">
        <v>6.1</v>
      </c>
      <c r="L1586">
        <v>17.2</v>
      </c>
      <c r="M1586">
        <v>20</v>
      </c>
      <c r="N1586">
        <v>31</v>
      </c>
      <c r="O1586">
        <v>51</v>
      </c>
      <c r="P1586">
        <v>49</v>
      </c>
      <c r="Q1586">
        <v>100</v>
      </c>
    </row>
    <row r="1587" spans="1:17" x14ac:dyDescent="0.2">
      <c r="A1587" s="7" t="str">
        <f t="shared" si="24"/>
        <v>Yorkshire and HumbersideJul-12 to Sep-12</v>
      </c>
      <c r="B1587" t="s">
        <v>67</v>
      </c>
      <c r="C1587" t="s">
        <v>256</v>
      </c>
      <c r="D1587">
        <v>2.5</v>
      </c>
      <c r="E1587">
        <v>4.4000000000000004</v>
      </c>
      <c r="F1587">
        <v>6.9</v>
      </c>
      <c r="G1587">
        <v>5.8</v>
      </c>
      <c r="H1587">
        <v>12.7</v>
      </c>
      <c r="I1587">
        <v>6.5</v>
      </c>
      <c r="J1587">
        <v>1.6</v>
      </c>
      <c r="K1587">
        <v>8.1</v>
      </c>
      <c r="L1587">
        <v>20.8</v>
      </c>
      <c r="M1587">
        <v>19</v>
      </c>
      <c r="N1587">
        <v>35</v>
      </c>
      <c r="O1587">
        <v>54</v>
      </c>
      <c r="P1587">
        <v>46</v>
      </c>
      <c r="Q1587">
        <v>100</v>
      </c>
    </row>
    <row r="1588" spans="1:17" x14ac:dyDescent="0.2">
      <c r="A1588" s="7" t="str">
        <f t="shared" si="24"/>
        <v>Yorkshire and HumbersideOct-12 to Dec-12</v>
      </c>
      <c r="B1588" t="s">
        <v>67</v>
      </c>
      <c r="C1588" t="s">
        <v>270</v>
      </c>
      <c r="D1588">
        <v>2.2000000000000002</v>
      </c>
      <c r="E1588">
        <v>4.5</v>
      </c>
      <c r="F1588">
        <v>6.7</v>
      </c>
      <c r="G1588">
        <v>5.6</v>
      </c>
      <c r="H1588">
        <v>12.3</v>
      </c>
      <c r="I1588">
        <v>6.8</v>
      </c>
      <c r="J1588">
        <v>3.1</v>
      </c>
      <c r="K1588">
        <v>9.9</v>
      </c>
      <c r="L1588">
        <v>22.2</v>
      </c>
      <c r="M1588">
        <v>18</v>
      </c>
      <c r="N1588">
        <v>36</v>
      </c>
      <c r="O1588">
        <v>54</v>
      </c>
      <c r="P1588">
        <v>46</v>
      </c>
      <c r="Q1588">
        <v>100</v>
      </c>
    </row>
    <row r="1589" spans="1:17" x14ac:dyDescent="0.2">
      <c r="A1589" s="7" t="str">
        <f t="shared" si="24"/>
        <v>Yorkshire and HumbersideJan-13 to Mar-13</v>
      </c>
      <c r="B1589" t="s">
        <v>67</v>
      </c>
      <c r="C1589" t="s">
        <v>280</v>
      </c>
      <c r="D1589">
        <v>2.1</v>
      </c>
      <c r="E1589">
        <v>5</v>
      </c>
      <c r="F1589">
        <v>7.1</v>
      </c>
      <c r="G1589">
        <v>5.3</v>
      </c>
      <c r="H1589">
        <v>12.4</v>
      </c>
      <c r="I1589">
        <v>7.7</v>
      </c>
      <c r="J1589">
        <v>5.4</v>
      </c>
      <c r="K1589">
        <v>13.2</v>
      </c>
      <c r="L1589">
        <v>25.6</v>
      </c>
      <c r="M1589">
        <v>17</v>
      </c>
      <c r="N1589">
        <v>40</v>
      </c>
      <c r="O1589">
        <v>57</v>
      </c>
      <c r="P1589">
        <v>43</v>
      </c>
      <c r="Q1589">
        <v>100</v>
      </c>
    </row>
    <row r="1590" spans="1:17" x14ac:dyDescent="0.2">
      <c r="A1590" s="7" t="str">
        <f t="shared" si="24"/>
        <v>Yorkshire and HumbersideApr-13 to Jun-13</v>
      </c>
      <c r="B1590" t="s">
        <v>67</v>
      </c>
      <c r="C1590" t="s">
        <v>755</v>
      </c>
      <c r="D1590">
        <v>1.3</v>
      </c>
      <c r="E1590">
        <v>4.3</v>
      </c>
      <c r="F1590">
        <v>5.6</v>
      </c>
      <c r="G1590">
        <v>3.7</v>
      </c>
      <c r="H1590">
        <v>9.4</v>
      </c>
      <c r="I1590">
        <v>6.6</v>
      </c>
      <c r="J1590">
        <v>1.2</v>
      </c>
      <c r="K1590">
        <v>7.8</v>
      </c>
      <c r="L1590">
        <v>17.2</v>
      </c>
      <c r="M1590">
        <v>14</v>
      </c>
      <c r="N1590">
        <v>46</v>
      </c>
      <c r="O1590">
        <v>60</v>
      </c>
      <c r="P1590">
        <v>40</v>
      </c>
      <c r="Q1590">
        <v>100</v>
      </c>
    </row>
    <row r="1591" spans="1:17" x14ac:dyDescent="0.2">
      <c r="A1591" s="7" t="str">
        <f t="shared" si="24"/>
        <v>Yorkshire and HumbersideJul-13 to Sep-13</v>
      </c>
      <c r="B1591" t="s">
        <v>67</v>
      </c>
      <c r="C1591" t="s">
        <v>757</v>
      </c>
      <c r="D1591">
        <v>1.3</v>
      </c>
      <c r="E1591">
        <v>5</v>
      </c>
      <c r="F1591">
        <v>6.3</v>
      </c>
      <c r="G1591">
        <v>3.6</v>
      </c>
      <c r="H1591">
        <v>9.9</v>
      </c>
      <c r="I1591">
        <v>7.9</v>
      </c>
      <c r="J1591">
        <v>1.4</v>
      </c>
      <c r="K1591">
        <v>9.3000000000000007</v>
      </c>
      <c r="L1591">
        <v>19.2</v>
      </c>
      <c r="M1591">
        <v>13</v>
      </c>
      <c r="N1591">
        <v>50</v>
      </c>
      <c r="O1591">
        <v>64</v>
      </c>
      <c r="P1591">
        <v>36</v>
      </c>
      <c r="Q1591">
        <v>100</v>
      </c>
    </row>
    <row r="1592" spans="1:17" x14ac:dyDescent="0.2">
      <c r="A1592" s="7" t="str">
        <f t="shared" si="24"/>
        <v>Yorkshire and HumbersideOct-13 to Dec-13</v>
      </c>
      <c r="B1592" t="s">
        <v>67</v>
      </c>
      <c r="C1592" t="s">
        <v>784</v>
      </c>
      <c r="D1592">
        <v>1.1000000000000001</v>
      </c>
      <c r="E1592">
        <v>4.3</v>
      </c>
      <c r="F1592">
        <v>5.4</v>
      </c>
      <c r="G1592">
        <v>3.2</v>
      </c>
      <c r="H1592">
        <v>8.6</v>
      </c>
      <c r="I1592">
        <v>8</v>
      </c>
      <c r="J1592">
        <v>1.4</v>
      </c>
      <c r="K1592">
        <v>9.4</v>
      </c>
      <c r="L1592">
        <v>18</v>
      </c>
      <c r="M1592">
        <v>13</v>
      </c>
      <c r="N1592">
        <v>50</v>
      </c>
      <c r="O1592">
        <v>63</v>
      </c>
      <c r="P1592">
        <v>37</v>
      </c>
      <c r="Q1592">
        <v>100</v>
      </c>
    </row>
    <row r="1593" spans="1:17" x14ac:dyDescent="0.2">
      <c r="A1593" s="7" t="str">
        <f t="shared" si="24"/>
        <v>Yorkshire and HumbersideJan-14 to Mar-14</v>
      </c>
      <c r="B1593" t="s">
        <v>67</v>
      </c>
      <c r="C1593" t="s">
        <v>802</v>
      </c>
      <c r="D1593">
        <v>1</v>
      </c>
      <c r="E1593">
        <v>4.5</v>
      </c>
      <c r="F1593">
        <v>5.5</v>
      </c>
      <c r="G1593">
        <v>3.4</v>
      </c>
      <c r="H1593">
        <v>8.9</v>
      </c>
      <c r="I1593">
        <v>8.3000000000000007</v>
      </c>
      <c r="J1593">
        <v>2.7</v>
      </c>
      <c r="K1593">
        <v>11</v>
      </c>
      <c r="L1593">
        <v>19.899999999999999</v>
      </c>
      <c r="M1593">
        <v>11</v>
      </c>
      <c r="N1593">
        <v>50</v>
      </c>
      <c r="O1593">
        <v>62</v>
      </c>
      <c r="P1593">
        <v>38</v>
      </c>
      <c r="Q1593">
        <v>100</v>
      </c>
    </row>
    <row r="1594" spans="1:17" x14ac:dyDescent="0.2">
      <c r="A1594" s="7" t="str">
        <f t="shared" si="24"/>
        <v>Yorkshire and HumbersideApr-14 to Jun-14</v>
      </c>
      <c r="B1594" t="s">
        <v>67</v>
      </c>
      <c r="C1594" t="s">
        <v>766</v>
      </c>
      <c r="D1594">
        <v>0.9</v>
      </c>
      <c r="E1594">
        <v>4.5</v>
      </c>
      <c r="F1594">
        <v>5.4</v>
      </c>
      <c r="G1594">
        <v>3.1</v>
      </c>
      <c r="H1594">
        <v>8.4</v>
      </c>
      <c r="I1594">
        <v>7.7</v>
      </c>
      <c r="J1594">
        <v>2.8</v>
      </c>
      <c r="K1594">
        <v>10.5</v>
      </c>
      <c r="L1594">
        <v>18.899999999999999</v>
      </c>
      <c r="M1594">
        <v>11</v>
      </c>
      <c r="N1594">
        <v>53</v>
      </c>
      <c r="O1594">
        <v>64</v>
      </c>
      <c r="P1594">
        <v>36</v>
      </c>
      <c r="Q1594">
        <v>100</v>
      </c>
    </row>
    <row r="1595" spans="1:17" x14ac:dyDescent="0.2">
      <c r="A1595" s="7" t="str">
        <f t="shared" si="24"/>
        <v>Yorkshire and HumbersideJul-14 to Sep-14</v>
      </c>
      <c r="B1595" t="s">
        <v>67</v>
      </c>
      <c r="C1595" t="s">
        <v>771</v>
      </c>
      <c r="D1595">
        <v>0.8</v>
      </c>
      <c r="E1595">
        <v>4.7</v>
      </c>
      <c r="F1595">
        <v>5.6</v>
      </c>
      <c r="G1595">
        <v>2.8</v>
      </c>
      <c r="H1595">
        <v>8.3000000000000007</v>
      </c>
      <c r="I1595">
        <v>7.7</v>
      </c>
      <c r="J1595">
        <v>4.0999999999999996</v>
      </c>
      <c r="K1595">
        <v>11.9</v>
      </c>
      <c r="L1595">
        <v>20.2</v>
      </c>
      <c r="M1595">
        <v>10</v>
      </c>
      <c r="N1595">
        <v>57</v>
      </c>
      <c r="O1595">
        <v>67</v>
      </c>
      <c r="P1595">
        <v>33</v>
      </c>
      <c r="Q1595">
        <v>100</v>
      </c>
    </row>
    <row r="1596" spans="1:17" x14ac:dyDescent="0.2">
      <c r="A1596" s="7" t="str">
        <f t="shared" si="24"/>
        <v>Yorkshire and HumbersideDec-08 to Feb-09</v>
      </c>
      <c r="B1596" t="s">
        <v>67</v>
      </c>
      <c r="C1596" t="s">
        <v>136</v>
      </c>
      <c r="D1596">
        <v>1.8</v>
      </c>
      <c r="E1596">
        <v>0.8</v>
      </c>
      <c r="F1596">
        <v>2.7</v>
      </c>
      <c r="G1596">
        <v>5.0999999999999996</v>
      </c>
      <c r="H1596">
        <v>7.8</v>
      </c>
      <c r="I1596">
        <v>5.5</v>
      </c>
      <c r="J1596">
        <v>0</v>
      </c>
      <c r="K1596">
        <v>5.5</v>
      </c>
      <c r="L1596">
        <v>13.3</v>
      </c>
      <c r="M1596">
        <v>24</v>
      </c>
      <c r="N1596">
        <v>11</v>
      </c>
      <c r="O1596">
        <v>34</v>
      </c>
      <c r="P1596">
        <v>66</v>
      </c>
      <c r="Q1596">
        <v>100</v>
      </c>
    </row>
    <row r="1597" spans="1:17" x14ac:dyDescent="0.2">
      <c r="A1597" s="7" t="str">
        <f t="shared" si="24"/>
        <v>Yorkshire and HumbersideMar-09 to May-09</v>
      </c>
      <c r="B1597" t="s">
        <v>67</v>
      </c>
      <c r="C1597" t="s">
        <v>137</v>
      </c>
      <c r="D1597">
        <v>2.4</v>
      </c>
      <c r="E1597">
        <v>1</v>
      </c>
      <c r="F1597">
        <v>3.4</v>
      </c>
      <c r="G1597">
        <v>6.5</v>
      </c>
      <c r="H1597">
        <v>9.9</v>
      </c>
      <c r="I1597">
        <v>5.8</v>
      </c>
      <c r="J1597">
        <v>0</v>
      </c>
      <c r="K1597">
        <v>5.8</v>
      </c>
      <c r="L1597">
        <v>15.7</v>
      </c>
      <c r="M1597">
        <v>24</v>
      </c>
      <c r="N1597">
        <v>10</v>
      </c>
      <c r="O1597">
        <v>34</v>
      </c>
      <c r="P1597">
        <v>66</v>
      </c>
      <c r="Q1597">
        <v>100</v>
      </c>
    </row>
    <row r="1598" spans="1:17" x14ac:dyDescent="0.2">
      <c r="A1598" s="7" t="str">
        <f t="shared" si="24"/>
        <v>Yorkshire and HumbersideJun-09 to Aug-09</v>
      </c>
      <c r="B1598" t="s">
        <v>67</v>
      </c>
      <c r="C1598" t="s">
        <v>138</v>
      </c>
      <c r="D1598">
        <v>2.7</v>
      </c>
      <c r="E1598">
        <v>0.9</v>
      </c>
      <c r="F1598">
        <v>3.6</v>
      </c>
      <c r="G1598">
        <v>6.3</v>
      </c>
      <c r="H1598">
        <v>9.9</v>
      </c>
      <c r="I1598">
        <v>5.7</v>
      </c>
      <c r="J1598">
        <v>0</v>
      </c>
      <c r="K1598">
        <v>5.7</v>
      </c>
      <c r="L1598">
        <v>15.5</v>
      </c>
      <c r="M1598">
        <v>27</v>
      </c>
      <c r="N1598">
        <v>10</v>
      </c>
      <c r="O1598">
        <v>37</v>
      </c>
      <c r="P1598">
        <v>63</v>
      </c>
      <c r="Q1598">
        <v>100</v>
      </c>
    </row>
    <row r="1599" spans="1:17" x14ac:dyDescent="0.2">
      <c r="A1599" s="7" t="str">
        <f t="shared" si="24"/>
        <v>Yorkshire and HumbersideSep-09 to Nov-09</v>
      </c>
      <c r="B1599" t="s">
        <v>67</v>
      </c>
      <c r="C1599" t="s">
        <v>139</v>
      </c>
      <c r="D1599">
        <v>2.8</v>
      </c>
      <c r="E1599">
        <v>1</v>
      </c>
      <c r="F1599">
        <v>3.8</v>
      </c>
      <c r="G1599">
        <v>5.9</v>
      </c>
      <c r="H1599">
        <v>9.6999999999999993</v>
      </c>
      <c r="I1599">
        <v>5</v>
      </c>
      <c r="J1599">
        <v>0</v>
      </c>
      <c r="K1599">
        <v>5</v>
      </c>
      <c r="L1599">
        <v>14.7</v>
      </c>
      <c r="M1599">
        <v>29</v>
      </c>
      <c r="N1599">
        <v>10</v>
      </c>
      <c r="O1599">
        <v>39</v>
      </c>
      <c r="P1599">
        <v>61</v>
      </c>
      <c r="Q1599">
        <v>100</v>
      </c>
    </row>
    <row r="1600" spans="1:17" x14ac:dyDescent="0.2">
      <c r="A1600" s="7" t="str">
        <f t="shared" si="24"/>
        <v>Yorkshire and HumbersideDec-09 to Feb-10</v>
      </c>
      <c r="B1600" t="s">
        <v>67</v>
      </c>
      <c r="C1600" t="s">
        <v>140</v>
      </c>
      <c r="D1600">
        <v>2.8</v>
      </c>
      <c r="E1600">
        <v>1</v>
      </c>
      <c r="F1600">
        <v>3.8</v>
      </c>
      <c r="G1600">
        <v>5.7</v>
      </c>
      <c r="H1600">
        <v>9.5</v>
      </c>
      <c r="I1600">
        <v>4.9000000000000004</v>
      </c>
      <c r="J1600">
        <v>0</v>
      </c>
      <c r="K1600">
        <v>4.9000000000000004</v>
      </c>
      <c r="L1600">
        <v>14.3</v>
      </c>
      <c r="M1600">
        <v>29</v>
      </c>
      <c r="N1600">
        <v>10</v>
      </c>
      <c r="O1600">
        <v>40</v>
      </c>
      <c r="P1600">
        <v>60</v>
      </c>
      <c r="Q1600">
        <v>100</v>
      </c>
    </row>
    <row r="1601" spans="1:17" x14ac:dyDescent="0.2">
      <c r="A1601" s="7" t="str">
        <f t="shared" si="24"/>
        <v>Yorkshire and HumbersideMar-10 to May-10</v>
      </c>
      <c r="B1601" t="s">
        <v>67</v>
      </c>
      <c r="C1601" t="s">
        <v>141</v>
      </c>
      <c r="D1601">
        <v>2.8</v>
      </c>
      <c r="E1601">
        <v>1.1000000000000001</v>
      </c>
      <c r="F1601">
        <v>3.9</v>
      </c>
      <c r="G1601">
        <v>6.1</v>
      </c>
      <c r="H1601">
        <v>9.9</v>
      </c>
      <c r="I1601">
        <v>5.2</v>
      </c>
      <c r="J1601">
        <v>0</v>
      </c>
      <c r="K1601">
        <v>5.2</v>
      </c>
      <c r="L1601">
        <v>15.1</v>
      </c>
      <c r="M1601">
        <v>28</v>
      </c>
      <c r="N1601">
        <v>11</v>
      </c>
      <c r="O1601">
        <v>39</v>
      </c>
      <c r="P1601">
        <v>61</v>
      </c>
      <c r="Q1601">
        <v>100</v>
      </c>
    </row>
    <row r="1602" spans="1:17" x14ac:dyDescent="0.2">
      <c r="A1602" s="7" t="str">
        <f t="shared" si="24"/>
        <v>Yorkshire and HumbersideJun-10 to Aug-10</v>
      </c>
      <c r="B1602" t="s">
        <v>67</v>
      </c>
      <c r="C1602" t="s">
        <v>142</v>
      </c>
      <c r="D1602">
        <v>2.8</v>
      </c>
      <c r="E1602">
        <v>1.3</v>
      </c>
      <c r="F1602">
        <v>4</v>
      </c>
      <c r="G1602">
        <v>5.7</v>
      </c>
      <c r="H1602">
        <v>9.6999999999999993</v>
      </c>
      <c r="I1602">
        <v>5.2</v>
      </c>
      <c r="J1602">
        <v>0</v>
      </c>
      <c r="K1602">
        <v>5.2</v>
      </c>
      <c r="L1602">
        <v>14.9</v>
      </c>
      <c r="M1602">
        <v>28</v>
      </c>
      <c r="N1602">
        <v>13</v>
      </c>
      <c r="O1602">
        <v>42</v>
      </c>
      <c r="P1602">
        <v>58</v>
      </c>
      <c r="Q1602">
        <v>100</v>
      </c>
    </row>
    <row r="1603" spans="1:17" x14ac:dyDescent="0.2">
      <c r="A1603" s="7" t="str">
        <f t="shared" ref="A1603:A1666" si="25">CONCATENATE(B1603,C1603)</f>
        <v>Yorkshire and HumbersideSep-10 to Nov-10</v>
      </c>
      <c r="B1603" t="s">
        <v>67</v>
      </c>
      <c r="C1603" t="s">
        <v>143</v>
      </c>
      <c r="D1603">
        <v>3</v>
      </c>
      <c r="E1603">
        <v>1.5</v>
      </c>
      <c r="F1603">
        <v>4.5</v>
      </c>
      <c r="G1603">
        <v>5.3</v>
      </c>
      <c r="H1603">
        <v>9.8000000000000007</v>
      </c>
      <c r="I1603">
        <v>5.0999999999999996</v>
      </c>
      <c r="J1603">
        <v>0</v>
      </c>
      <c r="K1603">
        <v>5.0999999999999996</v>
      </c>
      <c r="L1603">
        <v>14.9</v>
      </c>
      <c r="M1603">
        <v>30</v>
      </c>
      <c r="N1603">
        <v>15</v>
      </c>
      <c r="O1603">
        <v>46</v>
      </c>
      <c r="P1603">
        <v>54</v>
      </c>
      <c r="Q1603">
        <v>100</v>
      </c>
    </row>
    <row r="1604" spans="1:17" x14ac:dyDescent="0.2">
      <c r="A1604" s="7" t="str">
        <f t="shared" si="25"/>
        <v>Yorkshire and HumbersideDec-10 to Feb-11</v>
      </c>
      <c r="B1604" t="s">
        <v>67</v>
      </c>
      <c r="C1604" t="s">
        <v>144</v>
      </c>
      <c r="D1604">
        <v>2.6</v>
      </c>
      <c r="E1604">
        <v>1.5</v>
      </c>
      <c r="F1604">
        <v>4.0999999999999996</v>
      </c>
      <c r="G1604">
        <v>5.4</v>
      </c>
      <c r="H1604">
        <v>9.5</v>
      </c>
      <c r="I1604">
        <v>4.8</v>
      </c>
      <c r="J1604">
        <v>0</v>
      </c>
      <c r="K1604">
        <v>4.8</v>
      </c>
      <c r="L1604">
        <v>14.3</v>
      </c>
      <c r="M1604">
        <v>28</v>
      </c>
      <c r="N1604">
        <v>16</v>
      </c>
      <c r="O1604">
        <v>43</v>
      </c>
      <c r="P1604">
        <v>57</v>
      </c>
      <c r="Q1604">
        <v>100</v>
      </c>
    </row>
    <row r="1605" spans="1:17" x14ac:dyDescent="0.2">
      <c r="A1605" s="7" t="str">
        <f t="shared" si="25"/>
        <v>Yorkshire and HumbersideMar-11 to May-11</v>
      </c>
      <c r="B1605" t="s">
        <v>67</v>
      </c>
      <c r="C1605" t="s">
        <v>145</v>
      </c>
      <c r="D1605">
        <v>1.9</v>
      </c>
      <c r="E1605">
        <v>2.2000000000000002</v>
      </c>
      <c r="F1605">
        <v>4.0999999999999996</v>
      </c>
      <c r="G1605">
        <v>5.5</v>
      </c>
      <c r="H1605">
        <v>9.6</v>
      </c>
      <c r="I1605">
        <v>5.0999999999999996</v>
      </c>
      <c r="J1605">
        <v>0</v>
      </c>
      <c r="K1605">
        <v>5.0999999999999996</v>
      </c>
      <c r="L1605">
        <v>14.7</v>
      </c>
      <c r="M1605">
        <v>20</v>
      </c>
      <c r="N1605">
        <v>23</v>
      </c>
      <c r="O1605">
        <v>43</v>
      </c>
      <c r="P1605">
        <v>57</v>
      </c>
      <c r="Q1605">
        <v>100</v>
      </c>
    </row>
    <row r="1606" spans="1:17" x14ac:dyDescent="0.2">
      <c r="A1606" s="7" t="str">
        <f t="shared" si="25"/>
        <v>Yorkshire and HumbersideJun-11 to Aug-11</v>
      </c>
      <c r="B1606" t="s">
        <v>67</v>
      </c>
      <c r="C1606" t="s">
        <v>149</v>
      </c>
      <c r="D1606">
        <v>1.8</v>
      </c>
      <c r="E1606">
        <v>2.5</v>
      </c>
      <c r="F1606">
        <v>4.4000000000000004</v>
      </c>
      <c r="G1606">
        <v>5</v>
      </c>
      <c r="H1606">
        <v>9.4</v>
      </c>
      <c r="I1606">
        <v>6.1</v>
      </c>
      <c r="J1606">
        <v>0</v>
      </c>
      <c r="K1606">
        <v>6.1</v>
      </c>
      <c r="L1606">
        <v>15.5</v>
      </c>
      <c r="M1606">
        <v>20</v>
      </c>
      <c r="N1606">
        <v>27</v>
      </c>
      <c r="O1606">
        <v>47</v>
      </c>
      <c r="P1606">
        <v>53</v>
      </c>
      <c r="Q1606">
        <v>100</v>
      </c>
    </row>
    <row r="1607" spans="1:17" x14ac:dyDescent="0.2">
      <c r="A1607" s="7" t="str">
        <f t="shared" si="25"/>
        <v>Yorkshire and HumbersideSep-11 to Nov-11</v>
      </c>
      <c r="B1607" t="s">
        <v>67</v>
      </c>
      <c r="C1607" t="s">
        <v>150</v>
      </c>
      <c r="D1607">
        <v>2.2000000000000002</v>
      </c>
      <c r="E1607">
        <v>3.1</v>
      </c>
      <c r="F1607">
        <v>5.3</v>
      </c>
      <c r="G1607">
        <v>5.3</v>
      </c>
      <c r="H1607">
        <v>10.6</v>
      </c>
      <c r="I1607">
        <v>6.4</v>
      </c>
      <c r="J1607">
        <v>0.2</v>
      </c>
      <c r="K1607">
        <v>6.6</v>
      </c>
      <c r="L1607">
        <v>17.100000000000001</v>
      </c>
      <c r="M1607">
        <v>21</v>
      </c>
      <c r="N1607">
        <v>29</v>
      </c>
      <c r="O1607">
        <v>50</v>
      </c>
      <c r="P1607">
        <v>50</v>
      </c>
      <c r="Q1607">
        <v>100</v>
      </c>
    </row>
    <row r="1608" spans="1:17" x14ac:dyDescent="0.2">
      <c r="A1608" s="7" t="str">
        <f t="shared" si="25"/>
        <v>Yorkshire and HumbersideDec-11 to Feb-12</v>
      </c>
      <c r="B1608" t="s">
        <v>67</v>
      </c>
      <c r="C1608" t="s">
        <v>230</v>
      </c>
      <c r="D1608">
        <v>2.2000000000000002</v>
      </c>
      <c r="E1608">
        <v>3.1</v>
      </c>
      <c r="F1608">
        <v>5.3</v>
      </c>
      <c r="G1608">
        <v>5.2</v>
      </c>
      <c r="H1608">
        <v>10.5</v>
      </c>
      <c r="I1608">
        <v>5.9</v>
      </c>
      <c r="J1608">
        <v>0.4</v>
      </c>
      <c r="K1608">
        <v>6.3</v>
      </c>
      <c r="L1608">
        <v>16.7</v>
      </c>
      <c r="M1608">
        <v>21</v>
      </c>
      <c r="N1608">
        <v>30</v>
      </c>
      <c r="O1608">
        <v>51</v>
      </c>
      <c r="P1608">
        <v>49</v>
      </c>
      <c r="Q1608">
        <v>100</v>
      </c>
    </row>
    <row r="1609" spans="1:17" x14ac:dyDescent="0.2">
      <c r="A1609" s="7" t="str">
        <f t="shared" si="25"/>
        <v>Yorkshire and HumbersideMar-12 to May-12</v>
      </c>
      <c r="B1609" t="s">
        <v>67</v>
      </c>
      <c r="C1609" t="s">
        <v>240</v>
      </c>
      <c r="D1609">
        <v>2.2000000000000002</v>
      </c>
      <c r="E1609">
        <v>3.6</v>
      </c>
      <c r="F1609">
        <v>5.7</v>
      </c>
      <c r="G1609">
        <v>5.5</v>
      </c>
      <c r="H1609">
        <v>11.2</v>
      </c>
      <c r="I1609">
        <v>5.6</v>
      </c>
      <c r="J1609">
        <v>0.5</v>
      </c>
      <c r="K1609">
        <v>6.1</v>
      </c>
      <c r="L1609">
        <v>17.399999999999999</v>
      </c>
      <c r="M1609">
        <v>19</v>
      </c>
      <c r="N1609">
        <v>32</v>
      </c>
      <c r="O1609">
        <v>51</v>
      </c>
      <c r="P1609">
        <v>49</v>
      </c>
      <c r="Q1609">
        <v>100</v>
      </c>
    </row>
    <row r="1610" spans="1:17" x14ac:dyDescent="0.2">
      <c r="A1610" s="7" t="str">
        <f t="shared" si="25"/>
        <v>Yorkshire and HumbersideJun-12 to Aug-12</v>
      </c>
      <c r="B1610" t="s">
        <v>67</v>
      </c>
      <c r="C1610" t="s">
        <v>250</v>
      </c>
      <c r="D1610">
        <v>2.5</v>
      </c>
      <c r="E1610">
        <v>4.2</v>
      </c>
      <c r="F1610">
        <v>6.6</v>
      </c>
      <c r="G1610">
        <v>5.7</v>
      </c>
      <c r="H1610">
        <v>12.3</v>
      </c>
      <c r="I1610">
        <v>6.2</v>
      </c>
      <c r="J1610">
        <v>1.4</v>
      </c>
      <c r="K1610">
        <v>7.6</v>
      </c>
      <c r="L1610">
        <v>19.899999999999999</v>
      </c>
      <c r="M1610">
        <v>20</v>
      </c>
      <c r="N1610">
        <v>34</v>
      </c>
      <c r="O1610">
        <v>54</v>
      </c>
      <c r="P1610">
        <v>46</v>
      </c>
      <c r="Q1610">
        <v>100</v>
      </c>
    </row>
    <row r="1611" spans="1:17" x14ac:dyDescent="0.2">
      <c r="A1611" s="7" t="str">
        <f t="shared" si="25"/>
        <v>Yorkshire and HumbersideSep-12 to Nov-12</v>
      </c>
      <c r="B1611" t="s">
        <v>67</v>
      </c>
      <c r="C1611" t="s">
        <v>257</v>
      </c>
      <c r="D1611">
        <v>2.4</v>
      </c>
      <c r="E1611">
        <v>4.7</v>
      </c>
      <c r="F1611">
        <v>7.1</v>
      </c>
      <c r="G1611">
        <v>6.1</v>
      </c>
      <c r="H1611">
        <v>13.2</v>
      </c>
      <c r="I1611">
        <v>6.9</v>
      </c>
      <c r="J1611">
        <v>2.2000000000000002</v>
      </c>
      <c r="K1611">
        <v>9.1</v>
      </c>
      <c r="L1611">
        <v>22.3</v>
      </c>
      <c r="M1611">
        <v>18</v>
      </c>
      <c r="N1611">
        <v>35</v>
      </c>
      <c r="O1611">
        <v>54</v>
      </c>
      <c r="P1611">
        <v>46</v>
      </c>
      <c r="Q1611">
        <v>100</v>
      </c>
    </row>
    <row r="1612" spans="1:17" x14ac:dyDescent="0.2">
      <c r="A1612" s="7" t="str">
        <f t="shared" si="25"/>
        <v>Yorkshire and HumbersideDec-12 to Feb-13</v>
      </c>
      <c r="B1612" t="s">
        <v>67</v>
      </c>
      <c r="C1612" t="s">
        <v>271</v>
      </c>
      <c r="D1612">
        <v>2.1</v>
      </c>
      <c r="E1612">
        <v>4.8</v>
      </c>
      <c r="F1612">
        <v>6.9</v>
      </c>
      <c r="G1612">
        <v>5.3</v>
      </c>
      <c r="H1612">
        <v>12.2</v>
      </c>
      <c r="I1612">
        <v>7.5</v>
      </c>
      <c r="J1612">
        <v>5.7</v>
      </c>
      <c r="K1612">
        <v>13.2</v>
      </c>
      <c r="L1612">
        <v>25.4</v>
      </c>
      <c r="M1612">
        <v>17</v>
      </c>
      <c r="N1612">
        <v>40</v>
      </c>
      <c r="O1612">
        <v>56</v>
      </c>
      <c r="P1612">
        <v>44</v>
      </c>
      <c r="Q1612">
        <v>100</v>
      </c>
    </row>
    <row r="1613" spans="1:17" x14ac:dyDescent="0.2">
      <c r="A1613" s="7" t="str">
        <f t="shared" si="25"/>
        <v>Yorkshire and HumbersideMar-13 to May-13</v>
      </c>
      <c r="B1613" t="s">
        <v>67</v>
      </c>
      <c r="C1613" t="s">
        <v>281</v>
      </c>
      <c r="D1613">
        <v>1.5</v>
      </c>
      <c r="E1613">
        <v>4.5</v>
      </c>
      <c r="F1613">
        <v>5.9</v>
      </c>
      <c r="G1613">
        <v>4</v>
      </c>
      <c r="H1613">
        <v>10</v>
      </c>
      <c r="I1613">
        <v>6.6</v>
      </c>
      <c r="J1613">
        <v>2.1</v>
      </c>
      <c r="K1613">
        <v>8.6</v>
      </c>
      <c r="L1613">
        <v>18.600000000000001</v>
      </c>
      <c r="M1613">
        <v>15</v>
      </c>
      <c r="N1613">
        <v>45</v>
      </c>
      <c r="O1613">
        <v>60</v>
      </c>
      <c r="P1613">
        <v>40</v>
      </c>
      <c r="Q1613">
        <v>100</v>
      </c>
    </row>
    <row r="1614" spans="1:17" x14ac:dyDescent="0.2">
      <c r="A1614" s="7" t="str">
        <f t="shared" si="25"/>
        <v>Yorkshire and HumbersideJun-13 to Aug-13</v>
      </c>
      <c r="B1614" t="s">
        <v>67</v>
      </c>
      <c r="C1614" t="s">
        <v>758</v>
      </c>
      <c r="D1614">
        <v>1.3</v>
      </c>
      <c r="E1614">
        <v>4.7</v>
      </c>
      <c r="F1614">
        <v>6</v>
      </c>
      <c r="G1614">
        <v>3.6</v>
      </c>
      <c r="H1614">
        <v>9.6</v>
      </c>
      <c r="I1614">
        <v>7.6</v>
      </c>
      <c r="J1614">
        <v>1.5</v>
      </c>
      <c r="K1614">
        <v>9</v>
      </c>
      <c r="L1614">
        <v>18.600000000000001</v>
      </c>
      <c r="M1614">
        <v>13</v>
      </c>
      <c r="N1614">
        <v>49</v>
      </c>
      <c r="O1614">
        <v>62</v>
      </c>
      <c r="P1614">
        <v>38</v>
      </c>
      <c r="Q1614">
        <v>100</v>
      </c>
    </row>
    <row r="1615" spans="1:17" x14ac:dyDescent="0.2">
      <c r="A1615" s="7" t="str">
        <f t="shared" si="25"/>
        <v>Yorkshire and HumbersideSep-13 to Nov-13</v>
      </c>
      <c r="B1615" t="s">
        <v>67</v>
      </c>
      <c r="C1615" t="s">
        <v>785</v>
      </c>
      <c r="D1615">
        <v>1.3</v>
      </c>
      <c r="E1615">
        <v>4.8</v>
      </c>
      <c r="F1615">
        <v>6.1</v>
      </c>
      <c r="G1615">
        <v>3.5</v>
      </c>
      <c r="H1615">
        <v>9.6</v>
      </c>
      <c r="I1615">
        <v>8.5</v>
      </c>
      <c r="J1615">
        <v>1.4</v>
      </c>
      <c r="K1615">
        <v>9.8000000000000007</v>
      </c>
      <c r="L1615">
        <v>19.399999999999999</v>
      </c>
      <c r="M1615">
        <v>13</v>
      </c>
      <c r="N1615">
        <v>50</v>
      </c>
      <c r="O1615">
        <v>63</v>
      </c>
      <c r="P1615">
        <v>37</v>
      </c>
      <c r="Q1615">
        <v>100</v>
      </c>
    </row>
    <row r="1616" spans="1:17" x14ac:dyDescent="0.2">
      <c r="A1616" s="7" t="str">
        <f t="shared" si="25"/>
        <v>Yorkshire and HumbersideDec-13 to Feb-14</v>
      </c>
      <c r="B1616" t="s">
        <v>67</v>
      </c>
      <c r="C1616" t="s">
        <v>803</v>
      </c>
      <c r="D1616">
        <v>1</v>
      </c>
      <c r="E1616">
        <v>4.0999999999999996</v>
      </c>
      <c r="F1616">
        <v>5.0999999999999996</v>
      </c>
      <c r="G1616">
        <v>3.1</v>
      </c>
      <c r="H1616">
        <v>8.1999999999999993</v>
      </c>
      <c r="I1616">
        <v>7.8</v>
      </c>
      <c r="J1616">
        <v>2.2000000000000002</v>
      </c>
      <c r="K1616">
        <v>10</v>
      </c>
      <c r="L1616">
        <v>18.2</v>
      </c>
      <c r="M1616">
        <v>12</v>
      </c>
      <c r="N1616">
        <v>50</v>
      </c>
      <c r="O1616">
        <v>62</v>
      </c>
      <c r="P1616">
        <v>38</v>
      </c>
      <c r="Q1616">
        <v>100</v>
      </c>
    </row>
    <row r="1617" spans="1:17" x14ac:dyDescent="0.2">
      <c r="A1617" s="7" t="str">
        <f t="shared" si="25"/>
        <v>Yorkshire and HumbersideMar-14 to May-14</v>
      </c>
      <c r="B1617" t="s">
        <v>67</v>
      </c>
      <c r="C1617" t="s">
        <v>767</v>
      </c>
      <c r="D1617">
        <v>0.9</v>
      </c>
      <c r="E1617">
        <v>4.5</v>
      </c>
      <c r="F1617">
        <v>5.4</v>
      </c>
      <c r="G1617">
        <v>3.2</v>
      </c>
      <c r="H1617">
        <v>8.6</v>
      </c>
      <c r="I1617">
        <v>7.8</v>
      </c>
      <c r="J1617">
        <v>2.6</v>
      </c>
      <c r="K1617">
        <v>10.4</v>
      </c>
      <c r="L1617">
        <v>19</v>
      </c>
      <c r="M1617">
        <v>11</v>
      </c>
      <c r="N1617">
        <v>52</v>
      </c>
      <c r="O1617">
        <v>63</v>
      </c>
      <c r="P1617">
        <v>37</v>
      </c>
      <c r="Q1617">
        <v>100</v>
      </c>
    </row>
    <row r="1618" spans="1:17" x14ac:dyDescent="0.2">
      <c r="A1618" s="7" t="str">
        <f t="shared" si="25"/>
        <v>Yorkshire and HumbersideJun-14 to Aug-14</v>
      </c>
      <c r="B1618" t="s">
        <v>67</v>
      </c>
      <c r="C1618" t="s">
        <v>772</v>
      </c>
      <c r="D1618">
        <v>0.9</v>
      </c>
      <c r="E1618">
        <v>4.5999999999999996</v>
      </c>
      <c r="F1618">
        <v>5.4</v>
      </c>
      <c r="G1618">
        <v>2.9</v>
      </c>
      <c r="H1618">
        <v>8.3000000000000007</v>
      </c>
      <c r="I1618">
        <v>7.7</v>
      </c>
      <c r="J1618">
        <v>3.4</v>
      </c>
      <c r="K1618">
        <v>11.1</v>
      </c>
      <c r="L1618">
        <v>19.399999999999999</v>
      </c>
      <c r="M1618">
        <v>10</v>
      </c>
      <c r="N1618">
        <v>55</v>
      </c>
      <c r="O1618">
        <v>66</v>
      </c>
      <c r="P1618">
        <v>34</v>
      </c>
      <c r="Q1618">
        <v>100</v>
      </c>
    </row>
    <row r="1619" spans="1:17" x14ac:dyDescent="0.2">
      <c r="A1619" s="7" t="str">
        <f t="shared" si="25"/>
        <v>Yorkshire and HumbersideOct-08</v>
      </c>
      <c r="B1619" t="s">
        <v>67</v>
      </c>
      <c r="C1619" t="s">
        <v>174</v>
      </c>
      <c r="D1619">
        <v>0.1</v>
      </c>
      <c r="E1619">
        <v>0.1</v>
      </c>
      <c r="F1619">
        <v>0.2</v>
      </c>
      <c r="G1619">
        <v>0.3</v>
      </c>
      <c r="H1619">
        <v>0.5</v>
      </c>
      <c r="I1619">
        <v>0.4</v>
      </c>
      <c r="J1619">
        <v>0</v>
      </c>
      <c r="K1619">
        <v>0.4</v>
      </c>
      <c r="L1619">
        <v>0.9</v>
      </c>
      <c r="M1619">
        <v>23</v>
      </c>
      <c r="N1619">
        <v>13</v>
      </c>
      <c r="O1619">
        <v>36</v>
      </c>
      <c r="P1619">
        <v>64</v>
      </c>
      <c r="Q1619">
        <v>100</v>
      </c>
    </row>
    <row r="1620" spans="1:17" x14ac:dyDescent="0.2">
      <c r="A1620" s="7" t="str">
        <f t="shared" si="25"/>
        <v>Yorkshire and HumbersideNov-08</v>
      </c>
      <c r="B1620" t="s">
        <v>67</v>
      </c>
      <c r="C1620" t="s">
        <v>175</v>
      </c>
      <c r="D1620">
        <v>0.5</v>
      </c>
      <c r="E1620">
        <v>0.3</v>
      </c>
      <c r="F1620">
        <v>0.8</v>
      </c>
      <c r="G1620">
        <v>1.6</v>
      </c>
      <c r="H1620">
        <v>2.4</v>
      </c>
      <c r="I1620">
        <v>1.7</v>
      </c>
      <c r="J1620">
        <v>0</v>
      </c>
      <c r="K1620">
        <v>1.7</v>
      </c>
      <c r="L1620">
        <v>4.2</v>
      </c>
      <c r="M1620">
        <v>22</v>
      </c>
      <c r="N1620">
        <v>11</v>
      </c>
      <c r="O1620">
        <v>33</v>
      </c>
      <c r="P1620">
        <v>67</v>
      </c>
      <c r="Q1620">
        <v>100</v>
      </c>
    </row>
    <row r="1621" spans="1:17" x14ac:dyDescent="0.2">
      <c r="A1621" s="7" t="str">
        <f t="shared" si="25"/>
        <v>Yorkshire and HumbersideDec-08</v>
      </c>
      <c r="B1621" t="s">
        <v>67</v>
      </c>
      <c r="C1621" t="s">
        <v>176</v>
      </c>
      <c r="D1621">
        <v>0.5</v>
      </c>
      <c r="E1621">
        <v>0.2</v>
      </c>
      <c r="F1621">
        <v>0.8</v>
      </c>
      <c r="G1621">
        <v>1.4</v>
      </c>
      <c r="H1621">
        <v>2.2000000000000002</v>
      </c>
      <c r="I1621">
        <v>1.5</v>
      </c>
      <c r="J1621">
        <v>0</v>
      </c>
      <c r="K1621">
        <v>1.5</v>
      </c>
      <c r="L1621">
        <v>3.7</v>
      </c>
      <c r="M1621">
        <v>24</v>
      </c>
      <c r="N1621">
        <v>11</v>
      </c>
      <c r="O1621">
        <v>36</v>
      </c>
      <c r="P1621">
        <v>64</v>
      </c>
      <c r="Q1621">
        <v>100</v>
      </c>
    </row>
    <row r="1622" spans="1:17" x14ac:dyDescent="0.2">
      <c r="A1622" s="7" t="str">
        <f t="shared" si="25"/>
        <v>Yorkshire and HumbersideJan-09</v>
      </c>
      <c r="B1622" t="s">
        <v>67</v>
      </c>
      <c r="C1622" t="s">
        <v>177</v>
      </c>
      <c r="D1622">
        <v>0.7</v>
      </c>
      <c r="E1622">
        <v>0.3</v>
      </c>
      <c r="F1622">
        <v>1</v>
      </c>
      <c r="G1622">
        <v>1.9</v>
      </c>
      <c r="H1622">
        <v>2.8</v>
      </c>
      <c r="I1622">
        <v>2.1</v>
      </c>
      <c r="J1622">
        <v>0</v>
      </c>
      <c r="K1622">
        <v>2.1</v>
      </c>
      <c r="L1622">
        <v>4.9000000000000004</v>
      </c>
      <c r="M1622">
        <v>24</v>
      </c>
      <c r="N1622">
        <v>11</v>
      </c>
      <c r="O1622">
        <v>34</v>
      </c>
      <c r="P1622">
        <v>66</v>
      </c>
      <c r="Q1622">
        <v>100</v>
      </c>
    </row>
    <row r="1623" spans="1:17" x14ac:dyDescent="0.2">
      <c r="A1623" s="7" t="str">
        <f t="shared" si="25"/>
        <v>Yorkshire and HumbersideFeb-09</v>
      </c>
      <c r="B1623" t="s">
        <v>67</v>
      </c>
      <c r="C1623" t="s">
        <v>178</v>
      </c>
      <c r="D1623">
        <v>0.6</v>
      </c>
      <c r="E1623">
        <v>0.3</v>
      </c>
      <c r="F1623">
        <v>0.9</v>
      </c>
      <c r="G1623">
        <v>1.9</v>
      </c>
      <c r="H1623">
        <v>2.8</v>
      </c>
      <c r="I1623">
        <v>1.9</v>
      </c>
      <c r="J1623">
        <v>0</v>
      </c>
      <c r="K1623">
        <v>1.9</v>
      </c>
      <c r="L1623">
        <v>4.7</v>
      </c>
      <c r="M1623">
        <v>23</v>
      </c>
      <c r="N1623">
        <v>10</v>
      </c>
      <c r="O1623">
        <v>33</v>
      </c>
      <c r="P1623">
        <v>67</v>
      </c>
      <c r="Q1623">
        <v>100</v>
      </c>
    </row>
    <row r="1624" spans="1:17" x14ac:dyDescent="0.2">
      <c r="A1624" s="7" t="str">
        <f t="shared" si="25"/>
        <v>Yorkshire and HumbersideMar-09</v>
      </c>
      <c r="B1624" t="s">
        <v>67</v>
      </c>
      <c r="C1624" t="s">
        <v>179</v>
      </c>
      <c r="D1624">
        <v>0.8</v>
      </c>
      <c r="E1624">
        <v>0.3</v>
      </c>
      <c r="F1624">
        <v>1.1000000000000001</v>
      </c>
      <c r="G1624">
        <v>2.2000000000000002</v>
      </c>
      <c r="H1624">
        <v>3.3</v>
      </c>
      <c r="I1624">
        <v>2</v>
      </c>
      <c r="J1624">
        <v>0</v>
      </c>
      <c r="K1624">
        <v>2</v>
      </c>
      <c r="L1624">
        <v>5.3</v>
      </c>
      <c r="M1624">
        <v>23</v>
      </c>
      <c r="N1624">
        <v>10</v>
      </c>
      <c r="O1624">
        <v>33</v>
      </c>
      <c r="P1624">
        <v>67</v>
      </c>
      <c r="Q1624">
        <v>100</v>
      </c>
    </row>
    <row r="1625" spans="1:17" x14ac:dyDescent="0.2">
      <c r="A1625" s="7" t="str">
        <f t="shared" si="25"/>
        <v>Yorkshire and HumbersideApr-09</v>
      </c>
      <c r="B1625" t="s">
        <v>67</v>
      </c>
      <c r="C1625" t="s">
        <v>180</v>
      </c>
      <c r="D1625">
        <v>0.8</v>
      </c>
      <c r="E1625">
        <v>0.3</v>
      </c>
      <c r="F1625">
        <v>1.1000000000000001</v>
      </c>
      <c r="G1625">
        <v>2.1</v>
      </c>
      <c r="H1625">
        <v>3.2</v>
      </c>
      <c r="I1625">
        <v>1.9</v>
      </c>
      <c r="J1625">
        <v>0</v>
      </c>
      <c r="K1625">
        <v>1.9</v>
      </c>
      <c r="L1625">
        <v>5.0999999999999996</v>
      </c>
      <c r="M1625">
        <v>25</v>
      </c>
      <c r="N1625">
        <v>11</v>
      </c>
      <c r="O1625">
        <v>35</v>
      </c>
      <c r="P1625">
        <v>65</v>
      </c>
      <c r="Q1625">
        <v>100</v>
      </c>
    </row>
    <row r="1626" spans="1:17" x14ac:dyDescent="0.2">
      <c r="A1626" s="7" t="str">
        <f t="shared" si="25"/>
        <v>Yorkshire and HumbersideMay-09</v>
      </c>
      <c r="B1626" t="s">
        <v>67</v>
      </c>
      <c r="C1626" t="s">
        <v>181</v>
      </c>
      <c r="D1626">
        <v>0.8</v>
      </c>
      <c r="E1626">
        <v>0.3</v>
      </c>
      <c r="F1626">
        <v>1.2</v>
      </c>
      <c r="G1626">
        <v>2.2000000000000002</v>
      </c>
      <c r="H1626">
        <v>3.3</v>
      </c>
      <c r="I1626">
        <v>1.9</v>
      </c>
      <c r="J1626">
        <v>0</v>
      </c>
      <c r="K1626">
        <v>1.9</v>
      </c>
      <c r="L1626">
        <v>5.2</v>
      </c>
      <c r="M1626">
        <v>25</v>
      </c>
      <c r="N1626">
        <v>10</v>
      </c>
      <c r="O1626">
        <v>35</v>
      </c>
      <c r="P1626">
        <v>65</v>
      </c>
      <c r="Q1626">
        <v>100</v>
      </c>
    </row>
    <row r="1627" spans="1:17" x14ac:dyDescent="0.2">
      <c r="A1627" s="7" t="str">
        <f t="shared" si="25"/>
        <v>Yorkshire and HumbersideJun-09</v>
      </c>
      <c r="B1627" t="s">
        <v>67</v>
      </c>
      <c r="C1627" t="s">
        <v>182</v>
      </c>
      <c r="D1627">
        <v>0.9</v>
      </c>
      <c r="E1627">
        <v>0.3</v>
      </c>
      <c r="F1627">
        <v>1.2</v>
      </c>
      <c r="G1627">
        <v>2.2000000000000002</v>
      </c>
      <c r="H1627">
        <v>3.3</v>
      </c>
      <c r="I1627">
        <v>2</v>
      </c>
      <c r="J1627">
        <v>0</v>
      </c>
      <c r="K1627">
        <v>2</v>
      </c>
      <c r="L1627">
        <v>5.4</v>
      </c>
      <c r="M1627">
        <v>27</v>
      </c>
      <c r="N1627">
        <v>9</v>
      </c>
      <c r="O1627">
        <v>35</v>
      </c>
      <c r="P1627">
        <v>65</v>
      </c>
      <c r="Q1627">
        <v>100</v>
      </c>
    </row>
    <row r="1628" spans="1:17" x14ac:dyDescent="0.2">
      <c r="A1628" s="7" t="str">
        <f t="shared" si="25"/>
        <v>Yorkshire and HumbersideJul-09</v>
      </c>
      <c r="B1628" t="s">
        <v>67</v>
      </c>
      <c r="C1628" t="s">
        <v>183</v>
      </c>
      <c r="D1628">
        <v>0.9</v>
      </c>
      <c r="E1628">
        <v>0.4</v>
      </c>
      <c r="F1628">
        <v>1.3</v>
      </c>
      <c r="G1628">
        <v>2.2000000000000002</v>
      </c>
      <c r="H1628">
        <v>3.4</v>
      </c>
      <c r="I1628">
        <v>2</v>
      </c>
      <c r="J1628">
        <v>0</v>
      </c>
      <c r="K1628">
        <v>2</v>
      </c>
      <c r="L1628">
        <v>5.5</v>
      </c>
      <c r="M1628">
        <v>27</v>
      </c>
      <c r="N1628">
        <v>10</v>
      </c>
      <c r="O1628">
        <v>37</v>
      </c>
      <c r="P1628">
        <v>63</v>
      </c>
      <c r="Q1628">
        <v>100</v>
      </c>
    </row>
    <row r="1629" spans="1:17" x14ac:dyDescent="0.2">
      <c r="A1629" s="7" t="str">
        <f t="shared" si="25"/>
        <v>Yorkshire and HumbersideAug-09</v>
      </c>
      <c r="B1629" t="s">
        <v>67</v>
      </c>
      <c r="C1629" t="s">
        <v>184</v>
      </c>
      <c r="D1629">
        <v>0.9</v>
      </c>
      <c r="E1629">
        <v>0.3</v>
      </c>
      <c r="F1629">
        <v>1.1000000000000001</v>
      </c>
      <c r="G1629">
        <v>1.9</v>
      </c>
      <c r="H1629">
        <v>3.1</v>
      </c>
      <c r="I1629">
        <v>1.6</v>
      </c>
      <c r="J1629">
        <v>0</v>
      </c>
      <c r="K1629">
        <v>1.6</v>
      </c>
      <c r="L1629">
        <v>4.7</v>
      </c>
      <c r="M1629">
        <v>28</v>
      </c>
      <c r="N1629">
        <v>9</v>
      </c>
      <c r="O1629">
        <v>37</v>
      </c>
      <c r="P1629">
        <v>63</v>
      </c>
      <c r="Q1629">
        <v>100</v>
      </c>
    </row>
    <row r="1630" spans="1:17" x14ac:dyDescent="0.2">
      <c r="A1630" s="7" t="str">
        <f t="shared" si="25"/>
        <v>Yorkshire and HumbersideSep-09</v>
      </c>
      <c r="B1630" t="s">
        <v>67</v>
      </c>
      <c r="C1630" t="s">
        <v>185</v>
      </c>
      <c r="D1630">
        <v>1</v>
      </c>
      <c r="E1630">
        <v>0.4</v>
      </c>
      <c r="F1630">
        <v>1.3</v>
      </c>
      <c r="G1630">
        <v>2</v>
      </c>
      <c r="H1630">
        <v>3.3</v>
      </c>
      <c r="I1630">
        <v>1.7</v>
      </c>
      <c r="J1630">
        <v>0</v>
      </c>
      <c r="K1630">
        <v>1.7</v>
      </c>
      <c r="L1630">
        <v>5</v>
      </c>
      <c r="M1630">
        <v>29</v>
      </c>
      <c r="N1630">
        <v>11</v>
      </c>
      <c r="O1630">
        <v>40</v>
      </c>
      <c r="P1630">
        <v>60</v>
      </c>
      <c r="Q1630">
        <v>100</v>
      </c>
    </row>
    <row r="1631" spans="1:17" x14ac:dyDescent="0.2">
      <c r="A1631" s="7" t="str">
        <f t="shared" si="25"/>
        <v>Yorkshire and HumbersideOct-09</v>
      </c>
      <c r="B1631" t="s">
        <v>67</v>
      </c>
      <c r="C1631" t="s">
        <v>186</v>
      </c>
      <c r="D1631">
        <v>0.9</v>
      </c>
      <c r="E1631">
        <v>0.3</v>
      </c>
      <c r="F1631">
        <v>1.2</v>
      </c>
      <c r="G1631">
        <v>2</v>
      </c>
      <c r="H1631">
        <v>3.2</v>
      </c>
      <c r="I1631">
        <v>1.7</v>
      </c>
      <c r="J1631">
        <v>0</v>
      </c>
      <c r="K1631">
        <v>1.7</v>
      </c>
      <c r="L1631">
        <v>4.9000000000000004</v>
      </c>
      <c r="M1631">
        <v>29</v>
      </c>
      <c r="N1631">
        <v>9</v>
      </c>
      <c r="O1631">
        <v>38</v>
      </c>
      <c r="P1631">
        <v>62</v>
      </c>
      <c r="Q1631">
        <v>100</v>
      </c>
    </row>
    <row r="1632" spans="1:17" x14ac:dyDescent="0.2">
      <c r="A1632" s="7" t="str">
        <f t="shared" si="25"/>
        <v>Yorkshire and HumbersideNov-09</v>
      </c>
      <c r="B1632" t="s">
        <v>67</v>
      </c>
      <c r="C1632" t="s">
        <v>187</v>
      </c>
      <c r="D1632">
        <v>0.9</v>
      </c>
      <c r="E1632">
        <v>0.3</v>
      </c>
      <c r="F1632">
        <v>1.2</v>
      </c>
      <c r="G1632">
        <v>1.9</v>
      </c>
      <c r="H1632">
        <v>3.1</v>
      </c>
      <c r="I1632">
        <v>1.7</v>
      </c>
      <c r="J1632">
        <v>0</v>
      </c>
      <c r="K1632">
        <v>1.7</v>
      </c>
      <c r="L1632">
        <v>4.8</v>
      </c>
      <c r="M1632">
        <v>29</v>
      </c>
      <c r="N1632">
        <v>10</v>
      </c>
      <c r="O1632">
        <v>39</v>
      </c>
      <c r="P1632">
        <v>61</v>
      </c>
      <c r="Q1632">
        <v>100</v>
      </c>
    </row>
    <row r="1633" spans="1:17" x14ac:dyDescent="0.2">
      <c r="A1633" s="7" t="str">
        <f t="shared" si="25"/>
        <v>Yorkshire and HumbersideDec-09</v>
      </c>
      <c r="B1633" t="s">
        <v>67</v>
      </c>
      <c r="C1633" t="s">
        <v>188</v>
      </c>
      <c r="D1633">
        <v>0.8</v>
      </c>
      <c r="E1633">
        <v>0.3</v>
      </c>
      <c r="F1633">
        <v>1.1000000000000001</v>
      </c>
      <c r="G1633">
        <v>1.6</v>
      </c>
      <c r="H1633">
        <v>2.7</v>
      </c>
      <c r="I1633">
        <v>1.4</v>
      </c>
      <c r="J1633">
        <v>0</v>
      </c>
      <c r="K1633">
        <v>1.4</v>
      </c>
      <c r="L1633">
        <v>4.0999999999999996</v>
      </c>
      <c r="M1633">
        <v>29</v>
      </c>
      <c r="N1633">
        <v>10</v>
      </c>
      <c r="O1633">
        <v>40</v>
      </c>
      <c r="P1633">
        <v>60</v>
      </c>
      <c r="Q1633">
        <v>100</v>
      </c>
    </row>
    <row r="1634" spans="1:17" x14ac:dyDescent="0.2">
      <c r="A1634" s="7" t="str">
        <f t="shared" si="25"/>
        <v>Yorkshire and HumbersideJan-10</v>
      </c>
      <c r="B1634" t="s">
        <v>67</v>
      </c>
      <c r="C1634" t="s">
        <v>189</v>
      </c>
      <c r="D1634">
        <v>1.1000000000000001</v>
      </c>
      <c r="E1634">
        <v>0.4</v>
      </c>
      <c r="F1634">
        <v>1.4</v>
      </c>
      <c r="G1634">
        <v>2</v>
      </c>
      <c r="H1634">
        <v>3.5</v>
      </c>
      <c r="I1634">
        <v>1.9</v>
      </c>
      <c r="J1634">
        <v>0</v>
      </c>
      <c r="K1634">
        <v>1.9</v>
      </c>
      <c r="L1634">
        <v>5.3</v>
      </c>
      <c r="M1634">
        <v>31</v>
      </c>
      <c r="N1634">
        <v>10</v>
      </c>
      <c r="O1634">
        <v>41</v>
      </c>
      <c r="P1634">
        <v>59</v>
      </c>
      <c r="Q1634">
        <v>100</v>
      </c>
    </row>
    <row r="1635" spans="1:17" x14ac:dyDescent="0.2">
      <c r="A1635" s="7" t="str">
        <f t="shared" si="25"/>
        <v>Yorkshire and HumbersideFeb-10</v>
      </c>
      <c r="B1635" t="s">
        <v>67</v>
      </c>
      <c r="C1635" t="s">
        <v>190</v>
      </c>
      <c r="D1635">
        <v>0.9</v>
      </c>
      <c r="E1635">
        <v>0.3</v>
      </c>
      <c r="F1635">
        <v>1.2</v>
      </c>
      <c r="G1635">
        <v>2</v>
      </c>
      <c r="H1635">
        <v>3.3</v>
      </c>
      <c r="I1635">
        <v>1.6</v>
      </c>
      <c r="J1635">
        <v>0</v>
      </c>
      <c r="K1635">
        <v>1.6</v>
      </c>
      <c r="L1635">
        <v>4.9000000000000004</v>
      </c>
      <c r="M1635">
        <v>28</v>
      </c>
      <c r="N1635">
        <v>10</v>
      </c>
      <c r="O1635">
        <v>38</v>
      </c>
      <c r="P1635">
        <v>62</v>
      </c>
      <c r="Q1635">
        <v>100</v>
      </c>
    </row>
    <row r="1636" spans="1:17" x14ac:dyDescent="0.2">
      <c r="A1636" s="7" t="str">
        <f t="shared" si="25"/>
        <v>Yorkshire and HumbersideMar-10</v>
      </c>
      <c r="B1636" t="s">
        <v>67</v>
      </c>
      <c r="C1636" t="s">
        <v>191</v>
      </c>
      <c r="D1636">
        <v>0.9</v>
      </c>
      <c r="E1636">
        <v>0.4</v>
      </c>
      <c r="F1636">
        <v>1.3</v>
      </c>
      <c r="G1636">
        <v>2.2999999999999998</v>
      </c>
      <c r="H1636">
        <v>3.6</v>
      </c>
      <c r="I1636">
        <v>1.8</v>
      </c>
      <c r="J1636">
        <v>0</v>
      </c>
      <c r="K1636">
        <v>1.8</v>
      </c>
      <c r="L1636">
        <v>5.4</v>
      </c>
      <c r="M1636">
        <v>26</v>
      </c>
      <c r="N1636">
        <v>10</v>
      </c>
      <c r="O1636">
        <v>36</v>
      </c>
      <c r="P1636">
        <v>64</v>
      </c>
      <c r="Q1636">
        <v>100</v>
      </c>
    </row>
    <row r="1637" spans="1:17" x14ac:dyDescent="0.2">
      <c r="A1637" s="7" t="str">
        <f t="shared" si="25"/>
        <v>Yorkshire and HumbersideApr-10</v>
      </c>
      <c r="B1637" t="s">
        <v>67</v>
      </c>
      <c r="C1637" t="s">
        <v>192</v>
      </c>
      <c r="D1637">
        <v>0.9</v>
      </c>
      <c r="E1637">
        <v>0.4</v>
      </c>
      <c r="F1637">
        <v>1.3</v>
      </c>
      <c r="G1637">
        <v>2</v>
      </c>
      <c r="H1637">
        <v>3.2</v>
      </c>
      <c r="I1637">
        <v>1.7</v>
      </c>
      <c r="J1637">
        <v>0</v>
      </c>
      <c r="K1637">
        <v>1.7</v>
      </c>
      <c r="L1637">
        <v>4.9000000000000004</v>
      </c>
      <c r="M1637">
        <v>29</v>
      </c>
      <c r="N1637">
        <v>11</v>
      </c>
      <c r="O1637">
        <v>40</v>
      </c>
      <c r="P1637">
        <v>60</v>
      </c>
      <c r="Q1637">
        <v>100</v>
      </c>
    </row>
    <row r="1638" spans="1:17" x14ac:dyDescent="0.2">
      <c r="A1638" s="7" t="str">
        <f t="shared" si="25"/>
        <v>Yorkshire and HumbersideMay-10</v>
      </c>
      <c r="B1638" t="s">
        <v>67</v>
      </c>
      <c r="C1638" t="s">
        <v>193</v>
      </c>
      <c r="D1638">
        <v>0.9</v>
      </c>
      <c r="E1638">
        <v>0.4</v>
      </c>
      <c r="F1638">
        <v>1.3</v>
      </c>
      <c r="G1638">
        <v>1.8</v>
      </c>
      <c r="H1638">
        <v>3.1</v>
      </c>
      <c r="I1638">
        <v>1.7</v>
      </c>
      <c r="J1638">
        <v>0</v>
      </c>
      <c r="K1638">
        <v>1.7</v>
      </c>
      <c r="L1638">
        <v>4.8</v>
      </c>
      <c r="M1638">
        <v>29</v>
      </c>
      <c r="N1638">
        <v>12</v>
      </c>
      <c r="O1638">
        <v>41</v>
      </c>
      <c r="P1638">
        <v>59</v>
      </c>
      <c r="Q1638">
        <v>100</v>
      </c>
    </row>
    <row r="1639" spans="1:17" x14ac:dyDescent="0.2">
      <c r="A1639" s="7" t="str">
        <f t="shared" si="25"/>
        <v>Yorkshire and HumbersideJun-10</v>
      </c>
      <c r="B1639" t="s">
        <v>67</v>
      </c>
      <c r="C1639" t="s">
        <v>194</v>
      </c>
      <c r="D1639">
        <v>0.9</v>
      </c>
      <c r="E1639">
        <v>0.4</v>
      </c>
      <c r="F1639">
        <v>1.3</v>
      </c>
      <c r="G1639">
        <v>1.9</v>
      </c>
      <c r="H1639">
        <v>3.3</v>
      </c>
      <c r="I1639">
        <v>1.8</v>
      </c>
      <c r="J1639">
        <v>0</v>
      </c>
      <c r="K1639">
        <v>1.8</v>
      </c>
      <c r="L1639">
        <v>5</v>
      </c>
      <c r="M1639">
        <v>28</v>
      </c>
      <c r="N1639">
        <v>12</v>
      </c>
      <c r="O1639">
        <v>41</v>
      </c>
      <c r="P1639">
        <v>59</v>
      </c>
      <c r="Q1639">
        <v>100</v>
      </c>
    </row>
    <row r="1640" spans="1:17" x14ac:dyDescent="0.2">
      <c r="A1640" s="7" t="str">
        <f t="shared" si="25"/>
        <v>Yorkshire and HumbersideJul-10</v>
      </c>
      <c r="B1640" t="s">
        <v>67</v>
      </c>
      <c r="C1640" t="s">
        <v>195</v>
      </c>
      <c r="D1640">
        <v>1</v>
      </c>
      <c r="E1640">
        <v>0.4</v>
      </c>
      <c r="F1640">
        <v>1.4</v>
      </c>
      <c r="G1640">
        <v>2</v>
      </c>
      <c r="H1640">
        <v>3.4</v>
      </c>
      <c r="I1640">
        <v>1.7</v>
      </c>
      <c r="J1640">
        <v>0</v>
      </c>
      <c r="K1640">
        <v>1.7</v>
      </c>
      <c r="L1640">
        <v>5.0999999999999996</v>
      </c>
      <c r="M1640">
        <v>29</v>
      </c>
      <c r="N1640">
        <v>13</v>
      </c>
      <c r="O1640">
        <v>42</v>
      </c>
      <c r="P1640">
        <v>58</v>
      </c>
      <c r="Q1640">
        <v>100</v>
      </c>
    </row>
    <row r="1641" spans="1:17" x14ac:dyDescent="0.2">
      <c r="A1641" s="7" t="str">
        <f t="shared" si="25"/>
        <v>Yorkshire and HumbersideAug-10</v>
      </c>
      <c r="B1641" t="s">
        <v>67</v>
      </c>
      <c r="C1641" t="s">
        <v>196</v>
      </c>
      <c r="D1641">
        <v>0.9</v>
      </c>
      <c r="E1641">
        <v>0.4</v>
      </c>
      <c r="F1641">
        <v>1.3</v>
      </c>
      <c r="G1641">
        <v>1.8</v>
      </c>
      <c r="H1641">
        <v>3.1</v>
      </c>
      <c r="I1641">
        <v>1.7</v>
      </c>
      <c r="J1641">
        <v>0</v>
      </c>
      <c r="K1641">
        <v>1.7</v>
      </c>
      <c r="L1641">
        <v>4.8</v>
      </c>
      <c r="M1641">
        <v>29</v>
      </c>
      <c r="N1641">
        <v>14</v>
      </c>
      <c r="O1641">
        <v>42</v>
      </c>
      <c r="P1641">
        <v>58</v>
      </c>
      <c r="Q1641">
        <v>100</v>
      </c>
    </row>
    <row r="1642" spans="1:17" x14ac:dyDescent="0.2">
      <c r="A1642" s="7" t="str">
        <f t="shared" si="25"/>
        <v>Yorkshire and HumbersideSep-10</v>
      </c>
      <c r="B1642" t="s">
        <v>67</v>
      </c>
      <c r="C1642" t="s">
        <v>197</v>
      </c>
      <c r="D1642">
        <v>1</v>
      </c>
      <c r="E1642">
        <v>0.5</v>
      </c>
      <c r="F1642">
        <v>1.6</v>
      </c>
      <c r="G1642">
        <v>1.9</v>
      </c>
      <c r="H1642">
        <v>3.4</v>
      </c>
      <c r="I1642">
        <v>1.7</v>
      </c>
      <c r="J1642">
        <v>0</v>
      </c>
      <c r="K1642">
        <v>1.7</v>
      </c>
      <c r="L1642">
        <v>5.2</v>
      </c>
      <c r="M1642">
        <v>30</v>
      </c>
      <c r="N1642">
        <v>15</v>
      </c>
      <c r="O1642">
        <v>46</v>
      </c>
      <c r="P1642">
        <v>54</v>
      </c>
      <c r="Q1642">
        <v>100</v>
      </c>
    </row>
    <row r="1643" spans="1:17" x14ac:dyDescent="0.2">
      <c r="A1643" s="7" t="str">
        <f t="shared" si="25"/>
        <v>Yorkshire and HumbersideOct-10</v>
      </c>
      <c r="B1643" t="s">
        <v>67</v>
      </c>
      <c r="C1643" t="s">
        <v>198</v>
      </c>
      <c r="D1643">
        <v>1</v>
      </c>
      <c r="E1643">
        <v>0.5</v>
      </c>
      <c r="F1643">
        <v>1.5</v>
      </c>
      <c r="G1643">
        <v>1.7</v>
      </c>
      <c r="H1643">
        <v>3.2</v>
      </c>
      <c r="I1643">
        <v>1.6</v>
      </c>
      <c r="J1643">
        <v>0</v>
      </c>
      <c r="K1643">
        <v>1.6</v>
      </c>
      <c r="L1643">
        <v>4.8</v>
      </c>
      <c r="M1643">
        <v>31</v>
      </c>
      <c r="N1643">
        <v>15</v>
      </c>
      <c r="O1643">
        <v>46</v>
      </c>
      <c r="P1643">
        <v>54</v>
      </c>
      <c r="Q1643">
        <v>100</v>
      </c>
    </row>
    <row r="1644" spans="1:17" x14ac:dyDescent="0.2">
      <c r="A1644" s="7" t="str">
        <f t="shared" si="25"/>
        <v>Yorkshire and HumbersideNov-10</v>
      </c>
      <c r="B1644" t="s">
        <v>67</v>
      </c>
      <c r="C1644" t="s">
        <v>199</v>
      </c>
      <c r="D1644">
        <v>1</v>
      </c>
      <c r="E1644">
        <v>0.5</v>
      </c>
      <c r="F1644">
        <v>1.5</v>
      </c>
      <c r="G1644">
        <v>1.7</v>
      </c>
      <c r="H1644">
        <v>3.2</v>
      </c>
      <c r="I1644">
        <v>1.7</v>
      </c>
      <c r="J1644">
        <v>0</v>
      </c>
      <c r="K1644">
        <v>1.7</v>
      </c>
      <c r="L1644">
        <v>4.9000000000000004</v>
      </c>
      <c r="M1644">
        <v>30</v>
      </c>
      <c r="N1644">
        <v>16</v>
      </c>
      <c r="O1644">
        <v>46</v>
      </c>
      <c r="P1644">
        <v>54</v>
      </c>
      <c r="Q1644">
        <v>100</v>
      </c>
    </row>
    <row r="1645" spans="1:17" x14ac:dyDescent="0.2">
      <c r="A1645" s="7" t="str">
        <f t="shared" si="25"/>
        <v>Yorkshire and HumbersideDec-10</v>
      </c>
      <c r="B1645" t="s">
        <v>67</v>
      </c>
      <c r="C1645" t="s">
        <v>200</v>
      </c>
      <c r="D1645">
        <v>0.8</v>
      </c>
      <c r="E1645">
        <v>0.4</v>
      </c>
      <c r="F1645">
        <v>1.2</v>
      </c>
      <c r="G1645">
        <v>1.5</v>
      </c>
      <c r="H1645">
        <v>2.7</v>
      </c>
      <c r="I1645">
        <v>1.5</v>
      </c>
      <c r="J1645">
        <v>0</v>
      </c>
      <c r="K1645">
        <v>1.5</v>
      </c>
      <c r="L1645">
        <v>4.0999999999999996</v>
      </c>
      <c r="M1645">
        <v>30</v>
      </c>
      <c r="N1645">
        <v>15</v>
      </c>
      <c r="O1645">
        <v>45</v>
      </c>
      <c r="P1645">
        <v>55</v>
      </c>
      <c r="Q1645">
        <v>100</v>
      </c>
    </row>
    <row r="1646" spans="1:17" x14ac:dyDescent="0.2">
      <c r="A1646" s="7" t="str">
        <f t="shared" si="25"/>
        <v>Yorkshire and HumbersideJan-11</v>
      </c>
      <c r="B1646" t="s">
        <v>67</v>
      </c>
      <c r="C1646" t="s">
        <v>201</v>
      </c>
      <c r="D1646">
        <v>1</v>
      </c>
      <c r="E1646">
        <v>0.5</v>
      </c>
      <c r="F1646">
        <v>1.5</v>
      </c>
      <c r="G1646">
        <v>2</v>
      </c>
      <c r="H1646">
        <v>3.6</v>
      </c>
      <c r="I1646">
        <v>1.7</v>
      </c>
      <c r="J1646">
        <v>0</v>
      </c>
      <c r="K1646">
        <v>1.7</v>
      </c>
      <c r="L1646">
        <v>5.2</v>
      </c>
      <c r="M1646">
        <v>28</v>
      </c>
      <c r="N1646">
        <v>15</v>
      </c>
      <c r="O1646">
        <v>43</v>
      </c>
      <c r="P1646">
        <v>57</v>
      </c>
      <c r="Q1646">
        <v>100</v>
      </c>
    </row>
    <row r="1647" spans="1:17" x14ac:dyDescent="0.2">
      <c r="A1647" s="7" t="str">
        <f t="shared" si="25"/>
        <v>Yorkshire and HumbersideFeb-11</v>
      </c>
      <c r="B1647" t="s">
        <v>67</v>
      </c>
      <c r="C1647" t="s">
        <v>202</v>
      </c>
      <c r="D1647">
        <v>0.8</v>
      </c>
      <c r="E1647">
        <v>0.6</v>
      </c>
      <c r="F1647">
        <v>1.4</v>
      </c>
      <c r="G1647">
        <v>1.9</v>
      </c>
      <c r="H1647">
        <v>3.3</v>
      </c>
      <c r="I1647">
        <v>1.6</v>
      </c>
      <c r="J1647">
        <v>0</v>
      </c>
      <c r="K1647">
        <v>1.6</v>
      </c>
      <c r="L1647">
        <v>4.9000000000000004</v>
      </c>
      <c r="M1647">
        <v>25</v>
      </c>
      <c r="N1647">
        <v>17</v>
      </c>
      <c r="O1647">
        <v>42</v>
      </c>
      <c r="P1647">
        <v>58</v>
      </c>
      <c r="Q1647">
        <v>100</v>
      </c>
    </row>
    <row r="1648" spans="1:17" x14ac:dyDescent="0.2">
      <c r="A1648" s="7" t="str">
        <f t="shared" si="25"/>
        <v>Yorkshire and HumbersideMar-11</v>
      </c>
      <c r="B1648" t="s">
        <v>67</v>
      </c>
      <c r="C1648" t="s">
        <v>203</v>
      </c>
      <c r="D1648">
        <v>0.8</v>
      </c>
      <c r="E1648">
        <v>0.7</v>
      </c>
      <c r="F1648">
        <v>1.5</v>
      </c>
      <c r="G1648">
        <v>2.2000000000000002</v>
      </c>
      <c r="H1648">
        <v>3.6</v>
      </c>
      <c r="I1648">
        <v>1.8</v>
      </c>
      <c r="J1648">
        <v>0</v>
      </c>
      <c r="K1648">
        <v>1.8</v>
      </c>
      <c r="L1648">
        <v>5.4</v>
      </c>
      <c r="M1648">
        <v>21</v>
      </c>
      <c r="N1648">
        <v>19</v>
      </c>
      <c r="O1648">
        <v>40</v>
      </c>
      <c r="P1648">
        <v>60</v>
      </c>
      <c r="Q1648">
        <v>100</v>
      </c>
    </row>
    <row r="1649" spans="1:17" x14ac:dyDescent="0.2">
      <c r="A1649" s="7" t="str">
        <f t="shared" si="25"/>
        <v>Yorkshire and HumbersideApr-11</v>
      </c>
      <c r="B1649" t="s">
        <v>67</v>
      </c>
      <c r="C1649" t="s">
        <v>204</v>
      </c>
      <c r="D1649">
        <v>0.6</v>
      </c>
      <c r="E1649">
        <v>0.7</v>
      </c>
      <c r="F1649">
        <v>1.3</v>
      </c>
      <c r="G1649">
        <v>1.6</v>
      </c>
      <c r="H1649">
        <v>2.9</v>
      </c>
      <c r="I1649">
        <v>1.6</v>
      </c>
      <c r="J1649">
        <v>0</v>
      </c>
      <c r="K1649">
        <v>1.6</v>
      </c>
      <c r="L1649">
        <v>4.5</v>
      </c>
      <c r="M1649">
        <v>19</v>
      </c>
      <c r="N1649">
        <v>24</v>
      </c>
      <c r="O1649">
        <v>43</v>
      </c>
      <c r="P1649">
        <v>57</v>
      </c>
      <c r="Q1649">
        <v>100</v>
      </c>
    </row>
    <row r="1650" spans="1:17" x14ac:dyDescent="0.2">
      <c r="A1650" s="7" t="str">
        <f t="shared" si="25"/>
        <v>Yorkshire and HumbersideMay-11</v>
      </c>
      <c r="B1650" t="s">
        <v>67</v>
      </c>
      <c r="C1650" t="s">
        <v>205</v>
      </c>
      <c r="D1650">
        <v>0.6</v>
      </c>
      <c r="E1650">
        <v>0.8</v>
      </c>
      <c r="F1650">
        <v>1.4</v>
      </c>
      <c r="G1650">
        <v>1.7</v>
      </c>
      <c r="H1650">
        <v>3</v>
      </c>
      <c r="I1650">
        <v>1.8</v>
      </c>
      <c r="J1650">
        <v>0</v>
      </c>
      <c r="K1650">
        <v>1.8</v>
      </c>
      <c r="L1650">
        <v>4.9000000000000004</v>
      </c>
      <c r="M1650">
        <v>19</v>
      </c>
      <c r="N1650">
        <v>26</v>
      </c>
      <c r="O1650">
        <v>45</v>
      </c>
      <c r="P1650">
        <v>55</v>
      </c>
      <c r="Q1650">
        <v>100</v>
      </c>
    </row>
    <row r="1651" spans="1:17" x14ac:dyDescent="0.2">
      <c r="A1651" s="7" t="str">
        <f t="shared" si="25"/>
        <v>Yorkshire and HumbersideJun-11</v>
      </c>
      <c r="B1651" t="s">
        <v>67</v>
      </c>
      <c r="C1651" t="s">
        <v>206</v>
      </c>
      <c r="D1651">
        <v>0.6</v>
      </c>
      <c r="E1651">
        <v>0.9</v>
      </c>
      <c r="F1651">
        <v>1.5</v>
      </c>
      <c r="G1651">
        <v>1.7</v>
      </c>
      <c r="H1651">
        <v>3.2</v>
      </c>
      <c r="I1651">
        <v>2</v>
      </c>
      <c r="J1651">
        <v>0</v>
      </c>
      <c r="K1651">
        <v>2</v>
      </c>
      <c r="L1651">
        <v>5.0999999999999996</v>
      </c>
      <c r="M1651">
        <v>19</v>
      </c>
      <c r="N1651">
        <v>27</v>
      </c>
      <c r="O1651">
        <v>46</v>
      </c>
      <c r="P1651">
        <v>54</v>
      </c>
      <c r="Q1651">
        <v>100</v>
      </c>
    </row>
    <row r="1652" spans="1:17" x14ac:dyDescent="0.2">
      <c r="A1652" s="7" t="str">
        <f t="shared" si="25"/>
        <v>Yorkshire and HumbersideJul-11</v>
      </c>
      <c r="B1652" t="s">
        <v>67</v>
      </c>
      <c r="C1652" t="s">
        <v>207</v>
      </c>
      <c r="D1652">
        <v>0.6</v>
      </c>
      <c r="E1652">
        <v>0.9</v>
      </c>
      <c r="F1652">
        <v>1.5</v>
      </c>
      <c r="G1652">
        <v>1.6</v>
      </c>
      <c r="H1652">
        <v>3.1</v>
      </c>
      <c r="I1652">
        <v>2.1</v>
      </c>
      <c r="J1652">
        <v>0</v>
      </c>
      <c r="K1652">
        <v>2.1</v>
      </c>
      <c r="L1652">
        <v>5.2</v>
      </c>
      <c r="M1652">
        <v>19</v>
      </c>
      <c r="N1652">
        <v>28</v>
      </c>
      <c r="O1652">
        <v>47</v>
      </c>
      <c r="P1652">
        <v>53</v>
      </c>
      <c r="Q1652">
        <v>100</v>
      </c>
    </row>
    <row r="1653" spans="1:17" x14ac:dyDescent="0.2">
      <c r="A1653" s="7" t="str">
        <f t="shared" si="25"/>
        <v>Yorkshire and HumbersideAug-11</v>
      </c>
      <c r="B1653" t="s">
        <v>67</v>
      </c>
      <c r="C1653" t="s">
        <v>208</v>
      </c>
      <c r="D1653">
        <v>0.6</v>
      </c>
      <c r="E1653">
        <v>0.8</v>
      </c>
      <c r="F1653">
        <v>1.5</v>
      </c>
      <c r="G1653">
        <v>1.6</v>
      </c>
      <c r="H1653">
        <v>3.1</v>
      </c>
      <c r="I1653">
        <v>2</v>
      </c>
      <c r="J1653">
        <v>0</v>
      </c>
      <c r="K1653">
        <v>2</v>
      </c>
      <c r="L1653">
        <v>5.0999999999999996</v>
      </c>
      <c r="M1653">
        <v>21</v>
      </c>
      <c r="N1653">
        <v>26</v>
      </c>
      <c r="O1653">
        <v>47</v>
      </c>
      <c r="P1653">
        <v>53</v>
      </c>
      <c r="Q1653">
        <v>100</v>
      </c>
    </row>
    <row r="1654" spans="1:17" x14ac:dyDescent="0.2">
      <c r="A1654" s="7" t="str">
        <f t="shared" si="25"/>
        <v>Yorkshire and HumbersideSep-11</v>
      </c>
      <c r="B1654" t="s">
        <v>67</v>
      </c>
      <c r="C1654" t="s">
        <v>231</v>
      </c>
      <c r="D1654">
        <v>0.7</v>
      </c>
      <c r="E1654">
        <v>1</v>
      </c>
      <c r="F1654">
        <v>1.7</v>
      </c>
      <c r="G1654">
        <v>1.7</v>
      </c>
      <c r="H1654">
        <v>3.5</v>
      </c>
      <c r="I1654">
        <v>2.1</v>
      </c>
      <c r="J1654">
        <v>0</v>
      </c>
      <c r="K1654">
        <v>2.1</v>
      </c>
      <c r="L1654">
        <v>5.6</v>
      </c>
      <c r="M1654">
        <v>21</v>
      </c>
      <c r="N1654">
        <v>29</v>
      </c>
      <c r="O1654">
        <v>50</v>
      </c>
      <c r="P1654">
        <v>50</v>
      </c>
      <c r="Q1654">
        <v>100</v>
      </c>
    </row>
    <row r="1655" spans="1:17" x14ac:dyDescent="0.2">
      <c r="A1655" s="7" t="str">
        <f t="shared" si="25"/>
        <v>Yorkshire and HumbersideOct-11</v>
      </c>
      <c r="B1655" t="s">
        <v>67</v>
      </c>
      <c r="C1655" t="s">
        <v>232</v>
      </c>
      <c r="D1655">
        <v>0.8</v>
      </c>
      <c r="E1655">
        <v>1</v>
      </c>
      <c r="F1655">
        <v>1.7</v>
      </c>
      <c r="G1655">
        <v>1.8</v>
      </c>
      <c r="H1655">
        <v>3.5</v>
      </c>
      <c r="I1655">
        <v>2.2000000000000002</v>
      </c>
      <c r="J1655">
        <v>0.1</v>
      </c>
      <c r="K1655">
        <v>2.2000000000000002</v>
      </c>
      <c r="L1655">
        <v>5.7</v>
      </c>
      <c r="M1655">
        <v>21</v>
      </c>
      <c r="N1655">
        <v>28</v>
      </c>
      <c r="O1655">
        <v>50</v>
      </c>
      <c r="P1655">
        <v>50</v>
      </c>
      <c r="Q1655">
        <v>100</v>
      </c>
    </row>
    <row r="1656" spans="1:17" x14ac:dyDescent="0.2">
      <c r="A1656" s="7" t="str">
        <f t="shared" si="25"/>
        <v>Yorkshire and HumbersideNov-11</v>
      </c>
      <c r="B1656" t="s">
        <v>67</v>
      </c>
      <c r="C1656" t="s">
        <v>233</v>
      </c>
      <c r="D1656">
        <v>0.7</v>
      </c>
      <c r="E1656">
        <v>1.1000000000000001</v>
      </c>
      <c r="F1656">
        <v>1.8</v>
      </c>
      <c r="G1656">
        <v>1.8</v>
      </c>
      <c r="H1656">
        <v>3.6</v>
      </c>
      <c r="I1656">
        <v>2.1</v>
      </c>
      <c r="J1656">
        <v>0.1</v>
      </c>
      <c r="K1656">
        <v>2.2000000000000002</v>
      </c>
      <c r="L1656">
        <v>5.8</v>
      </c>
      <c r="M1656">
        <v>21</v>
      </c>
      <c r="N1656">
        <v>29</v>
      </c>
      <c r="O1656">
        <v>50</v>
      </c>
      <c r="P1656">
        <v>50</v>
      </c>
      <c r="Q1656">
        <v>100</v>
      </c>
    </row>
    <row r="1657" spans="1:17" x14ac:dyDescent="0.2">
      <c r="A1657" s="7" t="str">
        <f t="shared" si="25"/>
        <v>Yorkshire and HumbersideDec-11</v>
      </c>
      <c r="B1657" t="s">
        <v>67</v>
      </c>
      <c r="C1657" t="s">
        <v>234</v>
      </c>
      <c r="D1657">
        <v>0.7</v>
      </c>
      <c r="E1657">
        <v>1</v>
      </c>
      <c r="F1657">
        <v>1.6</v>
      </c>
      <c r="G1657">
        <v>1.5</v>
      </c>
      <c r="H1657">
        <v>3.1</v>
      </c>
      <c r="I1657">
        <v>1.8</v>
      </c>
      <c r="J1657">
        <v>0.1</v>
      </c>
      <c r="K1657">
        <v>1.9</v>
      </c>
      <c r="L1657">
        <v>5</v>
      </c>
      <c r="M1657">
        <v>21</v>
      </c>
      <c r="N1657">
        <v>31</v>
      </c>
      <c r="O1657">
        <v>52</v>
      </c>
      <c r="P1657">
        <v>48</v>
      </c>
      <c r="Q1657">
        <v>100</v>
      </c>
    </row>
    <row r="1658" spans="1:17" x14ac:dyDescent="0.2">
      <c r="A1658" s="7" t="str">
        <f t="shared" si="25"/>
        <v>Yorkshire and HumbersideJan-12</v>
      </c>
      <c r="B1658" t="s">
        <v>67</v>
      </c>
      <c r="C1658" t="s">
        <v>235</v>
      </c>
      <c r="D1658">
        <v>0.7</v>
      </c>
      <c r="E1658">
        <v>1.1000000000000001</v>
      </c>
      <c r="F1658">
        <v>1.8</v>
      </c>
      <c r="G1658">
        <v>1.8</v>
      </c>
      <c r="H1658">
        <v>3.7</v>
      </c>
      <c r="I1658">
        <v>2.1</v>
      </c>
      <c r="J1658">
        <v>0.1</v>
      </c>
      <c r="K1658">
        <v>2.2000000000000002</v>
      </c>
      <c r="L1658">
        <v>5.9</v>
      </c>
      <c r="M1658">
        <v>21</v>
      </c>
      <c r="N1658">
        <v>29</v>
      </c>
      <c r="O1658">
        <v>49</v>
      </c>
      <c r="P1658">
        <v>51</v>
      </c>
      <c r="Q1658">
        <v>100</v>
      </c>
    </row>
    <row r="1659" spans="1:17" x14ac:dyDescent="0.2">
      <c r="A1659" s="7" t="str">
        <f t="shared" si="25"/>
        <v>Yorkshire and HumbersideFeb-12</v>
      </c>
      <c r="B1659" t="s">
        <v>67</v>
      </c>
      <c r="C1659" t="s">
        <v>236</v>
      </c>
      <c r="D1659">
        <v>0.7</v>
      </c>
      <c r="E1659">
        <v>1.1000000000000001</v>
      </c>
      <c r="F1659">
        <v>1.9</v>
      </c>
      <c r="G1659">
        <v>1.8</v>
      </c>
      <c r="H1659">
        <v>3.7</v>
      </c>
      <c r="I1659">
        <v>2</v>
      </c>
      <c r="J1659">
        <v>0.2</v>
      </c>
      <c r="K1659">
        <v>2.1</v>
      </c>
      <c r="L1659">
        <v>5.8</v>
      </c>
      <c r="M1659">
        <v>20</v>
      </c>
      <c r="N1659">
        <v>30</v>
      </c>
      <c r="O1659">
        <v>51</v>
      </c>
      <c r="P1659">
        <v>49</v>
      </c>
      <c r="Q1659">
        <v>100</v>
      </c>
    </row>
    <row r="1660" spans="1:17" x14ac:dyDescent="0.2">
      <c r="A1660" s="7" t="str">
        <f t="shared" si="25"/>
        <v>Yorkshire and HumbersideMar-12</v>
      </c>
      <c r="B1660" t="s">
        <v>67</v>
      </c>
      <c r="C1660" t="s">
        <v>241</v>
      </c>
      <c r="D1660">
        <v>0.8</v>
      </c>
      <c r="E1660">
        <v>1.4</v>
      </c>
      <c r="F1660">
        <v>2.1</v>
      </c>
      <c r="G1660">
        <v>2</v>
      </c>
      <c r="H1660">
        <v>4.0999999999999996</v>
      </c>
      <c r="I1660">
        <v>2.1</v>
      </c>
      <c r="J1660">
        <v>0.2</v>
      </c>
      <c r="K1660">
        <v>2.2999999999999998</v>
      </c>
      <c r="L1660">
        <v>6.4</v>
      </c>
      <c r="M1660">
        <v>19</v>
      </c>
      <c r="N1660">
        <v>33</v>
      </c>
      <c r="O1660">
        <v>52</v>
      </c>
      <c r="P1660">
        <v>48</v>
      </c>
      <c r="Q1660">
        <v>100</v>
      </c>
    </row>
    <row r="1661" spans="1:17" x14ac:dyDescent="0.2">
      <c r="A1661" s="7" t="str">
        <f t="shared" si="25"/>
        <v>Yorkshire and HumbersideApr-12</v>
      </c>
      <c r="B1661" t="s">
        <v>67</v>
      </c>
      <c r="C1661" t="s">
        <v>242</v>
      </c>
      <c r="D1661">
        <v>0.7</v>
      </c>
      <c r="E1661">
        <v>1.1000000000000001</v>
      </c>
      <c r="F1661">
        <v>1.8</v>
      </c>
      <c r="G1661">
        <v>1.7</v>
      </c>
      <c r="H1661">
        <v>3.5</v>
      </c>
      <c r="I1661">
        <v>1.7</v>
      </c>
      <c r="J1661">
        <v>0.1</v>
      </c>
      <c r="K1661">
        <v>1.9</v>
      </c>
      <c r="L1661">
        <v>5.4</v>
      </c>
      <c r="M1661">
        <v>19</v>
      </c>
      <c r="N1661">
        <v>31</v>
      </c>
      <c r="O1661">
        <v>50</v>
      </c>
      <c r="P1661">
        <v>50</v>
      </c>
      <c r="Q1661">
        <v>100</v>
      </c>
    </row>
    <row r="1662" spans="1:17" x14ac:dyDescent="0.2">
      <c r="A1662" s="7" t="str">
        <f t="shared" si="25"/>
        <v>Yorkshire and HumbersideMay-12</v>
      </c>
      <c r="B1662" t="s">
        <v>67</v>
      </c>
      <c r="C1662" t="s">
        <v>243</v>
      </c>
      <c r="D1662">
        <v>0.7</v>
      </c>
      <c r="E1662">
        <v>1.1000000000000001</v>
      </c>
      <c r="F1662">
        <v>1.8</v>
      </c>
      <c r="G1662">
        <v>1.8</v>
      </c>
      <c r="H1662">
        <v>3.6</v>
      </c>
      <c r="I1662">
        <v>1.8</v>
      </c>
      <c r="J1662">
        <v>0.2</v>
      </c>
      <c r="K1662">
        <v>2</v>
      </c>
      <c r="L1662">
        <v>5.6</v>
      </c>
      <c r="M1662">
        <v>20</v>
      </c>
      <c r="N1662">
        <v>30</v>
      </c>
      <c r="O1662">
        <v>50</v>
      </c>
      <c r="P1662">
        <v>50</v>
      </c>
      <c r="Q1662">
        <v>100</v>
      </c>
    </row>
    <row r="1663" spans="1:17" x14ac:dyDescent="0.2">
      <c r="A1663" s="7" t="str">
        <f t="shared" si="25"/>
        <v>Yorkshire and HumbersideJun-12</v>
      </c>
      <c r="B1663" t="s">
        <v>67</v>
      </c>
      <c r="C1663" t="s">
        <v>251</v>
      </c>
      <c r="D1663">
        <v>0.8</v>
      </c>
      <c r="E1663">
        <v>1.3</v>
      </c>
      <c r="F1663">
        <v>2.1</v>
      </c>
      <c r="G1663">
        <v>1.9</v>
      </c>
      <c r="H1663">
        <v>3.9</v>
      </c>
      <c r="I1663">
        <v>1.9</v>
      </c>
      <c r="J1663">
        <v>0.4</v>
      </c>
      <c r="K1663">
        <v>2.2999999999999998</v>
      </c>
      <c r="L1663">
        <v>6.2</v>
      </c>
      <c r="M1663">
        <v>20</v>
      </c>
      <c r="N1663">
        <v>33</v>
      </c>
      <c r="O1663">
        <v>53</v>
      </c>
      <c r="P1663">
        <v>47</v>
      </c>
      <c r="Q1663">
        <v>100</v>
      </c>
    </row>
    <row r="1664" spans="1:17" x14ac:dyDescent="0.2">
      <c r="A1664" s="7" t="str">
        <f t="shared" si="25"/>
        <v>Yorkshire and HumbersideJul-12</v>
      </c>
      <c r="B1664" t="s">
        <v>67</v>
      </c>
      <c r="C1664" t="s">
        <v>252</v>
      </c>
      <c r="D1664">
        <v>0.9</v>
      </c>
      <c r="E1664">
        <v>1.5</v>
      </c>
      <c r="F1664">
        <v>2.4</v>
      </c>
      <c r="G1664">
        <v>1.9</v>
      </c>
      <c r="H1664">
        <v>4.3</v>
      </c>
      <c r="I1664">
        <v>2.2000000000000002</v>
      </c>
      <c r="J1664">
        <v>0.5</v>
      </c>
      <c r="K1664">
        <v>2.7</v>
      </c>
      <c r="L1664">
        <v>7</v>
      </c>
      <c r="M1664">
        <v>20</v>
      </c>
      <c r="N1664">
        <v>35</v>
      </c>
      <c r="O1664">
        <v>55</v>
      </c>
      <c r="P1664">
        <v>45</v>
      </c>
      <c r="Q1664">
        <v>100</v>
      </c>
    </row>
    <row r="1665" spans="1:17" x14ac:dyDescent="0.2">
      <c r="A1665" s="7" t="str">
        <f t="shared" si="25"/>
        <v>Yorkshire and HumbersideAug-12</v>
      </c>
      <c r="B1665" t="s">
        <v>67</v>
      </c>
      <c r="C1665" t="s">
        <v>253</v>
      </c>
      <c r="D1665">
        <v>0.8</v>
      </c>
      <c r="E1665">
        <v>1.4</v>
      </c>
      <c r="F1665">
        <v>2.2000000000000002</v>
      </c>
      <c r="G1665">
        <v>1.9</v>
      </c>
      <c r="H1665">
        <v>4.0999999999999996</v>
      </c>
      <c r="I1665">
        <v>2.2000000000000002</v>
      </c>
      <c r="J1665">
        <v>0.4</v>
      </c>
      <c r="K1665">
        <v>2.6</v>
      </c>
      <c r="L1665">
        <v>6.7</v>
      </c>
      <c r="M1665">
        <v>20</v>
      </c>
      <c r="N1665">
        <v>34</v>
      </c>
      <c r="O1665">
        <v>53</v>
      </c>
      <c r="P1665">
        <v>47</v>
      </c>
      <c r="Q1665">
        <v>100</v>
      </c>
    </row>
    <row r="1666" spans="1:17" x14ac:dyDescent="0.2">
      <c r="A1666" s="7" t="str">
        <f t="shared" si="25"/>
        <v>Yorkshire and HumbersideSep-12</v>
      </c>
      <c r="B1666" t="s">
        <v>67</v>
      </c>
      <c r="C1666" t="s">
        <v>258</v>
      </c>
      <c r="D1666">
        <v>0.8</v>
      </c>
      <c r="E1666">
        <v>1.5</v>
      </c>
      <c r="F1666">
        <v>2.2999999999999998</v>
      </c>
      <c r="G1666">
        <v>2</v>
      </c>
      <c r="H1666">
        <v>4.3</v>
      </c>
      <c r="I1666">
        <v>2.1</v>
      </c>
      <c r="J1666">
        <v>0.6</v>
      </c>
      <c r="K1666">
        <v>2.8</v>
      </c>
      <c r="L1666">
        <v>7.1</v>
      </c>
      <c r="M1666">
        <v>19</v>
      </c>
      <c r="N1666">
        <v>36</v>
      </c>
      <c r="O1666">
        <v>54</v>
      </c>
      <c r="P1666">
        <v>46</v>
      </c>
      <c r="Q1666">
        <v>100</v>
      </c>
    </row>
    <row r="1667" spans="1:17" x14ac:dyDescent="0.2">
      <c r="A1667" s="7" t="str">
        <f t="shared" ref="A1667:A1730" si="26">CONCATENATE(B1667,C1667)</f>
        <v>Yorkshire and HumbersideOct-12</v>
      </c>
      <c r="B1667" t="s">
        <v>67</v>
      </c>
      <c r="C1667" t="s">
        <v>259</v>
      </c>
      <c r="D1667">
        <v>0.8</v>
      </c>
      <c r="E1667">
        <v>1.6</v>
      </c>
      <c r="F1667">
        <v>2.5</v>
      </c>
      <c r="G1667">
        <v>2.1</v>
      </c>
      <c r="H1667">
        <v>4.5999999999999996</v>
      </c>
      <c r="I1667">
        <v>2.4</v>
      </c>
      <c r="J1667">
        <v>0.9</v>
      </c>
      <c r="K1667">
        <v>3.3</v>
      </c>
      <c r="L1667">
        <v>7.8</v>
      </c>
      <c r="M1667">
        <v>18</v>
      </c>
      <c r="N1667">
        <v>36</v>
      </c>
      <c r="O1667">
        <v>54</v>
      </c>
      <c r="P1667">
        <v>46</v>
      </c>
      <c r="Q1667">
        <v>100</v>
      </c>
    </row>
    <row r="1668" spans="1:17" x14ac:dyDescent="0.2">
      <c r="A1668" s="7" t="str">
        <f t="shared" si="26"/>
        <v>Yorkshire and HumbersideNov-12</v>
      </c>
      <c r="B1668" t="s">
        <v>67</v>
      </c>
      <c r="C1668" t="s">
        <v>260</v>
      </c>
      <c r="D1668">
        <v>0.8</v>
      </c>
      <c r="E1668">
        <v>1.5</v>
      </c>
      <c r="F1668">
        <v>2.2999999999999998</v>
      </c>
      <c r="G1668">
        <v>2.1</v>
      </c>
      <c r="H1668">
        <v>4.4000000000000004</v>
      </c>
      <c r="I1668">
        <v>2.4</v>
      </c>
      <c r="J1668">
        <v>0.7</v>
      </c>
      <c r="K1668">
        <v>3</v>
      </c>
      <c r="L1668">
        <v>7.4</v>
      </c>
      <c r="M1668">
        <v>19</v>
      </c>
      <c r="N1668">
        <v>34</v>
      </c>
      <c r="O1668">
        <v>53</v>
      </c>
      <c r="P1668">
        <v>47</v>
      </c>
      <c r="Q1668">
        <v>100</v>
      </c>
    </row>
    <row r="1669" spans="1:17" x14ac:dyDescent="0.2">
      <c r="A1669" s="7" t="str">
        <f t="shared" si="26"/>
        <v>Yorkshire and HumbersideDec-12</v>
      </c>
      <c r="B1669" t="s">
        <v>67</v>
      </c>
      <c r="C1669" t="s">
        <v>266</v>
      </c>
      <c r="D1669">
        <v>0.6</v>
      </c>
      <c r="E1669">
        <v>1.4</v>
      </c>
      <c r="F1669">
        <v>1.9</v>
      </c>
      <c r="G1669">
        <v>1.5</v>
      </c>
      <c r="H1669">
        <v>3.4</v>
      </c>
      <c r="I1669">
        <v>2.1</v>
      </c>
      <c r="J1669">
        <v>1.6</v>
      </c>
      <c r="K1669">
        <v>3.6</v>
      </c>
      <c r="L1669">
        <v>7</v>
      </c>
      <c r="M1669">
        <v>16</v>
      </c>
      <c r="N1669">
        <v>40</v>
      </c>
      <c r="O1669">
        <v>56</v>
      </c>
      <c r="P1669">
        <v>44</v>
      </c>
      <c r="Q1669">
        <v>100</v>
      </c>
    </row>
    <row r="1670" spans="1:17" x14ac:dyDescent="0.2">
      <c r="A1670" s="7" t="str">
        <f t="shared" si="26"/>
        <v>Yorkshire and HumbersideJan-13</v>
      </c>
      <c r="B1670" t="s">
        <v>67</v>
      </c>
      <c r="C1670" t="s">
        <v>267</v>
      </c>
      <c r="D1670">
        <v>0.8</v>
      </c>
      <c r="E1670">
        <v>1.8</v>
      </c>
      <c r="F1670">
        <v>2.6</v>
      </c>
      <c r="G1670">
        <v>2.1</v>
      </c>
      <c r="H1670">
        <v>4.5999999999999996</v>
      </c>
      <c r="I1670">
        <v>2.8</v>
      </c>
      <c r="J1670">
        <v>1.6</v>
      </c>
      <c r="K1670">
        <v>4.4000000000000004</v>
      </c>
      <c r="L1670">
        <v>9</v>
      </c>
      <c r="M1670">
        <v>18</v>
      </c>
      <c r="N1670">
        <v>38</v>
      </c>
      <c r="O1670">
        <v>56</v>
      </c>
      <c r="P1670">
        <v>44</v>
      </c>
      <c r="Q1670">
        <v>100</v>
      </c>
    </row>
    <row r="1671" spans="1:17" x14ac:dyDescent="0.2">
      <c r="A1671" s="7" t="str">
        <f t="shared" si="26"/>
        <v>Yorkshire and HumbersideFeb-13</v>
      </c>
      <c r="B1671" t="s">
        <v>67</v>
      </c>
      <c r="C1671" t="s">
        <v>268</v>
      </c>
      <c r="D1671">
        <v>0.7</v>
      </c>
      <c r="E1671">
        <v>1.7</v>
      </c>
      <c r="F1671">
        <v>2.4</v>
      </c>
      <c r="G1671">
        <v>1.8</v>
      </c>
      <c r="H1671">
        <v>4.2</v>
      </c>
      <c r="I1671">
        <v>2.6</v>
      </c>
      <c r="J1671">
        <v>2.6</v>
      </c>
      <c r="K1671">
        <v>5.2</v>
      </c>
      <c r="L1671">
        <v>9.4</v>
      </c>
      <c r="M1671">
        <v>16</v>
      </c>
      <c r="N1671">
        <v>41</v>
      </c>
      <c r="O1671">
        <v>57</v>
      </c>
      <c r="P1671">
        <v>43</v>
      </c>
      <c r="Q1671">
        <v>100</v>
      </c>
    </row>
    <row r="1672" spans="1:17" x14ac:dyDescent="0.2">
      <c r="A1672" s="7" t="str">
        <f t="shared" si="26"/>
        <v>Yorkshire and HumbersideMar-13</v>
      </c>
      <c r="B1672" t="s">
        <v>67</v>
      </c>
      <c r="C1672" t="s">
        <v>282</v>
      </c>
      <c r="D1672">
        <v>0.6</v>
      </c>
      <c r="E1672">
        <v>1.5</v>
      </c>
      <c r="F1672">
        <v>2.1</v>
      </c>
      <c r="G1672">
        <v>1.5</v>
      </c>
      <c r="H1672">
        <v>3.6</v>
      </c>
      <c r="I1672">
        <v>2.2999999999999998</v>
      </c>
      <c r="J1672">
        <v>1.3</v>
      </c>
      <c r="K1672">
        <v>3.6</v>
      </c>
      <c r="L1672">
        <v>7.2</v>
      </c>
      <c r="M1672">
        <v>17</v>
      </c>
      <c r="N1672">
        <v>43</v>
      </c>
      <c r="O1672">
        <v>60</v>
      </c>
      <c r="P1672">
        <v>40</v>
      </c>
      <c r="Q1672">
        <v>100</v>
      </c>
    </row>
    <row r="1673" spans="1:17" x14ac:dyDescent="0.2">
      <c r="A1673" s="7" t="str">
        <f t="shared" si="26"/>
        <v>Yorkshire and HumbersideApr-13</v>
      </c>
      <c r="B1673" t="s">
        <v>67</v>
      </c>
      <c r="C1673" t="s">
        <v>283</v>
      </c>
      <c r="D1673">
        <v>0.4</v>
      </c>
      <c r="E1673">
        <v>1.5</v>
      </c>
      <c r="F1673">
        <v>1.9</v>
      </c>
      <c r="G1673">
        <v>1.3</v>
      </c>
      <c r="H1673">
        <v>3.2</v>
      </c>
      <c r="I1673">
        <v>2.1</v>
      </c>
      <c r="J1673">
        <v>0.4</v>
      </c>
      <c r="K1673">
        <v>2.5</v>
      </c>
      <c r="L1673">
        <v>5.7</v>
      </c>
      <c r="M1673">
        <v>14</v>
      </c>
      <c r="N1673">
        <v>46</v>
      </c>
      <c r="O1673">
        <v>60</v>
      </c>
      <c r="P1673">
        <v>40</v>
      </c>
      <c r="Q1673">
        <v>100</v>
      </c>
    </row>
    <row r="1674" spans="1:17" x14ac:dyDescent="0.2">
      <c r="A1674" s="7" t="str">
        <f t="shared" si="26"/>
        <v>Yorkshire and HumbersideMay-13</v>
      </c>
      <c r="B1674" t="s">
        <v>67</v>
      </c>
      <c r="C1674" t="s">
        <v>284</v>
      </c>
      <c r="D1674">
        <v>0.4</v>
      </c>
      <c r="E1674">
        <v>1.5</v>
      </c>
      <c r="F1674">
        <v>1.9</v>
      </c>
      <c r="G1674">
        <v>1.3</v>
      </c>
      <c r="H1674">
        <v>3.2</v>
      </c>
      <c r="I1674">
        <v>2.2000000000000002</v>
      </c>
      <c r="J1674">
        <v>0.4</v>
      </c>
      <c r="K1674">
        <v>2.6</v>
      </c>
      <c r="L1674">
        <v>5.7</v>
      </c>
      <c r="M1674">
        <v>14</v>
      </c>
      <c r="N1674">
        <v>46</v>
      </c>
      <c r="O1674">
        <v>60</v>
      </c>
      <c r="P1674">
        <v>40</v>
      </c>
      <c r="Q1674">
        <v>100</v>
      </c>
    </row>
    <row r="1675" spans="1:17" x14ac:dyDescent="0.2">
      <c r="A1675" s="7" t="str">
        <f t="shared" si="26"/>
        <v>Yorkshire and HumbersideJun-13</v>
      </c>
      <c r="B1675" t="s">
        <v>67</v>
      </c>
      <c r="C1675" t="s">
        <v>754</v>
      </c>
      <c r="D1675">
        <v>0.4</v>
      </c>
      <c r="E1675">
        <v>1.4</v>
      </c>
      <c r="F1675">
        <v>1.8</v>
      </c>
      <c r="G1675">
        <v>1.2</v>
      </c>
      <c r="H1675">
        <v>3</v>
      </c>
      <c r="I1675">
        <v>2.4</v>
      </c>
      <c r="J1675">
        <v>0.4</v>
      </c>
      <c r="K1675">
        <v>2.7</v>
      </c>
      <c r="L1675">
        <v>5.7</v>
      </c>
      <c r="M1675">
        <v>14</v>
      </c>
      <c r="N1675">
        <v>48</v>
      </c>
      <c r="O1675">
        <v>61</v>
      </c>
      <c r="P1675">
        <v>39</v>
      </c>
      <c r="Q1675">
        <v>100</v>
      </c>
    </row>
    <row r="1676" spans="1:17" x14ac:dyDescent="0.2">
      <c r="A1676" s="7" t="str">
        <f t="shared" si="26"/>
        <v>Yorkshire and HumbersideJul-13</v>
      </c>
      <c r="B1676" t="s">
        <v>67</v>
      </c>
      <c r="C1676" t="s">
        <v>759</v>
      </c>
      <c r="D1676">
        <v>0.5</v>
      </c>
      <c r="E1676">
        <v>1.7</v>
      </c>
      <c r="F1676">
        <v>2.2000000000000002</v>
      </c>
      <c r="G1676">
        <v>1.3</v>
      </c>
      <c r="H1676">
        <v>3.4</v>
      </c>
      <c r="I1676">
        <v>2.7</v>
      </c>
      <c r="J1676">
        <v>0.6</v>
      </c>
      <c r="K1676">
        <v>3.3</v>
      </c>
      <c r="L1676">
        <v>6.7</v>
      </c>
      <c r="M1676">
        <v>14</v>
      </c>
      <c r="N1676">
        <v>49</v>
      </c>
      <c r="O1676">
        <v>63</v>
      </c>
      <c r="P1676">
        <v>37</v>
      </c>
      <c r="Q1676">
        <v>100</v>
      </c>
    </row>
    <row r="1677" spans="1:17" x14ac:dyDescent="0.2">
      <c r="A1677" s="7" t="str">
        <f t="shared" si="26"/>
        <v>Yorkshire and HumbersideAug-13</v>
      </c>
      <c r="B1677" t="s">
        <v>67</v>
      </c>
      <c r="C1677" t="s">
        <v>760</v>
      </c>
      <c r="D1677">
        <v>0.4</v>
      </c>
      <c r="E1677">
        <v>1.6</v>
      </c>
      <c r="F1677">
        <v>2</v>
      </c>
      <c r="G1677">
        <v>1.2</v>
      </c>
      <c r="H1677">
        <v>3.2</v>
      </c>
      <c r="I1677">
        <v>2.5</v>
      </c>
      <c r="J1677">
        <v>0.5</v>
      </c>
      <c r="K1677">
        <v>3</v>
      </c>
      <c r="L1677">
        <v>6.2</v>
      </c>
      <c r="M1677">
        <v>12</v>
      </c>
      <c r="N1677">
        <v>50</v>
      </c>
      <c r="O1677">
        <v>62</v>
      </c>
      <c r="P1677">
        <v>38</v>
      </c>
      <c r="Q1677">
        <v>100</v>
      </c>
    </row>
    <row r="1678" spans="1:17" x14ac:dyDescent="0.2">
      <c r="A1678" s="7" t="str">
        <f t="shared" si="26"/>
        <v>Yorkshire and HumbersideSep-13</v>
      </c>
      <c r="B1678" t="s">
        <v>67</v>
      </c>
      <c r="C1678" t="s">
        <v>761</v>
      </c>
      <c r="D1678">
        <v>0.4</v>
      </c>
      <c r="E1678">
        <v>1.7</v>
      </c>
      <c r="F1678">
        <v>2.1</v>
      </c>
      <c r="G1678">
        <v>1.1000000000000001</v>
      </c>
      <c r="H1678">
        <v>3.3</v>
      </c>
      <c r="I1678">
        <v>2.7</v>
      </c>
      <c r="J1678">
        <v>0.4</v>
      </c>
      <c r="K1678">
        <v>3</v>
      </c>
      <c r="L1678">
        <v>6.3</v>
      </c>
      <c r="M1678">
        <v>13</v>
      </c>
      <c r="N1678">
        <v>52</v>
      </c>
      <c r="O1678">
        <v>66</v>
      </c>
      <c r="P1678">
        <v>34</v>
      </c>
      <c r="Q1678">
        <v>100</v>
      </c>
    </row>
    <row r="1679" spans="1:17" x14ac:dyDescent="0.2">
      <c r="A1679" s="7" t="str">
        <f t="shared" si="26"/>
        <v>Yorkshire and HumbersideOct-13</v>
      </c>
      <c r="B1679" t="s">
        <v>67</v>
      </c>
      <c r="C1679" t="s">
        <v>786</v>
      </c>
      <c r="D1679">
        <v>0.4</v>
      </c>
      <c r="E1679">
        <v>1.6</v>
      </c>
      <c r="F1679">
        <v>2.1</v>
      </c>
      <c r="G1679">
        <v>1.2</v>
      </c>
      <c r="H1679">
        <v>3.3</v>
      </c>
      <c r="I1679">
        <v>2.9</v>
      </c>
      <c r="J1679">
        <v>0.5</v>
      </c>
      <c r="K1679">
        <v>3.4</v>
      </c>
      <c r="L1679">
        <v>6.7</v>
      </c>
      <c r="M1679">
        <v>13</v>
      </c>
      <c r="N1679">
        <v>49</v>
      </c>
      <c r="O1679">
        <v>62</v>
      </c>
      <c r="P1679">
        <v>38</v>
      </c>
      <c r="Q1679">
        <v>100</v>
      </c>
    </row>
    <row r="1680" spans="1:17" x14ac:dyDescent="0.2">
      <c r="A1680" s="7" t="str">
        <f t="shared" si="26"/>
        <v>Yorkshire and HumbersideNov-13</v>
      </c>
      <c r="B1680" t="s">
        <v>67</v>
      </c>
      <c r="C1680" t="s">
        <v>787</v>
      </c>
      <c r="D1680">
        <v>0.4</v>
      </c>
      <c r="E1680">
        <v>1.5</v>
      </c>
      <c r="F1680">
        <v>1.9</v>
      </c>
      <c r="G1680">
        <v>1.1000000000000001</v>
      </c>
      <c r="H1680">
        <v>3</v>
      </c>
      <c r="I1680">
        <v>2.9</v>
      </c>
      <c r="J1680">
        <v>0.5</v>
      </c>
      <c r="K1680">
        <v>3.4</v>
      </c>
      <c r="L1680">
        <v>6.4</v>
      </c>
      <c r="M1680">
        <v>13</v>
      </c>
      <c r="N1680">
        <v>49</v>
      </c>
      <c r="O1680">
        <v>62</v>
      </c>
      <c r="P1680">
        <v>38</v>
      </c>
      <c r="Q1680">
        <v>100</v>
      </c>
    </row>
    <row r="1681" spans="1:17" x14ac:dyDescent="0.2">
      <c r="A1681" s="7" t="str">
        <f t="shared" si="26"/>
        <v>Yorkshire and HumbersideDec-13</v>
      </c>
      <c r="B1681" t="s">
        <v>67</v>
      </c>
      <c r="C1681" t="s">
        <v>788</v>
      </c>
      <c r="D1681">
        <v>0.3</v>
      </c>
      <c r="E1681">
        <v>1.2</v>
      </c>
      <c r="F1681">
        <v>1.5</v>
      </c>
      <c r="G1681">
        <v>0.8</v>
      </c>
      <c r="H1681">
        <v>2.2999999999999998</v>
      </c>
      <c r="I1681">
        <v>2.2000000000000002</v>
      </c>
      <c r="J1681">
        <v>0.4</v>
      </c>
      <c r="K1681">
        <v>2.6</v>
      </c>
      <c r="L1681">
        <v>4.9000000000000004</v>
      </c>
      <c r="M1681">
        <v>13</v>
      </c>
      <c r="N1681">
        <v>51</v>
      </c>
      <c r="O1681">
        <v>63</v>
      </c>
      <c r="P1681">
        <v>37</v>
      </c>
      <c r="Q1681">
        <v>100</v>
      </c>
    </row>
    <row r="1682" spans="1:17" x14ac:dyDescent="0.2">
      <c r="A1682" s="7" t="str">
        <f t="shared" si="26"/>
        <v>Yorkshire and HumbersideJan-14</v>
      </c>
      <c r="B1682" t="s">
        <v>67</v>
      </c>
      <c r="C1682" t="s">
        <v>804</v>
      </c>
      <c r="D1682">
        <v>0.4</v>
      </c>
      <c r="E1682">
        <v>1.6</v>
      </c>
      <c r="F1682">
        <v>2</v>
      </c>
      <c r="G1682">
        <v>1.2</v>
      </c>
      <c r="H1682">
        <v>3.3</v>
      </c>
      <c r="I1682">
        <v>3.1</v>
      </c>
      <c r="J1682">
        <v>1</v>
      </c>
      <c r="K1682">
        <v>4</v>
      </c>
      <c r="L1682">
        <v>7.3</v>
      </c>
      <c r="M1682">
        <v>12</v>
      </c>
      <c r="N1682">
        <v>50</v>
      </c>
      <c r="O1682">
        <v>62</v>
      </c>
      <c r="P1682">
        <v>38</v>
      </c>
      <c r="Q1682">
        <v>100</v>
      </c>
    </row>
    <row r="1683" spans="1:17" x14ac:dyDescent="0.2">
      <c r="A1683" s="7" t="str">
        <f t="shared" si="26"/>
        <v>Yorkshire and HumbersideFeb-14</v>
      </c>
      <c r="B1683" t="s">
        <v>67</v>
      </c>
      <c r="C1683" t="s">
        <v>805</v>
      </c>
      <c r="D1683">
        <v>0.3</v>
      </c>
      <c r="E1683">
        <v>1.4</v>
      </c>
      <c r="F1683">
        <v>1.7</v>
      </c>
      <c r="G1683">
        <v>1</v>
      </c>
      <c r="H1683">
        <v>2.7</v>
      </c>
      <c r="I1683">
        <v>2.5</v>
      </c>
      <c r="J1683">
        <v>0.8</v>
      </c>
      <c r="K1683">
        <v>3.4</v>
      </c>
      <c r="L1683">
        <v>6.1</v>
      </c>
      <c r="M1683">
        <v>11</v>
      </c>
      <c r="N1683">
        <v>50</v>
      </c>
      <c r="O1683">
        <v>62</v>
      </c>
      <c r="P1683">
        <v>38</v>
      </c>
      <c r="Q1683">
        <v>100</v>
      </c>
    </row>
    <row r="1684" spans="1:17" x14ac:dyDescent="0.2">
      <c r="A1684" s="7" t="str">
        <f t="shared" si="26"/>
        <v>Yorkshire and HumbersideMar-14</v>
      </c>
      <c r="B1684" t="s">
        <v>67</v>
      </c>
      <c r="C1684" t="s">
        <v>806</v>
      </c>
      <c r="D1684">
        <v>0.3</v>
      </c>
      <c r="E1684">
        <v>1.5</v>
      </c>
      <c r="F1684">
        <v>1.8</v>
      </c>
      <c r="G1684">
        <v>1.1000000000000001</v>
      </c>
      <c r="H1684">
        <v>2.9</v>
      </c>
      <c r="I1684">
        <v>2.7</v>
      </c>
      <c r="J1684">
        <v>0.9</v>
      </c>
      <c r="K1684">
        <v>3.6</v>
      </c>
      <c r="L1684">
        <v>6.6</v>
      </c>
      <c r="M1684">
        <v>11</v>
      </c>
      <c r="N1684">
        <v>51</v>
      </c>
      <c r="O1684">
        <v>62</v>
      </c>
      <c r="P1684">
        <v>38</v>
      </c>
      <c r="Q1684">
        <v>100</v>
      </c>
    </row>
    <row r="1685" spans="1:17" x14ac:dyDescent="0.2">
      <c r="A1685" s="7" t="str">
        <f t="shared" si="26"/>
        <v>Yorkshire and HumbersideApr-14</v>
      </c>
      <c r="B1685" t="s">
        <v>67</v>
      </c>
      <c r="C1685" t="s">
        <v>768</v>
      </c>
      <c r="D1685">
        <v>0.3</v>
      </c>
      <c r="E1685">
        <v>1.4</v>
      </c>
      <c r="F1685">
        <v>1.7</v>
      </c>
      <c r="G1685">
        <v>1</v>
      </c>
      <c r="H1685">
        <v>2.8</v>
      </c>
      <c r="I1685">
        <v>2.4</v>
      </c>
      <c r="J1685">
        <v>0.8</v>
      </c>
      <c r="K1685">
        <v>3.3</v>
      </c>
      <c r="L1685">
        <v>6</v>
      </c>
      <c r="M1685">
        <v>11</v>
      </c>
      <c r="N1685">
        <v>52</v>
      </c>
      <c r="O1685">
        <v>63</v>
      </c>
      <c r="P1685">
        <v>37</v>
      </c>
      <c r="Q1685">
        <v>100</v>
      </c>
    </row>
    <row r="1686" spans="1:17" x14ac:dyDescent="0.2">
      <c r="A1686" s="7" t="str">
        <f t="shared" si="26"/>
        <v>Yorkshire and HumbersideMay-14</v>
      </c>
      <c r="B1686" t="s">
        <v>67</v>
      </c>
      <c r="C1686" t="s">
        <v>769</v>
      </c>
      <c r="D1686">
        <v>0.3</v>
      </c>
      <c r="E1686">
        <v>1.5</v>
      </c>
      <c r="F1686">
        <v>1.8</v>
      </c>
      <c r="G1686">
        <v>1.1000000000000001</v>
      </c>
      <c r="H1686">
        <v>2.9</v>
      </c>
      <c r="I1686">
        <v>2.6</v>
      </c>
      <c r="J1686">
        <v>0.9</v>
      </c>
      <c r="K1686">
        <v>3.5</v>
      </c>
      <c r="L1686">
        <v>6.4</v>
      </c>
      <c r="M1686">
        <v>11</v>
      </c>
      <c r="N1686">
        <v>53</v>
      </c>
      <c r="O1686">
        <v>63</v>
      </c>
      <c r="P1686">
        <v>37</v>
      </c>
      <c r="Q1686">
        <v>100</v>
      </c>
    </row>
    <row r="1687" spans="1:17" x14ac:dyDescent="0.2">
      <c r="A1687" s="7" t="str">
        <f t="shared" si="26"/>
        <v>Yorkshire and HumbersideJun-14</v>
      </c>
      <c r="B1687" t="s">
        <v>67</v>
      </c>
      <c r="C1687" t="s">
        <v>770</v>
      </c>
      <c r="D1687">
        <v>0.3</v>
      </c>
      <c r="E1687">
        <v>1.5</v>
      </c>
      <c r="F1687">
        <v>1.8</v>
      </c>
      <c r="G1687">
        <v>1</v>
      </c>
      <c r="H1687">
        <v>2.8</v>
      </c>
      <c r="I1687">
        <v>2.6</v>
      </c>
      <c r="J1687">
        <v>1</v>
      </c>
      <c r="K1687">
        <v>3.7</v>
      </c>
      <c r="L1687">
        <v>6.4</v>
      </c>
      <c r="M1687">
        <v>10</v>
      </c>
      <c r="N1687">
        <v>54</v>
      </c>
      <c r="O1687">
        <v>65</v>
      </c>
      <c r="P1687">
        <v>35</v>
      </c>
      <c r="Q1687">
        <v>100</v>
      </c>
    </row>
    <row r="1688" spans="1:17" x14ac:dyDescent="0.2">
      <c r="A1688" s="7" t="str">
        <f t="shared" si="26"/>
        <v>Yorkshire and HumbersideJul-14</v>
      </c>
      <c r="B1688" t="s">
        <v>67</v>
      </c>
      <c r="C1688" t="s">
        <v>773</v>
      </c>
      <c r="D1688">
        <v>0.3</v>
      </c>
      <c r="E1688">
        <v>1.6</v>
      </c>
      <c r="F1688">
        <v>2</v>
      </c>
      <c r="G1688">
        <v>1</v>
      </c>
      <c r="H1688">
        <v>3</v>
      </c>
      <c r="I1688">
        <v>2.7</v>
      </c>
      <c r="J1688">
        <v>1.1000000000000001</v>
      </c>
      <c r="K1688">
        <v>3.8</v>
      </c>
      <c r="L1688">
        <v>6.8</v>
      </c>
      <c r="M1688">
        <v>11</v>
      </c>
      <c r="N1688">
        <v>56</v>
      </c>
      <c r="O1688">
        <v>66</v>
      </c>
      <c r="P1688">
        <v>34</v>
      </c>
      <c r="Q1688">
        <v>100</v>
      </c>
    </row>
    <row r="1689" spans="1:17" x14ac:dyDescent="0.2">
      <c r="A1689" s="7" t="str">
        <f t="shared" si="26"/>
        <v>Yorkshire and HumbersideAug-14</v>
      </c>
      <c r="B1689" t="s">
        <v>67</v>
      </c>
      <c r="C1689" t="s">
        <v>774</v>
      </c>
      <c r="D1689">
        <v>0.3</v>
      </c>
      <c r="E1689">
        <v>1.4</v>
      </c>
      <c r="F1689">
        <v>1.7</v>
      </c>
      <c r="G1689">
        <v>0.9</v>
      </c>
      <c r="H1689">
        <v>2.6</v>
      </c>
      <c r="I1689">
        <v>2.4</v>
      </c>
      <c r="J1689">
        <v>1.3</v>
      </c>
      <c r="K1689">
        <v>3.7</v>
      </c>
      <c r="L1689">
        <v>6.2</v>
      </c>
      <c r="M1689">
        <v>10</v>
      </c>
      <c r="N1689">
        <v>56</v>
      </c>
      <c r="O1689">
        <v>66</v>
      </c>
      <c r="P1689">
        <v>34</v>
      </c>
      <c r="Q1689">
        <v>100</v>
      </c>
    </row>
    <row r="1690" spans="1:17" x14ac:dyDescent="0.2">
      <c r="A1690" s="7" t="str">
        <f t="shared" si="26"/>
        <v>Yorkshire and HumbersideSep-14</v>
      </c>
      <c r="B1690" t="s">
        <v>67</v>
      </c>
      <c r="C1690" t="s">
        <v>775</v>
      </c>
      <c r="D1690">
        <v>0.3</v>
      </c>
      <c r="E1690">
        <v>1.6</v>
      </c>
      <c r="F1690">
        <v>1.9</v>
      </c>
      <c r="G1690">
        <v>0.9</v>
      </c>
      <c r="H1690">
        <v>2.8</v>
      </c>
      <c r="I1690">
        <v>2.7</v>
      </c>
      <c r="J1690">
        <v>1.7</v>
      </c>
      <c r="K1690">
        <v>4.4000000000000004</v>
      </c>
      <c r="L1690">
        <v>7.2</v>
      </c>
      <c r="M1690">
        <v>10</v>
      </c>
      <c r="N1690">
        <v>59</v>
      </c>
      <c r="O1690">
        <v>68</v>
      </c>
      <c r="P1690">
        <v>32</v>
      </c>
      <c r="Q1690">
        <v>100</v>
      </c>
    </row>
    <row r="1691" spans="1:17" x14ac:dyDescent="0.2">
      <c r="A1691" s="7" t="str">
        <f t="shared" si="26"/>
        <v>Yorkshire and HumbersideTo Date</v>
      </c>
      <c r="B1691" t="s">
        <v>67</v>
      </c>
      <c r="C1691" t="s">
        <v>244</v>
      </c>
      <c r="D1691">
        <v>48.6</v>
      </c>
      <c r="E1691">
        <v>67.3</v>
      </c>
      <c r="F1691">
        <v>115.9</v>
      </c>
      <c r="G1691">
        <v>118.6</v>
      </c>
      <c r="H1691">
        <v>234.6</v>
      </c>
      <c r="I1691">
        <v>147.4</v>
      </c>
      <c r="J1691">
        <v>25.3</v>
      </c>
      <c r="K1691">
        <v>172.7</v>
      </c>
      <c r="L1691">
        <v>407.2</v>
      </c>
      <c r="M1691">
        <v>21</v>
      </c>
      <c r="N1691">
        <v>29</v>
      </c>
      <c r="O1691">
        <v>49</v>
      </c>
      <c r="P1691">
        <v>51</v>
      </c>
      <c r="Q1691">
        <v>100</v>
      </c>
    </row>
    <row r="1692" spans="1:17" x14ac:dyDescent="0.2">
      <c r="A1692" s="7" t="str">
        <f t="shared" si="26"/>
        <v>EnglandApr-09</v>
      </c>
      <c r="B1692" t="s">
        <v>248</v>
      </c>
      <c r="C1692" t="s">
        <v>180</v>
      </c>
      <c r="D1692">
        <v>7.3</v>
      </c>
      <c r="E1692">
        <v>2.8</v>
      </c>
      <c r="F1692">
        <v>10.1</v>
      </c>
      <c r="G1692">
        <v>17.600000000000001</v>
      </c>
      <c r="H1692">
        <v>27.6</v>
      </c>
      <c r="I1692">
        <v>15.4</v>
      </c>
      <c r="J1692">
        <v>0</v>
      </c>
      <c r="K1692">
        <v>15.4</v>
      </c>
      <c r="L1692">
        <v>43</v>
      </c>
      <c r="M1692">
        <v>26</v>
      </c>
      <c r="N1692">
        <v>10</v>
      </c>
      <c r="O1692">
        <v>36</v>
      </c>
      <c r="P1692">
        <v>64</v>
      </c>
      <c r="Q1692">
        <v>100</v>
      </c>
    </row>
    <row r="1693" spans="1:17" x14ac:dyDescent="0.2">
      <c r="A1693" s="7" t="str">
        <f t="shared" si="26"/>
        <v>EnglandApr-09 to Jun-09</v>
      </c>
      <c r="B1693" t="s">
        <v>248</v>
      </c>
      <c r="C1693" t="s">
        <v>127</v>
      </c>
      <c r="D1693">
        <v>22.2</v>
      </c>
      <c r="E1693">
        <v>8.6</v>
      </c>
      <c r="F1693">
        <v>30.8</v>
      </c>
      <c r="G1693">
        <v>53.7</v>
      </c>
      <c r="H1693">
        <v>84.4</v>
      </c>
      <c r="I1693">
        <v>48.3</v>
      </c>
      <c r="J1693">
        <v>0.1</v>
      </c>
      <c r="K1693">
        <v>48.4</v>
      </c>
      <c r="L1693">
        <v>132.80000000000001</v>
      </c>
      <c r="M1693">
        <v>26</v>
      </c>
      <c r="N1693">
        <v>10</v>
      </c>
      <c r="O1693">
        <v>36</v>
      </c>
      <c r="P1693">
        <v>64</v>
      </c>
      <c r="Q1693">
        <v>100</v>
      </c>
    </row>
    <row r="1694" spans="1:17" x14ac:dyDescent="0.2">
      <c r="A1694" s="7" t="str">
        <f t="shared" si="26"/>
        <v>EnglandApr-09 to Mar-10</v>
      </c>
      <c r="B1694" t="s">
        <v>248</v>
      </c>
      <c r="C1694" t="s">
        <v>119</v>
      </c>
      <c r="D1694">
        <v>95.6</v>
      </c>
      <c r="E1694">
        <v>35.6</v>
      </c>
      <c r="F1694">
        <v>131.19999999999999</v>
      </c>
      <c r="G1694">
        <v>209</v>
      </c>
      <c r="H1694">
        <v>340.2</v>
      </c>
      <c r="I1694">
        <v>191</v>
      </c>
      <c r="J1694">
        <v>0.3</v>
      </c>
      <c r="K1694">
        <v>191.2</v>
      </c>
      <c r="L1694">
        <v>531.4</v>
      </c>
      <c r="M1694">
        <v>28</v>
      </c>
      <c r="N1694">
        <v>10</v>
      </c>
      <c r="O1694">
        <v>39</v>
      </c>
      <c r="P1694">
        <v>61</v>
      </c>
      <c r="Q1694">
        <v>100</v>
      </c>
    </row>
    <row r="1695" spans="1:17" x14ac:dyDescent="0.2">
      <c r="A1695" s="7" t="str">
        <f t="shared" si="26"/>
        <v>EnglandApr-10</v>
      </c>
      <c r="B1695" t="s">
        <v>248</v>
      </c>
      <c r="C1695" t="s">
        <v>192</v>
      </c>
      <c r="D1695">
        <v>8.8000000000000007</v>
      </c>
      <c r="E1695">
        <v>3.2</v>
      </c>
      <c r="F1695">
        <v>12</v>
      </c>
      <c r="G1695">
        <v>17.2</v>
      </c>
      <c r="H1695">
        <v>29.1</v>
      </c>
      <c r="I1695">
        <v>15.6</v>
      </c>
      <c r="J1695">
        <v>0</v>
      </c>
      <c r="K1695">
        <v>15.6</v>
      </c>
      <c r="L1695">
        <v>44.8</v>
      </c>
      <c r="M1695">
        <v>30</v>
      </c>
      <c r="N1695">
        <v>11</v>
      </c>
      <c r="O1695">
        <v>41</v>
      </c>
      <c r="P1695">
        <v>59</v>
      </c>
      <c r="Q1695">
        <v>100</v>
      </c>
    </row>
    <row r="1696" spans="1:17" x14ac:dyDescent="0.2">
      <c r="A1696" s="7" t="str">
        <f t="shared" si="26"/>
        <v>EnglandApr-10 to Jun-10</v>
      </c>
      <c r="B1696" t="s">
        <v>248</v>
      </c>
      <c r="C1696" t="s">
        <v>131</v>
      </c>
      <c r="D1696">
        <v>25.9</v>
      </c>
      <c r="E1696">
        <v>9.6999999999999993</v>
      </c>
      <c r="F1696">
        <v>35.6</v>
      </c>
      <c r="G1696">
        <v>51</v>
      </c>
      <c r="H1696">
        <v>86.6</v>
      </c>
      <c r="I1696">
        <v>47.7</v>
      </c>
      <c r="J1696">
        <v>0.1</v>
      </c>
      <c r="K1696">
        <v>47.8</v>
      </c>
      <c r="L1696">
        <v>134.4</v>
      </c>
      <c r="M1696">
        <v>30</v>
      </c>
      <c r="N1696">
        <v>11</v>
      </c>
      <c r="O1696">
        <v>41</v>
      </c>
      <c r="P1696">
        <v>59</v>
      </c>
      <c r="Q1696">
        <v>100</v>
      </c>
    </row>
    <row r="1697" spans="1:17" x14ac:dyDescent="0.2">
      <c r="A1697" s="7" t="str">
        <f t="shared" si="26"/>
        <v>EnglandApr-10 to Mar-11</v>
      </c>
      <c r="B1697" t="s">
        <v>248</v>
      </c>
      <c r="C1697" t="s">
        <v>120</v>
      </c>
      <c r="D1697">
        <v>102.2</v>
      </c>
      <c r="E1697">
        <v>48.3</v>
      </c>
      <c r="F1697">
        <v>150.5</v>
      </c>
      <c r="G1697">
        <v>199.6</v>
      </c>
      <c r="H1697">
        <v>350.1</v>
      </c>
      <c r="I1697">
        <v>194.5</v>
      </c>
      <c r="J1697">
        <v>0.6</v>
      </c>
      <c r="K1697">
        <v>195.1</v>
      </c>
      <c r="L1697">
        <v>545.20000000000005</v>
      </c>
      <c r="M1697">
        <v>29</v>
      </c>
      <c r="N1697">
        <v>14</v>
      </c>
      <c r="O1697">
        <v>43</v>
      </c>
      <c r="P1697">
        <v>57</v>
      </c>
      <c r="Q1697">
        <v>100</v>
      </c>
    </row>
    <row r="1698" spans="1:17" x14ac:dyDescent="0.2">
      <c r="A1698" s="7" t="str">
        <f t="shared" si="26"/>
        <v>EnglandApr-11</v>
      </c>
      <c r="B1698" t="s">
        <v>248</v>
      </c>
      <c r="C1698" t="s">
        <v>204</v>
      </c>
      <c r="D1698">
        <v>5.3</v>
      </c>
      <c r="E1698">
        <v>5.6</v>
      </c>
      <c r="F1698">
        <v>11</v>
      </c>
      <c r="G1698">
        <v>14.1</v>
      </c>
      <c r="H1698">
        <v>25.1</v>
      </c>
      <c r="I1698">
        <v>16</v>
      </c>
      <c r="J1698">
        <v>0.1</v>
      </c>
      <c r="K1698">
        <v>16</v>
      </c>
      <c r="L1698">
        <v>41.1</v>
      </c>
      <c r="M1698">
        <v>21</v>
      </c>
      <c r="N1698">
        <v>22</v>
      </c>
      <c r="O1698">
        <v>44</v>
      </c>
      <c r="P1698">
        <v>56</v>
      </c>
      <c r="Q1698">
        <v>100</v>
      </c>
    </row>
    <row r="1699" spans="1:17" x14ac:dyDescent="0.2">
      <c r="A1699" s="7" t="str">
        <f t="shared" si="26"/>
        <v>EnglandApr-11 to Jun-11</v>
      </c>
      <c r="B1699" t="s">
        <v>248</v>
      </c>
      <c r="C1699" t="s">
        <v>148</v>
      </c>
      <c r="D1699">
        <v>16.7</v>
      </c>
      <c r="E1699">
        <v>19.2</v>
      </c>
      <c r="F1699">
        <v>35.9</v>
      </c>
      <c r="G1699">
        <v>42.4</v>
      </c>
      <c r="H1699">
        <v>78.3</v>
      </c>
      <c r="I1699">
        <v>52.8</v>
      </c>
      <c r="J1699">
        <v>0.2</v>
      </c>
      <c r="K1699">
        <v>53.1</v>
      </c>
      <c r="L1699">
        <v>131.4</v>
      </c>
      <c r="M1699">
        <v>21</v>
      </c>
      <c r="N1699">
        <v>25</v>
      </c>
      <c r="O1699">
        <v>46</v>
      </c>
      <c r="P1699">
        <v>54</v>
      </c>
      <c r="Q1699">
        <v>100</v>
      </c>
    </row>
    <row r="1700" spans="1:17" x14ac:dyDescent="0.2">
      <c r="A1700" s="7" t="str">
        <f t="shared" si="26"/>
        <v>EnglandApr-11 to Mar-12</v>
      </c>
      <c r="B1700" t="s">
        <v>248</v>
      </c>
      <c r="C1700" t="s">
        <v>238</v>
      </c>
      <c r="D1700">
        <v>79.3</v>
      </c>
      <c r="E1700">
        <v>100</v>
      </c>
      <c r="F1700">
        <v>179.3</v>
      </c>
      <c r="G1700">
        <v>172</v>
      </c>
      <c r="H1700">
        <v>351.3</v>
      </c>
      <c r="I1700">
        <v>229.1</v>
      </c>
      <c r="J1700">
        <v>8</v>
      </c>
      <c r="K1700">
        <v>237.1</v>
      </c>
      <c r="L1700">
        <v>588.4</v>
      </c>
      <c r="M1700">
        <v>23</v>
      </c>
      <c r="N1700">
        <v>28</v>
      </c>
      <c r="O1700">
        <v>51</v>
      </c>
      <c r="P1700">
        <v>49</v>
      </c>
      <c r="Q1700">
        <v>100</v>
      </c>
    </row>
    <row r="1701" spans="1:17" x14ac:dyDescent="0.2">
      <c r="A1701" s="7" t="str">
        <f t="shared" si="26"/>
        <v>EnglandApr-12</v>
      </c>
      <c r="B1701" t="s">
        <v>248</v>
      </c>
      <c r="C1701" t="s">
        <v>242</v>
      </c>
      <c r="D1701">
        <v>6.9</v>
      </c>
      <c r="E1701">
        <v>9.6</v>
      </c>
      <c r="F1701">
        <v>16.5</v>
      </c>
      <c r="G1701">
        <v>13</v>
      </c>
      <c r="H1701">
        <v>29.5</v>
      </c>
      <c r="I1701">
        <v>16.899999999999999</v>
      </c>
      <c r="J1701">
        <v>1.1000000000000001</v>
      </c>
      <c r="K1701">
        <v>18</v>
      </c>
      <c r="L1701">
        <v>47.5</v>
      </c>
      <c r="M1701">
        <v>23</v>
      </c>
      <c r="N1701">
        <v>33</v>
      </c>
      <c r="O1701">
        <v>56</v>
      </c>
      <c r="P1701">
        <v>44</v>
      </c>
      <c r="Q1701">
        <v>100</v>
      </c>
    </row>
    <row r="1702" spans="1:17" x14ac:dyDescent="0.2">
      <c r="A1702" s="7" t="str">
        <f t="shared" si="26"/>
        <v>EnglandApr-12 to Jun-12</v>
      </c>
      <c r="B1702" t="s">
        <v>248</v>
      </c>
      <c r="C1702" t="s">
        <v>249</v>
      </c>
      <c r="D1702">
        <v>21.8</v>
      </c>
      <c r="E1702">
        <v>30.6</v>
      </c>
      <c r="F1702">
        <v>52.4</v>
      </c>
      <c r="G1702">
        <v>41</v>
      </c>
      <c r="H1702">
        <v>93.4</v>
      </c>
      <c r="I1702">
        <v>52.8</v>
      </c>
      <c r="J1702">
        <v>4.9000000000000004</v>
      </c>
      <c r="K1702">
        <v>57.7</v>
      </c>
      <c r="L1702">
        <v>151.1</v>
      </c>
      <c r="M1702">
        <v>23</v>
      </c>
      <c r="N1702">
        <v>33</v>
      </c>
      <c r="O1702">
        <v>56</v>
      </c>
      <c r="P1702">
        <v>44</v>
      </c>
      <c r="Q1702">
        <v>100</v>
      </c>
    </row>
    <row r="1703" spans="1:17" x14ac:dyDescent="0.2">
      <c r="A1703" s="7" t="str">
        <f t="shared" si="26"/>
        <v>EnglandApr-12 to Mar-13</v>
      </c>
      <c r="B1703" t="s">
        <v>248</v>
      </c>
      <c r="C1703" t="s">
        <v>279</v>
      </c>
      <c r="D1703">
        <v>85.3</v>
      </c>
      <c r="E1703">
        <v>137.1</v>
      </c>
      <c r="F1703">
        <v>222.4</v>
      </c>
      <c r="G1703">
        <v>158.69999999999999</v>
      </c>
      <c r="H1703">
        <v>381.1</v>
      </c>
      <c r="I1703">
        <v>232.4</v>
      </c>
      <c r="J1703">
        <v>45.5</v>
      </c>
      <c r="K1703">
        <v>277.89999999999998</v>
      </c>
      <c r="L1703">
        <v>659</v>
      </c>
      <c r="M1703">
        <v>22</v>
      </c>
      <c r="N1703">
        <v>36</v>
      </c>
      <c r="O1703">
        <v>58</v>
      </c>
      <c r="P1703">
        <v>42</v>
      </c>
      <c r="Q1703">
        <v>100</v>
      </c>
    </row>
    <row r="1704" spans="1:17" x14ac:dyDescent="0.2">
      <c r="A1704" s="7" t="str">
        <f t="shared" si="26"/>
        <v>EnglandApr-13</v>
      </c>
      <c r="B1704" t="s">
        <v>248</v>
      </c>
      <c r="C1704" t="s">
        <v>283</v>
      </c>
      <c r="D1704">
        <v>4.4000000000000004</v>
      </c>
      <c r="E1704">
        <v>12.2</v>
      </c>
      <c r="F1704">
        <v>16.7</v>
      </c>
      <c r="G1704">
        <v>8.5</v>
      </c>
      <c r="H1704">
        <v>25.1</v>
      </c>
      <c r="I1704">
        <v>20.2</v>
      </c>
      <c r="J1704">
        <v>3.9</v>
      </c>
      <c r="K1704">
        <v>24.2</v>
      </c>
      <c r="L1704">
        <v>49.3</v>
      </c>
      <c r="M1704">
        <v>18</v>
      </c>
      <c r="N1704">
        <v>49</v>
      </c>
      <c r="O1704">
        <v>66</v>
      </c>
      <c r="P1704">
        <v>34</v>
      </c>
      <c r="Q1704">
        <v>100</v>
      </c>
    </row>
    <row r="1705" spans="1:17" x14ac:dyDescent="0.2">
      <c r="A1705" s="7" t="str">
        <f t="shared" si="26"/>
        <v>EnglandApr-13 to Jun-13</v>
      </c>
      <c r="B1705" t="s">
        <v>248</v>
      </c>
      <c r="C1705" t="s">
        <v>755</v>
      </c>
      <c r="D1705">
        <v>12.9</v>
      </c>
      <c r="E1705">
        <v>36.5</v>
      </c>
      <c r="F1705">
        <v>49.5</v>
      </c>
      <c r="G1705">
        <v>24.2</v>
      </c>
      <c r="H1705">
        <v>73.599999999999994</v>
      </c>
      <c r="I1705">
        <v>65</v>
      </c>
      <c r="J1705">
        <v>15.5</v>
      </c>
      <c r="K1705">
        <v>80.400000000000006</v>
      </c>
      <c r="L1705">
        <v>154.1</v>
      </c>
      <c r="M1705">
        <v>18</v>
      </c>
      <c r="N1705">
        <v>50</v>
      </c>
      <c r="O1705">
        <v>67</v>
      </c>
      <c r="P1705">
        <v>33</v>
      </c>
      <c r="Q1705">
        <v>100</v>
      </c>
    </row>
    <row r="1706" spans="1:17" x14ac:dyDescent="0.2">
      <c r="A1706" s="7" t="str">
        <f t="shared" si="26"/>
        <v>EnglandApr-13 to Mar-14</v>
      </c>
      <c r="B1706" t="s">
        <v>248</v>
      </c>
      <c r="C1706" t="s">
        <v>801</v>
      </c>
      <c r="D1706">
        <v>43.8</v>
      </c>
      <c r="E1706">
        <v>140.80000000000001</v>
      </c>
      <c r="F1706">
        <v>184.6</v>
      </c>
      <c r="G1706">
        <v>85.6</v>
      </c>
      <c r="H1706">
        <v>270.2</v>
      </c>
      <c r="I1706">
        <v>288.2</v>
      </c>
      <c r="J1706">
        <v>88.7</v>
      </c>
      <c r="K1706">
        <v>376.9</v>
      </c>
      <c r="L1706">
        <v>647.1</v>
      </c>
      <c r="M1706">
        <v>16</v>
      </c>
      <c r="N1706">
        <v>52</v>
      </c>
      <c r="O1706">
        <v>68</v>
      </c>
      <c r="P1706">
        <v>32</v>
      </c>
      <c r="Q1706">
        <v>100</v>
      </c>
    </row>
    <row r="1707" spans="1:17" x14ac:dyDescent="0.2">
      <c r="A1707" s="7" t="str">
        <f t="shared" si="26"/>
        <v>EnglandApr-14</v>
      </c>
      <c r="B1707" t="s">
        <v>248</v>
      </c>
      <c r="C1707" t="s">
        <v>768</v>
      </c>
      <c r="D1707">
        <v>2.6</v>
      </c>
      <c r="E1707">
        <v>10.5</v>
      </c>
      <c r="F1707">
        <v>13.1</v>
      </c>
      <c r="G1707">
        <v>5</v>
      </c>
      <c r="H1707">
        <v>18.100000000000001</v>
      </c>
      <c r="I1707">
        <v>22.5</v>
      </c>
      <c r="J1707">
        <v>10.7</v>
      </c>
      <c r="K1707">
        <v>33.200000000000003</v>
      </c>
      <c r="L1707">
        <v>51.4</v>
      </c>
      <c r="M1707">
        <v>15</v>
      </c>
      <c r="N1707">
        <v>58</v>
      </c>
      <c r="O1707">
        <v>72</v>
      </c>
      <c r="P1707">
        <v>28</v>
      </c>
      <c r="Q1707">
        <v>100</v>
      </c>
    </row>
    <row r="1708" spans="1:17" x14ac:dyDescent="0.2">
      <c r="A1708" s="7" t="str">
        <f t="shared" si="26"/>
        <v>EnglandApr-14 to Jun-14</v>
      </c>
      <c r="B1708" t="s">
        <v>248</v>
      </c>
      <c r="C1708" t="s">
        <v>766</v>
      </c>
      <c r="D1708">
        <v>7.5</v>
      </c>
      <c r="E1708">
        <v>31.6</v>
      </c>
      <c r="F1708">
        <v>39.1</v>
      </c>
      <c r="G1708">
        <v>14.3</v>
      </c>
      <c r="H1708">
        <v>53.4</v>
      </c>
      <c r="I1708">
        <v>69.099999999999994</v>
      </c>
      <c r="J1708">
        <v>37.299999999999997</v>
      </c>
      <c r="K1708">
        <v>106.4</v>
      </c>
      <c r="L1708">
        <v>159.80000000000001</v>
      </c>
      <c r="M1708">
        <v>14</v>
      </c>
      <c r="N1708">
        <v>59</v>
      </c>
      <c r="O1708">
        <v>73</v>
      </c>
      <c r="P1708">
        <v>27</v>
      </c>
      <c r="Q1708">
        <v>100</v>
      </c>
    </row>
    <row r="1709" spans="1:17" x14ac:dyDescent="0.2">
      <c r="A1709" s="7" t="str">
        <f t="shared" si="26"/>
        <v>EnglandAug-09</v>
      </c>
      <c r="B1709" t="s">
        <v>248</v>
      </c>
      <c r="C1709" t="s">
        <v>184</v>
      </c>
      <c r="D1709">
        <v>7.6</v>
      </c>
      <c r="E1709">
        <v>2.9</v>
      </c>
      <c r="F1709">
        <v>10.5</v>
      </c>
      <c r="G1709">
        <v>16.399999999999999</v>
      </c>
      <c r="H1709">
        <v>26.9</v>
      </c>
      <c r="I1709">
        <v>15.1</v>
      </c>
      <c r="J1709">
        <v>0</v>
      </c>
      <c r="K1709">
        <v>15.2</v>
      </c>
      <c r="L1709">
        <v>42</v>
      </c>
      <c r="M1709">
        <v>28</v>
      </c>
      <c r="N1709">
        <v>11</v>
      </c>
      <c r="O1709">
        <v>39</v>
      </c>
      <c r="P1709">
        <v>61</v>
      </c>
      <c r="Q1709">
        <v>100</v>
      </c>
    </row>
    <row r="1710" spans="1:17" x14ac:dyDescent="0.2">
      <c r="A1710" s="7" t="str">
        <f t="shared" si="26"/>
        <v>EnglandAug-10</v>
      </c>
      <c r="B1710" t="s">
        <v>248</v>
      </c>
      <c r="C1710" t="s">
        <v>196</v>
      </c>
      <c r="D1710">
        <v>8.8000000000000007</v>
      </c>
      <c r="E1710">
        <v>3.5</v>
      </c>
      <c r="F1710">
        <v>12.3</v>
      </c>
      <c r="G1710">
        <v>15.9</v>
      </c>
      <c r="H1710">
        <v>28.2</v>
      </c>
      <c r="I1710">
        <v>15.8</v>
      </c>
      <c r="J1710">
        <v>0</v>
      </c>
      <c r="K1710">
        <v>15.9</v>
      </c>
      <c r="L1710">
        <v>44.1</v>
      </c>
      <c r="M1710">
        <v>31</v>
      </c>
      <c r="N1710">
        <v>12</v>
      </c>
      <c r="O1710">
        <v>44</v>
      </c>
      <c r="P1710">
        <v>56</v>
      </c>
      <c r="Q1710">
        <v>100</v>
      </c>
    </row>
    <row r="1711" spans="1:17" x14ac:dyDescent="0.2">
      <c r="A1711" s="7" t="str">
        <f t="shared" si="26"/>
        <v>EnglandAug-11</v>
      </c>
      <c r="B1711" t="s">
        <v>248</v>
      </c>
      <c r="C1711" t="s">
        <v>208</v>
      </c>
      <c r="D1711">
        <v>5.9</v>
      </c>
      <c r="E1711">
        <v>7.2</v>
      </c>
      <c r="F1711">
        <v>13.2</v>
      </c>
      <c r="G1711">
        <v>13.6</v>
      </c>
      <c r="H1711">
        <v>26.7</v>
      </c>
      <c r="I1711">
        <v>19</v>
      </c>
      <c r="J1711">
        <v>0.2</v>
      </c>
      <c r="K1711">
        <v>19.2</v>
      </c>
      <c r="L1711">
        <v>45.9</v>
      </c>
      <c r="M1711">
        <v>22</v>
      </c>
      <c r="N1711">
        <v>27</v>
      </c>
      <c r="O1711">
        <v>49</v>
      </c>
      <c r="P1711">
        <v>51</v>
      </c>
      <c r="Q1711">
        <v>100</v>
      </c>
    </row>
    <row r="1712" spans="1:17" x14ac:dyDescent="0.2">
      <c r="A1712" s="7" t="str">
        <f t="shared" si="26"/>
        <v>EnglandAug-12</v>
      </c>
      <c r="B1712" t="s">
        <v>248</v>
      </c>
      <c r="C1712" t="s">
        <v>253</v>
      </c>
      <c r="D1712">
        <v>7.8</v>
      </c>
      <c r="E1712">
        <v>11</v>
      </c>
      <c r="F1712">
        <v>18.7</v>
      </c>
      <c r="G1712">
        <v>14.5</v>
      </c>
      <c r="H1712">
        <v>33.200000000000003</v>
      </c>
      <c r="I1712">
        <v>18.100000000000001</v>
      </c>
      <c r="J1712">
        <v>2.5</v>
      </c>
      <c r="K1712">
        <v>20.6</v>
      </c>
      <c r="L1712">
        <v>53.8</v>
      </c>
      <c r="M1712">
        <v>23</v>
      </c>
      <c r="N1712">
        <v>33</v>
      </c>
      <c r="O1712">
        <v>56</v>
      </c>
      <c r="P1712">
        <v>44</v>
      </c>
      <c r="Q1712">
        <v>100</v>
      </c>
    </row>
    <row r="1713" spans="1:17" x14ac:dyDescent="0.2">
      <c r="A1713" s="7" t="str">
        <f t="shared" si="26"/>
        <v>EnglandAug-13</v>
      </c>
      <c r="B1713" t="s">
        <v>248</v>
      </c>
      <c r="C1713" t="s">
        <v>760</v>
      </c>
      <c r="D1713">
        <v>3.8</v>
      </c>
      <c r="E1713">
        <v>12.1</v>
      </c>
      <c r="F1713">
        <v>15.8</v>
      </c>
      <c r="G1713">
        <v>7.5</v>
      </c>
      <c r="H1713">
        <v>23.3</v>
      </c>
      <c r="I1713">
        <v>24.2</v>
      </c>
      <c r="J1713">
        <v>5.7</v>
      </c>
      <c r="K1713">
        <v>29.9</v>
      </c>
      <c r="L1713">
        <v>53.2</v>
      </c>
      <c r="M1713">
        <v>16</v>
      </c>
      <c r="N1713">
        <v>52</v>
      </c>
      <c r="O1713">
        <v>68</v>
      </c>
      <c r="P1713">
        <v>32</v>
      </c>
      <c r="Q1713">
        <v>100</v>
      </c>
    </row>
    <row r="1714" spans="1:17" x14ac:dyDescent="0.2">
      <c r="A1714" s="7" t="str">
        <f t="shared" si="26"/>
        <v>EnglandAug-14</v>
      </c>
      <c r="B1714" t="s">
        <v>248</v>
      </c>
      <c r="C1714" t="s">
        <v>774</v>
      </c>
      <c r="D1714">
        <v>1.9</v>
      </c>
      <c r="E1714">
        <v>10.1</v>
      </c>
      <c r="F1714">
        <v>12.1</v>
      </c>
      <c r="G1714">
        <v>2.9</v>
      </c>
      <c r="H1714">
        <v>15</v>
      </c>
      <c r="I1714">
        <v>20.7</v>
      </c>
      <c r="J1714">
        <v>17.8</v>
      </c>
      <c r="K1714">
        <v>38.5</v>
      </c>
      <c r="L1714">
        <v>53.5</v>
      </c>
      <c r="M1714">
        <v>13</v>
      </c>
      <c r="N1714">
        <v>68</v>
      </c>
      <c r="O1714">
        <v>80</v>
      </c>
      <c r="P1714">
        <v>20</v>
      </c>
      <c r="Q1714">
        <v>100</v>
      </c>
    </row>
    <row r="1715" spans="1:17" x14ac:dyDescent="0.2">
      <c r="A1715" s="7" t="str">
        <f t="shared" si="26"/>
        <v>EnglandDec-08</v>
      </c>
      <c r="B1715" t="s">
        <v>248</v>
      </c>
      <c r="C1715" t="s">
        <v>176</v>
      </c>
      <c r="D1715">
        <v>5</v>
      </c>
      <c r="E1715">
        <v>2.2999999999999998</v>
      </c>
      <c r="F1715">
        <v>7.3</v>
      </c>
      <c r="G1715">
        <v>12</v>
      </c>
      <c r="H1715">
        <v>19.3</v>
      </c>
      <c r="I1715">
        <v>13.5</v>
      </c>
      <c r="J1715">
        <v>0</v>
      </c>
      <c r="K1715">
        <v>13.5</v>
      </c>
      <c r="L1715">
        <v>32.9</v>
      </c>
      <c r="M1715">
        <v>26</v>
      </c>
      <c r="N1715">
        <v>12</v>
      </c>
      <c r="O1715">
        <v>38</v>
      </c>
      <c r="P1715">
        <v>62</v>
      </c>
      <c r="Q1715">
        <v>100</v>
      </c>
    </row>
    <row r="1716" spans="1:17" x14ac:dyDescent="0.2">
      <c r="A1716" s="7" t="str">
        <f t="shared" si="26"/>
        <v>EnglandDec-08 to Feb-09</v>
      </c>
      <c r="B1716" t="s">
        <v>248</v>
      </c>
      <c r="C1716" t="s">
        <v>136</v>
      </c>
      <c r="D1716">
        <v>18</v>
      </c>
      <c r="E1716">
        <v>7.7</v>
      </c>
      <c r="F1716">
        <v>25.8</v>
      </c>
      <c r="G1716">
        <v>44.6</v>
      </c>
      <c r="H1716">
        <v>70.400000000000006</v>
      </c>
      <c r="I1716">
        <v>46.8</v>
      </c>
      <c r="J1716">
        <v>0</v>
      </c>
      <c r="K1716">
        <v>46.8</v>
      </c>
      <c r="L1716">
        <v>117.3</v>
      </c>
      <c r="M1716">
        <v>26</v>
      </c>
      <c r="N1716">
        <v>11</v>
      </c>
      <c r="O1716">
        <v>37</v>
      </c>
      <c r="P1716">
        <v>63</v>
      </c>
      <c r="Q1716">
        <v>100</v>
      </c>
    </row>
    <row r="1717" spans="1:17" x14ac:dyDescent="0.2">
      <c r="A1717" s="7" t="str">
        <f t="shared" si="26"/>
        <v>EnglandDec-09</v>
      </c>
      <c r="B1717" t="s">
        <v>248</v>
      </c>
      <c r="C1717" t="s">
        <v>188</v>
      </c>
      <c r="D1717">
        <v>6.8</v>
      </c>
      <c r="E1717">
        <v>2.7</v>
      </c>
      <c r="F1717">
        <v>9.4</v>
      </c>
      <c r="G1717">
        <v>13.8</v>
      </c>
      <c r="H1717">
        <v>23.3</v>
      </c>
      <c r="I1717">
        <v>13.3</v>
      </c>
      <c r="J1717">
        <v>0</v>
      </c>
      <c r="K1717">
        <v>13.4</v>
      </c>
      <c r="L1717">
        <v>36.6</v>
      </c>
      <c r="M1717">
        <v>29</v>
      </c>
      <c r="N1717">
        <v>11</v>
      </c>
      <c r="O1717">
        <v>41</v>
      </c>
      <c r="P1717">
        <v>59</v>
      </c>
      <c r="Q1717">
        <v>100</v>
      </c>
    </row>
    <row r="1718" spans="1:17" x14ac:dyDescent="0.2">
      <c r="A1718" s="7" t="str">
        <f t="shared" si="26"/>
        <v>EnglandDec-09 to Feb-10</v>
      </c>
      <c r="B1718" t="s">
        <v>248</v>
      </c>
      <c r="C1718" t="s">
        <v>140</v>
      </c>
      <c r="D1718">
        <v>24.3</v>
      </c>
      <c r="E1718">
        <v>8.5</v>
      </c>
      <c r="F1718">
        <v>32.799999999999997</v>
      </c>
      <c r="G1718">
        <v>49.3</v>
      </c>
      <c r="H1718">
        <v>82.1</v>
      </c>
      <c r="I1718">
        <v>45.9</v>
      </c>
      <c r="J1718">
        <v>0.1</v>
      </c>
      <c r="K1718">
        <v>45.9</v>
      </c>
      <c r="L1718">
        <v>128.1</v>
      </c>
      <c r="M1718">
        <v>30</v>
      </c>
      <c r="N1718">
        <v>10</v>
      </c>
      <c r="O1718">
        <v>40</v>
      </c>
      <c r="P1718">
        <v>60</v>
      </c>
      <c r="Q1718">
        <v>100</v>
      </c>
    </row>
    <row r="1719" spans="1:17" x14ac:dyDescent="0.2">
      <c r="A1719" s="7" t="str">
        <f t="shared" si="26"/>
        <v>EnglandDec-10</v>
      </c>
      <c r="B1719" t="s">
        <v>248</v>
      </c>
      <c r="C1719" t="s">
        <v>200</v>
      </c>
      <c r="D1719">
        <v>7.3</v>
      </c>
      <c r="E1719">
        <v>3.5</v>
      </c>
      <c r="F1719">
        <v>10.7</v>
      </c>
      <c r="G1719">
        <v>12.9</v>
      </c>
      <c r="H1719">
        <v>23.7</v>
      </c>
      <c r="I1719">
        <v>13.7</v>
      </c>
      <c r="J1719">
        <v>0.1</v>
      </c>
      <c r="K1719">
        <v>13.7</v>
      </c>
      <c r="L1719">
        <v>37.4</v>
      </c>
      <c r="M1719">
        <v>31</v>
      </c>
      <c r="N1719">
        <v>15</v>
      </c>
      <c r="O1719">
        <v>45</v>
      </c>
      <c r="P1719">
        <v>55</v>
      </c>
      <c r="Q1719">
        <v>100</v>
      </c>
    </row>
    <row r="1720" spans="1:17" x14ac:dyDescent="0.2">
      <c r="A1720" s="7" t="str">
        <f t="shared" si="26"/>
        <v>EnglandDec-10 to Feb-11</v>
      </c>
      <c r="B1720" t="s">
        <v>248</v>
      </c>
      <c r="C1720" t="s">
        <v>144</v>
      </c>
      <c r="D1720">
        <v>24</v>
      </c>
      <c r="E1720">
        <v>13.3</v>
      </c>
      <c r="F1720">
        <v>37.299999999999997</v>
      </c>
      <c r="G1720">
        <v>47.9</v>
      </c>
      <c r="H1720">
        <v>85.2</v>
      </c>
      <c r="I1720">
        <v>46.4</v>
      </c>
      <c r="J1720">
        <v>0.2</v>
      </c>
      <c r="K1720">
        <v>46.6</v>
      </c>
      <c r="L1720">
        <v>131.9</v>
      </c>
      <c r="M1720">
        <v>28</v>
      </c>
      <c r="N1720">
        <v>16</v>
      </c>
      <c r="O1720">
        <v>44</v>
      </c>
      <c r="P1720">
        <v>56</v>
      </c>
      <c r="Q1720">
        <v>100</v>
      </c>
    </row>
    <row r="1721" spans="1:17" x14ac:dyDescent="0.2">
      <c r="A1721" s="7" t="str">
        <f t="shared" si="26"/>
        <v>EnglandDec-11</v>
      </c>
      <c r="B1721" t="s">
        <v>248</v>
      </c>
      <c r="C1721" t="s">
        <v>234</v>
      </c>
      <c r="D1721">
        <v>6.7</v>
      </c>
      <c r="E1721">
        <v>8.6</v>
      </c>
      <c r="F1721">
        <v>15.3</v>
      </c>
      <c r="G1721">
        <v>12.5</v>
      </c>
      <c r="H1721">
        <v>27.8</v>
      </c>
      <c r="I1721">
        <v>18.5</v>
      </c>
      <c r="J1721">
        <v>1.6</v>
      </c>
      <c r="K1721">
        <v>20</v>
      </c>
      <c r="L1721">
        <v>47.8</v>
      </c>
      <c r="M1721">
        <v>24</v>
      </c>
      <c r="N1721">
        <v>31</v>
      </c>
      <c r="O1721">
        <v>55</v>
      </c>
      <c r="P1721">
        <v>45</v>
      </c>
      <c r="Q1721">
        <v>100</v>
      </c>
    </row>
    <row r="1722" spans="1:17" x14ac:dyDescent="0.2">
      <c r="A1722" s="7" t="str">
        <f t="shared" si="26"/>
        <v>EnglandDec-11 to Feb-12</v>
      </c>
      <c r="B1722" t="s">
        <v>248</v>
      </c>
      <c r="C1722" t="s">
        <v>230</v>
      </c>
      <c r="D1722">
        <v>21.7</v>
      </c>
      <c r="E1722">
        <v>28</v>
      </c>
      <c r="F1722">
        <v>49.7</v>
      </c>
      <c r="G1722">
        <v>42.3</v>
      </c>
      <c r="H1722">
        <v>92.1</v>
      </c>
      <c r="I1722">
        <v>58.7</v>
      </c>
      <c r="J1722">
        <v>4.0999999999999996</v>
      </c>
      <c r="K1722">
        <v>62.8</v>
      </c>
      <c r="L1722">
        <v>154.80000000000001</v>
      </c>
      <c r="M1722">
        <v>24</v>
      </c>
      <c r="N1722">
        <v>30</v>
      </c>
      <c r="O1722">
        <v>54</v>
      </c>
      <c r="P1722">
        <v>46</v>
      </c>
      <c r="Q1722">
        <v>100</v>
      </c>
    </row>
    <row r="1723" spans="1:17" x14ac:dyDescent="0.2">
      <c r="A1723" s="7" t="str">
        <f t="shared" si="26"/>
        <v>EnglandDec-12</v>
      </c>
      <c r="B1723" t="s">
        <v>248</v>
      </c>
      <c r="C1723" t="s">
        <v>266</v>
      </c>
      <c r="D1723">
        <v>5.5</v>
      </c>
      <c r="E1723">
        <v>10</v>
      </c>
      <c r="F1723">
        <v>15.5</v>
      </c>
      <c r="G1723">
        <v>9.9</v>
      </c>
      <c r="H1723">
        <v>25.4</v>
      </c>
      <c r="I1723">
        <v>16.8</v>
      </c>
      <c r="J1723">
        <v>5.0999999999999996</v>
      </c>
      <c r="K1723">
        <v>21.9</v>
      </c>
      <c r="L1723">
        <v>47.3</v>
      </c>
      <c r="M1723">
        <v>21</v>
      </c>
      <c r="N1723">
        <v>39</v>
      </c>
      <c r="O1723">
        <v>61</v>
      </c>
      <c r="P1723">
        <v>39</v>
      </c>
      <c r="Q1723">
        <v>100</v>
      </c>
    </row>
    <row r="1724" spans="1:17" x14ac:dyDescent="0.2">
      <c r="A1724" s="7" t="str">
        <f t="shared" si="26"/>
        <v>EnglandDec-12 to Feb-13</v>
      </c>
      <c r="B1724" t="s">
        <v>248</v>
      </c>
      <c r="C1724" t="s">
        <v>271</v>
      </c>
      <c r="D1724">
        <v>18.899999999999999</v>
      </c>
      <c r="E1724">
        <v>36.1</v>
      </c>
      <c r="F1724">
        <v>55</v>
      </c>
      <c r="G1724">
        <v>34.700000000000003</v>
      </c>
      <c r="H1724">
        <v>89.7</v>
      </c>
      <c r="I1724">
        <v>61.8</v>
      </c>
      <c r="J1724">
        <v>19.2</v>
      </c>
      <c r="K1724">
        <v>80.900000000000006</v>
      </c>
      <c r="L1724">
        <v>170.6</v>
      </c>
      <c r="M1724">
        <v>21</v>
      </c>
      <c r="N1724">
        <v>40</v>
      </c>
      <c r="O1724">
        <v>61</v>
      </c>
      <c r="P1724">
        <v>39</v>
      </c>
      <c r="Q1724">
        <v>100</v>
      </c>
    </row>
    <row r="1725" spans="1:17" x14ac:dyDescent="0.2">
      <c r="A1725" s="7" t="str">
        <f t="shared" si="26"/>
        <v>EnglandDec-13</v>
      </c>
      <c r="B1725" t="s">
        <v>248</v>
      </c>
      <c r="C1725" t="s">
        <v>788</v>
      </c>
      <c r="D1725">
        <v>2.4</v>
      </c>
      <c r="E1725">
        <v>8.9</v>
      </c>
      <c r="F1725">
        <v>11.3</v>
      </c>
      <c r="G1725">
        <v>4.7</v>
      </c>
      <c r="H1725">
        <v>16</v>
      </c>
      <c r="I1725">
        <v>20.6</v>
      </c>
      <c r="J1725">
        <v>6.9</v>
      </c>
      <c r="K1725">
        <v>27.4</v>
      </c>
      <c r="L1725">
        <v>43.5</v>
      </c>
      <c r="M1725">
        <v>15</v>
      </c>
      <c r="N1725">
        <v>56</v>
      </c>
      <c r="O1725">
        <v>70</v>
      </c>
      <c r="P1725">
        <v>30</v>
      </c>
      <c r="Q1725">
        <v>100</v>
      </c>
    </row>
    <row r="1726" spans="1:17" x14ac:dyDescent="0.2">
      <c r="A1726" s="7" t="str">
        <f t="shared" si="26"/>
        <v>EnglandDec-13 to Feb-14</v>
      </c>
      <c r="B1726" t="s">
        <v>248</v>
      </c>
      <c r="C1726" t="s">
        <v>803</v>
      </c>
      <c r="D1726">
        <v>8.5</v>
      </c>
      <c r="E1726">
        <v>31.4</v>
      </c>
      <c r="F1726">
        <v>39.9</v>
      </c>
      <c r="G1726">
        <v>17.399999999999999</v>
      </c>
      <c r="H1726">
        <v>57.3</v>
      </c>
      <c r="I1726">
        <v>71.599999999999994</v>
      </c>
      <c r="J1726">
        <v>27.9</v>
      </c>
      <c r="K1726">
        <v>99.5</v>
      </c>
      <c r="L1726">
        <v>156.69999999999999</v>
      </c>
      <c r="M1726">
        <v>15</v>
      </c>
      <c r="N1726">
        <v>55</v>
      </c>
      <c r="O1726">
        <v>70</v>
      </c>
      <c r="P1726">
        <v>30</v>
      </c>
      <c r="Q1726">
        <v>100</v>
      </c>
    </row>
    <row r="1727" spans="1:17" x14ac:dyDescent="0.2">
      <c r="A1727" s="7" t="str">
        <f t="shared" si="26"/>
        <v>EnglandFeb-09</v>
      </c>
      <c r="B1727" t="s">
        <v>248</v>
      </c>
      <c r="C1727" t="s">
        <v>178</v>
      </c>
      <c r="D1727">
        <v>6.3</v>
      </c>
      <c r="E1727">
        <v>2.6</v>
      </c>
      <c r="F1727">
        <v>8.9</v>
      </c>
      <c r="G1727">
        <v>15.8</v>
      </c>
      <c r="H1727">
        <v>24.6</v>
      </c>
      <c r="I1727">
        <v>15.8</v>
      </c>
      <c r="J1727">
        <v>0</v>
      </c>
      <c r="K1727">
        <v>15.8</v>
      </c>
      <c r="L1727">
        <v>40.4</v>
      </c>
      <c r="M1727">
        <v>26</v>
      </c>
      <c r="N1727">
        <v>10</v>
      </c>
      <c r="O1727">
        <v>36</v>
      </c>
      <c r="P1727">
        <v>64</v>
      </c>
      <c r="Q1727">
        <v>100</v>
      </c>
    </row>
    <row r="1728" spans="1:17" x14ac:dyDescent="0.2">
      <c r="A1728" s="7" t="str">
        <f t="shared" si="26"/>
        <v>EnglandFeb-10</v>
      </c>
      <c r="B1728" t="s">
        <v>248</v>
      </c>
      <c r="C1728" t="s">
        <v>190</v>
      </c>
      <c r="D1728">
        <v>8.6</v>
      </c>
      <c r="E1728">
        <v>2.9</v>
      </c>
      <c r="F1728">
        <v>11.4</v>
      </c>
      <c r="G1728">
        <v>17.600000000000001</v>
      </c>
      <c r="H1728">
        <v>29</v>
      </c>
      <c r="I1728">
        <v>15.6</v>
      </c>
      <c r="J1728">
        <v>0</v>
      </c>
      <c r="K1728">
        <v>15.7</v>
      </c>
      <c r="L1728">
        <v>44.7</v>
      </c>
      <c r="M1728">
        <v>30</v>
      </c>
      <c r="N1728">
        <v>10</v>
      </c>
      <c r="O1728">
        <v>39</v>
      </c>
      <c r="P1728">
        <v>61</v>
      </c>
      <c r="Q1728">
        <v>100</v>
      </c>
    </row>
    <row r="1729" spans="1:17" x14ac:dyDescent="0.2">
      <c r="A1729" s="7" t="str">
        <f t="shared" si="26"/>
        <v>EnglandFeb-11</v>
      </c>
      <c r="B1729" t="s">
        <v>248</v>
      </c>
      <c r="C1729" t="s">
        <v>202</v>
      </c>
      <c r="D1729">
        <v>7.5</v>
      </c>
      <c r="E1729">
        <v>5</v>
      </c>
      <c r="F1729">
        <v>12.5</v>
      </c>
      <c r="G1729">
        <v>17.100000000000001</v>
      </c>
      <c r="H1729">
        <v>29.6</v>
      </c>
      <c r="I1729">
        <v>15.8</v>
      </c>
      <c r="J1729">
        <v>0.1</v>
      </c>
      <c r="K1729">
        <v>15.9</v>
      </c>
      <c r="L1729">
        <v>45.5</v>
      </c>
      <c r="M1729">
        <v>25</v>
      </c>
      <c r="N1729">
        <v>17</v>
      </c>
      <c r="O1729">
        <v>42</v>
      </c>
      <c r="P1729">
        <v>58</v>
      </c>
      <c r="Q1729">
        <v>100</v>
      </c>
    </row>
    <row r="1730" spans="1:17" x14ac:dyDescent="0.2">
      <c r="A1730" s="7" t="str">
        <f t="shared" si="26"/>
        <v>EnglandFeb-12</v>
      </c>
      <c r="B1730" t="s">
        <v>248</v>
      </c>
      <c r="C1730" t="s">
        <v>236</v>
      </c>
      <c r="D1730">
        <v>7.3</v>
      </c>
      <c r="E1730">
        <v>10.199999999999999</v>
      </c>
      <c r="F1730">
        <v>17.5</v>
      </c>
      <c r="G1730">
        <v>14.3</v>
      </c>
      <c r="H1730">
        <v>31.8</v>
      </c>
      <c r="I1730">
        <v>19.2</v>
      </c>
      <c r="J1730">
        <v>1.2</v>
      </c>
      <c r="K1730">
        <v>20.399999999999999</v>
      </c>
      <c r="L1730">
        <v>52.2</v>
      </c>
      <c r="M1730">
        <v>23</v>
      </c>
      <c r="N1730">
        <v>32</v>
      </c>
      <c r="O1730">
        <v>55</v>
      </c>
      <c r="P1730">
        <v>45</v>
      </c>
      <c r="Q1730">
        <v>100</v>
      </c>
    </row>
    <row r="1731" spans="1:17" x14ac:dyDescent="0.2">
      <c r="A1731" s="7" t="str">
        <f t="shared" ref="A1731:A1794" si="27">CONCATENATE(B1731,C1731)</f>
        <v>EnglandFeb-13</v>
      </c>
      <c r="B1731" t="s">
        <v>248</v>
      </c>
      <c r="C1731" t="s">
        <v>268</v>
      </c>
      <c r="D1731">
        <v>6.2</v>
      </c>
      <c r="E1731">
        <v>13.1</v>
      </c>
      <c r="F1731">
        <v>19.3</v>
      </c>
      <c r="G1731">
        <v>11.3</v>
      </c>
      <c r="H1731">
        <v>30.6</v>
      </c>
      <c r="I1731">
        <v>21.6</v>
      </c>
      <c r="J1731">
        <v>8.8000000000000007</v>
      </c>
      <c r="K1731">
        <v>30.4</v>
      </c>
      <c r="L1731">
        <v>61</v>
      </c>
      <c r="M1731">
        <v>20</v>
      </c>
      <c r="N1731">
        <v>43</v>
      </c>
      <c r="O1731">
        <v>63</v>
      </c>
      <c r="P1731">
        <v>37</v>
      </c>
      <c r="Q1731">
        <v>100</v>
      </c>
    </row>
    <row r="1732" spans="1:17" x14ac:dyDescent="0.2">
      <c r="A1732" s="7" t="str">
        <f t="shared" si="27"/>
        <v>EnglandFeb-14</v>
      </c>
      <c r="B1732" t="s">
        <v>248</v>
      </c>
      <c r="C1732" t="s">
        <v>805</v>
      </c>
      <c r="D1732">
        <v>2.8</v>
      </c>
      <c r="E1732">
        <v>10.4</v>
      </c>
      <c r="F1732">
        <v>13.2</v>
      </c>
      <c r="G1732">
        <v>5.7</v>
      </c>
      <c r="H1732">
        <v>18.899999999999999</v>
      </c>
      <c r="I1732">
        <v>23.4</v>
      </c>
      <c r="J1732">
        <v>10.8</v>
      </c>
      <c r="K1732">
        <v>34.200000000000003</v>
      </c>
      <c r="L1732">
        <v>53</v>
      </c>
      <c r="M1732">
        <v>15</v>
      </c>
      <c r="N1732">
        <v>55</v>
      </c>
      <c r="O1732">
        <v>70</v>
      </c>
      <c r="P1732">
        <v>30</v>
      </c>
      <c r="Q1732">
        <v>100</v>
      </c>
    </row>
    <row r="1733" spans="1:17" x14ac:dyDescent="0.2">
      <c r="A1733" s="7" t="str">
        <f t="shared" si="27"/>
        <v>EnglandJan-09</v>
      </c>
      <c r="B1733" t="s">
        <v>248</v>
      </c>
      <c r="C1733" t="s">
        <v>177</v>
      </c>
      <c r="D1733">
        <v>6.8</v>
      </c>
      <c r="E1733">
        <v>2.9</v>
      </c>
      <c r="F1733">
        <v>9.6</v>
      </c>
      <c r="G1733">
        <v>16.8</v>
      </c>
      <c r="H1733">
        <v>26.5</v>
      </c>
      <c r="I1733">
        <v>17.5</v>
      </c>
      <c r="J1733">
        <v>0</v>
      </c>
      <c r="K1733">
        <v>17.5</v>
      </c>
      <c r="L1733">
        <v>44</v>
      </c>
      <c r="M1733">
        <v>26</v>
      </c>
      <c r="N1733">
        <v>11</v>
      </c>
      <c r="O1733">
        <v>36</v>
      </c>
      <c r="P1733">
        <v>64</v>
      </c>
      <c r="Q1733">
        <v>100</v>
      </c>
    </row>
    <row r="1734" spans="1:17" x14ac:dyDescent="0.2">
      <c r="A1734" s="7" t="str">
        <f t="shared" si="27"/>
        <v>EnglandJan-09 to Dec-09</v>
      </c>
      <c r="B1734" t="s">
        <v>248</v>
      </c>
      <c r="C1734" t="s">
        <v>122</v>
      </c>
      <c r="D1734">
        <v>89.4</v>
      </c>
      <c r="E1734">
        <v>34.700000000000003</v>
      </c>
      <c r="F1734">
        <v>124.1</v>
      </c>
      <c r="G1734">
        <v>205.7</v>
      </c>
      <c r="H1734">
        <v>329.8</v>
      </c>
      <c r="I1734">
        <v>191.9</v>
      </c>
      <c r="J1734">
        <v>0.2</v>
      </c>
      <c r="K1734">
        <v>192.1</v>
      </c>
      <c r="L1734">
        <v>521.9</v>
      </c>
      <c r="M1734">
        <v>27</v>
      </c>
      <c r="N1734">
        <v>11</v>
      </c>
      <c r="O1734">
        <v>38</v>
      </c>
      <c r="P1734">
        <v>62</v>
      </c>
      <c r="Q1734">
        <v>100</v>
      </c>
    </row>
    <row r="1735" spans="1:17" x14ac:dyDescent="0.2">
      <c r="A1735" s="7" t="str">
        <f t="shared" si="27"/>
        <v>EnglandJan-09 to Mar-09</v>
      </c>
      <c r="B1735" t="s">
        <v>248</v>
      </c>
      <c r="C1735" t="s">
        <v>126</v>
      </c>
      <c r="D1735">
        <v>20.6</v>
      </c>
      <c r="E1735">
        <v>8.3000000000000007</v>
      </c>
      <c r="F1735">
        <v>28.9</v>
      </c>
      <c r="G1735">
        <v>51.4</v>
      </c>
      <c r="H1735">
        <v>80.3</v>
      </c>
      <c r="I1735">
        <v>50.5</v>
      </c>
      <c r="J1735">
        <v>0</v>
      </c>
      <c r="K1735">
        <v>50.6</v>
      </c>
      <c r="L1735">
        <v>130.9</v>
      </c>
      <c r="M1735">
        <v>26</v>
      </c>
      <c r="N1735">
        <v>10</v>
      </c>
      <c r="O1735">
        <v>36</v>
      </c>
      <c r="P1735">
        <v>64</v>
      </c>
      <c r="Q1735">
        <v>100</v>
      </c>
    </row>
    <row r="1736" spans="1:17" x14ac:dyDescent="0.2">
      <c r="A1736" s="7" t="str">
        <f t="shared" si="27"/>
        <v>EnglandJan-10</v>
      </c>
      <c r="B1736" t="s">
        <v>248</v>
      </c>
      <c r="C1736" t="s">
        <v>189</v>
      </c>
      <c r="D1736">
        <v>8.9</v>
      </c>
      <c r="E1736">
        <v>3</v>
      </c>
      <c r="F1736">
        <v>11.9</v>
      </c>
      <c r="G1736">
        <v>17.899999999999999</v>
      </c>
      <c r="H1736">
        <v>29.9</v>
      </c>
      <c r="I1736">
        <v>16.899999999999999</v>
      </c>
      <c r="J1736">
        <v>0</v>
      </c>
      <c r="K1736">
        <v>16.899999999999999</v>
      </c>
      <c r="L1736">
        <v>46.8</v>
      </c>
      <c r="M1736">
        <v>30</v>
      </c>
      <c r="N1736">
        <v>10</v>
      </c>
      <c r="O1736">
        <v>40</v>
      </c>
      <c r="P1736">
        <v>60</v>
      </c>
      <c r="Q1736">
        <v>100</v>
      </c>
    </row>
    <row r="1737" spans="1:17" x14ac:dyDescent="0.2">
      <c r="A1737" s="7" t="str">
        <f t="shared" si="27"/>
        <v>EnglandJan-10 to Dec-10</v>
      </c>
      <c r="B1737" t="s">
        <v>248</v>
      </c>
      <c r="C1737" t="s">
        <v>123</v>
      </c>
      <c r="D1737">
        <v>105.1</v>
      </c>
      <c r="E1737">
        <v>41.4</v>
      </c>
      <c r="F1737">
        <v>146.5</v>
      </c>
      <c r="G1737">
        <v>200.5</v>
      </c>
      <c r="H1737">
        <v>347.1</v>
      </c>
      <c r="I1737">
        <v>192.6</v>
      </c>
      <c r="J1737">
        <v>0.4</v>
      </c>
      <c r="K1737">
        <v>193</v>
      </c>
      <c r="L1737">
        <v>540.1</v>
      </c>
      <c r="M1737">
        <v>30</v>
      </c>
      <c r="N1737">
        <v>12</v>
      </c>
      <c r="O1737">
        <v>42</v>
      </c>
      <c r="P1737">
        <v>58</v>
      </c>
      <c r="Q1737">
        <v>100</v>
      </c>
    </row>
    <row r="1738" spans="1:17" x14ac:dyDescent="0.2">
      <c r="A1738" s="7" t="str">
        <f t="shared" si="27"/>
        <v>EnglandJan-10 to Mar-10</v>
      </c>
      <c r="B1738" t="s">
        <v>248</v>
      </c>
      <c r="C1738" t="s">
        <v>130</v>
      </c>
      <c r="D1738">
        <v>26.8</v>
      </c>
      <c r="E1738">
        <v>9.1999999999999993</v>
      </c>
      <c r="F1738">
        <v>36</v>
      </c>
      <c r="G1738">
        <v>54.8</v>
      </c>
      <c r="H1738">
        <v>90.7</v>
      </c>
      <c r="I1738">
        <v>49.6</v>
      </c>
      <c r="J1738">
        <v>0.1</v>
      </c>
      <c r="K1738">
        <v>49.7</v>
      </c>
      <c r="L1738">
        <v>140.4</v>
      </c>
      <c r="M1738">
        <v>30</v>
      </c>
      <c r="N1738">
        <v>10</v>
      </c>
      <c r="O1738">
        <v>40</v>
      </c>
      <c r="P1738">
        <v>60</v>
      </c>
      <c r="Q1738">
        <v>100</v>
      </c>
    </row>
    <row r="1739" spans="1:17" x14ac:dyDescent="0.2">
      <c r="A1739" s="7" t="str">
        <f t="shared" si="27"/>
        <v>EnglandJan-11</v>
      </c>
      <c r="B1739" t="s">
        <v>248</v>
      </c>
      <c r="C1739" t="s">
        <v>201</v>
      </c>
      <c r="D1739">
        <v>9.3000000000000007</v>
      </c>
      <c r="E1739">
        <v>4.9000000000000004</v>
      </c>
      <c r="F1739">
        <v>14.1</v>
      </c>
      <c r="G1739">
        <v>17.899999999999999</v>
      </c>
      <c r="H1739">
        <v>32</v>
      </c>
      <c r="I1739">
        <v>17</v>
      </c>
      <c r="J1739">
        <v>0.1</v>
      </c>
      <c r="K1739">
        <v>17</v>
      </c>
      <c r="L1739">
        <v>49</v>
      </c>
      <c r="M1739">
        <v>29</v>
      </c>
      <c r="N1739">
        <v>15</v>
      </c>
      <c r="O1739">
        <v>44</v>
      </c>
      <c r="P1739">
        <v>56</v>
      </c>
      <c r="Q1739">
        <v>100</v>
      </c>
    </row>
    <row r="1740" spans="1:17" x14ac:dyDescent="0.2">
      <c r="A1740" s="7" t="str">
        <f t="shared" si="27"/>
        <v>EnglandJan-11 to Dec-11</v>
      </c>
      <c r="B1740" t="s">
        <v>248</v>
      </c>
      <c r="C1740" t="s">
        <v>228</v>
      </c>
      <c r="D1740">
        <v>80.599999999999994</v>
      </c>
      <c r="E1740">
        <v>85.3</v>
      </c>
      <c r="F1740">
        <v>166</v>
      </c>
      <c r="G1740">
        <v>181.3</v>
      </c>
      <c r="H1740">
        <v>347.3</v>
      </c>
      <c r="I1740">
        <v>221.4</v>
      </c>
      <c r="J1740">
        <v>4.3</v>
      </c>
      <c r="K1740">
        <v>225.7</v>
      </c>
      <c r="L1740">
        <v>573</v>
      </c>
      <c r="M1740">
        <v>23</v>
      </c>
      <c r="N1740">
        <v>25</v>
      </c>
      <c r="O1740">
        <v>48</v>
      </c>
      <c r="P1740">
        <v>52</v>
      </c>
      <c r="Q1740">
        <v>100</v>
      </c>
    </row>
    <row r="1741" spans="1:17" x14ac:dyDescent="0.2">
      <c r="A1741" s="7" t="str">
        <f t="shared" si="27"/>
        <v>EnglandJan-11 to Mar-11</v>
      </c>
      <c r="B1741" t="s">
        <v>248</v>
      </c>
      <c r="C1741" t="s">
        <v>134</v>
      </c>
      <c r="D1741">
        <v>23.8</v>
      </c>
      <c r="E1741">
        <v>16.100000000000001</v>
      </c>
      <c r="F1741">
        <v>39.9</v>
      </c>
      <c r="G1741">
        <v>53.8</v>
      </c>
      <c r="H1741">
        <v>93.7</v>
      </c>
      <c r="I1741">
        <v>51.6</v>
      </c>
      <c r="J1741">
        <v>0.2</v>
      </c>
      <c r="K1741">
        <v>51.8</v>
      </c>
      <c r="L1741">
        <v>145.5</v>
      </c>
      <c r="M1741">
        <v>25</v>
      </c>
      <c r="N1741">
        <v>17</v>
      </c>
      <c r="O1741">
        <v>43</v>
      </c>
      <c r="P1741">
        <v>57</v>
      </c>
      <c r="Q1741">
        <v>100</v>
      </c>
    </row>
    <row r="1742" spans="1:17" x14ac:dyDescent="0.2">
      <c r="A1742" s="7" t="str">
        <f t="shared" si="27"/>
        <v>EnglandJan-12</v>
      </c>
      <c r="B1742" t="s">
        <v>248</v>
      </c>
      <c r="C1742" t="s">
        <v>235</v>
      </c>
      <c r="D1742">
        <v>7.7</v>
      </c>
      <c r="E1742">
        <v>9.1999999999999993</v>
      </c>
      <c r="F1742">
        <v>16.899999999999999</v>
      </c>
      <c r="G1742">
        <v>15.6</v>
      </c>
      <c r="H1742">
        <v>32.5</v>
      </c>
      <c r="I1742">
        <v>21.1</v>
      </c>
      <c r="J1742">
        <v>1.2</v>
      </c>
      <c r="K1742">
        <v>22.4</v>
      </c>
      <c r="L1742">
        <v>54.9</v>
      </c>
      <c r="M1742">
        <v>24</v>
      </c>
      <c r="N1742">
        <v>28</v>
      </c>
      <c r="O1742">
        <v>52</v>
      </c>
      <c r="P1742">
        <v>48</v>
      </c>
      <c r="Q1742">
        <v>100</v>
      </c>
    </row>
    <row r="1743" spans="1:17" x14ac:dyDescent="0.2">
      <c r="A1743" s="7" t="str">
        <f t="shared" si="27"/>
        <v>EnglandJan-12 to Dec-12</v>
      </c>
      <c r="B1743" t="s">
        <v>248</v>
      </c>
      <c r="C1743" t="s">
        <v>269</v>
      </c>
      <c r="D1743">
        <v>88.8</v>
      </c>
      <c r="E1743">
        <v>129.5</v>
      </c>
      <c r="F1743">
        <v>218.4</v>
      </c>
      <c r="G1743">
        <v>168.6</v>
      </c>
      <c r="H1743">
        <v>387</v>
      </c>
      <c r="I1743">
        <v>225.9</v>
      </c>
      <c r="J1743">
        <v>30.2</v>
      </c>
      <c r="K1743">
        <v>256</v>
      </c>
      <c r="L1743">
        <v>643</v>
      </c>
      <c r="M1743">
        <v>23</v>
      </c>
      <c r="N1743">
        <v>33</v>
      </c>
      <c r="O1743">
        <v>56</v>
      </c>
      <c r="P1743">
        <v>44</v>
      </c>
      <c r="Q1743">
        <v>100</v>
      </c>
    </row>
    <row r="1744" spans="1:17" x14ac:dyDescent="0.2">
      <c r="A1744" s="7" t="str">
        <f t="shared" si="27"/>
        <v>EnglandJan-12 to Mar-12</v>
      </c>
      <c r="B1744" t="s">
        <v>248</v>
      </c>
      <c r="C1744" t="s">
        <v>239</v>
      </c>
      <c r="D1744">
        <v>22.5</v>
      </c>
      <c r="E1744">
        <v>30.7</v>
      </c>
      <c r="F1744">
        <v>53.2</v>
      </c>
      <c r="G1744">
        <v>44.5</v>
      </c>
      <c r="H1744">
        <v>97.7</v>
      </c>
      <c r="I1744">
        <v>59.2</v>
      </c>
      <c r="J1744">
        <v>3.9</v>
      </c>
      <c r="K1744">
        <v>63.2</v>
      </c>
      <c r="L1744">
        <v>160.9</v>
      </c>
      <c r="M1744">
        <v>23</v>
      </c>
      <c r="N1744">
        <v>31</v>
      </c>
      <c r="O1744">
        <v>54</v>
      </c>
      <c r="P1744">
        <v>46</v>
      </c>
      <c r="Q1744">
        <v>100</v>
      </c>
    </row>
    <row r="1745" spans="1:17" x14ac:dyDescent="0.2">
      <c r="A1745" s="7" t="str">
        <f t="shared" si="27"/>
        <v>EnglandJan-13</v>
      </c>
      <c r="B1745" t="s">
        <v>248</v>
      </c>
      <c r="C1745" t="s">
        <v>267</v>
      </c>
      <c r="D1745">
        <v>7.2</v>
      </c>
      <c r="E1745">
        <v>12.9</v>
      </c>
      <c r="F1745">
        <v>20.100000000000001</v>
      </c>
      <c r="G1745">
        <v>13.5</v>
      </c>
      <c r="H1745">
        <v>33.6</v>
      </c>
      <c r="I1745">
        <v>23.4</v>
      </c>
      <c r="J1745">
        <v>5.3</v>
      </c>
      <c r="K1745">
        <v>28.7</v>
      </c>
      <c r="L1745">
        <v>62.3</v>
      </c>
      <c r="M1745">
        <v>22</v>
      </c>
      <c r="N1745">
        <v>38</v>
      </c>
      <c r="O1745">
        <v>60</v>
      </c>
      <c r="P1745">
        <v>40</v>
      </c>
      <c r="Q1745">
        <v>100</v>
      </c>
    </row>
    <row r="1746" spans="1:17" x14ac:dyDescent="0.2">
      <c r="A1746" s="7" t="str">
        <f t="shared" si="27"/>
        <v>EnglandJan-13 to Dec-13</v>
      </c>
      <c r="B1746" t="s">
        <v>248</v>
      </c>
      <c r="C1746" t="s">
        <v>789</v>
      </c>
      <c r="D1746">
        <v>53.8</v>
      </c>
      <c r="E1746">
        <v>145.5</v>
      </c>
      <c r="F1746">
        <v>199.3</v>
      </c>
      <c r="G1746">
        <v>101.7</v>
      </c>
      <c r="H1746">
        <v>300.89999999999998</v>
      </c>
      <c r="I1746">
        <v>278.2</v>
      </c>
      <c r="J1746">
        <v>76.599999999999994</v>
      </c>
      <c r="K1746">
        <v>354.8</v>
      </c>
      <c r="L1746">
        <v>655.8</v>
      </c>
      <c r="M1746">
        <v>18</v>
      </c>
      <c r="N1746">
        <v>48</v>
      </c>
      <c r="O1746">
        <v>66</v>
      </c>
      <c r="P1746">
        <v>34</v>
      </c>
      <c r="Q1746">
        <v>100</v>
      </c>
    </row>
    <row r="1747" spans="1:17" x14ac:dyDescent="0.2">
      <c r="A1747" s="7" t="str">
        <f t="shared" si="27"/>
        <v>EnglandJan-13 to Mar-13</v>
      </c>
      <c r="B1747" t="s">
        <v>248</v>
      </c>
      <c r="C1747" t="s">
        <v>280</v>
      </c>
      <c r="D1747">
        <v>19</v>
      </c>
      <c r="E1747">
        <v>38.299999999999997</v>
      </c>
      <c r="F1747">
        <v>57.3</v>
      </c>
      <c r="G1747">
        <v>34.6</v>
      </c>
      <c r="H1747">
        <v>91.8</v>
      </c>
      <c r="I1747">
        <v>65.8</v>
      </c>
      <c r="J1747">
        <v>19.2</v>
      </c>
      <c r="K1747">
        <v>85</v>
      </c>
      <c r="L1747">
        <v>176.8</v>
      </c>
      <c r="M1747">
        <v>21</v>
      </c>
      <c r="N1747">
        <v>42</v>
      </c>
      <c r="O1747">
        <v>62</v>
      </c>
      <c r="P1747">
        <v>38</v>
      </c>
      <c r="Q1747">
        <v>100</v>
      </c>
    </row>
    <row r="1748" spans="1:17" x14ac:dyDescent="0.2">
      <c r="A1748" s="7" t="str">
        <f t="shared" si="27"/>
        <v>EnglandJan-14</v>
      </c>
      <c r="B1748" t="s">
        <v>248</v>
      </c>
      <c r="C1748" t="s">
        <v>804</v>
      </c>
      <c r="D1748">
        <v>3.3</v>
      </c>
      <c r="E1748">
        <v>12.1</v>
      </c>
      <c r="F1748">
        <v>15.4</v>
      </c>
      <c r="G1748">
        <v>7</v>
      </c>
      <c r="H1748">
        <v>22.4</v>
      </c>
      <c r="I1748">
        <v>27.6</v>
      </c>
      <c r="J1748">
        <v>10.199999999999999</v>
      </c>
      <c r="K1748">
        <v>37.9</v>
      </c>
      <c r="L1748">
        <v>60.2</v>
      </c>
      <c r="M1748">
        <v>15</v>
      </c>
      <c r="N1748">
        <v>54</v>
      </c>
      <c r="O1748">
        <v>69</v>
      </c>
      <c r="P1748">
        <v>31</v>
      </c>
      <c r="Q1748">
        <v>100</v>
      </c>
    </row>
    <row r="1749" spans="1:17" x14ac:dyDescent="0.2">
      <c r="A1749" s="7" t="str">
        <f t="shared" si="27"/>
        <v>EnglandJan-14 to Mar-14</v>
      </c>
      <c r="B1749" t="s">
        <v>248</v>
      </c>
      <c r="C1749" t="s">
        <v>802</v>
      </c>
      <c r="D1749">
        <v>9</v>
      </c>
      <c r="E1749">
        <v>33.6</v>
      </c>
      <c r="F1749">
        <v>42.6</v>
      </c>
      <c r="G1749">
        <v>18.5</v>
      </c>
      <c r="H1749">
        <v>61.1</v>
      </c>
      <c r="I1749">
        <v>75.7</v>
      </c>
      <c r="J1749">
        <v>31.3</v>
      </c>
      <c r="K1749">
        <v>107.1</v>
      </c>
      <c r="L1749">
        <v>168.1</v>
      </c>
      <c r="M1749">
        <v>15</v>
      </c>
      <c r="N1749">
        <v>55</v>
      </c>
      <c r="O1749">
        <v>70</v>
      </c>
      <c r="P1749">
        <v>30</v>
      </c>
      <c r="Q1749">
        <v>100</v>
      </c>
    </row>
    <row r="1750" spans="1:17" x14ac:dyDescent="0.2">
      <c r="A1750" s="7" t="str">
        <f t="shared" si="27"/>
        <v>EnglandJul-09</v>
      </c>
      <c r="B1750" t="s">
        <v>248</v>
      </c>
      <c r="C1750" t="s">
        <v>183</v>
      </c>
      <c r="D1750">
        <v>8.1</v>
      </c>
      <c r="E1750">
        <v>3.3</v>
      </c>
      <c r="F1750">
        <v>11.4</v>
      </c>
      <c r="G1750">
        <v>18.5</v>
      </c>
      <c r="H1750">
        <v>29.9</v>
      </c>
      <c r="I1750">
        <v>17.5</v>
      </c>
      <c r="J1750">
        <v>0</v>
      </c>
      <c r="K1750">
        <v>17.5</v>
      </c>
      <c r="L1750">
        <v>47.5</v>
      </c>
      <c r="M1750">
        <v>27</v>
      </c>
      <c r="N1750">
        <v>11</v>
      </c>
      <c r="O1750">
        <v>38</v>
      </c>
      <c r="P1750">
        <v>62</v>
      </c>
      <c r="Q1750">
        <v>100</v>
      </c>
    </row>
    <row r="1751" spans="1:17" x14ac:dyDescent="0.2">
      <c r="A1751" s="7" t="str">
        <f t="shared" si="27"/>
        <v>EnglandJul-09 to Sep-09</v>
      </c>
      <c r="B1751" t="s">
        <v>248</v>
      </c>
      <c r="C1751" t="s">
        <v>128</v>
      </c>
      <c r="D1751">
        <v>24.1</v>
      </c>
      <c r="E1751">
        <v>9.4</v>
      </c>
      <c r="F1751">
        <v>33.5</v>
      </c>
      <c r="G1751">
        <v>52.7</v>
      </c>
      <c r="H1751">
        <v>86.2</v>
      </c>
      <c r="I1751">
        <v>48.7</v>
      </c>
      <c r="J1751">
        <v>0.1</v>
      </c>
      <c r="K1751">
        <v>48.7</v>
      </c>
      <c r="L1751">
        <v>135</v>
      </c>
      <c r="M1751">
        <v>28</v>
      </c>
      <c r="N1751">
        <v>11</v>
      </c>
      <c r="O1751">
        <v>39</v>
      </c>
      <c r="P1751">
        <v>61</v>
      </c>
      <c r="Q1751">
        <v>100</v>
      </c>
    </row>
    <row r="1752" spans="1:17" x14ac:dyDescent="0.2">
      <c r="A1752" s="7" t="str">
        <f t="shared" si="27"/>
        <v>EnglandJul-10</v>
      </c>
      <c r="B1752" t="s">
        <v>248</v>
      </c>
      <c r="C1752" t="s">
        <v>195</v>
      </c>
      <c r="D1752">
        <v>9.1999999999999993</v>
      </c>
      <c r="E1752">
        <v>3.9</v>
      </c>
      <c r="F1752">
        <v>13</v>
      </c>
      <c r="G1752">
        <v>17.5</v>
      </c>
      <c r="H1752">
        <v>30.5</v>
      </c>
      <c r="I1752">
        <v>17.2</v>
      </c>
      <c r="J1752">
        <v>0</v>
      </c>
      <c r="K1752">
        <v>17.2</v>
      </c>
      <c r="L1752">
        <v>47.8</v>
      </c>
      <c r="M1752">
        <v>30</v>
      </c>
      <c r="N1752">
        <v>13</v>
      </c>
      <c r="O1752">
        <v>43</v>
      </c>
      <c r="P1752">
        <v>57</v>
      </c>
      <c r="Q1752">
        <v>100</v>
      </c>
    </row>
    <row r="1753" spans="1:17" x14ac:dyDescent="0.2">
      <c r="A1753" s="7" t="str">
        <f t="shared" si="27"/>
        <v>EnglandJul-10 to Sep-10</v>
      </c>
      <c r="B1753" t="s">
        <v>248</v>
      </c>
      <c r="C1753" t="s">
        <v>132</v>
      </c>
      <c r="D1753">
        <v>27.3</v>
      </c>
      <c r="E1753">
        <v>11.5</v>
      </c>
      <c r="F1753">
        <v>38.799999999999997</v>
      </c>
      <c r="G1753">
        <v>50.3</v>
      </c>
      <c r="H1753">
        <v>89.1</v>
      </c>
      <c r="I1753">
        <v>49.4</v>
      </c>
      <c r="J1753">
        <v>0.1</v>
      </c>
      <c r="K1753">
        <v>49.5</v>
      </c>
      <c r="L1753">
        <v>138.6</v>
      </c>
      <c r="M1753">
        <v>31</v>
      </c>
      <c r="N1753">
        <v>13</v>
      </c>
      <c r="O1753">
        <v>44</v>
      </c>
      <c r="P1753">
        <v>56</v>
      </c>
      <c r="Q1753">
        <v>100</v>
      </c>
    </row>
    <row r="1754" spans="1:17" x14ac:dyDescent="0.2">
      <c r="A1754" s="7" t="str">
        <f t="shared" si="27"/>
        <v>EnglandJul-11</v>
      </c>
      <c r="B1754" t="s">
        <v>248</v>
      </c>
      <c r="C1754" t="s">
        <v>207</v>
      </c>
      <c r="D1754">
        <v>5.9</v>
      </c>
      <c r="E1754">
        <v>7.4</v>
      </c>
      <c r="F1754">
        <v>13.3</v>
      </c>
      <c r="G1754">
        <v>13.8</v>
      </c>
      <c r="H1754">
        <v>27.2</v>
      </c>
      <c r="I1754">
        <v>19.100000000000001</v>
      </c>
      <c r="J1754">
        <v>0.1</v>
      </c>
      <c r="K1754">
        <v>19.2</v>
      </c>
      <c r="L1754">
        <v>46.4</v>
      </c>
      <c r="M1754">
        <v>22</v>
      </c>
      <c r="N1754">
        <v>27</v>
      </c>
      <c r="O1754">
        <v>49</v>
      </c>
      <c r="P1754">
        <v>51</v>
      </c>
      <c r="Q1754">
        <v>100</v>
      </c>
    </row>
    <row r="1755" spans="1:17" x14ac:dyDescent="0.2">
      <c r="A1755" s="7" t="str">
        <f t="shared" si="27"/>
        <v>EnglandJul-11 to Sep-11</v>
      </c>
      <c r="B1755" t="s">
        <v>248</v>
      </c>
      <c r="C1755" t="s">
        <v>151</v>
      </c>
      <c r="D1755">
        <v>18.5</v>
      </c>
      <c r="E1755">
        <v>23.3</v>
      </c>
      <c r="F1755">
        <v>41.8</v>
      </c>
      <c r="G1755">
        <v>42.1</v>
      </c>
      <c r="H1755">
        <v>83.9</v>
      </c>
      <c r="I1755">
        <v>57.5</v>
      </c>
      <c r="J1755">
        <v>0.5</v>
      </c>
      <c r="K1755">
        <v>58.1</v>
      </c>
      <c r="L1755">
        <v>142</v>
      </c>
      <c r="M1755">
        <v>22</v>
      </c>
      <c r="N1755">
        <v>28</v>
      </c>
      <c r="O1755">
        <v>50</v>
      </c>
      <c r="P1755">
        <v>50</v>
      </c>
      <c r="Q1755">
        <v>100</v>
      </c>
    </row>
    <row r="1756" spans="1:17" x14ac:dyDescent="0.2">
      <c r="A1756" s="7" t="str">
        <f t="shared" si="27"/>
        <v>EnglandJul-12</v>
      </c>
      <c r="B1756" t="s">
        <v>248</v>
      </c>
      <c r="C1756" t="s">
        <v>252</v>
      </c>
      <c r="D1756">
        <v>8</v>
      </c>
      <c r="E1756">
        <v>11.5</v>
      </c>
      <c r="F1756">
        <v>19.5</v>
      </c>
      <c r="G1756">
        <v>14.7</v>
      </c>
      <c r="H1756">
        <v>34.200000000000003</v>
      </c>
      <c r="I1756">
        <v>19.399999999999999</v>
      </c>
      <c r="J1756">
        <v>2.6</v>
      </c>
      <c r="K1756">
        <v>22</v>
      </c>
      <c r="L1756">
        <v>56.2</v>
      </c>
      <c r="M1756">
        <v>23</v>
      </c>
      <c r="N1756">
        <v>34</v>
      </c>
      <c r="O1756">
        <v>57</v>
      </c>
      <c r="P1756">
        <v>43</v>
      </c>
      <c r="Q1756">
        <v>100</v>
      </c>
    </row>
    <row r="1757" spans="1:17" x14ac:dyDescent="0.2">
      <c r="A1757" s="7" t="str">
        <f t="shared" si="27"/>
        <v>EnglandJul-12 to Sep-12</v>
      </c>
      <c r="B1757" t="s">
        <v>248</v>
      </c>
      <c r="C1757" t="s">
        <v>256</v>
      </c>
      <c r="D1757">
        <v>23.4</v>
      </c>
      <c r="E1757">
        <v>33.9</v>
      </c>
      <c r="F1757">
        <v>57.3</v>
      </c>
      <c r="G1757">
        <v>43.4</v>
      </c>
      <c r="H1757">
        <v>100.8</v>
      </c>
      <c r="I1757">
        <v>55.9</v>
      </c>
      <c r="J1757">
        <v>7.8</v>
      </c>
      <c r="K1757">
        <v>63.7</v>
      </c>
      <c r="L1757">
        <v>164.4</v>
      </c>
      <c r="M1757">
        <v>23</v>
      </c>
      <c r="N1757">
        <v>34</v>
      </c>
      <c r="O1757">
        <v>57</v>
      </c>
      <c r="P1757">
        <v>43</v>
      </c>
      <c r="Q1757">
        <v>100</v>
      </c>
    </row>
    <row r="1758" spans="1:17" x14ac:dyDescent="0.2">
      <c r="A1758" s="7" t="str">
        <f t="shared" si="27"/>
        <v>EnglandJul-13</v>
      </c>
      <c r="B1758" t="s">
        <v>248</v>
      </c>
      <c r="C1758" t="s">
        <v>759</v>
      </c>
      <c r="D1758">
        <v>4.5</v>
      </c>
      <c r="E1758">
        <v>13.6</v>
      </c>
      <c r="F1758">
        <v>18.100000000000001</v>
      </c>
      <c r="G1758">
        <v>8.6</v>
      </c>
      <c r="H1758">
        <v>26.6</v>
      </c>
      <c r="I1758">
        <v>26</v>
      </c>
      <c r="J1758">
        <v>7.8</v>
      </c>
      <c r="K1758">
        <v>33.799999999999997</v>
      </c>
      <c r="L1758">
        <v>60.5</v>
      </c>
      <c r="M1758">
        <v>17</v>
      </c>
      <c r="N1758">
        <v>51</v>
      </c>
      <c r="O1758">
        <v>68</v>
      </c>
      <c r="P1758">
        <v>32</v>
      </c>
      <c r="Q1758">
        <v>100</v>
      </c>
    </row>
    <row r="1759" spans="1:17" x14ac:dyDescent="0.2">
      <c r="A1759" s="7" t="str">
        <f t="shared" si="27"/>
        <v>EnglandJul-13 to Sep-13</v>
      </c>
      <c r="B1759" t="s">
        <v>248</v>
      </c>
      <c r="C1759" t="s">
        <v>757</v>
      </c>
      <c r="D1759">
        <v>12.3</v>
      </c>
      <c r="E1759">
        <v>38.5</v>
      </c>
      <c r="F1759">
        <v>50.7</v>
      </c>
      <c r="G1759">
        <v>23.5</v>
      </c>
      <c r="H1759">
        <v>74.3</v>
      </c>
      <c r="I1759">
        <v>75.099999999999994</v>
      </c>
      <c r="J1759">
        <v>19.100000000000001</v>
      </c>
      <c r="K1759">
        <v>94.2</v>
      </c>
      <c r="L1759">
        <v>168.4</v>
      </c>
      <c r="M1759">
        <v>17</v>
      </c>
      <c r="N1759">
        <v>52</v>
      </c>
      <c r="O1759">
        <v>68</v>
      </c>
      <c r="P1759">
        <v>32</v>
      </c>
      <c r="Q1759">
        <v>100</v>
      </c>
    </row>
    <row r="1760" spans="1:17" x14ac:dyDescent="0.2">
      <c r="A1760" s="7" t="str">
        <f t="shared" si="27"/>
        <v>EnglandJul-14</v>
      </c>
      <c r="B1760" t="s">
        <v>248</v>
      </c>
      <c r="C1760" t="s">
        <v>773</v>
      </c>
      <c r="D1760">
        <v>2.2999999999999998</v>
      </c>
      <c r="E1760">
        <v>11.2</v>
      </c>
      <c r="F1760">
        <v>13.5</v>
      </c>
      <c r="G1760">
        <v>3.8</v>
      </c>
      <c r="H1760">
        <v>17.3</v>
      </c>
      <c r="I1760">
        <v>23.6</v>
      </c>
      <c r="J1760">
        <v>16.7</v>
      </c>
      <c r="K1760">
        <v>40.200000000000003</v>
      </c>
      <c r="L1760">
        <v>57.5</v>
      </c>
      <c r="M1760">
        <v>13</v>
      </c>
      <c r="N1760">
        <v>65</v>
      </c>
      <c r="O1760">
        <v>78</v>
      </c>
      <c r="P1760">
        <v>22</v>
      </c>
      <c r="Q1760">
        <v>100</v>
      </c>
    </row>
    <row r="1761" spans="1:17" x14ac:dyDescent="0.2">
      <c r="A1761" s="7" t="str">
        <f t="shared" si="27"/>
        <v>EnglandJul-14 to Sep-14</v>
      </c>
      <c r="B1761" t="s">
        <v>248</v>
      </c>
      <c r="C1761" t="s">
        <v>771</v>
      </c>
      <c r="D1761">
        <v>6.3</v>
      </c>
      <c r="E1761">
        <v>32.6</v>
      </c>
      <c r="F1761">
        <v>38.9</v>
      </c>
      <c r="G1761">
        <v>9.6999999999999993</v>
      </c>
      <c r="H1761">
        <v>48.6</v>
      </c>
      <c r="I1761">
        <v>66.7</v>
      </c>
      <c r="J1761">
        <v>56.2</v>
      </c>
      <c r="K1761">
        <v>122.9</v>
      </c>
      <c r="L1761">
        <v>171.5</v>
      </c>
      <c r="M1761">
        <v>13</v>
      </c>
      <c r="N1761">
        <v>67</v>
      </c>
      <c r="O1761">
        <v>80</v>
      </c>
      <c r="P1761">
        <v>20</v>
      </c>
      <c r="Q1761">
        <v>100</v>
      </c>
    </row>
    <row r="1762" spans="1:17" x14ac:dyDescent="0.2">
      <c r="A1762" s="7" t="str">
        <f t="shared" si="27"/>
        <v>EnglandJun-09</v>
      </c>
      <c r="B1762" t="s">
        <v>248</v>
      </c>
      <c r="C1762" t="s">
        <v>182</v>
      </c>
      <c r="D1762">
        <v>7.7</v>
      </c>
      <c r="E1762">
        <v>2.9</v>
      </c>
      <c r="F1762">
        <v>10.7</v>
      </c>
      <c r="G1762">
        <v>18.3</v>
      </c>
      <c r="H1762">
        <v>29</v>
      </c>
      <c r="I1762">
        <v>17.3</v>
      </c>
      <c r="J1762">
        <v>0</v>
      </c>
      <c r="K1762">
        <v>17.399999999999999</v>
      </c>
      <c r="L1762">
        <v>46.4</v>
      </c>
      <c r="M1762">
        <v>27</v>
      </c>
      <c r="N1762">
        <v>10</v>
      </c>
      <c r="O1762">
        <v>37</v>
      </c>
      <c r="P1762">
        <v>63</v>
      </c>
      <c r="Q1762">
        <v>100</v>
      </c>
    </row>
    <row r="1763" spans="1:17" x14ac:dyDescent="0.2">
      <c r="A1763" s="7" t="str">
        <f t="shared" si="27"/>
        <v>EnglandJun-09 to Aug-09</v>
      </c>
      <c r="B1763" t="s">
        <v>248</v>
      </c>
      <c r="C1763" t="s">
        <v>138</v>
      </c>
      <c r="D1763">
        <v>23.5</v>
      </c>
      <c r="E1763">
        <v>9.1</v>
      </c>
      <c r="F1763">
        <v>32.6</v>
      </c>
      <c r="G1763">
        <v>53.3</v>
      </c>
      <c r="H1763">
        <v>85.8</v>
      </c>
      <c r="I1763">
        <v>50</v>
      </c>
      <c r="J1763">
        <v>0.1</v>
      </c>
      <c r="K1763">
        <v>50</v>
      </c>
      <c r="L1763">
        <v>135.9</v>
      </c>
      <c r="M1763">
        <v>27</v>
      </c>
      <c r="N1763">
        <v>11</v>
      </c>
      <c r="O1763">
        <v>38</v>
      </c>
      <c r="P1763">
        <v>62</v>
      </c>
      <c r="Q1763">
        <v>100</v>
      </c>
    </row>
    <row r="1764" spans="1:17" x14ac:dyDescent="0.2">
      <c r="A1764" s="7" t="str">
        <f t="shared" si="27"/>
        <v>EnglandJun-10</v>
      </c>
      <c r="B1764" t="s">
        <v>248</v>
      </c>
      <c r="C1764" t="s">
        <v>194</v>
      </c>
      <c r="D1764">
        <v>8.8000000000000007</v>
      </c>
      <c r="E1764">
        <v>3.4</v>
      </c>
      <c r="F1764">
        <v>12.3</v>
      </c>
      <c r="G1764">
        <v>17.399999999999999</v>
      </c>
      <c r="H1764">
        <v>29.6</v>
      </c>
      <c r="I1764">
        <v>16.7</v>
      </c>
      <c r="J1764">
        <v>0</v>
      </c>
      <c r="K1764">
        <v>16.8</v>
      </c>
      <c r="L1764">
        <v>46.4</v>
      </c>
      <c r="M1764">
        <v>30</v>
      </c>
      <c r="N1764">
        <v>12</v>
      </c>
      <c r="O1764">
        <v>41</v>
      </c>
      <c r="P1764">
        <v>59</v>
      </c>
      <c r="Q1764">
        <v>100</v>
      </c>
    </row>
    <row r="1765" spans="1:17" x14ac:dyDescent="0.2">
      <c r="A1765" s="7" t="str">
        <f t="shared" si="27"/>
        <v>EnglandJun-10 to Aug-10</v>
      </c>
      <c r="B1765" t="s">
        <v>248</v>
      </c>
      <c r="C1765" t="s">
        <v>142</v>
      </c>
      <c r="D1765">
        <v>26.8</v>
      </c>
      <c r="E1765">
        <v>10.8</v>
      </c>
      <c r="F1765">
        <v>37.6</v>
      </c>
      <c r="G1765">
        <v>50.8</v>
      </c>
      <c r="H1765">
        <v>88.4</v>
      </c>
      <c r="I1765">
        <v>49.7</v>
      </c>
      <c r="J1765">
        <v>0.1</v>
      </c>
      <c r="K1765">
        <v>49.9</v>
      </c>
      <c r="L1765">
        <v>138.30000000000001</v>
      </c>
      <c r="M1765">
        <v>30</v>
      </c>
      <c r="N1765">
        <v>12</v>
      </c>
      <c r="O1765">
        <v>43</v>
      </c>
      <c r="P1765">
        <v>57</v>
      </c>
      <c r="Q1765">
        <v>100</v>
      </c>
    </row>
    <row r="1766" spans="1:17" x14ac:dyDescent="0.2">
      <c r="A1766" s="7" t="str">
        <f t="shared" si="27"/>
        <v>EnglandJun-11</v>
      </c>
      <c r="B1766" t="s">
        <v>248</v>
      </c>
      <c r="C1766" t="s">
        <v>206</v>
      </c>
      <c r="D1766">
        <v>5.8</v>
      </c>
      <c r="E1766">
        <v>7.1</v>
      </c>
      <c r="F1766">
        <v>12.8</v>
      </c>
      <c r="G1766">
        <v>14.1</v>
      </c>
      <c r="H1766">
        <v>27</v>
      </c>
      <c r="I1766">
        <v>18.899999999999999</v>
      </c>
      <c r="J1766">
        <v>0.1</v>
      </c>
      <c r="K1766">
        <v>19</v>
      </c>
      <c r="L1766">
        <v>46</v>
      </c>
      <c r="M1766">
        <v>21</v>
      </c>
      <c r="N1766">
        <v>26</v>
      </c>
      <c r="O1766">
        <v>48</v>
      </c>
      <c r="P1766">
        <v>52</v>
      </c>
      <c r="Q1766">
        <v>100</v>
      </c>
    </row>
    <row r="1767" spans="1:17" x14ac:dyDescent="0.2">
      <c r="A1767" s="7" t="str">
        <f t="shared" si="27"/>
        <v>EnglandJun-11 to Aug-11</v>
      </c>
      <c r="B1767" t="s">
        <v>248</v>
      </c>
      <c r="C1767" t="s">
        <v>149</v>
      </c>
      <c r="D1767">
        <v>17.600000000000001</v>
      </c>
      <c r="E1767">
        <v>21.7</v>
      </c>
      <c r="F1767">
        <v>39.299999999999997</v>
      </c>
      <c r="G1767">
        <v>41.5</v>
      </c>
      <c r="H1767">
        <v>80.8</v>
      </c>
      <c r="I1767">
        <v>57.1</v>
      </c>
      <c r="J1767">
        <v>0.4</v>
      </c>
      <c r="K1767">
        <v>57.5</v>
      </c>
      <c r="L1767">
        <v>138.30000000000001</v>
      </c>
      <c r="M1767">
        <v>22</v>
      </c>
      <c r="N1767">
        <v>27</v>
      </c>
      <c r="O1767">
        <v>49</v>
      </c>
      <c r="P1767">
        <v>51</v>
      </c>
      <c r="Q1767">
        <v>100</v>
      </c>
    </row>
    <row r="1768" spans="1:17" x14ac:dyDescent="0.2">
      <c r="A1768" s="7" t="str">
        <f t="shared" si="27"/>
        <v>EnglandJun-12</v>
      </c>
      <c r="B1768" t="s">
        <v>248</v>
      </c>
      <c r="C1768" t="s">
        <v>251</v>
      </c>
      <c r="D1768">
        <v>7.4</v>
      </c>
      <c r="E1768">
        <v>10.5</v>
      </c>
      <c r="F1768">
        <v>17.899999999999999</v>
      </c>
      <c r="G1768">
        <v>13.7</v>
      </c>
      <c r="H1768">
        <v>31.6</v>
      </c>
      <c r="I1768">
        <v>17.600000000000001</v>
      </c>
      <c r="J1768">
        <v>2.1</v>
      </c>
      <c r="K1768">
        <v>19.7</v>
      </c>
      <c r="L1768">
        <v>51.3</v>
      </c>
      <c r="M1768">
        <v>23</v>
      </c>
      <c r="N1768">
        <v>33</v>
      </c>
      <c r="O1768">
        <v>57</v>
      </c>
      <c r="P1768">
        <v>43</v>
      </c>
      <c r="Q1768">
        <v>100</v>
      </c>
    </row>
    <row r="1769" spans="1:17" x14ac:dyDescent="0.2">
      <c r="A1769" s="7" t="str">
        <f t="shared" si="27"/>
        <v>EnglandJun-12 to Aug-12</v>
      </c>
      <c r="B1769" t="s">
        <v>248</v>
      </c>
      <c r="C1769" t="s">
        <v>250</v>
      </c>
      <c r="D1769">
        <v>23.2</v>
      </c>
      <c r="E1769">
        <v>33</v>
      </c>
      <c r="F1769">
        <v>56.2</v>
      </c>
      <c r="G1769">
        <v>42.9</v>
      </c>
      <c r="H1769">
        <v>99</v>
      </c>
      <c r="I1769">
        <v>55.1</v>
      </c>
      <c r="J1769">
        <v>7.2</v>
      </c>
      <c r="K1769">
        <v>62.3</v>
      </c>
      <c r="L1769">
        <v>161.30000000000001</v>
      </c>
      <c r="M1769">
        <v>23</v>
      </c>
      <c r="N1769">
        <v>33</v>
      </c>
      <c r="O1769">
        <v>57</v>
      </c>
      <c r="P1769">
        <v>43</v>
      </c>
      <c r="Q1769">
        <v>100</v>
      </c>
    </row>
    <row r="1770" spans="1:17" x14ac:dyDescent="0.2">
      <c r="A1770" s="7" t="str">
        <f t="shared" si="27"/>
        <v>EnglandJun-13</v>
      </c>
      <c r="B1770" t="s">
        <v>248</v>
      </c>
      <c r="C1770" t="s">
        <v>754</v>
      </c>
      <c r="D1770">
        <v>4.0999999999999996</v>
      </c>
      <c r="E1770">
        <v>11.8</v>
      </c>
      <c r="F1770">
        <v>16</v>
      </c>
      <c r="G1770">
        <v>7.6</v>
      </c>
      <c r="H1770">
        <v>23.6</v>
      </c>
      <c r="I1770">
        <v>22.9</v>
      </c>
      <c r="J1770">
        <v>6</v>
      </c>
      <c r="K1770">
        <v>28.9</v>
      </c>
      <c r="L1770">
        <v>52.5</v>
      </c>
      <c r="M1770">
        <v>17</v>
      </c>
      <c r="N1770">
        <v>50</v>
      </c>
      <c r="O1770">
        <v>68</v>
      </c>
      <c r="P1770">
        <v>32</v>
      </c>
      <c r="Q1770">
        <v>100</v>
      </c>
    </row>
    <row r="1771" spans="1:17" x14ac:dyDescent="0.2">
      <c r="A1771" s="7" t="str">
        <f t="shared" si="27"/>
        <v>EnglandJun-13 to Aug-13</v>
      </c>
      <c r="B1771" t="s">
        <v>248</v>
      </c>
      <c r="C1771" t="s">
        <v>758</v>
      </c>
      <c r="D1771">
        <v>12.4</v>
      </c>
      <c r="E1771">
        <v>37.5</v>
      </c>
      <c r="F1771">
        <v>49.9</v>
      </c>
      <c r="G1771">
        <v>23.7</v>
      </c>
      <c r="H1771">
        <v>73.5</v>
      </c>
      <c r="I1771">
        <v>73.099999999999994</v>
      </c>
      <c r="J1771">
        <v>19.600000000000001</v>
      </c>
      <c r="K1771">
        <v>92.6</v>
      </c>
      <c r="L1771">
        <v>166.2</v>
      </c>
      <c r="M1771">
        <v>17</v>
      </c>
      <c r="N1771">
        <v>51</v>
      </c>
      <c r="O1771">
        <v>68</v>
      </c>
      <c r="P1771">
        <v>32</v>
      </c>
      <c r="Q1771">
        <v>100</v>
      </c>
    </row>
    <row r="1772" spans="1:17" x14ac:dyDescent="0.2">
      <c r="A1772" s="7" t="str">
        <f t="shared" si="27"/>
        <v>EnglandJun-14</v>
      </c>
      <c r="B1772" t="s">
        <v>248</v>
      </c>
      <c r="C1772" t="s">
        <v>770</v>
      </c>
      <c r="D1772">
        <v>2.4</v>
      </c>
      <c r="E1772">
        <v>10.5</v>
      </c>
      <c r="F1772">
        <v>12.9</v>
      </c>
      <c r="G1772">
        <v>4.3</v>
      </c>
      <c r="H1772">
        <v>17.2</v>
      </c>
      <c r="I1772">
        <v>23.1</v>
      </c>
      <c r="J1772">
        <v>14.1</v>
      </c>
      <c r="K1772">
        <v>37.299999999999997</v>
      </c>
      <c r="L1772">
        <v>54.5</v>
      </c>
      <c r="M1772">
        <v>14</v>
      </c>
      <c r="N1772">
        <v>61</v>
      </c>
      <c r="O1772">
        <v>75</v>
      </c>
      <c r="P1772">
        <v>25</v>
      </c>
      <c r="Q1772">
        <v>100</v>
      </c>
    </row>
    <row r="1773" spans="1:17" x14ac:dyDescent="0.2">
      <c r="A1773" s="7" t="str">
        <f t="shared" si="27"/>
        <v>EnglandJun-14 to Aug-14</v>
      </c>
      <c r="B1773" t="s">
        <v>248</v>
      </c>
      <c r="C1773" t="s">
        <v>772</v>
      </c>
      <c r="D1773">
        <v>6.6</v>
      </c>
      <c r="E1773">
        <v>31.9</v>
      </c>
      <c r="F1773">
        <v>38.5</v>
      </c>
      <c r="G1773">
        <v>11.1</v>
      </c>
      <c r="H1773">
        <v>49.6</v>
      </c>
      <c r="I1773">
        <v>67.400000000000006</v>
      </c>
      <c r="J1773">
        <v>48.6</v>
      </c>
      <c r="K1773">
        <v>116</v>
      </c>
      <c r="L1773">
        <v>165.5</v>
      </c>
      <c r="M1773">
        <v>13</v>
      </c>
      <c r="N1773">
        <v>64</v>
      </c>
      <c r="O1773">
        <v>78</v>
      </c>
      <c r="P1773">
        <v>22</v>
      </c>
      <c r="Q1773">
        <v>100</v>
      </c>
    </row>
    <row r="1774" spans="1:17" x14ac:dyDescent="0.2">
      <c r="A1774" s="7" t="str">
        <f t="shared" si="27"/>
        <v>EnglandMar-09</v>
      </c>
      <c r="B1774" t="s">
        <v>248</v>
      </c>
      <c r="C1774" t="s">
        <v>179</v>
      </c>
      <c r="D1774">
        <v>7.5</v>
      </c>
      <c r="E1774">
        <v>2.9</v>
      </c>
      <c r="F1774">
        <v>10.4</v>
      </c>
      <c r="G1774">
        <v>18.8</v>
      </c>
      <c r="H1774">
        <v>29.2</v>
      </c>
      <c r="I1774">
        <v>17.2</v>
      </c>
      <c r="J1774">
        <v>0</v>
      </c>
      <c r="K1774">
        <v>17.3</v>
      </c>
      <c r="L1774">
        <v>46.4</v>
      </c>
      <c r="M1774">
        <v>26</v>
      </c>
      <c r="N1774">
        <v>10</v>
      </c>
      <c r="O1774">
        <v>35</v>
      </c>
      <c r="P1774">
        <v>65</v>
      </c>
      <c r="Q1774">
        <v>100</v>
      </c>
    </row>
    <row r="1775" spans="1:17" x14ac:dyDescent="0.2">
      <c r="A1775" s="7" t="str">
        <f t="shared" si="27"/>
        <v>EnglandMar-09 to May-09</v>
      </c>
      <c r="B1775" t="s">
        <v>248</v>
      </c>
      <c r="C1775" t="s">
        <v>137</v>
      </c>
      <c r="D1775">
        <v>22</v>
      </c>
      <c r="E1775">
        <v>8.5</v>
      </c>
      <c r="F1775">
        <v>30.4</v>
      </c>
      <c r="G1775">
        <v>54.1</v>
      </c>
      <c r="H1775">
        <v>84.6</v>
      </c>
      <c r="I1775">
        <v>48.2</v>
      </c>
      <c r="J1775">
        <v>0</v>
      </c>
      <c r="K1775">
        <v>48.3</v>
      </c>
      <c r="L1775">
        <v>132.9</v>
      </c>
      <c r="M1775">
        <v>26</v>
      </c>
      <c r="N1775">
        <v>10</v>
      </c>
      <c r="O1775">
        <v>36</v>
      </c>
      <c r="P1775">
        <v>64</v>
      </c>
      <c r="Q1775">
        <v>100</v>
      </c>
    </row>
    <row r="1776" spans="1:17" x14ac:dyDescent="0.2">
      <c r="A1776" s="7" t="str">
        <f t="shared" si="27"/>
        <v>EnglandMar-10</v>
      </c>
      <c r="B1776" t="s">
        <v>248</v>
      </c>
      <c r="C1776" t="s">
        <v>191</v>
      </c>
      <c r="D1776">
        <v>9.3000000000000007</v>
      </c>
      <c r="E1776">
        <v>3.3</v>
      </c>
      <c r="F1776">
        <v>12.6</v>
      </c>
      <c r="G1776">
        <v>19.3</v>
      </c>
      <c r="H1776">
        <v>31.9</v>
      </c>
      <c r="I1776">
        <v>17.100000000000001</v>
      </c>
      <c r="J1776">
        <v>0</v>
      </c>
      <c r="K1776">
        <v>17.100000000000001</v>
      </c>
      <c r="L1776">
        <v>49</v>
      </c>
      <c r="M1776">
        <v>29</v>
      </c>
      <c r="N1776">
        <v>10</v>
      </c>
      <c r="O1776">
        <v>40</v>
      </c>
      <c r="P1776">
        <v>60</v>
      </c>
      <c r="Q1776">
        <v>100</v>
      </c>
    </row>
    <row r="1777" spans="1:17" x14ac:dyDescent="0.2">
      <c r="A1777" s="7" t="str">
        <f t="shared" si="27"/>
        <v>EnglandMar-10 to May-10</v>
      </c>
      <c r="B1777" t="s">
        <v>248</v>
      </c>
      <c r="C1777" t="s">
        <v>141</v>
      </c>
      <c r="D1777">
        <v>26.4</v>
      </c>
      <c r="E1777">
        <v>9.5</v>
      </c>
      <c r="F1777">
        <v>35.9</v>
      </c>
      <c r="G1777">
        <v>52.9</v>
      </c>
      <c r="H1777">
        <v>88.8</v>
      </c>
      <c r="I1777">
        <v>48</v>
      </c>
      <c r="J1777">
        <v>0.1</v>
      </c>
      <c r="K1777">
        <v>48.1</v>
      </c>
      <c r="L1777">
        <v>136.9</v>
      </c>
      <c r="M1777">
        <v>30</v>
      </c>
      <c r="N1777">
        <v>11</v>
      </c>
      <c r="O1777">
        <v>40</v>
      </c>
      <c r="P1777">
        <v>60</v>
      </c>
      <c r="Q1777">
        <v>100</v>
      </c>
    </row>
    <row r="1778" spans="1:17" x14ac:dyDescent="0.2">
      <c r="A1778" s="7" t="str">
        <f t="shared" si="27"/>
        <v>EnglandMar-11</v>
      </c>
      <c r="B1778" t="s">
        <v>248</v>
      </c>
      <c r="C1778" t="s">
        <v>203</v>
      </c>
      <c r="D1778">
        <v>7</v>
      </c>
      <c r="E1778">
        <v>6.3</v>
      </c>
      <c r="F1778">
        <v>13.3</v>
      </c>
      <c r="G1778">
        <v>18.899999999999999</v>
      </c>
      <c r="H1778">
        <v>32.200000000000003</v>
      </c>
      <c r="I1778">
        <v>18.8</v>
      </c>
      <c r="J1778">
        <v>0.1</v>
      </c>
      <c r="K1778">
        <v>18.899999999999999</v>
      </c>
      <c r="L1778">
        <v>51</v>
      </c>
      <c r="M1778">
        <v>22</v>
      </c>
      <c r="N1778">
        <v>19</v>
      </c>
      <c r="O1778">
        <v>41</v>
      </c>
      <c r="P1778">
        <v>59</v>
      </c>
      <c r="Q1778">
        <v>100</v>
      </c>
    </row>
    <row r="1779" spans="1:17" x14ac:dyDescent="0.2">
      <c r="A1779" s="7" t="str">
        <f t="shared" si="27"/>
        <v>EnglandMar-11 to May-11</v>
      </c>
      <c r="B1779" t="s">
        <v>248</v>
      </c>
      <c r="C1779" t="s">
        <v>145</v>
      </c>
      <c r="D1779">
        <v>18</v>
      </c>
      <c r="E1779">
        <v>18.399999999999999</v>
      </c>
      <c r="F1779">
        <v>36.4</v>
      </c>
      <c r="G1779">
        <v>47.2</v>
      </c>
      <c r="H1779">
        <v>83.5</v>
      </c>
      <c r="I1779">
        <v>52.7</v>
      </c>
      <c r="J1779">
        <v>0.2</v>
      </c>
      <c r="K1779">
        <v>52.9</v>
      </c>
      <c r="L1779">
        <v>136.5</v>
      </c>
      <c r="M1779">
        <v>22</v>
      </c>
      <c r="N1779">
        <v>22</v>
      </c>
      <c r="O1779">
        <v>44</v>
      </c>
      <c r="P1779">
        <v>56</v>
      </c>
      <c r="Q1779">
        <v>100</v>
      </c>
    </row>
    <row r="1780" spans="1:17" x14ac:dyDescent="0.2">
      <c r="A1780" s="7" t="str">
        <f t="shared" si="27"/>
        <v>EnglandMar-12</v>
      </c>
      <c r="B1780" t="s">
        <v>248</v>
      </c>
      <c r="C1780" t="s">
        <v>241</v>
      </c>
      <c r="D1780">
        <v>7.5</v>
      </c>
      <c r="E1780">
        <v>11.3</v>
      </c>
      <c r="F1780">
        <v>18.8</v>
      </c>
      <c r="G1780">
        <v>14.6</v>
      </c>
      <c r="H1780">
        <v>33.5</v>
      </c>
      <c r="I1780">
        <v>19</v>
      </c>
      <c r="J1780">
        <v>1.4</v>
      </c>
      <c r="K1780">
        <v>20.399999999999999</v>
      </c>
      <c r="L1780">
        <v>53.9</v>
      </c>
      <c r="M1780">
        <v>22</v>
      </c>
      <c r="N1780">
        <v>34</v>
      </c>
      <c r="O1780">
        <v>56</v>
      </c>
      <c r="P1780">
        <v>44</v>
      </c>
      <c r="Q1780">
        <v>100</v>
      </c>
    </row>
    <row r="1781" spans="1:17" x14ac:dyDescent="0.2">
      <c r="A1781" s="7" t="str">
        <f t="shared" si="27"/>
        <v>EnglandMar-12 to May-12</v>
      </c>
      <c r="B1781" t="s">
        <v>248</v>
      </c>
      <c r="C1781" t="s">
        <v>240</v>
      </c>
      <c r="D1781">
        <v>22</v>
      </c>
      <c r="E1781">
        <v>31.4</v>
      </c>
      <c r="F1781">
        <v>53.4</v>
      </c>
      <c r="G1781">
        <v>41.9</v>
      </c>
      <c r="H1781">
        <v>95.3</v>
      </c>
      <c r="I1781">
        <v>54.2</v>
      </c>
      <c r="J1781">
        <v>4.2</v>
      </c>
      <c r="K1781">
        <v>58.4</v>
      </c>
      <c r="L1781">
        <v>153.69999999999999</v>
      </c>
      <c r="M1781">
        <v>23</v>
      </c>
      <c r="N1781">
        <v>33</v>
      </c>
      <c r="O1781">
        <v>56</v>
      </c>
      <c r="P1781">
        <v>44</v>
      </c>
      <c r="Q1781">
        <v>100</v>
      </c>
    </row>
    <row r="1782" spans="1:17" x14ac:dyDescent="0.2">
      <c r="A1782" s="7" t="str">
        <f t="shared" si="27"/>
        <v>EnglandMar-13</v>
      </c>
      <c r="B1782" t="s">
        <v>248</v>
      </c>
      <c r="C1782" t="s">
        <v>282</v>
      </c>
      <c r="D1782">
        <v>5.5</v>
      </c>
      <c r="E1782">
        <v>12.3</v>
      </c>
      <c r="F1782">
        <v>17.8</v>
      </c>
      <c r="G1782">
        <v>9.8000000000000007</v>
      </c>
      <c r="H1782">
        <v>27.6</v>
      </c>
      <c r="I1782">
        <v>20.8</v>
      </c>
      <c r="J1782">
        <v>5.2</v>
      </c>
      <c r="K1782">
        <v>25.9</v>
      </c>
      <c r="L1782">
        <v>53.6</v>
      </c>
      <c r="M1782">
        <v>20</v>
      </c>
      <c r="N1782">
        <v>44</v>
      </c>
      <c r="O1782">
        <v>64</v>
      </c>
      <c r="P1782">
        <v>36</v>
      </c>
      <c r="Q1782">
        <v>100</v>
      </c>
    </row>
    <row r="1783" spans="1:17" x14ac:dyDescent="0.2">
      <c r="A1783" s="7" t="str">
        <f t="shared" si="27"/>
        <v>EnglandMar-13 to May-13</v>
      </c>
      <c r="B1783" t="s">
        <v>248</v>
      </c>
      <c r="C1783" t="s">
        <v>281</v>
      </c>
      <c r="D1783">
        <v>14.3</v>
      </c>
      <c r="E1783">
        <v>37</v>
      </c>
      <c r="F1783">
        <v>51.3</v>
      </c>
      <c r="G1783">
        <v>26.4</v>
      </c>
      <c r="H1783">
        <v>77.7</v>
      </c>
      <c r="I1783">
        <v>62.9</v>
      </c>
      <c r="J1783">
        <v>14.6</v>
      </c>
      <c r="K1783">
        <v>77.400000000000006</v>
      </c>
      <c r="L1783">
        <v>155.1</v>
      </c>
      <c r="M1783">
        <v>18</v>
      </c>
      <c r="N1783">
        <v>48</v>
      </c>
      <c r="O1783">
        <v>66</v>
      </c>
      <c r="P1783">
        <v>34</v>
      </c>
      <c r="Q1783">
        <v>100</v>
      </c>
    </row>
    <row r="1784" spans="1:17" x14ac:dyDescent="0.2">
      <c r="A1784" s="7" t="str">
        <f t="shared" si="27"/>
        <v>EnglandMar-14</v>
      </c>
      <c r="B1784" t="s">
        <v>248</v>
      </c>
      <c r="C1784" t="s">
        <v>806</v>
      </c>
      <c r="D1784">
        <v>2.9</v>
      </c>
      <c r="E1784">
        <v>11.1</v>
      </c>
      <c r="F1784">
        <v>14</v>
      </c>
      <c r="G1784">
        <v>5.9</v>
      </c>
      <c r="H1784">
        <v>19.8</v>
      </c>
      <c r="I1784">
        <v>24.7</v>
      </c>
      <c r="J1784">
        <v>10.3</v>
      </c>
      <c r="K1784">
        <v>35</v>
      </c>
      <c r="L1784">
        <v>54.9</v>
      </c>
      <c r="M1784">
        <v>14</v>
      </c>
      <c r="N1784">
        <v>56</v>
      </c>
      <c r="O1784">
        <v>70</v>
      </c>
      <c r="P1784">
        <v>30</v>
      </c>
      <c r="Q1784">
        <v>100</v>
      </c>
    </row>
    <row r="1785" spans="1:17" x14ac:dyDescent="0.2">
      <c r="A1785" s="7" t="str">
        <f t="shared" si="27"/>
        <v>EnglandMar-14 to May-14</v>
      </c>
      <c r="B1785" t="s">
        <v>248</v>
      </c>
      <c r="C1785" t="s">
        <v>767</v>
      </c>
      <c r="D1785">
        <v>8</v>
      </c>
      <c r="E1785">
        <v>32.200000000000003</v>
      </c>
      <c r="F1785">
        <v>40.200000000000003</v>
      </c>
      <c r="G1785">
        <v>15.8</v>
      </c>
      <c r="H1785">
        <v>56</v>
      </c>
      <c r="I1785">
        <v>70.7</v>
      </c>
      <c r="J1785">
        <v>33.5</v>
      </c>
      <c r="K1785">
        <v>104.2</v>
      </c>
      <c r="L1785">
        <v>160.19999999999999</v>
      </c>
      <c r="M1785">
        <v>14</v>
      </c>
      <c r="N1785">
        <v>57</v>
      </c>
      <c r="O1785">
        <v>72</v>
      </c>
      <c r="P1785">
        <v>28</v>
      </c>
      <c r="Q1785">
        <v>100</v>
      </c>
    </row>
    <row r="1786" spans="1:17" x14ac:dyDescent="0.2">
      <c r="A1786" s="7" t="str">
        <f t="shared" si="27"/>
        <v>EnglandMay-09</v>
      </c>
      <c r="B1786" t="s">
        <v>248</v>
      </c>
      <c r="C1786" t="s">
        <v>181</v>
      </c>
      <c r="D1786">
        <v>7.2</v>
      </c>
      <c r="E1786">
        <v>2.8</v>
      </c>
      <c r="F1786">
        <v>10</v>
      </c>
      <c r="G1786">
        <v>17.7</v>
      </c>
      <c r="H1786">
        <v>27.8</v>
      </c>
      <c r="I1786">
        <v>15.6</v>
      </c>
      <c r="J1786">
        <v>0</v>
      </c>
      <c r="K1786">
        <v>15.6</v>
      </c>
      <c r="L1786">
        <v>43.4</v>
      </c>
      <c r="M1786">
        <v>26</v>
      </c>
      <c r="N1786">
        <v>10</v>
      </c>
      <c r="O1786">
        <v>36</v>
      </c>
      <c r="P1786">
        <v>64</v>
      </c>
      <c r="Q1786">
        <v>100</v>
      </c>
    </row>
    <row r="1787" spans="1:17" x14ac:dyDescent="0.2">
      <c r="A1787" s="7" t="str">
        <f t="shared" si="27"/>
        <v>EnglandMay-10</v>
      </c>
      <c r="B1787" t="s">
        <v>248</v>
      </c>
      <c r="C1787" t="s">
        <v>193</v>
      </c>
      <c r="D1787">
        <v>8.3000000000000007</v>
      </c>
      <c r="E1787">
        <v>3.1</v>
      </c>
      <c r="F1787">
        <v>11.4</v>
      </c>
      <c r="G1787">
        <v>16.5</v>
      </c>
      <c r="H1787">
        <v>27.8</v>
      </c>
      <c r="I1787">
        <v>15.3</v>
      </c>
      <c r="J1787">
        <v>0</v>
      </c>
      <c r="K1787">
        <v>15.3</v>
      </c>
      <c r="L1787">
        <v>43.2</v>
      </c>
      <c r="M1787">
        <v>30</v>
      </c>
      <c r="N1787">
        <v>11</v>
      </c>
      <c r="O1787">
        <v>41</v>
      </c>
      <c r="P1787">
        <v>59</v>
      </c>
      <c r="Q1787">
        <v>100</v>
      </c>
    </row>
    <row r="1788" spans="1:17" x14ac:dyDescent="0.2">
      <c r="A1788" s="7" t="str">
        <f t="shared" si="27"/>
        <v>EnglandMay-11</v>
      </c>
      <c r="B1788" t="s">
        <v>248</v>
      </c>
      <c r="C1788" t="s">
        <v>205</v>
      </c>
      <c r="D1788">
        <v>5.6</v>
      </c>
      <c r="E1788">
        <v>6.5</v>
      </c>
      <c r="F1788">
        <v>12.1</v>
      </c>
      <c r="G1788">
        <v>14.2</v>
      </c>
      <c r="H1788">
        <v>26.3</v>
      </c>
      <c r="I1788">
        <v>18</v>
      </c>
      <c r="J1788">
        <v>0.1</v>
      </c>
      <c r="K1788">
        <v>18</v>
      </c>
      <c r="L1788">
        <v>44.4</v>
      </c>
      <c r="M1788">
        <v>21</v>
      </c>
      <c r="N1788">
        <v>25</v>
      </c>
      <c r="O1788">
        <v>46</v>
      </c>
      <c r="P1788">
        <v>54</v>
      </c>
      <c r="Q1788">
        <v>100</v>
      </c>
    </row>
    <row r="1789" spans="1:17" x14ac:dyDescent="0.2">
      <c r="A1789" s="7" t="str">
        <f t="shared" si="27"/>
        <v>EnglandMay-12</v>
      </c>
      <c r="B1789" t="s">
        <v>248</v>
      </c>
      <c r="C1789" t="s">
        <v>243</v>
      </c>
      <c r="D1789">
        <v>7.5</v>
      </c>
      <c r="E1789">
        <v>10.5</v>
      </c>
      <c r="F1789">
        <v>18</v>
      </c>
      <c r="G1789">
        <v>14.3</v>
      </c>
      <c r="H1789">
        <v>32.4</v>
      </c>
      <c r="I1789">
        <v>18.3</v>
      </c>
      <c r="J1789">
        <v>1.6</v>
      </c>
      <c r="K1789">
        <v>19.899999999999999</v>
      </c>
      <c r="L1789">
        <v>52.3</v>
      </c>
      <c r="M1789">
        <v>23</v>
      </c>
      <c r="N1789">
        <v>32</v>
      </c>
      <c r="O1789">
        <v>56</v>
      </c>
      <c r="P1789">
        <v>44</v>
      </c>
      <c r="Q1789">
        <v>100</v>
      </c>
    </row>
    <row r="1790" spans="1:17" x14ac:dyDescent="0.2">
      <c r="A1790" s="7" t="str">
        <f t="shared" si="27"/>
        <v>EnglandMay-13</v>
      </c>
      <c r="B1790" t="s">
        <v>248</v>
      </c>
      <c r="C1790" t="s">
        <v>284</v>
      </c>
      <c r="D1790">
        <v>4.4000000000000004</v>
      </c>
      <c r="E1790">
        <v>12.5</v>
      </c>
      <c r="F1790">
        <v>16.899999999999999</v>
      </c>
      <c r="G1790">
        <v>8.1</v>
      </c>
      <c r="H1790">
        <v>24.9</v>
      </c>
      <c r="I1790">
        <v>21.8</v>
      </c>
      <c r="J1790">
        <v>5.5</v>
      </c>
      <c r="K1790">
        <v>27.4</v>
      </c>
      <c r="L1790">
        <v>52.3</v>
      </c>
      <c r="M1790">
        <v>18</v>
      </c>
      <c r="N1790">
        <v>50</v>
      </c>
      <c r="O1790">
        <v>68</v>
      </c>
      <c r="P1790">
        <v>32</v>
      </c>
      <c r="Q1790">
        <v>100</v>
      </c>
    </row>
    <row r="1791" spans="1:17" x14ac:dyDescent="0.2">
      <c r="A1791" s="7" t="str">
        <f t="shared" si="27"/>
        <v>EnglandMay-14</v>
      </c>
      <c r="B1791" t="s">
        <v>248</v>
      </c>
      <c r="C1791" t="s">
        <v>769</v>
      </c>
      <c r="D1791">
        <v>2.5</v>
      </c>
      <c r="E1791">
        <v>10.6</v>
      </c>
      <c r="F1791">
        <v>13.1</v>
      </c>
      <c r="G1791">
        <v>5</v>
      </c>
      <c r="H1791">
        <v>18.100000000000001</v>
      </c>
      <c r="I1791">
        <v>23.4</v>
      </c>
      <c r="J1791">
        <v>12.5</v>
      </c>
      <c r="K1791">
        <v>35.9</v>
      </c>
      <c r="L1791">
        <v>54</v>
      </c>
      <c r="M1791">
        <v>14</v>
      </c>
      <c r="N1791">
        <v>59</v>
      </c>
      <c r="O1791">
        <v>73</v>
      </c>
      <c r="P1791">
        <v>27</v>
      </c>
      <c r="Q1791">
        <v>100</v>
      </c>
    </row>
    <row r="1792" spans="1:17" x14ac:dyDescent="0.2">
      <c r="A1792" s="7" t="str">
        <f t="shared" si="27"/>
        <v>EnglandNov-08</v>
      </c>
      <c r="B1792" t="s">
        <v>248</v>
      </c>
      <c r="C1792" t="s">
        <v>175</v>
      </c>
      <c r="D1792">
        <v>5.3</v>
      </c>
      <c r="E1792">
        <v>2.6</v>
      </c>
      <c r="F1792">
        <v>7.8</v>
      </c>
      <c r="G1792">
        <v>13.8</v>
      </c>
      <c r="H1792">
        <v>21.7</v>
      </c>
      <c r="I1792">
        <v>15</v>
      </c>
      <c r="J1792">
        <v>0</v>
      </c>
      <c r="K1792">
        <v>15</v>
      </c>
      <c r="L1792">
        <v>36.700000000000003</v>
      </c>
      <c r="M1792">
        <v>24</v>
      </c>
      <c r="N1792">
        <v>12</v>
      </c>
      <c r="O1792">
        <v>36</v>
      </c>
      <c r="P1792">
        <v>64</v>
      </c>
      <c r="Q1792">
        <v>100</v>
      </c>
    </row>
    <row r="1793" spans="1:17" x14ac:dyDescent="0.2">
      <c r="A1793" s="7" t="str">
        <f t="shared" si="27"/>
        <v>EnglandNov-09</v>
      </c>
      <c r="B1793" t="s">
        <v>248</v>
      </c>
      <c r="C1793" t="s">
        <v>187</v>
      </c>
      <c r="D1793">
        <v>7.8</v>
      </c>
      <c r="E1793">
        <v>3</v>
      </c>
      <c r="F1793">
        <v>10.7</v>
      </c>
      <c r="G1793">
        <v>16.600000000000001</v>
      </c>
      <c r="H1793">
        <v>27.4</v>
      </c>
      <c r="I1793">
        <v>15.4</v>
      </c>
      <c r="J1793">
        <v>0</v>
      </c>
      <c r="K1793">
        <v>15.4</v>
      </c>
      <c r="L1793">
        <v>42.8</v>
      </c>
      <c r="M1793">
        <v>28</v>
      </c>
      <c r="N1793">
        <v>11</v>
      </c>
      <c r="O1793">
        <v>39</v>
      </c>
      <c r="P1793">
        <v>61</v>
      </c>
      <c r="Q1793">
        <v>100</v>
      </c>
    </row>
    <row r="1794" spans="1:17" x14ac:dyDescent="0.2">
      <c r="A1794" s="7" t="str">
        <f t="shared" si="27"/>
        <v>EnglandNov-10</v>
      </c>
      <c r="B1794" t="s">
        <v>248</v>
      </c>
      <c r="C1794" t="s">
        <v>199</v>
      </c>
      <c r="D1794">
        <v>9</v>
      </c>
      <c r="E1794">
        <v>3.9</v>
      </c>
      <c r="F1794">
        <v>12.9</v>
      </c>
      <c r="G1794">
        <v>16.2</v>
      </c>
      <c r="H1794">
        <v>29</v>
      </c>
      <c r="I1794">
        <v>16.600000000000001</v>
      </c>
      <c r="J1794">
        <v>0</v>
      </c>
      <c r="K1794">
        <v>16.7</v>
      </c>
      <c r="L1794">
        <v>45.7</v>
      </c>
      <c r="M1794">
        <v>31</v>
      </c>
      <c r="N1794">
        <v>13</v>
      </c>
      <c r="O1794">
        <v>44</v>
      </c>
      <c r="P1794">
        <v>56</v>
      </c>
      <c r="Q1794">
        <v>100</v>
      </c>
    </row>
    <row r="1795" spans="1:17" x14ac:dyDescent="0.2">
      <c r="A1795" s="7" t="str">
        <f t="shared" ref="A1795:A1858" si="28">CONCATENATE(B1795,C1795)</f>
        <v>EnglandNov-11</v>
      </c>
      <c r="B1795" t="s">
        <v>248</v>
      </c>
      <c r="C1795" t="s">
        <v>233</v>
      </c>
      <c r="D1795">
        <v>7.6</v>
      </c>
      <c r="E1795">
        <v>9.4</v>
      </c>
      <c r="F1795">
        <v>17</v>
      </c>
      <c r="G1795">
        <v>15.3</v>
      </c>
      <c r="H1795">
        <v>32.299999999999997</v>
      </c>
      <c r="I1795">
        <v>20.8</v>
      </c>
      <c r="J1795">
        <v>1.1000000000000001</v>
      </c>
      <c r="K1795">
        <v>21.9</v>
      </c>
      <c r="L1795">
        <v>54.2</v>
      </c>
      <c r="M1795">
        <v>24</v>
      </c>
      <c r="N1795">
        <v>29</v>
      </c>
      <c r="O1795">
        <v>53</v>
      </c>
      <c r="P1795">
        <v>47</v>
      </c>
      <c r="Q1795">
        <v>100</v>
      </c>
    </row>
    <row r="1796" spans="1:17" x14ac:dyDescent="0.2">
      <c r="A1796" s="7" t="str">
        <f t="shared" si="28"/>
        <v>EnglandNov-12</v>
      </c>
      <c r="B1796" t="s">
        <v>248</v>
      </c>
      <c r="C1796" t="s">
        <v>260</v>
      </c>
      <c r="D1796">
        <v>7.4</v>
      </c>
      <c r="E1796">
        <v>12</v>
      </c>
      <c r="F1796">
        <v>19.399999999999999</v>
      </c>
      <c r="G1796">
        <v>14.5</v>
      </c>
      <c r="H1796">
        <v>33.9</v>
      </c>
      <c r="I1796">
        <v>20.9</v>
      </c>
      <c r="J1796">
        <v>4.2</v>
      </c>
      <c r="K1796">
        <v>25.2</v>
      </c>
      <c r="L1796">
        <v>59.1</v>
      </c>
      <c r="M1796">
        <v>22</v>
      </c>
      <c r="N1796">
        <v>35</v>
      </c>
      <c r="O1796">
        <v>57</v>
      </c>
      <c r="P1796">
        <v>43</v>
      </c>
      <c r="Q1796">
        <v>100</v>
      </c>
    </row>
    <row r="1797" spans="1:17" x14ac:dyDescent="0.2">
      <c r="A1797" s="7" t="str">
        <f t="shared" si="28"/>
        <v>EnglandNov-13</v>
      </c>
      <c r="B1797" t="s">
        <v>248</v>
      </c>
      <c r="C1797" t="s">
        <v>787</v>
      </c>
      <c r="D1797">
        <v>3.4</v>
      </c>
      <c r="E1797">
        <v>11.1</v>
      </c>
      <c r="F1797">
        <v>14.5</v>
      </c>
      <c r="G1797">
        <v>7</v>
      </c>
      <c r="H1797">
        <v>21.5</v>
      </c>
      <c r="I1797">
        <v>25.6</v>
      </c>
      <c r="J1797">
        <v>8.5</v>
      </c>
      <c r="K1797">
        <v>34.1</v>
      </c>
      <c r="L1797">
        <v>55.5</v>
      </c>
      <c r="M1797">
        <v>16</v>
      </c>
      <c r="N1797">
        <v>52</v>
      </c>
      <c r="O1797">
        <v>68</v>
      </c>
      <c r="P1797">
        <v>32</v>
      </c>
      <c r="Q1797">
        <v>100</v>
      </c>
    </row>
    <row r="1798" spans="1:17" x14ac:dyDescent="0.2">
      <c r="A1798" s="7" t="str">
        <f t="shared" si="28"/>
        <v>EnglandOct-08</v>
      </c>
      <c r="B1798" t="s">
        <v>248</v>
      </c>
      <c r="C1798" t="s">
        <v>174</v>
      </c>
      <c r="D1798">
        <v>1.1000000000000001</v>
      </c>
      <c r="E1798">
        <v>0.6</v>
      </c>
      <c r="F1798">
        <v>1.7</v>
      </c>
      <c r="G1798">
        <v>2.9</v>
      </c>
      <c r="H1798">
        <v>4.5999999999999996</v>
      </c>
      <c r="I1798">
        <v>3</v>
      </c>
      <c r="J1798">
        <v>0</v>
      </c>
      <c r="K1798">
        <v>3</v>
      </c>
      <c r="L1798">
        <v>7.6</v>
      </c>
      <c r="M1798">
        <v>24</v>
      </c>
      <c r="N1798">
        <v>13</v>
      </c>
      <c r="O1798">
        <v>38</v>
      </c>
      <c r="P1798">
        <v>62</v>
      </c>
      <c r="Q1798">
        <v>100</v>
      </c>
    </row>
    <row r="1799" spans="1:17" x14ac:dyDescent="0.2">
      <c r="A1799" s="7" t="str">
        <f t="shared" si="28"/>
        <v>EnglandOct-08 to Dec-08</v>
      </c>
      <c r="B1799" t="s">
        <v>248</v>
      </c>
      <c r="C1799" t="s">
        <v>125</v>
      </c>
      <c r="D1799">
        <v>11.3</v>
      </c>
      <c r="E1799">
        <v>5.5</v>
      </c>
      <c r="F1799">
        <v>16.8</v>
      </c>
      <c r="G1799">
        <v>28.7</v>
      </c>
      <c r="H1799">
        <v>45.6</v>
      </c>
      <c r="I1799">
        <v>31.5</v>
      </c>
      <c r="J1799">
        <v>0</v>
      </c>
      <c r="K1799">
        <v>31.5</v>
      </c>
      <c r="L1799">
        <v>77.099999999999994</v>
      </c>
      <c r="M1799">
        <v>25</v>
      </c>
      <c r="N1799">
        <v>12</v>
      </c>
      <c r="O1799">
        <v>37</v>
      </c>
      <c r="P1799">
        <v>63</v>
      </c>
      <c r="Q1799">
        <v>100</v>
      </c>
    </row>
    <row r="1800" spans="1:17" x14ac:dyDescent="0.2">
      <c r="A1800" s="7" t="str">
        <f t="shared" si="28"/>
        <v>EnglandOct-09</v>
      </c>
      <c r="B1800" t="s">
        <v>248</v>
      </c>
      <c r="C1800" t="s">
        <v>186</v>
      </c>
      <c r="D1800">
        <v>8</v>
      </c>
      <c r="E1800">
        <v>2.9</v>
      </c>
      <c r="F1800">
        <v>10.8</v>
      </c>
      <c r="G1800">
        <v>17.399999999999999</v>
      </c>
      <c r="H1800">
        <v>28.2</v>
      </c>
      <c r="I1800">
        <v>15.6</v>
      </c>
      <c r="J1800">
        <v>0</v>
      </c>
      <c r="K1800">
        <v>15.6</v>
      </c>
      <c r="L1800">
        <v>43.9</v>
      </c>
      <c r="M1800">
        <v>28</v>
      </c>
      <c r="N1800">
        <v>10</v>
      </c>
      <c r="O1800">
        <v>38</v>
      </c>
      <c r="P1800">
        <v>62</v>
      </c>
      <c r="Q1800">
        <v>100</v>
      </c>
    </row>
    <row r="1801" spans="1:17" x14ac:dyDescent="0.2">
      <c r="A1801" s="7" t="str">
        <f t="shared" si="28"/>
        <v>EnglandOct-09 to Dec-09</v>
      </c>
      <c r="B1801" t="s">
        <v>248</v>
      </c>
      <c r="C1801" t="s">
        <v>129</v>
      </c>
      <c r="D1801">
        <v>22.5</v>
      </c>
      <c r="E1801">
        <v>8.5</v>
      </c>
      <c r="F1801">
        <v>31</v>
      </c>
      <c r="G1801">
        <v>47.9</v>
      </c>
      <c r="H1801">
        <v>78.900000000000006</v>
      </c>
      <c r="I1801">
        <v>44.3</v>
      </c>
      <c r="J1801">
        <v>0.1</v>
      </c>
      <c r="K1801">
        <v>44.4</v>
      </c>
      <c r="L1801">
        <v>123.3</v>
      </c>
      <c r="M1801">
        <v>29</v>
      </c>
      <c r="N1801">
        <v>11</v>
      </c>
      <c r="O1801">
        <v>39</v>
      </c>
      <c r="P1801">
        <v>61</v>
      </c>
      <c r="Q1801">
        <v>100</v>
      </c>
    </row>
    <row r="1802" spans="1:17" x14ac:dyDescent="0.2">
      <c r="A1802" s="7" t="str">
        <f t="shared" si="28"/>
        <v>EnglandOct-10</v>
      </c>
      <c r="B1802" t="s">
        <v>248</v>
      </c>
      <c r="C1802" t="s">
        <v>198</v>
      </c>
      <c r="D1802">
        <v>8.9</v>
      </c>
      <c r="E1802">
        <v>3.7</v>
      </c>
      <c r="F1802">
        <v>12.6</v>
      </c>
      <c r="G1802">
        <v>15.3</v>
      </c>
      <c r="H1802">
        <v>27.9</v>
      </c>
      <c r="I1802">
        <v>15.6</v>
      </c>
      <c r="J1802">
        <v>0</v>
      </c>
      <c r="K1802">
        <v>15.7</v>
      </c>
      <c r="L1802">
        <v>43.6</v>
      </c>
      <c r="M1802">
        <v>32</v>
      </c>
      <c r="N1802">
        <v>13</v>
      </c>
      <c r="O1802">
        <v>45</v>
      </c>
      <c r="P1802">
        <v>55</v>
      </c>
      <c r="Q1802">
        <v>100</v>
      </c>
    </row>
    <row r="1803" spans="1:17" x14ac:dyDescent="0.2">
      <c r="A1803" s="7" t="str">
        <f t="shared" si="28"/>
        <v>EnglandOct-10 to Dec-10</v>
      </c>
      <c r="B1803" t="s">
        <v>248</v>
      </c>
      <c r="C1803" t="s">
        <v>133</v>
      </c>
      <c r="D1803">
        <v>25.2</v>
      </c>
      <c r="E1803">
        <v>11</v>
      </c>
      <c r="F1803">
        <v>36.200000000000003</v>
      </c>
      <c r="G1803">
        <v>44.5</v>
      </c>
      <c r="H1803">
        <v>80.599999999999994</v>
      </c>
      <c r="I1803">
        <v>45.9</v>
      </c>
      <c r="J1803">
        <v>0.1</v>
      </c>
      <c r="K1803">
        <v>46</v>
      </c>
      <c r="L1803">
        <v>126.7</v>
      </c>
      <c r="M1803">
        <v>31</v>
      </c>
      <c r="N1803">
        <v>14</v>
      </c>
      <c r="O1803">
        <v>45</v>
      </c>
      <c r="P1803">
        <v>55</v>
      </c>
      <c r="Q1803">
        <v>100</v>
      </c>
    </row>
    <row r="1804" spans="1:17" x14ac:dyDescent="0.2">
      <c r="A1804" s="7" t="str">
        <f t="shared" si="28"/>
        <v>EnglandOct-11</v>
      </c>
      <c r="B1804" t="s">
        <v>248</v>
      </c>
      <c r="C1804" t="s">
        <v>232</v>
      </c>
      <c r="D1804">
        <v>7.2</v>
      </c>
      <c r="E1804">
        <v>8.8000000000000007</v>
      </c>
      <c r="F1804">
        <v>16</v>
      </c>
      <c r="G1804">
        <v>15.2</v>
      </c>
      <c r="H1804">
        <v>31.2</v>
      </c>
      <c r="I1804">
        <v>20.2</v>
      </c>
      <c r="J1804">
        <v>0.6</v>
      </c>
      <c r="K1804">
        <v>20.8</v>
      </c>
      <c r="L1804">
        <v>52</v>
      </c>
      <c r="M1804">
        <v>23</v>
      </c>
      <c r="N1804">
        <v>28</v>
      </c>
      <c r="O1804">
        <v>51</v>
      </c>
      <c r="P1804">
        <v>49</v>
      </c>
      <c r="Q1804">
        <v>100</v>
      </c>
    </row>
    <row r="1805" spans="1:17" x14ac:dyDescent="0.2">
      <c r="A1805" s="7" t="str">
        <f t="shared" si="28"/>
        <v>EnglandOct-11 to Dec-11</v>
      </c>
      <c r="B1805" t="s">
        <v>248</v>
      </c>
      <c r="C1805" t="s">
        <v>229</v>
      </c>
      <c r="D1805">
        <v>21.6</v>
      </c>
      <c r="E1805">
        <v>26.8</v>
      </c>
      <c r="F1805">
        <v>48.4</v>
      </c>
      <c r="G1805">
        <v>42.9</v>
      </c>
      <c r="H1805">
        <v>91.3</v>
      </c>
      <c r="I1805">
        <v>59.4</v>
      </c>
      <c r="J1805">
        <v>3.3</v>
      </c>
      <c r="K1805">
        <v>62.7</v>
      </c>
      <c r="L1805">
        <v>154</v>
      </c>
      <c r="M1805">
        <v>24</v>
      </c>
      <c r="N1805">
        <v>29</v>
      </c>
      <c r="O1805">
        <v>53</v>
      </c>
      <c r="P1805">
        <v>47</v>
      </c>
      <c r="Q1805">
        <v>100</v>
      </c>
    </row>
    <row r="1806" spans="1:17" x14ac:dyDescent="0.2">
      <c r="A1806" s="7" t="str">
        <f t="shared" si="28"/>
        <v>EnglandOct-12</v>
      </c>
      <c r="B1806" t="s">
        <v>248</v>
      </c>
      <c r="C1806" t="s">
        <v>259</v>
      </c>
      <c r="D1806">
        <v>8.1999999999999993</v>
      </c>
      <c r="E1806">
        <v>12.2</v>
      </c>
      <c r="F1806">
        <v>20.399999999999999</v>
      </c>
      <c r="G1806">
        <v>15.3</v>
      </c>
      <c r="H1806">
        <v>35.700000000000003</v>
      </c>
      <c r="I1806">
        <v>20.3</v>
      </c>
      <c r="J1806">
        <v>4.2</v>
      </c>
      <c r="K1806">
        <v>24.5</v>
      </c>
      <c r="L1806">
        <v>60.2</v>
      </c>
      <c r="M1806">
        <v>23</v>
      </c>
      <c r="N1806">
        <v>34</v>
      </c>
      <c r="O1806">
        <v>57</v>
      </c>
      <c r="P1806">
        <v>43</v>
      </c>
      <c r="Q1806">
        <v>100</v>
      </c>
    </row>
    <row r="1807" spans="1:17" x14ac:dyDescent="0.2">
      <c r="A1807" s="7" t="str">
        <f t="shared" si="28"/>
        <v>EnglandOct-12 to Dec-12</v>
      </c>
      <c r="B1807" t="s">
        <v>248</v>
      </c>
      <c r="C1807" t="s">
        <v>270</v>
      </c>
      <c r="D1807">
        <v>21</v>
      </c>
      <c r="E1807">
        <v>34.299999999999997</v>
      </c>
      <c r="F1807">
        <v>55.3</v>
      </c>
      <c r="G1807">
        <v>39.700000000000003</v>
      </c>
      <c r="H1807">
        <v>95.1</v>
      </c>
      <c r="I1807">
        <v>58</v>
      </c>
      <c r="J1807">
        <v>13.6</v>
      </c>
      <c r="K1807">
        <v>71.599999999999994</v>
      </c>
      <c r="L1807">
        <v>166.6</v>
      </c>
      <c r="M1807">
        <v>22</v>
      </c>
      <c r="N1807">
        <v>36</v>
      </c>
      <c r="O1807">
        <v>58</v>
      </c>
      <c r="P1807">
        <v>42</v>
      </c>
      <c r="Q1807">
        <v>100</v>
      </c>
    </row>
    <row r="1808" spans="1:17" x14ac:dyDescent="0.2">
      <c r="A1808" s="7" t="str">
        <f t="shared" si="28"/>
        <v>EnglandOct-13</v>
      </c>
      <c r="B1808" t="s">
        <v>248</v>
      </c>
      <c r="C1808" t="s">
        <v>786</v>
      </c>
      <c r="D1808">
        <v>3.9</v>
      </c>
      <c r="E1808">
        <v>12.1</v>
      </c>
      <c r="F1808">
        <v>16</v>
      </c>
      <c r="G1808">
        <v>7.7</v>
      </c>
      <c r="H1808">
        <v>23.7</v>
      </c>
      <c r="I1808">
        <v>26.3</v>
      </c>
      <c r="J1808">
        <v>7.5</v>
      </c>
      <c r="K1808">
        <v>33.799999999999997</v>
      </c>
      <c r="L1808">
        <v>57.4</v>
      </c>
      <c r="M1808">
        <v>16</v>
      </c>
      <c r="N1808">
        <v>51</v>
      </c>
      <c r="O1808">
        <v>68</v>
      </c>
      <c r="P1808">
        <v>32</v>
      </c>
      <c r="Q1808">
        <v>100</v>
      </c>
    </row>
    <row r="1809" spans="1:17" x14ac:dyDescent="0.2">
      <c r="A1809" s="7" t="str">
        <f t="shared" si="28"/>
        <v>EnglandOct-13 to Dec-13</v>
      </c>
      <c r="B1809" t="s">
        <v>248</v>
      </c>
      <c r="C1809" t="s">
        <v>784</v>
      </c>
      <c r="D1809">
        <v>9.6</v>
      </c>
      <c r="E1809">
        <v>32.200000000000003</v>
      </c>
      <c r="F1809">
        <v>41.8</v>
      </c>
      <c r="G1809">
        <v>19.399999999999999</v>
      </c>
      <c r="H1809">
        <v>61.2</v>
      </c>
      <c r="I1809">
        <v>72.5</v>
      </c>
      <c r="J1809">
        <v>22.8</v>
      </c>
      <c r="K1809">
        <v>95.3</v>
      </c>
      <c r="L1809">
        <v>156.4</v>
      </c>
      <c r="M1809">
        <v>16</v>
      </c>
      <c r="N1809">
        <v>53</v>
      </c>
      <c r="O1809">
        <v>68</v>
      </c>
      <c r="P1809">
        <v>32</v>
      </c>
      <c r="Q1809">
        <v>100</v>
      </c>
    </row>
    <row r="1810" spans="1:17" x14ac:dyDescent="0.2">
      <c r="A1810" s="7" t="str">
        <f t="shared" si="28"/>
        <v>EnglandSep-09</v>
      </c>
      <c r="B1810" t="s">
        <v>248</v>
      </c>
      <c r="C1810" t="s">
        <v>185</v>
      </c>
      <c r="D1810">
        <v>8.4</v>
      </c>
      <c r="E1810">
        <v>3.3</v>
      </c>
      <c r="F1810">
        <v>11.6</v>
      </c>
      <c r="G1810">
        <v>17.8</v>
      </c>
      <c r="H1810">
        <v>29.4</v>
      </c>
      <c r="I1810">
        <v>16</v>
      </c>
      <c r="J1810">
        <v>0</v>
      </c>
      <c r="K1810">
        <v>16.100000000000001</v>
      </c>
      <c r="L1810">
        <v>45.5</v>
      </c>
      <c r="M1810">
        <v>28</v>
      </c>
      <c r="N1810">
        <v>11</v>
      </c>
      <c r="O1810">
        <v>40</v>
      </c>
      <c r="P1810">
        <v>60</v>
      </c>
      <c r="Q1810">
        <v>100</v>
      </c>
    </row>
    <row r="1811" spans="1:17" x14ac:dyDescent="0.2">
      <c r="A1811" s="7" t="str">
        <f t="shared" si="28"/>
        <v>EnglandSep-09 to Nov-09</v>
      </c>
      <c r="B1811" t="s">
        <v>248</v>
      </c>
      <c r="C1811" t="s">
        <v>139</v>
      </c>
      <c r="D1811">
        <v>24.1</v>
      </c>
      <c r="E1811">
        <v>9.1</v>
      </c>
      <c r="F1811">
        <v>33.200000000000003</v>
      </c>
      <c r="G1811">
        <v>51.8</v>
      </c>
      <c r="H1811">
        <v>85</v>
      </c>
      <c r="I1811">
        <v>47</v>
      </c>
      <c r="J1811">
        <v>0.1</v>
      </c>
      <c r="K1811">
        <v>47.1</v>
      </c>
      <c r="L1811">
        <v>132.1</v>
      </c>
      <c r="M1811">
        <v>28</v>
      </c>
      <c r="N1811">
        <v>11</v>
      </c>
      <c r="O1811">
        <v>39</v>
      </c>
      <c r="P1811">
        <v>61</v>
      </c>
      <c r="Q1811">
        <v>100</v>
      </c>
    </row>
    <row r="1812" spans="1:17" x14ac:dyDescent="0.2">
      <c r="A1812" s="7" t="str">
        <f t="shared" si="28"/>
        <v>EnglandSep-10</v>
      </c>
      <c r="B1812" t="s">
        <v>248</v>
      </c>
      <c r="C1812" t="s">
        <v>197</v>
      </c>
      <c r="D1812">
        <v>9.3000000000000007</v>
      </c>
      <c r="E1812">
        <v>4.0999999999999996</v>
      </c>
      <c r="F1812">
        <v>13.4</v>
      </c>
      <c r="G1812">
        <v>16.899999999999999</v>
      </c>
      <c r="H1812">
        <v>30.3</v>
      </c>
      <c r="I1812">
        <v>16.399999999999999</v>
      </c>
      <c r="J1812">
        <v>0</v>
      </c>
      <c r="K1812">
        <v>16.399999999999999</v>
      </c>
      <c r="L1812">
        <v>46.8</v>
      </c>
      <c r="M1812">
        <v>31</v>
      </c>
      <c r="N1812">
        <v>14</v>
      </c>
      <c r="O1812">
        <v>44</v>
      </c>
      <c r="P1812">
        <v>56</v>
      </c>
      <c r="Q1812">
        <v>100</v>
      </c>
    </row>
    <row r="1813" spans="1:17" x14ac:dyDescent="0.2">
      <c r="A1813" s="7" t="str">
        <f t="shared" si="28"/>
        <v>EnglandSep-10 to Nov-10</v>
      </c>
      <c r="B1813" t="s">
        <v>248</v>
      </c>
      <c r="C1813" t="s">
        <v>143</v>
      </c>
      <c r="D1813">
        <v>27.2</v>
      </c>
      <c r="E1813">
        <v>11.7</v>
      </c>
      <c r="F1813">
        <v>38.9</v>
      </c>
      <c r="G1813">
        <v>48.4</v>
      </c>
      <c r="H1813">
        <v>87.3</v>
      </c>
      <c r="I1813">
        <v>48.7</v>
      </c>
      <c r="J1813">
        <v>0.1</v>
      </c>
      <c r="K1813">
        <v>48.8</v>
      </c>
      <c r="L1813">
        <v>136.1</v>
      </c>
      <c r="M1813">
        <v>31</v>
      </c>
      <c r="N1813">
        <v>13</v>
      </c>
      <c r="O1813">
        <v>45</v>
      </c>
      <c r="P1813">
        <v>55</v>
      </c>
      <c r="Q1813">
        <v>100</v>
      </c>
    </row>
    <row r="1814" spans="1:17" x14ac:dyDescent="0.2">
      <c r="A1814" s="7" t="str">
        <f t="shared" si="28"/>
        <v>EnglandSep-11</v>
      </c>
      <c r="B1814" t="s">
        <v>248</v>
      </c>
      <c r="C1814" t="s">
        <v>231</v>
      </c>
      <c r="D1814">
        <v>6.6</v>
      </c>
      <c r="E1814">
        <v>8.6999999999999993</v>
      </c>
      <c r="F1814">
        <v>15.3</v>
      </c>
      <c r="G1814">
        <v>14.7</v>
      </c>
      <c r="H1814">
        <v>30</v>
      </c>
      <c r="I1814">
        <v>19.399999999999999</v>
      </c>
      <c r="J1814">
        <v>0.3</v>
      </c>
      <c r="K1814">
        <v>19.600000000000001</v>
      </c>
      <c r="L1814">
        <v>49.7</v>
      </c>
      <c r="M1814">
        <v>22</v>
      </c>
      <c r="N1814">
        <v>29</v>
      </c>
      <c r="O1814">
        <v>51</v>
      </c>
      <c r="P1814">
        <v>49</v>
      </c>
      <c r="Q1814">
        <v>100</v>
      </c>
    </row>
    <row r="1815" spans="1:17" x14ac:dyDescent="0.2">
      <c r="A1815" s="7" t="str">
        <f t="shared" si="28"/>
        <v>EnglandSep-11 to Nov-11</v>
      </c>
      <c r="B1815" t="s">
        <v>248</v>
      </c>
      <c r="C1815" t="s">
        <v>150</v>
      </c>
      <c r="D1815">
        <v>21.5</v>
      </c>
      <c r="E1815">
        <v>26.8</v>
      </c>
      <c r="F1815">
        <v>48.3</v>
      </c>
      <c r="G1815">
        <v>45.2</v>
      </c>
      <c r="H1815">
        <v>93.6</v>
      </c>
      <c r="I1815">
        <v>60.4</v>
      </c>
      <c r="J1815">
        <v>2</v>
      </c>
      <c r="K1815">
        <v>62.3</v>
      </c>
      <c r="L1815">
        <v>155.9</v>
      </c>
      <c r="M1815">
        <v>23</v>
      </c>
      <c r="N1815">
        <v>29</v>
      </c>
      <c r="O1815">
        <v>52</v>
      </c>
      <c r="P1815">
        <v>48</v>
      </c>
      <c r="Q1815">
        <v>100</v>
      </c>
    </row>
    <row r="1816" spans="1:17" x14ac:dyDescent="0.2">
      <c r="A1816" s="7" t="str">
        <f t="shared" si="28"/>
        <v>EnglandSep-12</v>
      </c>
      <c r="B1816" t="s">
        <v>248</v>
      </c>
      <c r="C1816" t="s">
        <v>258</v>
      </c>
      <c r="D1816">
        <v>7.7</v>
      </c>
      <c r="E1816">
        <v>11.4</v>
      </c>
      <c r="F1816">
        <v>19.100000000000001</v>
      </c>
      <c r="G1816">
        <v>14.2</v>
      </c>
      <c r="H1816">
        <v>33.299999999999997</v>
      </c>
      <c r="I1816">
        <v>18.399999999999999</v>
      </c>
      <c r="J1816">
        <v>2.8</v>
      </c>
      <c r="K1816">
        <v>21.1</v>
      </c>
      <c r="L1816">
        <v>54.4</v>
      </c>
      <c r="M1816">
        <v>23</v>
      </c>
      <c r="N1816">
        <v>34</v>
      </c>
      <c r="O1816">
        <v>57</v>
      </c>
      <c r="P1816">
        <v>43</v>
      </c>
      <c r="Q1816">
        <v>100</v>
      </c>
    </row>
    <row r="1817" spans="1:17" x14ac:dyDescent="0.2">
      <c r="A1817" s="7" t="str">
        <f t="shared" si="28"/>
        <v>EnglandSep-12 to Nov-12</v>
      </c>
      <c r="B1817" t="s">
        <v>248</v>
      </c>
      <c r="C1817" t="s">
        <v>257</v>
      </c>
      <c r="D1817">
        <v>23.3</v>
      </c>
      <c r="E1817">
        <v>35.700000000000003</v>
      </c>
      <c r="F1817">
        <v>58.9</v>
      </c>
      <c r="G1817">
        <v>44</v>
      </c>
      <c r="H1817">
        <v>102.9</v>
      </c>
      <c r="I1817">
        <v>59.6</v>
      </c>
      <c r="J1817">
        <v>11.2</v>
      </c>
      <c r="K1817">
        <v>70.8</v>
      </c>
      <c r="L1817">
        <v>173.7</v>
      </c>
      <c r="M1817">
        <v>23</v>
      </c>
      <c r="N1817">
        <v>35</v>
      </c>
      <c r="O1817">
        <v>57</v>
      </c>
      <c r="P1817">
        <v>43</v>
      </c>
      <c r="Q1817">
        <v>100</v>
      </c>
    </row>
    <row r="1818" spans="1:17" x14ac:dyDescent="0.2">
      <c r="A1818" s="7" t="str">
        <f t="shared" si="28"/>
        <v>EnglandSep-13</v>
      </c>
      <c r="B1818" t="s">
        <v>248</v>
      </c>
      <c r="C1818" t="s">
        <v>761</v>
      </c>
      <c r="D1818">
        <v>4</v>
      </c>
      <c r="E1818">
        <v>12.9</v>
      </c>
      <c r="F1818">
        <v>16.8</v>
      </c>
      <c r="G1818">
        <v>7.5</v>
      </c>
      <c r="H1818">
        <v>24.3</v>
      </c>
      <c r="I1818">
        <v>24.9</v>
      </c>
      <c r="J1818">
        <v>5.5</v>
      </c>
      <c r="K1818">
        <v>30.4</v>
      </c>
      <c r="L1818">
        <v>54.8</v>
      </c>
      <c r="M1818">
        <v>16</v>
      </c>
      <c r="N1818">
        <v>53</v>
      </c>
      <c r="O1818">
        <v>69</v>
      </c>
      <c r="P1818">
        <v>31</v>
      </c>
      <c r="Q1818">
        <v>100</v>
      </c>
    </row>
    <row r="1819" spans="1:17" x14ac:dyDescent="0.2">
      <c r="A1819" s="7" t="str">
        <f t="shared" si="28"/>
        <v>EnglandSep-13 to Nov-13</v>
      </c>
      <c r="B1819" t="s">
        <v>248</v>
      </c>
      <c r="C1819" t="s">
        <v>785</v>
      </c>
      <c r="D1819">
        <v>11.2</v>
      </c>
      <c r="E1819">
        <v>36.1</v>
      </c>
      <c r="F1819">
        <v>47.3</v>
      </c>
      <c r="G1819">
        <v>22.1</v>
      </c>
      <c r="H1819">
        <v>69.5</v>
      </c>
      <c r="I1819">
        <v>76.8</v>
      </c>
      <c r="J1819">
        <v>21.5</v>
      </c>
      <c r="K1819">
        <v>98.2</v>
      </c>
      <c r="L1819">
        <v>167.7</v>
      </c>
      <c r="M1819">
        <v>16</v>
      </c>
      <c r="N1819">
        <v>52</v>
      </c>
      <c r="O1819">
        <v>68</v>
      </c>
      <c r="P1819">
        <v>32</v>
      </c>
      <c r="Q1819">
        <v>100</v>
      </c>
    </row>
    <row r="1820" spans="1:17" x14ac:dyDescent="0.2">
      <c r="A1820" s="7" t="str">
        <f t="shared" si="28"/>
        <v>EnglandSep-14</v>
      </c>
      <c r="B1820" t="s">
        <v>248</v>
      </c>
      <c r="C1820" t="s">
        <v>775</v>
      </c>
      <c r="D1820">
        <v>2.1</v>
      </c>
      <c r="E1820">
        <v>11.2</v>
      </c>
      <c r="F1820">
        <v>13.3</v>
      </c>
      <c r="G1820">
        <v>3</v>
      </c>
      <c r="H1820">
        <v>16.3</v>
      </c>
      <c r="I1820">
        <v>22.4</v>
      </c>
      <c r="J1820">
        <v>21.8</v>
      </c>
      <c r="K1820">
        <v>44.2</v>
      </c>
      <c r="L1820">
        <v>60.4</v>
      </c>
      <c r="M1820">
        <v>13</v>
      </c>
      <c r="N1820">
        <v>69</v>
      </c>
      <c r="O1820">
        <v>82</v>
      </c>
      <c r="P1820">
        <v>18</v>
      </c>
      <c r="Q1820">
        <v>100</v>
      </c>
    </row>
    <row r="1821" spans="1:17" x14ac:dyDescent="0.2">
      <c r="A1821" s="7" t="str">
        <f t="shared" si="28"/>
        <v>EnglandTo Date</v>
      </c>
      <c r="B1821" t="s">
        <v>248</v>
      </c>
      <c r="C1821" t="s">
        <v>244</v>
      </c>
      <c r="D1821">
        <v>451.9</v>
      </c>
      <c r="E1821">
        <v>539.70000000000005</v>
      </c>
      <c r="F1821">
        <v>991.6</v>
      </c>
      <c r="G1821">
        <v>929.1</v>
      </c>
      <c r="H1821">
        <v>1920.7</v>
      </c>
      <c r="I1821">
        <v>1353</v>
      </c>
      <c r="J1821">
        <v>236.6</v>
      </c>
      <c r="K1821">
        <v>1589.5</v>
      </c>
      <c r="L1821">
        <v>3510.3</v>
      </c>
      <c r="M1821">
        <v>24</v>
      </c>
      <c r="N1821">
        <v>28</v>
      </c>
      <c r="O1821">
        <v>52</v>
      </c>
      <c r="P1821">
        <v>48</v>
      </c>
      <c r="Q1821">
        <v>100</v>
      </c>
    </row>
    <row r="1822" spans="1:17" x14ac:dyDescent="0.2">
      <c r="A1822" s="7" t="str">
        <f t="shared" si="28"/>
        <v/>
      </c>
    </row>
    <row r="1823" spans="1:17" x14ac:dyDescent="0.2">
      <c r="A1823" s="7" t="str">
        <f t="shared" si="28"/>
        <v/>
      </c>
    </row>
    <row r="1824" spans="1:17" x14ac:dyDescent="0.2">
      <c r="A1824" s="7" t="str">
        <f t="shared" si="28"/>
        <v/>
      </c>
    </row>
    <row r="1825" spans="1:1" x14ac:dyDescent="0.2">
      <c r="A1825" s="7" t="str">
        <f t="shared" si="28"/>
        <v/>
      </c>
    </row>
    <row r="1826" spans="1:1" x14ac:dyDescent="0.2">
      <c r="A1826" s="7" t="str">
        <f t="shared" si="28"/>
        <v/>
      </c>
    </row>
    <row r="1827" spans="1:1" x14ac:dyDescent="0.2">
      <c r="A1827" s="7" t="str">
        <f t="shared" si="28"/>
        <v/>
      </c>
    </row>
    <row r="1828" spans="1:1" x14ac:dyDescent="0.2">
      <c r="A1828" s="7" t="str">
        <f t="shared" si="28"/>
        <v/>
      </c>
    </row>
    <row r="1829" spans="1:1" x14ac:dyDescent="0.2">
      <c r="A1829" s="7" t="str">
        <f t="shared" si="28"/>
        <v/>
      </c>
    </row>
    <row r="1830" spans="1:1" x14ac:dyDescent="0.2">
      <c r="A1830" s="7" t="str">
        <f t="shared" si="28"/>
        <v/>
      </c>
    </row>
    <row r="1831" spans="1:1" x14ac:dyDescent="0.2">
      <c r="A1831" s="7" t="str">
        <f t="shared" si="28"/>
        <v/>
      </c>
    </row>
    <row r="1832" spans="1:1" x14ac:dyDescent="0.2">
      <c r="A1832" s="7" t="str">
        <f t="shared" si="28"/>
        <v/>
      </c>
    </row>
    <row r="1833" spans="1:1" x14ac:dyDescent="0.2">
      <c r="A1833" s="7" t="str">
        <f t="shared" si="28"/>
        <v/>
      </c>
    </row>
    <row r="1834" spans="1:1" x14ac:dyDescent="0.2">
      <c r="A1834" s="7" t="str">
        <f t="shared" si="28"/>
        <v/>
      </c>
    </row>
    <row r="1835" spans="1:1" x14ac:dyDescent="0.2">
      <c r="A1835" s="7" t="str">
        <f t="shared" si="28"/>
        <v/>
      </c>
    </row>
    <row r="1836" spans="1:1" x14ac:dyDescent="0.2">
      <c r="A1836" s="7" t="str">
        <f t="shared" si="28"/>
        <v/>
      </c>
    </row>
    <row r="1837" spans="1:1" x14ac:dyDescent="0.2">
      <c r="A1837" s="7" t="str">
        <f t="shared" si="28"/>
        <v/>
      </c>
    </row>
    <row r="1838" spans="1:1" x14ac:dyDescent="0.2">
      <c r="A1838" s="7" t="str">
        <f t="shared" si="28"/>
        <v/>
      </c>
    </row>
    <row r="1839" spans="1:1" x14ac:dyDescent="0.2">
      <c r="A1839" s="7" t="str">
        <f t="shared" si="28"/>
        <v/>
      </c>
    </row>
    <row r="1840" spans="1:1" x14ac:dyDescent="0.2">
      <c r="A1840" s="7" t="str">
        <f t="shared" si="28"/>
        <v/>
      </c>
    </row>
    <row r="1841" spans="1:1" x14ac:dyDescent="0.2">
      <c r="A1841" s="7" t="str">
        <f t="shared" si="28"/>
        <v/>
      </c>
    </row>
    <row r="1842" spans="1:1" x14ac:dyDescent="0.2">
      <c r="A1842" s="7" t="str">
        <f t="shared" si="28"/>
        <v/>
      </c>
    </row>
    <row r="1843" spans="1:1" x14ac:dyDescent="0.2">
      <c r="A1843" s="7" t="str">
        <f t="shared" si="28"/>
        <v/>
      </c>
    </row>
    <row r="1844" spans="1:1" x14ac:dyDescent="0.2">
      <c r="A1844" s="7" t="str">
        <f t="shared" si="28"/>
        <v/>
      </c>
    </row>
    <row r="1845" spans="1:1" x14ac:dyDescent="0.2">
      <c r="A1845" s="7" t="str">
        <f t="shared" si="28"/>
        <v/>
      </c>
    </row>
    <row r="1846" spans="1:1" x14ac:dyDescent="0.2">
      <c r="A1846" s="7" t="str">
        <f t="shared" si="28"/>
        <v/>
      </c>
    </row>
    <row r="1847" spans="1:1" x14ac:dyDescent="0.2">
      <c r="A1847" s="7" t="str">
        <f t="shared" si="28"/>
        <v/>
      </c>
    </row>
    <row r="1848" spans="1:1" x14ac:dyDescent="0.2">
      <c r="A1848" s="7" t="str">
        <f t="shared" si="28"/>
        <v/>
      </c>
    </row>
    <row r="1849" spans="1:1" x14ac:dyDescent="0.2">
      <c r="A1849" s="7" t="str">
        <f t="shared" si="28"/>
        <v/>
      </c>
    </row>
    <row r="1850" spans="1:1" x14ac:dyDescent="0.2">
      <c r="A1850" s="7" t="str">
        <f t="shared" si="28"/>
        <v/>
      </c>
    </row>
    <row r="1851" spans="1:1" x14ac:dyDescent="0.2">
      <c r="A1851" s="7" t="str">
        <f t="shared" si="28"/>
        <v/>
      </c>
    </row>
    <row r="1852" spans="1:1" x14ac:dyDescent="0.2">
      <c r="A1852" s="7" t="str">
        <f t="shared" si="28"/>
        <v/>
      </c>
    </row>
    <row r="1853" spans="1:1" x14ac:dyDescent="0.2">
      <c r="A1853" s="7" t="str">
        <f t="shared" si="28"/>
        <v/>
      </c>
    </row>
    <row r="1854" spans="1:1" x14ac:dyDescent="0.2">
      <c r="A1854" s="7" t="str">
        <f t="shared" si="28"/>
        <v/>
      </c>
    </row>
    <row r="1855" spans="1:1" x14ac:dyDescent="0.2">
      <c r="A1855" s="7" t="str">
        <f t="shared" si="28"/>
        <v/>
      </c>
    </row>
    <row r="1856" spans="1:1" x14ac:dyDescent="0.2">
      <c r="A1856" s="7" t="str">
        <f t="shared" si="28"/>
        <v/>
      </c>
    </row>
    <row r="1857" spans="1:1" x14ac:dyDescent="0.2">
      <c r="A1857" s="7" t="str">
        <f t="shared" si="28"/>
        <v/>
      </c>
    </row>
    <row r="1858" spans="1:1" x14ac:dyDescent="0.2">
      <c r="A1858" s="7" t="str">
        <f t="shared" si="28"/>
        <v/>
      </c>
    </row>
    <row r="1859" spans="1:1" x14ac:dyDescent="0.2">
      <c r="A1859" s="7" t="str">
        <f t="shared" ref="A1859:A1922" si="29">CONCATENATE(B1859,C1859)</f>
        <v/>
      </c>
    </row>
    <row r="1860" spans="1:1" x14ac:dyDescent="0.2">
      <c r="A1860" s="7" t="str">
        <f t="shared" si="29"/>
        <v/>
      </c>
    </row>
    <row r="1861" spans="1:1" x14ac:dyDescent="0.2">
      <c r="A1861" s="7" t="str">
        <f t="shared" si="29"/>
        <v/>
      </c>
    </row>
    <row r="1862" spans="1:1" x14ac:dyDescent="0.2">
      <c r="A1862" s="7" t="str">
        <f t="shared" si="29"/>
        <v/>
      </c>
    </row>
    <row r="1863" spans="1:1" x14ac:dyDescent="0.2">
      <c r="A1863" s="7" t="str">
        <f t="shared" si="29"/>
        <v/>
      </c>
    </row>
    <row r="1864" spans="1:1" x14ac:dyDescent="0.2">
      <c r="A1864" s="7" t="str">
        <f t="shared" si="29"/>
        <v/>
      </c>
    </row>
    <row r="1865" spans="1:1" x14ac:dyDescent="0.2">
      <c r="A1865" s="7" t="str">
        <f t="shared" si="29"/>
        <v/>
      </c>
    </row>
    <row r="1866" spans="1:1" x14ac:dyDescent="0.2">
      <c r="A1866" s="7" t="str">
        <f t="shared" si="29"/>
        <v/>
      </c>
    </row>
    <row r="1867" spans="1:1" x14ac:dyDescent="0.2">
      <c r="A1867" s="7" t="str">
        <f t="shared" si="29"/>
        <v/>
      </c>
    </row>
    <row r="1868" spans="1:1" x14ac:dyDescent="0.2">
      <c r="A1868" s="7" t="str">
        <f t="shared" si="29"/>
        <v/>
      </c>
    </row>
    <row r="1869" spans="1:1" x14ac:dyDescent="0.2">
      <c r="A1869" s="7" t="str">
        <f t="shared" si="29"/>
        <v/>
      </c>
    </row>
    <row r="1870" spans="1:1" x14ac:dyDescent="0.2">
      <c r="A1870" s="7" t="str">
        <f t="shared" si="29"/>
        <v/>
      </c>
    </row>
    <row r="1871" spans="1:1" x14ac:dyDescent="0.2">
      <c r="A1871" s="7" t="str">
        <f t="shared" si="29"/>
        <v/>
      </c>
    </row>
    <row r="1872" spans="1:1" x14ac:dyDescent="0.2">
      <c r="A1872" s="7" t="str">
        <f t="shared" si="29"/>
        <v/>
      </c>
    </row>
    <row r="1873" spans="1:1" x14ac:dyDescent="0.2">
      <c r="A1873" s="7" t="str">
        <f t="shared" si="29"/>
        <v/>
      </c>
    </row>
    <row r="1874" spans="1:1" x14ac:dyDescent="0.2">
      <c r="A1874" s="7" t="str">
        <f t="shared" si="29"/>
        <v/>
      </c>
    </row>
    <row r="1875" spans="1:1" x14ac:dyDescent="0.2">
      <c r="A1875" s="7" t="str">
        <f t="shared" si="29"/>
        <v/>
      </c>
    </row>
    <row r="1876" spans="1:1" x14ac:dyDescent="0.2">
      <c r="A1876" s="7" t="str">
        <f t="shared" si="29"/>
        <v/>
      </c>
    </row>
    <row r="1877" spans="1:1" x14ac:dyDescent="0.2">
      <c r="A1877" s="7" t="str">
        <f t="shared" si="29"/>
        <v/>
      </c>
    </row>
    <row r="1878" spans="1:1" x14ac:dyDescent="0.2">
      <c r="A1878" s="7" t="str">
        <f t="shared" si="29"/>
        <v/>
      </c>
    </row>
    <row r="1879" spans="1:1" x14ac:dyDescent="0.2">
      <c r="A1879" s="7" t="str">
        <f t="shared" si="29"/>
        <v/>
      </c>
    </row>
    <row r="1880" spans="1:1" x14ac:dyDescent="0.2">
      <c r="A1880" s="7" t="str">
        <f t="shared" si="29"/>
        <v/>
      </c>
    </row>
    <row r="1881" spans="1:1" x14ac:dyDescent="0.2">
      <c r="A1881" s="7" t="str">
        <f t="shared" si="29"/>
        <v/>
      </c>
    </row>
    <row r="1882" spans="1:1" x14ac:dyDescent="0.2">
      <c r="A1882" s="7" t="str">
        <f t="shared" si="29"/>
        <v/>
      </c>
    </row>
    <row r="1883" spans="1:1" x14ac:dyDescent="0.2">
      <c r="A1883" s="7" t="str">
        <f t="shared" si="29"/>
        <v/>
      </c>
    </row>
    <row r="1884" spans="1:1" x14ac:dyDescent="0.2">
      <c r="A1884" s="7" t="str">
        <f t="shared" si="29"/>
        <v/>
      </c>
    </row>
    <row r="1885" spans="1:1" x14ac:dyDescent="0.2">
      <c r="A1885" s="7" t="str">
        <f t="shared" si="29"/>
        <v/>
      </c>
    </row>
    <row r="1886" spans="1:1" x14ac:dyDescent="0.2">
      <c r="A1886" s="7" t="str">
        <f t="shared" si="29"/>
        <v/>
      </c>
    </row>
    <row r="1887" spans="1:1" x14ac:dyDescent="0.2">
      <c r="A1887" s="7" t="str">
        <f t="shared" si="29"/>
        <v/>
      </c>
    </row>
    <row r="1888" spans="1:1" x14ac:dyDescent="0.2">
      <c r="A1888" s="7" t="str">
        <f t="shared" si="29"/>
        <v/>
      </c>
    </row>
    <row r="1889" spans="1:1" x14ac:dyDescent="0.2">
      <c r="A1889" s="7" t="str">
        <f t="shared" si="29"/>
        <v/>
      </c>
    </row>
    <row r="1890" spans="1:1" x14ac:dyDescent="0.2">
      <c r="A1890" s="7" t="str">
        <f t="shared" si="29"/>
        <v/>
      </c>
    </row>
    <row r="1891" spans="1:1" x14ac:dyDescent="0.2">
      <c r="A1891" s="7" t="str">
        <f t="shared" si="29"/>
        <v/>
      </c>
    </row>
    <row r="1892" spans="1:1" x14ac:dyDescent="0.2">
      <c r="A1892" s="7" t="str">
        <f t="shared" si="29"/>
        <v/>
      </c>
    </row>
    <row r="1893" spans="1:1" x14ac:dyDescent="0.2">
      <c r="A1893" s="7" t="str">
        <f t="shared" si="29"/>
        <v/>
      </c>
    </row>
    <row r="1894" spans="1:1" x14ac:dyDescent="0.2">
      <c r="A1894" s="7" t="str">
        <f t="shared" si="29"/>
        <v/>
      </c>
    </row>
    <row r="1895" spans="1:1" x14ac:dyDescent="0.2">
      <c r="A1895" s="7" t="str">
        <f t="shared" si="29"/>
        <v/>
      </c>
    </row>
    <row r="1896" spans="1:1" x14ac:dyDescent="0.2">
      <c r="A1896" s="7" t="str">
        <f t="shared" si="29"/>
        <v/>
      </c>
    </row>
    <row r="1897" spans="1:1" x14ac:dyDescent="0.2">
      <c r="A1897" s="7" t="str">
        <f t="shared" si="29"/>
        <v/>
      </c>
    </row>
    <row r="1898" spans="1:1" x14ac:dyDescent="0.2">
      <c r="A1898" s="7" t="str">
        <f t="shared" si="29"/>
        <v/>
      </c>
    </row>
    <row r="1899" spans="1:1" x14ac:dyDescent="0.2">
      <c r="A1899" s="7" t="str">
        <f t="shared" si="29"/>
        <v/>
      </c>
    </row>
    <row r="1900" spans="1:1" x14ac:dyDescent="0.2">
      <c r="A1900" s="7" t="str">
        <f t="shared" si="29"/>
        <v/>
      </c>
    </row>
    <row r="1901" spans="1:1" x14ac:dyDescent="0.2">
      <c r="A1901" s="7" t="str">
        <f t="shared" si="29"/>
        <v/>
      </c>
    </row>
    <row r="1902" spans="1:1" x14ac:dyDescent="0.2">
      <c r="A1902" s="7" t="str">
        <f t="shared" si="29"/>
        <v/>
      </c>
    </row>
    <row r="1903" spans="1:1" x14ac:dyDescent="0.2">
      <c r="A1903" s="7" t="str">
        <f t="shared" si="29"/>
        <v/>
      </c>
    </row>
    <row r="1904" spans="1:1" x14ac:dyDescent="0.2">
      <c r="A1904" s="7" t="str">
        <f t="shared" si="29"/>
        <v/>
      </c>
    </row>
    <row r="1905" spans="1:1" x14ac:dyDescent="0.2">
      <c r="A1905" s="7" t="str">
        <f t="shared" si="29"/>
        <v/>
      </c>
    </row>
    <row r="1906" spans="1:1" x14ac:dyDescent="0.2">
      <c r="A1906" s="7" t="str">
        <f t="shared" si="29"/>
        <v/>
      </c>
    </row>
    <row r="1907" spans="1:1" x14ac:dyDescent="0.2">
      <c r="A1907" s="7" t="str">
        <f t="shared" si="29"/>
        <v/>
      </c>
    </row>
    <row r="1908" spans="1:1" x14ac:dyDescent="0.2">
      <c r="A1908" s="7" t="str">
        <f t="shared" si="29"/>
        <v/>
      </c>
    </row>
    <row r="1909" spans="1:1" x14ac:dyDescent="0.2">
      <c r="A1909" s="7" t="str">
        <f t="shared" si="29"/>
        <v/>
      </c>
    </row>
    <row r="1910" spans="1:1" x14ac:dyDescent="0.2">
      <c r="A1910" s="7" t="str">
        <f t="shared" si="29"/>
        <v/>
      </c>
    </row>
    <row r="1911" spans="1:1" x14ac:dyDescent="0.2">
      <c r="A1911" s="7" t="str">
        <f t="shared" si="29"/>
        <v/>
      </c>
    </row>
    <row r="1912" spans="1:1" x14ac:dyDescent="0.2">
      <c r="A1912" s="7" t="str">
        <f t="shared" si="29"/>
        <v/>
      </c>
    </row>
    <row r="1913" spans="1:1" x14ac:dyDescent="0.2">
      <c r="A1913" s="7" t="str">
        <f t="shared" si="29"/>
        <v/>
      </c>
    </row>
    <row r="1914" spans="1:1" x14ac:dyDescent="0.2">
      <c r="A1914" s="7" t="str">
        <f t="shared" si="29"/>
        <v/>
      </c>
    </row>
    <row r="1915" spans="1:1" x14ac:dyDescent="0.2">
      <c r="A1915" s="7" t="str">
        <f t="shared" si="29"/>
        <v/>
      </c>
    </row>
    <row r="1916" spans="1:1" x14ac:dyDescent="0.2">
      <c r="A1916" s="7" t="str">
        <f t="shared" si="29"/>
        <v/>
      </c>
    </row>
    <row r="1917" spans="1:1" x14ac:dyDescent="0.2">
      <c r="A1917" s="7" t="str">
        <f t="shared" si="29"/>
        <v/>
      </c>
    </row>
    <row r="1918" spans="1:1" x14ac:dyDescent="0.2">
      <c r="A1918" s="7" t="str">
        <f t="shared" si="29"/>
        <v/>
      </c>
    </row>
    <row r="1919" spans="1:1" x14ac:dyDescent="0.2">
      <c r="A1919" s="7" t="str">
        <f t="shared" si="29"/>
        <v/>
      </c>
    </row>
    <row r="1920" spans="1:1" x14ac:dyDescent="0.2">
      <c r="A1920" s="7" t="str">
        <f t="shared" si="29"/>
        <v/>
      </c>
    </row>
    <row r="1921" spans="1:1" x14ac:dyDescent="0.2">
      <c r="A1921" s="7" t="str">
        <f t="shared" si="29"/>
        <v/>
      </c>
    </row>
    <row r="1922" spans="1:1" x14ac:dyDescent="0.2">
      <c r="A1922" s="7" t="str">
        <f t="shared" si="29"/>
        <v/>
      </c>
    </row>
    <row r="1923" spans="1:1" x14ac:dyDescent="0.2">
      <c r="A1923" s="7" t="str">
        <f t="shared" ref="A1923:A1986" si="30">CONCATENATE(B1923,C1923)</f>
        <v/>
      </c>
    </row>
    <row r="1924" spans="1:1" x14ac:dyDescent="0.2">
      <c r="A1924" s="7" t="str">
        <f t="shared" si="30"/>
        <v/>
      </c>
    </row>
    <row r="1925" spans="1:1" x14ac:dyDescent="0.2">
      <c r="A1925" s="7" t="str">
        <f t="shared" si="30"/>
        <v/>
      </c>
    </row>
    <row r="1926" spans="1:1" x14ac:dyDescent="0.2">
      <c r="A1926" s="7" t="str">
        <f t="shared" si="30"/>
        <v/>
      </c>
    </row>
    <row r="1927" spans="1:1" x14ac:dyDescent="0.2">
      <c r="A1927" s="7" t="str">
        <f t="shared" si="30"/>
        <v/>
      </c>
    </row>
    <row r="1928" spans="1:1" x14ac:dyDescent="0.2">
      <c r="A1928" s="7" t="str">
        <f t="shared" si="30"/>
        <v/>
      </c>
    </row>
    <row r="1929" spans="1:1" x14ac:dyDescent="0.2">
      <c r="A1929" s="7" t="str">
        <f t="shared" si="30"/>
        <v/>
      </c>
    </row>
    <row r="1930" spans="1:1" x14ac:dyDescent="0.2">
      <c r="A1930" s="7" t="str">
        <f t="shared" si="30"/>
        <v/>
      </c>
    </row>
    <row r="1931" spans="1:1" x14ac:dyDescent="0.2">
      <c r="A1931" s="7" t="str">
        <f t="shared" si="30"/>
        <v/>
      </c>
    </row>
    <row r="1932" spans="1:1" x14ac:dyDescent="0.2">
      <c r="A1932" s="7" t="str">
        <f t="shared" si="30"/>
        <v/>
      </c>
    </row>
    <row r="1933" spans="1:1" x14ac:dyDescent="0.2">
      <c r="A1933" s="7" t="str">
        <f t="shared" si="30"/>
        <v/>
      </c>
    </row>
    <row r="1934" spans="1:1" x14ac:dyDescent="0.2">
      <c r="A1934" s="7" t="str">
        <f t="shared" si="30"/>
        <v/>
      </c>
    </row>
    <row r="1935" spans="1:1" x14ac:dyDescent="0.2">
      <c r="A1935" s="7" t="str">
        <f t="shared" si="30"/>
        <v/>
      </c>
    </row>
    <row r="1936" spans="1:1" x14ac:dyDescent="0.2">
      <c r="A1936" s="7" t="str">
        <f t="shared" si="30"/>
        <v/>
      </c>
    </row>
    <row r="1937" spans="1:1" x14ac:dyDescent="0.2">
      <c r="A1937" s="7" t="str">
        <f t="shared" si="30"/>
        <v/>
      </c>
    </row>
    <row r="1938" spans="1:1" x14ac:dyDescent="0.2">
      <c r="A1938" s="7" t="str">
        <f t="shared" si="30"/>
        <v/>
      </c>
    </row>
    <row r="1939" spans="1:1" x14ac:dyDescent="0.2">
      <c r="A1939" s="7" t="str">
        <f t="shared" si="30"/>
        <v/>
      </c>
    </row>
    <row r="1940" spans="1:1" x14ac:dyDescent="0.2">
      <c r="A1940" s="7" t="str">
        <f t="shared" si="30"/>
        <v/>
      </c>
    </row>
    <row r="1941" spans="1:1" x14ac:dyDescent="0.2">
      <c r="A1941" s="7" t="str">
        <f t="shared" si="30"/>
        <v/>
      </c>
    </row>
    <row r="1942" spans="1:1" x14ac:dyDescent="0.2">
      <c r="A1942" s="7" t="str">
        <f t="shared" si="30"/>
        <v/>
      </c>
    </row>
    <row r="1943" spans="1:1" x14ac:dyDescent="0.2">
      <c r="A1943" s="7" t="str">
        <f t="shared" si="30"/>
        <v/>
      </c>
    </row>
    <row r="1944" spans="1:1" x14ac:dyDescent="0.2">
      <c r="A1944" s="7" t="str">
        <f t="shared" si="30"/>
        <v/>
      </c>
    </row>
    <row r="1945" spans="1:1" x14ac:dyDescent="0.2">
      <c r="A1945" s="7" t="str">
        <f t="shared" si="30"/>
        <v/>
      </c>
    </row>
    <row r="1946" spans="1:1" x14ac:dyDescent="0.2">
      <c r="A1946" s="7" t="str">
        <f t="shared" si="30"/>
        <v/>
      </c>
    </row>
    <row r="1947" spans="1:1" x14ac:dyDescent="0.2">
      <c r="A1947" s="7" t="str">
        <f t="shared" si="30"/>
        <v/>
      </c>
    </row>
    <row r="1948" spans="1:1" x14ac:dyDescent="0.2">
      <c r="A1948" s="7" t="str">
        <f t="shared" si="30"/>
        <v/>
      </c>
    </row>
    <row r="1949" spans="1:1" x14ac:dyDescent="0.2">
      <c r="A1949" s="7" t="str">
        <f t="shared" si="30"/>
        <v/>
      </c>
    </row>
    <row r="1950" spans="1:1" x14ac:dyDescent="0.2">
      <c r="A1950" s="7" t="str">
        <f t="shared" si="30"/>
        <v/>
      </c>
    </row>
    <row r="1951" spans="1:1" x14ac:dyDescent="0.2">
      <c r="A1951" s="7" t="str">
        <f t="shared" si="30"/>
        <v/>
      </c>
    </row>
    <row r="1952" spans="1:1" x14ac:dyDescent="0.2">
      <c r="A1952" s="7" t="str">
        <f t="shared" si="30"/>
        <v/>
      </c>
    </row>
    <row r="1953" spans="1:1" x14ac:dyDescent="0.2">
      <c r="A1953" s="7" t="str">
        <f t="shared" si="30"/>
        <v/>
      </c>
    </row>
    <row r="1954" spans="1:1" x14ac:dyDescent="0.2">
      <c r="A1954" s="7" t="str">
        <f t="shared" si="30"/>
        <v/>
      </c>
    </row>
    <row r="1955" spans="1:1" x14ac:dyDescent="0.2">
      <c r="A1955" s="7" t="str">
        <f t="shared" si="30"/>
        <v/>
      </c>
    </row>
    <row r="1956" spans="1:1" x14ac:dyDescent="0.2">
      <c r="A1956" s="7" t="str">
        <f t="shared" si="30"/>
        <v/>
      </c>
    </row>
    <row r="1957" spans="1:1" x14ac:dyDescent="0.2">
      <c r="A1957" s="7" t="str">
        <f t="shared" si="30"/>
        <v/>
      </c>
    </row>
    <row r="1958" spans="1:1" x14ac:dyDescent="0.2">
      <c r="A1958" s="7" t="str">
        <f t="shared" si="30"/>
        <v/>
      </c>
    </row>
    <row r="1959" spans="1:1" x14ac:dyDescent="0.2">
      <c r="A1959" s="7" t="str">
        <f t="shared" si="30"/>
        <v/>
      </c>
    </row>
    <row r="1960" spans="1:1" x14ac:dyDescent="0.2">
      <c r="A1960" s="7" t="str">
        <f t="shared" si="30"/>
        <v/>
      </c>
    </row>
    <row r="1961" spans="1:1" x14ac:dyDescent="0.2">
      <c r="A1961" s="7" t="str">
        <f t="shared" si="30"/>
        <v/>
      </c>
    </row>
    <row r="1962" spans="1:1" x14ac:dyDescent="0.2">
      <c r="A1962" s="7" t="str">
        <f t="shared" si="30"/>
        <v/>
      </c>
    </row>
    <row r="1963" spans="1:1" x14ac:dyDescent="0.2">
      <c r="A1963" s="7" t="str">
        <f t="shared" si="30"/>
        <v/>
      </c>
    </row>
    <row r="1964" spans="1:1" x14ac:dyDescent="0.2">
      <c r="A1964" s="7" t="str">
        <f t="shared" si="30"/>
        <v/>
      </c>
    </row>
    <row r="1965" spans="1:1" x14ac:dyDescent="0.2">
      <c r="A1965" s="7" t="str">
        <f t="shared" si="30"/>
        <v/>
      </c>
    </row>
    <row r="1966" spans="1:1" x14ac:dyDescent="0.2">
      <c r="A1966" s="7" t="str">
        <f t="shared" si="30"/>
        <v/>
      </c>
    </row>
    <row r="1967" spans="1:1" x14ac:dyDescent="0.2">
      <c r="A1967" s="7" t="str">
        <f t="shared" si="30"/>
        <v/>
      </c>
    </row>
    <row r="1968" spans="1:1" x14ac:dyDescent="0.2">
      <c r="A1968" s="7" t="str">
        <f t="shared" si="30"/>
        <v/>
      </c>
    </row>
    <row r="1969" spans="1:1" x14ac:dyDescent="0.2">
      <c r="A1969" s="7" t="str">
        <f t="shared" si="30"/>
        <v/>
      </c>
    </row>
    <row r="1970" spans="1:1" x14ac:dyDescent="0.2">
      <c r="A1970" s="7" t="str">
        <f t="shared" si="30"/>
        <v/>
      </c>
    </row>
    <row r="1971" spans="1:1" x14ac:dyDescent="0.2">
      <c r="A1971" s="7" t="str">
        <f t="shared" si="30"/>
        <v/>
      </c>
    </row>
    <row r="1972" spans="1:1" x14ac:dyDescent="0.2">
      <c r="A1972" s="7" t="str">
        <f t="shared" si="30"/>
        <v/>
      </c>
    </row>
    <row r="1973" spans="1:1" x14ac:dyDescent="0.2">
      <c r="A1973" s="7" t="str">
        <f t="shared" si="30"/>
        <v/>
      </c>
    </row>
    <row r="1974" spans="1:1" x14ac:dyDescent="0.2">
      <c r="A1974" s="7" t="str">
        <f t="shared" si="30"/>
        <v/>
      </c>
    </row>
    <row r="1975" spans="1:1" x14ac:dyDescent="0.2">
      <c r="A1975" s="7" t="str">
        <f t="shared" si="30"/>
        <v/>
      </c>
    </row>
    <row r="1976" spans="1:1" x14ac:dyDescent="0.2">
      <c r="A1976" s="7" t="str">
        <f t="shared" si="30"/>
        <v/>
      </c>
    </row>
    <row r="1977" spans="1:1" x14ac:dyDescent="0.2">
      <c r="A1977" s="7" t="str">
        <f t="shared" si="30"/>
        <v/>
      </c>
    </row>
    <row r="1978" spans="1:1" x14ac:dyDescent="0.2">
      <c r="A1978" s="7" t="str">
        <f t="shared" si="30"/>
        <v/>
      </c>
    </row>
    <row r="1979" spans="1:1" x14ac:dyDescent="0.2">
      <c r="A1979" s="7" t="str">
        <f t="shared" si="30"/>
        <v/>
      </c>
    </row>
    <row r="1980" spans="1:1" x14ac:dyDescent="0.2">
      <c r="A1980" s="7" t="str">
        <f t="shared" si="30"/>
        <v/>
      </c>
    </row>
    <row r="1981" spans="1:1" x14ac:dyDescent="0.2">
      <c r="A1981" s="7" t="str">
        <f t="shared" si="30"/>
        <v/>
      </c>
    </row>
    <row r="1982" spans="1:1" x14ac:dyDescent="0.2">
      <c r="A1982" s="7" t="str">
        <f t="shared" si="30"/>
        <v/>
      </c>
    </row>
    <row r="1983" spans="1:1" x14ac:dyDescent="0.2">
      <c r="A1983" s="7" t="str">
        <f t="shared" si="30"/>
        <v/>
      </c>
    </row>
    <row r="1984" spans="1:1" x14ac:dyDescent="0.2">
      <c r="A1984" s="7" t="str">
        <f t="shared" si="30"/>
        <v/>
      </c>
    </row>
    <row r="1985" spans="1:1" x14ac:dyDescent="0.2">
      <c r="A1985" s="7" t="str">
        <f t="shared" si="30"/>
        <v/>
      </c>
    </row>
    <row r="1986" spans="1:1" x14ac:dyDescent="0.2">
      <c r="A1986" s="7" t="str">
        <f t="shared" si="30"/>
        <v/>
      </c>
    </row>
    <row r="1987" spans="1:1" x14ac:dyDescent="0.2">
      <c r="A1987" s="7" t="str">
        <f t="shared" ref="A1987:A2050" si="31">CONCATENATE(B1987,C1987)</f>
        <v/>
      </c>
    </row>
    <row r="1988" spans="1:1" x14ac:dyDescent="0.2">
      <c r="A1988" s="7" t="str">
        <f t="shared" si="31"/>
        <v/>
      </c>
    </row>
    <row r="1989" spans="1:1" x14ac:dyDescent="0.2">
      <c r="A1989" s="7" t="str">
        <f t="shared" si="31"/>
        <v/>
      </c>
    </row>
    <row r="1990" spans="1:1" x14ac:dyDescent="0.2">
      <c r="A1990" s="7" t="str">
        <f t="shared" si="31"/>
        <v/>
      </c>
    </row>
    <row r="1991" spans="1:1" x14ac:dyDescent="0.2">
      <c r="A1991" s="7" t="str">
        <f t="shared" si="31"/>
        <v/>
      </c>
    </row>
    <row r="1992" spans="1:1" x14ac:dyDescent="0.2">
      <c r="A1992" s="7" t="str">
        <f t="shared" si="31"/>
        <v/>
      </c>
    </row>
    <row r="1993" spans="1:1" x14ac:dyDescent="0.2">
      <c r="A1993" s="7" t="str">
        <f t="shared" si="31"/>
        <v/>
      </c>
    </row>
    <row r="1994" spans="1:1" x14ac:dyDescent="0.2">
      <c r="A1994" s="7" t="str">
        <f t="shared" si="31"/>
        <v/>
      </c>
    </row>
    <row r="1995" spans="1:1" x14ac:dyDescent="0.2">
      <c r="A1995" s="7" t="str">
        <f t="shared" si="31"/>
        <v/>
      </c>
    </row>
    <row r="1996" spans="1:1" x14ac:dyDescent="0.2">
      <c r="A1996" s="7" t="str">
        <f t="shared" si="31"/>
        <v/>
      </c>
    </row>
    <row r="1997" spans="1:1" x14ac:dyDescent="0.2">
      <c r="A1997" s="7" t="str">
        <f t="shared" si="31"/>
        <v/>
      </c>
    </row>
    <row r="1998" spans="1:1" x14ac:dyDescent="0.2">
      <c r="A1998" s="7" t="str">
        <f t="shared" si="31"/>
        <v/>
      </c>
    </row>
    <row r="1999" spans="1:1" x14ac:dyDescent="0.2">
      <c r="A1999" s="7" t="str">
        <f t="shared" si="31"/>
        <v/>
      </c>
    </row>
    <row r="2000" spans="1:1" x14ac:dyDescent="0.2">
      <c r="A2000" s="7" t="str">
        <f t="shared" si="31"/>
        <v/>
      </c>
    </row>
    <row r="2001" spans="1:1" x14ac:dyDescent="0.2">
      <c r="A2001" s="7" t="str">
        <f t="shared" si="31"/>
        <v/>
      </c>
    </row>
    <row r="2002" spans="1:1" x14ac:dyDescent="0.2">
      <c r="A2002" s="7" t="str">
        <f t="shared" si="31"/>
        <v/>
      </c>
    </row>
    <row r="2003" spans="1:1" x14ac:dyDescent="0.2">
      <c r="A2003" s="7" t="str">
        <f t="shared" si="31"/>
        <v/>
      </c>
    </row>
    <row r="2004" spans="1:1" x14ac:dyDescent="0.2">
      <c r="A2004" s="7" t="str">
        <f t="shared" si="31"/>
        <v/>
      </c>
    </row>
    <row r="2005" spans="1:1" x14ac:dyDescent="0.2">
      <c r="A2005" s="7" t="str">
        <f t="shared" si="31"/>
        <v/>
      </c>
    </row>
    <row r="2006" spans="1:1" x14ac:dyDescent="0.2">
      <c r="A2006" s="7" t="str">
        <f t="shared" si="31"/>
        <v/>
      </c>
    </row>
    <row r="2007" spans="1:1" x14ac:dyDescent="0.2">
      <c r="A2007" s="7" t="str">
        <f t="shared" si="31"/>
        <v/>
      </c>
    </row>
    <row r="2008" spans="1:1" x14ac:dyDescent="0.2">
      <c r="A2008" s="7" t="str">
        <f t="shared" si="31"/>
        <v/>
      </c>
    </row>
    <row r="2009" spans="1:1" x14ac:dyDescent="0.2">
      <c r="A2009" s="7" t="str">
        <f t="shared" si="31"/>
        <v/>
      </c>
    </row>
    <row r="2010" spans="1:1" x14ac:dyDescent="0.2">
      <c r="A2010" s="7" t="str">
        <f t="shared" si="31"/>
        <v/>
      </c>
    </row>
    <row r="2011" spans="1:1" x14ac:dyDescent="0.2">
      <c r="A2011" s="7" t="str">
        <f t="shared" si="31"/>
        <v/>
      </c>
    </row>
    <row r="2012" spans="1:1" x14ac:dyDescent="0.2">
      <c r="A2012" s="7" t="str">
        <f t="shared" si="31"/>
        <v/>
      </c>
    </row>
    <row r="2013" spans="1:1" x14ac:dyDescent="0.2">
      <c r="A2013" s="7" t="str">
        <f t="shared" si="31"/>
        <v/>
      </c>
    </row>
    <row r="2014" spans="1:1" x14ac:dyDescent="0.2">
      <c r="A2014" s="7" t="str">
        <f t="shared" si="31"/>
        <v/>
      </c>
    </row>
    <row r="2015" spans="1:1" x14ac:dyDescent="0.2">
      <c r="A2015" s="7" t="str">
        <f t="shared" si="31"/>
        <v/>
      </c>
    </row>
    <row r="2016" spans="1:1" x14ac:dyDescent="0.2">
      <c r="A2016" s="7" t="str">
        <f t="shared" si="31"/>
        <v/>
      </c>
    </row>
    <row r="2017" spans="1:1" x14ac:dyDescent="0.2">
      <c r="A2017" s="7" t="str">
        <f t="shared" si="31"/>
        <v/>
      </c>
    </row>
    <row r="2018" spans="1:1" x14ac:dyDescent="0.2">
      <c r="A2018" s="7" t="str">
        <f t="shared" si="31"/>
        <v/>
      </c>
    </row>
    <row r="2019" spans="1:1" x14ac:dyDescent="0.2">
      <c r="A2019" s="7" t="str">
        <f t="shared" si="31"/>
        <v/>
      </c>
    </row>
    <row r="2020" spans="1:1" x14ac:dyDescent="0.2">
      <c r="A2020" s="7" t="str">
        <f t="shared" si="31"/>
        <v/>
      </c>
    </row>
    <row r="2021" spans="1:1" x14ac:dyDescent="0.2">
      <c r="A2021" s="7" t="str">
        <f t="shared" si="31"/>
        <v/>
      </c>
    </row>
    <row r="2022" spans="1:1" x14ac:dyDescent="0.2">
      <c r="A2022" s="7" t="str">
        <f t="shared" si="31"/>
        <v/>
      </c>
    </row>
    <row r="2023" spans="1:1" x14ac:dyDescent="0.2">
      <c r="A2023" s="7" t="str">
        <f t="shared" si="31"/>
        <v/>
      </c>
    </row>
    <row r="2024" spans="1:1" x14ac:dyDescent="0.2">
      <c r="A2024" s="7" t="str">
        <f t="shared" si="31"/>
        <v/>
      </c>
    </row>
    <row r="2025" spans="1:1" x14ac:dyDescent="0.2">
      <c r="A2025" s="7" t="str">
        <f t="shared" si="31"/>
        <v/>
      </c>
    </row>
    <row r="2026" spans="1:1" x14ac:dyDescent="0.2">
      <c r="A2026" s="7" t="str">
        <f t="shared" si="31"/>
        <v/>
      </c>
    </row>
    <row r="2027" spans="1:1" x14ac:dyDescent="0.2">
      <c r="A2027" s="7" t="str">
        <f t="shared" si="31"/>
        <v/>
      </c>
    </row>
    <row r="2028" spans="1:1" x14ac:dyDescent="0.2">
      <c r="A2028" s="7" t="str">
        <f t="shared" si="31"/>
        <v/>
      </c>
    </row>
    <row r="2029" spans="1:1" x14ac:dyDescent="0.2">
      <c r="A2029" s="7" t="str">
        <f t="shared" si="31"/>
        <v/>
      </c>
    </row>
    <row r="2030" spans="1:1" x14ac:dyDescent="0.2">
      <c r="A2030" s="7" t="str">
        <f t="shared" si="31"/>
        <v/>
      </c>
    </row>
    <row r="2031" spans="1:1" x14ac:dyDescent="0.2">
      <c r="A2031" s="7" t="str">
        <f t="shared" si="31"/>
        <v/>
      </c>
    </row>
    <row r="2032" spans="1:1" x14ac:dyDescent="0.2">
      <c r="A2032" s="7" t="str">
        <f t="shared" si="31"/>
        <v/>
      </c>
    </row>
    <row r="2033" spans="1:1" x14ac:dyDescent="0.2">
      <c r="A2033" s="7" t="str">
        <f t="shared" si="31"/>
        <v/>
      </c>
    </row>
    <row r="2034" spans="1:1" x14ac:dyDescent="0.2">
      <c r="A2034" s="7" t="str">
        <f t="shared" si="31"/>
        <v/>
      </c>
    </row>
    <row r="2035" spans="1:1" x14ac:dyDescent="0.2">
      <c r="A2035" s="7" t="str">
        <f t="shared" si="31"/>
        <v/>
      </c>
    </row>
    <row r="2036" spans="1:1" x14ac:dyDescent="0.2">
      <c r="A2036" s="7" t="str">
        <f t="shared" si="31"/>
        <v/>
      </c>
    </row>
    <row r="2037" spans="1:1" x14ac:dyDescent="0.2">
      <c r="A2037" s="7" t="str">
        <f t="shared" si="31"/>
        <v/>
      </c>
    </row>
    <row r="2038" spans="1:1" x14ac:dyDescent="0.2">
      <c r="A2038" s="7" t="str">
        <f t="shared" si="31"/>
        <v/>
      </c>
    </row>
    <row r="2039" spans="1:1" x14ac:dyDescent="0.2">
      <c r="A2039" s="7" t="str">
        <f t="shared" si="31"/>
        <v/>
      </c>
    </row>
    <row r="2040" spans="1:1" x14ac:dyDescent="0.2">
      <c r="A2040" s="7" t="str">
        <f t="shared" si="31"/>
        <v/>
      </c>
    </row>
    <row r="2041" spans="1:1" x14ac:dyDescent="0.2">
      <c r="A2041" s="7" t="str">
        <f t="shared" si="31"/>
        <v/>
      </c>
    </row>
    <row r="2042" spans="1:1" x14ac:dyDescent="0.2">
      <c r="A2042" s="7" t="str">
        <f t="shared" si="31"/>
        <v/>
      </c>
    </row>
    <row r="2043" spans="1:1" x14ac:dyDescent="0.2">
      <c r="A2043" s="7" t="str">
        <f t="shared" si="31"/>
        <v/>
      </c>
    </row>
    <row r="2044" spans="1:1" x14ac:dyDescent="0.2">
      <c r="A2044" s="7" t="str">
        <f t="shared" si="31"/>
        <v/>
      </c>
    </row>
    <row r="2045" spans="1:1" x14ac:dyDescent="0.2">
      <c r="A2045" s="7" t="str">
        <f t="shared" si="31"/>
        <v/>
      </c>
    </row>
    <row r="2046" spans="1:1" x14ac:dyDescent="0.2">
      <c r="A2046" s="7" t="str">
        <f t="shared" si="31"/>
        <v/>
      </c>
    </row>
    <row r="2047" spans="1:1" x14ac:dyDescent="0.2">
      <c r="A2047" s="7" t="str">
        <f t="shared" si="31"/>
        <v/>
      </c>
    </row>
    <row r="2048" spans="1:1" x14ac:dyDescent="0.2">
      <c r="A2048" s="7" t="str">
        <f t="shared" si="31"/>
        <v/>
      </c>
    </row>
    <row r="2049" spans="1:1" x14ac:dyDescent="0.2">
      <c r="A2049" s="7" t="str">
        <f t="shared" si="31"/>
        <v/>
      </c>
    </row>
    <row r="2050" spans="1:1" x14ac:dyDescent="0.2">
      <c r="A2050" s="7" t="str">
        <f t="shared" si="31"/>
        <v/>
      </c>
    </row>
    <row r="2051" spans="1:1" x14ac:dyDescent="0.2">
      <c r="A2051" s="7" t="str">
        <f t="shared" ref="A2051:A2114" si="32">CONCATENATE(B2051,C2051)</f>
        <v/>
      </c>
    </row>
    <row r="2052" spans="1:1" x14ac:dyDescent="0.2">
      <c r="A2052" s="7" t="str">
        <f t="shared" si="32"/>
        <v/>
      </c>
    </row>
    <row r="2053" spans="1:1" x14ac:dyDescent="0.2">
      <c r="A2053" s="7" t="str">
        <f t="shared" si="32"/>
        <v/>
      </c>
    </row>
    <row r="2054" spans="1:1" x14ac:dyDescent="0.2">
      <c r="A2054" s="7" t="str">
        <f t="shared" si="32"/>
        <v/>
      </c>
    </row>
    <row r="2055" spans="1:1" x14ac:dyDescent="0.2">
      <c r="A2055" s="7" t="str">
        <f t="shared" si="32"/>
        <v/>
      </c>
    </row>
    <row r="2056" spans="1:1" x14ac:dyDescent="0.2">
      <c r="A2056" s="7" t="str">
        <f t="shared" si="32"/>
        <v/>
      </c>
    </row>
    <row r="2057" spans="1:1" x14ac:dyDescent="0.2">
      <c r="A2057" s="7" t="str">
        <f t="shared" si="32"/>
        <v/>
      </c>
    </row>
    <row r="2058" spans="1:1" x14ac:dyDescent="0.2">
      <c r="A2058" s="7" t="str">
        <f t="shared" si="32"/>
        <v/>
      </c>
    </row>
    <row r="2059" spans="1:1" x14ac:dyDescent="0.2">
      <c r="A2059" s="7" t="str">
        <f t="shared" si="32"/>
        <v/>
      </c>
    </row>
    <row r="2060" spans="1:1" x14ac:dyDescent="0.2">
      <c r="A2060" s="7" t="str">
        <f t="shared" si="32"/>
        <v/>
      </c>
    </row>
    <row r="2061" spans="1:1" x14ac:dyDescent="0.2">
      <c r="A2061" s="7" t="str">
        <f t="shared" si="32"/>
        <v/>
      </c>
    </row>
    <row r="2062" spans="1:1" x14ac:dyDescent="0.2">
      <c r="A2062" s="7" t="str">
        <f t="shared" si="32"/>
        <v/>
      </c>
    </row>
    <row r="2063" spans="1:1" x14ac:dyDescent="0.2">
      <c r="A2063" s="7" t="str">
        <f t="shared" si="32"/>
        <v/>
      </c>
    </row>
    <row r="2064" spans="1:1" x14ac:dyDescent="0.2">
      <c r="A2064" s="7" t="str">
        <f t="shared" si="32"/>
        <v/>
      </c>
    </row>
    <row r="2065" spans="1:1" x14ac:dyDescent="0.2">
      <c r="A2065" s="7" t="str">
        <f t="shared" si="32"/>
        <v/>
      </c>
    </row>
    <row r="2066" spans="1:1" x14ac:dyDescent="0.2">
      <c r="A2066" s="7" t="str">
        <f t="shared" si="32"/>
        <v/>
      </c>
    </row>
    <row r="2067" spans="1:1" x14ac:dyDescent="0.2">
      <c r="A2067" s="7" t="str">
        <f t="shared" si="32"/>
        <v/>
      </c>
    </row>
    <row r="2068" spans="1:1" x14ac:dyDescent="0.2">
      <c r="A2068" s="7" t="str">
        <f t="shared" si="32"/>
        <v/>
      </c>
    </row>
    <row r="2069" spans="1:1" x14ac:dyDescent="0.2">
      <c r="A2069" s="7" t="str">
        <f t="shared" si="32"/>
        <v/>
      </c>
    </row>
    <row r="2070" spans="1:1" x14ac:dyDescent="0.2">
      <c r="A2070" s="7" t="str">
        <f t="shared" si="32"/>
        <v/>
      </c>
    </row>
    <row r="2071" spans="1:1" x14ac:dyDescent="0.2">
      <c r="A2071" s="7" t="str">
        <f t="shared" si="32"/>
        <v/>
      </c>
    </row>
    <row r="2072" spans="1:1" x14ac:dyDescent="0.2">
      <c r="A2072" s="7" t="str">
        <f t="shared" si="32"/>
        <v/>
      </c>
    </row>
    <row r="2073" spans="1:1" x14ac:dyDescent="0.2">
      <c r="A2073" s="7" t="str">
        <f t="shared" si="32"/>
        <v/>
      </c>
    </row>
    <row r="2074" spans="1:1" x14ac:dyDescent="0.2">
      <c r="A2074" s="7" t="str">
        <f t="shared" si="32"/>
        <v/>
      </c>
    </row>
    <row r="2075" spans="1:1" x14ac:dyDescent="0.2">
      <c r="A2075" s="7" t="str">
        <f t="shared" si="32"/>
        <v/>
      </c>
    </row>
    <row r="2076" spans="1:1" x14ac:dyDescent="0.2">
      <c r="A2076" s="7" t="str">
        <f t="shared" si="32"/>
        <v/>
      </c>
    </row>
    <row r="2077" spans="1:1" x14ac:dyDescent="0.2">
      <c r="A2077" s="7" t="str">
        <f t="shared" si="32"/>
        <v/>
      </c>
    </row>
    <row r="2078" spans="1:1" x14ac:dyDescent="0.2">
      <c r="A2078" s="7" t="str">
        <f t="shared" si="32"/>
        <v/>
      </c>
    </row>
    <row r="2079" spans="1:1" x14ac:dyDescent="0.2">
      <c r="A2079" s="7" t="str">
        <f t="shared" si="32"/>
        <v/>
      </c>
    </row>
    <row r="2080" spans="1:1" x14ac:dyDescent="0.2">
      <c r="A2080" s="7" t="str">
        <f t="shared" si="32"/>
        <v/>
      </c>
    </row>
    <row r="2081" spans="1:1" x14ac:dyDescent="0.2">
      <c r="A2081" s="7" t="str">
        <f t="shared" si="32"/>
        <v/>
      </c>
    </row>
    <row r="2082" spans="1:1" x14ac:dyDescent="0.2">
      <c r="A2082" s="7" t="str">
        <f t="shared" si="32"/>
        <v/>
      </c>
    </row>
    <row r="2083" spans="1:1" x14ac:dyDescent="0.2">
      <c r="A2083" s="7" t="str">
        <f t="shared" si="32"/>
        <v/>
      </c>
    </row>
    <row r="2084" spans="1:1" x14ac:dyDescent="0.2">
      <c r="A2084" s="7" t="str">
        <f t="shared" si="32"/>
        <v/>
      </c>
    </row>
    <row r="2085" spans="1:1" x14ac:dyDescent="0.2">
      <c r="A2085" s="7" t="str">
        <f t="shared" si="32"/>
        <v/>
      </c>
    </row>
    <row r="2086" spans="1:1" x14ac:dyDescent="0.2">
      <c r="A2086" s="7" t="str">
        <f t="shared" si="32"/>
        <v/>
      </c>
    </row>
    <row r="2087" spans="1:1" x14ac:dyDescent="0.2">
      <c r="A2087" s="7" t="str">
        <f t="shared" si="32"/>
        <v/>
      </c>
    </row>
    <row r="2088" spans="1:1" x14ac:dyDescent="0.2">
      <c r="A2088" s="7" t="str">
        <f t="shared" si="32"/>
        <v/>
      </c>
    </row>
    <row r="2089" spans="1:1" x14ac:dyDescent="0.2">
      <c r="A2089" s="7" t="str">
        <f t="shared" si="32"/>
        <v/>
      </c>
    </row>
    <row r="2090" spans="1:1" x14ac:dyDescent="0.2">
      <c r="A2090" s="7" t="str">
        <f t="shared" si="32"/>
        <v/>
      </c>
    </row>
    <row r="2091" spans="1:1" x14ac:dyDescent="0.2">
      <c r="A2091" s="7" t="str">
        <f t="shared" si="32"/>
        <v/>
      </c>
    </row>
    <row r="2092" spans="1:1" x14ac:dyDescent="0.2">
      <c r="A2092" s="7" t="str">
        <f t="shared" si="32"/>
        <v/>
      </c>
    </row>
    <row r="2093" spans="1:1" x14ac:dyDescent="0.2">
      <c r="A2093" s="7" t="str">
        <f t="shared" si="32"/>
        <v/>
      </c>
    </row>
    <row r="2094" spans="1:1" x14ac:dyDescent="0.2">
      <c r="A2094" s="7" t="str">
        <f t="shared" si="32"/>
        <v/>
      </c>
    </row>
    <row r="2095" spans="1:1" x14ac:dyDescent="0.2">
      <c r="A2095" s="7" t="str">
        <f t="shared" si="32"/>
        <v/>
      </c>
    </row>
    <row r="2096" spans="1:1" x14ac:dyDescent="0.2">
      <c r="A2096" s="7" t="str">
        <f t="shared" si="32"/>
        <v/>
      </c>
    </row>
    <row r="2097" spans="1:1" x14ac:dyDescent="0.2">
      <c r="A2097" s="7" t="str">
        <f t="shared" si="32"/>
        <v/>
      </c>
    </row>
    <row r="2098" spans="1:1" x14ac:dyDescent="0.2">
      <c r="A2098" s="7" t="str">
        <f t="shared" si="32"/>
        <v/>
      </c>
    </row>
    <row r="2099" spans="1:1" x14ac:dyDescent="0.2">
      <c r="A2099" s="7" t="str">
        <f t="shared" si="32"/>
        <v/>
      </c>
    </row>
    <row r="2100" spans="1:1" x14ac:dyDescent="0.2">
      <c r="A2100" s="7" t="str">
        <f t="shared" si="32"/>
        <v/>
      </c>
    </row>
    <row r="2101" spans="1:1" x14ac:dyDescent="0.2">
      <c r="A2101" s="7" t="str">
        <f t="shared" si="32"/>
        <v/>
      </c>
    </row>
    <row r="2102" spans="1:1" x14ac:dyDescent="0.2">
      <c r="A2102" s="7" t="str">
        <f t="shared" si="32"/>
        <v/>
      </c>
    </row>
    <row r="2103" spans="1:1" x14ac:dyDescent="0.2">
      <c r="A2103" s="7" t="str">
        <f t="shared" si="32"/>
        <v/>
      </c>
    </row>
    <row r="2104" spans="1:1" x14ac:dyDescent="0.2">
      <c r="A2104" s="7" t="str">
        <f t="shared" si="32"/>
        <v/>
      </c>
    </row>
    <row r="2105" spans="1:1" x14ac:dyDescent="0.2">
      <c r="A2105" s="7" t="str">
        <f t="shared" si="32"/>
        <v/>
      </c>
    </row>
    <row r="2106" spans="1:1" x14ac:dyDescent="0.2">
      <c r="A2106" s="7" t="str">
        <f t="shared" si="32"/>
        <v/>
      </c>
    </row>
    <row r="2107" spans="1:1" x14ac:dyDescent="0.2">
      <c r="A2107" s="7" t="str">
        <f t="shared" si="32"/>
        <v/>
      </c>
    </row>
    <row r="2108" spans="1:1" x14ac:dyDescent="0.2">
      <c r="A2108" s="7" t="str">
        <f t="shared" si="32"/>
        <v/>
      </c>
    </row>
    <row r="2109" spans="1:1" x14ac:dyDescent="0.2">
      <c r="A2109" s="7" t="str">
        <f t="shared" si="32"/>
        <v/>
      </c>
    </row>
    <row r="2110" spans="1:1" x14ac:dyDescent="0.2">
      <c r="A2110" s="7" t="str">
        <f t="shared" si="32"/>
        <v/>
      </c>
    </row>
    <row r="2111" spans="1:1" x14ac:dyDescent="0.2">
      <c r="A2111" s="7" t="str">
        <f t="shared" si="32"/>
        <v/>
      </c>
    </row>
    <row r="2112" spans="1:1" x14ac:dyDescent="0.2">
      <c r="A2112" s="7" t="str">
        <f t="shared" si="32"/>
        <v/>
      </c>
    </row>
    <row r="2113" spans="1:1" x14ac:dyDescent="0.2">
      <c r="A2113" s="7" t="str">
        <f t="shared" si="32"/>
        <v/>
      </c>
    </row>
    <row r="2114" spans="1:1" x14ac:dyDescent="0.2">
      <c r="A2114" s="7" t="str">
        <f t="shared" si="32"/>
        <v/>
      </c>
    </row>
    <row r="2115" spans="1:1" x14ac:dyDescent="0.2">
      <c r="A2115" s="7" t="str">
        <f t="shared" ref="A2115:A2178" si="33">CONCATENATE(B2115,C2115)</f>
        <v/>
      </c>
    </row>
    <row r="2116" spans="1:1" x14ac:dyDescent="0.2">
      <c r="A2116" s="7" t="str">
        <f t="shared" si="33"/>
        <v/>
      </c>
    </row>
    <row r="2117" spans="1:1" x14ac:dyDescent="0.2">
      <c r="A2117" s="7" t="str">
        <f t="shared" si="33"/>
        <v/>
      </c>
    </row>
    <row r="2118" spans="1:1" x14ac:dyDescent="0.2">
      <c r="A2118" s="7" t="str">
        <f t="shared" si="33"/>
        <v/>
      </c>
    </row>
    <row r="2119" spans="1:1" x14ac:dyDescent="0.2">
      <c r="A2119" s="7" t="str">
        <f t="shared" si="33"/>
        <v/>
      </c>
    </row>
    <row r="2120" spans="1:1" x14ac:dyDescent="0.2">
      <c r="A2120" s="7" t="str">
        <f t="shared" si="33"/>
        <v/>
      </c>
    </row>
    <row r="2121" spans="1:1" x14ac:dyDescent="0.2">
      <c r="A2121" s="7" t="str">
        <f t="shared" si="33"/>
        <v/>
      </c>
    </row>
    <row r="2122" spans="1:1" x14ac:dyDescent="0.2">
      <c r="A2122" s="7" t="str">
        <f t="shared" si="33"/>
        <v/>
      </c>
    </row>
    <row r="2123" spans="1:1" x14ac:dyDescent="0.2">
      <c r="A2123" s="7" t="str">
        <f t="shared" si="33"/>
        <v/>
      </c>
    </row>
    <row r="2124" spans="1:1" x14ac:dyDescent="0.2">
      <c r="A2124" s="7" t="str">
        <f t="shared" si="33"/>
        <v/>
      </c>
    </row>
    <row r="2125" spans="1:1" x14ac:dyDescent="0.2">
      <c r="A2125" s="7" t="str">
        <f t="shared" si="33"/>
        <v/>
      </c>
    </row>
    <row r="2126" spans="1:1" x14ac:dyDescent="0.2">
      <c r="A2126" s="7" t="str">
        <f t="shared" si="33"/>
        <v/>
      </c>
    </row>
    <row r="2127" spans="1:1" x14ac:dyDescent="0.2">
      <c r="A2127" s="7" t="str">
        <f t="shared" si="33"/>
        <v/>
      </c>
    </row>
    <row r="2128" spans="1:1" x14ac:dyDescent="0.2">
      <c r="A2128" s="7" t="str">
        <f t="shared" si="33"/>
        <v/>
      </c>
    </row>
    <row r="2129" spans="1:1" x14ac:dyDescent="0.2">
      <c r="A2129" s="7" t="str">
        <f t="shared" si="33"/>
        <v/>
      </c>
    </row>
    <row r="2130" spans="1:1" x14ac:dyDescent="0.2">
      <c r="A2130" s="7" t="str">
        <f t="shared" si="33"/>
        <v/>
      </c>
    </row>
    <row r="2131" spans="1:1" x14ac:dyDescent="0.2">
      <c r="A2131" s="7" t="str">
        <f t="shared" si="33"/>
        <v/>
      </c>
    </row>
    <row r="2132" spans="1:1" x14ac:dyDescent="0.2">
      <c r="A2132" s="7" t="str">
        <f t="shared" si="33"/>
        <v/>
      </c>
    </row>
    <row r="2133" spans="1:1" x14ac:dyDescent="0.2">
      <c r="A2133" s="7" t="str">
        <f t="shared" si="33"/>
        <v/>
      </c>
    </row>
    <row r="2134" spans="1:1" x14ac:dyDescent="0.2">
      <c r="A2134" s="7" t="str">
        <f t="shared" si="33"/>
        <v/>
      </c>
    </row>
    <row r="2135" spans="1:1" x14ac:dyDescent="0.2">
      <c r="A2135" s="7" t="str">
        <f t="shared" si="33"/>
        <v/>
      </c>
    </row>
    <row r="2136" spans="1:1" x14ac:dyDescent="0.2">
      <c r="A2136" s="7" t="str">
        <f t="shared" si="33"/>
        <v/>
      </c>
    </row>
    <row r="2137" spans="1:1" x14ac:dyDescent="0.2">
      <c r="A2137" s="7" t="str">
        <f t="shared" si="33"/>
        <v/>
      </c>
    </row>
    <row r="2138" spans="1:1" x14ac:dyDescent="0.2">
      <c r="A2138" s="7" t="str">
        <f t="shared" si="33"/>
        <v/>
      </c>
    </row>
    <row r="2139" spans="1:1" x14ac:dyDescent="0.2">
      <c r="A2139" s="7" t="str">
        <f t="shared" si="33"/>
        <v/>
      </c>
    </row>
    <row r="2140" spans="1:1" x14ac:dyDescent="0.2">
      <c r="A2140" s="7" t="str">
        <f t="shared" si="33"/>
        <v/>
      </c>
    </row>
    <row r="2141" spans="1:1" x14ac:dyDescent="0.2">
      <c r="A2141" s="7" t="str">
        <f t="shared" si="33"/>
        <v/>
      </c>
    </row>
    <row r="2142" spans="1:1" x14ac:dyDescent="0.2">
      <c r="A2142" s="7" t="str">
        <f t="shared" si="33"/>
        <v/>
      </c>
    </row>
    <row r="2143" spans="1:1" x14ac:dyDescent="0.2">
      <c r="A2143" s="7" t="str">
        <f t="shared" si="33"/>
        <v/>
      </c>
    </row>
    <row r="2144" spans="1:1" x14ac:dyDescent="0.2">
      <c r="A2144" s="7" t="str">
        <f t="shared" si="33"/>
        <v/>
      </c>
    </row>
    <row r="2145" spans="1:1" x14ac:dyDescent="0.2">
      <c r="A2145" s="7" t="str">
        <f t="shared" si="33"/>
        <v/>
      </c>
    </row>
    <row r="2146" spans="1:1" x14ac:dyDescent="0.2">
      <c r="A2146" s="7" t="str">
        <f t="shared" si="33"/>
        <v/>
      </c>
    </row>
    <row r="2147" spans="1:1" x14ac:dyDescent="0.2">
      <c r="A2147" s="7" t="str">
        <f t="shared" si="33"/>
        <v/>
      </c>
    </row>
    <row r="2148" spans="1:1" x14ac:dyDescent="0.2">
      <c r="A2148" s="7" t="str">
        <f t="shared" si="33"/>
        <v/>
      </c>
    </row>
    <row r="2149" spans="1:1" x14ac:dyDescent="0.2">
      <c r="A2149" s="7" t="str">
        <f t="shared" si="33"/>
        <v/>
      </c>
    </row>
    <row r="2150" spans="1:1" x14ac:dyDescent="0.2">
      <c r="A2150" s="7" t="str">
        <f t="shared" si="33"/>
        <v/>
      </c>
    </row>
    <row r="2151" spans="1:1" x14ac:dyDescent="0.2">
      <c r="A2151" s="7" t="str">
        <f t="shared" si="33"/>
        <v/>
      </c>
    </row>
    <row r="2152" spans="1:1" x14ac:dyDescent="0.2">
      <c r="A2152" s="7" t="str">
        <f t="shared" si="33"/>
        <v/>
      </c>
    </row>
    <row r="2153" spans="1:1" x14ac:dyDescent="0.2">
      <c r="A2153" s="7" t="str">
        <f t="shared" si="33"/>
        <v/>
      </c>
    </row>
    <row r="2154" spans="1:1" x14ac:dyDescent="0.2">
      <c r="A2154" s="7" t="str">
        <f t="shared" si="33"/>
        <v/>
      </c>
    </row>
    <row r="2155" spans="1:1" x14ac:dyDescent="0.2">
      <c r="A2155" s="7" t="str">
        <f t="shared" si="33"/>
        <v/>
      </c>
    </row>
    <row r="2156" spans="1:1" x14ac:dyDescent="0.2">
      <c r="A2156" s="7" t="str">
        <f t="shared" si="33"/>
        <v/>
      </c>
    </row>
    <row r="2157" spans="1:1" x14ac:dyDescent="0.2">
      <c r="A2157" s="7" t="str">
        <f t="shared" si="33"/>
        <v/>
      </c>
    </row>
    <row r="2158" spans="1:1" x14ac:dyDescent="0.2">
      <c r="A2158" s="7" t="str">
        <f t="shared" si="33"/>
        <v/>
      </c>
    </row>
    <row r="2159" spans="1:1" x14ac:dyDescent="0.2">
      <c r="A2159" s="7" t="str">
        <f t="shared" si="33"/>
        <v/>
      </c>
    </row>
    <row r="2160" spans="1:1" x14ac:dyDescent="0.2">
      <c r="A2160" s="7" t="str">
        <f t="shared" si="33"/>
        <v/>
      </c>
    </row>
    <row r="2161" spans="1:1" x14ac:dyDescent="0.2">
      <c r="A2161" s="7" t="str">
        <f t="shared" si="33"/>
        <v/>
      </c>
    </row>
    <row r="2162" spans="1:1" x14ac:dyDescent="0.2">
      <c r="A2162" s="7" t="str">
        <f t="shared" si="33"/>
        <v/>
      </c>
    </row>
    <row r="2163" spans="1:1" x14ac:dyDescent="0.2">
      <c r="A2163" s="7" t="str">
        <f t="shared" si="33"/>
        <v/>
      </c>
    </row>
    <row r="2164" spans="1:1" x14ac:dyDescent="0.2">
      <c r="A2164" s="7" t="str">
        <f t="shared" si="33"/>
        <v/>
      </c>
    </row>
    <row r="2165" spans="1:1" x14ac:dyDescent="0.2">
      <c r="A2165" s="7" t="str">
        <f t="shared" si="33"/>
        <v/>
      </c>
    </row>
    <row r="2166" spans="1:1" x14ac:dyDescent="0.2">
      <c r="A2166" s="7" t="str">
        <f t="shared" si="33"/>
        <v/>
      </c>
    </row>
    <row r="2167" spans="1:1" x14ac:dyDescent="0.2">
      <c r="A2167" s="7" t="str">
        <f t="shared" si="33"/>
        <v/>
      </c>
    </row>
    <row r="2168" spans="1:1" x14ac:dyDescent="0.2">
      <c r="A2168" s="7" t="str">
        <f t="shared" si="33"/>
        <v/>
      </c>
    </row>
    <row r="2169" spans="1:1" x14ac:dyDescent="0.2">
      <c r="A2169" s="7" t="str">
        <f t="shared" si="33"/>
        <v/>
      </c>
    </row>
    <row r="2170" spans="1:1" x14ac:dyDescent="0.2">
      <c r="A2170" s="7" t="str">
        <f t="shared" si="33"/>
        <v/>
      </c>
    </row>
    <row r="2171" spans="1:1" x14ac:dyDescent="0.2">
      <c r="A2171" s="7" t="str">
        <f t="shared" si="33"/>
        <v/>
      </c>
    </row>
    <row r="2172" spans="1:1" x14ac:dyDescent="0.2">
      <c r="A2172" s="7" t="str">
        <f t="shared" si="33"/>
        <v/>
      </c>
    </row>
    <row r="2173" spans="1:1" x14ac:dyDescent="0.2">
      <c r="A2173" s="7" t="str">
        <f t="shared" si="33"/>
        <v/>
      </c>
    </row>
    <row r="2174" spans="1:1" x14ac:dyDescent="0.2">
      <c r="A2174" s="7" t="str">
        <f t="shared" si="33"/>
        <v/>
      </c>
    </row>
    <row r="2175" spans="1:1" x14ac:dyDescent="0.2">
      <c r="A2175" s="7" t="str">
        <f t="shared" si="33"/>
        <v/>
      </c>
    </row>
    <row r="2176" spans="1:1" x14ac:dyDescent="0.2">
      <c r="A2176" s="7" t="str">
        <f t="shared" si="33"/>
        <v/>
      </c>
    </row>
    <row r="2177" spans="1:1" x14ac:dyDescent="0.2">
      <c r="A2177" s="7" t="str">
        <f t="shared" si="33"/>
        <v/>
      </c>
    </row>
    <row r="2178" spans="1:1" x14ac:dyDescent="0.2">
      <c r="A2178" s="7" t="str">
        <f t="shared" si="33"/>
        <v/>
      </c>
    </row>
    <row r="2179" spans="1:1" x14ac:dyDescent="0.2">
      <c r="A2179" s="7" t="str">
        <f t="shared" ref="A2179:A2242" si="34">CONCATENATE(B2179,C2179)</f>
        <v/>
      </c>
    </row>
    <row r="2180" spans="1:1" x14ac:dyDescent="0.2">
      <c r="A2180" s="7" t="str">
        <f t="shared" si="34"/>
        <v/>
      </c>
    </row>
    <row r="2181" spans="1:1" x14ac:dyDescent="0.2">
      <c r="A2181" s="7" t="str">
        <f t="shared" si="34"/>
        <v/>
      </c>
    </row>
    <row r="2182" spans="1:1" x14ac:dyDescent="0.2">
      <c r="A2182" s="7" t="str">
        <f t="shared" si="34"/>
        <v/>
      </c>
    </row>
    <row r="2183" spans="1:1" x14ac:dyDescent="0.2">
      <c r="A2183" s="7" t="str">
        <f t="shared" si="34"/>
        <v/>
      </c>
    </row>
    <row r="2184" spans="1:1" x14ac:dyDescent="0.2">
      <c r="A2184" s="7" t="str">
        <f t="shared" si="34"/>
        <v/>
      </c>
    </row>
    <row r="2185" spans="1:1" x14ac:dyDescent="0.2">
      <c r="A2185" s="7" t="str">
        <f t="shared" si="34"/>
        <v/>
      </c>
    </row>
    <row r="2186" spans="1:1" x14ac:dyDescent="0.2">
      <c r="A2186" s="7" t="str">
        <f t="shared" si="34"/>
        <v/>
      </c>
    </row>
    <row r="2187" spans="1:1" x14ac:dyDescent="0.2">
      <c r="A2187" s="7" t="str">
        <f t="shared" si="34"/>
        <v/>
      </c>
    </row>
    <row r="2188" spans="1:1" x14ac:dyDescent="0.2">
      <c r="A2188" s="7" t="str">
        <f t="shared" si="34"/>
        <v/>
      </c>
    </row>
    <row r="2189" spans="1:1" x14ac:dyDescent="0.2">
      <c r="A2189" s="7" t="str">
        <f t="shared" si="34"/>
        <v/>
      </c>
    </row>
    <row r="2190" spans="1:1" x14ac:dyDescent="0.2">
      <c r="A2190" s="7" t="str">
        <f t="shared" si="34"/>
        <v/>
      </c>
    </row>
    <row r="2191" spans="1:1" x14ac:dyDescent="0.2">
      <c r="A2191" s="7" t="str">
        <f t="shared" si="34"/>
        <v/>
      </c>
    </row>
    <row r="2192" spans="1:1" x14ac:dyDescent="0.2">
      <c r="A2192" s="7" t="str">
        <f t="shared" si="34"/>
        <v/>
      </c>
    </row>
    <row r="2193" spans="1:1" x14ac:dyDescent="0.2">
      <c r="A2193" s="7" t="str">
        <f t="shared" si="34"/>
        <v/>
      </c>
    </row>
    <row r="2194" spans="1:1" x14ac:dyDescent="0.2">
      <c r="A2194" s="7" t="str">
        <f t="shared" si="34"/>
        <v/>
      </c>
    </row>
    <row r="2195" spans="1:1" x14ac:dyDescent="0.2">
      <c r="A2195" s="7" t="str">
        <f t="shared" si="34"/>
        <v/>
      </c>
    </row>
    <row r="2196" spans="1:1" x14ac:dyDescent="0.2">
      <c r="A2196" s="7" t="str">
        <f t="shared" si="34"/>
        <v/>
      </c>
    </row>
    <row r="2197" spans="1:1" x14ac:dyDescent="0.2">
      <c r="A2197" s="7" t="str">
        <f t="shared" si="34"/>
        <v/>
      </c>
    </row>
    <row r="2198" spans="1:1" x14ac:dyDescent="0.2">
      <c r="A2198" s="7" t="str">
        <f t="shared" si="34"/>
        <v/>
      </c>
    </row>
    <row r="2199" spans="1:1" x14ac:dyDescent="0.2">
      <c r="A2199" s="7" t="str">
        <f t="shared" si="34"/>
        <v/>
      </c>
    </row>
    <row r="2200" spans="1:1" x14ac:dyDescent="0.2">
      <c r="A2200" s="7" t="str">
        <f t="shared" si="34"/>
        <v/>
      </c>
    </row>
    <row r="2201" spans="1:1" x14ac:dyDescent="0.2">
      <c r="A2201" s="7" t="str">
        <f t="shared" si="34"/>
        <v/>
      </c>
    </row>
    <row r="2202" spans="1:1" x14ac:dyDescent="0.2">
      <c r="A2202" s="7" t="str">
        <f t="shared" si="34"/>
        <v/>
      </c>
    </row>
    <row r="2203" spans="1:1" x14ac:dyDescent="0.2">
      <c r="A2203" s="7" t="str">
        <f t="shared" si="34"/>
        <v/>
      </c>
    </row>
    <row r="2204" spans="1:1" x14ac:dyDescent="0.2">
      <c r="A2204" s="7" t="str">
        <f t="shared" si="34"/>
        <v/>
      </c>
    </row>
    <row r="2205" spans="1:1" x14ac:dyDescent="0.2">
      <c r="A2205" s="7" t="str">
        <f t="shared" si="34"/>
        <v/>
      </c>
    </row>
    <row r="2206" spans="1:1" x14ac:dyDescent="0.2">
      <c r="A2206" s="7" t="str">
        <f t="shared" si="34"/>
        <v/>
      </c>
    </row>
    <row r="2207" spans="1:1" x14ac:dyDescent="0.2">
      <c r="A2207" s="7" t="str">
        <f t="shared" si="34"/>
        <v/>
      </c>
    </row>
    <row r="2208" spans="1:1" x14ac:dyDescent="0.2">
      <c r="A2208" s="7" t="str">
        <f t="shared" si="34"/>
        <v/>
      </c>
    </row>
    <row r="2209" spans="1:1" x14ac:dyDescent="0.2">
      <c r="A2209" s="7" t="str">
        <f t="shared" si="34"/>
        <v/>
      </c>
    </row>
    <row r="2210" spans="1:1" x14ac:dyDescent="0.2">
      <c r="A2210" s="7" t="str">
        <f t="shared" si="34"/>
        <v/>
      </c>
    </row>
    <row r="2211" spans="1:1" x14ac:dyDescent="0.2">
      <c r="A2211" s="7" t="str">
        <f t="shared" si="34"/>
        <v/>
      </c>
    </row>
    <row r="2212" spans="1:1" x14ac:dyDescent="0.2">
      <c r="A2212" s="7" t="str">
        <f t="shared" si="34"/>
        <v/>
      </c>
    </row>
    <row r="2213" spans="1:1" x14ac:dyDescent="0.2">
      <c r="A2213" s="7" t="str">
        <f t="shared" si="34"/>
        <v/>
      </c>
    </row>
    <row r="2214" spans="1:1" x14ac:dyDescent="0.2">
      <c r="A2214" s="7" t="str">
        <f t="shared" si="34"/>
        <v/>
      </c>
    </row>
    <row r="2215" spans="1:1" x14ac:dyDescent="0.2">
      <c r="A2215" s="7" t="str">
        <f t="shared" si="34"/>
        <v/>
      </c>
    </row>
    <row r="2216" spans="1:1" x14ac:dyDescent="0.2">
      <c r="A2216" s="7" t="str">
        <f t="shared" si="34"/>
        <v/>
      </c>
    </row>
    <row r="2217" spans="1:1" x14ac:dyDescent="0.2">
      <c r="A2217" s="7" t="str">
        <f t="shared" si="34"/>
        <v/>
      </c>
    </row>
    <row r="2218" spans="1:1" x14ac:dyDescent="0.2">
      <c r="A2218" s="7" t="str">
        <f t="shared" si="34"/>
        <v/>
      </c>
    </row>
    <row r="2219" spans="1:1" x14ac:dyDescent="0.2">
      <c r="A2219" s="7" t="str">
        <f t="shared" si="34"/>
        <v/>
      </c>
    </row>
    <row r="2220" spans="1:1" x14ac:dyDescent="0.2">
      <c r="A2220" s="7" t="str">
        <f t="shared" si="34"/>
        <v/>
      </c>
    </row>
    <row r="2221" spans="1:1" x14ac:dyDescent="0.2">
      <c r="A2221" s="7" t="str">
        <f t="shared" si="34"/>
        <v/>
      </c>
    </row>
    <row r="2222" spans="1:1" x14ac:dyDescent="0.2">
      <c r="A2222" s="7" t="str">
        <f t="shared" si="34"/>
        <v/>
      </c>
    </row>
    <row r="2223" spans="1:1" x14ac:dyDescent="0.2">
      <c r="A2223" s="7" t="str">
        <f t="shared" si="34"/>
        <v/>
      </c>
    </row>
    <row r="2224" spans="1:1" x14ac:dyDescent="0.2">
      <c r="A2224" s="7" t="str">
        <f t="shared" si="34"/>
        <v/>
      </c>
    </row>
    <row r="2225" spans="1:1" x14ac:dyDescent="0.2">
      <c r="A2225" s="7" t="str">
        <f t="shared" si="34"/>
        <v/>
      </c>
    </row>
    <row r="2226" spans="1:1" x14ac:dyDescent="0.2">
      <c r="A2226" s="7" t="str">
        <f t="shared" si="34"/>
        <v/>
      </c>
    </row>
    <row r="2227" spans="1:1" x14ac:dyDescent="0.2">
      <c r="A2227" s="7" t="str">
        <f t="shared" si="34"/>
        <v/>
      </c>
    </row>
    <row r="2228" spans="1:1" x14ac:dyDescent="0.2">
      <c r="A2228" s="7" t="str">
        <f t="shared" si="34"/>
        <v/>
      </c>
    </row>
    <row r="2229" spans="1:1" x14ac:dyDescent="0.2">
      <c r="A2229" s="7" t="str">
        <f t="shared" si="34"/>
        <v/>
      </c>
    </row>
    <row r="2230" spans="1:1" x14ac:dyDescent="0.2">
      <c r="A2230" s="7" t="str">
        <f t="shared" si="34"/>
        <v/>
      </c>
    </row>
    <row r="2231" spans="1:1" x14ac:dyDescent="0.2">
      <c r="A2231" s="7" t="str">
        <f t="shared" si="34"/>
        <v/>
      </c>
    </row>
    <row r="2232" spans="1:1" x14ac:dyDescent="0.2">
      <c r="A2232" s="7" t="str">
        <f t="shared" si="34"/>
        <v/>
      </c>
    </row>
    <row r="2233" spans="1:1" x14ac:dyDescent="0.2">
      <c r="A2233" s="7" t="str">
        <f t="shared" si="34"/>
        <v/>
      </c>
    </row>
    <row r="2234" spans="1:1" x14ac:dyDescent="0.2">
      <c r="A2234" s="7" t="str">
        <f t="shared" si="34"/>
        <v/>
      </c>
    </row>
    <row r="2235" spans="1:1" x14ac:dyDescent="0.2">
      <c r="A2235" s="7" t="str">
        <f t="shared" si="34"/>
        <v/>
      </c>
    </row>
    <row r="2236" spans="1:1" x14ac:dyDescent="0.2">
      <c r="A2236" s="7" t="str">
        <f t="shared" si="34"/>
        <v/>
      </c>
    </row>
    <row r="2237" spans="1:1" x14ac:dyDescent="0.2">
      <c r="A2237" s="7" t="str">
        <f t="shared" si="34"/>
        <v/>
      </c>
    </row>
    <row r="2238" spans="1:1" x14ac:dyDescent="0.2">
      <c r="A2238" s="7" t="str">
        <f t="shared" si="34"/>
        <v/>
      </c>
    </row>
    <row r="2239" spans="1:1" x14ac:dyDescent="0.2">
      <c r="A2239" s="7" t="str">
        <f t="shared" si="34"/>
        <v/>
      </c>
    </row>
    <row r="2240" spans="1:1" x14ac:dyDescent="0.2">
      <c r="A2240" s="7" t="str">
        <f t="shared" si="34"/>
        <v/>
      </c>
    </row>
    <row r="2241" spans="1:1" x14ac:dyDescent="0.2">
      <c r="A2241" s="7" t="str">
        <f t="shared" si="34"/>
        <v/>
      </c>
    </row>
    <row r="2242" spans="1:1" x14ac:dyDescent="0.2">
      <c r="A2242" s="7" t="str">
        <f t="shared" si="34"/>
        <v/>
      </c>
    </row>
    <row r="2243" spans="1:1" x14ac:dyDescent="0.2">
      <c r="A2243" s="7" t="str">
        <f t="shared" ref="A2243:A2306" si="35">CONCATENATE(B2243,C2243)</f>
        <v/>
      </c>
    </row>
    <row r="2244" spans="1:1" x14ac:dyDescent="0.2">
      <c r="A2244" s="7" t="str">
        <f t="shared" si="35"/>
        <v/>
      </c>
    </row>
    <row r="2245" spans="1:1" x14ac:dyDescent="0.2">
      <c r="A2245" s="7" t="str">
        <f t="shared" si="35"/>
        <v/>
      </c>
    </row>
    <row r="2246" spans="1:1" x14ac:dyDescent="0.2">
      <c r="A2246" s="7" t="str">
        <f t="shared" si="35"/>
        <v/>
      </c>
    </row>
    <row r="2247" spans="1:1" x14ac:dyDescent="0.2">
      <c r="A2247" s="7" t="str">
        <f t="shared" si="35"/>
        <v/>
      </c>
    </row>
    <row r="2248" spans="1:1" x14ac:dyDescent="0.2">
      <c r="A2248" s="7" t="str">
        <f t="shared" si="35"/>
        <v/>
      </c>
    </row>
    <row r="2249" spans="1:1" x14ac:dyDescent="0.2">
      <c r="A2249" s="7" t="str">
        <f t="shared" si="35"/>
        <v/>
      </c>
    </row>
    <row r="2250" spans="1:1" x14ac:dyDescent="0.2">
      <c r="A2250" s="7" t="str">
        <f t="shared" si="35"/>
        <v/>
      </c>
    </row>
    <row r="2251" spans="1:1" x14ac:dyDescent="0.2">
      <c r="A2251" s="7" t="str">
        <f t="shared" si="35"/>
        <v/>
      </c>
    </row>
    <row r="2252" spans="1:1" x14ac:dyDescent="0.2">
      <c r="A2252" s="7" t="str">
        <f t="shared" si="35"/>
        <v/>
      </c>
    </row>
    <row r="2253" spans="1:1" x14ac:dyDescent="0.2">
      <c r="A2253" s="7" t="str">
        <f t="shared" si="35"/>
        <v/>
      </c>
    </row>
    <row r="2254" spans="1:1" x14ac:dyDescent="0.2">
      <c r="A2254" s="7" t="str">
        <f t="shared" si="35"/>
        <v/>
      </c>
    </row>
    <row r="2255" spans="1:1" x14ac:dyDescent="0.2">
      <c r="A2255" s="7" t="str">
        <f t="shared" si="35"/>
        <v/>
      </c>
    </row>
    <row r="2256" spans="1:1" x14ac:dyDescent="0.2">
      <c r="A2256" s="7" t="str">
        <f t="shared" si="35"/>
        <v/>
      </c>
    </row>
    <row r="2257" spans="1:1" x14ac:dyDescent="0.2">
      <c r="A2257" s="7" t="str">
        <f t="shared" si="35"/>
        <v/>
      </c>
    </row>
    <row r="2258" spans="1:1" x14ac:dyDescent="0.2">
      <c r="A2258" s="7" t="str">
        <f t="shared" si="35"/>
        <v/>
      </c>
    </row>
    <row r="2259" spans="1:1" x14ac:dyDescent="0.2">
      <c r="A2259" s="7" t="str">
        <f t="shared" si="35"/>
        <v/>
      </c>
    </row>
    <row r="2260" spans="1:1" x14ac:dyDescent="0.2">
      <c r="A2260" s="7" t="str">
        <f t="shared" si="35"/>
        <v/>
      </c>
    </row>
    <row r="2261" spans="1:1" x14ac:dyDescent="0.2">
      <c r="A2261" s="7" t="str">
        <f t="shared" si="35"/>
        <v/>
      </c>
    </row>
    <row r="2262" spans="1:1" x14ac:dyDescent="0.2">
      <c r="A2262" s="7" t="str">
        <f t="shared" si="35"/>
        <v/>
      </c>
    </row>
    <row r="2263" spans="1:1" x14ac:dyDescent="0.2">
      <c r="A2263" s="7" t="str">
        <f t="shared" si="35"/>
        <v/>
      </c>
    </row>
    <row r="2264" spans="1:1" x14ac:dyDescent="0.2">
      <c r="A2264" s="7" t="str">
        <f t="shared" si="35"/>
        <v/>
      </c>
    </row>
    <row r="2265" spans="1:1" x14ac:dyDescent="0.2">
      <c r="A2265" s="7" t="str">
        <f t="shared" si="35"/>
        <v/>
      </c>
    </row>
    <row r="2266" spans="1:1" x14ac:dyDescent="0.2">
      <c r="A2266" s="7" t="str">
        <f t="shared" si="35"/>
        <v/>
      </c>
    </row>
    <row r="2267" spans="1:1" x14ac:dyDescent="0.2">
      <c r="A2267" s="7" t="str">
        <f t="shared" si="35"/>
        <v/>
      </c>
    </row>
    <row r="2268" spans="1:1" x14ac:dyDescent="0.2">
      <c r="A2268" s="7" t="str">
        <f t="shared" si="35"/>
        <v/>
      </c>
    </row>
    <row r="2269" spans="1:1" x14ac:dyDescent="0.2">
      <c r="A2269" s="7" t="str">
        <f t="shared" si="35"/>
        <v/>
      </c>
    </row>
    <row r="2270" spans="1:1" x14ac:dyDescent="0.2">
      <c r="A2270" s="7" t="str">
        <f t="shared" si="35"/>
        <v/>
      </c>
    </row>
    <row r="2271" spans="1:1" x14ac:dyDescent="0.2">
      <c r="A2271" s="7" t="str">
        <f t="shared" si="35"/>
        <v/>
      </c>
    </row>
    <row r="2272" spans="1:1" x14ac:dyDescent="0.2">
      <c r="A2272" s="7" t="str">
        <f t="shared" si="35"/>
        <v/>
      </c>
    </row>
    <row r="2273" spans="1:1" x14ac:dyDescent="0.2">
      <c r="A2273" s="7" t="str">
        <f t="shared" si="35"/>
        <v/>
      </c>
    </row>
    <row r="2274" spans="1:1" x14ac:dyDescent="0.2">
      <c r="A2274" s="7" t="str">
        <f t="shared" si="35"/>
        <v/>
      </c>
    </row>
    <row r="2275" spans="1:1" x14ac:dyDescent="0.2">
      <c r="A2275" s="7" t="str">
        <f t="shared" si="35"/>
        <v/>
      </c>
    </row>
    <row r="2276" spans="1:1" x14ac:dyDescent="0.2">
      <c r="A2276" s="7" t="str">
        <f t="shared" si="35"/>
        <v/>
      </c>
    </row>
    <row r="2277" spans="1:1" x14ac:dyDescent="0.2">
      <c r="A2277" s="7" t="str">
        <f t="shared" si="35"/>
        <v/>
      </c>
    </row>
    <row r="2278" spans="1:1" x14ac:dyDescent="0.2">
      <c r="A2278" s="7" t="str">
        <f t="shared" si="35"/>
        <v/>
      </c>
    </row>
    <row r="2279" spans="1:1" x14ac:dyDescent="0.2">
      <c r="A2279" s="7" t="str">
        <f t="shared" si="35"/>
        <v/>
      </c>
    </row>
    <row r="2280" spans="1:1" x14ac:dyDescent="0.2">
      <c r="A2280" s="7" t="str">
        <f t="shared" si="35"/>
        <v/>
      </c>
    </row>
    <row r="2281" spans="1:1" x14ac:dyDescent="0.2">
      <c r="A2281" s="7" t="str">
        <f t="shared" si="35"/>
        <v/>
      </c>
    </row>
    <row r="2282" spans="1:1" x14ac:dyDescent="0.2">
      <c r="A2282" s="7" t="str">
        <f t="shared" si="35"/>
        <v/>
      </c>
    </row>
    <row r="2283" spans="1:1" x14ac:dyDescent="0.2">
      <c r="A2283" s="7" t="str">
        <f t="shared" si="35"/>
        <v/>
      </c>
    </row>
    <row r="2284" spans="1:1" x14ac:dyDescent="0.2">
      <c r="A2284" s="7" t="str">
        <f t="shared" si="35"/>
        <v/>
      </c>
    </row>
    <row r="2285" spans="1:1" x14ac:dyDescent="0.2">
      <c r="A2285" s="7" t="str">
        <f t="shared" si="35"/>
        <v/>
      </c>
    </row>
    <row r="2286" spans="1:1" x14ac:dyDescent="0.2">
      <c r="A2286" s="7" t="str">
        <f t="shared" si="35"/>
        <v/>
      </c>
    </row>
    <row r="2287" spans="1:1" x14ac:dyDescent="0.2">
      <c r="A2287" s="7" t="str">
        <f t="shared" si="35"/>
        <v/>
      </c>
    </row>
    <row r="2288" spans="1:1" x14ac:dyDescent="0.2">
      <c r="A2288" s="7" t="str">
        <f t="shared" si="35"/>
        <v/>
      </c>
    </row>
    <row r="2289" spans="1:1" x14ac:dyDescent="0.2">
      <c r="A2289" s="7" t="str">
        <f t="shared" si="35"/>
        <v/>
      </c>
    </row>
    <row r="2290" spans="1:1" x14ac:dyDescent="0.2">
      <c r="A2290" s="7" t="str">
        <f t="shared" si="35"/>
        <v/>
      </c>
    </row>
    <row r="2291" spans="1:1" x14ac:dyDescent="0.2">
      <c r="A2291" s="7" t="str">
        <f t="shared" si="35"/>
        <v/>
      </c>
    </row>
    <row r="2292" spans="1:1" x14ac:dyDescent="0.2">
      <c r="A2292" s="7" t="str">
        <f t="shared" si="35"/>
        <v/>
      </c>
    </row>
    <row r="2293" spans="1:1" x14ac:dyDescent="0.2">
      <c r="A2293" s="7" t="str">
        <f t="shared" si="35"/>
        <v/>
      </c>
    </row>
    <row r="2294" spans="1:1" x14ac:dyDescent="0.2">
      <c r="A2294" s="7" t="str">
        <f t="shared" si="35"/>
        <v/>
      </c>
    </row>
    <row r="2295" spans="1:1" x14ac:dyDescent="0.2">
      <c r="A2295" s="7" t="str">
        <f t="shared" si="35"/>
        <v/>
      </c>
    </row>
    <row r="2296" spans="1:1" x14ac:dyDescent="0.2">
      <c r="A2296" s="7" t="str">
        <f t="shared" si="35"/>
        <v/>
      </c>
    </row>
    <row r="2297" spans="1:1" x14ac:dyDescent="0.2">
      <c r="A2297" s="7" t="str">
        <f t="shared" si="35"/>
        <v/>
      </c>
    </row>
    <row r="2298" spans="1:1" x14ac:dyDescent="0.2">
      <c r="A2298" s="7" t="str">
        <f t="shared" si="35"/>
        <v/>
      </c>
    </row>
    <row r="2299" spans="1:1" x14ac:dyDescent="0.2">
      <c r="A2299" s="7" t="str">
        <f t="shared" si="35"/>
        <v/>
      </c>
    </row>
    <row r="2300" spans="1:1" x14ac:dyDescent="0.2">
      <c r="A2300" s="7" t="str">
        <f t="shared" si="35"/>
        <v/>
      </c>
    </row>
    <row r="2301" spans="1:1" x14ac:dyDescent="0.2">
      <c r="A2301" s="7" t="str">
        <f t="shared" si="35"/>
        <v/>
      </c>
    </row>
    <row r="2302" spans="1:1" x14ac:dyDescent="0.2">
      <c r="A2302" s="7" t="str">
        <f t="shared" si="35"/>
        <v/>
      </c>
    </row>
    <row r="2303" spans="1:1" x14ac:dyDescent="0.2">
      <c r="A2303" s="7" t="str">
        <f t="shared" si="35"/>
        <v/>
      </c>
    </row>
    <row r="2304" spans="1:1" x14ac:dyDescent="0.2">
      <c r="A2304" s="7" t="str">
        <f t="shared" si="35"/>
        <v/>
      </c>
    </row>
    <row r="2305" spans="1:1" x14ac:dyDescent="0.2">
      <c r="A2305" s="7" t="str">
        <f t="shared" si="35"/>
        <v/>
      </c>
    </row>
    <row r="2306" spans="1:1" x14ac:dyDescent="0.2">
      <c r="A2306" s="7" t="str">
        <f t="shared" si="35"/>
        <v/>
      </c>
    </row>
    <row r="2307" spans="1:1" x14ac:dyDescent="0.2">
      <c r="A2307" s="7" t="str">
        <f t="shared" ref="A2307:A2322" si="36">CONCATENATE(B2307,C2307)</f>
        <v/>
      </c>
    </row>
    <row r="2308" spans="1:1" x14ac:dyDescent="0.2">
      <c r="A2308" s="7" t="str">
        <f t="shared" si="36"/>
        <v/>
      </c>
    </row>
    <row r="2309" spans="1:1" x14ac:dyDescent="0.2">
      <c r="A2309" s="7" t="str">
        <f t="shared" si="36"/>
        <v/>
      </c>
    </row>
    <row r="2310" spans="1:1" x14ac:dyDescent="0.2">
      <c r="A2310" s="7" t="str">
        <f t="shared" si="36"/>
        <v/>
      </c>
    </row>
    <row r="2311" spans="1:1" x14ac:dyDescent="0.2">
      <c r="A2311" s="7" t="str">
        <f t="shared" si="36"/>
        <v/>
      </c>
    </row>
    <row r="2312" spans="1:1" x14ac:dyDescent="0.2">
      <c r="A2312" s="7" t="str">
        <f t="shared" si="36"/>
        <v/>
      </c>
    </row>
    <row r="2313" spans="1:1" x14ac:dyDescent="0.2">
      <c r="A2313" s="7" t="str">
        <f t="shared" si="36"/>
        <v/>
      </c>
    </row>
    <row r="2314" spans="1:1" x14ac:dyDescent="0.2">
      <c r="A2314" s="7" t="str">
        <f t="shared" si="36"/>
        <v/>
      </c>
    </row>
    <row r="2315" spans="1:1" x14ac:dyDescent="0.2">
      <c r="A2315" s="7" t="str">
        <f t="shared" si="36"/>
        <v/>
      </c>
    </row>
    <row r="2316" spans="1:1" x14ac:dyDescent="0.2">
      <c r="A2316" s="7" t="str">
        <f t="shared" si="36"/>
        <v/>
      </c>
    </row>
    <row r="2317" spans="1:1" x14ac:dyDescent="0.2">
      <c r="A2317" s="7" t="str">
        <f t="shared" si="36"/>
        <v/>
      </c>
    </row>
    <row r="2318" spans="1:1" x14ac:dyDescent="0.2">
      <c r="A2318" s="7" t="str">
        <f t="shared" si="36"/>
        <v/>
      </c>
    </row>
    <row r="2319" spans="1:1" x14ac:dyDescent="0.2">
      <c r="A2319" s="7" t="str">
        <f t="shared" si="36"/>
        <v/>
      </c>
    </row>
    <row r="2320" spans="1:1" x14ac:dyDescent="0.2">
      <c r="A2320" s="7" t="str">
        <f t="shared" si="36"/>
        <v/>
      </c>
    </row>
    <row r="2321" spans="1:1" x14ac:dyDescent="0.2">
      <c r="A2321" s="7" t="str">
        <f t="shared" si="36"/>
        <v/>
      </c>
    </row>
    <row r="2322" spans="1:1" x14ac:dyDescent="0.2">
      <c r="A2322" s="7" t="str">
        <f t="shared" si="36"/>
        <v/>
      </c>
    </row>
  </sheetData>
  <phoneticPr fontId="3"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83"/>
  <sheetViews>
    <sheetView showGridLines="0" workbookViewId="0">
      <pane ySplit="12" topLeftCell="A13" activePane="bottomLeft" state="frozen"/>
      <selection activeCell="C25" sqref="C25"/>
      <selection pane="bottomLeft" activeCell="K13" sqref="K13"/>
    </sheetView>
  </sheetViews>
  <sheetFormatPr defaultColWidth="0" defaultRowHeight="0" customHeight="1" zeroHeight="1" x14ac:dyDescent="0.2"/>
  <cols>
    <col min="1" max="1" width="20" style="153" customWidth="1"/>
    <col min="2" max="9" width="11.140625" style="262" customWidth="1"/>
    <col min="10" max="10" width="13.42578125" style="262" bestFit="1" customWidth="1"/>
    <col min="11" max="14" width="11.140625" style="259" customWidth="1"/>
    <col min="15" max="15" width="10.5703125" style="15" customWidth="1"/>
    <col min="16" max="16" width="1.5703125" style="17" customWidth="1"/>
    <col min="17" max="16384" width="10.7109375" style="153" hidden="1"/>
  </cols>
  <sheetData>
    <row r="1" spans="1:16" s="259" customFormat="1" ht="48" customHeight="1" x14ac:dyDescent="0.2">
      <c r="A1" s="404" t="s">
        <v>275</v>
      </c>
      <c r="B1" s="404"/>
      <c r="C1" s="404"/>
      <c r="D1" s="404"/>
      <c r="E1" s="404"/>
      <c r="F1" s="404"/>
      <c r="G1" s="404"/>
      <c r="H1" s="404"/>
      <c r="I1" s="404"/>
      <c r="J1" s="404"/>
      <c r="K1" s="404"/>
      <c r="L1" s="404"/>
      <c r="N1" s="260" t="s">
        <v>73</v>
      </c>
      <c r="O1" s="12" t="s">
        <v>74</v>
      </c>
      <c r="P1" s="11"/>
    </row>
    <row r="2" spans="1:16" ht="12.75" x14ac:dyDescent="0.2">
      <c r="A2" s="261" t="s">
        <v>226</v>
      </c>
      <c r="G2" s="167"/>
      <c r="P2" s="16"/>
    </row>
    <row r="3" spans="1:16" ht="26.25" customHeight="1" x14ac:dyDescent="0.2">
      <c r="A3" s="419" t="s">
        <v>245</v>
      </c>
      <c r="B3" s="419"/>
      <c r="C3" s="419"/>
      <c r="D3" s="419"/>
      <c r="E3" s="419"/>
      <c r="F3" s="419"/>
      <c r="G3" s="419"/>
      <c r="H3" s="419"/>
      <c r="I3" s="419"/>
      <c r="J3" s="419"/>
      <c r="K3" s="419"/>
      <c r="P3" s="16"/>
    </row>
    <row r="4" spans="1:16" ht="12.75" x14ac:dyDescent="0.2">
      <c r="A4" s="261" t="s">
        <v>7</v>
      </c>
      <c r="P4" s="16"/>
    </row>
    <row r="5" spans="1:16" ht="12.75" x14ac:dyDescent="0.2">
      <c r="A5" s="261" t="s">
        <v>52</v>
      </c>
      <c r="P5" s="16"/>
    </row>
    <row r="6" spans="1:16" ht="12.75" x14ac:dyDescent="0.2">
      <c r="P6" s="16"/>
    </row>
    <row r="7" spans="1:16" ht="14.25" customHeight="1" x14ac:dyDescent="0.2">
      <c r="A7" s="405" t="s">
        <v>25</v>
      </c>
      <c r="B7" s="406" t="s">
        <v>55</v>
      </c>
      <c r="C7" s="406"/>
      <c r="D7" s="406"/>
      <c r="E7" s="406"/>
      <c r="F7" s="406"/>
      <c r="G7" s="406"/>
      <c r="H7" s="406"/>
      <c r="I7" s="406"/>
      <c r="J7" s="406"/>
      <c r="K7" s="407" t="s">
        <v>49</v>
      </c>
      <c r="L7" s="408"/>
      <c r="M7" s="408"/>
      <c r="N7" s="408"/>
      <c r="O7" s="409"/>
      <c r="P7" s="16"/>
    </row>
    <row r="8" spans="1:16" ht="25.5" customHeight="1" x14ac:dyDescent="0.2">
      <c r="A8" s="405"/>
      <c r="B8" s="410" t="s">
        <v>50</v>
      </c>
      <c r="C8" s="411"/>
      <c r="D8" s="411"/>
      <c r="E8" s="411"/>
      <c r="F8" s="412"/>
      <c r="G8" s="410" t="s">
        <v>28</v>
      </c>
      <c r="H8" s="411"/>
      <c r="I8" s="412"/>
      <c r="J8" s="413" t="s">
        <v>29</v>
      </c>
      <c r="K8" s="414" t="s">
        <v>50</v>
      </c>
      <c r="L8" s="415"/>
      <c r="M8" s="415"/>
      <c r="N8" s="415"/>
      <c r="O8" s="416"/>
      <c r="P8" s="16"/>
    </row>
    <row r="9" spans="1:16" ht="25.5" customHeight="1" x14ac:dyDescent="0.2">
      <c r="A9" s="405"/>
      <c r="B9" s="413" t="s">
        <v>30</v>
      </c>
      <c r="C9" s="413"/>
      <c r="D9" s="413"/>
      <c r="E9" s="413" t="s">
        <v>31</v>
      </c>
      <c r="F9" s="413" t="s">
        <v>32</v>
      </c>
      <c r="G9" s="413" t="s">
        <v>33</v>
      </c>
      <c r="H9" s="413" t="s">
        <v>34</v>
      </c>
      <c r="I9" s="422" t="s">
        <v>35</v>
      </c>
      <c r="J9" s="413"/>
      <c r="K9" s="414" t="s">
        <v>30</v>
      </c>
      <c r="L9" s="415"/>
      <c r="M9" s="416"/>
      <c r="N9" s="420" t="s">
        <v>31</v>
      </c>
      <c r="O9" s="256" t="s">
        <v>32</v>
      </c>
      <c r="P9" s="16"/>
    </row>
    <row r="10" spans="1:16" ht="51" x14ac:dyDescent="0.2">
      <c r="A10" s="405"/>
      <c r="B10" s="263" t="s">
        <v>36</v>
      </c>
      <c r="C10" s="263" t="s">
        <v>37</v>
      </c>
      <c r="D10" s="263" t="s">
        <v>38</v>
      </c>
      <c r="E10" s="413"/>
      <c r="F10" s="413"/>
      <c r="G10" s="413"/>
      <c r="H10" s="413"/>
      <c r="I10" s="422"/>
      <c r="J10" s="413"/>
      <c r="K10" s="22" t="s">
        <v>36</v>
      </c>
      <c r="L10" s="22" t="s">
        <v>37</v>
      </c>
      <c r="M10" s="22" t="s">
        <v>38</v>
      </c>
      <c r="N10" s="421"/>
      <c r="O10" s="257"/>
      <c r="P10" s="16"/>
    </row>
    <row r="11" spans="1:16" ht="12.75" customHeight="1" x14ac:dyDescent="0.2">
      <c r="A11" s="264"/>
      <c r="B11" s="265"/>
      <c r="C11" s="265"/>
      <c r="D11" s="265"/>
      <c r="E11" s="265"/>
      <c r="F11" s="265"/>
      <c r="G11" s="265"/>
      <c r="H11" s="265"/>
      <c r="I11" s="266"/>
      <c r="J11" s="266"/>
      <c r="K11" s="26"/>
      <c r="L11" s="26"/>
      <c r="M11" s="26"/>
      <c r="N11" s="26"/>
      <c r="O11" s="29"/>
      <c r="P11" s="16"/>
    </row>
    <row r="12" spans="1:16" s="134" customFormat="1" ht="12.75" customHeight="1" x14ac:dyDescent="0.2">
      <c r="A12" s="267"/>
      <c r="B12" s="268" t="s">
        <v>16</v>
      </c>
      <c r="C12" s="268" t="s">
        <v>17</v>
      </c>
      <c r="D12" s="268" t="s">
        <v>39</v>
      </c>
      <c r="E12" s="156" t="s">
        <v>18</v>
      </c>
      <c r="F12" s="268" t="s">
        <v>40</v>
      </c>
      <c r="G12" s="268" t="s">
        <v>19</v>
      </c>
      <c r="H12" s="268" t="s">
        <v>20</v>
      </c>
      <c r="I12" s="268" t="s">
        <v>41</v>
      </c>
      <c r="J12" s="268" t="s">
        <v>42</v>
      </c>
      <c r="K12" s="29" t="s">
        <v>43</v>
      </c>
      <c r="L12" s="29" t="s">
        <v>44</v>
      </c>
      <c r="M12" s="29" t="s">
        <v>45</v>
      </c>
      <c r="N12" s="29" t="s">
        <v>46</v>
      </c>
      <c r="O12" s="29" t="s">
        <v>47</v>
      </c>
      <c r="P12" s="16"/>
    </row>
    <row r="13" spans="1:16" ht="12.75" x14ac:dyDescent="0.2">
      <c r="K13" s="32"/>
      <c r="L13" s="32"/>
      <c r="M13" s="32"/>
      <c r="N13" s="32"/>
      <c r="O13" s="26"/>
      <c r="P13" s="16"/>
    </row>
    <row r="14" spans="1:16" ht="12.75" x14ac:dyDescent="0.2">
      <c r="A14" s="153" t="s">
        <v>118</v>
      </c>
      <c r="B14" s="269"/>
      <c r="C14" s="270"/>
      <c r="D14" s="270"/>
      <c r="E14" s="270"/>
      <c r="F14" s="271"/>
      <c r="G14" s="270"/>
      <c r="H14" s="270"/>
      <c r="I14" s="271"/>
      <c r="J14" s="272"/>
      <c r="K14" s="240"/>
      <c r="L14" s="240"/>
      <c r="M14" s="240"/>
      <c r="N14" s="240"/>
      <c r="O14" s="324"/>
      <c r="P14" s="30"/>
    </row>
    <row r="15" spans="1:16" ht="12.75" x14ac:dyDescent="0.2">
      <c r="A15" s="153" t="s">
        <v>119</v>
      </c>
      <c r="B15" s="304">
        <v>139.4</v>
      </c>
      <c r="C15" s="305">
        <v>104.5</v>
      </c>
      <c r="D15" s="305">
        <v>244</v>
      </c>
      <c r="E15" s="305">
        <v>84.9</v>
      </c>
      <c r="F15" s="306">
        <v>328.8</v>
      </c>
      <c r="G15" s="305">
        <v>34.6</v>
      </c>
      <c r="H15" s="305">
        <v>4.5</v>
      </c>
      <c r="I15" s="306">
        <v>39</v>
      </c>
      <c r="J15" s="307">
        <v>367.9</v>
      </c>
      <c r="K15" s="203">
        <v>42</v>
      </c>
      <c r="L15" s="203">
        <v>32</v>
      </c>
      <c r="M15" s="203">
        <v>74</v>
      </c>
      <c r="N15" s="203">
        <v>26</v>
      </c>
      <c r="O15" s="329">
        <v>100</v>
      </c>
      <c r="P15" s="16"/>
    </row>
    <row r="16" spans="1:16" ht="12.75" x14ac:dyDescent="0.2">
      <c r="A16" s="153" t="s">
        <v>120</v>
      </c>
      <c r="B16" s="304">
        <v>106.7</v>
      </c>
      <c r="C16" s="305">
        <v>117</v>
      </c>
      <c r="D16" s="305">
        <v>223.7</v>
      </c>
      <c r="E16" s="305">
        <v>76.099999999999994</v>
      </c>
      <c r="F16" s="306">
        <v>299.8</v>
      </c>
      <c r="G16" s="305">
        <v>38.1</v>
      </c>
      <c r="H16" s="305">
        <v>6.5</v>
      </c>
      <c r="I16" s="306">
        <v>44.5</v>
      </c>
      <c r="J16" s="307">
        <v>344.3</v>
      </c>
      <c r="K16" s="203">
        <v>36</v>
      </c>
      <c r="L16" s="203">
        <v>39</v>
      </c>
      <c r="M16" s="203">
        <v>75</v>
      </c>
      <c r="N16" s="203">
        <v>25</v>
      </c>
      <c r="O16" s="329">
        <v>100</v>
      </c>
      <c r="P16" s="16"/>
    </row>
    <row r="17" spans="1:16" ht="12.75" x14ac:dyDescent="0.2">
      <c r="A17" s="153" t="s">
        <v>238</v>
      </c>
      <c r="B17" s="304">
        <v>119.5</v>
      </c>
      <c r="C17" s="305">
        <v>209.1</v>
      </c>
      <c r="D17" s="305">
        <v>328.7</v>
      </c>
      <c r="E17" s="305">
        <v>63.5</v>
      </c>
      <c r="F17" s="306">
        <v>392.1</v>
      </c>
      <c r="G17" s="305">
        <v>42.5</v>
      </c>
      <c r="H17" s="305">
        <v>15.3</v>
      </c>
      <c r="I17" s="306">
        <v>57.8</v>
      </c>
      <c r="J17" s="307">
        <v>449.9</v>
      </c>
      <c r="K17" s="203">
        <v>30</v>
      </c>
      <c r="L17" s="203">
        <v>53</v>
      </c>
      <c r="M17" s="203">
        <v>84</v>
      </c>
      <c r="N17" s="203">
        <v>16</v>
      </c>
      <c r="O17" s="329">
        <v>100</v>
      </c>
      <c r="P17" s="297"/>
    </row>
    <row r="18" spans="1:16" ht="12.75" x14ac:dyDescent="0.2">
      <c r="A18" s="153" t="s">
        <v>279</v>
      </c>
      <c r="B18" s="304">
        <v>69.099999999999994</v>
      </c>
      <c r="C18" s="305">
        <v>155.5</v>
      </c>
      <c r="D18" s="305">
        <v>224.7</v>
      </c>
      <c r="E18" s="305">
        <v>44.1</v>
      </c>
      <c r="F18" s="306">
        <v>268.8</v>
      </c>
      <c r="G18" s="305">
        <v>41.9</v>
      </c>
      <c r="H18" s="305">
        <v>22.6</v>
      </c>
      <c r="I18" s="306">
        <v>64.5</v>
      </c>
      <c r="J18" s="307">
        <v>333.3</v>
      </c>
      <c r="K18" s="203">
        <v>26</v>
      </c>
      <c r="L18" s="203">
        <v>58</v>
      </c>
      <c r="M18" s="203">
        <v>84</v>
      </c>
      <c r="N18" s="203">
        <v>16</v>
      </c>
      <c r="O18" s="329">
        <v>100</v>
      </c>
      <c r="P18" s="16"/>
    </row>
    <row r="19" spans="1:16" ht="12.75" x14ac:dyDescent="0.2">
      <c r="A19" s="153" t="s">
        <v>801</v>
      </c>
      <c r="B19" s="304">
        <v>5.2</v>
      </c>
      <c r="C19" s="305">
        <v>20.3</v>
      </c>
      <c r="D19" s="305">
        <v>25.5</v>
      </c>
      <c r="E19" s="305">
        <v>5</v>
      </c>
      <c r="F19" s="306">
        <v>30.5</v>
      </c>
      <c r="G19" s="305">
        <v>7</v>
      </c>
      <c r="H19" s="305">
        <v>7.6</v>
      </c>
      <c r="I19" s="306">
        <v>14.6</v>
      </c>
      <c r="J19" s="307">
        <v>45.1</v>
      </c>
      <c r="K19" s="203">
        <v>17</v>
      </c>
      <c r="L19" s="203">
        <v>67</v>
      </c>
      <c r="M19" s="203">
        <v>83</v>
      </c>
      <c r="N19" s="203">
        <v>17</v>
      </c>
      <c r="O19" s="329">
        <v>100</v>
      </c>
      <c r="P19" s="16"/>
    </row>
    <row r="20" spans="1:16" s="152" customFormat="1" ht="37.5" customHeight="1" x14ac:dyDescent="0.2">
      <c r="A20" s="354" t="s">
        <v>95</v>
      </c>
      <c r="B20" s="355">
        <v>141.5</v>
      </c>
      <c r="C20" s="356">
        <v>100.6</v>
      </c>
      <c r="D20" s="356">
        <v>242.1</v>
      </c>
      <c r="E20" s="356">
        <v>82.9</v>
      </c>
      <c r="F20" s="357">
        <v>325.10000000000002</v>
      </c>
      <c r="G20" s="356">
        <v>33.4</v>
      </c>
      <c r="H20" s="356">
        <v>4.0999999999999996</v>
      </c>
      <c r="I20" s="357">
        <v>37.5</v>
      </c>
      <c r="J20" s="358">
        <v>362.5</v>
      </c>
      <c r="K20" s="359">
        <v>44</v>
      </c>
      <c r="L20" s="359">
        <v>31</v>
      </c>
      <c r="M20" s="359">
        <v>74</v>
      </c>
      <c r="N20" s="359">
        <v>26</v>
      </c>
      <c r="O20" s="360">
        <v>100</v>
      </c>
      <c r="P20" s="361"/>
    </row>
    <row r="21" spans="1:16" ht="12.75" x14ac:dyDescent="0.2">
      <c r="A21" s="153" t="s">
        <v>123</v>
      </c>
      <c r="B21" s="304">
        <v>116.3</v>
      </c>
      <c r="C21" s="305">
        <v>113.3</v>
      </c>
      <c r="D21" s="305">
        <v>229.6</v>
      </c>
      <c r="E21" s="305">
        <v>81.2</v>
      </c>
      <c r="F21" s="306">
        <v>310.8</v>
      </c>
      <c r="G21" s="305">
        <v>37.200000000000003</v>
      </c>
      <c r="H21" s="305">
        <v>5.8</v>
      </c>
      <c r="I21" s="306">
        <v>43</v>
      </c>
      <c r="J21" s="307">
        <v>353.8</v>
      </c>
      <c r="K21" s="204">
        <v>37</v>
      </c>
      <c r="L21" s="204">
        <v>36</v>
      </c>
      <c r="M21" s="204">
        <v>74</v>
      </c>
      <c r="N21" s="204">
        <v>26</v>
      </c>
      <c r="O21" s="329">
        <v>100</v>
      </c>
      <c r="P21" s="16"/>
    </row>
    <row r="22" spans="1:16" ht="12.75" x14ac:dyDescent="0.2">
      <c r="A22" s="153" t="s">
        <v>228</v>
      </c>
      <c r="B22" s="304">
        <v>112.4</v>
      </c>
      <c r="C22" s="305">
        <v>185.4</v>
      </c>
      <c r="D22" s="305">
        <v>297.8</v>
      </c>
      <c r="E22" s="305">
        <v>63</v>
      </c>
      <c r="F22" s="306">
        <v>360.8</v>
      </c>
      <c r="G22" s="305">
        <v>40</v>
      </c>
      <c r="H22" s="305">
        <v>11.7</v>
      </c>
      <c r="I22" s="306">
        <v>51.7</v>
      </c>
      <c r="J22" s="307">
        <v>412.5</v>
      </c>
      <c r="K22" s="203">
        <v>31</v>
      </c>
      <c r="L22" s="203">
        <v>51</v>
      </c>
      <c r="M22" s="203">
        <v>83</v>
      </c>
      <c r="N22" s="203">
        <v>17</v>
      </c>
      <c r="O22" s="329">
        <v>100</v>
      </c>
      <c r="P22" s="16"/>
    </row>
    <row r="23" spans="1:16" ht="12.75" x14ac:dyDescent="0.2">
      <c r="A23" s="153" t="s">
        <v>269</v>
      </c>
      <c r="B23" s="304">
        <v>93.4</v>
      </c>
      <c r="C23" s="305">
        <v>187.9</v>
      </c>
      <c r="D23" s="305">
        <v>281.3</v>
      </c>
      <c r="E23" s="305">
        <v>55.7</v>
      </c>
      <c r="F23" s="306">
        <v>337</v>
      </c>
      <c r="G23" s="305">
        <v>47.1</v>
      </c>
      <c r="H23" s="305">
        <v>23</v>
      </c>
      <c r="I23" s="306">
        <v>70.099999999999994</v>
      </c>
      <c r="J23" s="307">
        <v>407.1</v>
      </c>
      <c r="K23" s="203">
        <v>28</v>
      </c>
      <c r="L23" s="203">
        <v>56</v>
      </c>
      <c r="M23" s="203">
        <v>83</v>
      </c>
      <c r="N23" s="203">
        <v>17</v>
      </c>
      <c r="O23" s="329">
        <v>100</v>
      </c>
      <c r="P23" s="16"/>
    </row>
    <row r="24" spans="1:16" ht="12.75" x14ac:dyDescent="0.2">
      <c r="A24" s="259" t="s">
        <v>789</v>
      </c>
      <c r="B24" s="304">
        <v>12.6</v>
      </c>
      <c r="C24" s="305">
        <v>42.1</v>
      </c>
      <c r="D24" s="305">
        <v>54.8</v>
      </c>
      <c r="E24" s="305">
        <v>11.3</v>
      </c>
      <c r="F24" s="306">
        <v>66</v>
      </c>
      <c r="G24" s="305">
        <v>13.8</v>
      </c>
      <c r="H24" s="305">
        <v>11.8</v>
      </c>
      <c r="I24" s="306">
        <v>25.7</v>
      </c>
      <c r="J24" s="307">
        <v>91.7</v>
      </c>
      <c r="K24" s="203">
        <v>19</v>
      </c>
      <c r="L24" s="203">
        <v>64</v>
      </c>
      <c r="M24" s="203">
        <v>83</v>
      </c>
      <c r="N24" s="203">
        <v>17</v>
      </c>
      <c r="O24" s="329">
        <v>100</v>
      </c>
      <c r="P24" s="16"/>
    </row>
    <row r="25" spans="1:16" s="152" customFormat="1" ht="37.5" customHeight="1" x14ac:dyDescent="0.2">
      <c r="A25" s="354" t="s">
        <v>96</v>
      </c>
      <c r="B25" s="355">
        <v>20.7</v>
      </c>
      <c r="C25" s="356">
        <v>13.6</v>
      </c>
      <c r="D25" s="356">
        <v>34.299999999999997</v>
      </c>
      <c r="E25" s="356">
        <v>11.2</v>
      </c>
      <c r="F25" s="357">
        <v>45.5</v>
      </c>
      <c r="G25" s="356">
        <v>4.4000000000000004</v>
      </c>
      <c r="H25" s="356">
        <v>0.5</v>
      </c>
      <c r="I25" s="357">
        <v>4.9000000000000004</v>
      </c>
      <c r="J25" s="358">
        <v>50.4</v>
      </c>
      <c r="K25" s="351">
        <v>45</v>
      </c>
      <c r="L25" s="351">
        <v>30</v>
      </c>
      <c r="M25" s="351">
        <v>75</v>
      </c>
      <c r="N25" s="351">
        <v>25</v>
      </c>
      <c r="O25" s="360">
        <v>100</v>
      </c>
      <c r="P25" s="361"/>
    </row>
    <row r="26" spans="1:16" ht="12.75" x14ac:dyDescent="0.2">
      <c r="A26" s="153" t="s">
        <v>126</v>
      </c>
      <c r="B26" s="304">
        <v>36.5</v>
      </c>
      <c r="C26" s="305">
        <v>23.9</v>
      </c>
      <c r="D26" s="305">
        <v>60.4</v>
      </c>
      <c r="E26" s="305">
        <v>20.7</v>
      </c>
      <c r="F26" s="306">
        <v>81.099999999999994</v>
      </c>
      <c r="G26" s="305">
        <v>8.1</v>
      </c>
      <c r="H26" s="305">
        <v>0.9</v>
      </c>
      <c r="I26" s="306">
        <v>9</v>
      </c>
      <c r="J26" s="307">
        <v>90.1</v>
      </c>
      <c r="K26" s="203">
        <v>45</v>
      </c>
      <c r="L26" s="203">
        <v>29</v>
      </c>
      <c r="M26" s="203">
        <v>75</v>
      </c>
      <c r="N26" s="203">
        <v>25</v>
      </c>
      <c r="O26" s="329">
        <v>100</v>
      </c>
      <c r="P26" s="16"/>
    </row>
    <row r="27" spans="1:16" ht="12.75" x14ac:dyDescent="0.2">
      <c r="A27" s="153" t="s">
        <v>127</v>
      </c>
      <c r="B27" s="304">
        <v>36.9</v>
      </c>
      <c r="C27" s="305">
        <v>24.9</v>
      </c>
      <c r="D27" s="305">
        <v>61.8</v>
      </c>
      <c r="E27" s="305">
        <v>21.3</v>
      </c>
      <c r="F27" s="306">
        <v>83.1</v>
      </c>
      <c r="G27" s="305">
        <v>8.5</v>
      </c>
      <c r="H27" s="305">
        <v>1</v>
      </c>
      <c r="I27" s="306">
        <v>9.5</v>
      </c>
      <c r="J27" s="307">
        <v>92.6</v>
      </c>
      <c r="K27" s="204">
        <v>44</v>
      </c>
      <c r="L27" s="204">
        <v>30</v>
      </c>
      <c r="M27" s="204">
        <v>74</v>
      </c>
      <c r="N27" s="204">
        <v>26</v>
      </c>
      <c r="O27" s="329">
        <v>100</v>
      </c>
      <c r="P27" s="16"/>
    </row>
    <row r="28" spans="1:16" ht="12.75" x14ac:dyDescent="0.2">
      <c r="A28" s="153" t="s">
        <v>128</v>
      </c>
      <c r="B28" s="304">
        <v>37</v>
      </c>
      <c r="C28" s="305">
        <v>27.6</v>
      </c>
      <c r="D28" s="305">
        <v>64.7</v>
      </c>
      <c r="E28" s="305">
        <v>21.6</v>
      </c>
      <c r="F28" s="306">
        <v>86.3</v>
      </c>
      <c r="G28" s="305">
        <v>8.6</v>
      </c>
      <c r="H28" s="305">
        <v>1.1000000000000001</v>
      </c>
      <c r="I28" s="306">
        <v>9.8000000000000007</v>
      </c>
      <c r="J28" s="307">
        <v>96.1</v>
      </c>
      <c r="K28" s="204">
        <v>43</v>
      </c>
      <c r="L28" s="204">
        <v>32</v>
      </c>
      <c r="M28" s="204">
        <v>75</v>
      </c>
      <c r="N28" s="204">
        <v>25</v>
      </c>
      <c r="O28" s="329">
        <v>100</v>
      </c>
      <c r="P28" s="16"/>
    </row>
    <row r="29" spans="1:16" ht="12.75" x14ac:dyDescent="0.2">
      <c r="A29" s="153" t="s">
        <v>129</v>
      </c>
      <c r="B29" s="304">
        <v>31</v>
      </c>
      <c r="C29" s="305">
        <v>24.2</v>
      </c>
      <c r="D29" s="305">
        <v>55.2</v>
      </c>
      <c r="E29" s="305">
        <v>19.3</v>
      </c>
      <c r="F29" s="306">
        <v>74.599999999999994</v>
      </c>
      <c r="G29" s="305">
        <v>8.1999999999999993</v>
      </c>
      <c r="H29" s="305">
        <v>1</v>
      </c>
      <c r="I29" s="306">
        <v>9.1999999999999993</v>
      </c>
      <c r="J29" s="307">
        <v>83.8</v>
      </c>
      <c r="K29" s="204">
        <v>42</v>
      </c>
      <c r="L29" s="204">
        <v>32</v>
      </c>
      <c r="M29" s="204">
        <v>74</v>
      </c>
      <c r="N29" s="204">
        <v>26</v>
      </c>
      <c r="O29" s="329">
        <v>100</v>
      </c>
      <c r="P29" s="16"/>
    </row>
    <row r="30" spans="1:16" ht="12.75" x14ac:dyDescent="0.2">
      <c r="A30" s="153" t="s">
        <v>130</v>
      </c>
      <c r="B30" s="304">
        <v>34.4</v>
      </c>
      <c r="C30" s="305">
        <v>27.9</v>
      </c>
      <c r="D30" s="305">
        <v>62.3</v>
      </c>
      <c r="E30" s="305">
        <v>22.6</v>
      </c>
      <c r="F30" s="306">
        <v>84.9</v>
      </c>
      <c r="G30" s="305">
        <v>9.3000000000000007</v>
      </c>
      <c r="H30" s="305">
        <v>1.3</v>
      </c>
      <c r="I30" s="306">
        <v>10.6</v>
      </c>
      <c r="J30" s="307">
        <v>95.5</v>
      </c>
      <c r="K30" s="204">
        <v>41</v>
      </c>
      <c r="L30" s="204">
        <v>33</v>
      </c>
      <c r="M30" s="204">
        <v>73</v>
      </c>
      <c r="N30" s="204">
        <v>27</v>
      </c>
      <c r="O30" s="329">
        <v>100</v>
      </c>
      <c r="P30" s="16"/>
    </row>
    <row r="31" spans="1:16" ht="12.75" x14ac:dyDescent="0.2">
      <c r="A31" s="153" t="s">
        <v>131</v>
      </c>
      <c r="B31" s="304">
        <v>30.3</v>
      </c>
      <c r="C31" s="305">
        <v>28.3</v>
      </c>
      <c r="D31" s="305">
        <v>58.5</v>
      </c>
      <c r="E31" s="305">
        <v>20.3</v>
      </c>
      <c r="F31" s="306">
        <v>78.900000000000006</v>
      </c>
      <c r="G31" s="305">
        <v>9.1</v>
      </c>
      <c r="H31" s="305">
        <v>1.4</v>
      </c>
      <c r="I31" s="306">
        <v>10.5</v>
      </c>
      <c r="J31" s="307">
        <v>89.4</v>
      </c>
      <c r="K31" s="204">
        <v>38</v>
      </c>
      <c r="L31" s="204">
        <v>36</v>
      </c>
      <c r="M31" s="204">
        <v>74</v>
      </c>
      <c r="N31" s="204">
        <v>26</v>
      </c>
      <c r="O31" s="329">
        <v>100</v>
      </c>
      <c r="P31" s="16"/>
    </row>
    <row r="32" spans="1:16" ht="12.75" x14ac:dyDescent="0.2">
      <c r="A32" s="153" t="s">
        <v>132</v>
      </c>
      <c r="B32" s="304">
        <v>27.9</v>
      </c>
      <c r="C32" s="305">
        <v>30.2</v>
      </c>
      <c r="D32" s="305">
        <v>58.2</v>
      </c>
      <c r="E32" s="305">
        <v>20.3</v>
      </c>
      <c r="F32" s="306">
        <v>78.5</v>
      </c>
      <c r="G32" s="305">
        <v>9.5</v>
      </c>
      <c r="H32" s="305">
        <v>1.6</v>
      </c>
      <c r="I32" s="306">
        <v>11.1</v>
      </c>
      <c r="J32" s="307">
        <v>89.6</v>
      </c>
      <c r="K32" s="204">
        <v>36</v>
      </c>
      <c r="L32" s="204">
        <v>39</v>
      </c>
      <c r="M32" s="204">
        <v>74</v>
      </c>
      <c r="N32" s="204">
        <v>26</v>
      </c>
      <c r="O32" s="329">
        <v>100</v>
      </c>
      <c r="P32" s="16"/>
    </row>
    <row r="33" spans="1:16" ht="12.75" x14ac:dyDescent="0.2">
      <c r="A33" s="153" t="s">
        <v>133</v>
      </c>
      <c r="B33" s="304">
        <v>23.7</v>
      </c>
      <c r="C33" s="305">
        <v>26.9</v>
      </c>
      <c r="D33" s="305">
        <v>50.6</v>
      </c>
      <c r="E33" s="305">
        <v>17.899999999999999</v>
      </c>
      <c r="F33" s="306">
        <v>68.5</v>
      </c>
      <c r="G33" s="305">
        <v>9.3000000000000007</v>
      </c>
      <c r="H33" s="305">
        <v>1.5</v>
      </c>
      <c r="I33" s="306">
        <v>10.8</v>
      </c>
      <c r="J33" s="307">
        <v>79.3</v>
      </c>
      <c r="K33" s="204">
        <v>35</v>
      </c>
      <c r="L33" s="204">
        <v>39</v>
      </c>
      <c r="M33" s="204">
        <v>74</v>
      </c>
      <c r="N33" s="204">
        <v>26</v>
      </c>
      <c r="O33" s="329">
        <v>100</v>
      </c>
      <c r="P33" s="16"/>
    </row>
    <row r="34" spans="1:16" ht="12.75" x14ac:dyDescent="0.2">
      <c r="A34" s="153" t="s">
        <v>134</v>
      </c>
      <c r="B34" s="304">
        <v>24.9</v>
      </c>
      <c r="C34" s="305">
        <v>31.5</v>
      </c>
      <c r="D34" s="305">
        <v>56.4</v>
      </c>
      <c r="E34" s="305">
        <v>17.5</v>
      </c>
      <c r="F34" s="306">
        <v>73.900000000000006</v>
      </c>
      <c r="G34" s="305">
        <v>10.1</v>
      </c>
      <c r="H34" s="305">
        <v>2</v>
      </c>
      <c r="I34" s="306">
        <v>12.1</v>
      </c>
      <c r="J34" s="307">
        <v>86</v>
      </c>
      <c r="K34" s="204">
        <v>34</v>
      </c>
      <c r="L34" s="204">
        <v>43</v>
      </c>
      <c r="M34" s="204">
        <v>76</v>
      </c>
      <c r="N34" s="204">
        <v>24</v>
      </c>
      <c r="O34" s="329">
        <v>100</v>
      </c>
      <c r="P34" s="16"/>
    </row>
    <row r="35" spans="1:16" ht="12.75" x14ac:dyDescent="0.2">
      <c r="A35" s="153" t="s">
        <v>148</v>
      </c>
      <c r="B35" s="304">
        <v>18</v>
      </c>
      <c r="C35" s="305">
        <v>29.6</v>
      </c>
      <c r="D35" s="305">
        <v>47.7</v>
      </c>
      <c r="E35" s="305">
        <v>11.8</v>
      </c>
      <c r="F35" s="306">
        <v>59.5</v>
      </c>
      <c r="G35" s="305">
        <v>7.9</v>
      </c>
      <c r="H35" s="305">
        <v>1.9</v>
      </c>
      <c r="I35" s="306">
        <v>9.8000000000000007</v>
      </c>
      <c r="J35" s="307">
        <v>69.3</v>
      </c>
      <c r="K35" s="204">
        <v>30</v>
      </c>
      <c r="L35" s="204">
        <v>50</v>
      </c>
      <c r="M35" s="204">
        <v>80</v>
      </c>
      <c r="N35" s="204">
        <v>20</v>
      </c>
      <c r="O35" s="329">
        <v>100</v>
      </c>
      <c r="P35" s="16"/>
    </row>
    <row r="36" spans="1:16" ht="12.75" x14ac:dyDescent="0.2">
      <c r="A36" s="153" t="s">
        <v>151</v>
      </c>
      <c r="B36" s="304">
        <v>29.7</v>
      </c>
      <c r="C36" s="305">
        <v>55.1</v>
      </c>
      <c r="D36" s="305">
        <v>84.7</v>
      </c>
      <c r="E36" s="305">
        <v>15.2</v>
      </c>
      <c r="F36" s="306">
        <v>100</v>
      </c>
      <c r="G36" s="305">
        <v>9.8000000000000007</v>
      </c>
      <c r="H36" s="305">
        <v>3.1</v>
      </c>
      <c r="I36" s="306">
        <v>12.8</v>
      </c>
      <c r="J36" s="307">
        <v>112.8</v>
      </c>
      <c r="K36" s="204">
        <v>30</v>
      </c>
      <c r="L36" s="204">
        <v>55</v>
      </c>
      <c r="M36" s="204">
        <v>85</v>
      </c>
      <c r="N36" s="204">
        <v>15</v>
      </c>
      <c r="O36" s="329">
        <v>100</v>
      </c>
      <c r="P36" s="16"/>
    </row>
    <row r="37" spans="1:16" ht="12.75" x14ac:dyDescent="0.2">
      <c r="A37" s="153" t="s">
        <v>229</v>
      </c>
      <c r="B37" s="304">
        <v>39.799999999999997</v>
      </c>
      <c r="C37" s="305">
        <v>69.2</v>
      </c>
      <c r="D37" s="305">
        <v>109</v>
      </c>
      <c r="E37" s="305">
        <v>18.399999999999999</v>
      </c>
      <c r="F37" s="306">
        <v>127.4</v>
      </c>
      <c r="G37" s="305">
        <v>12.2</v>
      </c>
      <c r="H37" s="305">
        <v>4.8</v>
      </c>
      <c r="I37" s="306">
        <v>17</v>
      </c>
      <c r="J37" s="307">
        <v>144.4</v>
      </c>
      <c r="K37" s="204">
        <v>31</v>
      </c>
      <c r="L37" s="204">
        <v>54</v>
      </c>
      <c r="M37" s="204">
        <v>86</v>
      </c>
      <c r="N37" s="204">
        <v>14</v>
      </c>
      <c r="O37" s="329">
        <v>100</v>
      </c>
      <c r="P37" s="16"/>
    </row>
    <row r="38" spans="1:16" ht="12.75" x14ac:dyDescent="0.2">
      <c r="A38" s="153" t="s">
        <v>239</v>
      </c>
      <c r="B38" s="304">
        <v>32</v>
      </c>
      <c r="C38" s="305">
        <v>55.3</v>
      </c>
      <c r="D38" s="305">
        <v>87.3</v>
      </c>
      <c r="E38" s="305">
        <v>18</v>
      </c>
      <c r="F38" s="306">
        <v>105.3</v>
      </c>
      <c r="G38" s="305">
        <v>12.6</v>
      </c>
      <c r="H38" s="305">
        <v>5.6</v>
      </c>
      <c r="I38" s="306">
        <v>18.2</v>
      </c>
      <c r="J38" s="307">
        <v>123.4</v>
      </c>
      <c r="K38" s="204">
        <v>30</v>
      </c>
      <c r="L38" s="204">
        <v>52</v>
      </c>
      <c r="M38" s="204">
        <v>83</v>
      </c>
      <c r="N38" s="204">
        <v>17</v>
      </c>
      <c r="O38" s="329">
        <v>100</v>
      </c>
      <c r="P38" s="16"/>
    </row>
    <row r="39" spans="1:16" ht="12.75" x14ac:dyDescent="0.2">
      <c r="A39" s="153" t="s">
        <v>249</v>
      </c>
      <c r="B39" s="304">
        <v>27.7</v>
      </c>
      <c r="C39" s="305">
        <v>52</v>
      </c>
      <c r="D39" s="305">
        <v>79.7</v>
      </c>
      <c r="E39" s="305">
        <v>15.1</v>
      </c>
      <c r="F39" s="306">
        <v>94.7</v>
      </c>
      <c r="G39" s="305">
        <v>12</v>
      </c>
      <c r="H39" s="305">
        <v>5.5</v>
      </c>
      <c r="I39" s="306">
        <v>17.399999999999999</v>
      </c>
      <c r="J39" s="307">
        <v>112.2</v>
      </c>
      <c r="K39" s="204">
        <v>29</v>
      </c>
      <c r="L39" s="204">
        <v>55</v>
      </c>
      <c r="M39" s="204">
        <v>84</v>
      </c>
      <c r="N39" s="204">
        <v>16</v>
      </c>
      <c r="O39" s="329">
        <v>100</v>
      </c>
      <c r="P39" s="16"/>
    </row>
    <row r="40" spans="1:16" ht="12.75" x14ac:dyDescent="0.2">
      <c r="A40" s="153" t="s">
        <v>256</v>
      </c>
      <c r="B40" s="304">
        <v>19.5</v>
      </c>
      <c r="C40" s="305">
        <v>44.7</v>
      </c>
      <c r="D40" s="305">
        <v>64.2</v>
      </c>
      <c r="E40" s="305">
        <v>12.8</v>
      </c>
      <c r="F40" s="306">
        <v>77</v>
      </c>
      <c r="G40" s="305">
        <v>11.8</v>
      </c>
      <c r="H40" s="305">
        <v>6</v>
      </c>
      <c r="I40" s="306">
        <v>17.8</v>
      </c>
      <c r="J40" s="307">
        <v>94.9</v>
      </c>
      <c r="K40" s="204">
        <v>25</v>
      </c>
      <c r="L40" s="204">
        <v>58</v>
      </c>
      <c r="M40" s="204">
        <v>83</v>
      </c>
      <c r="N40" s="204">
        <v>17</v>
      </c>
      <c r="O40" s="329">
        <v>100</v>
      </c>
      <c r="P40" s="16"/>
    </row>
    <row r="41" spans="1:16" ht="12.75" x14ac:dyDescent="0.2">
      <c r="A41" s="153" t="s">
        <v>270</v>
      </c>
      <c r="B41" s="304">
        <v>14.2</v>
      </c>
      <c r="C41" s="305">
        <v>36</v>
      </c>
      <c r="D41" s="305">
        <v>50.1</v>
      </c>
      <c r="E41" s="305">
        <v>9.9</v>
      </c>
      <c r="F41" s="306">
        <v>60</v>
      </c>
      <c r="G41" s="305">
        <v>10.7</v>
      </c>
      <c r="H41" s="305">
        <v>5.9</v>
      </c>
      <c r="I41" s="306">
        <v>16.600000000000001</v>
      </c>
      <c r="J41" s="307">
        <v>76.599999999999994</v>
      </c>
      <c r="K41" s="204">
        <v>24</v>
      </c>
      <c r="L41" s="204">
        <v>60</v>
      </c>
      <c r="M41" s="204">
        <v>84</v>
      </c>
      <c r="N41" s="204">
        <v>16</v>
      </c>
      <c r="O41" s="329">
        <v>100</v>
      </c>
      <c r="P41" s="16"/>
    </row>
    <row r="42" spans="1:16" ht="12.75" x14ac:dyDescent="0.2">
      <c r="A42" s="153" t="s">
        <v>280</v>
      </c>
      <c r="B42" s="304">
        <v>7.7</v>
      </c>
      <c r="C42" s="305">
        <v>22.9</v>
      </c>
      <c r="D42" s="305">
        <v>30.6</v>
      </c>
      <c r="E42" s="305">
        <v>6.4</v>
      </c>
      <c r="F42" s="306">
        <v>37</v>
      </c>
      <c r="G42" s="305">
        <v>7.5</v>
      </c>
      <c r="H42" s="305">
        <v>5.2</v>
      </c>
      <c r="I42" s="306">
        <v>12.6</v>
      </c>
      <c r="J42" s="307">
        <v>49.6</v>
      </c>
      <c r="K42" s="204">
        <v>21</v>
      </c>
      <c r="L42" s="204">
        <v>62</v>
      </c>
      <c r="M42" s="204">
        <v>83</v>
      </c>
      <c r="N42" s="204">
        <v>17</v>
      </c>
      <c r="O42" s="329">
        <v>100</v>
      </c>
      <c r="P42" s="16"/>
    </row>
    <row r="43" spans="1:16" ht="12.75" x14ac:dyDescent="0.2">
      <c r="A43" s="153" t="s">
        <v>755</v>
      </c>
      <c r="B43" s="304">
        <v>3.4</v>
      </c>
      <c r="C43" s="305">
        <v>12.6</v>
      </c>
      <c r="D43" s="305">
        <v>16</v>
      </c>
      <c r="E43" s="305">
        <v>3.1</v>
      </c>
      <c r="F43" s="306">
        <v>19.100000000000001</v>
      </c>
      <c r="G43" s="305">
        <v>3.9</v>
      </c>
      <c r="H43" s="305">
        <v>3.5</v>
      </c>
      <c r="I43" s="306">
        <v>7.4</v>
      </c>
      <c r="J43" s="307">
        <v>26.5</v>
      </c>
      <c r="K43" s="203">
        <v>18</v>
      </c>
      <c r="L43" s="203">
        <v>66</v>
      </c>
      <c r="M43" s="203">
        <v>84</v>
      </c>
      <c r="N43" s="203">
        <v>16</v>
      </c>
      <c r="O43" s="329">
        <v>100</v>
      </c>
      <c r="P43" s="16"/>
    </row>
    <row r="44" spans="1:16" ht="12.75" x14ac:dyDescent="0.2">
      <c r="A44" s="153" t="s">
        <v>757</v>
      </c>
      <c r="B44" s="304">
        <v>1</v>
      </c>
      <c r="C44" s="305">
        <v>4.4000000000000004</v>
      </c>
      <c r="D44" s="305">
        <v>5.5</v>
      </c>
      <c r="E44" s="305">
        <v>1.1000000000000001</v>
      </c>
      <c r="F44" s="306">
        <v>6.6</v>
      </c>
      <c r="G44" s="305">
        <v>1.5</v>
      </c>
      <c r="H44" s="305">
        <v>1.9</v>
      </c>
      <c r="I44" s="306">
        <v>3.3</v>
      </c>
      <c r="J44" s="307">
        <v>9.9</v>
      </c>
      <c r="K44" s="203">
        <v>15</v>
      </c>
      <c r="L44" s="203">
        <v>68</v>
      </c>
      <c r="M44" s="203">
        <v>83</v>
      </c>
      <c r="N44" s="203">
        <v>17</v>
      </c>
      <c r="O44" s="329">
        <v>100</v>
      </c>
      <c r="P44" s="16"/>
    </row>
    <row r="45" spans="1:16" ht="12.75" x14ac:dyDescent="0.2">
      <c r="A45" s="259" t="s">
        <v>784</v>
      </c>
      <c r="B45" s="304">
        <v>0.5</v>
      </c>
      <c r="C45" s="305">
        <v>2.2000000000000002</v>
      </c>
      <c r="D45" s="305">
        <v>2.7</v>
      </c>
      <c r="E45" s="305">
        <v>0.6</v>
      </c>
      <c r="F45" s="306">
        <v>3.3</v>
      </c>
      <c r="G45" s="305">
        <v>1</v>
      </c>
      <c r="H45" s="305">
        <v>1.3</v>
      </c>
      <c r="I45" s="306">
        <v>2.2999999999999998</v>
      </c>
      <c r="J45" s="307">
        <v>5.6</v>
      </c>
      <c r="K45" s="203">
        <v>16</v>
      </c>
      <c r="L45" s="203">
        <v>66</v>
      </c>
      <c r="M45" s="203">
        <v>82</v>
      </c>
      <c r="N45" s="203">
        <v>18</v>
      </c>
      <c r="O45" s="329">
        <v>100</v>
      </c>
      <c r="P45" s="16"/>
    </row>
    <row r="46" spans="1:16" ht="12.75" x14ac:dyDescent="0.2">
      <c r="A46" s="153" t="s">
        <v>802</v>
      </c>
      <c r="B46" s="304">
        <v>0.2</v>
      </c>
      <c r="C46" s="305">
        <v>1.1000000000000001</v>
      </c>
      <c r="D46" s="305">
        <v>1.3</v>
      </c>
      <c r="E46" s="305">
        <v>0.2</v>
      </c>
      <c r="F46" s="306">
        <v>1.5</v>
      </c>
      <c r="G46" s="305">
        <v>0.6</v>
      </c>
      <c r="H46" s="305">
        <v>0.9</v>
      </c>
      <c r="I46" s="306">
        <v>1.5</v>
      </c>
      <c r="J46" s="307">
        <v>3.1</v>
      </c>
      <c r="K46" s="203">
        <v>16</v>
      </c>
      <c r="L46" s="203">
        <v>71</v>
      </c>
      <c r="M46" s="203">
        <v>86</v>
      </c>
      <c r="N46" s="203">
        <v>14</v>
      </c>
      <c r="O46" s="329">
        <v>100</v>
      </c>
      <c r="P46" s="16"/>
    </row>
    <row r="47" spans="1:16" ht="12.75" x14ac:dyDescent="0.2">
      <c r="A47" s="153" t="s">
        <v>766</v>
      </c>
      <c r="B47" s="304">
        <v>0.1</v>
      </c>
      <c r="C47" s="305">
        <v>0.7</v>
      </c>
      <c r="D47" s="305">
        <v>0.8</v>
      </c>
      <c r="E47" s="124">
        <v>0.1</v>
      </c>
      <c r="F47" s="306">
        <v>0.9</v>
      </c>
      <c r="G47" s="305">
        <v>0.5</v>
      </c>
      <c r="H47" s="305">
        <v>0.6</v>
      </c>
      <c r="I47" s="306">
        <v>1.1000000000000001</v>
      </c>
      <c r="J47" s="307">
        <v>2</v>
      </c>
      <c r="K47" s="203">
        <v>13</v>
      </c>
      <c r="L47" s="203">
        <v>72</v>
      </c>
      <c r="M47" s="203">
        <v>86</v>
      </c>
      <c r="N47" s="203">
        <v>14</v>
      </c>
      <c r="O47" s="329">
        <v>100</v>
      </c>
      <c r="P47" s="16"/>
    </row>
    <row r="48" spans="1:16" ht="14.25" customHeight="1" x14ac:dyDescent="0.2">
      <c r="A48" s="153" t="s">
        <v>771</v>
      </c>
      <c r="B48" s="304">
        <v>0.1</v>
      </c>
      <c r="C48" s="305">
        <v>0.4</v>
      </c>
      <c r="D48" s="305">
        <v>0.5</v>
      </c>
      <c r="E48" s="124" t="s">
        <v>707</v>
      </c>
      <c r="F48" s="306">
        <v>0.5</v>
      </c>
      <c r="G48" s="305">
        <v>0.3</v>
      </c>
      <c r="H48" s="305">
        <v>0.3</v>
      </c>
      <c r="I48" s="306">
        <v>0.5</v>
      </c>
      <c r="J48" s="307">
        <v>1.1000000000000001</v>
      </c>
      <c r="K48" s="203">
        <v>13</v>
      </c>
      <c r="L48" s="203">
        <v>82</v>
      </c>
      <c r="M48" s="203">
        <v>95</v>
      </c>
      <c r="N48" s="203">
        <v>5</v>
      </c>
      <c r="O48" s="329">
        <v>100</v>
      </c>
      <c r="P48" s="16"/>
    </row>
    <row r="49" spans="1:16" s="152" customFormat="1" ht="39" customHeight="1" x14ac:dyDescent="0.2">
      <c r="A49" s="354" t="s">
        <v>97</v>
      </c>
      <c r="B49" s="355">
        <v>32.4</v>
      </c>
      <c r="C49" s="356">
        <v>21.3</v>
      </c>
      <c r="D49" s="356">
        <v>53.7</v>
      </c>
      <c r="E49" s="356">
        <v>17.899999999999999</v>
      </c>
      <c r="F49" s="357">
        <v>71.5</v>
      </c>
      <c r="G49" s="356">
        <v>7.1</v>
      </c>
      <c r="H49" s="356">
        <v>0.8</v>
      </c>
      <c r="I49" s="357">
        <v>7.9</v>
      </c>
      <c r="J49" s="358">
        <v>79.400000000000006</v>
      </c>
      <c r="K49" s="351">
        <v>45</v>
      </c>
      <c r="L49" s="351">
        <v>30</v>
      </c>
      <c r="M49" s="351">
        <v>75</v>
      </c>
      <c r="N49" s="351">
        <v>25</v>
      </c>
      <c r="O49" s="360">
        <v>100</v>
      </c>
      <c r="P49" s="361"/>
    </row>
    <row r="50" spans="1:16" ht="12.75" x14ac:dyDescent="0.2">
      <c r="A50" s="153" t="s">
        <v>137</v>
      </c>
      <c r="B50" s="304">
        <v>37.6</v>
      </c>
      <c r="C50" s="305">
        <v>24.9</v>
      </c>
      <c r="D50" s="305">
        <v>62.5</v>
      </c>
      <c r="E50" s="305">
        <v>21.5</v>
      </c>
      <c r="F50" s="306">
        <v>84</v>
      </c>
      <c r="G50" s="305">
        <v>8.5</v>
      </c>
      <c r="H50" s="305">
        <v>0.9</v>
      </c>
      <c r="I50" s="306">
        <v>9.4</v>
      </c>
      <c r="J50" s="307">
        <v>93.4</v>
      </c>
      <c r="K50" s="203">
        <v>45</v>
      </c>
      <c r="L50" s="203">
        <v>30</v>
      </c>
      <c r="M50" s="203">
        <v>74</v>
      </c>
      <c r="N50" s="203">
        <v>26</v>
      </c>
      <c r="O50" s="329">
        <v>100</v>
      </c>
      <c r="P50" s="16"/>
    </row>
    <row r="51" spans="1:16" ht="12.75" x14ac:dyDescent="0.2">
      <c r="A51" s="153" t="s">
        <v>138</v>
      </c>
      <c r="B51" s="304">
        <v>37</v>
      </c>
      <c r="C51" s="305">
        <v>26.7</v>
      </c>
      <c r="D51" s="305">
        <v>63.7</v>
      </c>
      <c r="E51" s="305">
        <v>21.7</v>
      </c>
      <c r="F51" s="306">
        <v>85.4</v>
      </c>
      <c r="G51" s="305">
        <v>8.6</v>
      </c>
      <c r="H51" s="305">
        <v>1.1000000000000001</v>
      </c>
      <c r="I51" s="306">
        <v>9.6999999999999993</v>
      </c>
      <c r="J51" s="307">
        <v>95.1</v>
      </c>
      <c r="K51" s="203">
        <v>43</v>
      </c>
      <c r="L51" s="203">
        <v>31</v>
      </c>
      <c r="M51" s="203">
        <v>75</v>
      </c>
      <c r="N51" s="203">
        <v>25</v>
      </c>
      <c r="O51" s="329">
        <v>100</v>
      </c>
      <c r="P51" s="16"/>
    </row>
    <row r="52" spans="1:16" ht="12.75" x14ac:dyDescent="0.2">
      <c r="A52" s="153" t="s">
        <v>139</v>
      </c>
      <c r="B52" s="304">
        <v>34.9</v>
      </c>
      <c r="C52" s="305">
        <v>26.5</v>
      </c>
      <c r="D52" s="305">
        <v>61.4</v>
      </c>
      <c r="E52" s="305">
        <v>21.1</v>
      </c>
      <c r="F52" s="306">
        <v>82.5</v>
      </c>
      <c r="G52" s="305">
        <v>8.6999999999999993</v>
      </c>
      <c r="H52" s="305">
        <v>1.1000000000000001</v>
      </c>
      <c r="I52" s="306">
        <v>9.9</v>
      </c>
      <c r="J52" s="307">
        <v>92.4</v>
      </c>
      <c r="K52" s="203">
        <v>42</v>
      </c>
      <c r="L52" s="203">
        <v>32</v>
      </c>
      <c r="M52" s="203">
        <v>74</v>
      </c>
      <c r="N52" s="203">
        <v>26</v>
      </c>
      <c r="O52" s="329">
        <v>100</v>
      </c>
      <c r="P52" s="16"/>
    </row>
    <row r="53" spans="1:16" ht="12.75" x14ac:dyDescent="0.2">
      <c r="A53" s="153" t="s">
        <v>140</v>
      </c>
      <c r="B53" s="304">
        <v>31.2</v>
      </c>
      <c r="C53" s="305">
        <v>25.2</v>
      </c>
      <c r="D53" s="305">
        <v>56.4</v>
      </c>
      <c r="E53" s="305">
        <v>20.2</v>
      </c>
      <c r="F53" s="306">
        <v>76.599999999999994</v>
      </c>
      <c r="G53" s="305">
        <v>8.5</v>
      </c>
      <c r="H53" s="305">
        <v>1.1000000000000001</v>
      </c>
      <c r="I53" s="306">
        <v>9.5</v>
      </c>
      <c r="J53" s="307">
        <v>86.2</v>
      </c>
      <c r="K53" s="204">
        <v>41</v>
      </c>
      <c r="L53" s="204">
        <v>33</v>
      </c>
      <c r="M53" s="204">
        <v>74</v>
      </c>
      <c r="N53" s="204">
        <v>26</v>
      </c>
      <c r="O53" s="329">
        <v>100</v>
      </c>
      <c r="P53" s="16"/>
    </row>
    <row r="54" spans="1:16" ht="12.75" x14ac:dyDescent="0.2">
      <c r="A54" s="153" t="s">
        <v>141</v>
      </c>
      <c r="B54" s="304">
        <v>32.200000000000003</v>
      </c>
      <c r="C54" s="305">
        <v>28.2</v>
      </c>
      <c r="D54" s="305">
        <v>60.4</v>
      </c>
      <c r="E54" s="305">
        <v>21.4</v>
      </c>
      <c r="F54" s="306">
        <v>81.8</v>
      </c>
      <c r="G54" s="305">
        <v>9.3000000000000007</v>
      </c>
      <c r="H54" s="305">
        <v>1.4</v>
      </c>
      <c r="I54" s="306">
        <v>10.7</v>
      </c>
      <c r="J54" s="307">
        <v>92.6</v>
      </c>
      <c r="K54" s="204">
        <v>39</v>
      </c>
      <c r="L54" s="204">
        <v>35</v>
      </c>
      <c r="M54" s="204">
        <v>74</v>
      </c>
      <c r="N54" s="204">
        <v>26</v>
      </c>
      <c r="O54" s="329">
        <v>100</v>
      </c>
      <c r="P54" s="16"/>
    </row>
    <row r="55" spans="1:16" ht="12.75" x14ac:dyDescent="0.2">
      <c r="A55" s="153" t="s">
        <v>142</v>
      </c>
      <c r="B55" s="304">
        <v>28.8</v>
      </c>
      <c r="C55" s="305">
        <v>29.6</v>
      </c>
      <c r="D55" s="305">
        <v>58.4</v>
      </c>
      <c r="E55" s="305">
        <v>20.3</v>
      </c>
      <c r="F55" s="306">
        <v>78.7</v>
      </c>
      <c r="G55" s="305">
        <v>9.4</v>
      </c>
      <c r="H55" s="305">
        <v>1.5</v>
      </c>
      <c r="I55" s="306">
        <v>10.9</v>
      </c>
      <c r="J55" s="307">
        <v>89.7</v>
      </c>
      <c r="K55" s="204">
        <v>37</v>
      </c>
      <c r="L55" s="204">
        <v>38</v>
      </c>
      <c r="M55" s="204">
        <v>74</v>
      </c>
      <c r="N55" s="204">
        <v>26</v>
      </c>
      <c r="O55" s="329">
        <v>100</v>
      </c>
      <c r="P55" s="16"/>
    </row>
    <row r="56" spans="1:16" ht="12.75" x14ac:dyDescent="0.2">
      <c r="A56" s="153" t="s">
        <v>143</v>
      </c>
      <c r="B56" s="304">
        <v>26.1</v>
      </c>
      <c r="C56" s="305">
        <v>29.5</v>
      </c>
      <c r="D56" s="305">
        <v>55.6</v>
      </c>
      <c r="E56" s="305">
        <v>19.8</v>
      </c>
      <c r="F56" s="306">
        <v>75.400000000000006</v>
      </c>
      <c r="G56" s="305">
        <v>9.8000000000000007</v>
      </c>
      <c r="H56" s="305">
        <v>1.6</v>
      </c>
      <c r="I56" s="306">
        <v>11.4</v>
      </c>
      <c r="J56" s="307">
        <v>86.9</v>
      </c>
      <c r="K56" s="204">
        <v>35</v>
      </c>
      <c r="L56" s="204">
        <v>39</v>
      </c>
      <c r="M56" s="204">
        <v>74</v>
      </c>
      <c r="N56" s="204">
        <v>26</v>
      </c>
      <c r="O56" s="329">
        <v>100</v>
      </c>
      <c r="P56" s="16"/>
    </row>
    <row r="57" spans="1:16" ht="12.75" x14ac:dyDescent="0.2">
      <c r="A57" s="153" t="s">
        <v>144</v>
      </c>
      <c r="B57" s="304">
        <v>23.5</v>
      </c>
      <c r="C57" s="305">
        <v>28.4</v>
      </c>
      <c r="D57" s="305">
        <v>51.9</v>
      </c>
      <c r="E57" s="305">
        <v>17.100000000000001</v>
      </c>
      <c r="F57" s="306">
        <v>69</v>
      </c>
      <c r="G57" s="305">
        <v>9.5</v>
      </c>
      <c r="H57" s="305">
        <v>1.7</v>
      </c>
      <c r="I57" s="306">
        <v>11.2</v>
      </c>
      <c r="J57" s="307">
        <v>80.2</v>
      </c>
      <c r="K57" s="204">
        <v>34</v>
      </c>
      <c r="L57" s="204">
        <v>41</v>
      </c>
      <c r="M57" s="204">
        <v>75</v>
      </c>
      <c r="N57" s="204">
        <v>25</v>
      </c>
      <c r="O57" s="329">
        <v>100</v>
      </c>
      <c r="P57" s="16"/>
    </row>
    <row r="58" spans="1:16" ht="12.75" x14ac:dyDescent="0.2">
      <c r="A58" s="153" t="s">
        <v>145</v>
      </c>
      <c r="B58" s="304">
        <v>19.899999999999999</v>
      </c>
      <c r="C58" s="305">
        <v>29.6</v>
      </c>
      <c r="D58" s="305">
        <v>49.5</v>
      </c>
      <c r="E58" s="305">
        <v>13.1</v>
      </c>
      <c r="F58" s="306">
        <v>62.6</v>
      </c>
      <c r="G58" s="305">
        <v>8.5</v>
      </c>
      <c r="H58" s="305">
        <v>1.9</v>
      </c>
      <c r="I58" s="306">
        <v>10.4</v>
      </c>
      <c r="J58" s="307">
        <v>73</v>
      </c>
      <c r="K58" s="204">
        <v>32</v>
      </c>
      <c r="L58" s="204">
        <v>47</v>
      </c>
      <c r="M58" s="204">
        <v>79</v>
      </c>
      <c r="N58" s="204">
        <v>21</v>
      </c>
      <c r="O58" s="329">
        <v>100</v>
      </c>
      <c r="P58" s="16"/>
    </row>
    <row r="59" spans="1:16" ht="12.75" x14ac:dyDescent="0.2">
      <c r="A59" s="153" t="s">
        <v>149</v>
      </c>
      <c r="B59" s="304">
        <v>23.8</v>
      </c>
      <c r="C59" s="305">
        <v>44.1</v>
      </c>
      <c r="D59" s="305">
        <v>67.900000000000006</v>
      </c>
      <c r="E59" s="305">
        <v>13.6</v>
      </c>
      <c r="F59" s="306">
        <v>81.5</v>
      </c>
      <c r="G59" s="305">
        <v>8.9</v>
      </c>
      <c r="H59" s="305">
        <v>2.5</v>
      </c>
      <c r="I59" s="306">
        <v>11.4</v>
      </c>
      <c r="J59" s="307">
        <v>93</v>
      </c>
      <c r="K59" s="204">
        <v>29</v>
      </c>
      <c r="L59" s="204">
        <v>54</v>
      </c>
      <c r="M59" s="204">
        <v>83</v>
      </c>
      <c r="N59" s="204">
        <v>17</v>
      </c>
      <c r="O59" s="329">
        <v>100</v>
      </c>
      <c r="P59" s="16"/>
    </row>
    <row r="60" spans="1:16" ht="12.75" x14ac:dyDescent="0.2">
      <c r="A60" s="153" t="s">
        <v>150</v>
      </c>
      <c r="B60" s="304">
        <v>40</v>
      </c>
      <c r="C60" s="305">
        <v>70</v>
      </c>
      <c r="D60" s="305">
        <v>110</v>
      </c>
      <c r="E60" s="305">
        <v>18.3</v>
      </c>
      <c r="F60" s="306">
        <v>128.30000000000001</v>
      </c>
      <c r="G60" s="305">
        <v>11.9</v>
      </c>
      <c r="H60" s="305">
        <v>4.4000000000000004</v>
      </c>
      <c r="I60" s="306">
        <v>16.2</v>
      </c>
      <c r="J60" s="307">
        <v>144.5</v>
      </c>
      <c r="K60" s="204">
        <v>31</v>
      </c>
      <c r="L60" s="204">
        <v>55</v>
      </c>
      <c r="M60" s="204">
        <v>86</v>
      </c>
      <c r="N60" s="204">
        <v>14</v>
      </c>
      <c r="O60" s="329">
        <v>100</v>
      </c>
      <c r="P60" s="16"/>
    </row>
    <row r="61" spans="1:16" ht="12.75" x14ac:dyDescent="0.2">
      <c r="A61" s="153" t="s">
        <v>230</v>
      </c>
      <c r="B61" s="304">
        <v>31.5</v>
      </c>
      <c r="C61" s="305">
        <v>55.1</v>
      </c>
      <c r="D61" s="305">
        <v>86.5</v>
      </c>
      <c r="E61" s="305">
        <v>17.600000000000001</v>
      </c>
      <c r="F61" s="306">
        <v>104.1</v>
      </c>
      <c r="G61" s="305">
        <v>12</v>
      </c>
      <c r="H61" s="305">
        <v>5</v>
      </c>
      <c r="I61" s="306">
        <v>17</v>
      </c>
      <c r="J61" s="307">
        <v>121.1</v>
      </c>
      <c r="K61" s="204">
        <v>30</v>
      </c>
      <c r="L61" s="204">
        <v>53</v>
      </c>
      <c r="M61" s="204">
        <v>83</v>
      </c>
      <c r="N61" s="204">
        <v>17</v>
      </c>
      <c r="O61" s="329">
        <v>100</v>
      </c>
      <c r="P61" s="16"/>
    </row>
    <row r="62" spans="1:16" ht="12.75" x14ac:dyDescent="0.2">
      <c r="A62" s="153" t="s">
        <v>240</v>
      </c>
      <c r="B62" s="304">
        <v>32.1</v>
      </c>
      <c r="C62" s="305">
        <v>57.8</v>
      </c>
      <c r="D62" s="305">
        <v>89.9</v>
      </c>
      <c r="E62" s="305">
        <v>16.7</v>
      </c>
      <c r="F62" s="306">
        <v>106.6</v>
      </c>
      <c r="G62" s="305">
        <v>12.6</v>
      </c>
      <c r="H62" s="305">
        <v>5.9</v>
      </c>
      <c r="I62" s="306">
        <v>18.5</v>
      </c>
      <c r="J62" s="307">
        <v>125.1</v>
      </c>
      <c r="K62" s="204">
        <v>30</v>
      </c>
      <c r="L62" s="204">
        <v>54</v>
      </c>
      <c r="M62" s="204">
        <v>84</v>
      </c>
      <c r="N62" s="204">
        <v>16</v>
      </c>
      <c r="O62" s="329">
        <v>100</v>
      </c>
      <c r="P62" s="16"/>
    </row>
    <row r="63" spans="1:16" ht="12.75" x14ac:dyDescent="0.2">
      <c r="A63" s="153" t="s">
        <v>250</v>
      </c>
      <c r="B63" s="304">
        <v>21.8</v>
      </c>
      <c r="C63" s="305">
        <v>46</v>
      </c>
      <c r="D63" s="305">
        <v>67.8</v>
      </c>
      <c r="E63" s="305">
        <v>13.5</v>
      </c>
      <c r="F63" s="306">
        <v>81.3</v>
      </c>
      <c r="G63" s="305">
        <v>11.8</v>
      </c>
      <c r="H63" s="305">
        <v>5.7</v>
      </c>
      <c r="I63" s="306">
        <v>17.5</v>
      </c>
      <c r="J63" s="307">
        <v>98.8</v>
      </c>
      <c r="K63" s="204">
        <v>27</v>
      </c>
      <c r="L63" s="204">
        <v>57</v>
      </c>
      <c r="M63" s="204">
        <v>83</v>
      </c>
      <c r="N63" s="204">
        <v>17</v>
      </c>
      <c r="O63" s="329">
        <v>100</v>
      </c>
      <c r="P63" s="16"/>
    </row>
    <row r="64" spans="1:16" ht="12.75" x14ac:dyDescent="0.2">
      <c r="A64" s="153" t="s">
        <v>257</v>
      </c>
      <c r="B64" s="304">
        <v>16.3</v>
      </c>
      <c r="C64" s="305">
        <v>40.700000000000003</v>
      </c>
      <c r="D64" s="305">
        <v>57</v>
      </c>
      <c r="E64" s="305">
        <v>11.3</v>
      </c>
      <c r="F64" s="306">
        <v>68.3</v>
      </c>
      <c r="G64" s="305">
        <v>11.8</v>
      </c>
      <c r="H64" s="305">
        <v>6.5</v>
      </c>
      <c r="I64" s="306">
        <v>18.3</v>
      </c>
      <c r="J64" s="307">
        <v>86.6</v>
      </c>
      <c r="K64" s="204">
        <v>24</v>
      </c>
      <c r="L64" s="204">
        <v>60</v>
      </c>
      <c r="M64" s="204">
        <v>83</v>
      </c>
      <c r="N64" s="204">
        <v>17</v>
      </c>
      <c r="O64" s="329">
        <v>100</v>
      </c>
      <c r="P64" s="16"/>
    </row>
    <row r="65" spans="1:16" ht="12.75" x14ac:dyDescent="0.2">
      <c r="A65" s="153" t="s">
        <v>271</v>
      </c>
      <c r="B65" s="304">
        <v>9</v>
      </c>
      <c r="C65" s="305">
        <v>24.5</v>
      </c>
      <c r="D65" s="305">
        <v>33.5</v>
      </c>
      <c r="E65" s="305">
        <v>7</v>
      </c>
      <c r="F65" s="306">
        <v>40.5</v>
      </c>
      <c r="G65" s="305">
        <v>8.1</v>
      </c>
      <c r="H65" s="305">
        <v>5</v>
      </c>
      <c r="I65" s="306">
        <v>13.1</v>
      </c>
      <c r="J65" s="307">
        <v>53.5</v>
      </c>
      <c r="K65" s="204">
        <v>22</v>
      </c>
      <c r="L65" s="204">
        <v>60</v>
      </c>
      <c r="M65" s="204">
        <v>83</v>
      </c>
      <c r="N65" s="204">
        <v>17</v>
      </c>
      <c r="O65" s="329">
        <v>100</v>
      </c>
      <c r="P65" s="16"/>
    </row>
    <row r="66" spans="1:16" ht="12.75" x14ac:dyDescent="0.2">
      <c r="A66" s="153" t="s">
        <v>281</v>
      </c>
      <c r="B66" s="304">
        <v>5</v>
      </c>
      <c r="C66" s="305">
        <v>18</v>
      </c>
      <c r="D66" s="305">
        <v>23</v>
      </c>
      <c r="E66" s="305">
        <v>4.3</v>
      </c>
      <c r="F66" s="306">
        <v>27.3</v>
      </c>
      <c r="G66" s="305">
        <v>5.3</v>
      </c>
      <c r="H66" s="305">
        <v>4.4000000000000004</v>
      </c>
      <c r="I66" s="306">
        <v>9.6</v>
      </c>
      <c r="J66" s="307">
        <v>36.9</v>
      </c>
      <c r="K66" s="204">
        <v>18</v>
      </c>
      <c r="L66" s="204">
        <v>66</v>
      </c>
      <c r="M66" s="204">
        <v>84</v>
      </c>
      <c r="N66" s="204">
        <v>16</v>
      </c>
      <c r="O66" s="329">
        <v>100</v>
      </c>
      <c r="P66" s="16"/>
    </row>
    <row r="67" spans="1:16" ht="12.75" x14ac:dyDescent="0.2">
      <c r="A67" s="153" t="s">
        <v>758</v>
      </c>
      <c r="B67" s="304">
        <v>1.4</v>
      </c>
      <c r="C67" s="305">
        <v>5.8</v>
      </c>
      <c r="D67" s="305">
        <v>7.3</v>
      </c>
      <c r="E67" s="305">
        <v>1.5</v>
      </c>
      <c r="F67" s="306">
        <v>8.8000000000000007</v>
      </c>
      <c r="G67" s="305">
        <v>1.9</v>
      </c>
      <c r="H67" s="305">
        <v>2.2000000000000002</v>
      </c>
      <c r="I67" s="306">
        <v>4.0999999999999996</v>
      </c>
      <c r="J67" s="307">
        <v>12.9</v>
      </c>
      <c r="K67" s="204">
        <v>16</v>
      </c>
      <c r="L67" s="204">
        <v>66</v>
      </c>
      <c r="M67" s="204">
        <v>83</v>
      </c>
      <c r="N67" s="204">
        <v>17</v>
      </c>
      <c r="O67" s="329">
        <v>100</v>
      </c>
      <c r="P67" s="16"/>
    </row>
    <row r="68" spans="1:16" ht="12.75" x14ac:dyDescent="0.2">
      <c r="A68" s="259" t="s">
        <v>785</v>
      </c>
      <c r="B68" s="304">
        <v>0.7</v>
      </c>
      <c r="C68" s="305">
        <v>2.8</v>
      </c>
      <c r="D68" s="305">
        <v>3.5</v>
      </c>
      <c r="E68" s="305">
        <v>0.8</v>
      </c>
      <c r="F68" s="306">
        <v>4.2</v>
      </c>
      <c r="G68" s="305">
        <v>1.2</v>
      </c>
      <c r="H68" s="305">
        <v>1.6</v>
      </c>
      <c r="I68" s="306">
        <v>2.8</v>
      </c>
      <c r="J68" s="307">
        <v>7</v>
      </c>
      <c r="K68" s="204">
        <v>15</v>
      </c>
      <c r="L68" s="204">
        <v>67</v>
      </c>
      <c r="M68" s="204">
        <v>82</v>
      </c>
      <c r="N68" s="204">
        <v>18</v>
      </c>
      <c r="O68" s="329">
        <v>100</v>
      </c>
      <c r="P68" s="16"/>
    </row>
    <row r="69" spans="1:16" ht="12.75" x14ac:dyDescent="0.2">
      <c r="A69" s="153" t="s">
        <v>803</v>
      </c>
      <c r="B69" s="304">
        <v>0.3</v>
      </c>
      <c r="C69" s="305">
        <v>1.3</v>
      </c>
      <c r="D69" s="305">
        <v>1.6</v>
      </c>
      <c r="E69" s="305">
        <v>0.3</v>
      </c>
      <c r="F69" s="306">
        <v>1.8</v>
      </c>
      <c r="G69" s="305">
        <v>0.6</v>
      </c>
      <c r="H69" s="305">
        <v>0.9</v>
      </c>
      <c r="I69" s="306">
        <v>1.6</v>
      </c>
      <c r="J69" s="307">
        <v>3.4</v>
      </c>
      <c r="K69" s="204">
        <v>15</v>
      </c>
      <c r="L69" s="204">
        <v>70</v>
      </c>
      <c r="M69" s="204">
        <v>85</v>
      </c>
      <c r="N69" s="204">
        <v>15</v>
      </c>
      <c r="O69" s="329">
        <v>100</v>
      </c>
      <c r="P69" s="16"/>
    </row>
    <row r="70" spans="1:16" ht="12.75" x14ac:dyDescent="0.2">
      <c r="A70" s="153" t="s">
        <v>767</v>
      </c>
      <c r="B70" s="304">
        <v>0.2</v>
      </c>
      <c r="C70" s="305">
        <v>0.8</v>
      </c>
      <c r="D70" s="305">
        <v>0.9</v>
      </c>
      <c r="E70" s="305">
        <v>0.2</v>
      </c>
      <c r="F70" s="306">
        <v>1.1000000000000001</v>
      </c>
      <c r="G70" s="305">
        <v>0.6</v>
      </c>
      <c r="H70" s="305">
        <v>0.7</v>
      </c>
      <c r="I70" s="306">
        <v>1.3</v>
      </c>
      <c r="J70" s="307">
        <v>2.4</v>
      </c>
      <c r="K70" s="204">
        <v>14</v>
      </c>
      <c r="L70" s="204">
        <v>71</v>
      </c>
      <c r="M70" s="204">
        <v>85</v>
      </c>
      <c r="N70" s="204">
        <v>15</v>
      </c>
      <c r="O70" s="329">
        <v>100</v>
      </c>
      <c r="P70" s="16"/>
    </row>
    <row r="71" spans="1:16" ht="12.75" x14ac:dyDescent="0.2">
      <c r="A71" s="153" t="s">
        <v>772</v>
      </c>
      <c r="B71" s="304">
        <v>0.1</v>
      </c>
      <c r="C71" s="305">
        <v>0.5</v>
      </c>
      <c r="D71" s="305">
        <v>0.6</v>
      </c>
      <c r="E71" s="305">
        <v>0.1</v>
      </c>
      <c r="F71" s="306">
        <v>0.6</v>
      </c>
      <c r="G71" s="305">
        <v>0.3</v>
      </c>
      <c r="H71" s="305">
        <v>0.4</v>
      </c>
      <c r="I71" s="306">
        <v>0.7</v>
      </c>
      <c r="J71" s="307">
        <v>1.3</v>
      </c>
      <c r="K71" s="204">
        <v>14</v>
      </c>
      <c r="L71" s="204">
        <v>79</v>
      </c>
      <c r="M71" s="204">
        <v>92</v>
      </c>
      <c r="N71" s="204">
        <v>8</v>
      </c>
      <c r="O71" s="329">
        <v>100</v>
      </c>
      <c r="P71" s="16"/>
    </row>
    <row r="72" spans="1:16" s="152" customFormat="1" ht="39" customHeight="1" x14ac:dyDescent="0.2">
      <c r="A72" s="353" t="s">
        <v>98</v>
      </c>
      <c r="B72" s="355">
        <v>2.1</v>
      </c>
      <c r="C72" s="356">
        <v>1.5</v>
      </c>
      <c r="D72" s="356">
        <v>3.5</v>
      </c>
      <c r="E72" s="356">
        <v>1.1000000000000001</v>
      </c>
      <c r="F72" s="357">
        <v>4.5999999999999996</v>
      </c>
      <c r="G72" s="356">
        <v>0.4</v>
      </c>
      <c r="H72" s="356">
        <v>0.1</v>
      </c>
      <c r="I72" s="357">
        <v>0.5</v>
      </c>
      <c r="J72" s="358">
        <v>5.0999999999999996</v>
      </c>
      <c r="K72" s="359">
        <v>45</v>
      </c>
      <c r="L72" s="359">
        <v>32</v>
      </c>
      <c r="M72" s="359">
        <v>77</v>
      </c>
      <c r="N72" s="359">
        <v>23</v>
      </c>
      <c r="O72" s="360">
        <v>100</v>
      </c>
      <c r="P72" s="361"/>
    </row>
    <row r="73" spans="1:16" ht="12.75" x14ac:dyDescent="0.2">
      <c r="A73" s="278" t="s">
        <v>175</v>
      </c>
      <c r="B73" s="304">
        <v>9.6999999999999993</v>
      </c>
      <c r="C73" s="305">
        <v>6.2</v>
      </c>
      <c r="D73" s="305">
        <v>15.9</v>
      </c>
      <c r="E73" s="305">
        <v>5.3</v>
      </c>
      <c r="F73" s="306">
        <v>21.2</v>
      </c>
      <c r="G73" s="305">
        <v>2</v>
      </c>
      <c r="H73" s="305">
        <v>0.2</v>
      </c>
      <c r="I73" s="306">
        <v>2.2999999999999998</v>
      </c>
      <c r="J73" s="307">
        <v>23.4</v>
      </c>
      <c r="K73" s="203">
        <v>46</v>
      </c>
      <c r="L73" s="203">
        <v>29</v>
      </c>
      <c r="M73" s="203">
        <v>75</v>
      </c>
      <c r="N73" s="203">
        <v>25</v>
      </c>
      <c r="O73" s="329">
        <v>100</v>
      </c>
      <c r="P73" s="16"/>
    </row>
    <row r="74" spans="1:16" ht="12.75" x14ac:dyDescent="0.2">
      <c r="A74" s="278" t="s">
        <v>176</v>
      </c>
      <c r="B74" s="304">
        <v>9</v>
      </c>
      <c r="C74" s="305">
        <v>5.9</v>
      </c>
      <c r="D74" s="305">
        <v>14.9</v>
      </c>
      <c r="E74" s="305">
        <v>4.8</v>
      </c>
      <c r="F74" s="306">
        <v>19.7</v>
      </c>
      <c r="G74" s="305">
        <v>1.9</v>
      </c>
      <c r="H74" s="305">
        <v>0.2</v>
      </c>
      <c r="I74" s="306">
        <v>2.2000000000000002</v>
      </c>
      <c r="J74" s="307">
        <v>21.9</v>
      </c>
      <c r="K74" s="203">
        <v>45</v>
      </c>
      <c r="L74" s="203">
        <v>30</v>
      </c>
      <c r="M74" s="203">
        <v>76</v>
      </c>
      <c r="N74" s="203">
        <v>24</v>
      </c>
      <c r="O74" s="329">
        <v>100</v>
      </c>
      <c r="P74" s="16"/>
    </row>
    <row r="75" spans="1:16" ht="12.75" x14ac:dyDescent="0.2">
      <c r="A75" s="278" t="s">
        <v>177</v>
      </c>
      <c r="B75" s="304">
        <v>12.1</v>
      </c>
      <c r="C75" s="305">
        <v>7.9</v>
      </c>
      <c r="D75" s="305">
        <v>20</v>
      </c>
      <c r="E75" s="305">
        <v>6.7</v>
      </c>
      <c r="F75" s="306">
        <v>26.7</v>
      </c>
      <c r="G75" s="305">
        <v>2.7</v>
      </c>
      <c r="H75" s="305">
        <v>0.3</v>
      </c>
      <c r="I75" s="306">
        <v>3</v>
      </c>
      <c r="J75" s="307">
        <v>29.8</v>
      </c>
      <c r="K75" s="203">
        <v>45</v>
      </c>
      <c r="L75" s="203">
        <v>30</v>
      </c>
      <c r="M75" s="203">
        <v>75</v>
      </c>
      <c r="N75" s="203">
        <v>25</v>
      </c>
      <c r="O75" s="329">
        <v>100</v>
      </c>
      <c r="P75" s="16"/>
    </row>
    <row r="76" spans="1:16" ht="12.75" x14ac:dyDescent="0.2">
      <c r="A76" s="278" t="s">
        <v>178</v>
      </c>
      <c r="B76" s="304">
        <v>11.3</v>
      </c>
      <c r="C76" s="305">
        <v>7.4</v>
      </c>
      <c r="D76" s="305">
        <v>18.8</v>
      </c>
      <c r="E76" s="305">
        <v>6.3</v>
      </c>
      <c r="F76" s="306">
        <v>25.1</v>
      </c>
      <c r="G76" s="305">
        <v>2.4</v>
      </c>
      <c r="H76" s="305">
        <v>0.3</v>
      </c>
      <c r="I76" s="306">
        <v>2.7</v>
      </c>
      <c r="J76" s="307">
        <v>27.8</v>
      </c>
      <c r="K76" s="203">
        <v>45</v>
      </c>
      <c r="L76" s="203">
        <v>30</v>
      </c>
      <c r="M76" s="203">
        <v>75</v>
      </c>
      <c r="N76" s="203">
        <v>25</v>
      </c>
      <c r="O76" s="329">
        <v>100</v>
      </c>
      <c r="P76" s="16"/>
    </row>
    <row r="77" spans="1:16" ht="12.75" x14ac:dyDescent="0.2">
      <c r="A77" s="278" t="s">
        <v>179</v>
      </c>
      <c r="B77" s="304">
        <v>13.1</v>
      </c>
      <c r="C77" s="305">
        <v>8.5</v>
      </c>
      <c r="D77" s="305">
        <v>21.7</v>
      </c>
      <c r="E77" s="305">
        <v>7.6</v>
      </c>
      <c r="F77" s="306">
        <v>29.3</v>
      </c>
      <c r="G77" s="305">
        <v>3</v>
      </c>
      <c r="H77" s="305">
        <v>0.3</v>
      </c>
      <c r="I77" s="306">
        <v>3.3</v>
      </c>
      <c r="J77" s="307">
        <v>32.6</v>
      </c>
      <c r="K77" s="203">
        <v>45</v>
      </c>
      <c r="L77" s="203">
        <v>29</v>
      </c>
      <c r="M77" s="203">
        <v>74</v>
      </c>
      <c r="N77" s="203">
        <v>26</v>
      </c>
      <c r="O77" s="329">
        <v>100</v>
      </c>
      <c r="P77" s="16"/>
    </row>
    <row r="78" spans="1:16" ht="12.75" x14ac:dyDescent="0.2">
      <c r="A78" s="278" t="s">
        <v>180</v>
      </c>
      <c r="B78" s="304">
        <v>12.5</v>
      </c>
      <c r="C78" s="305">
        <v>8.1</v>
      </c>
      <c r="D78" s="305">
        <v>20.6</v>
      </c>
      <c r="E78" s="305">
        <v>7</v>
      </c>
      <c r="F78" s="306">
        <v>27.6</v>
      </c>
      <c r="G78" s="305">
        <v>2.8</v>
      </c>
      <c r="H78" s="305">
        <v>0.3</v>
      </c>
      <c r="I78" s="306">
        <v>3.1</v>
      </c>
      <c r="J78" s="307">
        <v>30.7</v>
      </c>
      <c r="K78" s="204">
        <v>45</v>
      </c>
      <c r="L78" s="204">
        <v>29</v>
      </c>
      <c r="M78" s="204">
        <v>75</v>
      </c>
      <c r="N78" s="204">
        <v>25</v>
      </c>
      <c r="O78" s="329">
        <v>100</v>
      </c>
      <c r="P78" s="16"/>
    </row>
    <row r="79" spans="1:16" ht="12.75" x14ac:dyDescent="0.2">
      <c r="A79" s="279" t="s">
        <v>181</v>
      </c>
      <c r="B79" s="304">
        <v>12</v>
      </c>
      <c r="C79" s="305">
        <v>8.1999999999999993</v>
      </c>
      <c r="D79" s="305">
        <v>20.2</v>
      </c>
      <c r="E79" s="305">
        <v>6.9</v>
      </c>
      <c r="F79" s="306">
        <v>27.1</v>
      </c>
      <c r="G79" s="305">
        <v>2.7</v>
      </c>
      <c r="H79" s="305">
        <v>0.3</v>
      </c>
      <c r="I79" s="306">
        <v>3</v>
      </c>
      <c r="J79" s="307">
        <v>30.2</v>
      </c>
      <c r="K79" s="204">
        <v>44</v>
      </c>
      <c r="L79" s="204">
        <v>30</v>
      </c>
      <c r="M79" s="204">
        <v>74</v>
      </c>
      <c r="N79" s="204">
        <v>26</v>
      </c>
      <c r="O79" s="329">
        <v>100</v>
      </c>
      <c r="P79" s="16"/>
    </row>
    <row r="80" spans="1:16" ht="12.75" x14ac:dyDescent="0.2">
      <c r="A80" s="279" t="s">
        <v>182</v>
      </c>
      <c r="B80" s="304">
        <v>12.4</v>
      </c>
      <c r="C80" s="305">
        <v>8.6</v>
      </c>
      <c r="D80" s="305">
        <v>21</v>
      </c>
      <c r="E80" s="305">
        <v>7.4</v>
      </c>
      <c r="F80" s="306">
        <v>28.4</v>
      </c>
      <c r="G80" s="305">
        <v>2.9</v>
      </c>
      <c r="H80" s="305">
        <v>0.4</v>
      </c>
      <c r="I80" s="306">
        <v>3.3</v>
      </c>
      <c r="J80" s="307">
        <v>31.8</v>
      </c>
      <c r="K80" s="204">
        <v>44</v>
      </c>
      <c r="L80" s="204">
        <v>30</v>
      </c>
      <c r="M80" s="204">
        <v>74</v>
      </c>
      <c r="N80" s="204">
        <v>26</v>
      </c>
      <c r="O80" s="329">
        <v>100</v>
      </c>
      <c r="P80" s="16"/>
    </row>
    <row r="81" spans="1:16" ht="12.75" x14ac:dyDescent="0.2">
      <c r="A81" s="279" t="s">
        <v>183</v>
      </c>
      <c r="B81" s="304">
        <v>12.9</v>
      </c>
      <c r="C81" s="305">
        <v>9.6</v>
      </c>
      <c r="D81" s="305">
        <v>22.5</v>
      </c>
      <c r="E81" s="305">
        <v>7.5</v>
      </c>
      <c r="F81" s="306">
        <v>30</v>
      </c>
      <c r="G81" s="305">
        <v>3</v>
      </c>
      <c r="H81" s="305">
        <v>0.4</v>
      </c>
      <c r="I81" s="306">
        <v>3.4</v>
      </c>
      <c r="J81" s="307">
        <v>33.4</v>
      </c>
      <c r="K81" s="204">
        <v>43</v>
      </c>
      <c r="L81" s="204">
        <v>32</v>
      </c>
      <c r="M81" s="204">
        <v>75</v>
      </c>
      <c r="N81" s="204">
        <v>25</v>
      </c>
      <c r="O81" s="329">
        <v>100</v>
      </c>
      <c r="P81" s="16"/>
    </row>
    <row r="82" spans="1:16" ht="12.75" x14ac:dyDescent="0.2">
      <c r="A82" s="279" t="s">
        <v>184</v>
      </c>
      <c r="B82" s="304">
        <v>11.6</v>
      </c>
      <c r="C82" s="305">
        <v>8.6</v>
      </c>
      <c r="D82" s="305">
        <v>20.100000000000001</v>
      </c>
      <c r="E82" s="305">
        <v>6.8</v>
      </c>
      <c r="F82" s="306">
        <v>26.9</v>
      </c>
      <c r="G82" s="305">
        <v>2.7</v>
      </c>
      <c r="H82" s="305">
        <v>0.4</v>
      </c>
      <c r="I82" s="306">
        <v>3</v>
      </c>
      <c r="J82" s="307">
        <v>29.9</v>
      </c>
      <c r="K82" s="204">
        <v>43</v>
      </c>
      <c r="L82" s="204">
        <v>32</v>
      </c>
      <c r="M82" s="204">
        <v>75</v>
      </c>
      <c r="N82" s="204">
        <v>25</v>
      </c>
      <c r="O82" s="329">
        <v>100</v>
      </c>
      <c r="P82" s="16"/>
    </row>
    <row r="83" spans="1:16" ht="12.75" x14ac:dyDescent="0.2">
      <c r="A83" s="279" t="s">
        <v>185</v>
      </c>
      <c r="B83" s="304">
        <v>12.5</v>
      </c>
      <c r="C83" s="305">
        <v>9.5</v>
      </c>
      <c r="D83" s="305">
        <v>22</v>
      </c>
      <c r="E83" s="305">
        <v>7.3</v>
      </c>
      <c r="F83" s="306">
        <v>29.3</v>
      </c>
      <c r="G83" s="305">
        <v>3</v>
      </c>
      <c r="H83" s="305">
        <v>0.4</v>
      </c>
      <c r="I83" s="306">
        <v>3.4</v>
      </c>
      <c r="J83" s="307">
        <v>32.700000000000003</v>
      </c>
      <c r="K83" s="204">
        <v>43</v>
      </c>
      <c r="L83" s="204">
        <v>32</v>
      </c>
      <c r="M83" s="204">
        <v>75</v>
      </c>
      <c r="N83" s="204">
        <v>25</v>
      </c>
      <c r="O83" s="329">
        <v>100</v>
      </c>
      <c r="P83" s="16"/>
    </row>
    <row r="84" spans="1:16" ht="12.75" x14ac:dyDescent="0.2">
      <c r="A84" s="279" t="s">
        <v>186</v>
      </c>
      <c r="B84" s="304">
        <v>11.6</v>
      </c>
      <c r="C84" s="305">
        <v>8.5</v>
      </c>
      <c r="D84" s="305">
        <v>20.100000000000001</v>
      </c>
      <c r="E84" s="305">
        <v>7</v>
      </c>
      <c r="F84" s="306">
        <v>27.1</v>
      </c>
      <c r="G84" s="305">
        <v>2.9</v>
      </c>
      <c r="H84" s="305">
        <v>0.4</v>
      </c>
      <c r="I84" s="306">
        <v>3.3</v>
      </c>
      <c r="J84" s="307">
        <v>30.4</v>
      </c>
      <c r="K84" s="204">
        <v>43</v>
      </c>
      <c r="L84" s="204">
        <v>31</v>
      </c>
      <c r="M84" s="204">
        <v>74</v>
      </c>
      <c r="N84" s="204">
        <v>26</v>
      </c>
      <c r="O84" s="329">
        <v>100</v>
      </c>
      <c r="P84" s="16"/>
    </row>
    <row r="85" spans="1:16" ht="12.75" x14ac:dyDescent="0.2">
      <c r="A85" s="279" t="s">
        <v>187</v>
      </c>
      <c r="B85" s="304">
        <v>10.8</v>
      </c>
      <c r="C85" s="305">
        <v>8.5</v>
      </c>
      <c r="D85" s="305">
        <v>19.3</v>
      </c>
      <c r="E85" s="305">
        <v>6.8</v>
      </c>
      <c r="F85" s="306">
        <v>26.1</v>
      </c>
      <c r="G85" s="305">
        <v>2.8</v>
      </c>
      <c r="H85" s="305">
        <v>0.3</v>
      </c>
      <c r="I85" s="306">
        <v>3.1</v>
      </c>
      <c r="J85" s="307">
        <v>29.2</v>
      </c>
      <c r="K85" s="204">
        <v>41</v>
      </c>
      <c r="L85" s="204">
        <v>33</v>
      </c>
      <c r="M85" s="204">
        <v>74</v>
      </c>
      <c r="N85" s="204">
        <v>26</v>
      </c>
      <c r="O85" s="329">
        <v>100</v>
      </c>
      <c r="P85" s="16"/>
    </row>
    <row r="86" spans="1:16" ht="12.75" x14ac:dyDescent="0.2">
      <c r="A86" s="279" t="s">
        <v>188</v>
      </c>
      <c r="B86" s="304">
        <v>8.6999999999999993</v>
      </c>
      <c r="C86" s="305">
        <v>7.2</v>
      </c>
      <c r="D86" s="305">
        <v>15.9</v>
      </c>
      <c r="E86" s="305">
        <v>5.5</v>
      </c>
      <c r="F86" s="306">
        <v>21.4</v>
      </c>
      <c r="G86" s="305">
        <v>2.5</v>
      </c>
      <c r="H86" s="305">
        <v>0.3</v>
      </c>
      <c r="I86" s="306">
        <v>2.7</v>
      </c>
      <c r="J86" s="307">
        <v>24.1</v>
      </c>
      <c r="K86" s="204">
        <v>40</v>
      </c>
      <c r="L86" s="204">
        <v>34</v>
      </c>
      <c r="M86" s="204">
        <v>74</v>
      </c>
      <c r="N86" s="204">
        <v>26</v>
      </c>
      <c r="O86" s="329">
        <v>100</v>
      </c>
      <c r="P86" s="16"/>
    </row>
    <row r="87" spans="1:16" ht="12.75" x14ac:dyDescent="0.2">
      <c r="A87" s="279" t="s">
        <v>189</v>
      </c>
      <c r="B87" s="304">
        <v>11.5</v>
      </c>
      <c r="C87" s="305">
        <v>9.3000000000000007</v>
      </c>
      <c r="D87" s="305">
        <v>20.8</v>
      </c>
      <c r="E87" s="305">
        <v>7.4</v>
      </c>
      <c r="F87" s="306">
        <v>28.2</v>
      </c>
      <c r="G87" s="305">
        <v>3.1</v>
      </c>
      <c r="H87" s="305">
        <v>0.4</v>
      </c>
      <c r="I87" s="306">
        <v>3.5</v>
      </c>
      <c r="J87" s="307">
        <v>31.7</v>
      </c>
      <c r="K87" s="204">
        <v>41</v>
      </c>
      <c r="L87" s="204">
        <v>33</v>
      </c>
      <c r="M87" s="204">
        <v>74</v>
      </c>
      <c r="N87" s="204">
        <v>26</v>
      </c>
      <c r="O87" s="329">
        <v>100</v>
      </c>
      <c r="P87" s="16"/>
    </row>
    <row r="88" spans="1:16" ht="12.75" x14ac:dyDescent="0.2">
      <c r="A88" s="279" t="s">
        <v>190</v>
      </c>
      <c r="B88" s="304">
        <v>11</v>
      </c>
      <c r="C88" s="305">
        <v>8.8000000000000007</v>
      </c>
      <c r="D88" s="305">
        <v>19.7</v>
      </c>
      <c r="E88" s="305">
        <v>7.3</v>
      </c>
      <c r="F88" s="306">
        <v>27</v>
      </c>
      <c r="G88" s="305">
        <v>2.9</v>
      </c>
      <c r="H88" s="305">
        <v>0.4</v>
      </c>
      <c r="I88" s="306">
        <v>3.3</v>
      </c>
      <c r="J88" s="307">
        <v>30.3</v>
      </c>
      <c r="K88" s="204">
        <v>41</v>
      </c>
      <c r="L88" s="204">
        <v>32</v>
      </c>
      <c r="M88" s="204">
        <v>73</v>
      </c>
      <c r="N88" s="204">
        <v>27</v>
      </c>
      <c r="O88" s="329">
        <v>100</v>
      </c>
      <c r="P88" s="16"/>
    </row>
    <row r="89" spans="1:16" ht="12.75" x14ac:dyDescent="0.2">
      <c r="A89" s="279" t="s">
        <v>191</v>
      </c>
      <c r="B89" s="304">
        <v>11.9</v>
      </c>
      <c r="C89" s="305">
        <v>9.8000000000000007</v>
      </c>
      <c r="D89" s="305">
        <v>21.7</v>
      </c>
      <c r="E89" s="305">
        <v>7.9</v>
      </c>
      <c r="F89" s="306">
        <v>29.6</v>
      </c>
      <c r="G89" s="305">
        <v>3.3</v>
      </c>
      <c r="H89" s="305">
        <v>0.5</v>
      </c>
      <c r="I89" s="306">
        <v>3.8</v>
      </c>
      <c r="J89" s="307">
        <v>33.4</v>
      </c>
      <c r="K89" s="204">
        <v>40</v>
      </c>
      <c r="L89" s="204">
        <v>33</v>
      </c>
      <c r="M89" s="204">
        <v>73</v>
      </c>
      <c r="N89" s="204">
        <v>27</v>
      </c>
      <c r="O89" s="329">
        <v>100</v>
      </c>
      <c r="P89" s="16"/>
    </row>
    <row r="90" spans="1:16" ht="12.75" x14ac:dyDescent="0.2">
      <c r="A90" s="279" t="s">
        <v>192</v>
      </c>
      <c r="B90" s="304">
        <v>10.4</v>
      </c>
      <c r="C90" s="305">
        <v>9.5</v>
      </c>
      <c r="D90" s="305">
        <v>19.899999999999999</v>
      </c>
      <c r="E90" s="305">
        <v>7</v>
      </c>
      <c r="F90" s="306">
        <v>26.9</v>
      </c>
      <c r="G90" s="305">
        <v>3</v>
      </c>
      <c r="H90" s="305">
        <v>0.5</v>
      </c>
      <c r="I90" s="306">
        <v>3.5</v>
      </c>
      <c r="J90" s="307">
        <v>30.4</v>
      </c>
      <c r="K90" s="204">
        <v>39</v>
      </c>
      <c r="L90" s="204">
        <v>35</v>
      </c>
      <c r="M90" s="204">
        <v>74</v>
      </c>
      <c r="N90" s="204">
        <v>26</v>
      </c>
      <c r="O90" s="329">
        <v>100</v>
      </c>
      <c r="P90" s="16"/>
    </row>
    <row r="91" spans="1:16" ht="12.75" x14ac:dyDescent="0.2">
      <c r="A91" s="279" t="s">
        <v>193</v>
      </c>
      <c r="B91" s="304">
        <v>9.9</v>
      </c>
      <c r="C91" s="305">
        <v>8.9</v>
      </c>
      <c r="D91" s="305">
        <v>18.8</v>
      </c>
      <c r="E91" s="305">
        <v>6.5</v>
      </c>
      <c r="F91" s="306">
        <v>25.3</v>
      </c>
      <c r="G91" s="305">
        <v>3</v>
      </c>
      <c r="H91" s="305">
        <v>0.4</v>
      </c>
      <c r="I91" s="306">
        <v>3.4</v>
      </c>
      <c r="J91" s="307">
        <v>28.8</v>
      </c>
      <c r="K91" s="204">
        <v>39</v>
      </c>
      <c r="L91" s="204">
        <v>35</v>
      </c>
      <c r="M91" s="204">
        <v>74</v>
      </c>
      <c r="N91" s="204">
        <v>26</v>
      </c>
      <c r="O91" s="329">
        <v>100</v>
      </c>
      <c r="P91" s="16"/>
    </row>
    <row r="92" spans="1:16" ht="12.75" x14ac:dyDescent="0.2">
      <c r="A92" s="279" t="s">
        <v>194</v>
      </c>
      <c r="B92" s="304">
        <v>10</v>
      </c>
      <c r="C92" s="305">
        <v>9.8000000000000007</v>
      </c>
      <c r="D92" s="305">
        <v>19.8</v>
      </c>
      <c r="E92" s="305">
        <v>6.8</v>
      </c>
      <c r="F92" s="306">
        <v>26.6</v>
      </c>
      <c r="G92" s="305">
        <v>3.1</v>
      </c>
      <c r="H92" s="305">
        <v>0.5</v>
      </c>
      <c r="I92" s="306">
        <v>3.6</v>
      </c>
      <c r="J92" s="307">
        <v>30.2</v>
      </c>
      <c r="K92" s="204">
        <v>37</v>
      </c>
      <c r="L92" s="204">
        <v>37</v>
      </c>
      <c r="M92" s="204">
        <v>74</v>
      </c>
      <c r="N92" s="204">
        <v>26</v>
      </c>
      <c r="O92" s="329">
        <v>100</v>
      </c>
      <c r="P92" s="16"/>
    </row>
    <row r="93" spans="1:16" ht="12.75" x14ac:dyDescent="0.2">
      <c r="A93" s="279" t="s">
        <v>195</v>
      </c>
      <c r="B93" s="304">
        <v>9.6999999999999993</v>
      </c>
      <c r="C93" s="305">
        <v>10.4</v>
      </c>
      <c r="D93" s="305">
        <v>20.100000000000001</v>
      </c>
      <c r="E93" s="305">
        <v>6.9</v>
      </c>
      <c r="F93" s="306">
        <v>27</v>
      </c>
      <c r="G93" s="305">
        <v>3.1</v>
      </c>
      <c r="H93" s="305">
        <v>0.5</v>
      </c>
      <c r="I93" s="306">
        <v>3.7</v>
      </c>
      <c r="J93" s="307">
        <v>30.7</v>
      </c>
      <c r="K93" s="204">
        <v>36</v>
      </c>
      <c r="L93" s="204">
        <v>39</v>
      </c>
      <c r="M93" s="204">
        <v>74</v>
      </c>
      <c r="N93" s="204">
        <v>26</v>
      </c>
      <c r="O93" s="329">
        <v>100</v>
      </c>
      <c r="P93" s="16"/>
    </row>
    <row r="94" spans="1:16" ht="12.75" x14ac:dyDescent="0.2">
      <c r="A94" s="279" t="s">
        <v>196</v>
      </c>
      <c r="B94" s="304">
        <v>9.1999999999999993</v>
      </c>
      <c r="C94" s="305">
        <v>9.4</v>
      </c>
      <c r="D94" s="305">
        <v>18.600000000000001</v>
      </c>
      <c r="E94" s="305">
        <v>6.5</v>
      </c>
      <c r="F94" s="306">
        <v>25.1</v>
      </c>
      <c r="G94" s="305">
        <v>3.2</v>
      </c>
      <c r="H94" s="305">
        <v>0.5</v>
      </c>
      <c r="I94" s="306">
        <v>3.7</v>
      </c>
      <c r="J94" s="307">
        <v>28.8</v>
      </c>
      <c r="K94" s="204">
        <v>37</v>
      </c>
      <c r="L94" s="204">
        <v>37</v>
      </c>
      <c r="M94" s="204">
        <v>74</v>
      </c>
      <c r="N94" s="204">
        <v>26</v>
      </c>
      <c r="O94" s="329">
        <v>100</v>
      </c>
      <c r="P94" s="16"/>
    </row>
    <row r="95" spans="1:16" ht="12.75" x14ac:dyDescent="0.2">
      <c r="A95" s="279" t="s">
        <v>197</v>
      </c>
      <c r="B95" s="304">
        <v>9.1</v>
      </c>
      <c r="C95" s="305">
        <v>10.5</v>
      </c>
      <c r="D95" s="305">
        <v>19.5</v>
      </c>
      <c r="E95" s="305">
        <v>6.9</v>
      </c>
      <c r="F95" s="306">
        <v>26.4</v>
      </c>
      <c r="G95" s="305">
        <v>3.2</v>
      </c>
      <c r="H95" s="305">
        <v>0.5</v>
      </c>
      <c r="I95" s="306">
        <v>3.8</v>
      </c>
      <c r="J95" s="307">
        <v>30.2</v>
      </c>
      <c r="K95" s="204">
        <v>34</v>
      </c>
      <c r="L95" s="204">
        <v>40</v>
      </c>
      <c r="M95" s="204">
        <v>74</v>
      </c>
      <c r="N95" s="204">
        <v>26</v>
      </c>
      <c r="O95" s="329">
        <v>100</v>
      </c>
      <c r="P95" s="16"/>
    </row>
    <row r="96" spans="1:16" ht="12.75" x14ac:dyDescent="0.2">
      <c r="A96" s="279" t="s">
        <v>198</v>
      </c>
      <c r="B96" s="304">
        <v>8.5</v>
      </c>
      <c r="C96" s="305">
        <v>9.4</v>
      </c>
      <c r="D96" s="305">
        <v>18</v>
      </c>
      <c r="E96" s="305">
        <v>6.5</v>
      </c>
      <c r="F96" s="306">
        <v>24.4</v>
      </c>
      <c r="G96" s="305">
        <v>3.2</v>
      </c>
      <c r="H96" s="305">
        <v>0.5</v>
      </c>
      <c r="I96" s="306">
        <v>3.7</v>
      </c>
      <c r="J96" s="307">
        <v>28.2</v>
      </c>
      <c r="K96" s="204">
        <v>35</v>
      </c>
      <c r="L96" s="204">
        <v>39</v>
      </c>
      <c r="M96" s="204">
        <v>74</v>
      </c>
      <c r="N96" s="204">
        <v>26</v>
      </c>
      <c r="O96" s="329">
        <v>100</v>
      </c>
      <c r="P96" s="16"/>
    </row>
    <row r="97" spans="1:16" ht="12.75" x14ac:dyDescent="0.2">
      <c r="A97" s="279" t="s">
        <v>199</v>
      </c>
      <c r="B97" s="304">
        <v>8.5</v>
      </c>
      <c r="C97" s="305">
        <v>9.6</v>
      </c>
      <c r="D97" s="305">
        <v>18.100000000000001</v>
      </c>
      <c r="E97" s="305">
        <v>6.5</v>
      </c>
      <c r="F97" s="306">
        <v>24.6</v>
      </c>
      <c r="G97" s="305">
        <v>3.3</v>
      </c>
      <c r="H97" s="305">
        <v>0.6</v>
      </c>
      <c r="I97" s="306">
        <v>3.9</v>
      </c>
      <c r="J97" s="307">
        <v>28.5</v>
      </c>
      <c r="K97" s="204">
        <v>35</v>
      </c>
      <c r="L97" s="204">
        <v>39</v>
      </c>
      <c r="M97" s="204">
        <v>74</v>
      </c>
      <c r="N97" s="204">
        <v>26</v>
      </c>
      <c r="O97" s="329">
        <v>100</v>
      </c>
      <c r="P97" s="16"/>
    </row>
    <row r="98" spans="1:16" ht="12.75" x14ac:dyDescent="0.2">
      <c r="A98" s="279" t="s">
        <v>200</v>
      </c>
      <c r="B98" s="304">
        <v>6.6</v>
      </c>
      <c r="C98" s="305">
        <v>7.9</v>
      </c>
      <c r="D98" s="305">
        <v>14.5</v>
      </c>
      <c r="E98" s="305">
        <v>5</v>
      </c>
      <c r="F98" s="306">
        <v>19.5</v>
      </c>
      <c r="G98" s="305">
        <v>2.7</v>
      </c>
      <c r="H98" s="305">
        <v>0.4</v>
      </c>
      <c r="I98" s="306">
        <v>3.1</v>
      </c>
      <c r="J98" s="307">
        <v>22.6</v>
      </c>
      <c r="K98" s="204">
        <v>34</v>
      </c>
      <c r="L98" s="204">
        <v>41</v>
      </c>
      <c r="M98" s="204">
        <v>74</v>
      </c>
      <c r="N98" s="204">
        <v>26</v>
      </c>
      <c r="O98" s="329">
        <v>100</v>
      </c>
      <c r="P98" s="16"/>
    </row>
    <row r="99" spans="1:16" ht="12.75" x14ac:dyDescent="0.2">
      <c r="A99" s="279" t="s">
        <v>201</v>
      </c>
      <c r="B99" s="304">
        <v>9.1</v>
      </c>
      <c r="C99" s="305">
        <v>10.7</v>
      </c>
      <c r="D99" s="305">
        <v>19.7</v>
      </c>
      <c r="E99" s="305">
        <v>6.5</v>
      </c>
      <c r="F99" s="306">
        <v>26.3</v>
      </c>
      <c r="G99" s="305">
        <v>3.6</v>
      </c>
      <c r="H99" s="305">
        <v>0.6</v>
      </c>
      <c r="I99" s="306">
        <v>4.2</v>
      </c>
      <c r="J99" s="307">
        <v>30.5</v>
      </c>
      <c r="K99" s="204">
        <v>35</v>
      </c>
      <c r="L99" s="204">
        <v>41</v>
      </c>
      <c r="M99" s="204">
        <v>75</v>
      </c>
      <c r="N99" s="204">
        <v>25</v>
      </c>
      <c r="O99" s="329">
        <v>100</v>
      </c>
      <c r="P99" s="16"/>
    </row>
    <row r="100" spans="1:16" ht="12.75" x14ac:dyDescent="0.2">
      <c r="A100" s="279" t="s">
        <v>202</v>
      </c>
      <c r="B100" s="304">
        <v>7.8</v>
      </c>
      <c r="C100" s="305">
        <v>9.9</v>
      </c>
      <c r="D100" s="305">
        <v>17.7</v>
      </c>
      <c r="E100" s="305">
        <v>5.6</v>
      </c>
      <c r="F100" s="306">
        <v>23.2</v>
      </c>
      <c r="G100" s="305">
        <v>3.2</v>
      </c>
      <c r="H100" s="305">
        <v>0.6</v>
      </c>
      <c r="I100" s="306">
        <v>3.8</v>
      </c>
      <c r="J100" s="307">
        <v>27.1</v>
      </c>
      <c r="K100" s="204">
        <v>33</v>
      </c>
      <c r="L100" s="204">
        <v>43</v>
      </c>
      <c r="M100" s="204">
        <v>76</v>
      </c>
      <c r="N100" s="204">
        <v>24</v>
      </c>
      <c r="O100" s="329">
        <v>100</v>
      </c>
      <c r="P100" s="16"/>
    </row>
    <row r="101" spans="1:16" ht="12.75" x14ac:dyDescent="0.2">
      <c r="A101" s="279" t="s">
        <v>203</v>
      </c>
      <c r="B101" s="304">
        <v>8</v>
      </c>
      <c r="C101" s="305">
        <v>11</v>
      </c>
      <c r="D101" s="305">
        <v>19</v>
      </c>
      <c r="E101" s="305">
        <v>5.4</v>
      </c>
      <c r="F101" s="306">
        <v>24.4</v>
      </c>
      <c r="G101" s="305">
        <v>3.3</v>
      </c>
      <c r="H101" s="305">
        <v>0.7</v>
      </c>
      <c r="I101" s="306">
        <v>4</v>
      </c>
      <c r="J101" s="307">
        <v>28.4</v>
      </c>
      <c r="K101" s="204">
        <v>33</v>
      </c>
      <c r="L101" s="204">
        <v>45</v>
      </c>
      <c r="M101" s="204">
        <v>78</v>
      </c>
      <c r="N101" s="204">
        <v>22</v>
      </c>
      <c r="O101" s="329">
        <v>100</v>
      </c>
      <c r="P101" s="16"/>
    </row>
    <row r="102" spans="1:16" ht="12.75" x14ac:dyDescent="0.2">
      <c r="A102" s="279" t="s">
        <v>204</v>
      </c>
      <c r="B102" s="304">
        <v>5.9</v>
      </c>
      <c r="C102" s="305">
        <v>8.9</v>
      </c>
      <c r="D102" s="305">
        <v>14.8</v>
      </c>
      <c r="E102" s="305">
        <v>3.8</v>
      </c>
      <c r="F102" s="306">
        <v>18.600000000000001</v>
      </c>
      <c r="G102" s="305">
        <v>2.5</v>
      </c>
      <c r="H102" s="305">
        <v>0.6</v>
      </c>
      <c r="I102" s="306">
        <v>3.1</v>
      </c>
      <c r="J102" s="307">
        <v>21.7</v>
      </c>
      <c r="K102" s="204">
        <v>32</v>
      </c>
      <c r="L102" s="204">
        <v>48</v>
      </c>
      <c r="M102" s="204">
        <v>80</v>
      </c>
      <c r="N102" s="204">
        <v>20</v>
      </c>
      <c r="O102" s="329">
        <v>100</v>
      </c>
      <c r="P102" s="16"/>
    </row>
    <row r="103" spans="1:16" ht="12.75" x14ac:dyDescent="0.2">
      <c r="A103" s="279" t="s">
        <v>205</v>
      </c>
      <c r="B103" s="304">
        <v>5.9</v>
      </c>
      <c r="C103" s="305">
        <v>9.6999999999999993</v>
      </c>
      <c r="D103" s="305">
        <v>15.6</v>
      </c>
      <c r="E103" s="305">
        <v>3.9</v>
      </c>
      <c r="F103" s="306">
        <v>19.600000000000001</v>
      </c>
      <c r="G103" s="305">
        <v>2.7</v>
      </c>
      <c r="H103" s="305">
        <v>0.6</v>
      </c>
      <c r="I103" s="306">
        <v>3.3</v>
      </c>
      <c r="J103" s="307">
        <v>22.9</v>
      </c>
      <c r="K103" s="204">
        <v>30</v>
      </c>
      <c r="L103" s="204">
        <v>50</v>
      </c>
      <c r="M103" s="204">
        <v>80</v>
      </c>
      <c r="N103" s="204">
        <v>20</v>
      </c>
      <c r="O103" s="329">
        <v>100</v>
      </c>
      <c r="P103" s="16"/>
    </row>
    <row r="104" spans="1:16" ht="12.75" x14ac:dyDescent="0.2">
      <c r="A104" s="279" t="s">
        <v>206</v>
      </c>
      <c r="B104" s="304">
        <v>6.2</v>
      </c>
      <c r="C104" s="305">
        <v>11</v>
      </c>
      <c r="D104" s="305">
        <v>17.2</v>
      </c>
      <c r="E104" s="305">
        <v>4.0999999999999996</v>
      </c>
      <c r="F104" s="306">
        <v>21.3</v>
      </c>
      <c r="G104" s="305">
        <v>2.8</v>
      </c>
      <c r="H104" s="305">
        <v>0.7</v>
      </c>
      <c r="I104" s="306">
        <v>3.5</v>
      </c>
      <c r="J104" s="307">
        <v>24.8</v>
      </c>
      <c r="K104" s="204">
        <v>29</v>
      </c>
      <c r="L104" s="204">
        <v>52</v>
      </c>
      <c r="M104" s="204">
        <v>81</v>
      </c>
      <c r="N104" s="204">
        <v>19</v>
      </c>
      <c r="O104" s="329">
        <v>100</v>
      </c>
      <c r="P104" s="16"/>
    </row>
    <row r="105" spans="1:16" ht="12.75" x14ac:dyDescent="0.2">
      <c r="A105" s="279" t="s">
        <v>207</v>
      </c>
      <c r="B105" s="304">
        <v>7.8</v>
      </c>
      <c r="C105" s="305">
        <v>14.7</v>
      </c>
      <c r="D105" s="305">
        <v>22.5</v>
      </c>
      <c r="E105" s="305">
        <v>4.5999999999999996</v>
      </c>
      <c r="F105" s="306">
        <v>27</v>
      </c>
      <c r="G105" s="305">
        <v>2.9</v>
      </c>
      <c r="H105" s="305">
        <v>0.8</v>
      </c>
      <c r="I105" s="306">
        <v>3.7</v>
      </c>
      <c r="J105" s="307">
        <v>30.8</v>
      </c>
      <c r="K105" s="204">
        <v>29</v>
      </c>
      <c r="L105" s="204">
        <v>54</v>
      </c>
      <c r="M105" s="204">
        <v>83</v>
      </c>
      <c r="N105" s="204">
        <v>17</v>
      </c>
      <c r="O105" s="329">
        <v>100</v>
      </c>
      <c r="P105" s="16"/>
    </row>
    <row r="106" spans="1:16" ht="12.75" x14ac:dyDescent="0.2">
      <c r="A106" s="279" t="s">
        <v>208</v>
      </c>
      <c r="B106" s="304">
        <v>9.8000000000000007</v>
      </c>
      <c r="C106" s="305">
        <v>18.5</v>
      </c>
      <c r="D106" s="305">
        <v>28.2</v>
      </c>
      <c r="E106" s="305">
        <v>5</v>
      </c>
      <c r="F106" s="306">
        <v>33.200000000000003</v>
      </c>
      <c r="G106" s="305">
        <v>3.2</v>
      </c>
      <c r="H106" s="305">
        <v>1</v>
      </c>
      <c r="I106" s="306">
        <v>4.2</v>
      </c>
      <c r="J106" s="307">
        <v>37.4</v>
      </c>
      <c r="K106" s="204">
        <v>29</v>
      </c>
      <c r="L106" s="204">
        <v>56</v>
      </c>
      <c r="M106" s="204">
        <v>85</v>
      </c>
      <c r="N106" s="204">
        <v>15</v>
      </c>
      <c r="O106" s="329">
        <v>100</v>
      </c>
      <c r="P106" s="16"/>
    </row>
    <row r="107" spans="1:16" ht="12.75" x14ac:dyDescent="0.2">
      <c r="A107" s="259" t="s">
        <v>231</v>
      </c>
      <c r="B107" s="304">
        <v>12.1</v>
      </c>
      <c r="C107" s="305">
        <v>21.9</v>
      </c>
      <c r="D107" s="305">
        <v>34</v>
      </c>
      <c r="E107" s="305">
        <v>5.7</v>
      </c>
      <c r="F107" s="306">
        <v>39.700000000000003</v>
      </c>
      <c r="G107" s="305">
        <v>3.6</v>
      </c>
      <c r="H107" s="305">
        <v>1.3</v>
      </c>
      <c r="I107" s="306">
        <v>4.9000000000000004</v>
      </c>
      <c r="J107" s="307">
        <v>44.6</v>
      </c>
      <c r="K107" s="204">
        <v>30</v>
      </c>
      <c r="L107" s="204">
        <v>55</v>
      </c>
      <c r="M107" s="204">
        <v>86</v>
      </c>
      <c r="N107" s="204">
        <v>14</v>
      </c>
      <c r="O107" s="329">
        <v>100</v>
      </c>
      <c r="P107" s="16"/>
    </row>
    <row r="108" spans="1:16" ht="12.75" x14ac:dyDescent="0.2">
      <c r="A108" s="259" t="s">
        <v>232</v>
      </c>
      <c r="B108" s="304">
        <v>13.7</v>
      </c>
      <c r="C108" s="305">
        <v>23.5</v>
      </c>
      <c r="D108" s="305">
        <v>37.299999999999997</v>
      </c>
      <c r="E108" s="305">
        <v>6.1</v>
      </c>
      <c r="F108" s="306">
        <v>43.4</v>
      </c>
      <c r="G108" s="305">
        <v>4.0999999999999996</v>
      </c>
      <c r="H108" s="305">
        <v>1.4</v>
      </c>
      <c r="I108" s="306">
        <v>5.5</v>
      </c>
      <c r="J108" s="307">
        <v>48.9</v>
      </c>
      <c r="K108" s="204">
        <v>32</v>
      </c>
      <c r="L108" s="204">
        <v>54</v>
      </c>
      <c r="M108" s="204">
        <v>86</v>
      </c>
      <c r="N108" s="204">
        <v>14</v>
      </c>
      <c r="O108" s="329">
        <v>100</v>
      </c>
      <c r="P108" s="16"/>
    </row>
    <row r="109" spans="1:16" ht="12.75" x14ac:dyDescent="0.2">
      <c r="A109" s="259" t="s">
        <v>233</v>
      </c>
      <c r="B109" s="304">
        <v>14.2</v>
      </c>
      <c r="C109" s="305">
        <v>24.5</v>
      </c>
      <c r="D109" s="305">
        <v>38.700000000000003</v>
      </c>
      <c r="E109" s="305">
        <v>6.5</v>
      </c>
      <c r="F109" s="306">
        <v>45.2</v>
      </c>
      <c r="G109" s="305">
        <v>4.2</v>
      </c>
      <c r="H109" s="305">
        <v>1.7</v>
      </c>
      <c r="I109" s="306">
        <v>5.8</v>
      </c>
      <c r="J109" s="307">
        <v>51</v>
      </c>
      <c r="K109" s="204">
        <v>31</v>
      </c>
      <c r="L109" s="204">
        <v>54</v>
      </c>
      <c r="M109" s="204">
        <v>86</v>
      </c>
      <c r="N109" s="204">
        <v>14</v>
      </c>
      <c r="O109" s="329">
        <v>100</v>
      </c>
      <c r="P109" s="16"/>
    </row>
    <row r="110" spans="1:16" ht="12.75" x14ac:dyDescent="0.2">
      <c r="A110" s="259" t="s">
        <v>234</v>
      </c>
      <c r="B110" s="304">
        <v>11.9</v>
      </c>
      <c r="C110" s="305">
        <v>21.2</v>
      </c>
      <c r="D110" s="305">
        <v>33.1</v>
      </c>
      <c r="E110" s="305">
        <v>5.8</v>
      </c>
      <c r="F110" s="306">
        <v>38.9</v>
      </c>
      <c r="G110" s="305">
        <v>4</v>
      </c>
      <c r="H110" s="305">
        <v>1.7</v>
      </c>
      <c r="I110" s="306">
        <v>5.6</v>
      </c>
      <c r="J110" s="307">
        <v>44.5</v>
      </c>
      <c r="K110" s="204">
        <v>31</v>
      </c>
      <c r="L110" s="204">
        <v>54</v>
      </c>
      <c r="M110" s="204">
        <v>85</v>
      </c>
      <c r="N110" s="204">
        <v>15</v>
      </c>
      <c r="O110" s="329">
        <v>100</v>
      </c>
      <c r="P110" s="16"/>
    </row>
    <row r="111" spans="1:16" ht="12.75" x14ac:dyDescent="0.2">
      <c r="A111" s="259" t="s">
        <v>235</v>
      </c>
      <c r="B111" s="304">
        <v>9.4</v>
      </c>
      <c r="C111" s="305">
        <v>16.2</v>
      </c>
      <c r="D111" s="305">
        <v>25.6</v>
      </c>
      <c r="E111" s="305">
        <v>6.1</v>
      </c>
      <c r="F111" s="306">
        <v>31.7</v>
      </c>
      <c r="G111" s="305">
        <v>4</v>
      </c>
      <c r="H111" s="305">
        <v>1.6</v>
      </c>
      <c r="I111" s="306">
        <v>5.6</v>
      </c>
      <c r="J111" s="307">
        <v>37.299999999999997</v>
      </c>
      <c r="K111" s="204">
        <v>30</v>
      </c>
      <c r="L111" s="204">
        <v>51</v>
      </c>
      <c r="M111" s="204">
        <v>81</v>
      </c>
      <c r="N111" s="204">
        <v>19</v>
      </c>
      <c r="O111" s="329">
        <v>100</v>
      </c>
      <c r="P111" s="16"/>
    </row>
    <row r="112" spans="1:16" ht="12.75" x14ac:dyDescent="0.2">
      <c r="A112" s="259" t="s">
        <v>236</v>
      </c>
      <c r="B112" s="304">
        <v>10.199999999999999</v>
      </c>
      <c r="C112" s="305">
        <v>17.7</v>
      </c>
      <c r="D112" s="305">
        <v>27.9</v>
      </c>
      <c r="E112" s="305">
        <v>5.7</v>
      </c>
      <c r="F112" s="306">
        <v>33.6</v>
      </c>
      <c r="G112" s="305">
        <v>4</v>
      </c>
      <c r="H112" s="305">
        <v>1.8</v>
      </c>
      <c r="I112" s="306">
        <v>5.8</v>
      </c>
      <c r="J112" s="307">
        <v>39.4</v>
      </c>
      <c r="K112" s="204">
        <v>30</v>
      </c>
      <c r="L112" s="204">
        <v>53</v>
      </c>
      <c r="M112" s="204">
        <v>83</v>
      </c>
      <c r="N112" s="204">
        <v>17</v>
      </c>
      <c r="O112" s="329">
        <v>100</v>
      </c>
      <c r="P112" s="16"/>
    </row>
    <row r="113" spans="1:16" ht="12.75" x14ac:dyDescent="0.2">
      <c r="A113" s="280" t="s">
        <v>241</v>
      </c>
      <c r="B113" s="304">
        <v>12.4</v>
      </c>
      <c r="C113" s="305">
        <v>21.3</v>
      </c>
      <c r="D113" s="305">
        <v>33.799999999999997</v>
      </c>
      <c r="E113" s="305">
        <v>6.2</v>
      </c>
      <c r="F113" s="306">
        <v>40</v>
      </c>
      <c r="G113" s="305">
        <v>4.5999999999999996</v>
      </c>
      <c r="H113" s="305">
        <v>2.2000000000000002</v>
      </c>
      <c r="I113" s="306">
        <v>6.8</v>
      </c>
      <c r="J113" s="307">
        <v>46.8</v>
      </c>
      <c r="K113" s="204">
        <v>31</v>
      </c>
      <c r="L113" s="204">
        <v>53</v>
      </c>
      <c r="M113" s="204">
        <v>84</v>
      </c>
      <c r="N113" s="204">
        <v>16</v>
      </c>
      <c r="O113" s="329">
        <v>100</v>
      </c>
      <c r="P113" s="16"/>
    </row>
    <row r="114" spans="1:16" ht="12.75" x14ac:dyDescent="0.2">
      <c r="A114" s="280" t="s">
        <v>242</v>
      </c>
      <c r="B114" s="304">
        <v>9.9</v>
      </c>
      <c r="C114" s="305">
        <v>18.600000000000001</v>
      </c>
      <c r="D114" s="305">
        <v>28.5</v>
      </c>
      <c r="E114" s="305">
        <v>5.2</v>
      </c>
      <c r="F114" s="306">
        <v>33.700000000000003</v>
      </c>
      <c r="G114" s="305">
        <v>4.0999999999999996</v>
      </c>
      <c r="H114" s="305">
        <v>1.8</v>
      </c>
      <c r="I114" s="306">
        <v>5.9</v>
      </c>
      <c r="J114" s="307">
        <v>39.6</v>
      </c>
      <c r="K114" s="204">
        <v>29</v>
      </c>
      <c r="L114" s="204">
        <v>55</v>
      </c>
      <c r="M114" s="204">
        <v>85</v>
      </c>
      <c r="N114" s="204">
        <v>15</v>
      </c>
      <c r="O114" s="329">
        <v>100</v>
      </c>
      <c r="P114" s="16"/>
    </row>
    <row r="115" spans="1:16" ht="12.75" x14ac:dyDescent="0.2">
      <c r="A115" s="280" t="s">
        <v>243</v>
      </c>
      <c r="B115" s="304">
        <v>9.8000000000000007</v>
      </c>
      <c r="C115" s="305">
        <v>17.8</v>
      </c>
      <c r="D115" s="305">
        <v>27.6</v>
      </c>
      <c r="E115" s="305">
        <v>5.3</v>
      </c>
      <c r="F115" s="306">
        <v>32.9</v>
      </c>
      <c r="G115" s="305">
        <v>3.9</v>
      </c>
      <c r="H115" s="305">
        <v>1.9</v>
      </c>
      <c r="I115" s="306">
        <v>5.8</v>
      </c>
      <c r="J115" s="307">
        <v>38.700000000000003</v>
      </c>
      <c r="K115" s="204">
        <v>30</v>
      </c>
      <c r="L115" s="204">
        <v>54</v>
      </c>
      <c r="M115" s="204">
        <v>84</v>
      </c>
      <c r="N115" s="204">
        <v>16</v>
      </c>
      <c r="O115" s="329">
        <v>100</v>
      </c>
      <c r="P115" s="16"/>
    </row>
    <row r="116" spans="1:16" ht="12.75" x14ac:dyDescent="0.2">
      <c r="A116" s="281">
        <v>41061</v>
      </c>
      <c r="B116" s="304">
        <v>8</v>
      </c>
      <c r="C116" s="305">
        <v>15.5</v>
      </c>
      <c r="D116" s="305">
        <v>23.5</v>
      </c>
      <c r="E116" s="305">
        <v>4.5999999999999996</v>
      </c>
      <c r="F116" s="306">
        <v>28.2</v>
      </c>
      <c r="G116" s="305">
        <v>3.9</v>
      </c>
      <c r="H116" s="305">
        <v>1.8</v>
      </c>
      <c r="I116" s="306">
        <v>5.7</v>
      </c>
      <c r="J116" s="307">
        <v>33.9</v>
      </c>
      <c r="K116" s="204">
        <v>29</v>
      </c>
      <c r="L116" s="204">
        <v>55</v>
      </c>
      <c r="M116" s="204">
        <v>84</v>
      </c>
      <c r="N116" s="204">
        <v>16</v>
      </c>
      <c r="O116" s="329">
        <v>100</v>
      </c>
      <c r="P116" s="16"/>
    </row>
    <row r="117" spans="1:16" ht="12.75" x14ac:dyDescent="0.2">
      <c r="A117" s="281">
        <v>41091</v>
      </c>
      <c r="B117" s="304">
        <v>7.1</v>
      </c>
      <c r="C117" s="305">
        <v>15.3</v>
      </c>
      <c r="D117" s="305">
        <v>22.4</v>
      </c>
      <c r="E117" s="305">
        <v>4.4000000000000004</v>
      </c>
      <c r="F117" s="306">
        <v>26.9</v>
      </c>
      <c r="G117" s="305">
        <v>3.9</v>
      </c>
      <c r="H117" s="305">
        <v>1.9</v>
      </c>
      <c r="I117" s="306">
        <v>5.8</v>
      </c>
      <c r="J117" s="307">
        <v>32.700000000000003</v>
      </c>
      <c r="K117" s="204">
        <v>27</v>
      </c>
      <c r="L117" s="204">
        <v>57</v>
      </c>
      <c r="M117" s="204">
        <v>83</v>
      </c>
      <c r="N117" s="204">
        <v>17</v>
      </c>
      <c r="O117" s="329">
        <v>100</v>
      </c>
      <c r="P117" s="16"/>
    </row>
    <row r="118" spans="1:16" ht="12.75" x14ac:dyDescent="0.2">
      <c r="A118" s="281">
        <v>41122</v>
      </c>
      <c r="B118" s="304">
        <v>6.6</v>
      </c>
      <c r="C118" s="305">
        <v>15.2</v>
      </c>
      <c r="D118" s="305">
        <v>21.8</v>
      </c>
      <c r="E118" s="305">
        <v>4.4000000000000004</v>
      </c>
      <c r="F118" s="306">
        <v>26.3</v>
      </c>
      <c r="G118" s="305">
        <v>3.9</v>
      </c>
      <c r="H118" s="305">
        <v>2.1</v>
      </c>
      <c r="I118" s="306">
        <v>6</v>
      </c>
      <c r="J118" s="307">
        <v>32.299999999999997</v>
      </c>
      <c r="K118" s="204">
        <v>25</v>
      </c>
      <c r="L118" s="204">
        <v>58</v>
      </c>
      <c r="M118" s="204">
        <v>83</v>
      </c>
      <c r="N118" s="204">
        <v>17</v>
      </c>
      <c r="O118" s="329">
        <v>100</v>
      </c>
      <c r="P118" s="16"/>
    </row>
    <row r="119" spans="1:16" ht="12.75" x14ac:dyDescent="0.2">
      <c r="A119" s="281">
        <v>41153</v>
      </c>
      <c r="B119" s="304">
        <v>5.8</v>
      </c>
      <c r="C119" s="305">
        <v>14.2</v>
      </c>
      <c r="D119" s="305">
        <v>20</v>
      </c>
      <c r="E119" s="305">
        <v>3.9</v>
      </c>
      <c r="F119" s="306">
        <v>23.9</v>
      </c>
      <c r="G119" s="305">
        <v>3.9</v>
      </c>
      <c r="H119" s="305">
        <v>2.1</v>
      </c>
      <c r="I119" s="306">
        <v>6.1</v>
      </c>
      <c r="J119" s="307">
        <v>29.9</v>
      </c>
      <c r="K119" s="204">
        <v>24</v>
      </c>
      <c r="L119" s="204">
        <v>60</v>
      </c>
      <c r="M119" s="204">
        <v>84</v>
      </c>
      <c r="N119" s="204">
        <v>16</v>
      </c>
      <c r="O119" s="329">
        <v>100</v>
      </c>
      <c r="P119" s="16"/>
    </row>
    <row r="120" spans="1:16" ht="12.75" x14ac:dyDescent="0.2">
      <c r="A120" s="281">
        <v>41183</v>
      </c>
      <c r="B120" s="304">
        <v>5.9</v>
      </c>
      <c r="C120" s="305">
        <v>14.8</v>
      </c>
      <c r="D120" s="305">
        <v>20.6</v>
      </c>
      <c r="E120" s="305">
        <v>4</v>
      </c>
      <c r="F120" s="306">
        <v>24.7</v>
      </c>
      <c r="G120" s="305">
        <v>4.2</v>
      </c>
      <c r="H120" s="305">
        <v>2.2999999999999998</v>
      </c>
      <c r="I120" s="306">
        <v>6.6</v>
      </c>
      <c r="J120" s="307">
        <v>31.2</v>
      </c>
      <c r="K120" s="204">
        <v>24</v>
      </c>
      <c r="L120" s="204">
        <v>60</v>
      </c>
      <c r="M120" s="204">
        <v>84</v>
      </c>
      <c r="N120" s="204">
        <v>16</v>
      </c>
      <c r="O120" s="329">
        <v>100</v>
      </c>
      <c r="P120" s="16"/>
    </row>
    <row r="121" spans="1:16" ht="12.75" x14ac:dyDescent="0.2">
      <c r="A121" s="281">
        <v>41214</v>
      </c>
      <c r="B121" s="304">
        <v>4.7</v>
      </c>
      <c r="C121" s="305">
        <v>11.7</v>
      </c>
      <c r="D121" s="305">
        <v>16.399999999999999</v>
      </c>
      <c r="E121" s="305">
        <v>3.4</v>
      </c>
      <c r="F121" s="306">
        <v>19.8</v>
      </c>
      <c r="G121" s="305">
        <v>3.6</v>
      </c>
      <c r="H121" s="305">
        <v>2</v>
      </c>
      <c r="I121" s="306">
        <v>5.7</v>
      </c>
      <c r="J121" s="307">
        <v>25.4</v>
      </c>
      <c r="K121" s="204">
        <v>24</v>
      </c>
      <c r="L121" s="204">
        <v>59</v>
      </c>
      <c r="M121" s="204">
        <v>83</v>
      </c>
      <c r="N121" s="204">
        <v>17</v>
      </c>
      <c r="O121" s="329">
        <v>100</v>
      </c>
      <c r="P121" s="16"/>
    </row>
    <row r="122" spans="1:16" ht="12.75" x14ac:dyDescent="0.2">
      <c r="A122" s="281">
        <v>41244</v>
      </c>
      <c r="B122" s="304">
        <v>3.6</v>
      </c>
      <c r="C122" s="305">
        <v>9.5</v>
      </c>
      <c r="D122" s="305">
        <v>13.1</v>
      </c>
      <c r="E122" s="305">
        <v>2.5</v>
      </c>
      <c r="F122" s="306">
        <v>15.6</v>
      </c>
      <c r="G122" s="305">
        <v>2.8</v>
      </c>
      <c r="H122" s="305">
        <v>1.6</v>
      </c>
      <c r="I122" s="306">
        <v>4.4000000000000004</v>
      </c>
      <c r="J122" s="307">
        <v>20</v>
      </c>
      <c r="K122" s="204">
        <v>23</v>
      </c>
      <c r="L122" s="204">
        <v>61</v>
      </c>
      <c r="M122" s="204">
        <v>84</v>
      </c>
      <c r="N122" s="204">
        <v>16</v>
      </c>
      <c r="O122" s="329">
        <v>100</v>
      </c>
      <c r="P122" s="16"/>
    </row>
    <row r="123" spans="1:16" ht="12.75" x14ac:dyDescent="0.2">
      <c r="A123" s="281">
        <v>41275</v>
      </c>
      <c r="B123" s="304">
        <v>2.8</v>
      </c>
      <c r="C123" s="305">
        <v>7.6</v>
      </c>
      <c r="D123" s="305">
        <v>10.5</v>
      </c>
      <c r="E123" s="305">
        <v>2.5</v>
      </c>
      <c r="F123" s="306">
        <v>12.9</v>
      </c>
      <c r="G123" s="305">
        <v>2.9</v>
      </c>
      <c r="H123" s="305">
        <v>1.6</v>
      </c>
      <c r="I123" s="306">
        <v>4.5</v>
      </c>
      <c r="J123" s="307">
        <v>17.399999999999999</v>
      </c>
      <c r="K123" s="204">
        <v>22</v>
      </c>
      <c r="L123" s="204">
        <v>59</v>
      </c>
      <c r="M123" s="204">
        <v>81</v>
      </c>
      <c r="N123" s="204">
        <v>19</v>
      </c>
      <c r="O123" s="329">
        <v>100</v>
      </c>
      <c r="P123" s="16"/>
    </row>
    <row r="124" spans="1:16" ht="12.75" x14ac:dyDescent="0.2">
      <c r="A124" s="281">
        <v>41306</v>
      </c>
      <c r="B124" s="304">
        <v>2.6</v>
      </c>
      <c r="C124" s="305">
        <v>7.3</v>
      </c>
      <c r="D124" s="305">
        <v>9.9</v>
      </c>
      <c r="E124" s="305">
        <v>2.1</v>
      </c>
      <c r="F124" s="306">
        <v>12</v>
      </c>
      <c r="G124" s="305">
        <v>2.4</v>
      </c>
      <c r="H124" s="305">
        <v>1.8</v>
      </c>
      <c r="I124" s="306">
        <v>4.2</v>
      </c>
      <c r="J124" s="307">
        <v>16.2</v>
      </c>
      <c r="K124" s="203">
        <v>22</v>
      </c>
      <c r="L124" s="203">
        <v>61</v>
      </c>
      <c r="M124" s="203">
        <v>83</v>
      </c>
      <c r="N124" s="203">
        <v>17</v>
      </c>
      <c r="O124" s="329">
        <v>100</v>
      </c>
      <c r="P124" s="16"/>
    </row>
    <row r="125" spans="1:16" ht="12.75" x14ac:dyDescent="0.2">
      <c r="A125" s="281">
        <v>41334</v>
      </c>
      <c r="B125" s="304">
        <v>2.2999999999999998</v>
      </c>
      <c r="C125" s="305">
        <v>7.9</v>
      </c>
      <c r="D125" s="305">
        <v>10.199999999999999</v>
      </c>
      <c r="E125" s="305">
        <v>1.9</v>
      </c>
      <c r="F125" s="306">
        <v>12.1</v>
      </c>
      <c r="G125" s="305">
        <v>2.2000000000000002</v>
      </c>
      <c r="H125" s="305">
        <v>1.8</v>
      </c>
      <c r="I125" s="306">
        <v>4</v>
      </c>
      <c r="J125" s="307">
        <v>16.100000000000001</v>
      </c>
      <c r="K125" s="203">
        <v>19</v>
      </c>
      <c r="L125" s="203">
        <v>66</v>
      </c>
      <c r="M125" s="203">
        <v>84</v>
      </c>
      <c r="N125" s="203">
        <v>16</v>
      </c>
      <c r="O125" s="329">
        <v>100</v>
      </c>
      <c r="P125" s="16"/>
    </row>
    <row r="126" spans="1:16" ht="12.75" x14ac:dyDescent="0.2">
      <c r="A126" s="281">
        <v>41365</v>
      </c>
      <c r="B126" s="304">
        <v>1.6</v>
      </c>
      <c r="C126" s="305">
        <v>6.1</v>
      </c>
      <c r="D126" s="305">
        <v>7.7</v>
      </c>
      <c r="E126" s="305">
        <v>1.4</v>
      </c>
      <c r="F126" s="306">
        <v>9.1</v>
      </c>
      <c r="G126" s="305">
        <v>1.8</v>
      </c>
      <c r="H126" s="305">
        <v>1.5</v>
      </c>
      <c r="I126" s="306">
        <v>3.4</v>
      </c>
      <c r="J126" s="307">
        <v>12.5</v>
      </c>
      <c r="K126" s="203">
        <v>18</v>
      </c>
      <c r="L126" s="203">
        <v>66</v>
      </c>
      <c r="M126" s="203">
        <v>84</v>
      </c>
      <c r="N126" s="203">
        <v>16</v>
      </c>
      <c r="O126" s="329">
        <v>100</v>
      </c>
      <c r="P126" s="16"/>
    </row>
    <row r="127" spans="1:16" ht="12.75" x14ac:dyDescent="0.2">
      <c r="A127" s="281">
        <v>41395</v>
      </c>
      <c r="B127" s="304">
        <v>1.1000000000000001</v>
      </c>
      <c r="C127" s="305">
        <v>4</v>
      </c>
      <c r="D127" s="305">
        <v>5.0999999999999996</v>
      </c>
      <c r="E127" s="305">
        <v>1</v>
      </c>
      <c r="F127" s="306">
        <v>6.1</v>
      </c>
      <c r="G127" s="305">
        <v>1.2</v>
      </c>
      <c r="H127" s="305">
        <v>1.1000000000000001</v>
      </c>
      <c r="I127" s="306">
        <v>2.2999999999999998</v>
      </c>
      <c r="J127" s="307">
        <v>8.4</v>
      </c>
      <c r="K127" s="203">
        <v>18</v>
      </c>
      <c r="L127" s="203">
        <v>66</v>
      </c>
      <c r="M127" s="203">
        <v>84</v>
      </c>
      <c r="N127" s="203">
        <v>16</v>
      </c>
      <c r="O127" s="329">
        <v>100</v>
      </c>
      <c r="P127" s="16"/>
    </row>
    <row r="128" spans="1:16" ht="12.75" x14ac:dyDescent="0.2">
      <c r="A128" s="281">
        <v>41426</v>
      </c>
      <c r="B128" s="304">
        <v>0.7</v>
      </c>
      <c r="C128" s="305">
        <v>2.5</v>
      </c>
      <c r="D128" s="305">
        <v>3.2</v>
      </c>
      <c r="E128" s="305">
        <v>0.7</v>
      </c>
      <c r="F128" s="306">
        <v>3.9</v>
      </c>
      <c r="G128" s="305">
        <v>0.9</v>
      </c>
      <c r="H128" s="305">
        <v>0.9</v>
      </c>
      <c r="I128" s="306">
        <v>1.7</v>
      </c>
      <c r="J128" s="307">
        <v>5.6</v>
      </c>
      <c r="K128" s="203">
        <v>17</v>
      </c>
      <c r="L128" s="203">
        <v>65</v>
      </c>
      <c r="M128" s="203">
        <v>82</v>
      </c>
      <c r="N128" s="203">
        <v>18</v>
      </c>
      <c r="O128" s="329">
        <v>100</v>
      </c>
      <c r="P128" s="16"/>
    </row>
    <row r="129" spans="1:16" ht="12.75" x14ac:dyDescent="0.2">
      <c r="A129" s="281">
        <v>41456</v>
      </c>
      <c r="B129" s="304">
        <v>0.5</v>
      </c>
      <c r="C129" s="305">
        <v>2</v>
      </c>
      <c r="D129" s="305">
        <v>2.5</v>
      </c>
      <c r="E129" s="305">
        <v>0.5</v>
      </c>
      <c r="F129" s="306">
        <v>3</v>
      </c>
      <c r="G129" s="305">
        <v>0.6</v>
      </c>
      <c r="H129" s="305">
        <v>0.8</v>
      </c>
      <c r="I129" s="306">
        <v>1.4</v>
      </c>
      <c r="J129" s="307">
        <v>4.4000000000000004</v>
      </c>
      <c r="K129" s="203">
        <v>16</v>
      </c>
      <c r="L129" s="203">
        <v>68</v>
      </c>
      <c r="M129" s="203">
        <v>83</v>
      </c>
      <c r="N129" s="233">
        <v>17</v>
      </c>
      <c r="O129" s="329">
        <v>100</v>
      </c>
      <c r="P129" s="16"/>
    </row>
    <row r="130" spans="1:16" ht="12.75" x14ac:dyDescent="0.2">
      <c r="A130" s="281">
        <v>41487</v>
      </c>
      <c r="B130" s="304">
        <v>0.3</v>
      </c>
      <c r="C130" s="305">
        <v>1.2</v>
      </c>
      <c r="D130" s="305">
        <v>1.5</v>
      </c>
      <c r="E130" s="305">
        <v>0.3</v>
      </c>
      <c r="F130" s="306">
        <v>1.9</v>
      </c>
      <c r="G130" s="305">
        <v>0.4</v>
      </c>
      <c r="H130" s="305">
        <v>0.5</v>
      </c>
      <c r="I130" s="306">
        <v>0.9</v>
      </c>
      <c r="J130" s="307">
        <v>2.8</v>
      </c>
      <c r="K130" s="203">
        <v>15</v>
      </c>
      <c r="L130" s="203">
        <v>67</v>
      </c>
      <c r="M130" s="203">
        <v>82</v>
      </c>
      <c r="N130" s="233">
        <v>18</v>
      </c>
      <c r="O130" s="329">
        <v>100</v>
      </c>
      <c r="P130" s="16"/>
    </row>
    <row r="131" spans="1:16" ht="12.75" x14ac:dyDescent="0.2">
      <c r="A131" s="281">
        <v>41518</v>
      </c>
      <c r="B131" s="304">
        <v>0.2</v>
      </c>
      <c r="C131" s="305">
        <v>1.2</v>
      </c>
      <c r="D131" s="305">
        <v>1.4</v>
      </c>
      <c r="E131" s="305">
        <v>0.3</v>
      </c>
      <c r="F131" s="306">
        <v>1.7</v>
      </c>
      <c r="G131" s="305">
        <v>0.4</v>
      </c>
      <c r="H131" s="305">
        <v>0.6</v>
      </c>
      <c r="I131" s="306">
        <v>1</v>
      </c>
      <c r="J131" s="307">
        <v>2.7</v>
      </c>
      <c r="K131" s="203">
        <v>15</v>
      </c>
      <c r="L131" s="203">
        <v>69</v>
      </c>
      <c r="M131" s="203">
        <v>83</v>
      </c>
      <c r="N131" s="233">
        <v>17</v>
      </c>
      <c r="O131" s="329">
        <v>100</v>
      </c>
      <c r="P131" s="16"/>
    </row>
    <row r="132" spans="1:16" ht="12.75" x14ac:dyDescent="0.2">
      <c r="A132" s="281">
        <v>41548</v>
      </c>
      <c r="B132" s="304">
        <v>0.2</v>
      </c>
      <c r="C132" s="305">
        <v>1</v>
      </c>
      <c r="D132" s="305">
        <v>1.2</v>
      </c>
      <c r="E132" s="305">
        <v>0.3</v>
      </c>
      <c r="F132" s="306">
        <v>1.5</v>
      </c>
      <c r="G132" s="305">
        <v>0.4</v>
      </c>
      <c r="H132" s="305">
        <v>0.6</v>
      </c>
      <c r="I132" s="306">
        <v>1</v>
      </c>
      <c r="J132" s="307">
        <v>2.5</v>
      </c>
      <c r="K132" s="191">
        <v>15</v>
      </c>
      <c r="L132" s="191">
        <v>66</v>
      </c>
      <c r="M132" s="191">
        <v>81</v>
      </c>
      <c r="N132" s="191">
        <v>19</v>
      </c>
      <c r="O132" s="329">
        <v>100</v>
      </c>
      <c r="P132" s="16"/>
    </row>
    <row r="133" spans="1:16" ht="12.75" x14ac:dyDescent="0.2">
      <c r="A133" s="281">
        <v>41579</v>
      </c>
      <c r="B133" s="304">
        <v>0.2</v>
      </c>
      <c r="C133" s="305">
        <v>0.6</v>
      </c>
      <c r="D133" s="305">
        <v>0.8</v>
      </c>
      <c r="E133" s="305">
        <v>0.2</v>
      </c>
      <c r="F133" s="306">
        <v>1</v>
      </c>
      <c r="G133" s="305">
        <v>0.3</v>
      </c>
      <c r="H133" s="305">
        <v>0.5</v>
      </c>
      <c r="I133" s="306">
        <v>0.8</v>
      </c>
      <c r="J133" s="307">
        <v>1.8</v>
      </c>
      <c r="K133" s="191">
        <v>17</v>
      </c>
      <c r="L133" s="191">
        <v>64</v>
      </c>
      <c r="M133" s="191">
        <v>81</v>
      </c>
      <c r="N133" s="191">
        <v>19</v>
      </c>
      <c r="O133" s="329">
        <v>100</v>
      </c>
      <c r="P133" s="16"/>
    </row>
    <row r="134" spans="1:16" ht="12.75" x14ac:dyDescent="0.2">
      <c r="A134" s="281">
        <v>41609</v>
      </c>
      <c r="B134" s="304">
        <v>0.1</v>
      </c>
      <c r="C134" s="305">
        <v>0.5</v>
      </c>
      <c r="D134" s="305">
        <v>0.6</v>
      </c>
      <c r="E134" s="305">
        <v>0.1</v>
      </c>
      <c r="F134" s="306">
        <v>0.8</v>
      </c>
      <c r="G134" s="305">
        <v>0.2</v>
      </c>
      <c r="H134" s="305">
        <v>0.3</v>
      </c>
      <c r="I134" s="306">
        <v>0.5</v>
      </c>
      <c r="J134" s="307">
        <v>1.3</v>
      </c>
      <c r="K134" s="191">
        <v>15</v>
      </c>
      <c r="L134" s="191">
        <v>69</v>
      </c>
      <c r="M134" s="191">
        <v>84</v>
      </c>
      <c r="N134" s="191">
        <v>16</v>
      </c>
      <c r="O134" s="329">
        <v>100</v>
      </c>
      <c r="P134" s="16"/>
    </row>
    <row r="135" spans="1:16" ht="12.75" x14ac:dyDescent="0.2">
      <c r="A135" s="281">
        <v>41640</v>
      </c>
      <c r="B135" s="304">
        <v>0.1</v>
      </c>
      <c r="C135" s="305">
        <v>0.4</v>
      </c>
      <c r="D135" s="305">
        <v>0.5</v>
      </c>
      <c r="E135" s="124">
        <v>0.1</v>
      </c>
      <c r="F135" s="306">
        <v>0.6</v>
      </c>
      <c r="G135" s="305">
        <v>0.2</v>
      </c>
      <c r="H135" s="305">
        <v>0.4</v>
      </c>
      <c r="I135" s="306">
        <v>0.6</v>
      </c>
      <c r="J135" s="307">
        <v>1.2</v>
      </c>
      <c r="K135" s="191">
        <v>15</v>
      </c>
      <c r="L135" s="191">
        <v>70</v>
      </c>
      <c r="M135" s="191">
        <v>85</v>
      </c>
      <c r="N135" s="191">
        <v>15</v>
      </c>
      <c r="O135" s="329">
        <v>100</v>
      </c>
      <c r="P135" s="16"/>
    </row>
    <row r="136" spans="1:16" ht="12.75" x14ac:dyDescent="0.2">
      <c r="A136" s="281">
        <v>41671</v>
      </c>
      <c r="B136" s="336">
        <v>0.1</v>
      </c>
      <c r="C136" s="305">
        <v>0.3</v>
      </c>
      <c r="D136" s="305">
        <v>0.4</v>
      </c>
      <c r="E136" s="124">
        <v>0.1</v>
      </c>
      <c r="F136" s="306">
        <v>0.5</v>
      </c>
      <c r="G136" s="305">
        <v>0.2</v>
      </c>
      <c r="H136" s="305">
        <v>0.3</v>
      </c>
      <c r="I136" s="306">
        <v>0.4</v>
      </c>
      <c r="J136" s="307">
        <v>0.9</v>
      </c>
      <c r="K136" s="191">
        <v>16</v>
      </c>
      <c r="L136" s="191">
        <v>71</v>
      </c>
      <c r="M136" s="191">
        <v>87</v>
      </c>
      <c r="N136" s="191">
        <v>13</v>
      </c>
      <c r="O136" s="329">
        <v>100</v>
      </c>
      <c r="P136" s="16"/>
    </row>
    <row r="137" spans="1:16" ht="12.75" x14ac:dyDescent="0.2">
      <c r="A137" s="281">
        <v>41699</v>
      </c>
      <c r="B137" s="336">
        <v>0.1</v>
      </c>
      <c r="C137" s="305">
        <v>0.3</v>
      </c>
      <c r="D137" s="305">
        <v>0.4</v>
      </c>
      <c r="E137" s="124">
        <v>0.1</v>
      </c>
      <c r="F137" s="306">
        <v>0.5</v>
      </c>
      <c r="G137" s="305">
        <v>0.2</v>
      </c>
      <c r="H137" s="305">
        <v>0.3</v>
      </c>
      <c r="I137" s="306">
        <v>0.5</v>
      </c>
      <c r="J137" s="307">
        <v>1</v>
      </c>
      <c r="K137" s="191">
        <v>16</v>
      </c>
      <c r="L137" s="191">
        <v>70</v>
      </c>
      <c r="M137" s="191">
        <v>86</v>
      </c>
      <c r="N137" s="191">
        <v>14</v>
      </c>
      <c r="O137" s="329">
        <v>100</v>
      </c>
      <c r="P137" s="16"/>
    </row>
    <row r="138" spans="1:16" ht="12.75" x14ac:dyDescent="0.2">
      <c r="A138" s="281">
        <v>41730</v>
      </c>
      <c r="B138" s="336" t="s">
        <v>707</v>
      </c>
      <c r="C138" s="305">
        <v>0.2</v>
      </c>
      <c r="D138" s="305">
        <v>0.3</v>
      </c>
      <c r="E138" s="124">
        <v>0.1</v>
      </c>
      <c r="F138" s="306">
        <v>0.4</v>
      </c>
      <c r="G138" s="305">
        <v>0.2</v>
      </c>
      <c r="H138" s="305">
        <v>0.3</v>
      </c>
      <c r="I138" s="306">
        <v>0.5</v>
      </c>
      <c r="J138" s="307">
        <v>0.8</v>
      </c>
      <c r="K138" s="191" t="s">
        <v>707</v>
      </c>
      <c r="L138" s="191">
        <v>70</v>
      </c>
      <c r="M138" s="191">
        <v>81</v>
      </c>
      <c r="N138" s="191">
        <v>19</v>
      </c>
      <c r="O138" s="329">
        <v>100</v>
      </c>
      <c r="P138" s="16"/>
    </row>
    <row r="139" spans="1:16" ht="12.75" x14ac:dyDescent="0.2">
      <c r="A139" s="281">
        <v>41760</v>
      </c>
      <c r="B139" s="336" t="s">
        <v>707</v>
      </c>
      <c r="C139" s="305">
        <v>0.2</v>
      </c>
      <c r="D139" s="305">
        <v>0.3</v>
      </c>
      <c r="E139" s="124" t="s">
        <v>707</v>
      </c>
      <c r="F139" s="306">
        <v>0.3</v>
      </c>
      <c r="G139" s="305">
        <v>0.1</v>
      </c>
      <c r="H139" s="305">
        <v>0.2</v>
      </c>
      <c r="I139" s="306">
        <v>0.3</v>
      </c>
      <c r="J139" s="307">
        <v>0.6</v>
      </c>
      <c r="K139" s="191" t="s">
        <v>707</v>
      </c>
      <c r="L139" s="191">
        <v>73</v>
      </c>
      <c r="M139" s="191">
        <v>88</v>
      </c>
      <c r="N139" s="191" t="s">
        <v>707</v>
      </c>
      <c r="O139" s="329">
        <v>100</v>
      </c>
      <c r="P139" s="16"/>
    </row>
    <row r="140" spans="1:16" ht="12.75" x14ac:dyDescent="0.2">
      <c r="A140" s="281">
        <v>41791</v>
      </c>
      <c r="B140" s="336" t="s">
        <v>707</v>
      </c>
      <c r="C140" s="305">
        <v>0.2</v>
      </c>
      <c r="D140" s="305">
        <v>0.2</v>
      </c>
      <c r="E140" s="124" t="s">
        <v>707</v>
      </c>
      <c r="F140" s="306">
        <v>0.2</v>
      </c>
      <c r="G140" s="305">
        <v>0.1</v>
      </c>
      <c r="H140" s="305">
        <v>0.1</v>
      </c>
      <c r="I140" s="306">
        <v>0.3</v>
      </c>
      <c r="J140" s="307">
        <v>0.5</v>
      </c>
      <c r="K140" s="191" t="s">
        <v>707</v>
      </c>
      <c r="L140" s="191">
        <v>75</v>
      </c>
      <c r="M140" s="191">
        <v>89</v>
      </c>
      <c r="N140" s="191" t="s">
        <v>707</v>
      </c>
      <c r="O140" s="329">
        <v>100</v>
      </c>
      <c r="P140" s="16"/>
    </row>
    <row r="141" spans="1:16" ht="12.75" x14ac:dyDescent="0.2">
      <c r="A141" s="281">
        <v>41821</v>
      </c>
      <c r="B141" s="336" t="s">
        <v>707</v>
      </c>
      <c r="C141" s="305">
        <v>0.2</v>
      </c>
      <c r="D141" s="305">
        <v>0.2</v>
      </c>
      <c r="E141" s="124" t="s">
        <v>707</v>
      </c>
      <c r="F141" s="306">
        <v>0.2</v>
      </c>
      <c r="G141" s="305">
        <v>0.1</v>
      </c>
      <c r="H141" s="305">
        <v>0.1</v>
      </c>
      <c r="I141" s="306">
        <v>0.2</v>
      </c>
      <c r="J141" s="307">
        <v>0.5</v>
      </c>
      <c r="K141" s="191" t="s">
        <v>707</v>
      </c>
      <c r="L141" s="191">
        <v>82</v>
      </c>
      <c r="M141" s="191">
        <v>93</v>
      </c>
      <c r="N141" s="191" t="s">
        <v>707</v>
      </c>
      <c r="O141" s="329">
        <v>100</v>
      </c>
      <c r="P141" s="16"/>
    </row>
    <row r="142" spans="1:16" ht="12.75" x14ac:dyDescent="0.2">
      <c r="A142" s="281">
        <v>41852</v>
      </c>
      <c r="B142" s="336" t="s">
        <v>707</v>
      </c>
      <c r="C142" s="305">
        <v>0.1</v>
      </c>
      <c r="D142" s="305">
        <v>0.2</v>
      </c>
      <c r="E142" s="124" t="s">
        <v>707</v>
      </c>
      <c r="F142" s="306">
        <v>0.2</v>
      </c>
      <c r="G142" s="305">
        <v>0.1</v>
      </c>
      <c r="H142" s="305">
        <v>0.1</v>
      </c>
      <c r="I142" s="306">
        <v>0.2</v>
      </c>
      <c r="J142" s="307">
        <v>0.3</v>
      </c>
      <c r="K142" s="191" t="s">
        <v>707</v>
      </c>
      <c r="L142" s="191">
        <v>80</v>
      </c>
      <c r="M142" s="191">
        <v>96</v>
      </c>
      <c r="N142" s="191" t="s">
        <v>707</v>
      </c>
      <c r="O142" s="329">
        <v>100</v>
      </c>
      <c r="P142" s="16"/>
    </row>
    <row r="143" spans="1:16" ht="12.75" x14ac:dyDescent="0.2">
      <c r="A143" s="281">
        <v>41883</v>
      </c>
      <c r="B143" s="336" t="s">
        <v>707</v>
      </c>
      <c r="C143" s="305">
        <v>0.1</v>
      </c>
      <c r="D143" s="305">
        <v>0.1</v>
      </c>
      <c r="E143" s="124" t="s">
        <v>707</v>
      </c>
      <c r="F143" s="306">
        <v>0.1</v>
      </c>
      <c r="G143" s="305">
        <v>0.1</v>
      </c>
      <c r="H143" s="305">
        <v>0.1</v>
      </c>
      <c r="I143" s="306">
        <v>0.1</v>
      </c>
      <c r="J143" s="307">
        <v>0.3</v>
      </c>
      <c r="K143" s="191" t="s">
        <v>707</v>
      </c>
      <c r="L143" s="191">
        <v>84</v>
      </c>
      <c r="M143" s="191">
        <v>96</v>
      </c>
      <c r="N143" s="191" t="s">
        <v>707</v>
      </c>
      <c r="O143" s="329">
        <v>100</v>
      </c>
      <c r="P143" s="16"/>
    </row>
    <row r="144" spans="1:16" ht="12.75" x14ac:dyDescent="0.2">
      <c r="A144" s="282" t="s">
        <v>237</v>
      </c>
      <c r="B144" s="304">
        <v>497.4</v>
      </c>
      <c r="C144" s="305">
        <v>645</v>
      </c>
      <c r="D144" s="305">
        <v>1142.4000000000001</v>
      </c>
      <c r="E144" s="305">
        <v>305.7</v>
      </c>
      <c r="F144" s="306">
        <v>1448.1</v>
      </c>
      <c r="G144" s="305">
        <v>177.3</v>
      </c>
      <c r="H144" s="305">
        <v>58.7</v>
      </c>
      <c r="I144" s="306">
        <v>235.9</v>
      </c>
      <c r="J144" s="307">
        <v>1684</v>
      </c>
      <c r="K144" s="203">
        <v>34</v>
      </c>
      <c r="L144" s="203">
        <v>45</v>
      </c>
      <c r="M144" s="203">
        <v>79</v>
      </c>
      <c r="N144" s="203">
        <v>21</v>
      </c>
      <c r="O144" s="329">
        <v>100</v>
      </c>
      <c r="P144" s="298"/>
    </row>
    <row r="145" spans="1:16" ht="12.75" x14ac:dyDescent="0.2">
      <c r="A145" s="283"/>
      <c r="B145" s="274"/>
      <c r="C145" s="274"/>
      <c r="D145" s="274"/>
      <c r="E145" s="274"/>
      <c r="F145" s="274"/>
      <c r="G145" s="274"/>
      <c r="H145" s="274"/>
      <c r="I145" s="274"/>
      <c r="J145" s="274"/>
      <c r="K145" s="276"/>
      <c r="L145" s="276"/>
      <c r="M145" s="276"/>
      <c r="N145" s="276"/>
      <c r="O145" s="276"/>
      <c r="P145" s="39"/>
    </row>
    <row r="146" spans="1:16" ht="12.75" x14ac:dyDescent="0.2">
      <c r="A146" s="284"/>
      <c r="B146" s="274"/>
      <c r="C146" s="274"/>
      <c r="D146" s="274"/>
      <c r="E146" s="274"/>
      <c r="F146" s="274"/>
      <c r="G146" s="274"/>
      <c r="H146" s="274"/>
      <c r="I146" s="274"/>
      <c r="J146" s="274"/>
      <c r="K146" s="276"/>
      <c r="L146" s="276"/>
      <c r="M146" s="276"/>
      <c r="N146" s="276"/>
      <c r="O146" s="41"/>
      <c r="P146" s="39"/>
    </row>
    <row r="147" spans="1:16" ht="12.75" x14ac:dyDescent="0.2">
      <c r="A147" s="285" t="s">
        <v>24</v>
      </c>
      <c r="B147" s="274"/>
      <c r="C147" s="274"/>
      <c r="D147" s="274"/>
      <c r="E147" s="274"/>
      <c r="F147" s="274"/>
      <c r="G147" s="274"/>
      <c r="H147" s="274"/>
      <c r="I147" s="274"/>
      <c r="J147" s="274"/>
      <c r="K147" s="276"/>
      <c r="L147" s="276"/>
      <c r="M147" s="276"/>
      <c r="N147" s="276"/>
      <c r="O147" s="43"/>
      <c r="P147" s="16"/>
    </row>
    <row r="148" spans="1:16" s="418" customFormat="1" ht="25.5" customHeight="1" x14ac:dyDescent="0.2">
      <c r="A148" s="417" t="s">
        <v>709</v>
      </c>
    </row>
    <row r="149" spans="1:16" ht="9" customHeight="1" x14ac:dyDescent="0.2">
      <c r="A149" s="264"/>
      <c r="B149" s="274"/>
      <c r="C149" s="274"/>
      <c r="D149" s="274"/>
      <c r="E149" s="274"/>
      <c r="F149" s="274"/>
      <c r="G149" s="274"/>
      <c r="H149" s="274"/>
      <c r="I149" s="274"/>
      <c r="J149" s="274"/>
      <c r="K149" s="276"/>
      <c r="L149" s="276"/>
      <c r="M149" s="276"/>
      <c r="N149" s="276"/>
      <c r="P149" s="16"/>
    </row>
    <row r="150" spans="1:16" ht="35.25" customHeight="1" x14ac:dyDescent="0.2">
      <c r="A150" s="418" t="s">
        <v>227</v>
      </c>
      <c r="B150" s="418"/>
      <c r="C150" s="418"/>
      <c r="D150" s="418"/>
      <c r="E150" s="418"/>
      <c r="F150" s="418"/>
      <c r="G150" s="418"/>
      <c r="H150" s="418"/>
      <c r="I150" s="418"/>
      <c r="J150" s="418"/>
      <c r="K150" s="418"/>
      <c r="L150" s="418"/>
      <c r="M150" s="418"/>
      <c r="N150" s="418"/>
      <c r="O150" s="418"/>
      <c r="P150" s="16"/>
    </row>
    <row r="151" spans="1:16" ht="14.25" customHeight="1" x14ac:dyDescent="0.2">
      <c r="A151" s="286" t="s">
        <v>790</v>
      </c>
      <c r="B151" s="258"/>
      <c r="C151" s="258"/>
      <c r="D151" s="258"/>
      <c r="E151" s="258"/>
      <c r="F151" s="258"/>
      <c r="G151" s="258"/>
      <c r="H151" s="258"/>
      <c r="I151" s="258"/>
      <c r="J151" s="258"/>
      <c r="K151" s="258"/>
      <c r="L151" s="258"/>
      <c r="M151" s="258"/>
      <c r="N151" s="258"/>
      <c r="P151" s="16"/>
    </row>
    <row r="152" spans="1:16" ht="24.75" hidden="1" customHeight="1" x14ac:dyDescent="0.2">
      <c r="B152" s="274"/>
      <c r="C152" s="274"/>
      <c r="D152" s="274"/>
      <c r="E152" s="274"/>
      <c r="F152" s="274"/>
      <c r="G152" s="274"/>
      <c r="H152" s="274"/>
      <c r="I152" s="274"/>
      <c r="J152" s="274"/>
      <c r="K152" s="276"/>
      <c r="L152" s="276"/>
      <c r="M152" s="276"/>
      <c r="N152" s="276"/>
      <c r="P152" s="16"/>
    </row>
    <row r="153" spans="1:16" ht="12.75" hidden="1" customHeight="1" x14ac:dyDescent="0.2">
      <c r="B153" s="273"/>
      <c r="C153" s="274"/>
      <c r="D153" s="274"/>
      <c r="E153" s="274"/>
      <c r="F153" s="275"/>
      <c r="G153" s="274"/>
      <c r="H153" s="274"/>
      <c r="I153" s="275"/>
      <c r="J153" s="272"/>
      <c r="K153" s="276"/>
      <c r="L153" s="276"/>
      <c r="M153" s="276"/>
      <c r="N153" s="276"/>
      <c r="P153" s="16"/>
    </row>
    <row r="154" spans="1:16" ht="12.75" hidden="1" customHeight="1" x14ac:dyDescent="0.2">
      <c r="B154" s="269"/>
      <c r="C154" s="270"/>
      <c r="D154" s="270"/>
      <c r="E154" s="270"/>
      <c r="F154" s="271"/>
      <c r="G154" s="270"/>
      <c r="H154" s="270"/>
      <c r="I154" s="271"/>
      <c r="J154" s="272"/>
      <c r="K154" s="277"/>
      <c r="L154" s="277"/>
      <c r="M154" s="277"/>
      <c r="N154" s="277"/>
      <c r="P154" s="16"/>
    </row>
    <row r="155" spans="1:16" ht="12.75" hidden="1" customHeight="1" x14ac:dyDescent="0.2">
      <c r="B155" s="269"/>
      <c r="C155" s="270"/>
      <c r="D155" s="270"/>
      <c r="E155" s="270"/>
      <c r="F155" s="271"/>
      <c r="G155" s="270"/>
      <c r="H155" s="270"/>
      <c r="I155" s="271"/>
      <c r="J155" s="272"/>
      <c r="K155" s="277"/>
      <c r="L155" s="277"/>
      <c r="M155" s="277"/>
      <c r="N155" s="277"/>
      <c r="P155" s="16"/>
    </row>
    <row r="156" spans="1:16" ht="12.75" hidden="1" customHeight="1" x14ac:dyDescent="0.2">
      <c r="B156" s="269"/>
      <c r="C156" s="270"/>
      <c r="D156" s="270"/>
      <c r="E156" s="270"/>
      <c r="F156" s="271"/>
      <c r="G156" s="270"/>
      <c r="H156" s="270"/>
      <c r="I156" s="271"/>
      <c r="J156" s="272"/>
      <c r="K156" s="277"/>
      <c r="L156" s="277"/>
      <c r="M156" s="277"/>
      <c r="N156" s="277"/>
      <c r="P156" s="16"/>
    </row>
    <row r="157" spans="1:16" ht="12.75" hidden="1" customHeight="1" x14ac:dyDescent="0.2">
      <c r="B157" s="287"/>
      <c r="C157" s="287"/>
      <c r="D157" s="287"/>
      <c r="E157" s="287"/>
      <c r="F157" s="287"/>
      <c r="G157" s="287"/>
      <c r="H157" s="287"/>
      <c r="I157" s="287"/>
      <c r="J157" s="288"/>
      <c r="K157" s="277"/>
      <c r="L157" s="277"/>
      <c r="M157" s="277"/>
      <c r="N157" s="277"/>
      <c r="P157" s="16"/>
    </row>
    <row r="158" spans="1:16" ht="12.75" hidden="1" customHeight="1" x14ac:dyDescent="0.2">
      <c r="B158" s="287"/>
      <c r="C158" s="287"/>
      <c r="D158" s="287"/>
      <c r="E158" s="287"/>
      <c r="F158" s="287"/>
      <c r="G158" s="287"/>
      <c r="H158" s="287"/>
      <c r="I158" s="287"/>
      <c r="J158" s="288"/>
      <c r="K158" s="277"/>
      <c r="L158" s="277"/>
      <c r="M158" s="277"/>
      <c r="N158" s="277"/>
      <c r="P158" s="16"/>
    </row>
    <row r="159" spans="1:16" ht="12.75" hidden="1" customHeight="1" x14ac:dyDescent="0.2">
      <c r="B159" s="287"/>
      <c r="C159" s="287"/>
      <c r="D159" s="287"/>
      <c r="E159" s="287"/>
      <c r="F159" s="287"/>
      <c r="G159" s="287"/>
      <c r="H159" s="287"/>
      <c r="I159" s="287"/>
      <c r="J159" s="288"/>
      <c r="K159" s="277"/>
      <c r="L159" s="277"/>
      <c r="M159" s="277"/>
      <c r="N159" s="277"/>
      <c r="P159" s="16"/>
    </row>
    <row r="160" spans="1:16" ht="12.75" hidden="1" customHeight="1" x14ac:dyDescent="0.2">
      <c r="B160" s="287"/>
      <c r="C160" s="287"/>
      <c r="D160" s="287"/>
      <c r="E160" s="287"/>
      <c r="F160" s="287"/>
      <c r="G160" s="287"/>
      <c r="H160" s="287"/>
      <c r="I160" s="287"/>
      <c r="J160" s="288"/>
      <c r="K160" s="277"/>
      <c r="L160" s="277"/>
      <c r="M160" s="277"/>
      <c r="N160" s="277"/>
      <c r="P160" s="16"/>
    </row>
    <row r="161" spans="2:16" ht="12.75" hidden="1" customHeight="1" x14ac:dyDescent="0.2">
      <c r="B161" s="269"/>
      <c r="C161" s="270"/>
      <c r="D161" s="270"/>
      <c r="E161" s="270"/>
      <c r="F161" s="271"/>
      <c r="G161" s="270"/>
      <c r="H161" s="270"/>
      <c r="I161" s="271"/>
      <c r="J161" s="272"/>
      <c r="K161" s="277"/>
      <c r="L161" s="277"/>
      <c r="M161" s="277"/>
      <c r="N161" s="277"/>
      <c r="P161" s="16"/>
    </row>
    <row r="162" spans="2:16" ht="12.75" hidden="1" customHeight="1" x14ac:dyDescent="0.2">
      <c r="B162" s="269"/>
      <c r="C162" s="270"/>
      <c r="D162" s="270"/>
      <c r="E162" s="270"/>
      <c r="F162" s="271"/>
      <c r="G162" s="270"/>
      <c r="H162" s="270"/>
      <c r="I162" s="271"/>
      <c r="J162" s="272"/>
      <c r="K162" s="277"/>
      <c r="L162" s="277"/>
      <c r="M162" s="277"/>
      <c r="N162" s="277"/>
      <c r="P162" s="16"/>
    </row>
    <row r="163" spans="2:16" ht="12.75" hidden="1" customHeight="1" x14ac:dyDescent="0.2">
      <c r="B163" s="269"/>
      <c r="C163" s="270"/>
      <c r="D163" s="270"/>
      <c r="E163" s="270"/>
      <c r="F163" s="271"/>
      <c r="G163" s="270"/>
      <c r="H163" s="270"/>
      <c r="I163" s="271"/>
      <c r="J163" s="272"/>
      <c r="K163" s="277"/>
      <c r="L163" s="277"/>
      <c r="M163" s="277"/>
      <c r="N163" s="277"/>
      <c r="P163" s="16"/>
    </row>
    <row r="164" spans="2:16" ht="12.75" hidden="1" customHeight="1" x14ac:dyDescent="0.2">
      <c r="B164" s="289"/>
      <c r="C164" s="290"/>
      <c r="D164" s="290"/>
      <c r="E164" s="290"/>
      <c r="F164" s="291"/>
      <c r="G164" s="290"/>
      <c r="H164" s="290"/>
      <c r="I164" s="291"/>
      <c r="J164" s="292"/>
      <c r="K164" s="293"/>
      <c r="L164" s="293"/>
      <c r="M164" s="293"/>
      <c r="N164" s="293"/>
    </row>
    <row r="165" spans="2:16" ht="12.75" hidden="1" customHeight="1" x14ac:dyDescent="0.2">
      <c r="P165" s="16"/>
    </row>
    <row r="166" spans="2:16" ht="12.75" hidden="1" customHeight="1" x14ac:dyDescent="0.2">
      <c r="B166" s="294"/>
      <c r="C166" s="294"/>
      <c r="D166" s="294"/>
      <c r="E166" s="294"/>
      <c r="F166" s="294"/>
      <c r="G166" s="294"/>
      <c r="H166" s="294"/>
      <c r="I166" s="294"/>
      <c r="J166" s="294"/>
      <c r="K166" s="295"/>
      <c r="L166" s="295"/>
      <c r="M166" s="295"/>
      <c r="N166" s="295"/>
      <c r="P166" s="16"/>
    </row>
    <row r="167" spans="2:16" ht="12.75" hidden="1" customHeight="1" x14ac:dyDescent="0.2">
      <c r="B167" s="46"/>
      <c r="C167" s="46"/>
      <c r="D167" s="46"/>
      <c r="E167" s="46"/>
      <c r="F167" s="46"/>
      <c r="G167" s="46"/>
      <c r="H167" s="46"/>
      <c r="I167" s="46"/>
      <c r="J167" s="46"/>
      <c r="K167" s="46"/>
      <c r="L167" s="46"/>
      <c r="M167" s="46"/>
      <c r="N167" s="46"/>
      <c r="P167" s="16"/>
    </row>
    <row r="168" spans="2:16" ht="12.75" hidden="1" customHeight="1" x14ac:dyDescent="0.2">
      <c r="B168" s="296"/>
      <c r="C168" s="296"/>
      <c r="D168" s="296"/>
      <c r="E168" s="296"/>
      <c r="F168" s="296"/>
      <c r="G168" s="296"/>
      <c r="H168" s="296"/>
      <c r="I168" s="296"/>
      <c r="J168" s="296"/>
      <c r="K168" s="296"/>
      <c r="L168" s="296"/>
      <c r="M168" s="296"/>
      <c r="N168" s="296"/>
      <c r="P168" s="16"/>
    </row>
    <row r="169" spans="2:16" ht="12.75" hidden="1" customHeight="1" x14ac:dyDescent="0.2"/>
    <row r="170" spans="2:16" ht="12.75" hidden="1" customHeight="1" x14ac:dyDescent="0.2"/>
    <row r="171" spans="2:16" ht="12.75" hidden="1" customHeight="1" x14ac:dyDescent="0.2"/>
    <row r="172" spans="2:16" ht="12.75" hidden="1" customHeight="1" x14ac:dyDescent="0.2"/>
    <row r="173" spans="2:16" ht="12.75" hidden="1" customHeight="1" x14ac:dyDescent="0.2"/>
    <row r="174" spans="2:16" ht="12.75" hidden="1" customHeight="1" x14ac:dyDescent="0.2"/>
    <row r="175" spans="2:16" ht="12.75" hidden="1" customHeight="1" x14ac:dyDescent="0.2"/>
    <row r="176" spans="2:16" ht="12.75" hidden="1" customHeight="1" x14ac:dyDescent="0.2"/>
    <row r="177" ht="12.75" hidden="1" customHeight="1" x14ac:dyDescent="0.2"/>
    <row r="178" ht="12.75" hidden="1" customHeight="1" x14ac:dyDescent="0.2"/>
    <row r="179" ht="12.75" hidden="1" customHeight="1" x14ac:dyDescent="0.2"/>
    <row r="180" ht="12.75" hidden="1" customHeight="1" x14ac:dyDescent="0.2"/>
    <row r="181" ht="12.75" hidden="1" customHeight="1" x14ac:dyDescent="0.2"/>
    <row r="182" ht="12.75" hidden="1" customHeight="1" x14ac:dyDescent="0.2"/>
    <row r="183" ht="12.75" hidden="1" customHeight="1" x14ac:dyDescent="0.2"/>
    <row r="184" ht="12.75" hidden="1" customHeight="1" x14ac:dyDescent="0.2"/>
    <row r="185" ht="12.75" hidden="1" customHeight="1" x14ac:dyDescent="0.2"/>
    <row r="186" ht="12.75" hidden="1" customHeight="1" x14ac:dyDescent="0.2"/>
    <row r="187" ht="12.75" hidden="1" customHeight="1" x14ac:dyDescent="0.2"/>
    <row r="188" ht="12.75" hidden="1" customHeight="1" x14ac:dyDescent="0.2"/>
    <row r="189" ht="12.75" hidden="1" customHeight="1" x14ac:dyDescent="0.2"/>
    <row r="190" ht="12.75" hidden="1" customHeight="1" x14ac:dyDescent="0.2"/>
    <row r="191" ht="12.75" hidden="1" customHeight="1" x14ac:dyDescent="0.2"/>
    <row r="192" ht="12.75" hidden="1" customHeight="1" x14ac:dyDescent="0.2"/>
    <row r="193" ht="12.75" hidden="1" customHeight="1" x14ac:dyDescent="0.2"/>
    <row r="194" ht="12.75" hidden="1" customHeight="1" x14ac:dyDescent="0.2"/>
    <row r="195" ht="12.75" hidden="1" customHeight="1" x14ac:dyDescent="0.2"/>
    <row r="196" ht="12.75" hidden="1" customHeight="1" x14ac:dyDescent="0.2"/>
    <row r="197" ht="12.75" hidden="1" customHeight="1" x14ac:dyDescent="0.2"/>
    <row r="198" ht="12.75" hidden="1" customHeight="1" x14ac:dyDescent="0.2"/>
    <row r="199" ht="12.75" hidden="1" customHeight="1" x14ac:dyDescent="0.2"/>
    <row r="200" ht="12.75" hidden="1" customHeight="1" x14ac:dyDescent="0.2"/>
    <row r="201" ht="12.75" hidden="1" customHeight="1" x14ac:dyDescent="0.2"/>
    <row r="202" ht="12.75" hidden="1" customHeight="1" x14ac:dyDescent="0.2"/>
    <row r="203" ht="12.75" hidden="1" customHeight="1" x14ac:dyDescent="0.2"/>
    <row r="204" ht="12.75" hidden="1" customHeight="1" x14ac:dyDescent="0.2"/>
    <row r="205" ht="12.75" hidden="1" customHeight="1" x14ac:dyDescent="0.2"/>
    <row r="206" ht="12.75" hidden="1" customHeight="1" x14ac:dyDescent="0.2"/>
    <row r="207" ht="12.75" hidden="1" customHeight="1" x14ac:dyDescent="0.2"/>
    <row r="208" ht="12.75" hidden="1" customHeight="1" x14ac:dyDescent="0.2"/>
    <row r="209" ht="12.75" hidden="1" customHeight="1" x14ac:dyDescent="0.2"/>
    <row r="210" ht="12.75" hidden="1" customHeight="1" x14ac:dyDescent="0.2"/>
    <row r="211" ht="12.75" hidden="1" customHeight="1" x14ac:dyDescent="0.2"/>
    <row r="212" ht="12.75" hidden="1" customHeight="1" x14ac:dyDescent="0.2"/>
    <row r="213" ht="12.75" hidden="1" customHeight="1" x14ac:dyDescent="0.2"/>
    <row r="214" ht="12.75" hidden="1" customHeight="1" x14ac:dyDescent="0.2"/>
    <row r="215" ht="12.75" hidden="1" customHeight="1" x14ac:dyDescent="0.2"/>
    <row r="216" ht="12.75" hidden="1" customHeight="1" x14ac:dyDescent="0.2"/>
    <row r="217" ht="12.75" hidden="1" customHeight="1" x14ac:dyDescent="0.2"/>
    <row r="218" ht="12.75" hidden="1" customHeight="1" x14ac:dyDescent="0.2"/>
    <row r="219" ht="12.75" hidden="1" customHeight="1" x14ac:dyDescent="0.2"/>
    <row r="220" ht="12.75" hidden="1" customHeight="1" x14ac:dyDescent="0.2"/>
    <row r="221" ht="12.75" hidden="1" customHeight="1" x14ac:dyDescent="0.2"/>
    <row r="222" ht="12.75" hidden="1" customHeight="1" x14ac:dyDescent="0.2"/>
    <row r="223" ht="12.75" hidden="1" customHeight="1" x14ac:dyDescent="0.2"/>
    <row r="224" ht="12.75" hidden="1" customHeight="1" x14ac:dyDescent="0.2"/>
    <row r="225" ht="12.75" hidden="1" customHeight="1" x14ac:dyDescent="0.2"/>
    <row r="226" ht="12.75" hidden="1" customHeight="1" x14ac:dyDescent="0.2"/>
    <row r="227" ht="12.75" hidden="1" customHeight="1" x14ac:dyDescent="0.2"/>
    <row r="228" ht="12.75" hidden="1" customHeight="1" x14ac:dyDescent="0.2"/>
    <row r="229" ht="12.75" hidden="1" customHeight="1" x14ac:dyDescent="0.2"/>
    <row r="230" ht="12.75" hidden="1" customHeight="1" x14ac:dyDescent="0.2"/>
    <row r="231" ht="12.75" hidden="1" customHeight="1" x14ac:dyDescent="0.2"/>
    <row r="232" ht="12.75" hidden="1" customHeight="1" x14ac:dyDescent="0.2"/>
    <row r="233" ht="12.75" hidden="1" customHeight="1" x14ac:dyDescent="0.2"/>
    <row r="234" ht="12.75" hidden="1" customHeight="1" x14ac:dyDescent="0.2"/>
    <row r="235" ht="12.75" hidden="1" customHeight="1" x14ac:dyDescent="0.2"/>
    <row r="236" ht="12.75" hidden="1" customHeight="1" x14ac:dyDescent="0.2"/>
    <row r="237" ht="12.75" hidden="1" customHeight="1" x14ac:dyDescent="0.2"/>
    <row r="238" ht="12.75" hidden="1" customHeight="1" x14ac:dyDescent="0.2"/>
    <row r="239" ht="12.75" hidden="1" customHeight="1" x14ac:dyDescent="0.2"/>
    <row r="240" ht="12.75" hidden="1" customHeight="1" x14ac:dyDescent="0.2"/>
    <row r="241" ht="12.75" hidden="1" customHeight="1" x14ac:dyDescent="0.2"/>
    <row r="242" ht="12.75" hidden="1" customHeight="1" x14ac:dyDescent="0.2"/>
    <row r="243" ht="12.75" hidden="1" customHeight="1" x14ac:dyDescent="0.2"/>
    <row r="244" ht="12.75" hidden="1" customHeight="1" x14ac:dyDescent="0.2"/>
    <row r="245" ht="12.75" hidden="1" customHeight="1" x14ac:dyDescent="0.2"/>
    <row r="246" ht="12.75" hidden="1" customHeight="1" x14ac:dyDescent="0.2"/>
    <row r="247" ht="12.75" hidden="1" customHeight="1" x14ac:dyDescent="0.2"/>
    <row r="248" ht="12.75" hidden="1" customHeight="1" x14ac:dyDescent="0.2"/>
    <row r="249" ht="12.75" hidden="1" customHeight="1" x14ac:dyDescent="0.2"/>
    <row r="250" ht="12.75" hidden="1" customHeight="1" x14ac:dyDescent="0.2"/>
    <row r="251" ht="12.75" hidden="1" customHeight="1" x14ac:dyDescent="0.2"/>
    <row r="252" ht="12.75" hidden="1" customHeight="1" x14ac:dyDescent="0.2"/>
    <row r="253" ht="12.75" hidden="1" customHeight="1" x14ac:dyDescent="0.2"/>
    <row r="254" ht="12.75" hidden="1" customHeight="1" x14ac:dyDescent="0.2"/>
    <row r="255" ht="12.75" hidden="1" customHeight="1" x14ac:dyDescent="0.2"/>
    <row r="256" ht="12.75" hidden="1" customHeight="1" x14ac:dyDescent="0.2"/>
    <row r="257" ht="12.75" hidden="1" customHeight="1" x14ac:dyDescent="0.2"/>
    <row r="258" ht="12.75" hidden="1" customHeight="1" x14ac:dyDescent="0.2"/>
    <row r="259" ht="12.75" hidden="1" customHeight="1" x14ac:dyDescent="0.2"/>
    <row r="260" ht="12.75" hidden="1" customHeight="1" x14ac:dyDescent="0.2"/>
    <row r="261" ht="12.75" hidden="1" customHeight="1" x14ac:dyDescent="0.2"/>
    <row r="262" ht="12.75" hidden="1" customHeight="1" x14ac:dyDescent="0.2"/>
    <row r="263" ht="12.75" hidden="1" customHeight="1" x14ac:dyDescent="0.2"/>
    <row r="264" ht="12.75" hidden="1" customHeight="1" x14ac:dyDescent="0.2"/>
    <row r="265" ht="12.75" hidden="1" customHeight="1" x14ac:dyDescent="0.2"/>
    <row r="266" ht="12.75" hidden="1" customHeight="1" x14ac:dyDescent="0.2"/>
    <row r="267" ht="12.75" hidden="1" customHeight="1" x14ac:dyDescent="0.2"/>
    <row r="268" ht="12.75" hidden="1" customHeight="1" x14ac:dyDescent="0.2"/>
    <row r="269" ht="12.75" hidden="1" customHeight="1" x14ac:dyDescent="0.2"/>
    <row r="270" ht="12.75" hidden="1" customHeight="1" x14ac:dyDescent="0.2"/>
    <row r="271" ht="12.75" hidden="1" customHeight="1" x14ac:dyDescent="0.2"/>
    <row r="272" ht="12.75" hidden="1" customHeight="1" x14ac:dyDescent="0.2"/>
    <row r="273" ht="12.75" hidden="1" customHeight="1" x14ac:dyDescent="0.2"/>
    <row r="274" ht="12.75" hidden="1" customHeight="1" x14ac:dyDescent="0.2"/>
    <row r="275" ht="12.75" hidden="1" customHeight="1" x14ac:dyDescent="0.2"/>
    <row r="276" ht="12.75" hidden="1" customHeight="1" x14ac:dyDescent="0.2"/>
    <row r="277" ht="12.75" hidden="1" customHeight="1" x14ac:dyDescent="0.2"/>
    <row r="278" ht="12.75" hidden="1" customHeight="1" x14ac:dyDescent="0.2"/>
    <row r="279" ht="12.75" hidden="1" customHeight="1" x14ac:dyDescent="0.2"/>
    <row r="280" ht="12.75" hidden="1" customHeight="1" x14ac:dyDescent="0.2"/>
    <row r="281" ht="12.75" hidden="1" customHeight="1" x14ac:dyDescent="0.2"/>
    <row r="282" ht="12.75" hidden="1" customHeight="1" x14ac:dyDescent="0.2"/>
    <row r="283" ht="12.75" hidden="1" customHeight="1" x14ac:dyDescent="0.2"/>
    <row r="284" ht="12.75" hidden="1" customHeight="1" x14ac:dyDescent="0.2"/>
    <row r="285" ht="12.75" hidden="1" customHeight="1" x14ac:dyDescent="0.2"/>
    <row r="286" ht="12.75" hidden="1" customHeight="1" x14ac:dyDescent="0.2"/>
    <row r="287" ht="12.75" hidden="1" customHeight="1" x14ac:dyDescent="0.2"/>
    <row r="288" ht="12.75" hidden="1" customHeight="1" x14ac:dyDescent="0.2"/>
    <row r="289" ht="12.75" hidden="1" customHeight="1" x14ac:dyDescent="0.2"/>
    <row r="290" ht="12.75" hidden="1" customHeight="1" x14ac:dyDescent="0.2"/>
    <row r="291" ht="12.75" hidden="1" customHeight="1" x14ac:dyDescent="0.2"/>
    <row r="292" ht="12.75" hidden="1" customHeight="1" x14ac:dyDescent="0.2"/>
    <row r="293" ht="12.75" hidden="1" customHeight="1" x14ac:dyDescent="0.2"/>
    <row r="294" ht="12.75" hidden="1" customHeight="1" x14ac:dyDescent="0.2"/>
    <row r="295" ht="12.75" hidden="1" customHeight="1" x14ac:dyDescent="0.2"/>
    <row r="296" ht="12.75" hidden="1" customHeight="1" x14ac:dyDescent="0.2"/>
    <row r="297" ht="12.75" hidden="1" customHeight="1" x14ac:dyDescent="0.2"/>
    <row r="298" ht="12.75" hidden="1" customHeight="1" x14ac:dyDescent="0.2"/>
    <row r="299" ht="12.75" hidden="1" customHeight="1" x14ac:dyDescent="0.2"/>
    <row r="300" ht="12.75" hidden="1" customHeight="1" x14ac:dyDescent="0.2"/>
    <row r="301" ht="12.75" hidden="1" customHeight="1" x14ac:dyDescent="0.2"/>
    <row r="302" ht="12.75" hidden="1" customHeight="1" x14ac:dyDescent="0.2"/>
    <row r="303" ht="12.75" hidden="1" customHeight="1" x14ac:dyDescent="0.2"/>
    <row r="304" ht="12.75" hidden="1" customHeight="1" x14ac:dyDescent="0.2"/>
    <row r="305" ht="12.75" hidden="1" customHeight="1" x14ac:dyDescent="0.2"/>
    <row r="306" ht="12.75" hidden="1" customHeight="1" x14ac:dyDescent="0.2"/>
    <row r="307" ht="12.75" hidden="1" customHeight="1" x14ac:dyDescent="0.2"/>
    <row r="308" ht="12.75" hidden="1" customHeight="1" x14ac:dyDescent="0.2"/>
    <row r="309" ht="12.75" hidden="1" customHeight="1" x14ac:dyDescent="0.2"/>
    <row r="310" ht="12.75" hidden="1" customHeight="1" x14ac:dyDescent="0.2"/>
    <row r="311" ht="12.75" hidden="1" customHeight="1" x14ac:dyDescent="0.2"/>
    <row r="312" ht="12.75" hidden="1" customHeight="1" x14ac:dyDescent="0.2"/>
    <row r="313" ht="12.75" hidden="1" customHeight="1" x14ac:dyDescent="0.2"/>
    <row r="314" ht="12.75" hidden="1" customHeight="1" x14ac:dyDescent="0.2"/>
    <row r="315" ht="12.75" hidden="1" customHeight="1" x14ac:dyDescent="0.2"/>
    <row r="316" ht="12.75" hidden="1" customHeight="1" x14ac:dyDescent="0.2"/>
    <row r="317" ht="12.75" hidden="1" customHeight="1" x14ac:dyDescent="0.2"/>
    <row r="318" ht="12.75" hidden="1" customHeight="1" x14ac:dyDescent="0.2"/>
    <row r="319" ht="12.75" hidden="1" customHeight="1" x14ac:dyDescent="0.2"/>
    <row r="320" ht="12.75" hidden="1" customHeight="1" x14ac:dyDescent="0.2"/>
    <row r="321" ht="12.75" hidden="1" customHeight="1" x14ac:dyDescent="0.2"/>
    <row r="322" ht="12.75" hidden="1" customHeight="1" x14ac:dyDescent="0.2"/>
    <row r="323" ht="12.75" hidden="1" customHeight="1" x14ac:dyDescent="0.2"/>
    <row r="324" ht="12.75" hidden="1" customHeight="1" x14ac:dyDescent="0.2"/>
    <row r="325" ht="12.75" hidden="1" customHeight="1" x14ac:dyDescent="0.2"/>
    <row r="326" ht="12.75" hidden="1" customHeight="1" x14ac:dyDescent="0.2"/>
    <row r="327" ht="12.75" hidden="1" customHeight="1" x14ac:dyDescent="0.2"/>
    <row r="328" ht="12.75" hidden="1" customHeight="1" x14ac:dyDescent="0.2"/>
    <row r="329" ht="12.75" hidden="1" customHeight="1" x14ac:dyDescent="0.2"/>
    <row r="330" ht="12.75" hidden="1" customHeight="1" x14ac:dyDescent="0.2"/>
    <row r="331" ht="12.75" hidden="1" customHeight="1" x14ac:dyDescent="0.2"/>
    <row r="332" ht="12.75" hidden="1" customHeight="1" x14ac:dyDescent="0.2"/>
    <row r="333" ht="12.75" hidden="1" customHeight="1" x14ac:dyDescent="0.2"/>
    <row r="334" ht="12.75" hidden="1" customHeight="1" x14ac:dyDescent="0.2"/>
    <row r="335" ht="12.75" hidden="1" customHeight="1" x14ac:dyDescent="0.2"/>
    <row r="336" ht="12.75" hidden="1" customHeight="1" x14ac:dyDescent="0.2"/>
    <row r="337" ht="12.75" hidden="1" customHeight="1" x14ac:dyDescent="0.2"/>
    <row r="338" ht="12.75" hidden="1" customHeight="1" x14ac:dyDescent="0.2"/>
    <row r="339" ht="12.75" hidden="1" customHeight="1" x14ac:dyDescent="0.2"/>
    <row r="340" ht="12.75" hidden="1" customHeight="1" x14ac:dyDescent="0.2"/>
    <row r="341" ht="12.75" hidden="1" customHeight="1" x14ac:dyDescent="0.2"/>
    <row r="342" ht="12.75" hidden="1" customHeight="1" x14ac:dyDescent="0.2"/>
    <row r="343" ht="12.75" hidden="1" customHeight="1" x14ac:dyDescent="0.2"/>
    <row r="344" ht="12.75" hidden="1" customHeight="1" x14ac:dyDescent="0.2"/>
    <row r="345" ht="12.75" hidden="1" customHeight="1" x14ac:dyDescent="0.2"/>
    <row r="346" ht="12.75" hidden="1" customHeight="1" x14ac:dyDescent="0.2"/>
    <row r="347" ht="12.75" hidden="1" customHeight="1" x14ac:dyDescent="0.2"/>
    <row r="348" ht="12.75" hidden="1" customHeight="1" x14ac:dyDescent="0.2"/>
    <row r="349" ht="12.75" hidden="1" customHeight="1" x14ac:dyDescent="0.2"/>
    <row r="350" ht="12.75" hidden="1" customHeight="1" x14ac:dyDescent="0.2"/>
    <row r="351" ht="12.75" hidden="1" customHeight="1" x14ac:dyDescent="0.2"/>
    <row r="352" ht="12.75" hidden="1" customHeight="1" x14ac:dyDescent="0.2"/>
    <row r="353" ht="12.75" hidden="1" customHeight="1" x14ac:dyDescent="0.2"/>
    <row r="354" ht="12.75" hidden="1" customHeight="1" x14ac:dyDescent="0.2"/>
    <row r="355" ht="12.75" hidden="1" customHeight="1" x14ac:dyDescent="0.2"/>
    <row r="356" ht="12.75" hidden="1" customHeight="1" x14ac:dyDescent="0.2"/>
    <row r="357" ht="12.75" hidden="1" customHeight="1" x14ac:dyDescent="0.2"/>
    <row r="358" ht="12.75" hidden="1" customHeight="1" x14ac:dyDescent="0.2"/>
    <row r="359" ht="12.75" hidden="1" customHeight="1" x14ac:dyDescent="0.2"/>
    <row r="360" ht="12.75" hidden="1" customHeight="1" x14ac:dyDescent="0.2"/>
    <row r="361" ht="12.75" hidden="1" customHeight="1" x14ac:dyDescent="0.2"/>
    <row r="362" ht="12.75" hidden="1" customHeight="1" x14ac:dyDescent="0.2"/>
    <row r="363" ht="12.75" hidden="1" customHeight="1" x14ac:dyDescent="0.2"/>
    <row r="364" ht="12.75" hidden="1" customHeight="1" x14ac:dyDescent="0.2"/>
    <row r="365" ht="12.75" hidden="1" customHeight="1" x14ac:dyDescent="0.2"/>
    <row r="366" ht="12.75" hidden="1" customHeight="1" x14ac:dyDescent="0.2"/>
    <row r="367" ht="12.75" hidden="1" customHeight="1" x14ac:dyDescent="0.2"/>
    <row r="368" ht="12.75" hidden="1" customHeight="1" x14ac:dyDescent="0.2"/>
    <row r="369" ht="12.75" hidden="1" customHeight="1" x14ac:dyDescent="0.2"/>
    <row r="370" ht="12.75" hidden="1" customHeight="1" x14ac:dyDescent="0.2"/>
    <row r="371" ht="12.75" hidden="1" customHeight="1" x14ac:dyDescent="0.2"/>
    <row r="372" ht="12.75" hidden="1" customHeight="1" x14ac:dyDescent="0.2"/>
    <row r="373" ht="12.75" hidden="1" customHeight="1" x14ac:dyDescent="0.2"/>
    <row r="374" ht="12.75" hidden="1" customHeight="1" x14ac:dyDescent="0.2"/>
    <row r="375" ht="12.75" hidden="1" customHeight="1" x14ac:dyDescent="0.2"/>
    <row r="376" ht="12.75" hidden="1" customHeight="1" x14ac:dyDescent="0.2"/>
    <row r="377" ht="12.75" hidden="1" customHeight="1" x14ac:dyDescent="0.2"/>
    <row r="378" ht="12.75" hidden="1" customHeight="1" x14ac:dyDescent="0.2"/>
    <row r="379" ht="12.75" hidden="1" customHeight="1" x14ac:dyDescent="0.2"/>
    <row r="380" ht="12.75" hidden="1" customHeight="1" x14ac:dyDescent="0.2"/>
    <row r="381" ht="12.75" hidden="1" customHeight="1" x14ac:dyDescent="0.2"/>
    <row r="382" ht="12.75" hidden="1" customHeight="1" x14ac:dyDescent="0.2"/>
    <row r="383" ht="12.75" hidden="1" customHeight="1" x14ac:dyDescent="0.2"/>
    <row r="384" ht="12.75" hidden="1" customHeight="1" x14ac:dyDescent="0.2"/>
    <row r="385" ht="12.75" hidden="1" customHeight="1" x14ac:dyDescent="0.2"/>
    <row r="386" ht="12.75" hidden="1" customHeight="1" x14ac:dyDescent="0.2"/>
    <row r="387" ht="12.75" hidden="1" customHeight="1" x14ac:dyDescent="0.2"/>
    <row r="388" ht="12.75" hidden="1" customHeight="1" x14ac:dyDescent="0.2"/>
    <row r="389" ht="12.75" hidden="1" customHeight="1" x14ac:dyDescent="0.2"/>
    <row r="390" ht="12.75" hidden="1" customHeight="1" x14ac:dyDescent="0.2"/>
    <row r="391" ht="12.75" hidden="1" customHeight="1" x14ac:dyDescent="0.2"/>
    <row r="392" ht="12.75" hidden="1" customHeight="1" x14ac:dyDescent="0.2"/>
    <row r="393" ht="12.75" hidden="1" customHeight="1" x14ac:dyDescent="0.2"/>
    <row r="394" ht="12.75" hidden="1" customHeight="1" x14ac:dyDescent="0.2"/>
    <row r="395" ht="12.75" hidden="1" customHeight="1" x14ac:dyDescent="0.2"/>
    <row r="396" ht="12.75" hidden="1" customHeight="1" x14ac:dyDescent="0.2"/>
    <row r="397" ht="12.75" hidden="1" customHeight="1" x14ac:dyDescent="0.2"/>
    <row r="398" ht="12.75" hidden="1" customHeight="1" x14ac:dyDescent="0.2"/>
    <row r="399" ht="12.75" hidden="1" customHeight="1" x14ac:dyDescent="0.2"/>
    <row r="400" ht="12.75" hidden="1" customHeight="1" x14ac:dyDescent="0.2"/>
    <row r="401" ht="12.75" hidden="1" customHeight="1" x14ac:dyDescent="0.2"/>
    <row r="402" ht="12.75" hidden="1" customHeight="1" x14ac:dyDescent="0.2"/>
    <row r="403" ht="12.75" hidden="1" customHeight="1" x14ac:dyDescent="0.2"/>
    <row r="404" ht="12.75" hidden="1" customHeight="1" x14ac:dyDescent="0.2"/>
    <row r="405" ht="12.75" hidden="1" customHeight="1" x14ac:dyDescent="0.2"/>
    <row r="406" ht="12.75" hidden="1" customHeight="1" x14ac:dyDescent="0.2"/>
    <row r="407" ht="12.75" hidden="1" customHeight="1" x14ac:dyDescent="0.2"/>
    <row r="408" ht="12.75" hidden="1" customHeight="1" x14ac:dyDescent="0.2"/>
    <row r="409" ht="12.75" hidden="1" customHeight="1" x14ac:dyDescent="0.2"/>
    <row r="410" ht="12.75" hidden="1" customHeight="1" x14ac:dyDescent="0.2"/>
    <row r="411" ht="12.75" hidden="1" customHeight="1" x14ac:dyDescent="0.2"/>
    <row r="412" ht="12.75" hidden="1" customHeight="1" x14ac:dyDescent="0.2"/>
    <row r="413" ht="12.75" hidden="1" customHeight="1" x14ac:dyDescent="0.2"/>
    <row r="414" ht="12.75" hidden="1" customHeight="1" x14ac:dyDescent="0.2"/>
    <row r="415" ht="12.75" hidden="1" customHeight="1" x14ac:dyDescent="0.2"/>
    <row r="416" ht="12.75" hidden="1" customHeight="1" x14ac:dyDescent="0.2"/>
    <row r="417" ht="12.75" hidden="1" customHeight="1" x14ac:dyDescent="0.2"/>
    <row r="418" ht="12.75" hidden="1" customHeight="1" x14ac:dyDescent="0.2"/>
    <row r="419" ht="12.75" hidden="1" customHeight="1" x14ac:dyDescent="0.2"/>
    <row r="420" ht="12.75" hidden="1" customHeight="1" x14ac:dyDescent="0.2"/>
    <row r="421" ht="12.75" hidden="1" customHeight="1" x14ac:dyDescent="0.2"/>
    <row r="422" ht="12.75" hidden="1" customHeight="1" x14ac:dyDescent="0.2"/>
    <row r="423" ht="12.75" hidden="1" customHeight="1" x14ac:dyDescent="0.2"/>
    <row r="424" ht="12.75" customHeight="1" x14ac:dyDescent="0.2"/>
    <row r="425" ht="12.75" hidden="1" customHeight="1" x14ac:dyDescent="0.2"/>
    <row r="426" ht="12.75" hidden="1" customHeight="1" x14ac:dyDescent="0.2"/>
    <row r="427" ht="12.75" hidden="1" customHeight="1" x14ac:dyDescent="0.2"/>
    <row r="428" ht="12.75" hidden="1" customHeight="1" x14ac:dyDescent="0.2"/>
    <row r="429" ht="12.75" hidden="1" customHeight="1" x14ac:dyDescent="0.2"/>
    <row r="430" ht="12.75" hidden="1" customHeight="1" x14ac:dyDescent="0.2"/>
    <row r="431" ht="12.75" hidden="1" customHeight="1" x14ac:dyDescent="0.2"/>
    <row r="432" ht="12.75" hidden="1" customHeight="1" x14ac:dyDescent="0.2"/>
    <row r="433" ht="12.75" hidden="1" customHeight="1" x14ac:dyDescent="0.2"/>
    <row r="434" ht="12.75" hidden="1" customHeight="1" x14ac:dyDescent="0.2"/>
    <row r="435" ht="12.75" hidden="1" customHeight="1" x14ac:dyDescent="0.2"/>
    <row r="436" ht="12.75" hidden="1" customHeight="1" x14ac:dyDescent="0.2"/>
    <row r="437" ht="12.75" hidden="1" customHeight="1" x14ac:dyDescent="0.2"/>
    <row r="438" ht="12.75" hidden="1" customHeight="1" x14ac:dyDescent="0.2"/>
    <row r="439" ht="12.75" hidden="1" customHeight="1" x14ac:dyDescent="0.2"/>
    <row r="440" ht="12.75" hidden="1" customHeight="1" x14ac:dyDescent="0.2"/>
    <row r="441" ht="12.75" hidden="1" customHeight="1" x14ac:dyDescent="0.2"/>
    <row r="442" ht="12.75" hidden="1" customHeight="1" x14ac:dyDescent="0.2"/>
    <row r="443" ht="12.75" hidden="1" customHeight="1" x14ac:dyDescent="0.2"/>
    <row r="444" ht="12.75" hidden="1" customHeight="1" x14ac:dyDescent="0.2"/>
    <row r="445" ht="12.75" hidden="1" customHeight="1" x14ac:dyDescent="0.2"/>
    <row r="446" ht="12.75" hidden="1" customHeight="1" x14ac:dyDescent="0.2"/>
    <row r="447" ht="12.75" hidden="1" customHeight="1" x14ac:dyDescent="0.2"/>
    <row r="448" ht="12.75" hidden="1" customHeight="1" x14ac:dyDescent="0.2"/>
    <row r="449" ht="12.75" hidden="1" customHeight="1" x14ac:dyDescent="0.2"/>
    <row r="450" ht="12.75" hidden="1" customHeight="1" x14ac:dyDescent="0.2"/>
    <row r="451" ht="12.75" hidden="1" customHeight="1" x14ac:dyDescent="0.2"/>
    <row r="452" ht="12.75" hidden="1" customHeight="1" x14ac:dyDescent="0.2"/>
    <row r="453" ht="12.75" hidden="1" customHeight="1" x14ac:dyDescent="0.2"/>
    <row r="454" ht="12.75" hidden="1" customHeight="1" x14ac:dyDescent="0.2"/>
    <row r="455" ht="12.75" hidden="1" customHeight="1" x14ac:dyDescent="0.2"/>
    <row r="456" ht="12.75" hidden="1" customHeight="1" x14ac:dyDescent="0.2"/>
    <row r="457" ht="12.75" hidden="1" customHeight="1" x14ac:dyDescent="0.2"/>
    <row r="458" ht="12.75" hidden="1" customHeight="1" x14ac:dyDescent="0.2"/>
    <row r="459" ht="12.75" hidden="1" customHeight="1" x14ac:dyDescent="0.2"/>
    <row r="460" ht="12.75" hidden="1" customHeight="1" x14ac:dyDescent="0.2"/>
    <row r="461" ht="12.75" hidden="1" customHeight="1" x14ac:dyDescent="0.2"/>
    <row r="462" ht="12.75" hidden="1" customHeight="1" x14ac:dyDescent="0.2"/>
    <row r="463" ht="12.75" hidden="1" customHeight="1" x14ac:dyDescent="0.2"/>
    <row r="464" ht="12.75" hidden="1" customHeight="1" x14ac:dyDescent="0.2"/>
    <row r="465" ht="12.75" hidden="1" customHeight="1" x14ac:dyDescent="0.2"/>
    <row r="466" ht="12.75" hidden="1" customHeight="1" x14ac:dyDescent="0.2"/>
    <row r="467" ht="12.75" hidden="1" customHeight="1" x14ac:dyDescent="0.2"/>
    <row r="468" ht="12.75" hidden="1" customHeight="1" x14ac:dyDescent="0.2"/>
    <row r="469" ht="12.75" hidden="1" customHeight="1" x14ac:dyDescent="0.2"/>
    <row r="470" ht="12.75" hidden="1" customHeight="1" x14ac:dyDescent="0.2"/>
    <row r="471" ht="12.75" hidden="1" customHeight="1" x14ac:dyDescent="0.2"/>
    <row r="472" ht="12.75" hidden="1" customHeight="1" x14ac:dyDescent="0.2"/>
    <row r="473" ht="12.75" hidden="1" customHeight="1" x14ac:dyDescent="0.2"/>
    <row r="474" ht="12.75" hidden="1" customHeight="1" x14ac:dyDescent="0.2"/>
    <row r="475" ht="12.75" hidden="1" customHeight="1" x14ac:dyDescent="0.2"/>
    <row r="476" ht="12.75" hidden="1" customHeight="1" x14ac:dyDescent="0.2"/>
    <row r="477" ht="12.75" hidden="1" customHeight="1" x14ac:dyDescent="0.2"/>
    <row r="478" ht="12.75" hidden="1" customHeight="1" x14ac:dyDescent="0.2"/>
    <row r="479" ht="12.75" hidden="1" customHeight="1" x14ac:dyDescent="0.2"/>
    <row r="480" ht="12.75" hidden="1" customHeight="1" x14ac:dyDescent="0.2"/>
    <row r="481" ht="12.75" hidden="1" customHeight="1" x14ac:dyDescent="0.2"/>
    <row r="482" ht="12.75" hidden="1" customHeight="1" x14ac:dyDescent="0.2"/>
    <row r="483" ht="12.75" hidden="1" customHeight="1" x14ac:dyDescent="0.2"/>
    <row r="484" ht="12.75" hidden="1" customHeight="1" x14ac:dyDescent="0.2"/>
    <row r="485" ht="12.75" hidden="1" customHeight="1" x14ac:dyDescent="0.2"/>
    <row r="486" ht="12.75" hidden="1" customHeight="1" x14ac:dyDescent="0.2"/>
    <row r="487" ht="12.75" hidden="1" customHeight="1" x14ac:dyDescent="0.2"/>
    <row r="488" ht="12.75" hidden="1" customHeight="1" x14ac:dyDescent="0.2"/>
    <row r="489" ht="12.75" hidden="1" customHeight="1" x14ac:dyDescent="0.2"/>
    <row r="490" ht="12.75" hidden="1" customHeight="1" x14ac:dyDescent="0.2"/>
    <row r="491" ht="12.75" hidden="1" customHeight="1" x14ac:dyDescent="0.2"/>
    <row r="492" ht="12.75" hidden="1" customHeight="1" x14ac:dyDescent="0.2"/>
    <row r="493" ht="12.75" hidden="1" customHeight="1" x14ac:dyDescent="0.2"/>
    <row r="494" ht="12.75" hidden="1" customHeight="1" x14ac:dyDescent="0.2"/>
    <row r="495" ht="12.75" hidden="1" customHeight="1" x14ac:dyDescent="0.2"/>
    <row r="496" ht="12.75" hidden="1" customHeight="1" x14ac:dyDescent="0.2"/>
    <row r="497" ht="12.75" hidden="1" customHeight="1" x14ac:dyDescent="0.2"/>
    <row r="498" ht="12.75" hidden="1" customHeight="1" x14ac:dyDescent="0.2"/>
    <row r="499" ht="12.75" hidden="1" customHeight="1" x14ac:dyDescent="0.2"/>
    <row r="500" ht="12.75" hidden="1" customHeight="1" x14ac:dyDescent="0.2"/>
    <row r="501" ht="12.75" hidden="1" customHeight="1" x14ac:dyDescent="0.2"/>
    <row r="502" ht="12.75" hidden="1" customHeight="1" x14ac:dyDescent="0.2"/>
    <row r="503" ht="12.75" hidden="1" customHeight="1" x14ac:dyDescent="0.2"/>
    <row r="504" ht="12.75" hidden="1" customHeight="1" x14ac:dyDescent="0.2"/>
    <row r="505" ht="12.75" hidden="1" customHeight="1" x14ac:dyDescent="0.2"/>
    <row r="506" ht="12.75" hidden="1" customHeight="1" x14ac:dyDescent="0.2"/>
    <row r="507" ht="12.75" hidden="1" customHeight="1" x14ac:dyDescent="0.2"/>
    <row r="508" ht="12.75" hidden="1" customHeight="1" x14ac:dyDescent="0.2"/>
    <row r="509" ht="12.75" hidden="1" customHeight="1" x14ac:dyDescent="0.2"/>
    <row r="510" ht="12.75" hidden="1" customHeight="1" x14ac:dyDescent="0.2"/>
    <row r="511" ht="12.75" hidden="1" customHeight="1" x14ac:dyDescent="0.2"/>
    <row r="512" ht="12.75" hidden="1" customHeight="1" x14ac:dyDescent="0.2"/>
    <row r="513" ht="12.75" hidden="1" customHeight="1" x14ac:dyDescent="0.2"/>
    <row r="514" ht="12.75" hidden="1" customHeight="1" x14ac:dyDescent="0.2"/>
    <row r="515" ht="12.75" hidden="1" customHeight="1" x14ac:dyDescent="0.2"/>
    <row r="516" ht="12.75" hidden="1" customHeight="1" x14ac:dyDescent="0.2"/>
    <row r="517" ht="12.75" hidden="1" customHeight="1" x14ac:dyDescent="0.2"/>
    <row r="518" ht="12.75" hidden="1" customHeight="1" x14ac:dyDescent="0.2"/>
    <row r="519" ht="12.75" hidden="1" customHeight="1" x14ac:dyDescent="0.2"/>
    <row r="520" ht="12.75" hidden="1" customHeight="1" x14ac:dyDescent="0.2"/>
    <row r="521" ht="12.75" hidden="1" customHeight="1" x14ac:dyDescent="0.2"/>
    <row r="522" ht="12.75" hidden="1" customHeight="1" x14ac:dyDescent="0.2"/>
    <row r="523" ht="12.75" hidden="1" customHeight="1" x14ac:dyDescent="0.2"/>
    <row r="524" ht="12.75" hidden="1" customHeight="1" x14ac:dyDescent="0.2"/>
    <row r="525" ht="12.75" hidden="1" customHeight="1" x14ac:dyDescent="0.2"/>
    <row r="526" ht="12.75" hidden="1" customHeight="1" x14ac:dyDescent="0.2"/>
    <row r="527" ht="12.75" hidden="1" customHeight="1" x14ac:dyDescent="0.2"/>
    <row r="528" ht="12.75" hidden="1" customHeight="1" x14ac:dyDescent="0.2"/>
    <row r="529" ht="12.75" hidden="1" customHeight="1" x14ac:dyDescent="0.2"/>
    <row r="530" ht="12.75" hidden="1" customHeight="1" x14ac:dyDescent="0.2"/>
    <row r="531" ht="12.75" hidden="1" customHeight="1" x14ac:dyDescent="0.2"/>
    <row r="532" ht="12.75" hidden="1" customHeight="1" x14ac:dyDescent="0.2"/>
    <row r="533" ht="12.75" hidden="1" customHeight="1" x14ac:dyDescent="0.2"/>
    <row r="534" ht="12.75" hidden="1" customHeight="1" x14ac:dyDescent="0.2"/>
    <row r="535" ht="12.75" hidden="1" customHeight="1" x14ac:dyDescent="0.2"/>
    <row r="536" ht="12.75" hidden="1" customHeight="1" x14ac:dyDescent="0.2"/>
    <row r="537" ht="12.75" hidden="1" customHeight="1" x14ac:dyDescent="0.2"/>
    <row r="538" ht="12.75" hidden="1" customHeight="1" x14ac:dyDescent="0.2"/>
    <row r="539" ht="12.75" hidden="1" customHeight="1" x14ac:dyDescent="0.2"/>
    <row r="540" ht="12.75" hidden="1" customHeight="1" x14ac:dyDescent="0.2"/>
    <row r="541" ht="12.75" hidden="1" customHeight="1" x14ac:dyDescent="0.2"/>
    <row r="542" ht="12.75" hidden="1" customHeight="1" x14ac:dyDescent="0.2"/>
    <row r="543" ht="12.75" hidden="1" customHeight="1" x14ac:dyDescent="0.2"/>
    <row r="544" ht="12.75" hidden="1" customHeight="1" x14ac:dyDescent="0.2"/>
    <row r="545" ht="12.75" hidden="1" customHeight="1" x14ac:dyDescent="0.2"/>
    <row r="546" ht="12.75" hidden="1" customHeight="1" x14ac:dyDescent="0.2"/>
    <row r="547" ht="12.75" hidden="1" customHeight="1" x14ac:dyDescent="0.2"/>
    <row r="548" ht="12.75" hidden="1" customHeight="1" x14ac:dyDescent="0.2"/>
    <row r="549" ht="12.75" hidden="1" customHeight="1" x14ac:dyDescent="0.2"/>
    <row r="550" ht="12.75" hidden="1" customHeight="1" x14ac:dyDescent="0.2"/>
    <row r="551" ht="12.75" hidden="1" customHeight="1" x14ac:dyDescent="0.2"/>
    <row r="552" ht="12.75" hidden="1" customHeight="1" x14ac:dyDescent="0.2"/>
    <row r="553" ht="12.75" hidden="1" customHeight="1" x14ac:dyDescent="0.2"/>
    <row r="554" ht="12.75" hidden="1" customHeight="1" x14ac:dyDescent="0.2"/>
    <row r="555" ht="12.75" hidden="1" customHeight="1" x14ac:dyDescent="0.2"/>
    <row r="556" ht="12.75" hidden="1" customHeight="1" x14ac:dyDescent="0.2"/>
    <row r="557" ht="12.75" hidden="1" customHeight="1" x14ac:dyDescent="0.2"/>
    <row r="558" ht="12.75" hidden="1" customHeight="1" x14ac:dyDescent="0.2"/>
    <row r="559" ht="12.75" hidden="1" customHeight="1" x14ac:dyDescent="0.2"/>
    <row r="560" ht="12.75" hidden="1" customHeight="1" x14ac:dyDescent="0.2"/>
    <row r="561" ht="12.75" hidden="1" customHeight="1" x14ac:dyDescent="0.2"/>
    <row r="562" ht="12.75" hidden="1" customHeight="1" x14ac:dyDescent="0.2"/>
    <row r="563" ht="12.75" hidden="1" customHeight="1" x14ac:dyDescent="0.2"/>
    <row r="564" ht="12.75" hidden="1" customHeight="1" x14ac:dyDescent="0.2"/>
    <row r="565" ht="12.75" hidden="1" customHeight="1" x14ac:dyDescent="0.2"/>
    <row r="566" ht="12.75" hidden="1" customHeight="1" x14ac:dyDescent="0.2"/>
    <row r="567" ht="12.75" hidden="1" customHeight="1" x14ac:dyDescent="0.2"/>
    <row r="568" ht="12.75" hidden="1" customHeight="1" x14ac:dyDescent="0.2"/>
    <row r="569" ht="12.75" hidden="1" customHeight="1" x14ac:dyDescent="0.2"/>
    <row r="570" ht="12.75" hidden="1" customHeight="1" x14ac:dyDescent="0.2"/>
    <row r="571" ht="12.75" hidden="1" customHeight="1" x14ac:dyDescent="0.2"/>
    <row r="572" ht="12.75" hidden="1" customHeight="1" x14ac:dyDescent="0.2"/>
    <row r="573" ht="12.75" hidden="1" customHeight="1" x14ac:dyDescent="0.2"/>
    <row r="574" ht="12.75" hidden="1" customHeight="1" x14ac:dyDescent="0.2"/>
    <row r="575" ht="12.75" hidden="1" customHeight="1" x14ac:dyDescent="0.2"/>
    <row r="576" ht="12.75" hidden="1" customHeight="1" x14ac:dyDescent="0.2"/>
    <row r="577" ht="12.75" hidden="1" customHeight="1" x14ac:dyDescent="0.2"/>
    <row r="578" ht="12.75" hidden="1" customHeight="1" x14ac:dyDescent="0.2"/>
    <row r="579" ht="12.75" hidden="1" customHeight="1" x14ac:dyDescent="0.2"/>
    <row r="580" ht="12.75" hidden="1" customHeight="1" x14ac:dyDescent="0.2"/>
    <row r="581" ht="12.75" hidden="1" customHeight="1" x14ac:dyDescent="0.2"/>
    <row r="582" ht="12.75" hidden="1" customHeight="1" x14ac:dyDescent="0.2"/>
    <row r="583" ht="12.75" hidden="1" customHeight="1" x14ac:dyDescent="0.2"/>
    <row r="584" ht="12.75" hidden="1" customHeight="1" x14ac:dyDescent="0.2"/>
    <row r="585" ht="12.75" hidden="1" customHeight="1" x14ac:dyDescent="0.2"/>
    <row r="586" ht="12.75" hidden="1" customHeight="1" x14ac:dyDescent="0.2"/>
    <row r="587" ht="12.75" hidden="1" customHeight="1" x14ac:dyDescent="0.2"/>
    <row r="588" ht="12.75" hidden="1" customHeight="1" x14ac:dyDescent="0.2"/>
    <row r="589" ht="12.75" hidden="1" customHeight="1" x14ac:dyDescent="0.2"/>
    <row r="590" ht="12.75" hidden="1" customHeight="1" x14ac:dyDescent="0.2"/>
    <row r="591" ht="12.75" hidden="1" customHeight="1" x14ac:dyDescent="0.2"/>
    <row r="592" ht="12.75" hidden="1" customHeight="1" x14ac:dyDescent="0.2"/>
    <row r="593" ht="12.75" hidden="1" customHeight="1" x14ac:dyDescent="0.2"/>
    <row r="594" ht="12.75" hidden="1" customHeight="1" x14ac:dyDescent="0.2"/>
    <row r="595" ht="12.75" hidden="1" customHeight="1" x14ac:dyDescent="0.2"/>
    <row r="596" ht="12.75" hidden="1" customHeight="1" x14ac:dyDescent="0.2"/>
    <row r="597" ht="12.75" hidden="1" customHeight="1" x14ac:dyDescent="0.2"/>
    <row r="598" ht="12.75" hidden="1" customHeight="1" x14ac:dyDescent="0.2"/>
    <row r="599" ht="12.75" hidden="1" customHeight="1" x14ac:dyDescent="0.2"/>
    <row r="600" ht="12.75" hidden="1" customHeight="1" x14ac:dyDescent="0.2"/>
    <row r="601" ht="12.75" hidden="1" customHeight="1" x14ac:dyDescent="0.2"/>
    <row r="602" ht="12.75" hidden="1" customHeight="1" x14ac:dyDescent="0.2"/>
    <row r="603" ht="12.75" hidden="1" customHeight="1" x14ac:dyDescent="0.2"/>
    <row r="604" ht="12.75" hidden="1" customHeight="1" x14ac:dyDescent="0.2"/>
    <row r="605" ht="12.75" hidden="1" customHeight="1" x14ac:dyDescent="0.2"/>
    <row r="606" ht="12.75" hidden="1" customHeight="1" x14ac:dyDescent="0.2"/>
    <row r="607" ht="12.75" hidden="1" customHeight="1" x14ac:dyDescent="0.2"/>
    <row r="608" ht="12.75" hidden="1" customHeight="1" x14ac:dyDescent="0.2"/>
    <row r="609" ht="12.75" hidden="1" customHeight="1" x14ac:dyDescent="0.2"/>
    <row r="610" ht="12.75" hidden="1" customHeight="1" x14ac:dyDescent="0.2"/>
    <row r="611" ht="12.75" hidden="1" customHeight="1" x14ac:dyDescent="0.2"/>
    <row r="612" ht="12.75" hidden="1" customHeight="1" x14ac:dyDescent="0.2"/>
    <row r="613" ht="12.75" hidden="1" customHeight="1" x14ac:dyDescent="0.2"/>
    <row r="614" ht="12.75" hidden="1" customHeight="1" x14ac:dyDescent="0.2"/>
    <row r="615" ht="12.75" hidden="1" customHeight="1" x14ac:dyDescent="0.2"/>
    <row r="616" ht="12.75" hidden="1" customHeight="1" x14ac:dyDescent="0.2"/>
    <row r="617" ht="12.75" hidden="1" customHeight="1" x14ac:dyDescent="0.2"/>
    <row r="618" ht="12.75" hidden="1" customHeight="1" x14ac:dyDescent="0.2"/>
    <row r="619" ht="12.75" hidden="1" customHeight="1" x14ac:dyDescent="0.2"/>
    <row r="620" ht="12.75" hidden="1" customHeight="1" x14ac:dyDescent="0.2"/>
    <row r="621" ht="12.75" hidden="1" customHeight="1" x14ac:dyDescent="0.2"/>
    <row r="622" ht="12.75" hidden="1" customHeight="1" x14ac:dyDescent="0.2"/>
    <row r="623" ht="12.75" hidden="1" customHeight="1" x14ac:dyDescent="0.2"/>
    <row r="624" ht="12.75" hidden="1" customHeight="1" x14ac:dyDescent="0.2"/>
    <row r="625" ht="12.75" hidden="1" customHeight="1" x14ac:dyDescent="0.2"/>
    <row r="626" ht="12.75" hidden="1" customHeight="1" x14ac:dyDescent="0.2"/>
    <row r="627" ht="12.75" hidden="1" customHeight="1" x14ac:dyDescent="0.2"/>
    <row r="628" ht="12.75" hidden="1" customHeight="1" x14ac:dyDescent="0.2"/>
    <row r="629" ht="12.75" hidden="1" customHeight="1" x14ac:dyDescent="0.2"/>
    <row r="630" ht="12.75" hidden="1" customHeight="1" x14ac:dyDescent="0.2"/>
    <row r="631" ht="12.75" hidden="1" customHeight="1" x14ac:dyDescent="0.2"/>
    <row r="632" ht="12.75" hidden="1" customHeight="1" x14ac:dyDescent="0.2"/>
    <row r="633" ht="12.75" hidden="1" customHeight="1" x14ac:dyDescent="0.2"/>
    <row r="634" ht="12.75" hidden="1" customHeight="1" x14ac:dyDescent="0.2"/>
    <row r="635" ht="12.75" hidden="1" customHeight="1" x14ac:dyDescent="0.2"/>
    <row r="636" ht="12.75" hidden="1" customHeight="1" x14ac:dyDescent="0.2"/>
    <row r="637" ht="12.75" hidden="1" customHeight="1" x14ac:dyDescent="0.2"/>
    <row r="638" ht="12.75" hidden="1" customHeight="1" x14ac:dyDescent="0.2"/>
    <row r="639" ht="12.75" hidden="1" customHeight="1" x14ac:dyDescent="0.2"/>
    <row r="640" ht="12.75" hidden="1" customHeight="1" x14ac:dyDescent="0.2"/>
    <row r="641" ht="12.75" hidden="1" customHeight="1" x14ac:dyDescent="0.2"/>
    <row r="642" ht="12.75" hidden="1" customHeight="1" x14ac:dyDescent="0.2"/>
    <row r="643" ht="12.75" hidden="1" customHeight="1" x14ac:dyDescent="0.2"/>
    <row r="644" ht="12.75" hidden="1" customHeight="1" x14ac:dyDescent="0.2"/>
    <row r="645" ht="12.75" hidden="1" customHeight="1" x14ac:dyDescent="0.2"/>
    <row r="646" ht="12.75" hidden="1" customHeight="1" x14ac:dyDescent="0.2"/>
    <row r="647" ht="12.75" hidden="1" customHeight="1" x14ac:dyDescent="0.2"/>
    <row r="648" ht="12.75" hidden="1" customHeight="1" x14ac:dyDescent="0.2"/>
    <row r="649" ht="12.75" hidden="1" customHeight="1" x14ac:dyDescent="0.2"/>
    <row r="650" ht="12.75" hidden="1" customHeight="1" x14ac:dyDescent="0.2"/>
    <row r="651" ht="12.75" hidden="1" customHeight="1" x14ac:dyDescent="0.2"/>
    <row r="652" ht="12.75" hidden="1" customHeight="1" x14ac:dyDescent="0.2"/>
    <row r="653" ht="12.75" hidden="1" customHeight="1" x14ac:dyDescent="0.2"/>
    <row r="654" ht="12.75" hidden="1" customHeight="1" x14ac:dyDescent="0.2"/>
    <row r="655" ht="12.75" hidden="1" customHeight="1" x14ac:dyDescent="0.2"/>
    <row r="656" ht="12.75" hidden="1" customHeight="1" x14ac:dyDescent="0.2"/>
    <row r="657" ht="12.75" hidden="1" customHeight="1" x14ac:dyDescent="0.2"/>
    <row r="658" ht="12.75" hidden="1" customHeight="1" x14ac:dyDescent="0.2"/>
    <row r="659" ht="12.75" hidden="1" customHeight="1" x14ac:dyDescent="0.2"/>
    <row r="660" ht="12.75" hidden="1" customHeight="1" x14ac:dyDescent="0.2"/>
    <row r="661" ht="12.75" hidden="1" customHeight="1" x14ac:dyDescent="0.2"/>
    <row r="662" ht="12.75" hidden="1" customHeight="1" x14ac:dyDescent="0.2"/>
    <row r="663" ht="12.75" hidden="1" customHeight="1" x14ac:dyDescent="0.2"/>
    <row r="664" ht="12.75" hidden="1" customHeight="1" x14ac:dyDescent="0.2"/>
    <row r="665" ht="12.75" hidden="1" customHeight="1" x14ac:dyDescent="0.2"/>
    <row r="666" ht="12.75" hidden="1" customHeight="1" x14ac:dyDescent="0.2"/>
    <row r="667" ht="12.75" hidden="1" customHeight="1" x14ac:dyDescent="0.2"/>
    <row r="668" ht="12.75" hidden="1" customHeight="1" x14ac:dyDescent="0.2"/>
    <row r="669" ht="12.75" hidden="1" customHeight="1" x14ac:dyDescent="0.2"/>
    <row r="670" ht="12.75" hidden="1" customHeight="1" x14ac:dyDescent="0.2"/>
    <row r="671" ht="12.75" hidden="1" customHeight="1" x14ac:dyDescent="0.2"/>
    <row r="672" ht="12.75" hidden="1" customHeight="1" x14ac:dyDescent="0.2"/>
    <row r="673" ht="12.75" hidden="1" customHeight="1" x14ac:dyDescent="0.2"/>
    <row r="674" ht="12.75" hidden="1" customHeight="1" x14ac:dyDescent="0.2"/>
    <row r="675" ht="12.75" hidden="1" customHeight="1" x14ac:dyDescent="0.2"/>
    <row r="676" ht="12.75" hidden="1" customHeight="1" x14ac:dyDescent="0.2"/>
    <row r="677" ht="12.75" hidden="1" customHeight="1" x14ac:dyDescent="0.2"/>
    <row r="678" ht="12.75" hidden="1" customHeight="1" x14ac:dyDescent="0.2"/>
    <row r="679" ht="12.75" hidden="1" customHeight="1" x14ac:dyDescent="0.2"/>
    <row r="680" ht="12.75" hidden="1" customHeight="1" x14ac:dyDescent="0.2"/>
    <row r="681" ht="12.75" hidden="1" customHeight="1" x14ac:dyDescent="0.2"/>
    <row r="682" ht="12.75" hidden="1" customHeight="1" x14ac:dyDescent="0.2"/>
    <row r="683" ht="12.75" hidden="1" customHeight="1" x14ac:dyDescent="0.2"/>
    <row r="684" ht="12.75" hidden="1" customHeight="1" x14ac:dyDescent="0.2"/>
    <row r="685" ht="12.75" hidden="1" customHeight="1" x14ac:dyDescent="0.2"/>
    <row r="686" ht="12.75" hidden="1" customHeight="1" x14ac:dyDescent="0.2"/>
    <row r="687" ht="12.75" hidden="1" customHeight="1" x14ac:dyDescent="0.2"/>
    <row r="688" ht="12.75" hidden="1" customHeight="1" x14ac:dyDescent="0.2"/>
    <row r="689" ht="12.75" hidden="1" customHeight="1" x14ac:dyDescent="0.2"/>
    <row r="690" ht="12.75" hidden="1" customHeight="1" x14ac:dyDescent="0.2"/>
    <row r="691" ht="12.75" hidden="1" customHeight="1" x14ac:dyDescent="0.2"/>
    <row r="692" ht="12.75" hidden="1" customHeight="1" x14ac:dyDescent="0.2"/>
    <row r="693" ht="12.75" hidden="1" customHeight="1" x14ac:dyDescent="0.2"/>
    <row r="694" ht="12.75" hidden="1" customHeight="1" x14ac:dyDescent="0.2"/>
    <row r="695" ht="12.75" hidden="1" customHeight="1" x14ac:dyDescent="0.2"/>
    <row r="696" ht="12.75" hidden="1" customHeight="1" x14ac:dyDescent="0.2"/>
    <row r="697" ht="12.75" hidden="1" customHeight="1" x14ac:dyDescent="0.2"/>
    <row r="698" ht="12.75" hidden="1" customHeight="1" x14ac:dyDescent="0.2"/>
    <row r="699" ht="12.75" hidden="1" customHeight="1" x14ac:dyDescent="0.2"/>
    <row r="700" ht="12.75" hidden="1" customHeight="1" x14ac:dyDescent="0.2"/>
    <row r="701" ht="12.75" hidden="1" customHeight="1" x14ac:dyDescent="0.2"/>
    <row r="702" ht="12.75" hidden="1" customHeight="1" x14ac:dyDescent="0.2"/>
    <row r="703" ht="12.75" hidden="1" customHeight="1" x14ac:dyDescent="0.2"/>
    <row r="704" ht="12.75" hidden="1" customHeight="1" x14ac:dyDescent="0.2"/>
    <row r="705" ht="12.75" hidden="1" customHeight="1" x14ac:dyDescent="0.2"/>
    <row r="706" ht="12.75" hidden="1" customHeight="1" x14ac:dyDescent="0.2"/>
    <row r="707" ht="12.75" hidden="1" customHeight="1" x14ac:dyDescent="0.2"/>
    <row r="708" ht="12.75" hidden="1" customHeight="1" x14ac:dyDescent="0.2"/>
    <row r="709" ht="12.75" hidden="1" customHeight="1" x14ac:dyDescent="0.2"/>
    <row r="710" ht="12.75" hidden="1" customHeight="1" x14ac:dyDescent="0.2"/>
    <row r="711" ht="12.75" hidden="1" customHeight="1" x14ac:dyDescent="0.2"/>
    <row r="712" ht="12.75" hidden="1" customHeight="1" x14ac:dyDescent="0.2"/>
    <row r="713" ht="12.75" hidden="1" customHeight="1" x14ac:dyDescent="0.2"/>
    <row r="714" ht="12.75" hidden="1" customHeight="1" x14ac:dyDescent="0.2"/>
    <row r="715" ht="12.75" hidden="1" customHeight="1" x14ac:dyDescent="0.2"/>
    <row r="716" ht="12.75" hidden="1" customHeight="1" x14ac:dyDescent="0.2"/>
    <row r="717" ht="12.75" hidden="1" customHeight="1" x14ac:dyDescent="0.2"/>
    <row r="718" ht="12.75" hidden="1" customHeight="1" x14ac:dyDescent="0.2"/>
    <row r="719" ht="12.75" hidden="1" customHeight="1" x14ac:dyDescent="0.2"/>
    <row r="720" ht="12.75" hidden="1" customHeight="1" x14ac:dyDescent="0.2"/>
    <row r="721" ht="12.75" hidden="1" customHeight="1" x14ac:dyDescent="0.2"/>
    <row r="722" ht="12.75" hidden="1" customHeight="1" x14ac:dyDescent="0.2"/>
    <row r="723" ht="12.75" hidden="1" customHeight="1" x14ac:dyDescent="0.2"/>
    <row r="724" ht="12.75" hidden="1" customHeight="1" x14ac:dyDescent="0.2"/>
    <row r="725" ht="12.75" hidden="1" customHeight="1" x14ac:dyDescent="0.2"/>
    <row r="726" ht="12.75" hidden="1" customHeight="1" x14ac:dyDescent="0.2"/>
    <row r="727" ht="12.75" hidden="1" customHeight="1" x14ac:dyDescent="0.2"/>
    <row r="728" ht="12.75" hidden="1" customHeight="1" x14ac:dyDescent="0.2"/>
    <row r="729" ht="12.75" hidden="1" customHeight="1" x14ac:dyDescent="0.2"/>
    <row r="730" ht="12.75" hidden="1" customHeight="1" x14ac:dyDescent="0.2"/>
    <row r="731" ht="12.75" hidden="1" customHeight="1" x14ac:dyDescent="0.2"/>
    <row r="732" ht="12.75" hidden="1" customHeight="1" x14ac:dyDescent="0.2"/>
    <row r="733" ht="12.75" hidden="1" customHeight="1" x14ac:dyDescent="0.2"/>
    <row r="734" ht="12.75" hidden="1" customHeight="1" x14ac:dyDescent="0.2"/>
    <row r="735" ht="12.75" hidden="1" customHeight="1" x14ac:dyDescent="0.2"/>
    <row r="736" ht="12.75" hidden="1" customHeight="1" x14ac:dyDescent="0.2"/>
    <row r="737" ht="12.75" hidden="1" customHeight="1" x14ac:dyDescent="0.2"/>
    <row r="738" ht="12.75" hidden="1" customHeight="1" x14ac:dyDescent="0.2"/>
    <row r="739" ht="12.75" hidden="1" customHeight="1" x14ac:dyDescent="0.2"/>
    <row r="740" ht="12.75" hidden="1" customHeight="1" x14ac:dyDescent="0.2"/>
    <row r="741" ht="12.75" hidden="1" customHeight="1" x14ac:dyDescent="0.2"/>
    <row r="742" ht="12.75" hidden="1" customHeight="1" x14ac:dyDescent="0.2"/>
    <row r="743" ht="12.75" hidden="1" customHeight="1" x14ac:dyDescent="0.2"/>
    <row r="744" ht="12.75" hidden="1" customHeight="1" x14ac:dyDescent="0.2"/>
    <row r="745" ht="12.75" hidden="1" customHeight="1" x14ac:dyDescent="0.2"/>
    <row r="746" ht="12.75" hidden="1" customHeight="1" x14ac:dyDescent="0.2"/>
    <row r="747" ht="12.75" hidden="1" customHeight="1" x14ac:dyDescent="0.2"/>
    <row r="748" ht="12.75" hidden="1" customHeight="1" x14ac:dyDescent="0.2"/>
    <row r="749" ht="12.75" hidden="1" customHeight="1" x14ac:dyDescent="0.2"/>
    <row r="750" ht="12.75" hidden="1" customHeight="1" x14ac:dyDescent="0.2"/>
    <row r="751" ht="12.75" hidden="1" customHeight="1" x14ac:dyDescent="0.2"/>
    <row r="752" ht="12.75" hidden="1" customHeight="1" x14ac:dyDescent="0.2"/>
    <row r="753" ht="12.75" hidden="1" customHeight="1" x14ac:dyDescent="0.2"/>
    <row r="754" ht="12.75" hidden="1" customHeight="1" x14ac:dyDescent="0.2"/>
    <row r="755" ht="12.75" hidden="1" customHeight="1" x14ac:dyDescent="0.2"/>
    <row r="756" ht="12.75" hidden="1" customHeight="1" x14ac:dyDescent="0.2"/>
    <row r="757" ht="12.75" hidden="1" customHeight="1" x14ac:dyDescent="0.2"/>
    <row r="758" ht="12.75" hidden="1" customHeight="1" x14ac:dyDescent="0.2"/>
    <row r="759" ht="12.75" hidden="1" customHeight="1" x14ac:dyDescent="0.2"/>
    <row r="760" ht="12.75" hidden="1" customHeight="1" x14ac:dyDescent="0.2"/>
    <row r="761" ht="12.75" hidden="1" customHeight="1" x14ac:dyDescent="0.2"/>
    <row r="762" ht="12.75" hidden="1" customHeight="1" x14ac:dyDescent="0.2"/>
    <row r="763" ht="12.75" hidden="1" customHeight="1" x14ac:dyDescent="0.2"/>
    <row r="764" ht="12.75" hidden="1" customHeight="1" x14ac:dyDescent="0.2"/>
    <row r="765" ht="12.75" hidden="1" customHeight="1" x14ac:dyDescent="0.2"/>
    <row r="766" ht="12.75" hidden="1" customHeight="1" x14ac:dyDescent="0.2"/>
    <row r="767" ht="12.75" hidden="1" customHeight="1" x14ac:dyDescent="0.2"/>
    <row r="768" ht="12.75" hidden="1" customHeight="1" x14ac:dyDescent="0.2"/>
    <row r="769" ht="12.75" hidden="1" customHeight="1" x14ac:dyDescent="0.2"/>
    <row r="770" ht="12.75" hidden="1" customHeight="1" x14ac:dyDescent="0.2"/>
    <row r="771" ht="12.75" hidden="1" customHeight="1" x14ac:dyDescent="0.2"/>
    <row r="772" ht="12.75" hidden="1" customHeight="1" x14ac:dyDescent="0.2"/>
    <row r="773" ht="12.75" hidden="1" customHeight="1" x14ac:dyDescent="0.2"/>
    <row r="774" ht="12.75" hidden="1" customHeight="1" x14ac:dyDescent="0.2"/>
    <row r="775" ht="12.75" hidden="1" customHeight="1" x14ac:dyDescent="0.2"/>
    <row r="776" ht="12.75" hidden="1" customHeight="1" x14ac:dyDescent="0.2"/>
    <row r="777" ht="12.75" hidden="1" customHeight="1" x14ac:dyDescent="0.2"/>
    <row r="778" ht="12.75" hidden="1" customHeight="1" x14ac:dyDescent="0.2"/>
    <row r="779" ht="12.75" hidden="1" customHeight="1" x14ac:dyDescent="0.2"/>
    <row r="780" ht="12.75" hidden="1" customHeight="1" x14ac:dyDescent="0.2"/>
    <row r="781" ht="12.75" hidden="1" customHeight="1" x14ac:dyDescent="0.2"/>
    <row r="782" ht="12.75" hidden="1" customHeight="1" x14ac:dyDescent="0.2"/>
    <row r="783" ht="12.75" hidden="1" customHeight="1" x14ac:dyDescent="0.2"/>
    <row r="784" ht="12.75" hidden="1" customHeight="1" x14ac:dyDescent="0.2"/>
    <row r="785" ht="12.75" hidden="1" customHeight="1" x14ac:dyDescent="0.2"/>
    <row r="786" ht="12.75" hidden="1" customHeight="1" x14ac:dyDescent="0.2"/>
    <row r="787" ht="12.75" hidden="1" customHeight="1" x14ac:dyDescent="0.2"/>
    <row r="788" ht="12.75" hidden="1" customHeight="1" x14ac:dyDescent="0.2"/>
    <row r="789" ht="12.75" hidden="1" customHeight="1" x14ac:dyDescent="0.2"/>
    <row r="790" ht="12.75" hidden="1" customHeight="1" x14ac:dyDescent="0.2"/>
    <row r="791" ht="12.75" hidden="1" customHeight="1" x14ac:dyDescent="0.2"/>
    <row r="792" ht="12.75" hidden="1" customHeight="1" x14ac:dyDescent="0.2"/>
    <row r="793" ht="12.75" hidden="1" customHeight="1" x14ac:dyDescent="0.2"/>
    <row r="794" ht="12.75" hidden="1" customHeight="1" x14ac:dyDescent="0.2"/>
    <row r="795" ht="12.75" hidden="1" customHeight="1" x14ac:dyDescent="0.2"/>
    <row r="796" ht="12.75" hidden="1" customHeight="1" x14ac:dyDescent="0.2"/>
    <row r="797" ht="12.75" hidden="1" customHeight="1" x14ac:dyDescent="0.2"/>
    <row r="798" ht="12.75" hidden="1" customHeight="1" x14ac:dyDescent="0.2"/>
    <row r="799" ht="12.75" hidden="1" customHeight="1" x14ac:dyDescent="0.2"/>
    <row r="800" ht="12.75" hidden="1" customHeight="1" x14ac:dyDescent="0.2"/>
    <row r="801" ht="12.75" hidden="1" customHeight="1" x14ac:dyDescent="0.2"/>
    <row r="802" ht="12.75" hidden="1" customHeight="1" x14ac:dyDescent="0.2"/>
    <row r="803" ht="12.75" hidden="1" customHeight="1" x14ac:dyDescent="0.2"/>
    <row r="804" ht="12.75" hidden="1" customHeight="1" x14ac:dyDescent="0.2"/>
    <row r="805" ht="12.75" hidden="1" customHeight="1" x14ac:dyDescent="0.2"/>
    <row r="806" ht="12.75" hidden="1" customHeight="1" x14ac:dyDescent="0.2"/>
    <row r="807" ht="12.75" hidden="1" customHeight="1" x14ac:dyDescent="0.2"/>
    <row r="808" ht="12.75" hidden="1" customHeight="1" x14ac:dyDescent="0.2"/>
    <row r="809" ht="12.75" hidden="1" customHeight="1" x14ac:dyDescent="0.2"/>
    <row r="810" ht="12.75" hidden="1" customHeight="1" x14ac:dyDescent="0.2"/>
    <row r="811" ht="12.75" hidden="1" customHeight="1" x14ac:dyDescent="0.2"/>
    <row r="812" ht="12.75" hidden="1" customHeight="1" x14ac:dyDescent="0.2"/>
    <row r="813" ht="12.75" hidden="1" customHeight="1" x14ac:dyDescent="0.2"/>
    <row r="814" ht="12.75" hidden="1" customHeight="1" x14ac:dyDescent="0.2"/>
    <row r="815" ht="12.75" hidden="1" customHeight="1" x14ac:dyDescent="0.2"/>
    <row r="816" ht="12.75" hidden="1" customHeight="1" x14ac:dyDescent="0.2"/>
    <row r="817" ht="12.75" hidden="1" customHeight="1" x14ac:dyDescent="0.2"/>
    <row r="818" ht="12.75" hidden="1" customHeight="1" x14ac:dyDescent="0.2"/>
    <row r="819" ht="12.75" hidden="1" customHeight="1" x14ac:dyDescent="0.2"/>
    <row r="820" ht="12.75" hidden="1" customHeight="1" x14ac:dyDescent="0.2"/>
    <row r="821" ht="12.75" hidden="1" customHeight="1" x14ac:dyDescent="0.2"/>
    <row r="822" ht="12.75" hidden="1" customHeight="1" x14ac:dyDescent="0.2"/>
    <row r="823" ht="12.75" hidden="1" customHeight="1" x14ac:dyDescent="0.2"/>
    <row r="824" ht="12.75" hidden="1" customHeight="1" x14ac:dyDescent="0.2"/>
    <row r="825" ht="12.75" hidden="1" customHeight="1" x14ac:dyDescent="0.2"/>
    <row r="826" ht="12.75" hidden="1" customHeight="1" x14ac:dyDescent="0.2"/>
    <row r="827" ht="12.75" hidden="1" customHeight="1" x14ac:dyDescent="0.2"/>
    <row r="828" ht="12.75" hidden="1" customHeight="1" x14ac:dyDescent="0.2"/>
    <row r="829" ht="12.75" hidden="1" customHeight="1" x14ac:dyDescent="0.2"/>
    <row r="830" ht="12.75" hidden="1" customHeight="1" x14ac:dyDescent="0.2"/>
    <row r="831" ht="12.75" hidden="1" customHeight="1" x14ac:dyDescent="0.2"/>
    <row r="832" ht="12.75" hidden="1" customHeight="1" x14ac:dyDescent="0.2"/>
    <row r="833" ht="12.75" hidden="1" customHeight="1" x14ac:dyDescent="0.2"/>
    <row r="834" ht="12.75" hidden="1" customHeight="1" x14ac:dyDescent="0.2"/>
    <row r="835" ht="12.75" hidden="1" customHeight="1" x14ac:dyDescent="0.2"/>
    <row r="836" ht="12.75" hidden="1" customHeight="1" x14ac:dyDescent="0.2"/>
    <row r="837" ht="12.75" hidden="1" customHeight="1" x14ac:dyDescent="0.2"/>
    <row r="838" ht="12.75" hidden="1" customHeight="1" x14ac:dyDescent="0.2"/>
    <row r="839" ht="12.75" hidden="1" customHeight="1" x14ac:dyDescent="0.2"/>
    <row r="840" ht="12.75" hidden="1" customHeight="1" x14ac:dyDescent="0.2"/>
    <row r="841" ht="12.75" hidden="1" customHeight="1" x14ac:dyDescent="0.2"/>
    <row r="842" ht="12.75" hidden="1" customHeight="1" x14ac:dyDescent="0.2"/>
    <row r="843" ht="12.75" hidden="1" customHeight="1" x14ac:dyDescent="0.2"/>
    <row r="844" ht="12.75" hidden="1" customHeight="1" x14ac:dyDescent="0.2"/>
    <row r="845" ht="12.75" hidden="1" customHeight="1" x14ac:dyDescent="0.2"/>
    <row r="846" ht="12.75" hidden="1" customHeight="1" x14ac:dyDescent="0.2"/>
    <row r="847" ht="12.75" hidden="1" customHeight="1" x14ac:dyDescent="0.2"/>
    <row r="848" ht="12.75" hidden="1" customHeight="1" x14ac:dyDescent="0.2"/>
    <row r="849" ht="12.75" hidden="1" customHeight="1" x14ac:dyDescent="0.2"/>
    <row r="850" ht="12.75" hidden="1" customHeight="1" x14ac:dyDescent="0.2"/>
    <row r="851" ht="12.75" hidden="1" customHeight="1" x14ac:dyDescent="0.2"/>
    <row r="852" ht="12.75" hidden="1" customHeight="1" x14ac:dyDescent="0.2"/>
    <row r="853" ht="12.75" hidden="1" customHeight="1" x14ac:dyDescent="0.2"/>
    <row r="854" ht="12.75" hidden="1" customHeight="1" x14ac:dyDescent="0.2"/>
    <row r="855" ht="12.75" hidden="1" customHeight="1" x14ac:dyDescent="0.2"/>
    <row r="856" ht="12.75" hidden="1" customHeight="1" x14ac:dyDescent="0.2"/>
    <row r="857" ht="12.75" hidden="1" customHeight="1" x14ac:dyDescent="0.2"/>
    <row r="858" ht="12.75" hidden="1" customHeight="1" x14ac:dyDescent="0.2"/>
    <row r="859" ht="12.75" hidden="1" customHeight="1" x14ac:dyDescent="0.2"/>
    <row r="860" ht="12.75" hidden="1" customHeight="1" x14ac:dyDescent="0.2"/>
    <row r="861" ht="12.75" hidden="1" customHeight="1" x14ac:dyDescent="0.2"/>
    <row r="862" ht="12.75" hidden="1" customHeight="1" x14ac:dyDescent="0.2"/>
    <row r="863" ht="12.75" hidden="1" customHeight="1" x14ac:dyDescent="0.2"/>
    <row r="864" ht="12.75" hidden="1" customHeight="1" x14ac:dyDescent="0.2"/>
    <row r="865" ht="12.75" hidden="1" customHeight="1" x14ac:dyDescent="0.2"/>
    <row r="866" ht="12.75" hidden="1" customHeight="1" x14ac:dyDescent="0.2"/>
    <row r="867" ht="12.75" hidden="1" customHeight="1" x14ac:dyDescent="0.2"/>
    <row r="868" ht="12.75" hidden="1" customHeight="1" x14ac:dyDescent="0.2"/>
    <row r="869" ht="12.75" hidden="1" customHeight="1" x14ac:dyDescent="0.2"/>
    <row r="870" ht="12.75" hidden="1" customHeight="1" x14ac:dyDescent="0.2"/>
    <row r="871" ht="12.75" hidden="1" customHeight="1" x14ac:dyDescent="0.2"/>
    <row r="872" ht="12.75" hidden="1" customHeight="1" x14ac:dyDescent="0.2"/>
    <row r="873" ht="12.75" hidden="1" customHeight="1" x14ac:dyDescent="0.2"/>
    <row r="874" ht="12.75" hidden="1" customHeight="1" x14ac:dyDescent="0.2"/>
    <row r="875" ht="12.75" hidden="1" customHeight="1" x14ac:dyDescent="0.2"/>
    <row r="876" ht="12.75" hidden="1" customHeight="1" x14ac:dyDescent="0.2"/>
    <row r="877" ht="12.75" hidden="1" customHeight="1" x14ac:dyDescent="0.2"/>
    <row r="878" ht="12.75" hidden="1" customHeight="1" x14ac:dyDescent="0.2"/>
    <row r="879" ht="12.75" hidden="1" customHeight="1" x14ac:dyDescent="0.2"/>
    <row r="880" ht="12.75" hidden="1" customHeight="1" x14ac:dyDescent="0.2"/>
    <row r="881" ht="12.75" hidden="1" customHeight="1" x14ac:dyDescent="0.2"/>
    <row r="882" ht="12.75" hidden="1" customHeight="1" x14ac:dyDescent="0.2"/>
    <row r="883" ht="12.75" hidden="1" customHeight="1" x14ac:dyDescent="0.2"/>
    <row r="884" ht="12.75" hidden="1" customHeight="1" x14ac:dyDescent="0.2"/>
    <row r="885" ht="12.75" hidden="1" customHeight="1" x14ac:dyDescent="0.2"/>
    <row r="886" ht="12.75" hidden="1" customHeight="1" x14ac:dyDescent="0.2"/>
    <row r="887" ht="12.75" hidden="1" customHeight="1" x14ac:dyDescent="0.2"/>
    <row r="888" ht="12.75" hidden="1" customHeight="1" x14ac:dyDescent="0.2"/>
    <row r="889" ht="12.75" hidden="1" customHeight="1" x14ac:dyDescent="0.2"/>
    <row r="890" ht="12.75" hidden="1" customHeight="1" x14ac:dyDescent="0.2"/>
    <row r="891" ht="12.75" hidden="1" customHeight="1" x14ac:dyDescent="0.2"/>
    <row r="892" ht="12.75" hidden="1" customHeight="1" x14ac:dyDescent="0.2"/>
    <row r="893" ht="12.75" hidden="1" customHeight="1" x14ac:dyDescent="0.2"/>
    <row r="894" ht="12.75" hidden="1" customHeight="1" x14ac:dyDescent="0.2"/>
    <row r="895" ht="12.75" hidden="1" customHeight="1" x14ac:dyDescent="0.2"/>
    <row r="896" ht="12.75" hidden="1" customHeight="1" x14ac:dyDescent="0.2"/>
    <row r="897" ht="12.75" hidden="1" customHeight="1" x14ac:dyDescent="0.2"/>
    <row r="898" ht="12.75" hidden="1" customHeight="1" x14ac:dyDescent="0.2"/>
    <row r="899" ht="12.75" hidden="1" customHeight="1" x14ac:dyDescent="0.2"/>
    <row r="900" ht="12.75" hidden="1" customHeight="1" x14ac:dyDescent="0.2"/>
    <row r="901" ht="12.75" hidden="1" customHeight="1" x14ac:dyDescent="0.2"/>
    <row r="902" ht="12.75" hidden="1" customHeight="1" x14ac:dyDescent="0.2"/>
    <row r="903" ht="12.75" hidden="1" customHeight="1" x14ac:dyDescent="0.2"/>
    <row r="904" ht="12.75" hidden="1" customHeight="1" x14ac:dyDescent="0.2"/>
    <row r="905" ht="12.75" hidden="1" customHeight="1" x14ac:dyDescent="0.2"/>
    <row r="906" ht="12.75" hidden="1" customHeight="1" x14ac:dyDescent="0.2"/>
    <row r="907" ht="12.75" hidden="1" customHeight="1" x14ac:dyDescent="0.2"/>
    <row r="908" ht="12.75" hidden="1" customHeight="1" x14ac:dyDescent="0.2"/>
    <row r="909" ht="12.75" hidden="1" customHeight="1" x14ac:dyDescent="0.2"/>
    <row r="910" ht="12.75" hidden="1" customHeight="1" x14ac:dyDescent="0.2"/>
    <row r="911" ht="12.75" hidden="1" customHeight="1" x14ac:dyDescent="0.2"/>
    <row r="912" ht="12.75" hidden="1" customHeight="1" x14ac:dyDescent="0.2"/>
    <row r="913" ht="12.75" hidden="1" customHeight="1" x14ac:dyDescent="0.2"/>
    <row r="914" ht="12.75" hidden="1" customHeight="1" x14ac:dyDescent="0.2"/>
    <row r="915" ht="12.75" hidden="1" customHeight="1" x14ac:dyDescent="0.2"/>
    <row r="916" ht="12.75" hidden="1" customHeight="1" x14ac:dyDescent="0.2"/>
    <row r="917" ht="12.75" hidden="1" customHeight="1" x14ac:dyDescent="0.2"/>
    <row r="918" ht="12.75" hidden="1" customHeight="1" x14ac:dyDescent="0.2"/>
    <row r="919" ht="12.75" hidden="1" customHeight="1" x14ac:dyDescent="0.2"/>
    <row r="920" ht="12.75" hidden="1" customHeight="1" x14ac:dyDescent="0.2"/>
    <row r="921" ht="12.75" hidden="1" customHeight="1" x14ac:dyDescent="0.2"/>
    <row r="922" ht="12.75" hidden="1" customHeight="1" x14ac:dyDescent="0.2"/>
    <row r="923" ht="12.75" hidden="1" customHeight="1" x14ac:dyDescent="0.2"/>
    <row r="924" ht="12.75" hidden="1" customHeight="1" x14ac:dyDescent="0.2"/>
    <row r="925" ht="12.75" hidden="1" customHeight="1" x14ac:dyDescent="0.2"/>
    <row r="926" ht="12.75" hidden="1" customHeight="1" x14ac:dyDescent="0.2"/>
    <row r="927" ht="12.75" hidden="1" customHeight="1" x14ac:dyDescent="0.2"/>
    <row r="928" ht="12.75" hidden="1" customHeight="1" x14ac:dyDescent="0.2"/>
    <row r="929" ht="12.75" hidden="1" customHeight="1" x14ac:dyDescent="0.2"/>
    <row r="930" ht="12.75" hidden="1" customHeight="1" x14ac:dyDescent="0.2"/>
    <row r="931" ht="12.75" hidden="1" customHeight="1" x14ac:dyDescent="0.2"/>
    <row r="932" ht="12.75" hidden="1" customHeight="1" x14ac:dyDescent="0.2"/>
    <row r="933" ht="12.75" hidden="1" customHeight="1" x14ac:dyDescent="0.2"/>
    <row r="934" ht="12.75" hidden="1" customHeight="1" x14ac:dyDescent="0.2"/>
    <row r="935" ht="12.75" hidden="1" customHeight="1" x14ac:dyDescent="0.2"/>
    <row r="936" ht="12.75" hidden="1" customHeight="1" x14ac:dyDescent="0.2"/>
    <row r="937" ht="12.75" hidden="1" customHeight="1" x14ac:dyDescent="0.2"/>
    <row r="938" ht="12.75" hidden="1" customHeight="1" x14ac:dyDescent="0.2"/>
    <row r="939" ht="12.75" hidden="1" customHeight="1" x14ac:dyDescent="0.2"/>
    <row r="940" ht="12.75" hidden="1" customHeight="1" x14ac:dyDescent="0.2"/>
    <row r="941" ht="12.75" hidden="1" customHeight="1" x14ac:dyDescent="0.2"/>
    <row r="942" ht="12.75" hidden="1" customHeight="1" x14ac:dyDescent="0.2"/>
    <row r="943" ht="12.75" hidden="1" customHeight="1" x14ac:dyDescent="0.2"/>
    <row r="944" ht="12.75" hidden="1" customHeight="1" x14ac:dyDescent="0.2"/>
    <row r="945" ht="12.75" hidden="1" customHeight="1" x14ac:dyDescent="0.2"/>
    <row r="946" ht="12.75" hidden="1" customHeight="1" x14ac:dyDescent="0.2"/>
    <row r="947" ht="12.75" hidden="1" customHeight="1" x14ac:dyDescent="0.2"/>
    <row r="948" ht="12.75" hidden="1" customHeight="1" x14ac:dyDescent="0.2"/>
    <row r="949" ht="12.75" hidden="1" customHeight="1" x14ac:dyDescent="0.2"/>
    <row r="950" ht="12.75" hidden="1" customHeight="1" x14ac:dyDescent="0.2"/>
    <row r="951" ht="12.75" hidden="1" customHeight="1" x14ac:dyDescent="0.2"/>
    <row r="952" ht="12.75" hidden="1" customHeight="1" x14ac:dyDescent="0.2"/>
    <row r="953" ht="12.75" hidden="1" customHeight="1" x14ac:dyDescent="0.2"/>
    <row r="954" ht="12.75" hidden="1" customHeight="1" x14ac:dyDescent="0.2"/>
    <row r="955" ht="12.75" hidden="1" customHeight="1" x14ac:dyDescent="0.2"/>
    <row r="956" ht="12.75" hidden="1" customHeight="1" x14ac:dyDescent="0.2"/>
    <row r="957" ht="12.75" hidden="1" customHeight="1" x14ac:dyDescent="0.2"/>
    <row r="958" ht="12.75" hidden="1" customHeight="1" x14ac:dyDescent="0.2"/>
    <row r="959" ht="12.75" hidden="1" customHeight="1" x14ac:dyDescent="0.2"/>
    <row r="960" ht="12.75" hidden="1" customHeight="1" x14ac:dyDescent="0.2"/>
    <row r="961" ht="12.75" hidden="1" customHeight="1" x14ac:dyDescent="0.2"/>
    <row r="962" ht="12.75" hidden="1" customHeight="1" x14ac:dyDescent="0.2"/>
    <row r="963" ht="12.75" hidden="1" customHeight="1" x14ac:dyDescent="0.2"/>
    <row r="964" ht="12.75" hidden="1" customHeight="1" x14ac:dyDescent="0.2"/>
    <row r="965" ht="12.75" hidden="1" customHeight="1" x14ac:dyDescent="0.2"/>
    <row r="966" ht="12.75" hidden="1" customHeight="1" x14ac:dyDescent="0.2"/>
    <row r="967" ht="12.75" hidden="1" customHeight="1" x14ac:dyDescent="0.2"/>
    <row r="968" ht="12.75" hidden="1" customHeight="1" x14ac:dyDescent="0.2"/>
    <row r="969" ht="12.75" hidden="1" customHeight="1" x14ac:dyDescent="0.2"/>
    <row r="970" ht="12.75" hidden="1" customHeight="1" x14ac:dyDescent="0.2"/>
    <row r="971" ht="12.75" hidden="1" customHeight="1" x14ac:dyDescent="0.2"/>
    <row r="972" ht="12.75" hidden="1" customHeight="1" x14ac:dyDescent="0.2"/>
    <row r="973" ht="12.75" hidden="1" customHeight="1" x14ac:dyDescent="0.2"/>
    <row r="974" ht="12.75" hidden="1" customHeight="1" x14ac:dyDescent="0.2"/>
    <row r="975" ht="12.75" hidden="1" customHeight="1" x14ac:dyDescent="0.2"/>
    <row r="976" ht="12.75" hidden="1" customHeight="1" x14ac:dyDescent="0.2"/>
    <row r="977" ht="12.75" hidden="1" customHeight="1" x14ac:dyDescent="0.2"/>
    <row r="978" ht="12.75" hidden="1" customHeight="1" x14ac:dyDescent="0.2"/>
    <row r="979" ht="12.75" hidden="1" customHeight="1" x14ac:dyDescent="0.2"/>
    <row r="980" ht="12.75" hidden="1" customHeight="1" x14ac:dyDescent="0.2"/>
    <row r="981" ht="12.75" hidden="1" customHeight="1" x14ac:dyDescent="0.2"/>
    <row r="982" ht="12.75" hidden="1" customHeight="1" x14ac:dyDescent="0.2"/>
    <row r="983" ht="12.75" hidden="1" customHeight="1" x14ac:dyDescent="0.2"/>
    <row r="984" ht="12.75" hidden="1" customHeight="1" x14ac:dyDescent="0.2"/>
    <row r="985" ht="12.75" hidden="1" customHeight="1" x14ac:dyDescent="0.2"/>
    <row r="986" ht="12.75" hidden="1" customHeight="1" x14ac:dyDescent="0.2"/>
    <row r="987" ht="12.75" hidden="1" customHeight="1" x14ac:dyDescent="0.2"/>
    <row r="988" ht="12.75" hidden="1" customHeight="1" x14ac:dyDescent="0.2"/>
    <row r="989" ht="12.75" hidden="1" customHeight="1" x14ac:dyDescent="0.2"/>
    <row r="990" ht="12.75" hidden="1" customHeight="1" x14ac:dyDescent="0.2"/>
    <row r="991" ht="12.75" hidden="1" customHeight="1" x14ac:dyDescent="0.2"/>
    <row r="992" ht="12.75" hidden="1" customHeight="1" x14ac:dyDescent="0.2"/>
    <row r="993" ht="12.75" hidden="1" customHeight="1" x14ac:dyDescent="0.2"/>
    <row r="994" ht="12.75" hidden="1" customHeight="1" x14ac:dyDescent="0.2"/>
    <row r="995" ht="12.75" hidden="1" customHeight="1" x14ac:dyDescent="0.2"/>
    <row r="996" ht="12.75" hidden="1" customHeight="1" x14ac:dyDescent="0.2"/>
    <row r="997" ht="12.75" hidden="1" customHeight="1" x14ac:dyDescent="0.2"/>
    <row r="998" ht="12.75" hidden="1" customHeight="1" x14ac:dyDescent="0.2"/>
    <row r="999" ht="12.75" hidden="1" customHeight="1" x14ac:dyDescent="0.2"/>
    <row r="1000" ht="12.75" hidden="1" customHeight="1" x14ac:dyDescent="0.2"/>
    <row r="1001" ht="12.75" hidden="1" customHeight="1" x14ac:dyDescent="0.2"/>
    <row r="1002" ht="12.75" hidden="1" customHeight="1" x14ac:dyDescent="0.2"/>
    <row r="1003" ht="12.75" hidden="1" customHeight="1" x14ac:dyDescent="0.2"/>
    <row r="1004" ht="12.75" hidden="1" customHeight="1" x14ac:dyDescent="0.2"/>
    <row r="1005" ht="12.75" hidden="1" customHeight="1" x14ac:dyDescent="0.2"/>
    <row r="1006" ht="12.75" hidden="1" customHeight="1" x14ac:dyDescent="0.2"/>
    <row r="1007" ht="12.75" hidden="1" customHeight="1" x14ac:dyDescent="0.2"/>
    <row r="1008" ht="12.75" hidden="1" customHeight="1" x14ac:dyDescent="0.2"/>
    <row r="1009" ht="12.75" hidden="1" customHeight="1" x14ac:dyDescent="0.2"/>
    <row r="1010" ht="12.75" hidden="1" customHeight="1" x14ac:dyDescent="0.2"/>
    <row r="1011" ht="12.75" hidden="1" customHeight="1" x14ac:dyDescent="0.2"/>
    <row r="1012" ht="12.75" hidden="1" customHeight="1" x14ac:dyDescent="0.2"/>
    <row r="1013" ht="12.75" hidden="1" customHeight="1" x14ac:dyDescent="0.2"/>
    <row r="1014" ht="12.75" hidden="1" customHeight="1" x14ac:dyDescent="0.2"/>
    <row r="1015" ht="12.75" hidden="1" customHeight="1" x14ac:dyDescent="0.2"/>
    <row r="1016" ht="12.75" hidden="1" customHeight="1" x14ac:dyDescent="0.2"/>
    <row r="1017" ht="12.75" hidden="1" customHeight="1" x14ac:dyDescent="0.2"/>
    <row r="1018" ht="12.75" hidden="1" customHeight="1" x14ac:dyDescent="0.2"/>
    <row r="1019" ht="12.75" hidden="1" customHeight="1" x14ac:dyDescent="0.2"/>
    <row r="1020" ht="12.75" hidden="1" customHeight="1" x14ac:dyDescent="0.2"/>
    <row r="1021" ht="12.75" hidden="1" customHeight="1" x14ac:dyDescent="0.2"/>
    <row r="1022" ht="12.75" hidden="1" customHeight="1" x14ac:dyDescent="0.2"/>
    <row r="1023" ht="12.75" hidden="1" customHeight="1" x14ac:dyDescent="0.2"/>
    <row r="1024" ht="12.75" hidden="1" customHeight="1" x14ac:dyDescent="0.2"/>
    <row r="1025" ht="12.75" hidden="1" customHeight="1" x14ac:dyDescent="0.2"/>
    <row r="1026" ht="12.75" hidden="1" customHeight="1" x14ac:dyDescent="0.2"/>
    <row r="1027" ht="12.75" hidden="1" customHeight="1" x14ac:dyDescent="0.2"/>
    <row r="1028" ht="12.75" hidden="1" customHeight="1" x14ac:dyDescent="0.2"/>
    <row r="1029" ht="12.75" hidden="1" customHeight="1" x14ac:dyDescent="0.2"/>
    <row r="1030" ht="12.75" hidden="1" customHeight="1" x14ac:dyDescent="0.2"/>
    <row r="1031" ht="12.75" hidden="1" customHeight="1" x14ac:dyDescent="0.2"/>
    <row r="1032" ht="12.75" hidden="1" customHeight="1" x14ac:dyDescent="0.2"/>
    <row r="1033" ht="12.75" hidden="1" customHeight="1" x14ac:dyDescent="0.2"/>
    <row r="1034" ht="12.75" hidden="1" customHeight="1" x14ac:dyDescent="0.2"/>
    <row r="1035" ht="12.75" hidden="1" customHeight="1" x14ac:dyDescent="0.2"/>
    <row r="1036" ht="12.75" hidden="1" customHeight="1" x14ac:dyDescent="0.2"/>
    <row r="1037" ht="12.75" hidden="1" customHeight="1" x14ac:dyDescent="0.2"/>
    <row r="1038" ht="12.75" hidden="1" customHeight="1" x14ac:dyDescent="0.2"/>
    <row r="1039" ht="12.75" hidden="1" customHeight="1" x14ac:dyDescent="0.2"/>
    <row r="1040" ht="12.75" hidden="1" customHeight="1" x14ac:dyDescent="0.2"/>
    <row r="1041" ht="12.75" hidden="1" customHeight="1" x14ac:dyDescent="0.2"/>
    <row r="1042" ht="12.75" hidden="1" customHeight="1" x14ac:dyDescent="0.2"/>
    <row r="1043" ht="12.75" hidden="1" customHeight="1" x14ac:dyDescent="0.2"/>
    <row r="1044" ht="12.75" hidden="1" customHeight="1" x14ac:dyDescent="0.2"/>
    <row r="1045" ht="12.75" hidden="1" customHeight="1" x14ac:dyDescent="0.2"/>
    <row r="1046" ht="12.75" hidden="1" customHeight="1" x14ac:dyDescent="0.2"/>
    <row r="1047" ht="12.75" hidden="1" customHeight="1" x14ac:dyDescent="0.2"/>
    <row r="1048" ht="12.75" hidden="1" customHeight="1" x14ac:dyDescent="0.2"/>
    <row r="1049" ht="12.75" hidden="1" customHeight="1" x14ac:dyDescent="0.2"/>
    <row r="1050" ht="12.75" hidden="1" customHeight="1" x14ac:dyDescent="0.2"/>
    <row r="1051" ht="12.75" hidden="1" customHeight="1" x14ac:dyDescent="0.2"/>
    <row r="1052" ht="12.75" hidden="1" customHeight="1" x14ac:dyDescent="0.2"/>
    <row r="1053" ht="12.75" hidden="1" customHeight="1" x14ac:dyDescent="0.2"/>
    <row r="1054" ht="12.75" hidden="1" customHeight="1" x14ac:dyDescent="0.2"/>
    <row r="1055" ht="12.75" hidden="1" customHeight="1" x14ac:dyDescent="0.2"/>
    <row r="1056" ht="12.75" hidden="1" customHeight="1" x14ac:dyDescent="0.2"/>
    <row r="1057" ht="12.75" hidden="1" customHeight="1" x14ac:dyDescent="0.2"/>
    <row r="1058" ht="12.75" hidden="1" customHeight="1" x14ac:dyDescent="0.2"/>
    <row r="1059" ht="12.75" hidden="1" customHeight="1" x14ac:dyDescent="0.2"/>
    <row r="1060" ht="12.75" hidden="1" customHeight="1" x14ac:dyDescent="0.2"/>
    <row r="1061" ht="12.75" hidden="1" customHeight="1" x14ac:dyDescent="0.2"/>
    <row r="1062" ht="12.75" hidden="1" customHeight="1" x14ac:dyDescent="0.2"/>
    <row r="1063" ht="12.75" hidden="1" customHeight="1" x14ac:dyDescent="0.2"/>
    <row r="1064" ht="12.75" hidden="1" customHeight="1" x14ac:dyDescent="0.2"/>
    <row r="1065" ht="12.75" hidden="1" customHeight="1" x14ac:dyDescent="0.2"/>
    <row r="1066" ht="12.75" hidden="1" customHeight="1" x14ac:dyDescent="0.2"/>
    <row r="1067" ht="12.75" hidden="1" customHeight="1" x14ac:dyDescent="0.2"/>
    <row r="1068" ht="12.75" hidden="1" customHeight="1" x14ac:dyDescent="0.2"/>
    <row r="1069" ht="12.75" hidden="1" customHeight="1" x14ac:dyDescent="0.2"/>
    <row r="1070" ht="12.75" hidden="1" customHeight="1" x14ac:dyDescent="0.2"/>
    <row r="1071" ht="12.75" hidden="1" customHeight="1" x14ac:dyDescent="0.2"/>
    <row r="1072" ht="12.75" hidden="1" customHeight="1" x14ac:dyDescent="0.2"/>
    <row r="1073" ht="12.75" hidden="1" customHeight="1" x14ac:dyDescent="0.2"/>
    <row r="1074" ht="12.75" hidden="1" customHeight="1" x14ac:dyDescent="0.2"/>
    <row r="1075" ht="12.75" hidden="1" customHeight="1" x14ac:dyDescent="0.2"/>
    <row r="1076" ht="12.75" hidden="1" customHeight="1" x14ac:dyDescent="0.2"/>
    <row r="1077" ht="12.75" hidden="1" customHeight="1" x14ac:dyDescent="0.2"/>
    <row r="1078" ht="12.75" hidden="1" customHeight="1" x14ac:dyDescent="0.2"/>
    <row r="1079" ht="12.75" hidden="1" customHeight="1" x14ac:dyDescent="0.2"/>
    <row r="1080" ht="12.75" hidden="1" customHeight="1" x14ac:dyDescent="0.2"/>
    <row r="1081" ht="12.75" hidden="1" customHeight="1" x14ac:dyDescent="0.2"/>
    <row r="1082" ht="12.75" hidden="1" customHeight="1" x14ac:dyDescent="0.2"/>
    <row r="1083" ht="12.75" hidden="1" customHeight="1" x14ac:dyDescent="0.2"/>
    <row r="1084" ht="12.75" hidden="1" customHeight="1" x14ac:dyDescent="0.2"/>
    <row r="1085" ht="12.75" hidden="1" customHeight="1" x14ac:dyDescent="0.2"/>
    <row r="1086" ht="12.75" hidden="1" customHeight="1" x14ac:dyDescent="0.2"/>
    <row r="1087" ht="12.75" hidden="1" customHeight="1" x14ac:dyDescent="0.2"/>
    <row r="1088" ht="12.75" hidden="1" customHeight="1" x14ac:dyDescent="0.2"/>
    <row r="1089" ht="12.75" hidden="1" customHeight="1" x14ac:dyDescent="0.2"/>
    <row r="1090" ht="12.75" hidden="1" customHeight="1" x14ac:dyDescent="0.2"/>
    <row r="1091" ht="12.75" hidden="1" customHeight="1" x14ac:dyDescent="0.2"/>
    <row r="1092" ht="12.75" hidden="1" customHeight="1" x14ac:dyDescent="0.2"/>
    <row r="1093" ht="12.75" hidden="1" customHeight="1" x14ac:dyDescent="0.2"/>
    <row r="1094" ht="12.75" hidden="1" customHeight="1" x14ac:dyDescent="0.2"/>
    <row r="1095" ht="12.75" hidden="1" customHeight="1" x14ac:dyDescent="0.2"/>
    <row r="1096" ht="12.75" hidden="1" customHeight="1" x14ac:dyDescent="0.2"/>
    <row r="1097" ht="12.75" hidden="1" customHeight="1" x14ac:dyDescent="0.2"/>
    <row r="1098" ht="12.75" hidden="1" customHeight="1" x14ac:dyDescent="0.2"/>
    <row r="1099" ht="12.75" hidden="1" customHeight="1" x14ac:dyDescent="0.2"/>
    <row r="1100" ht="12.75" hidden="1" customHeight="1" x14ac:dyDescent="0.2"/>
    <row r="1101" ht="12.75" hidden="1" customHeight="1" x14ac:dyDescent="0.2"/>
    <row r="1102" ht="12.75" hidden="1" customHeight="1" x14ac:dyDescent="0.2"/>
    <row r="1103" ht="12.75" hidden="1" customHeight="1" x14ac:dyDescent="0.2"/>
    <row r="1104" ht="12.75" hidden="1" customHeight="1" x14ac:dyDescent="0.2"/>
    <row r="1105" ht="12.75" hidden="1" customHeight="1" x14ac:dyDescent="0.2"/>
    <row r="1106" ht="12.75" hidden="1" customHeight="1" x14ac:dyDescent="0.2"/>
    <row r="1107" ht="12.75" hidden="1" customHeight="1" x14ac:dyDescent="0.2"/>
    <row r="1108" ht="12.75" hidden="1" customHeight="1" x14ac:dyDescent="0.2"/>
    <row r="1109" ht="12.75" hidden="1" customHeight="1" x14ac:dyDescent="0.2"/>
    <row r="1110" ht="12.75" hidden="1" customHeight="1" x14ac:dyDescent="0.2"/>
    <row r="1111" ht="12.75" hidden="1" customHeight="1" x14ac:dyDescent="0.2"/>
    <row r="1112" ht="12.75" hidden="1" customHeight="1" x14ac:dyDescent="0.2"/>
    <row r="1113" ht="12.75" hidden="1" customHeight="1" x14ac:dyDescent="0.2"/>
    <row r="1114" ht="12.75" hidden="1" customHeight="1" x14ac:dyDescent="0.2"/>
    <row r="1115" ht="12.75" hidden="1" customHeight="1" x14ac:dyDescent="0.2"/>
    <row r="1116" ht="12.75" hidden="1" customHeight="1" x14ac:dyDescent="0.2"/>
    <row r="1117" ht="12.75" hidden="1" customHeight="1" x14ac:dyDescent="0.2"/>
    <row r="1118" ht="12.75" hidden="1" customHeight="1" x14ac:dyDescent="0.2"/>
    <row r="1119" ht="12.75" hidden="1" customHeight="1" x14ac:dyDescent="0.2"/>
    <row r="1120" ht="12.75" hidden="1" customHeight="1" x14ac:dyDescent="0.2"/>
    <row r="1121" ht="12.75" hidden="1" customHeight="1" x14ac:dyDescent="0.2"/>
    <row r="1122" ht="12.75" hidden="1" customHeight="1" x14ac:dyDescent="0.2"/>
    <row r="1123" ht="12.75" hidden="1" customHeight="1" x14ac:dyDescent="0.2"/>
    <row r="1124" ht="12.75" hidden="1" customHeight="1" x14ac:dyDescent="0.2"/>
    <row r="1125" ht="12.75" hidden="1" customHeight="1" x14ac:dyDescent="0.2"/>
    <row r="1126" ht="12.75" hidden="1" customHeight="1" x14ac:dyDescent="0.2"/>
    <row r="1127" ht="12.75" hidden="1" customHeight="1" x14ac:dyDescent="0.2"/>
    <row r="1128" ht="12.75" hidden="1" customHeight="1" x14ac:dyDescent="0.2"/>
    <row r="1129" ht="12.75" hidden="1" customHeight="1" x14ac:dyDescent="0.2"/>
    <row r="1130" ht="12.75" hidden="1" customHeight="1" x14ac:dyDescent="0.2"/>
    <row r="1131" ht="12.75" hidden="1" customHeight="1" x14ac:dyDescent="0.2"/>
    <row r="1132" ht="12.75" hidden="1" customHeight="1" x14ac:dyDescent="0.2"/>
    <row r="1133" ht="12.75" hidden="1" customHeight="1" x14ac:dyDescent="0.2"/>
    <row r="1134" ht="12.75" hidden="1" customHeight="1" x14ac:dyDescent="0.2"/>
    <row r="1135" ht="12.75" hidden="1" customHeight="1" x14ac:dyDescent="0.2"/>
    <row r="1136" ht="12.75" hidden="1" customHeight="1" x14ac:dyDescent="0.2"/>
    <row r="1137" ht="12.75" hidden="1" customHeight="1" x14ac:dyDescent="0.2"/>
    <row r="1138" ht="12.75" hidden="1" customHeight="1" x14ac:dyDescent="0.2"/>
    <row r="1139" ht="12.75" hidden="1" customHeight="1" x14ac:dyDescent="0.2"/>
    <row r="1140" ht="12.75" hidden="1" customHeight="1" x14ac:dyDescent="0.2"/>
    <row r="1141" ht="12.75" hidden="1" customHeight="1" x14ac:dyDescent="0.2"/>
    <row r="1142" ht="12.75" hidden="1" customHeight="1" x14ac:dyDescent="0.2"/>
    <row r="1143" ht="12.75" hidden="1" customHeight="1" x14ac:dyDescent="0.2"/>
    <row r="1144" ht="12.75" hidden="1" customHeight="1" x14ac:dyDescent="0.2"/>
    <row r="1145" ht="12.75" hidden="1" customHeight="1" x14ac:dyDescent="0.2"/>
    <row r="1146" ht="12.75" hidden="1" customHeight="1" x14ac:dyDescent="0.2"/>
    <row r="1147" ht="12.75" hidden="1" customHeight="1" x14ac:dyDescent="0.2"/>
    <row r="1148" ht="12.75" hidden="1" customHeight="1" x14ac:dyDescent="0.2"/>
    <row r="1149" ht="12.75" hidden="1" customHeight="1" x14ac:dyDescent="0.2"/>
    <row r="1150" ht="12.75" hidden="1" customHeight="1" x14ac:dyDescent="0.2"/>
    <row r="1151" ht="12.75" hidden="1" customHeight="1" x14ac:dyDescent="0.2"/>
    <row r="1152" ht="12.75" hidden="1" customHeight="1" x14ac:dyDescent="0.2"/>
    <row r="1153" ht="12.75" hidden="1" customHeight="1" x14ac:dyDescent="0.2"/>
    <row r="1154" ht="12.75" hidden="1" customHeight="1" x14ac:dyDescent="0.2"/>
    <row r="1155" ht="12.75" hidden="1" customHeight="1" x14ac:dyDescent="0.2"/>
    <row r="1156" ht="12.75" hidden="1" customHeight="1" x14ac:dyDescent="0.2"/>
    <row r="1157" ht="12.75" hidden="1" customHeight="1" x14ac:dyDescent="0.2"/>
    <row r="1158" ht="12.75" hidden="1" customHeight="1" x14ac:dyDescent="0.2"/>
    <row r="1159" ht="12.75" hidden="1" customHeight="1" x14ac:dyDescent="0.2"/>
    <row r="1160" ht="12.75" hidden="1" customHeight="1" x14ac:dyDescent="0.2"/>
    <row r="1161" ht="12.75" hidden="1" customHeight="1" x14ac:dyDescent="0.2"/>
    <row r="1162" ht="12.75" hidden="1" customHeight="1" x14ac:dyDescent="0.2"/>
    <row r="1163" ht="12.75" hidden="1" customHeight="1" x14ac:dyDescent="0.2"/>
    <row r="1164" ht="12.75" hidden="1" customHeight="1" x14ac:dyDescent="0.2"/>
    <row r="1165" ht="12.75" hidden="1" customHeight="1" x14ac:dyDescent="0.2"/>
    <row r="1166" ht="12.75" hidden="1" customHeight="1" x14ac:dyDescent="0.2"/>
    <row r="1167" ht="12.75" hidden="1" customHeight="1" x14ac:dyDescent="0.2"/>
    <row r="1168" ht="12.75" hidden="1" customHeight="1" x14ac:dyDescent="0.2"/>
    <row r="1169" ht="12.75" hidden="1" customHeight="1" x14ac:dyDescent="0.2"/>
    <row r="1170" ht="12.75" hidden="1" customHeight="1" x14ac:dyDescent="0.2"/>
    <row r="1171" ht="12.75" hidden="1" customHeight="1" x14ac:dyDescent="0.2"/>
    <row r="1172" ht="12.75" hidden="1" customHeight="1" x14ac:dyDescent="0.2"/>
    <row r="1173" ht="12.75" hidden="1" customHeight="1" x14ac:dyDescent="0.2"/>
    <row r="1174" ht="12.75" hidden="1" customHeight="1" x14ac:dyDescent="0.2"/>
    <row r="1175" ht="12.75" hidden="1" customHeight="1" x14ac:dyDescent="0.2"/>
    <row r="1176" ht="12.75" hidden="1" customHeight="1" x14ac:dyDescent="0.2"/>
    <row r="1177" ht="12.75" hidden="1" customHeight="1" x14ac:dyDescent="0.2"/>
    <row r="1178" ht="12.75" hidden="1" customHeight="1" x14ac:dyDescent="0.2"/>
    <row r="1179" ht="12.75" hidden="1" customHeight="1" x14ac:dyDescent="0.2"/>
    <row r="1180" ht="12.75" hidden="1" customHeight="1" x14ac:dyDescent="0.2"/>
    <row r="1181" ht="12.75" hidden="1" customHeight="1" x14ac:dyDescent="0.2"/>
    <row r="1182" ht="12.75" hidden="1" customHeight="1" x14ac:dyDescent="0.2"/>
    <row r="1183" ht="12.75" hidden="1" customHeight="1" x14ac:dyDescent="0.2"/>
    <row r="1184" ht="12.75" hidden="1" customHeight="1" x14ac:dyDescent="0.2"/>
    <row r="1185" ht="12.75" hidden="1" customHeight="1" x14ac:dyDescent="0.2"/>
    <row r="1186" ht="12.75" hidden="1" customHeight="1" x14ac:dyDescent="0.2"/>
    <row r="1187" ht="12.75" hidden="1" customHeight="1" x14ac:dyDescent="0.2"/>
    <row r="1188" ht="12.75" hidden="1" customHeight="1" x14ac:dyDescent="0.2"/>
    <row r="1189" ht="12.75" hidden="1" customHeight="1" x14ac:dyDescent="0.2"/>
    <row r="1190" ht="12.75" hidden="1" customHeight="1" x14ac:dyDescent="0.2"/>
    <row r="1191" ht="12.75" hidden="1" customHeight="1" x14ac:dyDescent="0.2"/>
    <row r="1192" ht="12.75" hidden="1" customHeight="1" x14ac:dyDescent="0.2"/>
    <row r="1193" ht="12.75" hidden="1" customHeight="1" x14ac:dyDescent="0.2"/>
    <row r="1194" ht="12.75" hidden="1" customHeight="1" x14ac:dyDescent="0.2"/>
    <row r="1195" ht="12.75" hidden="1" customHeight="1" x14ac:dyDescent="0.2"/>
    <row r="1196" ht="12.75" hidden="1" customHeight="1" x14ac:dyDescent="0.2"/>
    <row r="1197" ht="12.75" hidden="1" customHeight="1" x14ac:dyDescent="0.2"/>
    <row r="1198" ht="12.75" hidden="1" customHeight="1" x14ac:dyDescent="0.2"/>
    <row r="1199" ht="12.75" hidden="1" customHeight="1" x14ac:dyDescent="0.2"/>
    <row r="1200" ht="12.75" hidden="1" customHeight="1" x14ac:dyDescent="0.2"/>
    <row r="1201" ht="12.75" hidden="1" customHeight="1" x14ac:dyDescent="0.2"/>
    <row r="1202" ht="12.75" hidden="1" customHeight="1" x14ac:dyDescent="0.2"/>
    <row r="1203" ht="12.75" hidden="1" customHeight="1" x14ac:dyDescent="0.2"/>
    <row r="1204" ht="12.75" hidden="1" customHeight="1" x14ac:dyDescent="0.2"/>
    <row r="1205" ht="12.75" hidden="1" customHeight="1" x14ac:dyDescent="0.2"/>
    <row r="1206" ht="12.75" hidden="1" customHeight="1" x14ac:dyDescent="0.2"/>
    <row r="1207" ht="12.75" hidden="1" customHeight="1" x14ac:dyDescent="0.2"/>
    <row r="1208" ht="12.75" hidden="1" customHeight="1" x14ac:dyDescent="0.2"/>
    <row r="1209" ht="12.75" hidden="1" customHeight="1" x14ac:dyDescent="0.2"/>
    <row r="1210" ht="12.75" hidden="1" customHeight="1" x14ac:dyDescent="0.2"/>
    <row r="1211" ht="12.75" hidden="1" customHeight="1" x14ac:dyDescent="0.2"/>
    <row r="1212" ht="12.75" hidden="1" customHeight="1" x14ac:dyDescent="0.2"/>
    <row r="1213" ht="12.75" hidden="1" customHeight="1" x14ac:dyDescent="0.2"/>
    <row r="1214" ht="12.75" hidden="1" customHeight="1" x14ac:dyDescent="0.2"/>
    <row r="1215" ht="12.75" hidden="1" customHeight="1" x14ac:dyDescent="0.2"/>
    <row r="1216" ht="12.75" hidden="1" customHeight="1" x14ac:dyDescent="0.2"/>
    <row r="1217" ht="12.75" hidden="1" customHeight="1" x14ac:dyDescent="0.2"/>
    <row r="1218" ht="12.75" hidden="1" customHeight="1" x14ac:dyDescent="0.2"/>
    <row r="1219" ht="12.75" hidden="1" customHeight="1" x14ac:dyDescent="0.2"/>
    <row r="1220" ht="12.75" hidden="1" customHeight="1" x14ac:dyDescent="0.2"/>
    <row r="1221" ht="12.75" hidden="1" customHeight="1" x14ac:dyDescent="0.2"/>
    <row r="1222" ht="12.75" hidden="1" customHeight="1" x14ac:dyDescent="0.2"/>
    <row r="1223" ht="12.75" hidden="1" customHeight="1" x14ac:dyDescent="0.2"/>
    <row r="1224" ht="12.75" hidden="1" customHeight="1" x14ac:dyDescent="0.2"/>
    <row r="1225" ht="12.75" hidden="1" customHeight="1" x14ac:dyDescent="0.2"/>
    <row r="1226" ht="12.75" hidden="1" customHeight="1" x14ac:dyDescent="0.2"/>
    <row r="1227" ht="12.75" hidden="1" customHeight="1" x14ac:dyDescent="0.2"/>
    <row r="1228" ht="12.75" hidden="1" customHeight="1" x14ac:dyDescent="0.2"/>
    <row r="1229" ht="12.75" hidden="1" customHeight="1" x14ac:dyDescent="0.2"/>
    <row r="1230" ht="12.75" hidden="1" customHeight="1" x14ac:dyDescent="0.2"/>
    <row r="1231" ht="12.75" hidden="1" customHeight="1" x14ac:dyDescent="0.2"/>
    <row r="1232" ht="12.75" hidden="1" customHeight="1" x14ac:dyDescent="0.2"/>
    <row r="1233" ht="12.75" hidden="1" customHeight="1" x14ac:dyDescent="0.2"/>
    <row r="1234" ht="12.75" hidden="1" customHeight="1" x14ac:dyDescent="0.2"/>
    <row r="1235" ht="12.75" hidden="1" customHeight="1" x14ac:dyDescent="0.2"/>
    <row r="1236" ht="12.75" hidden="1" customHeight="1" x14ac:dyDescent="0.2"/>
    <row r="1237" ht="12.75" hidden="1" customHeight="1" x14ac:dyDescent="0.2"/>
    <row r="1238" ht="12.75" hidden="1" customHeight="1" x14ac:dyDescent="0.2"/>
    <row r="1239" ht="12.75" hidden="1" customHeight="1" x14ac:dyDescent="0.2"/>
    <row r="1240" ht="12.75" hidden="1" customHeight="1" x14ac:dyDescent="0.2"/>
    <row r="1241" ht="12.75" hidden="1" customHeight="1" x14ac:dyDescent="0.2"/>
    <row r="1242" ht="12.75" hidden="1" customHeight="1" x14ac:dyDescent="0.2"/>
    <row r="1243" ht="12.75" hidden="1" customHeight="1" x14ac:dyDescent="0.2"/>
    <row r="1244" ht="12.75" hidden="1" customHeight="1" x14ac:dyDescent="0.2"/>
    <row r="1245" ht="12.75" hidden="1" customHeight="1" x14ac:dyDescent="0.2"/>
    <row r="1246" ht="12.75" hidden="1" customHeight="1" x14ac:dyDescent="0.2"/>
    <row r="1247" ht="12.75" hidden="1" customHeight="1" x14ac:dyDescent="0.2"/>
    <row r="1248" ht="12.75" hidden="1" customHeight="1" x14ac:dyDescent="0.2"/>
    <row r="1249" ht="12.75" hidden="1" customHeight="1" x14ac:dyDescent="0.2"/>
    <row r="1250" ht="12.75" hidden="1" customHeight="1" x14ac:dyDescent="0.2"/>
    <row r="1251" ht="12.75" hidden="1" customHeight="1" x14ac:dyDescent="0.2"/>
    <row r="1252" ht="12.75" hidden="1" customHeight="1" x14ac:dyDescent="0.2"/>
    <row r="1253" ht="12.75" hidden="1" customHeight="1" x14ac:dyDescent="0.2"/>
    <row r="1254" ht="12.75" hidden="1" customHeight="1" x14ac:dyDescent="0.2"/>
    <row r="1255" ht="12.75" hidden="1" customHeight="1" x14ac:dyDescent="0.2"/>
    <row r="1256" ht="12.75" hidden="1" customHeight="1" x14ac:dyDescent="0.2"/>
    <row r="1257" ht="12.75" hidden="1" customHeight="1" x14ac:dyDescent="0.2"/>
    <row r="1258" ht="12.75" hidden="1" customHeight="1" x14ac:dyDescent="0.2"/>
    <row r="1259" ht="12.75" hidden="1" customHeight="1" x14ac:dyDescent="0.2"/>
    <row r="1260" ht="12.75" hidden="1" customHeight="1" x14ac:dyDescent="0.2"/>
    <row r="1261" ht="12.75" hidden="1" customHeight="1" x14ac:dyDescent="0.2"/>
    <row r="1262" ht="12.75" hidden="1" customHeight="1" x14ac:dyDescent="0.2"/>
    <row r="1263" ht="12.75" hidden="1" customHeight="1" x14ac:dyDescent="0.2"/>
    <row r="1264" ht="12.75" hidden="1" customHeight="1" x14ac:dyDescent="0.2"/>
    <row r="1265" ht="12.75" hidden="1" customHeight="1" x14ac:dyDescent="0.2"/>
    <row r="1266" ht="12.75" hidden="1" customHeight="1" x14ac:dyDescent="0.2"/>
    <row r="1267" ht="12.75" hidden="1" customHeight="1" x14ac:dyDescent="0.2"/>
    <row r="1268" ht="12.75" hidden="1" customHeight="1" x14ac:dyDescent="0.2"/>
    <row r="1269" ht="12.75" hidden="1" customHeight="1" x14ac:dyDescent="0.2"/>
    <row r="1270" ht="12.75" hidden="1" customHeight="1" x14ac:dyDescent="0.2"/>
    <row r="1271" ht="12.75" hidden="1" customHeight="1" x14ac:dyDescent="0.2"/>
    <row r="1272" ht="12.75" hidden="1" customHeight="1" x14ac:dyDescent="0.2"/>
    <row r="1273" ht="12.75" hidden="1" customHeight="1" x14ac:dyDescent="0.2"/>
    <row r="1274" ht="12.75" hidden="1" customHeight="1" x14ac:dyDescent="0.2"/>
    <row r="1275" ht="12.75" hidden="1" customHeight="1" x14ac:dyDescent="0.2"/>
    <row r="1276" ht="12.75" hidden="1" customHeight="1" x14ac:dyDescent="0.2"/>
    <row r="1277" ht="12.75" hidden="1" customHeight="1" x14ac:dyDescent="0.2"/>
    <row r="1278" ht="12.75" hidden="1" customHeight="1" x14ac:dyDescent="0.2"/>
    <row r="1279" ht="12.75" hidden="1" customHeight="1" x14ac:dyDescent="0.2"/>
    <row r="1280" ht="12.75" hidden="1" customHeight="1" x14ac:dyDescent="0.2"/>
    <row r="1281" ht="12.75" hidden="1" customHeight="1" x14ac:dyDescent="0.2"/>
    <row r="1282" ht="12.75" hidden="1" customHeight="1" x14ac:dyDescent="0.2"/>
    <row r="1283" ht="12.75" hidden="1" customHeight="1" x14ac:dyDescent="0.2"/>
    <row r="1284" ht="12.75" hidden="1" customHeight="1" x14ac:dyDescent="0.2"/>
    <row r="1285" ht="12.75" hidden="1" customHeight="1" x14ac:dyDescent="0.2"/>
    <row r="1286" ht="12.75" hidden="1" customHeight="1" x14ac:dyDescent="0.2"/>
    <row r="1287" ht="12.75" hidden="1" customHeight="1" x14ac:dyDescent="0.2"/>
    <row r="1288" ht="12.75" hidden="1" customHeight="1" x14ac:dyDescent="0.2"/>
    <row r="1289" ht="12.75" hidden="1" customHeight="1" x14ac:dyDescent="0.2"/>
    <row r="1290" ht="12.75" hidden="1" customHeight="1" x14ac:dyDescent="0.2"/>
    <row r="1291" ht="12.75" hidden="1" customHeight="1" x14ac:dyDescent="0.2"/>
    <row r="1292" ht="12.75" hidden="1" customHeight="1" x14ac:dyDescent="0.2"/>
    <row r="1293" ht="12.75" hidden="1" customHeight="1" x14ac:dyDescent="0.2"/>
    <row r="1294" ht="12.75" hidden="1" customHeight="1" x14ac:dyDescent="0.2"/>
    <row r="1295" ht="12.75" hidden="1" customHeight="1" x14ac:dyDescent="0.2"/>
    <row r="1296" ht="12.75" hidden="1" customHeight="1" x14ac:dyDescent="0.2"/>
    <row r="1297" ht="12.75" hidden="1" customHeight="1" x14ac:dyDescent="0.2"/>
    <row r="1298" ht="12.75" hidden="1" customHeight="1" x14ac:dyDescent="0.2"/>
    <row r="1299" ht="12.75" hidden="1" customHeight="1" x14ac:dyDescent="0.2"/>
    <row r="1300" ht="12.75" hidden="1" customHeight="1" x14ac:dyDescent="0.2"/>
    <row r="1301" ht="12.75" hidden="1" customHeight="1" x14ac:dyDescent="0.2"/>
    <row r="1302" ht="12.75" hidden="1" customHeight="1" x14ac:dyDescent="0.2"/>
    <row r="1303" ht="12.75" hidden="1" customHeight="1" x14ac:dyDescent="0.2"/>
    <row r="1304" ht="12.75" hidden="1" customHeight="1" x14ac:dyDescent="0.2"/>
    <row r="1305" ht="12.75" hidden="1" customHeight="1" x14ac:dyDescent="0.2"/>
    <row r="1306" ht="12.75" hidden="1" customHeight="1" x14ac:dyDescent="0.2"/>
    <row r="1307" ht="12.75" hidden="1" customHeight="1" x14ac:dyDescent="0.2"/>
    <row r="1308" ht="12.75" hidden="1" customHeight="1" x14ac:dyDescent="0.2"/>
    <row r="1309" ht="12.75" hidden="1" customHeight="1" x14ac:dyDescent="0.2"/>
    <row r="1310" ht="12.75" hidden="1" customHeight="1" x14ac:dyDescent="0.2"/>
    <row r="1311" ht="12.75" hidden="1" customHeight="1" x14ac:dyDescent="0.2"/>
    <row r="1312" ht="12.75" hidden="1" customHeight="1" x14ac:dyDescent="0.2"/>
    <row r="1313" ht="12.75" hidden="1" customHeight="1" x14ac:dyDescent="0.2"/>
    <row r="1314" ht="12.75" hidden="1" customHeight="1" x14ac:dyDescent="0.2"/>
    <row r="1315" ht="12.75" hidden="1" customHeight="1" x14ac:dyDescent="0.2"/>
    <row r="1316" ht="12.75" hidden="1" customHeight="1" x14ac:dyDescent="0.2"/>
    <row r="1317" ht="12.75" hidden="1" customHeight="1" x14ac:dyDescent="0.2"/>
    <row r="1318" ht="12.75" hidden="1" customHeight="1" x14ac:dyDescent="0.2"/>
    <row r="1319" ht="12.75" hidden="1" customHeight="1" x14ac:dyDescent="0.2"/>
    <row r="1320" ht="12.75" hidden="1" customHeight="1" x14ac:dyDescent="0.2"/>
    <row r="1321" ht="12.75" hidden="1" customHeight="1" x14ac:dyDescent="0.2"/>
    <row r="1322" ht="12.75" hidden="1" customHeight="1" x14ac:dyDescent="0.2"/>
    <row r="1323" ht="12.75" hidden="1" customHeight="1" x14ac:dyDescent="0.2"/>
    <row r="1324" ht="12.75" hidden="1" customHeight="1" x14ac:dyDescent="0.2"/>
    <row r="1325" ht="12.75" hidden="1" customHeight="1" x14ac:dyDescent="0.2"/>
    <row r="1326" ht="12.75" hidden="1" customHeight="1" x14ac:dyDescent="0.2"/>
    <row r="1327" ht="12.75" hidden="1" customHeight="1" x14ac:dyDescent="0.2"/>
    <row r="1328" ht="12.75" hidden="1" customHeight="1" x14ac:dyDescent="0.2"/>
    <row r="1329" ht="12.75" hidden="1" customHeight="1" x14ac:dyDescent="0.2"/>
    <row r="1330" ht="12.75" hidden="1" customHeight="1" x14ac:dyDescent="0.2"/>
    <row r="1331" ht="12.75" hidden="1" customHeight="1" x14ac:dyDescent="0.2"/>
    <row r="1332" ht="12.75" hidden="1" customHeight="1" x14ac:dyDescent="0.2"/>
    <row r="1333" ht="12.75" hidden="1" customHeight="1" x14ac:dyDescent="0.2"/>
    <row r="1334" ht="12.75" hidden="1" customHeight="1" x14ac:dyDescent="0.2"/>
    <row r="1335" ht="12.75" hidden="1" customHeight="1" x14ac:dyDescent="0.2"/>
    <row r="1336" ht="12.75" hidden="1" customHeight="1" x14ac:dyDescent="0.2"/>
    <row r="1337" ht="12.75" hidden="1" customHeight="1" x14ac:dyDescent="0.2"/>
    <row r="1338" ht="12.75" hidden="1" customHeight="1" x14ac:dyDescent="0.2"/>
    <row r="1339" ht="12.75" hidden="1" customHeight="1" x14ac:dyDescent="0.2"/>
    <row r="1340" ht="12.75" hidden="1" customHeight="1" x14ac:dyDescent="0.2"/>
    <row r="1341" ht="12.75" hidden="1" customHeight="1" x14ac:dyDescent="0.2"/>
    <row r="1342" ht="12.75" hidden="1" customHeight="1" x14ac:dyDescent="0.2"/>
    <row r="1343" ht="12.75" hidden="1" customHeight="1" x14ac:dyDescent="0.2"/>
    <row r="1344" ht="12.75" hidden="1" customHeight="1" x14ac:dyDescent="0.2"/>
    <row r="1345" ht="12.75" hidden="1" customHeight="1" x14ac:dyDescent="0.2"/>
    <row r="1346" ht="12.75" hidden="1" customHeight="1" x14ac:dyDescent="0.2"/>
    <row r="1347" ht="12.75" hidden="1" customHeight="1" x14ac:dyDescent="0.2"/>
    <row r="1348" ht="12.75" hidden="1" customHeight="1" x14ac:dyDescent="0.2"/>
    <row r="1349" ht="12.75" hidden="1" customHeight="1" x14ac:dyDescent="0.2"/>
    <row r="1350" ht="12.75" hidden="1" customHeight="1" x14ac:dyDescent="0.2"/>
    <row r="1351" ht="12.75" hidden="1" customHeight="1" x14ac:dyDescent="0.2"/>
    <row r="1352" ht="12.75" hidden="1" customHeight="1" x14ac:dyDescent="0.2"/>
    <row r="1353" ht="12.75" hidden="1" customHeight="1" x14ac:dyDescent="0.2"/>
    <row r="1354" ht="12.75" hidden="1" customHeight="1" x14ac:dyDescent="0.2"/>
    <row r="1355" ht="12.75" hidden="1" customHeight="1" x14ac:dyDescent="0.2"/>
    <row r="1356" ht="12.75" hidden="1" customHeight="1" x14ac:dyDescent="0.2"/>
    <row r="1357" ht="12.75" hidden="1" customHeight="1" x14ac:dyDescent="0.2"/>
    <row r="1358" ht="12.75" hidden="1" customHeight="1" x14ac:dyDescent="0.2"/>
    <row r="1359" ht="12.75" hidden="1" customHeight="1" x14ac:dyDescent="0.2"/>
    <row r="1360" ht="12.75" hidden="1" customHeight="1" x14ac:dyDescent="0.2"/>
    <row r="1361" ht="12.75" hidden="1" customHeight="1" x14ac:dyDescent="0.2"/>
    <row r="1362" ht="12.75" hidden="1" customHeight="1" x14ac:dyDescent="0.2"/>
    <row r="1363" ht="12.75" hidden="1" customHeight="1" x14ac:dyDescent="0.2"/>
    <row r="1364" ht="12.75" hidden="1" customHeight="1" x14ac:dyDescent="0.2"/>
    <row r="1365" ht="12.75" hidden="1" customHeight="1" x14ac:dyDescent="0.2"/>
    <row r="1366" ht="12.75" hidden="1" customHeight="1" x14ac:dyDescent="0.2"/>
    <row r="1367" ht="12.75" hidden="1" customHeight="1" x14ac:dyDescent="0.2"/>
    <row r="1368" ht="12.75" hidden="1" customHeight="1" x14ac:dyDescent="0.2"/>
    <row r="1369" ht="12.75" hidden="1" customHeight="1" x14ac:dyDescent="0.2"/>
    <row r="1370" ht="12.75" hidden="1" customHeight="1" x14ac:dyDescent="0.2"/>
    <row r="1371" ht="12.75" hidden="1" customHeight="1" x14ac:dyDescent="0.2"/>
    <row r="1372" ht="12.75" hidden="1" customHeight="1" x14ac:dyDescent="0.2"/>
    <row r="1373" ht="12.75" hidden="1" customHeight="1" x14ac:dyDescent="0.2"/>
    <row r="1374" ht="12.75" hidden="1" customHeight="1" x14ac:dyDescent="0.2"/>
    <row r="1375" ht="12.75" hidden="1" customHeight="1" x14ac:dyDescent="0.2"/>
    <row r="1376" ht="12.75" hidden="1" customHeight="1" x14ac:dyDescent="0.2"/>
    <row r="1377" ht="12.75" hidden="1" customHeight="1" x14ac:dyDescent="0.2"/>
    <row r="1378" ht="12.75" hidden="1" customHeight="1" x14ac:dyDescent="0.2"/>
    <row r="1379" ht="12.75" hidden="1" customHeight="1" x14ac:dyDescent="0.2"/>
    <row r="1380" ht="12.75" hidden="1" customHeight="1" x14ac:dyDescent="0.2"/>
    <row r="1381" ht="12.75" hidden="1" customHeight="1" x14ac:dyDescent="0.2"/>
    <row r="1382" ht="12.75" hidden="1" customHeight="1" x14ac:dyDescent="0.2"/>
    <row r="1383" ht="12.75" hidden="1" customHeight="1" x14ac:dyDescent="0.2"/>
    <row r="1384" ht="12.75" hidden="1" customHeight="1" x14ac:dyDescent="0.2"/>
    <row r="1385" ht="12.75" hidden="1" customHeight="1" x14ac:dyDescent="0.2"/>
    <row r="1386" ht="12.75" hidden="1" customHeight="1" x14ac:dyDescent="0.2"/>
    <row r="1387" ht="12.75" hidden="1" customHeight="1" x14ac:dyDescent="0.2"/>
    <row r="1388" ht="12.75" hidden="1" customHeight="1" x14ac:dyDescent="0.2"/>
    <row r="1389" ht="12.75" hidden="1" customHeight="1" x14ac:dyDescent="0.2"/>
    <row r="1390" ht="12.75" hidden="1" customHeight="1" x14ac:dyDescent="0.2"/>
    <row r="1391" ht="12.75" hidden="1" customHeight="1" x14ac:dyDescent="0.2"/>
    <row r="1392" ht="12.75" hidden="1" customHeight="1" x14ac:dyDescent="0.2"/>
    <row r="1393" ht="12.75" hidden="1" customHeight="1" x14ac:dyDescent="0.2"/>
    <row r="1394" ht="12.75" hidden="1" customHeight="1" x14ac:dyDescent="0.2"/>
    <row r="1395" ht="12.75" hidden="1" customHeight="1" x14ac:dyDescent="0.2"/>
    <row r="1396" ht="12.75" hidden="1" customHeight="1" x14ac:dyDescent="0.2"/>
    <row r="1397" ht="12.75" hidden="1" customHeight="1" x14ac:dyDescent="0.2"/>
    <row r="1398" ht="12.75" hidden="1" customHeight="1" x14ac:dyDescent="0.2"/>
    <row r="1399" ht="12.75" hidden="1" customHeight="1" x14ac:dyDescent="0.2"/>
    <row r="1400" ht="12.75" hidden="1" customHeight="1" x14ac:dyDescent="0.2"/>
    <row r="1401" ht="12.75" hidden="1" customHeight="1" x14ac:dyDescent="0.2"/>
    <row r="1402" ht="12.75" hidden="1" customHeight="1" x14ac:dyDescent="0.2"/>
    <row r="1403" ht="12.75" hidden="1" customHeight="1" x14ac:dyDescent="0.2"/>
    <row r="1404" ht="12.75" hidden="1" customHeight="1" x14ac:dyDescent="0.2"/>
    <row r="1405" ht="12.75" hidden="1" customHeight="1" x14ac:dyDescent="0.2"/>
    <row r="1406" ht="12.75" hidden="1" customHeight="1" x14ac:dyDescent="0.2"/>
    <row r="1407" ht="12.75" hidden="1" customHeight="1" x14ac:dyDescent="0.2"/>
    <row r="1408" ht="12.75" hidden="1" customHeight="1" x14ac:dyDescent="0.2"/>
    <row r="1409" ht="12.75" hidden="1" customHeight="1" x14ac:dyDescent="0.2"/>
    <row r="1410" ht="12.75" hidden="1" customHeight="1" x14ac:dyDescent="0.2"/>
    <row r="1411" ht="12.75" hidden="1" customHeight="1" x14ac:dyDescent="0.2"/>
    <row r="1412" ht="12.75" hidden="1" customHeight="1" x14ac:dyDescent="0.2"/>
    <row r="1413" ht="12.75" hidden="1" customHeight="1" x14ac:dyDescent="0.2"/>
    <row r="1414" ht="12.75" hidden="1" customHeight="1" x14ac:dyDescent="0.2"/>
    <row r="1415" ht="12.75" hidden="1" customHeight="1" x14ac:dyDescent="0.2"/>
    <row r="1416" ht="12.75" hidden="1" customHeight="1" x14ac:dyDescent="0.2"/>
    <row r="1417" ht="12.75" hidden="1" customHeight="1" x14ac:dyDescent="0.2"/>
    <row r="1418" ht="12.75" hidden="1" customHeight="1" x14ac:dyDescent="0.2"/>
    <row r="1419" ht="12.75" hidden="1" customHeight="1" x14ac:dyDescent="0.2"/>
    <row r="1420" ht="12.75" hidden="1" customHeight="1" x14ac:dyDescent="0.2"/>
    <row r="1421" ht="12.75" hidden="1" customHeight="1" x14ac:dyDescent="0.2"/>
    <row r="1422" ht="12.75" hidden="1" customHeight="1" x14ac:dyDescent="0.2"/>
    <row r="1423" ht="12.75" hidden="1" customHeight="1" x14ac:dyDescent="0.2"/>
    <row r="1424" ht="12.75" hidden="1" customHeight="1" x14ac:dyDescent="0.2"/>
    <row r="1425" ht="12.75" hidden="1" customHeight="1" x14ac:dyDescent="0.2"/>
    <row r="1426" ht="12.75" hidden="1" customHeight="1" x14ac:dyDescent="0.2"/>
    <row r="1427" ht="12.75" hidden="1" customHeight="1" x14ac:dyDescent="0.2"/>
    <row r="1428" ht="12.75" hidden="1" customHeight="1" x14ac:dyDescent="0.2"/>
    <row r="1429" ht="12.75" hidden="1" customHeight="1" x14ac:dyDescent="0.2"/>
    <row r="1430" ht="12.75" hidden="1" customHeight="1" x14ac:dyDescent="0.2"/>
    <row r="1431" ht="12.75" hidden="1" customHeight="1" x14ac:dyDescent="0.2"/>
    <row r="1432" ht="12.75" hidden="1" customHeight="1" x14ac:dyDescent="0.2"/>
    <row r="1433" ht="12.75" hidden="1" customHeight="1" x14ac:dyDescent="0.2"/>
    <row r="1434" ht="12.75" hidden="1" customHeight="1" x14ac:dyDescent="0.2"/>
    <row r="1435" ht="12.75" hidden="1" customHeight="1" x14ac:dyDescent="0.2"/>
    <row r="1436" ht="12.75" hidden="1" customHeight="1" x14ac:dyDescent="0.2"/>
    <row r="1437" ht="12.75" hidden="1" customHeight="1" x14ac:dyDescent="0.2"/>
    <row r="1438" ht="12.75" hidden="1" customHeight="1" x14ac:dyDescent="0.2"/>
    <row r="1439" ht="12.75" hidden="1" customHeight="1" x14ac:dyDescent="0.2"/>
    <row r="1440" ht="12.75" hidden="1" customHeight="1" x14ac:dyDescent="0.2"/>
    <row r="1441" ht="12.75" hidden="1" customHeight="1" x14ac:dyDescent="0.2"/>
    <row r="1442" ht="12.75" hidden="1" customHeight="1" x14ac:dyDescent="0.2"/>
    <row r="1443" ht="12.75" hidden="1" customHeight="1" x14ac:dyDescent="0.2"/>
    <row r="1444" ht="12.75" hidden="1" customHeight="1" x14ac:dyDescent="0.2"/>
    <row r="1445" ht="12.75" hidden="1" customHeight="1" x14ac:dyDescent="0.2"/>
    <row r="1446" ht="12.75" hidden="1" customHeight="1" x14ac:dyDescent="0.2"/>
    <row r="1447" ht="12.75" hidden="1" customHeight="1" x14ac:dyDescent="0.2"/>
    <row r="1448" ht="12.75" hidden="1" customHeight="1" x14ac:dyDescent="0.2"/>
    <row r="1449" ht="12.75" hidden="1" customHeight="1" x14ac:dyDescent="0.2"/>
    <row r="1450" ht="12.75" hidden="1" customHeight="1" x14ac:dyDescent="0.2"/>
    <row r="1451" ht="12.75" hidden="1" customHeight="1" x14ac:dyDescent="0.2"/>
    <row r="1452" ht="12.75" hidden="1" customHeight="1" x14ac:dyDescent="0.2"/>
    <row r="1453" ht="12.75" hidden="1" customHeight="1" x14ac:dyDescent="0.2"/>
    <row r="1454" ht="12.75" hidden="1" customHeight="1" x14ac:dyDescent="0.2"/>
    <row r="1455" ht="12.75" hidden="1" customHeight="1" x14ac:dyDescent="0.2"/>
    <row r="1456" ht="12.75" hidden="1" customHeight="1" x14ac:dyDescent="0.2"/>
    <row r="1457" ht="12.75" hidden="1" customHeight="1" x14ac:dyDescent="0.2"/>
    <row r="1458" ht="12.75" hidden="1" customHeight="1" x14ac:dyDescent="0.2"/>
    <row r="1459" ht="12.75" hidden="1" customHeight="1" x14ac:dyDescent="0.2"/>
    <row r="1460" ht="12.75" hidden="1" customHeight="1" x14ac:dyDescent="0.2"/>
    <row r="1461" ht="12.75" hidden="1" customHeight="1" x14ac:dyDescent="0.2"/>
    <row r="1462" ht="12.75" hidden="1" customHeight="1" x14ac:dyDescent="0.2"/>
    <row r="1463" ht="12.75" hidden="1" customHeight="1" x14ac:dyDescent="0.2"/>
    <row r="1464" ht="12.75" hidden="1" customHeight="1" x14ac:dyDescent="0.2"/>
    <row r="1465" ht="12.75" hidden="1" customHeight="1" x14ac:dyDescent="0.2"/>
    <row r="1466" ht="12.75" hidden="1" customHeight="1" x14ac:dyDescent="0.2"/>
    <row r="1467" ht="12.75" hidden="1" customHeight="1" x14ac:dyDescent="0.2"/>
    <row r="1468" ht="12.75" hidden="1" customHeight="1" x14ac:dyDescent="0.2"/>
    <row r="1469" ht="12.75" hidden="1" customHeight="1" x14ac:dyDescent="0.2"/>
    <row r="1470" ht="12.75" hidden="1" customHeight="1" x14ac:dyDescent="0.2"/>
    <row r="1471" ht="12.75" hidden="1" customHeight="1" x14ac:dyDescent="0.2"/>
    <row r="1472" ht="12.75" hidden="1" customHeight="1" x14ac:dyDescent="0.2"/>
    <row r="1473" ht="12.75" hidden="1" customHeight="1" x14ac:dyDescent="0.2"/>
    <row r="1474" ht="12.75" hidden="1" customHeight="1" x14ac:dyDescent="0.2"/>
    <row r="1475" ht="12.75" hidden="1" customHeight="1" x14ac:dyDescent="0.2"/>
    <row r="1476" ht="12.75" hidden="1" customHeight="1" x14ac:dyDescent="0.2"/>
    <row r="1477" ht="12.75" hidden="1" customHeight="1" x14ac:dyDescent="0.2"/>
    <row r="1478" ht="12.75" hidden="1" customHeight="1" x14ac:dyDescent="0.2"/>
    <row r="1479" ht="12.75" hidden="1" customHeight="1" x14ac:dyDescent="0.2"/>
    <row r="1480" ht="12.75" hidden="1" customHeight="1" x14ac:dyDescent="0.2"/>
    <row r="1481" ht="12.75" hidden="1" customHeight="1" x14ac:dyDescent="0.2"/>
    <row r="1482" ht="12.75" hidden="1" customHeight="1" x14ac:dyDescent="0.2"/>
    <row r="1483" ht="12.75" hidden="1" customHeight="1" x14ac:dyDescent="0.2"/>
    <row r="1484" ht="12.75" hidden="1" customHeight="1" x14ac:dyDescent="0.2"/>
    <row r="1485" ht="12.75" hidden="1" customHeight="1" x14ac:dyDescent="0.2"/>
    <row r="1486" ht="12.75" hidden="1" customHeight="1" x14ac:dyDescent="0.2"/>
    <row r="1487" ht="12.75" hidden="1" customHeight="1" x14ac:dyDescent="0.2"/>
    <row r="1488" ht="12.75" hidden="1" customHeight="1" x14ac:dyDescent="0.2"/>
    <row r="1489" ht="12.75" hidden="1" customHeight="1" x14ac:dyDescent="0.2"/>
    <row r="1490" ht="12.75" hidden="1" customHeight="1" x14ac:dyDescent="0.2"/>
    <row r="1491" ht="12.75" hidden="1" customHeight="1" x14ac:dyDescent="0.2"/>
    <row r="1492" ht="12.75" hidden="1" customHeight="1" x14ac:dyDescent="0.2"/>
    <row r="1493" ht="12.75" hidden="1" customHeight="1" x14ac:dyDescent="0.2"/>
    <row r="1494" ht="12.75" hidden="1" customHeight="1" x14ac:dyDescent="0.2"/>
    <row r="1495" ht="12.75" hidden="1" customHeight="1" x14ac:dyDescent="0.2"/>
    <row r="1496" ht="12.75" hidden="1" customHeight="1" x14ac:dyDescent="0.2"/>
    <row r="1497" ht="12.75" hidden="1" customHeight="1" x14ac:dyDescent="0.2"/>
    <row r="1498" ht="12.75" hidden="1" customHeight="1" x14ac:dyDescent="0.2"/>
    <row r="1499" ht="12.75" hidden="1" customHeight="1" x14ac:dyDescent="0.2"/>
    <row r="1500" ht="12.75" hidden="1" customHeight="1" x14ac:dyDescent="0.2"/>
    <row r="1501" ht="12.75" hidden="1" customHeight="1" x14ac:dyDescent="0.2"/>
    <row r="1502" ht="12.75" hidden="1" customHeight="1" x14ac:dyDescent="0.2"/>
    <row r="1503" ht="12.75" hidden="1" customHeight="1" x14ac:dyDescent="0.2"/>
    <row r="1504" ht="12.75" hidden="1" customHeight="1" x14ac:dyDescent="0.2"/>
    <row r="1505" ht="12.75" hidden="1" customHeight="1" x14ac:dyDescent="0.2"/>
    <row r="1506" ht="12.75" hidden="1" customHeight="1" x14ac:dyDescent="0.2"/>
    <row r="1507" ht="12.75" hidden="1" customHeight="1" x14ac:dyDescent="0.2"/>
    <row r="1508" ht="12.75" hidden="1" customHeight="1" x14ac:dyDescent="0.2"/>
    <row r="1509" ht="12.75" hidden="1" customHeight="1" x14ac:dyDescent="0.2"/>
    <row r="1510" ht="12.75" hidden="1" customHeight="1" x14ac:dyDescent="0.2"/>
    <row r="1511" ht="12.75" hidden="1" customHeight="1" x14ac:dyDescent="0.2"/>
    <row r="1512" ht="12.75" hidden="1" customHeight="1" x14ac:dyDescent="0.2"/>
    <row r="1513" ht="12.75" hidden="1" customHeight="1" x14ac:dyDescent="0.2"/>
    <row r="1514" ht="12.75" hidden="1" customHeight="1" x14ac:dyDescent="0.2"/>
    <row r="1515" ht="12.75" hidden="1" customHeight="1" x14ac:dyDescent="0.2"/>
    <row r="1516" ht="12.75" hidden="1" customHeight="1" x14ac:dyDescent="0.2"/>
    <row r="1517" ht="12.75" hidden="1" customHeight="1" x14ac:dyDescent="0.2"/>
    <row r="1518" ht="12.75" hidden="1" customHeight="1" x14ac:dyDescent="0.2"/>
    <row r="1519" ht="12.75" hidden="1" customHeight="1" x14ac:dyDescent="0.2"/>
    <row r="1520" ht="12.75" hidden="1" customHeight="1" x14ac:dyDescent="0.2"/>
    <row r="1521" ht="12.75" hidden="1" customHeight="1" x14ac:dyDescent="0.2"/>
    <row r="1522" ht="12.75" hidden="1" customHeight="1" x14ac:dyDescent="0.2"/>
    <row r="1523" ht="12.75" hidden="1" customHeight="1" x14ac:dyDescent="0.2"/>
    <row r="1524" ht="12.75" hidden="1" customHeight="1" x14ac:dyDescent="0.2"/>
    <row r="1525" ht="12.75" hidden="1" customHeight="1" x14ac:dyDescent="0.2"/>
    <row r="1526" ht="12.75" hidden="1" customHeight="1" x14ac:dyDescent="0.2"/>
    <row r="1527" ht="12.75" hidden="1" customHeight="1" x14ac:dyDescent="0.2"/>
    <row r="1528" ht="12.75" hidden="1" customHeight="1" x14ac:dyDescent="0.2"/>
    <row r="1529" ht="12.75" hidden="1" customHeight="1" x14ac:dyDescent="0.2"/>
    <row r="1530" ht="12.75" hidden="1" customHeight="1" x14ac:dyDescent="0.2"/>
    <row r="1531" ht="12.75" hidden="1" customHeight="1" x14ac:dyDescent="0.2"/>
    <row r="1532" ht="12.75" hidden="1" customHeight="1" x14ac:dyDescent="0.2"/>
    <row r="1533" ht="12.75" hidden="1" customHeight="1" x14ac:dyDescent="0.2"/>
    <row r="1534" ht="12.75" hidden="1" customHeight="1" x14ac:dyDescent="0.2"/>
    <row r="1535" ht="12.75" hidden="1" customHeight="1" x14ac:dyDescent="0.2"/>
    <row r="1536" ht="12.75" hidden="1" customHeight="1" x14ac:dyDescent="0.2"/>
    <row r="1537" ht="12.75" hidden="1" customHeight="1" x14ac:dyDescent="0.2"/>
    <row r="1538" ht="12.75" hidden="1" customHeight="1" x14ac:dyDescent="0.2"/>
    <row r="1539" ht="12.75" hidden="1" customHeight="1" x14ac:dyDescent="0.2"/>
    <row r="1540" ht="12.75" hidden="1" customHeight="1" x14ac:dyDescent="0.2"/>
    <row r="1541" ht="12.75" hidden="1" customHeight="1" x14ac:dyDescent="0.2"/>
    <row r="1542" ht="12.75" hidden="1" customHeight="1" x14ac:dyDescent="0.2"/>
    <row r="1543" ht="12.75" hidden="1" customHeight="1" x14ac:dyDescent="0.2"/>
    <row r="1544" ht="12.75" hidden="1" customHeight="1" x14ac:dyDescent="0.2"/>
    <row r="1545" ht="12.75" hidden="1" customHeight="1" x14ac:dyDescent="0.2"/>
    <row r="1546" ht="12.75" hidden="1" customHeight="1" x14ac:dyDescent="0.2"/>
    <row r="1547" ht="12.75" hidden="1" customHeight="1" x14ac:dyDescent="0.2"/>
    <row r="1548" ht="12.75" hidden="1" customHeight="1" x14ac:dyDescent="0.2"/>
    <row r="1549" ht="12.75" hidden="1" customHeight="1" x14ac:dyDescent="0.2"/>
    <row r="1550" ht="12.75" hidden="1" customHeight="1" x14ac:dyDescent="0.2"/>
    <row r="1551" ht="12.75" hidden="1" customHeight="1" x14ac:dyDescent="0.2"/>
    <row r="1552" ht="12.75" hidden="1" customHeight="1" x14ac:dyDescent="0.2"/>
    <row r="1553" ht="12.75" hidden="1" customHeight="1" x14ac:dyDescent="0.2"/>
    <row r="1554" ht="12.75" hidden="1" customHeight="1" x14ac:dyDescent="0.2"/>
    <row r="1555" ht="12.75" hidden="1" customHeight="1" x14ac:dyDescent="0.2"/>
    <row r="1556" ht="12.75" hidden="1" customHeight="1" x14ac:dyDescent="0.2"/>
    <row r="1557" ht="12.75" hidden="1" customHeight="1" x14ac:dyDescent="0.2"/>
    <row r="1558" ht="12.75" hidden="1" customHeight="1" x14ac:dyDescent="0.2"/>
    <row r="1559" ht="12.75" hidden="1" customHeight="1" x14ac:dyDescent="0.2"/>
    <row r="1560" ht="12.75" hidden="1" customHeight="1" x14ac:dyDescent="0.2"/>
    <row r="1561" ht="12.75" hidden="1" customHeight="1" x14ac:dyDescent="0.2"/>
    <row r="1562" ht="12.75" hidden="1" customHeight="1" x14ac:dyDescent="0.2"/>
    <row r="1563" ht="12.75" hidden="1" customHeight="1" x14ac:dyDescent="0.2"/>
    <row r="1564" ht="12.75" hidden="1" customHeight="1" x14ac:dyDescent="0.2"/>
    <row r="1565" ht="12.75" hidden="1" customHeight="1" x14ac:dyDescent="0.2"/>
    <row r="1566" ht="12.75" hidden="1" customHeight="1" x14ac:dyDescent="0.2"/>
    <row r="1567" ht="12.75" hidden="1" customHeight="1" x14ac:dyDescent="0.2"/>
    <row r="1568" ht="12.75" hidden="1" customHeight="1" x14ac:dyDescent="0.2"/>
    <row r="1569" ht="12.75" hidden="1" customHeight="1" x14ac:dyDescent="0.2"/>
    <row r="1570" ht="12.75" hidden="1" customHeight="1" x14ac:dyDescent="0.2"/>
    <row r="1571" ht="12.75" hidden="1" customHeight="1" x14ac:dyDescent="0.2"/>
    <row r="1572" ht="12.75" hidden="1" customHeight="1" x14ac:dyDescent="0.2"/>
    <row r="1573" ht="12.75" hidden="1" customHeight="1" x14ac:dyDescent="0.2"/>
    <row r="1574" ht="12.75" hidden="1" customHeight="1" x14ac:dyDescent="0.2"/>
    <row r="1575" ht="12.75" hidden="1" customHeight="1" x14ac:dyDescent="0.2"/>
    <row r="1576" ht="12.75" hidden="1" customHeight="1" x14ac:dyDescent="0.2"/>
    <row r="1577" ht="12.75" hidden="1" customHeight="1" x14ac:dyDescent="0.2"/>
    <row r="1578" ht="12.75" hidden="1" customHeight="1" x14ac:dyDescent="0.2"/>
    <row r="1579" ht="12.75" hidden="1" customHeight="1" x14ac:dyDescent="0.2"/>
    <row r="1580" ht="12.75" hidden="1" customHeight="1" x14ac:dyDescent="0.2"/>
    <row r="1581" ht="12.75" hidden="1" customHeight="1" x14ac:dyDescent="0.2"/>
    <row r="1582" ht="12.75" hidden="1" customHeight="1" x14ac:dyDescent="0.2"/>
    <row r="1583" ht="12.75" hidden="1" customHeight="1" x14ac:dyDescent="0.2"/>
    <row r="1584" ht="12.75" hidden="1" customHeight="1" x14ac:dyDescent="0.2"/>
    <row r="1585" ht="12.75" hidden="1" customHeight="1" x14ac:dyDescent="0.2"/>
    <row r="1586" ht="12.75" hidden="1" customHeight="1" x14ac:dyDescent="0.2"/>
    <row r="1587" ht="12.75" hidden="1" customHeight="1" x14ac:dyDescent="0.2"/>
    <row r="1588" ht="12.75" hidden="1" customHeight="1" x14ac:dyDescent="0.2"/>
    <row r="1589" ht="12.75" hidden="1" customHeight="1" x14ac:dyDescent="0.2"/>
    <row r="1590" ht="12.75" hidden="1" customHeight="1" x14ac:dyDescent="0.2"/>
    <row r="1591" ht="12.75" hidden="1" customHeight="1" x14ac:dyDescent="0.2"/>
    <row r="1592" ht="12.75" hidden="1" customHeight="1" x14ac:dyDescent="0.2"/>
    <row r="1593" ht="12.75" hidden="1" customHeight="1" x14ac:dyDescent="0.2"/>
    <row r="1594" ht="12.75" hidden="1" customHeight="1" x14ac:dyDescent="0.2"/>
    <row r="1595" ht="12.75" hidden="1" customHeight="1" x14ac:dyDescent="0.2"/>
    <row r="1596" ht="12.75" hidden="1" customHeight="1" x14ac:dyDescent="0.2"/>
    <row r="1597" ht="12.75" hidden="1" customHeight="1" x14ac:dyDescent="0.2"/>
    <row r="1598" ht="12.75" hidden="1" customHeight="1" x14ac:dyDescent="0.2"/>
    <row r="1599" ht="12.75" hidden="1" customHeight="1" x14ac:dyDescent="0.2"/>
    <row r="1600" ht="12.75" hidden="1" customHeight="1" x14ac:dyDescent="0.2"/>
    <row r="1601" ht="12.75" hidden="1" customHeight="1" x14ac:dyDescent="0.2"/>
    <row r="1602" ht="12.75" hidden="1" customHeight="1" x14ac:dyDescent="0.2"/>
    <row r="1603" ht="12.75" hidden="1" customHeight="1" x14ac:dyDescent="0.2"/>
    <row r="1604" ht="12.75" hidden="1" customHeight="1" x14ac:dyDescent="0.2"/>
    <row r="1605" ht="12.75" hidden="1" customHeight="1" x14ac:dyDescent="0.2"/>
    <row r="1606" ht="12.75" hidden="1" customHeight="1" x14ac:dyDescent="0.2"/>
    <row r="1607" ht="12.75" hidden="1" customHeight="1" x14ac:dyDescent="0.2"/>
    <row r="1608" ht="12.75" hidden="1" customHeight="1" x14ac:dyDescent="0.2"/>
    <row r="1609" ht="12.75" hidden="1" customHeight="1" x14ac:dyDescent="0.2"/>
    <row r="1610" ht="12.75" hidden="1" customHeight="1" x14ac:dyDescent="0.2"/>
    <row r="1611" ht="12.75" hidden="1" customHeight="1" x14ac:dyDescent="0.2"/>
    <row r="1612" ht="12.75" hidden="1" customHeight="1" x14ac:dyDescent="0.2"/>
    <row r="1613" ht="12.75" hidden="1" customHeight="1" x14ac:dyDescent="0.2"/>
    <row r="1614" ht="12.75" hidden="1" customHeight="1" x14ac:dyDescent="0.2"/>
    <row r="1615" ht="12.75" hidden="1" customHeight="1" x14ac:dyDescent="0.2"/>
    <row r="1616" ht="12.75" hidden="1" customHeight="1" x14ac:dyDescent="0.2"/>
    <row r="1617" ht="12.75" hidden="1" customHeight="1" x14ac:dyDescent="0.2"/>
    <row r="1618" ht="12.75" hidden="1" customHeight="1" x14ac:dyDescent="0.2"/>
    <row r="1619" ht="12.75" hidden="1" customHeight="1" x14ac:dyDescent="0.2"/>
    <row r="1620" ht="12.75" hidden="1" customHeight="1" x14ac:dyDescent="0.2"/>
    <row r="1621" ht="12.75" hidden="1" customHeight="1" x14ac:dyDescent="0.2"/>
    <row r="1622" ht="12.75" hidden="1" customHeight="1" x14ac:dyDescent="0.2"/>
    <row r="1623" ht="12.75" hidden="1" customHeight="1" x14ac:dyDescent="0.2"/>
    <row r="1624" ht="12.75" hidden="1" customHeight="1" x14ac:dyDescent="0.2"/>
    <row r="1625" ht="12.75" hidden="1" customHeight="1" x14ac:dyDescent="0.2"/>
    <row r="1626" ht="12.75" hidden="1" customHeight="1" x14ac:dyDescent="0.2"/>
    <row r="1627" ht="12.75" hidden="1" customHeight="1" x14ac:dyDescent="0.2"/>
    <row r="1628" ht="12.75" hidden="1" customHeight="1" x14ac:dyDescent="0.2"/>
    <row r="1629" ht="12.75" hidden="1" customHeight="1" x14ac:dyDescent="0.2"/>
    <row r="1630" ht="12.75" hidden="1" customHeight="1" x14ac:dyDescent="0.2"/>
    <row r="1631" ht="12.75" hidden="1" customHeight="1" x14ac:dyDescent="0.2"/>
    <row r="1632" ht="12.75" hidden="1" customHeight="1" x14ac:dyDescent="0.2"/>
    <row r="1633" ht="12.75" hidden="1" customHeight="1" x14ac:dyDescent="0.2"/>
    <row r="1634" ht="12.75" hidden="1" customHeight="1" x14ac:dyDescent="0.2"/>
    <row r="1635" ht="12.75" hidden="1" customHeight="1" x14ac:dyDescent="0.2"/>
    <row r="1636" ht="12.75" hidden="1" customHeight="1" x14ac:dyDescent="0.2"/>
    <row r="1637" ht="12.75" hidden="1" customHeight="1" x14ac:dyDescent="0.2"/>
    <row r="1638" ht="12.75" hidden="1" customHeight="1" x14ac:dyDescent="0.2"/>
    <row r="1639" ht="12.75" hidden="1" customHeight="1" x14ac:dyDescent="0.2"/>
    <row r="1640" ht="12.75" hidden="1" customHeight="1" x14ac:dyDescent="0.2"/>
    <row r="1641" ht="12.75" hidden="1" customHeight="1" x14ac:dyDescent="0.2"/>
    <row r="1642" ht="12.75" hidden="1" customHeight="1" x14ac:dyDescent="0.2"/>
    <row r="1643" ht="12.75" hidden="1" customHeight="1" x14ac:dyDescent="0.2"/>
    <row r="1644" ht="12.75" hidden="1" customHeight="1" x14ac:dyDescent="0.2"/>
    <row r="1645" ht="12.75" hidden="1" customHeight="1" x14ac:dyDescent="0.2"/>
    <row r="1646" ht="12.75" hidden="1" customHeight="1" x14ac:dyDescent="0.2"/>
    <row r="1647" ht="12.75" hidden="1" customHeight="1" x14ac:dyDescent="0.2"/>
    <row r="1648" ht="12.75" hidden="1" customHeight="1" x14ac:dyDescent="0.2"/>
    <row r="1649" ht="12.75" hidden="1" customHeight="1" x14ac:dyDescent="0.2"/>
    <row r="1650" ht="12.75" hidden="1" customHeight="1" x14ac:dyDescent="0.2"/>
    <row r="1651" ht="12.75" hidden="1" customHeight="1" x14ac:dyDescent="0.2"/>
    <row r="1652" ht="12.75" hidden="1" customHeight="1" x14ac:dyDescent="0.2"/>
    <row r="1653" ht="12.75" hidden="1" customHeight="1" x14ac:dyDescent="0.2"/>
    <row r="1654" ht="12.75" hidden="1" customHeight="1" x14ac:dyDescent="0.2"/>
    <row r="1655" ht="12.75" hidden="1" customHeight="1" x14ac:dyDescent="0.2"/>
    <row r="1656" ht="12.75" hidden="1" customHeight="1" x14ac:dyDescent="0.2"/>
    <row r="1657" ht="12.75" hidden="1" customHeight="1" x14ac:dyDescent="0.2"/>
    <row r="1658" ht="12.75" hidden="1" customHeight="1" x14ac:dyDescent="0.2"/>
    <row r="1659" ht="12.75" hidden="1" customHeight="1" x14ac:dyDescent="0.2"/>
    <row r="1660" ht="12.75" hidden="1" customHeight="1" x14ac:dyDescent="0.2"/>
    <row r="1661" ht="12.75" hidden="1" customHeight="1" x14ac:dyDescent="0.2"/>
    <row r="1662" ht="12.75" hidden="1" customHeight="1" x14ac:dyDescent="0.2"/>
    <row r="1663" ht="12.75" hidden="1" customHeight="1" x14ac:dyDescent="0.2"/>
    <row r="1664" ht="12.75" hidden="1" customHeight="1" x14ac:dyDescent="0.2"/>
    <row r="1665" ht="12.75" hidden="1" customHeight="1" x14ac:dyDescent="0.2"/>
    <row r="1666" ht="12.75" hidden="1" customHeight="1" x14ac:dyDescent="0.2"/>
    <row r="1667" ht="12.75" hidden="1" customHeight="1" x14ac:dyDescent="0.2"/>
    <row r="1668" ht="12.75" hidden="1" customHeight="1" x14ac:dyDescent="0.2"/>
    <row r="1669" ht="12.75" hidden="1" customHeight="1" x14ac:dyDescent="0.2"/>
    <row r="1670" ht="12.75" hidden="1" customHeight="1" x14ac:dyDescent="0.2"/>
    <row r="1671" ht="12.75" hidden="1" customHeight="1" x14ac:dyDescent="0.2"/>
    <row r="1672" ht="12.75" hidden="1" customHeight="1" x14ac:dyDescent="0.2"/>
    <row r="1673" ht="12.75" hidden="1" customHeight="1" x14ac:dyDescent="0.2"/>
    <row r="1674" ht="12.75" hidden="1" customHeight="1" x14ac:dyDescent="0.2"/>
    <row r="1675" ht="12.75" hidden="1" customHeight="1" x14ac:dyDescent="0.2"/>
    <row r="1676" ht="12.75" hidden="1" customHeight="1" x14ac:dyDescent="0.2"/>
    <row r="1677" ht="12.75" hidden="1" customHeight="1" x14ac:dyDescent="0.2"/>
    <row r="1678" ht="12.75" hidden="1" customHeight="1" x14ac:dyDescent="0.2"/>
    <row r="1679" ht="12.75" hidden="1" customHeight="1" x14ac:dyDescent="0.2"/>
    <row r="1680" ht="12.75" hidden="1" customHeight="1" x14ac:dyDescent="0.2"/>
    <row r="1681" ht="12.75" hidden="1" customHeight="1" x14ac:dyDescent="0.2"/>
    <row r="1682" ht="12.75" hidden="1" customHeight="1" x14ac:dyDescent="0.2"/>
    <row r="1683" ht="12.75" hidden="1" customHeight="1" x14ac:dyDescent="0.2"/>
    <row r="1684" ht="12.75" hidden="1" customHeight="1" x14ac:dyDescent="0.2"/>
    <row r="1685" ht="12.75" hidden="1" customHeight="1" x14ac:dyDescent="0.2"/>
    <row r="1686" ht="12.75" hidden="1" customHeight="1" x14ac:dyDescent="0.2"/>
    <row r="1687" ht="12.75" hidden="1" customHeight="1" x14ac:dyDescent="0.2"/>
    <row r="1688" ht="12.75" hidden="1" customHeight="1" x14ac:dyDescent="0.2"/>
    <row r="1689" ht="12.75" hidden="1" customHeight="1" x14ac:dyDescent="0.2"/>
    <row r="1690" ht="12.75" hidden="1" customHeight="1" x14ac:dyDescent="0.2"/>
    <row r="1691" ht="12.75" hidden="1" customHeight="1" x14ac:dyDescent="0.2"/>
    <row r="1692" ht="12.75" hidden="1" customHeight="1" x14ac:dyDescent="0.2"/>
    <row r="1693" ht="12.75" hidden="1" customHeight="1" x14ac:dyDescent="0.2"/>
    <row r="1694" ht="12.75" hidden="1" customHeight="1" x14ac:dyDescent="0.2"/>
    <row r="1695" ht="12.75" hidden="1" customHeight="1" x14ac:dyDescent="0.2"/>
    <row r="1696" ht="12.75" hidden="1" customHeight="1" x14ac:dyDescent="0.2"/>
    <row r="1697" ht="12.75" hidden="1" customHeight="1" x14ac:dyDescent="0.2"/>
    <row r="1698" ht="12.75" hidden="1" customHeight="1" x14ac:dyDescent="0.2"/>
    <row r="1699" ht="12.75" hidden="1" customHeight="1" x14ac:dyDescent="0.2"/>
    <row r="1700" ht="12.75" hidden="1" customHeight="1" x14ac:dyDescent="0.2"/>
    <row r="1701" ht="12.75" hidden="1" customHeight="1" x14ac:dyDescent="0.2"/>
    <row r="1702" ht="12.75" hidden="1" customHeight="1" x14ac:dyDescent="0.2"/>
    <row r="1703" ht="12.75" hidden="1" customHeight="1" x14ac:dyDescent="0.2"/>
    <row r="1704" ht="12.75" hidden="1" customHeight="1" x14ac:dyDescent="0.2"/>
    <row r="1705" ht="12.75" hidden="1" customHeight="1" x14ac:dyDescent="0.2"/>
    <row r="1706" ht="12.75" hidden="1" customHeight="1" x14ac:dyDescent="0.2"/>
    <row r="1707" ht="12.75" hidden="1" customHeight="1" x14ac:dyDescent="0.2"/>
    <row r="1708" ht="12.75" hidden="1" customHeight="1" x14ac:dyDescent="0.2"/>
    <row r="1709" ht="12.75" hidden="1" customHeight="1" x14ac:dyDescent="0.2"/>
    <row r="1710" ht="12.75" hidden="1" customHeight="1" x14ac:dyDescent="0.2"/>
    <row r="1711" ht="12.75" hidden="1" customHeight="1" x14ac:dyDescent="0.2"/>
    <row r="1712" ht="12.75" hidden="1" customHeight="1" x14ac:dyDescent="0.2"/>
    <row r="1713" ht="12.75" hidden="1" customHeight="1" x14ac:dyDescent="0.2"/>
    <row r="1714" ht="12.75" hidden="1" customHeight="1" x14ac:dyDescent="0.2"/>
    <row r="1715" ht="12.75" hidden="1" customHeight="1" x14ac:dyDescent="0.2"/>
    <row r="1716" ht="12.75" hidden="1" customHeight="1" x14ac:dyDescent="0.2"/>
    <row r="1717" ht="12.75" hidden="1" customHeight="1" x14ac:dyDescent="0.2"/>
    <row r="1718" ht="12.75" hidden="1" customHeight="1" x14ac:dyDescent="0.2"/>
    <row r="1719" ht="12.75" hidden="1" customHeight="1" x14ac:dyDescent="0.2"/>
    <row r="1720" ht="12.75" hidden="1" customHeight="1" x14ac:dyDescent="0.2"/>
    <row r="1721" ht="12.75" hidden="1" customHeight="1" x14ac:dyDescent="0.2"/>
    <row r="1722" ht="12.75" hidden="1" customHeight="1" x14ac:dyDescent="0.2"/>
    <row r="1723" ht="12.75" hidden="1" customHeight="1" x14ac:dyDescent="0.2"/>
    <row r="1724" ht="12.75" hidden="1" customHeight="1" x14ac:dyDescent="0.2"/>
    <row r="1725" ht="12.75" hidden="1" customHeight="1" x14ac:dyDescent="0.2"/>
    <row r="1726" ht="12.75" hidden="1" customHeight="1" x14ac:dyDescent="0.2"/>
    <row r="1727" ht="12.75" hidden="1" customHeight="1" x14ac:dyDescent="0.2"/>
    <row r="1728" ht="12.75" hidden="1" customHeight="1" x14ac:dyDescent="0.2"/>
    <row r="1729" ht="12.75" hidden="1" customHeight="1" x14ac:dyDescent="0.2"/>
    <row r="1730" ht="12.75" hidden="1" customHeight="1" x14ac:dyDescent="0.2"/>
    <row r="1731" ht="12.75" hidden="1" customHeight="1" x14ac:dyDescent="0.2"/>
    <row r="1732" ht="12.75" hidden="1" customHeight="1" x14ac:dyDescent="0.2"/>
    <row r="1733" ht="12.75" hidden="1" customHeight="1" x14ac:dyDescent="0.2"/>
    <row r="1734" ht="12.75" hidden="1" customHeight="1" x14ac:dyDescent="0.2"/>
    <row r="1735" ht="12.75" hidden="1" customHeight="1" x14ac:dyDescent="0.2"/>
    <row r="1736" ht="12.75" hidden="1" customHeight="1" x14ac:dyDescent="0.2"/>
    <row r="1737" ht="12.75" hidden="1" customHeight="1" x14ac:dyDescent="0.2"/>
    <row r="1738" ht="12.75" hidden="1" customHeight="1" x14ac:dyDescent="0.2"/>
    <row r="1739" ht="12.75" hidden="1" customHeight="1" x14ac:dyDescent="0.2"/>
    <row r="1740" ht="12.75" hidden="1" customHeight="1" x14ac:dyDescent="0.2"/>
    <row r="1741" ht="12.75" hidden="1" customHeight="1" x14ac:dyDescent="0.2"/>
    <row r="1742" ht="12.75" hidden="1" customHeight="1" x14ac:dyDescent="0.2"/>
    <row r="1743" ht="12.75" hidden="1" customHeight="1" x14ac:dyDescent="0.2"/>
    <row r="1744" ht="12.75" hidden="1" customHeight="1" x14ac:dyDescent="0.2"/>
    <row r="1745" ht="12.75" hidden="1" customHeight="1" x14ac:dyDescent="0.2"/>
    <row r="1746" ht="12.75" hidden="1" customHeight="1" x14ac:dyDescent="0.2"/>
    <row r="1747" ht="12.75" hidden="1" customHeight="1" x14ac:dyDescent="0.2"/>
    <row r="1748" ht="12.75" hidden="1" customHeight="1" x14ac:dyDescent="0.2"/>
    <row r="1749" ht="12.75" hidden="1" customHeight="1" x14ac:dyDescent="0.2"/>
    <row r="1750" ht="12.75" hidden="1" customHeight="1" x14ac:dyDescent="0.2"/>
    <row r="1751" ht="12.75" hidden="1" customHeight="1" x14ac:dyDescent="0.2"/>
    <row r="1752" ht="12.75" hidden="1" customHeight="1" x14ac:dyDescent="0.2"/>
    <row r="1753" ht="12.75" hidden="1" customHeight="1" x14ac:dyDescent="0.2"/>
    <row r="1754" ht="12.75" hidden="1" customHeight="1" x14ac:dyDescent="0.2"/>
    <row r="1755" ht="12.75" hidden="1" customHeight="1" x14ac:dyDescent="0.2"/>
    <row r="1756" ht="12.75" hidden="1" customHeight="1" x14ac:dyDescent="0.2"/>
    <row r="1757" ht="12.75" hidden="1" customHeight="1" x14ac:dyDescent="0.2"/>
    <row r="1758" ht="12.75" hidden="1" customHeight="1" x14ac:dyDescent="0.2"/>
    <row r="1759" ht="12.75" hidden="1" customHeight="1" x14ac:dyDescent="0.2"/>
    <row r="1760" ht="12.75" hidden="1" customHeight="1" x14ac:dyDescent="0.2"/>
    <row r="1761" ht="12.75" hidden="1" customHeight="1" x14ac:dyDescent="0.2"/>
    <row r="1762" ht="12.75" hidden="1" customHeight="1" x14ac:dyDescent="0.2"/>
    <row r="1763" ht="12.75" hidden="1" customHeight="1" x14ac:dyDescent="0.2"/>
    <row r="1764" ht="12.75" hidden="1" customHeight="1" x14ac:dyDescent="0.2"/>
    <row r="1765" ht="12.75" hidden="1" customHeight="1" x14ac:dyDescent="0.2"/>
    <row r="1766" ht="12.75" hidden="1" customHeight="1" x14ac:dyDescent="0.2"/>
    <row r="1767" ht="12.75" hidden="1" customHeight="1" x14ac:dyDescent="0.2"/>
    <row r="1768" ht="12.75" hidden="1" customHeight="1" x14ac:dyDescent="0.2"/>
    <row r="1769" ht="12.75" hidden="1" customHeight="1" x14ac:dyDescent="0.2"/>
    <row r="1770" ht="12.75" hidden="1" customHeight="1" x14ac:dyDescent="0.2"/>
    <row r="1771" ht="12.75" hidden="1" customHeight="1" x14ac:dyDescent="0.2"/>
    <row r="1772" ht="12.75" hidden="1" customHeight="1" x14ac:dyDescent="0.2"/>
    <row r="1773" ht="12.75" hidden="1" customHeight="1" x14ac:dyDescent="0.2"/>
    <row r="1774" ht="12.75" hidden="1" customHeight="1" x14ac:dyDescent="0.2"/>
    <row r="1775" ht="12.75" hidden="1" customHeight="1" x14ac:dyDescent="0.2"/>
    <row r="1776" ht="12.75" hidden="1" customHeight="1" x14ac:dyDescent="0.2"/>
    <row r="1777" ht="12.75" hidden="1" customHeight="1" x14ac:dyDescent="0.2"/>
    <row r="1778" ht="12.75" hidden="1" customHeight="1" x14ac:dyDescent="0.2"/>
    <row r="1779" ht="12.75" hidden="1" customHeight="1" x14ac:dyDescent="0.2"/>
    <row r="1780" ht="12.75" hidden="1" customHeight="1" x14ac:dyDescent="0.2"/>
    <row r="1781" ht="12.75" hidden="1" customHeight="1" x14ac:dyDescent="0.2"/>
    <row r="1782" ht="12.75" hidden="1" customHeight="1" x14ac:dyDescent="0.2"/>
    <row r="1783" ht="12.75" hidden="1" customHeight="1" x14ac:dyDescent="0.2"/>
    <row r="1784" ht="12.75" hidden="1" customHeight="1" x14ac:dyDescent="0.2"/>
    <row r="1785" ht="12.75" hidden="1" customHeight="1" x14ac:dyDescent="0.2"/>
    <row r="1786" ht="12.75" hidden="1" customHeight="1" x14ac:dyDescent="0.2"/>
    <row r="1787" ht="12.75" hidden="1" customHeight="1" x14ac:dyDescent="0.2"/>
    <row r="1788" ht="12.75" hidden="1" customHeight="1" x14ac:dyDescent="0.2"/>
    <row r="1789" ht="12.75" hidden="1" customHeight="1" x14ac:dyDescent="0.2"/>
    <row r="1790" ht="12.75" hidden="1" customHeight="1" x14ac:dyDescent="0.2"/>
    <row r="1791" ht="12.75" hidden="1" customHeight="1" x14ac:dyDescent="0.2"/>
    <row r="1792" ht="12.75" hidden="1" customHeight="1" x14ac:dyDescent="0.2"/>
    <row r="1793" ht="12.75" hidden="1" customHeight="1" x14ac:dyDescent="0.2"/>
    <row r="1794" ht="12.75" hidden="1" customHeight="1" x14ac:dyDescent="0.2"/>
    <row r="1795" ht="12.75" hidden="1" customHeight="1" x14ac:dyDescent="0.2"/>
    <row r="1796" ht="12.75" hidden="1" customHeight="1" x14ac:dyDescent="0.2"/>
    <row r="1797" ht="12.75" hidden="1" customHeight="1" x14ac:dyDescent="0.2"/>
    <row r="1798" ht="12.75" hidden="1" customHeight="1" x14ac:dyDescent="0.2"/>
    <row r="1799" ht="12.75" hidden="1" customHeight="1" x14ac:dyDescent="0.2"/>
    <row r="1800" ht="12.75" hidden="1" customHeight="1" x14ac:dyDescent="0.2"/>
    <row r="1801" ht="12.75" hidden="1" customHeight="1" x14ac:dyDescent="0.2"/>
    <row r="1802" ht="12.75" hidden="1" customHeight="1" x14ac:dyDescent="0.2"/>
    <row r="1803" ht="12.75" hidden="1" customHeight="1" x14ac:dyDescent="0.2"/>
    <row r="1804" ht="12.75" hidden="1" customHeight="1" x14ac:dyDescent="0.2"/>
    <row r="1805" ht="12.75" hidden="1" customHeight="1" x14ac:dyDescent="0.2"/>
    <row r="1806" ht="12.75" hidden="1" customHeight="1" x14ac:dyDescent="0.2"/>
    <row r="1807" ht="12.75" hidden="1" customHeight="1" x14ac:dyDescent="0.2"/>
    <row r="1808" ht="12.75" hidden="1" customHeight="1" x14ac:dyDescent="0.2"/>
    <row r="1809" ht="12.75" hidden="1" customHeight="1" x14ac:dyDescent="0.2"/>
    <row r="1810" ht="12.75" hidden="1" customHeight="1" x14ac:dyDescent="0.2"/>
    <row r="1811" ht="12.75" hidden="1" customHeight="1" x14ac:dyDescent="0.2"/>
    <row r="1812" ht="12.75" hidden="1" customHeight="1" x14ac:dyDescent="0.2"/>
    <row r="1813" ht="12.75" hidden="1" customHeight="1" x14ac:dyDescent="0.2"/>
    <row r="1814" ht="12.75" hidden="1" customHeight="1" x14ac:dyDescent="0.2"/>
    <row r="1815" ht="12.75" hidden="1" customHeight="1" x14ac:dyDescent="0.2"/>
    <row r="1816" ht="12.75" hidden="1" customHeight="1" x14ac:dyDescent="0.2"/>
    <row r="1817" ht="12.75" hidden="1" customHeight="1" x14ac:dyDescent="0.2"/>
    <row r="1818" ht="12.75" hidden="1" customHeight="1" x14ac:dyDescent="0.2"/>
    <row r="1819" ht="12.75" hidden="1" customHeight="1" x14ac:dyDescent="0.2"/>
    <row r="1820" ht="12.75" hidden="1" customHeight="1" x14ac:dyDescent="0.2"/>
    <row r="1821" ht="12.75" hidden="1" customHeight="1" x14ac:dyDescent="0.2"/>
    <row r="1822" ht="12.75" hidden="1" customHeight="1" x14ac:dyDescent="0.2"/>
    <row r="1823" ht="12.75" hidden="1" customHeight="1" x14ac:dyDescent="0.2"/>
    <row r="1824" ht="12.75" hidden="1" customHeight="1" x14ac:dyDescent="0.2"/>
    <row r="1825" ht="12.75" hidden="1" customHeight="1" x14ac:dyDescent="0.2"/>
    <row r="1826" ht="12.75" hidden="1" customHeight="1" x14ac:dyDescent="0.2"/>
    <row r="1827" ht="12.75" hidden="1" customHeight="1" x14ac:dyDescent="0.2"/>
    <row r="1828" ht="12.75" hidden="1" customHeight="1" x14ac:dyDescent="0.2"/>
    <row r="1829" ht="12.75" hidden="1" customHeight="1" x14ac:dyDescent="0.2"/>
    <row r="1830" ht="12.75" hidden="1" customHeight="1" x14ac:dyDescent="0.2"/>
    <row r="1831" ht="12.75" hidden="1" customHeight="1" x14ac:dyDescent="0.2"/>
    <row r="1832" ht="12.75" hidden="1" customHeight="1" x14ac:dyDescent="0.2"/>
    <row r="1833" ht="12.75" hidden="1" customHeight="1" x14ac:dyDescent="0.2"/>
    <row r="1834" ht="12.75" hidden="1" customHeight="1" x14ac:dyDescent="0.2"/>
    <row r="1835" ht="12.75" hidden="1" customHeight="1" x14ac:dyDescent="0.2"/>
    <row r="1836" ht="12.75" hidden="1" customHeight="1" x14ac:dyDescent="0.2"/>
    <row r="1837" ht="12.75" hidden="1" customHeight="1" x14ac:dyDescent="0.2"/>
    <row r="1838" ht="12.75" hidden="1" customHeight="1" x14ac:dyDescent="0.2"/>
    <row r="1839" ht="12.75" hidden="1" customHeight="1" x14ac:dyDescent="0.2"/>
    <row r="1840" ht="12.75" hidden="1" customHeight="1" x14ac:dyDescent="0.2"/>
    <row r="1841" ht="12.75" hidden="1" customHeight="1" x14ac:dyDescent="0.2"/>
    <row r="1842" ht="12.75" hidden="1" customHeight="1" x14ac:dyDescent="0.2"/>
    <row r="1843" ht="12.75" hidden="1" customHeight="1" x14ac:dyDescent="0.2"/>
    <row r="1844" ht="12.75" hidden="1" customHeight="1" x14ac:dyDescent="0.2"/>
    <row r="1845" ht="12.75" hidden="1" customHeight="1" x14ac:dyDescent="0.2"/>
    <row r="1846" ht="12.75" hidden="1" customHeight="1" x14ac:dyDescent="0.2"/>
    <row r="1847" ht="12.75" hidden="1" customHeight="1" x14ac:dyDescent="0.2"/>
    <row r="1848" ht="12.75" hidden="1" customHeight="1" x14ac:dyDescent="0.2"/>
    <row r="1849" ht="12.75" hidden="1" customHeight="1" x14ac:dyDescent="0.2"/>
    <row r="1850" ht="12.75" hidden="1" customHeight="1" x14ac:dyDescent="0.2"/>
    <row r="1851" ht="12.75" hidden="1" customHeight="1" x14ac:dyDescent="0.2"/>
    <row r="1852" ht="12.75" hidden="1" customHeight="1" x14ac:dyDescent="0.2"/>
    <row r="1853" ht="12.75" hidden="1" customHeight="1" x14ac:dyDescent="0.2"/>
    <row r="1854" ht="12.75" hidden="1" customHeight="1" x14ac:dyDescent="0.2"/>
    <row r="1855" ht="12.75" hidden="1" customHeight="1" x14ac:dyDescent="0.2"/>
    <row r="1856" ht="12.75" hidden="1" customHeight="1" x14ac:dyDescent="0.2"/>
    <row r="1857" ht="12.75" hidden="1" customHeight="1" x14ac:dyDescent="0.2"/>
    <row r="1858" ht="12.75" hidden="1" customHeight="1" x14ac:dyDescent="0.2"/>
    <row r="1859" ht="12.75" hidden="1" customHeight="1" x14ac:dyDescent="0.2"/>
    <row r="1860" ht="12.75" hidden="1" customHeight="1" x14ac:dyDescent="0.2"/>
    <row r="1861" ht="12.75" hidden="1" customHeight="1" x14ac:dyDescent="0.2"/>
    <row r="1862" ht="12.75" hidden="1" customHeight="1" x14ac:dyDescent="0.2"/>
    <row r="1863" ht="12.75" hidden="1" customHeight="1" x14ac:dyDescent="0.2"/>
    <row r="1864" ht="12.75" hidden="1" customHeight="1" x14ac:dyDescent="0.2"/>
    <row r="1865" ht="12.75" hidden="1" customHeight="1" x14ac:dyDescent="0.2"/>
    <row r="1866" ht="12.75" hidden="1" customHeight="1" x14ac:dyDescent="0.2"/>
    <row r="1867" ht="12.75" hidden="1" customHeight="1" x14ac:dyDescent="0.2"/>
    <row r="1868" ht="12.75" hidden="1" customHeight="1" x14ac:dyDescent="0.2"/>
    <row r="1869" ht="12.75" hidden="1" customHeight="1" x14ac:dyDescent="0.2"/>
    <row r="1870" ht="12.75" hidden="1" customHeight="1" x14ac:dyDescent="0.2"/>
    <row r="1871" ht="12.75" hidden="1" customHeight="1" x14ac:dyDescent="0.2"/>
    <row r="1872" ht="12.75" hidden="1" customHeight="1" x14ac:dyDescent="0.2"/>
    <row r="1873" ht="12.75" hidden="1" customHeight="1" x14ac:dyDescent="0.2"/>
    <row r="1874" ht="12.75" hidden="1" customHeight="1" x14ac:dyDescent="0.2"/>
    <row r="1875" ht="12.75" hidden="1" customHeight="1" x14ac:dyDescent="0.2"/>
    <row r="1876" ht="12.75" hidden="1" customHeight="1" x14ac:dyDescent="0.2"/>
    <row r="1877" ht="12.75" hidden="1" customHeight="1" x14ac:dyDescent="0.2"/>
    <row r="1878" ht="12.75" hidden="1" customHeight="1" x14ac:dyDescent="0.2"/>
    <row r="1879" ht="12.75" hidden="1" customHeight="1" x14ac:dyDescent="0.2"/>
    <row r="1880" ht="12.75" hidden="1" customHeight="1" x14ac:dyDescent="0.2"/>
    <row r="1881" ht="12.75" hidden="1" customHeight="1" x14ac:dyDescent="0.2"/>
    <row r="1882" ht="12.75" hidden="1" customHeight="1" x14ac:dyDescent="0.2"/>
    <row r="1883" ht="12.75" hidden="1" customHeight="1" x14ac:dyDescent="0.2"/>
    <row r="1884" ht="12.75" hidden="1" customHeight="1" x14ac:dyDescent="0.2"/>
    <row r="1885" ht="12.75" hidden="1" customHeight="1" x14ac:dyDescent="0.2"/>
    <row r="1886" ht="12.75" hidden="1" customHeight="1" x14ac:dyDescent="0.2"/>
    <row r="1887" ht="12.75" hidden="1" customHeight="1" x14ac:dyDescent="0.2"/>
    <row r="1888" ht="12.75" hidden="1" customHeight="1" x14ac:dyDescent="0.2"/>
    <row r="1889" ht="12.75" hidden="1" customHeight="1" x14ac:dyDescent="0.2"/>
    <row r="1890" ht="12.75" hidden="1" customHeight="1" x14ac:dyDescent="0.2"/>
    <row r="1891" ht="12.75" hidden="1" customHeight="1" x14ac:dyDescent="0.2"/>
    <row r="1892" ht="12.75" hidden="1" customHeight="1" x14ac:dyDescent="0.2"/>
    <row r="1893" ht="12.75" hidden="1" customHeight="1" x14ac:dyDescent="0.2"/>
    <row r="1894" ht="12.75" hidden="1" customHeight="1" x14ac:dyDescent="0.2"/>
    <row r="1895" ht="12.75" hidden="1" customHeight="1" x14ac:dyDescent="0.2"/>
    <row r="1896" ht="12.75" hidden="1" customHeight="1" x14ac:dyDescent="0.2"/>
    <row r="1897" ht="12.75" hidden="1" customHeight="1" x14ac:dyDescent="0.2"/>
    <row r="1898" ht="12.75" hidden="1" customHeight="1" x14ac:dyDescent="0.2"/>
    <row r="1899" ht="12.75" hidden="1" customHeight="1" x14ac:dyDescent="0.2"/>
    <row r="1900" ht="12.75" hidden="1" customHeight="1" x14ac:dyDescent="0.2"/>
    <row r="1901" ht="12.75" hidden="1" customHeight="1" x14ac:dyDescent="0.2"/>
    <row r="1902" ht="12.75" hidden="1" customHeight="1" x14ac:dyDescent="0.2"/>
    <row r="1903" ht="12.75" hidden="1" customHeight="1" x14ac:dyDescent="0.2"/>
    <row r="1904" ht="12.75" hidden="1" customHeight="1" x14ac:dyDescent="0.2"/>
    <row r="1905" ht="12.75" hidden="1" customHeight="1" x14ac:dyDescent="0.2"/>
    <row r="1906" ht="12.75" hidden="1" customHeight="1" x14ac:dyDescent="0.2"/>
    <row r="1907" ht="12.75" hidden="1" customHeight="1" x14ac:dyDescent="0.2"/>
    <row r="1908" ht="12.75" hidden="1" customHeight="1" x14ac:dyDescent="0.2"/>
    <row r="1909" ht="12.75" hidden="1" customHeight="1" x14ac:dyDescent="0.2"/>
    <row r="1910" ht="12.75" hidden="1" customHeight="1" x14ac:dyDescent="0.2"/>
    <row r="1911" ht="12.75" hidden="1" customHeight="1" x14ac:dyDescent="0.2"/>
    <row r="1912" ht="12.75" hidden="1" customHeight="1" x14ac:dyDescent="0.2"/>
    <row r="1913" ht="12.75" hidden="1" customHeight="1" x14ac:dyDescent="0.2"/>
    <row r="1914" ht="12.75" hidden="1" customHeight="1" x14ac:dyDescent="0.2"/>
    <row r="1915" ht="12.75" hidden="1" customHeight="1" x14ac:dyDescent="0.2"/>
    <row r="1916" ht="12.75" hidden="1" customHeight="1" x14ac:dyDescent="0.2"/>
    <row r="1917" ht="12.75" hidden="1" customHeight="1" x14ac:dyDescent="0.2"/>
    <row r="1918" ht="12.75" hidden="1" customHeight="1" x14ac:dyDescent="0.2"/>
    <row r="1919" ht="12.75" hidden="1" customHeight="1" x14ac:dyDescent="0.2"/>
    <row r="1920" ht="12.75" hidden="1" customHeight="1" x14ac:dyDescent="0.2"/>
    <row r="1921" ht="12.75" hidden="1" customHeight="1" x14ac:dyDescent="0.2"/>
    <row r="1922" ht="12.75" hidden="1" customHeight="1" x14ac:dyDescent="0.2"/>
    <row r="1923" ht="12.75" hidden="1" customHeight="1" x14ac:dyDescent="0.2"/>
    <row r="1924" ht="12.75" hidden="1" customHeight="1" x14ac:dyDescent="0.2"/>
    <row r="1925" ht="12.75" hidden="1" customHeight="1" x14ac:dyDescent="0.2"/>
    <row r="1926" ht="12.75" hidden="1" customHeight="1" x14ac:dyDescent="0.2"/>
    <row r="1927" ht="12.75" hidden="1" customHeight="1" x14ac:dyDescent="0.2"/>
    <row r="1928" ht="12.75" hidden="1" customHeight="1" x14ac:dyDescent="0.2"/>
    <row r="1929" ht="12.75" hidden="1" customHeight="1" x14ac:dyDescent="0.2"/>
    <row r="1930" ht="12.75" hidden="1" customHeight="1" x14ac:dyDescent="0.2"/>
    <row r="1931" ht="12.75" hidden="1" customHeight="1" x14ac:dyDescent="0.2"/>
    <row r="1932" ht="12.75" hidden="1" customHeight="1" x14ac:dyDescent="0.2"/>
    <row r="1933" ht="12.75" hidden="1" customHeight="1" x14ac:dyDescent="0.2"/>
    <row r="1934" ht="12.75" hidden="1" customHeight="1" x14ac:dyDescent="0.2"/>
    <row r="1935" ht="12.75" hidden="1" customHeight="1" x14ac:dyDescent="0.2"/>
    <row r="1936" ht="12.75" hidden="1" customHeight="1" x14ac:dyDescent="0.2"/>
    <row r="1937" ht="12.75" hidden="1" customHeight="1" x14ac:dyDescent="0.2"/>
    <row r="1938" ht="12.75" hidden="1" customHeight="1" x14ac:dyDescent="0.2"/>
    <row r="1939" ht="12.75" hidden="1" customHeight="1" x14ac:dyDescent="0.2"/>
    <row r="1940" ht="12.75" hidden="1" customHeight="1" x14ac:dyDescent="0.2"/>
    <row r="1941" ht="12.75" hidden="1" customHeight="1" x14ac:dyDescent="0.2"/>
    <row r="1942" ht="12.75" hidden="1" customHeight="1" x14ac:dyDescent="0.2"/>
    <row r="1943" ht="12.75" hidden="1" customHeight="1" x14ac:dyDescent="0.2"/>
    <row r="1944" ht="12.75" hidden="1" customHeight="1" x14ac:dyDescent="0.2"/>
    <row r="1945" ht="12.75" hidden="1" customHeight="1" x14ac:dyDescent="0.2"/>
    <row r="1946" ht="12.75" hidden="1" customHeight="1" x14ac:dyDescent="0.2"/>
    <row r="1947" ht="12.75" hidden="1" customHeight="1" x14ac:dyDescent="0.2"/>
    <row r="1948" ht="12.75" hidden="1" customHeight="1" x14ac:dyDescent="0.2"/>
    <row r="1949" ht="12.75" hidden="1" customHeight="1" x14ac:dyDescent="0.2"/>
    <row r="1950" ht="12.75" hidden="1" customHeight="1" x14ac:dyDescent="0.2"/>
    <row r="1951" ht="12.75" hidden="1" customHeight="1" x14ac:dyDescent="0.2"/>
    <row r="1952" ht="12.75" hidden="1" customHeight="1" x14ac:dyDescent="0.2"/>
    <row r="1953" ht="12.75" hidden="1" customHeight="1" x14ac:dyDescent="0.2"/>
    <row r="1954" ht="12.75" hidden="1" customHeight="1" x14ac:dyDescent="0.2"/>
    <row r="1955" ht="12.75" hidden="1" customHeight="1" x14ac:dyDescent="0.2"/>
    <row r="1956" ht="12.75" hidden="1" customHeight="1" x14ac:dyDescent="0.2"/>
    <row r="1957" ht="12.75" hidden="1" customHeight="1" x14ac:dyDescent="0.2"/>
    <row r="1958" ht="12.75" hidden="1" customHeight="1" x14ac:dyDescent="0.2"/>
    <row r="1959" ht="12.75" hidden="1" customHeight="1" x14ac:dyDescent="0.2"/>
    <row r="1960" ht="12.75" hidden="1" customHeight="1" x14ac:dyDescent="0.2"/>
    <row r="1961" ht="12.75" hidden="1" customHeight="1" x14ac:dyDescent="0.2"/>
    <row r="1962" ht="12.75" hidden="1" customHeight="1" x14ac:dyDescent="0.2"/>
    <row r="1963" ht="12.75" hidden="1" customHeight="1" x14ac:dyDescent="0.2"/>
    <row r="1964" ht="12.75" hidden="1" customHeight="1" x14ac:dyDescent="0.2"/>
    <row r="1965" ht="12.75" hidden="1" customHeight="1" x14ac:dyDescent="0.2"/>
    <row r="1966" ht="12.75" hidden="1" customHeight="1" x14ac:dyDescent="0.2"/>
    <row r="1967" ht="12.75" hidden="1" customHeight="1" x14ac:dyDescent="0.2"/>
    <row r="1968" ht="12.75" hidden="1" customHeight="1" x14ac:dyDescent="0.2"/>
    <row r="1969" ht="12.75" hidden="1" customHeight="1" x14ac:dyDescent="0.2"/>
    <row r="1970" ht="12.75" hidden="1" customHeight="1" x14ac:dyDescent="0.2"/>
    <row r="1971" ht="12.75" hidden="1" customHeight="1" x14ac:dyDescent="0.2"/>
    <row r="1972" ht="12.75" hidden="1" customHeight="1" x14ac:dyDescent="0.2"/>
    <row r="1973" ht="12.75" hidden="1" customHeight="1" x14ac:dyDescent="0.2"/>
    <row r="1974" ht="12.75" hidden="1" customHeight="1" x14ac:dyDescent="0.2"/>
    <row r="1975" ht="12.75" hidden="1" customHeight="1" x14ac:dyDescent="0.2"/>
    <row r="1976" ht="12.75" hidden="1" customHeight="1" x14ac:dyDescent="0.2"/>
    <row r="1977" ht="12.75" hidden="1" customHeight="1" x14ac:dyDescent="0.2"/>
    <row r="1978" ht="12.75" hidden="1" customHeight="1" x14ac:dyDescent="0.2"/>
    <row r="1979" ht="12.75" hidden="1" customHeight="1" x14ac:dyDescent="0.2"/>
    <row r="1980" ht="12.75" hidden="1" customHeight="1" x14ac:dyDescent="0.2"/>
    <row r="1981" ht="12.75" hidden="1" customHeight="1" x14ac:dyDescent="0.2"/>
    <row r="1982" ht="12.75" hidden="1" customHeight="1" x14ac:dyDescent="0.2"/>
    <row r="1983" ht="12.75" hidden="1" customHeight="1" x14ac:dyDescent="0.2"/>
    <row r="1984" ht="12.75" hidden="1" customHeight="1" x14ac:dyDescent="0.2"/>
    <row r="1985" ht="12.75" hidden="1" customHeight="1" x14ac:dyDescent="0.2"/>
    <row r="1986" ht="12.75" hidden="1" customHeight="1" x14ac:dyDescent="0.2"/>
    <row r="1987" ht="12.75" hidden="1" customHeight="1" x14ac:dyDescent="0.2"/>
    <row r="1988" ht="12.75" hidden="1" customHeight="1" x14ac:dyDescent="0.2"/>
    <row r="1989" ht="12.75" hidden="1" customHeight="1" x14ac:dyDescent="0.2"/>
    <row r="1990" ht="12.75" hidden="1" customHeight="1" x14ac:dyDescent="0.2"/>
    <row r="1991" ht="12.75" hidden="1" customHeight="1" x14ac:dyDescent="0.2"/>
    <row r="1992" ht="12.75" hidden="1" customHeight="1" x14ac:dyDescent="0.2"/>
    <row r="1993" ht="12.75" hidden="1" customHeight="1" x14ac:dyDescent="0.2"/>
    <row r="1994" ht="12.75" hidden="1" customHeight="1" x14ac:dyDescent="0.2"/>
    <row r="1995" ht="12.75" hidden="1" customHeight="1" x14ac:dyDescent="0.2"/>
    <row r="1996" ht="12.75" hidden="1" customHeight="1" x14ac:dyDescent="0.2"/>
    <row r="1997" ht="12.75" hidden="1" customHeight="1" x14ac:dyDescent="0.2"/>
    <row r="1998" ht="12.75" hidden="1" customHeight="1" x14ac:dyDescent="0.2"/>
    <row r="1999" ht="12.75" hidden="1" customHeight="1" x14ac:dyDescent="0.2"/>
    <row r="2000" ht="12.75" hidden="1" customHeight="1" x14ac:dyDescent="0.2"/>
    <row r="2001" ht="12.75" hidden="1" customHeight="1" x14ac:dyDescent="0.2"/>
    <row r="2002" ht="12.75" hidden="1" customHeight="1" x14ac:dyDescent="0.2"/>
    <row r="2003" ht="12.75" hidden="1" customHeight="1" x14ac:dyDescent="0.2"/>
    <row r="2004" ht="12.75" hidden="1" customHeight="1" x14ac:dyDescent="0.2"/>
    <row r="2005" ht="12.75" hidden="1" customHeight="1" x14ac:dyDescent="0.2"/>
    <row r="2006" ht="12.75" hidden="1" customHeight="1" x14ac:dyDescent="0.2"/>
    <row r="2007" ht="12.75" hidden="1" customHeight="1" x14ac:dyDescent="0.2"/>
    <row r="2008" ht="12.75" hidden="1" customHeight="1" x14ac:dyDescent="0.2"/>
    <row r="2009" ht="12.75" hidden="1" customHeight="1" x14ac:dyDescent="0.2"/>
    <row r="2010" ht="12.75" hidden="1" customHeight="1" x14ac:dyDescent="0.2"/>
    <row r="2011" ht="12.75" hidden="1" customHeight="1" x14ac:dyDescent="0.2"/>
    <row r="2012" ht="12.75" hidden="1" customHeight="1" x14ac:dyDescent="0.2"/>
    <row r="2013" ht="12.75" hidden="1" customHeight="1" x14ac:dyDescent="0.2"/>
    <row r="2014" ht="12.75" hidden="1" customHeight="1" x14ac:dyDescent="0.2"/>
    <row r="2015" ht="12.75" hidden="1" customHeight="1" x14ac:dyDescent="0.2"/>
    <row r="2016" ht="12.75" hidden="1" customHeight="1" x14ac:dyDescent="0.2"/>
    <row r="2017" ht="12.75" hidden="1" customHeight="1" x14ac:dyDescent="0.2"/>
    <row r="2018" ht="12.75" hidden="1" customHeight="1" x14ac:dyDescent="0.2"/>
    <row r="2019" ht="12.75" hidden="1" customHeight="1" x14ac:dyDescent="0.2"/>
    <row r="2020" ht="12.75" hidden="1" customHeight="1" x14ac:dyDescent="0.2"/>
    <row r="2021" ht="12.75" hidden="1" customHeight="1" x14ac:dyDescent="0.2"/>
    <row r="2022" ht="12.75" hidden="1" customHeight="1" x14ac:dyDescent="0.2"/>
    <row r="2023" ht="12.75" hidden="1" customHeight="1" x14ac:dyDescent="0.2"/>
    <row r="2024" ht="12.75" hidden="1" customHeight="1" x14ac:dyDescent="0.2"/>
    <row r="2025" ht="12.75" hidden="1" customHeight="1" x14ac:dyDescent="0.2"/>
    <row r="2026" ht="12.75" hidden="1" customHeight="1" x14ac:dyDescent="0.2"/>
    <row r="2027" ht="12.75" hidden="1" customHeight="1" x14ac:dyDescent="0.2"/>
    <row r="2028" ht="12.75" hidden="1" customHeight="1" x14ac:dyDescent="0.2"/>
    <row r="2029" ht="12.75" hidden="1" customHeight="1" x14ac:dyDescent="0.2"/>
    <row r="2030" ht="12.75" hidden="1" customHeight="1" x14ac:dyDescent="0.2"/>
    <row r="2031" ht="12.75" hidden="1" customHeight="1" x14ac:dyDescent="0.2"/>
    <row r="2032" ht="12.75" hidden="1" customHeight="1" x14ac:dyDescent="0.2"/>
    <row r="2033" ht="12.75" hidden="1" customHeight="1" x14ac:dyDescent="0.2"/>
    <row r="2034" ht="12.75" hidden="1" customHeight="1" x14ac:dyDescent="0.2"/>
    <row r="2035" ht="12.75" hidden="1" customHeight="1" x14ac:dyDescent="0.2"/>
    <row r="2036" ht="12.75" hidden="1" customHeight="1" x14ac:dyDescent="0.2"/>
    <row r="2037" ht="12.75" hidden="1" customHeight="1" x14ac:dyDescent="0.2"/>
    <row r="2038" ht="12.75" hidden="1" customHeight="1" x14ac:dyDescent="0.2"/>
    <row r="2039" ht="12.75" hidden="1" customHeight="1" x14ac:dyDescent="0.2"/>
    <row r="2040" ht="12.75" hidden="1" customHeight="1" x14ac:dyDescent="0.2"/>
    <row r="2041" ht="12.75" hidden="1" customHeight="1" x14ac:dyDescent="0.2"/>
    <row r="2042" ht="12.75" hidden="1" customHeight="1" x14ac:dyDescent="0.2"/>
    <row r="2043" ht="12.75" hidden="1" customHeight="1" x14ac:dyDescent="0.2"/>
    <row r="2044" ht="12.75" hidden="1" customHeight="1" x14ac:dyDescent="0.2"/>
    <row r="2045" ht="12.75" hidden="1" customHeight="1" x14ac:dyDescent="0.2"/>
    <row r="2046" ht="12.75" hidden="1" customHeight="1" x14ac:dyDescent="0.2"/>
    <row r="2047" ht="12.75" hidden="1" customHeight="1" x14ac:dyDescent="0.2"/>
    <row r="2048" ht="12.75" hidden="1" customHeight="1" x14ac:dyDescent="0.2"/>
    <row r="2049" ht="12.75" hidden="1" customHeight="1" x14ac:dyDescent="0.2"/>
    <row r="2050" ht="12.75" hidden="1" customHeight="1" x14ac:dyDescent="0.2"/>
    <row r="2051" ht="12.75" hidden="1" customHeight="1" x14ac:dyDescent="0.2"/>
    <row r="2052" ht="12.75" hidden="1" customHeight="1" x14ac:dyDescent="0.2"/>
    <row r="2053" ht="12.75" hidden="1" customHeight="1" x14ac:dyDescent="0.2"/>
    <row r="2054" ht="12.75" hidden="1" customHeight="1" x14ac:dyDescent="0.2"/>
    <row r="2055" ht="12.75" hidden="1" customHeight="1" x14ac:dyDescent="0.2"/>
    <row r="2056" ht="12.75" hidden="1" customHeight="1" x14ac:dyDescent="0.2"/>
    <row r="2057" ht="12.75" hidden="1" customHeight="1" x14ac:dyDescent="0.2"/>
    <row r="2058" ht="12.75" hidden="1" customHeight="1" x14ac:dyDescent="0.2"/>
    <row r="2059" ht="12.75" hidden="1" customHeight="1" x14ac:dyDescent="0.2"/>
    <row r="2060" ht="12.75" hidden="1" customHeight="1" x14ac:dyDescent="0.2"/>
    <row r="2061" ht="12.75" hidden="1" customHeight="1" x14ac:dyDescent="0.2"/>
    <row r="2062" ht="12.75" hidden="1" customHeight="1" x14ac:dyDescent="0.2"/>
    <row r="2063" ht="12.75" hidden="1" customHeight="1" x14ac:dyDescent="0.2"/>
    <row r="2064" ht="12.75" hidden="1" customHeight="1" x14ac:dyDescent="0.2"/>
    <row r="2065" ht="12.75" hidden="1" customHeight="1" x14ac:dyDescent="0.2"/>
    <row r="2066" ht="12.75" hidden="1" customHeight="1" x14ac:dyDescent="0.2"/>
    <row r="2067" ht="12.75" hidden="1" customHeight="1" x14ac:dyDescent="0.2"/>
    <row r="2068" ht="12.75" hidden="1" customHeight="1" x14ac:dyDescent="0.2"/>
    <row r="2069" ht="12.75" hidden="1" customHeight="1" x14ac:dyDescent="0.2"/>
    <row r="2070" ht="12.75" hidden="1" customHeight="1" x14ac:dyDescent="0.2"/>
    <row r="2071" ht="12.75" hidden="1" customHeight="1" x14ac:dyDescent="0.2"/>
    <row r="2072" ht="12.75" hidden="1" customHeight="1" x14ac:dyDescent="0.2"/>
    <row r="2073" ht="12.75" hidden="1" customHeight="1" x14ac:dyDescent="0.2"/>
    <row r="2074" ht="12.75" hidden="1" customHeight="1" x14ac:dyDescent="0.2"/>
    <row r="2075" ht="12.75" hidden="1" customHeight="1" x14ac:dyDescent="0.2"/>
    <row r="2076" ht="12.75" hidden="1" customHeight="1" x14ac:dyDescent="0.2"/>
    <row r="2077" ht="12.75" hidden="1" customHeight="1" x14ac:dyDescent="0.2"/>
    <row r="2078" ht="12.75" hidden="1" customHeight="1" x14ac:dyDescent="0.2"/>
    <row r="2079" ht="12.75" hidden="1" customHeight="1" x14ac:dyDescent="0.2"/>
    <row r="2080" ht="12.75" hidden="1" customHeight="1" x14ac:dyDescent="0.2"/>
    <row r="2081" ht="12.75" hidden="1" customHeight="1" x14ac:dyDescent="0.2"/>
    <row r="2082" ht="12.75" hidden="1" customHeight="1" x14ac:dyDescent="0.2"/>
    <row r="2083" ht="12.75" hidden="1" customHeight="1" x14ac:dyDescent="0.2"/>
    <row r="2084" ht="12.75" hidden="1" customHeight="1" x14ac:dyDescent="0.2"/>
    <row r="2085" ht="12.75" hidden="1" customHeight="1" x14ac:dyDescent="0.2"/>
    <row r="2086" ht="12.75" hidden="1" customHeight="1" x14ac:dyDescent="0.2"/>
    <row r="2087" ht="12.75" hidden="1" customHeight="1" x14ac:dyDescent="0.2"/>
    <row r="2088" ht="12.75" hidden="1" customHeight="1" x14ac:dyDescent="0.2"/>
    <row r="2089" ht="12.75" hidden="1" customHeight="1" x14ac:dyDescent="0.2"/>
    <row r="2090" ht="12.75" hidden="1" customHeight="1" x14ac:dyDescent="0.2"/>
    <row r="2091" ht="12.75" hidden="1" customHeight="1" x14ac:dyDescent="0.2"/>
    <row r="2092" ht="12.75" hidden="1" customHeight="1" x14ac:dyDescent="0.2"/>
    <row r="2093" ht="12.75" hidden="1" customHeight="1" x14ac:dyDescent="0.2"/>
    <row r="2094" ht="12.75" hidden="1" customHeight="1" x14ac:dyDescent="0.2"/>
    <row r="2095" ht="12.75" hidden="1" customHeight="1" x14ac:dyDescent="0.2"/>
    <row r="2096" ht="12.75" hidden="1" customHeight="1" x14ac:dyDescent="0.2"/>
    <row r="2097" ht="12.75" hidden="1" customHeight="1" x14ac:dyDescent="0.2"/>
    <row r="2098" ht="12.75" hidden="1" customHeight="1" x14ac:dyDescent="0.2"/>
    <row r="2099" ht="12.75" hidden="1" customHeight="1" x14ac:dyDescent="0.2"/>
    <row r="2100" ht="12.75" hidden="1" customHeight="1" x14ac:dyDescent="0.2"/>
    <row r="2101" ht="12.75" hidden="1" customHeight="1" x14ac:dyDescent="0.2"/>
    <row r="2102" ht="12.75" hidden="1" customHeight="1" x14ac:dyDescent="0.2"/>
    <row r="2103" ht="12.75" hidden="1" customHeight="1" x14ac:dyDescent="0.2"/>
    <row r="2104" ht="12.75" hidden="1" customHeight="1" x14ac:dyDescent="0.2"/>
    <row r="2105" ht="12.75" hidden="1" customHeight="1" x14ac:dyDescent="0.2"/>
    <row r="2106" ht="12.75" hidden="1" customHeight="1" x14ac:dyDescent="0.2"/>
    <row r="2107" ht="12.75" hidden="1" customHeight="1" x14ac:dyDescent="0.2"/>
    <row r="2108" ht="12.75" hidden="1" customHeight="1" x14ac:dyDescent="0.2"/>
    <row r="2109" ht="12.75" hidden="1" customHeight="1" x14ac:dyDescent="0.2"/>
    <row r="2110" ht="12.75" hidden="1" customHeight="1" x14ac:dyDescent="0.2"/>
    <row r="2111" ht="12.75" hidden="1" customHeight="1" x14ac:dyDescent="0.2"/>
    <row r="2112" ht="12.75" hidden="1" customHeight="1" x14ac:dyDescent="0.2"/>
    <row r="2113" ht="12.75" hidden="1" customHeight="1" x14ac:dyDescent="0.2"/>
    <row r="2114" ht="12.75" hidden="1" customHeight="1" x14ac:dyDescent="0.2"/>
    <row r="2115" ht="12.75" hidden="1" customHeight="1" x14ac:dyDescent="0.2"/>
    <row r="2116" ht="12.75" hidden="1" customHeight="1" x14ac:dyDescent="0.2"/>
    <row r="2117" ht="12.75" hidden="1" customHeight="1" x14ac:dyDescent="0.2"/>
    <row r="2118" ht="12.75" hidden="1" customHeight="1" x14ac:dyDescent="0.2"/>
    <row r="2119" ht="12.75" hidden="1" customHeight="1" x14ac:dyDescent="0.2"/>
    <row r="2120" ht="12.75" hidden="1" customHeight="1" x14ac:dyDescent="0.2"/>
    <row r="2121" ht="12.75" hidden="1" customHeight="1" x14ac:dyDescent="0.2"/>
    <row r="2122" ht="12.75" hidden="1" customHeight="1" x14ac:dyDescent="0.2"/>
    <row r="2123" ht="12.75" hidden="1" customHeight="1" x14ac:dyDescent="0.2"/>
    <row r="2124" ht="12.75" hidden="1" customHeight="1" x14ac:dyDescent="0.2"/>
    <row r="2125" ht="12.75" hidden="1" customHeight="1" x14ac:dyDescent="0.2"/>
    <row r="2126" ht="12.75" hidden="1" customHeight="1" x14ac:dyDescent="0.2"/>
    <row r="2127" ht="12.75" hidden="1" customHeight="1" x14ac:dyDescent="0.2"/>
    <row r="2128" ht="12.75" hidden="1" customHeight="1" x14ac:dyDescent="0.2"/>
    <row r="2129" ht="12.75" hidden="1" customHeight="1" x14ac:dyDescent="0.2"/>
    <row r="2130" ht="12.75" hidden="1" customHeight="1" x14ac:dyDescent="0.2"/>
    <row r="2131" ht="12.75" hidden="1" customHeight="1" x14ac:dyDescent="0.2"/>
    <row r="2132" ht="12.75" hidden="1" customHeight="1" x14ac:dyDescent="0.2"/>
    <row r="2133" ht="12.75" hidden="1" customHeight="1" x14ac:dyDescent="0.2"/>
    <row r="2134" ht="12.75" hidden="1" customHeight="1" x14ac:dyDescent="0.2"/>
    <row r="2135" ht="12.75" hidden="1" customHeight="1" x14ac:dyDescent="0.2"/>
    <row r="2136" ht="12.75" hidden="1" customHeight="1" x14ac:dyDescent="0.2"/>
    <row r="2137" ht="12.75" hidden="1" customHeight="1" x14ac:dyDescent="0.2"/>
    <row r="2138" ht="12.75" hidden="1" customHeight="1" x14ac:dyDescent="0.2"/>
    <row r="2139" ht="12.75" hidden="1" customHeight="1" x14ac:dyDescent="0.2"/>
    <row r="2140" ht="12.75" hidden="1" customHeight="1" x14ac:dyDescent="0.2"/>
    <row r="2141" ht="12.75" hidden="1" customHeight="1" x14ac:dyDescent="0.2"/>
    <row r="2142" ht="12.75" hidden="1" customHeight="1" x14ac:dyDescent="0.2"/>
    <row r="2143" ht="12.75" hidden="1" customHeight="1" x14ac:dyDescent="0.2"/>
    <row r="2144" ht="12.75" hidden="1" customHeight="1" x14ac:dyDescent="0.2"/>
    <row r="2145" ht="12.75" hidden="1" customHeight="1" x14ac:dyDescent="0.2"/>
    <row r="2146" ht="12.75" hidden="1" customHeight="1" x14ac:dyDescent="0.2"/>
    <row r="2147" ht="12.75" hidden="1" customHeight="1" x14ac:dyDescent="0.2"/>
    <row r="2148" ht="12.75" hidden="1" customHeight="1" x14ac:dyDescent="0.2"/>
    <row r="2149" ht="12.75" hidden="1" customHeight="1" x14ac:dyDescent="0.2"/>
    <row r="2150" ht="12.75" hidden="1" customHeight="1" x14ac:dyDescent="0.2"/>
    <row r="2151" ht="12.75" hidden="1" customHeight="1" x14ac:dyDescent="0.2"/>
    <row r="2152" ht="12.75" hidden="1" customHeight="1" x14ac:dyDescent="0.2"/>
    <row r="2153" ht="12.75" hidden="1" customHeight="1" x14ac:dyDescent="0.2"/>
    <row r="2154" ht="12.75" hidden="1" customHeight="1" x14ac:dyDescent="0.2"/>
    <row r="2155" ht="12.75" hidden="1" customHeight="1" x14ac:dyDescent="0.2"/>
    <row r="2156" ht="12.75" hidden="1" customHeight="1" x14ac:dyDescent="0.2"/>
    <row r="2157" ht="12.75" hidden="1" customHeight="1" x14ac:dyDescent="0.2"/>
    <row r="2158" ht="12.75" hidden="1" customHeight="1" x14ac:dyDescent="0.2"/>
    <row r="2159" ht="12.75" hidden="1" customHeight="1" x14ac:dyDescent="0.2"/>
    <row r="2160" ht="12.75" hidden="1" customHeight="1" x14ac:dyDescent="0.2"/>
    <row r="2161" ht="12.75" hidden="1" customHeight="1" x14ac:dyDescent="0.2"/>
    <row r="2162" ht="12.75" hidden="1" customHeight="1" x14ac:dyDescent="0.2"/>
    <row r="2163" ht="12.75" hidden="1" customHeight="1" x14ac:dyDescent="0.2"/>
    <row r="2164" ht="12.75" hidden="1" customHeight="1" x14ac:dyDescent="0.2"/>
    <row r="2165" ht="12.75" hidden="1" customHeight="1" x14ac:dyDescent="0.2"/>
    <row r="2166" ht="12.75" hidden="1" customHeight="1" x14ac:dyDescent="0.2"/>
    <row r="2167" ht="12.75" hidden="1" customHeight="1" x14ac:dyDescent="0.2"/>
    <row r="2168" ht="12.75" hidden="1" customHeight="1" x14ac:dyDescent="0.2"/>
    <row r="2169" ht="12.75" hidden="1" customHeight="1" x14ac:dyDescent="0.2"/>
    <row r="2170" ht="12.75" hidden="1" customHeight="1" x14ac:dyDescent="0.2"/>
    <row r="2171" ht="12.75" hidden="1" customHeight="1" x14ac:dyDescent="0.2"/>
    <row r="2172" ht="12.75" hidden="1" customHeight="1" x14ac:dyDescent="0.2"/>
    <row r="2173" ht="12.75" hidden="1" customHeight="1" x14ac:dyDescent="0.2"/>
    <row r="2174" ht="12.75" hidden="1" customHeight="1" x14ac:dyDescent="0.2"/>
    <row r="2175" ht="12.75" hidden="1" customHeight="1" x14ac:dyDescent="0.2"/>
    <row r="2176" ht="12.75" hidden="1" customHeight="1" x14ac:dyDescent="0.2"/>
    <row r="2177" ht="12.75" hidden="1" customHeight="1" x14ac:dyDescent="0.2"/>
    <row r="2178" ht="12.75" hidden="1" customHeight="1" x14ac:dyDescent="0.2"/>
    <row r="2179" ht="12.75" hidden="1" customHeight="1" x14ac:dyDescent="0.2"/>
    <row r="2180" ht="12.75" hidden="1" customHeight="1" x14ac:dyDescent="0.2"/>
    <row r="2181" ht="12.75" hidden="1" customHeight="1" x14ac:dyDescent="0.2"/>
    <row r="2182" ht="12.75" hidden="1" customHeight="1" x14ac:dyDescent="0.2"/>
    <row r="2183" ht="12.75" hidden="1" customHeight="1" x14ac:dyDescent="0.2"/>
    <row r="2184" ht="12.75" hidden="1" customHeight="1" x14ac:dyDescent="0.2"/>
    <row r="2185" ht="12.75" hidden="1" customHeight="1" x14ac:dyDescent="0.2"/>
    <row r="2186" ht="12.75" hidden="1" customHeight="1" x14ac:dyDescent="0.2"/>
    <row r="2187" ht="12.75" hidden="1" customHeight="1" x14ac:dyDescent="0.2"/>
    <row r="2188" ht="12.75" hidden="1" customHeight="1" x14ac:dyDescent="0.2"/>
    <row r="2189" ht="12.75" hidden="1" customHeight="1" x14ac:dyDescent="0.2"/>
    <row r="2190" ht="12.75" hidden="1" customHeight="1" x14ac:dyDescent="0.2"/>
    <row r="2191" ht="12.75" hidden="1" customHeight="1" x14ac:dyDescent="0.2"/>
    <row r="2192" ht="12.75" hidden="1" customHeight="1" x14ac:dyDescent="0.2"/>
    <row r="2193" ht="12.75" hidden="1" customHeight="1" x14ac:dyDescent="0.2"/>
    <row r="2194" ht="12.75" hidden="1" customHeight="1" x14ac:dyDescent="0.2"/>
    <row r="2195" ht="12.75" hidden="1" customHeight="1" x14ac:dyDescent="0.2"/>
    <row r="2196" ht="12.75" hidden="1" customHeight="1" x14ac:dyDescent="0.2"/>
    <row r="2197" ht="12.75" hidden="1" customHeight="1" x14ac:dyDescent="0.2"/>
    <row r="2198" ht="12.75" hidden="1" customHeight="1" x14ac:dyDescent="0.2"/>
    <row r="2199" ht="12.75" hidden="1" customHeight="1" x14ac:dyDescent="0.2"/>
    <row r="2200" ht="12.75" hidden="1" customHeight="1" x14ac:dyDescent="0.2"/>
    <row r="2201" ht="12.75" hidden="1" customHeight="1" x14ac:dyDescent="0.2"/>
    <row r="2202" ht="12.75" hidden="1" customHeight="1" x14ac:dyDescent="0.2"/>
    <row r="2203" ht="12.75" hidden="1" customHeight="1" x14ac:dyDescent="0.2"/>
    <row r="2204" ht="12.75" hidden="1" customHeight="1" x14ac:dyDescent="0.2"/>
    <row r="2205" ht="12.75" hidden="1" customHeight="1" x14ac:dyDescent="0.2"/>
    <row r="2206" ht="12.75" hidden="1" customHeight="1" x14ac:dyDescent="0.2"/>
    <row r="2207" ht="12.75" hidden="1" customHeight="1" x14ac:dyDescent="0.2"/>
    <row r="2208" ht="12.75" hidden="1" customHeight="1" x14ac:dyDescent="0.2"/>
    <row r="2209" ht="12.75" hidden="1" customHeight="1" x14ac:dyDescent="0.2"/>
    <row r="2210" ht="12.75" hidden="1" customHeight="1" x14ac:dyDescent="0.2"/>
    <row r="2211" ht="12.75" hidden="1" customHeight="1" x14ac:dyDescent="0.2"/>
    <row r="2212" ht="12.75" hidden="1" customHeight="1" x14ac:dyDescent="0.2"/>
    <row r="2213" ht="12.75" hidden="1" customHeight="1" x14ac:dyDescent="0.2"/>
    <row r="2214" ht="12.75" hidden="1" customHeight="1" x14ac:dyDescent="0.2"/>
    <row r="2215" ht="12.75" hidden="1" customHeight="1" x14ac:dyDescent="0.2"/>
    <row r="2216" ht="12.75" hidden="1" customHeight="1" x14ac:dyDescent="0.2"/>
    <row r="2217" ht="12.75" hidden="1" customHeight="1" x14ac:dyDescent="0.2"/>
    <row r="2218" ht="12.75" hidden="1" customHeight="1" x14ac:dyDescent="0.2"/>
    <row r="2219" ht="12.75" hidden="1" customHeight="1" x14ac:dyDescent="0.2"/>
    <row r="2220" ht="12.75" hidden="1" customHeight="1" x14ac:dyDescent="0.2"/>
    <row r="2221" ht="12.75" hidden="1" customHeight="1" x14ac:dyDescent="0.2"/>
    <row r="2222" ht="12.75" hidden="1" customHeight="1" x14ac:dyDescent="0.2"/>
    <row r="2223" ht="12.75" hidden="1" customHeight="1" x14ac:dyDescent="0.2"/>
    <row r="2224" ht="12.75" hidden="1" customHeight="1" x14ac:dyDescent="0.2"/>
    <row r="2225" ht="12.75" hidden="1" customHeight="1" x14ac:dyDescent="0.2"/>
    <row r="2226" ht="12.75" hidden="1" customHeight="1" x14ac:dyDescent="0.2"/>
    <row r="2227" ht="12.75" hidden="1" customHeight="1" x14ac:dyDescent="0.2"/>
    <row r="2228" ht="12.75" hidden="1" customHeight="1" x14ac:dyDescent="0.2"/>
    <row r="2229" ht="12.75" hidden="1" customHeight="1" x14ac:dyDescent="0.2"/>
    <row r="2230" ht="12.75" hidden="1" customHeight="1" x14ac:dyDescent="0.2"/>
    <row r="2231" ht="12.75" hidden="1" customHeight="1" x14ac:dyDescent="0.2"/>
    <row r="2232" ht="12.75" hidden="1" customHeight="1" x14ac:dyDescent="0.2"/>
    <row r="2233" ht="12.75" hidden="1" customHeight="1" x14ac:dyDescent="0.2"/>
    <row r="2234" ht="12.75" hidden="1" customHeight="1" x14ac:dyDescent="0.2"/>
    <row r="2235" ht="12.75" hidden="1" customHeight="1" x14ac:dyDescent="0.2"/>
    <row r="2236" ht="12.75" hidden="1" customHeight="1" x14ac:dyDescent="0.2"/>
    <row r="2237" ht="12.75" hidden="1" customHeight="1" x14ac:dyDescent="0.2"/>
    <row r="2238" ht="12.75" hidden="1" customHeight="1" x14ac:dyDescent="0.2"/>
    <row r="2239" ht="12.75" hidden="1" customHeight="1" x14ac:dyDescent="0.2"/>
    <row r="2240" ht="12.75" hidden="1" customHeight="1" x14ac:dyDescent="0.2"/>
    <row r="2241" ht="12.75" hidden="1" customHeight="1" x14ac:dyDescent="0.2"/>
    <row r="2242" ht="12.75" hidden="1" customHeight="1" x14ac:dyDescent="0.2"/>
    <row r="2243" ht="12.75" hidden="1" customHeight="1" x14ac:dyDescent="0.2"/>
    <row r="2244" ht="12.75" hidden="1" customHeight="1" x14ac:dyDescent="0.2"/>
    <row r="2245" ht="12.75" hidden="1" customHeight="1" x14ac:dyDescent="0.2"/>
    <row r="2246" ht="12.75" hidden="1" customHeight="1" x14ac:dyDescent="0.2"/>
    <row r="2247" ht="12.75" hidden="1" customHeight="1" x14ac:dyDescent="0.2"/>
    <row r="2248" ht="12.75" hidden="1" customHeight="1" x14ac:dyDescent="0.2"/>
    <row r="2249" ht="12.75" hidden="1" customHeight="1" x14ac:dyDescent="0.2"/>
    <row r="2250" ht="12.75" hidden="1" customHeight="1" x14ac:dyDescent="0.2"/>
    <row r="2251" ht="12.75" hidden="1" customHeight="1" x14ac:dyDescent="0.2"/>
    <row r="2252" ht="12.75" hidden="1" customHeight="1" x14ac:dyDescent="0.2"/>
    <row r="2253" ht="12.75" hidden="1" customHeight="1" x14ac:dyDescent="0.2"/>
    <row r="2254" ht="12.75" hidden="1" customHeight="1" x14ac:dyDescent="0.2"/>
    <row r="2255" ht="12.75" hidden="1" customHeight="1" x14ac:dyDescent="0.2"/>
    <row r="2256" ht="12.75" hidden="1" customHeight="1" x14ac:dyDescent="0.2"/>
    <row r="2257" ht="12.75" hidden="1" customHeight="1" x14ac:dyDescent="0.2"/>
    <row r="2258" ht="12.75" hidden="1" customHeight="1" x14ac:dyDescent="0.2"/>
    <row r="2259" ht="12.75" hidden="1" customHeight="1" x14ac:dyDescent="0.2"/>
    <row r="2260" ht="12.75" hidden="1" customHeight="1" x14ac:dyDescent="0.2"/>
    <row r="2261" ht="12.75" hidden="1" customHeight="1" x14ac:dyDescent="0.2"/>
    <row r="2262" ht="12.75" hidden="1" customHeight="1" x14ac:dyDescent="0.2"/>
    <row r="2263" ht="12.75" hidden="1" customHeight="1" x14ac:dyDescent="0.2"/>
    <row r="2264" ht="12.75" hidden="1" customHeight="1" x14ac:dyDescent="0.2"/>
    <row r="2265" ht="12.75" hidden="1" customHeight="1" x14ac:dyDescent="0.2"/>
    <row r="2266" ht="12.75" hidden="1" customHeight="1" x14ac:dyDescent="0.2"/>
    <row r="2267" ht="12.75" hidden="1" customHeight="1" x14ac:dyDescent="0.2"/>
    <row r="2268" ht="12.75" hidden="1" customHeight="1" x14ac:dyDescent="0.2"/>
    <row r="2269" ht="12.75" hidden="1" customHeight="1" x14ac:dyDescent="0.2"/>
    <row r="2270" ht="12.75" hidden="1" customHeight="1" x14ac:dyDescent="0.2"/>
    <row r="2271" ht="12.75" hidden="1" customHeight="1" x14ac:dyDescent="0.2"/>
    <row r="2272" ht="12.75" hidden="1" customHeight="1" x14ac:dyDescent="0.2"/>
    <row r="2273" ht="12.75" hidden="1" customHeight="1" x14ac:dyDescent="0.2"/>
    <row r="2274" ht="12.75" hidden="1" customHeight="1" x14ac:dyDescent="0.2"/>
    <row r="2275" ht="12.75" hidden="1" customHeight="1" x14ac:dyDescent="0.2"/>
    <row r="2276" ht="12.75" hidden="1" customHeight="1" x14ac:dyDescent="0.2"/>
    <row r="2277" ht="12.75" hidden="1" customHeight="1" x14ac:dyDescent="0.2"/>
    <row r="2278" ht="12.75" hidden="1" customHeight="1" x14ac:dyDescent="0.2"/>
    <row r="2279" ht="12.75" hidden="1" customHeight="1" x14ac:dyDescent="0.2"/>
    <row r="2280" ht="12.75" hidden="1" customHeight="1" x14ac:dyDescent="0.2"/>
    <row r="2281" ht="12.75" hidden="1" customHeight="1" x14ac:dyDescent="0.2"/>
    <row r="2282" ht="12.75" hidden="1" customHeight="1" x14ac:dyDescent="0.2"/>
    <row r="2283" ht="12.75" hidden="1" customHeight="1" x14ac:dyDescent="0.2"/>
    <row r="2284" ht="12.75" hidden="1" customHeight="1" x14ac:dyDescent="0.2"/>
    <row r="2285" ht="12.75" hidden="1" customHeight="1" x14ac:dyDescent="0.2"/>
    <row r="2286" ht="12.75" hidden="1" customHeight="1" x14ac:dyDescent="0.2"/>
    <row r="2287" ht="12.75" hidden="1" customHeight="1" x14ac:dyDescent="0.2"/>
    <row r="2288" ht="12.75" hidden="1" customHeight="1" x14ac:dyDescent="0.2"/>
    <row r="2289" ht="12.75" hidden="1" customHeight="1" x14ac:dyDescent="0.2"/>
    <row r="2290" ht="12.75" hidden="1" customHeight="1" x14ac:dyDescent="0.2"/>
    <row r="2291" ht="12.75" hidden="1" customHeight="1" x14ac:dyDescent="0.2"/>
    <row r="2292" ht="12.75" hidden="1" customHeight="1" x14ac:dyDescent="0.2"/>
    <row r="2293" ht="12.75" hidden="1" customHeight="1" x14ac:dyDescent="0.2"/>
    <row r="2294" ht="12.75" hidden="1" customHeight="1" x14ac:dyDescent="0.2"/>
    <row r="2295" ht="12.75" hidden="1" customHeight="1" x14ac:dyDescent="0.2"/>
    <row r="2296" ht="12.75" hidden="1" customHeight="1" x14ac:dyDescent="0.2"/>
    <row r="2297" ht="12.75" hidden="1" customHeight="1" x14ac:dyDescent="0.2"/>
    <row r="2298" ht="12.75" hidden="1" customHeight="1" x14ac:dyDescent="0.2"/>
    <row r="2299" ht="12.75" hidden="1" customHeight="1" x14ac:dyDescent="0.2"/>
    <row r="2300" ht="12.75" hidden="1" customHeight="1" x14ac:dyDescent="0.2"/>
    <row r="2301" ht="12.75" hidden="1" customHeight="1" x14ac:dyDescent="0.2"/>
    <row r="2302" ht="12.75" hidden="1" customHeight="1" x14ac:dyDescent="0.2"/>
    <row r="2303" ht="12.75" hidden="1" customHeight="1" x14ac:dyDescent="0.2"/>
    <row r="2304" ht="12.75" hidden="1" customHeight="1" x14ac:dyDescent="0.2"/>
    <row r="2305" ht="12.75" hidden="1" customHeight="1" x14ac:dyDescent="0.2"/>
    <row r="2306" ht="12.75" hidden="1" customHeight="1" x14ac:dyDescent="0.2"/>
    <row r="2307" ht="12.75" hidden="1" customHeight="1" x14ac:dyDescent="0.2"/>
    <row r="2308" ht="12.75" hidden="1" customHeight="1" x14ac:dyDescent="0.2"/>
    <row r="2309" ht="12.75" hidden="1" customHeight="1" x14ac:dyDescent="0.2"/>
    <row r="2310" ht="12.75" hidden="1" customHeight="1" x14ac:dyDescent="0.2"/>
    <row r="2311" ht="12.75" hidden="1" customHeight="1" x14ac:dyDescent="0.2"/>
    <row r="2312" ht="12.75" hidden="1" customHeight="1" x14ac:dyDescent="0.2"/>
    <row r="2313" ht="12.75" hidden="1" customHeight="1" x14ac:dyDescent="0.2"/>
    <row r="2314" ht="12.75" hidden="1" customHeight="1" x14ac:dyDescent="0.2"/>
    <row r="2315" ht="12.75" hidden="1" customHeight="1" x14ac:dyDescent="0.2"/>
    <row r="2316" ht="12.75" hidden="1" customHeight="1" x14ac:dyDescent="0.2"/>
    <row r="2317" ht="12.75" hidden="1" customHeight="1" x14ac:dyDescent="0.2"/>
    <row r="2318" ht="12.75" hidden="1" customHeight="1" x14ac:dyDescent="0.2"/>
    <row r="2319" ht="12.75" hidden="1" customHeight="1" x14ac:dyDescent="0.2"/>
    <row r="2320" ht="12.75" hidden="1" customHeight="1" x14ac:dyDescent="0.2"/>
    <row r="2321" ht="12.75" hidden="1" customHeight="1" x14ac:dyDescent="0.2"/>
    <row r="2322" ht="12.75" hidden="1" customHeight="1" x14ac:dyDescent="0.2"/>
    <row r="2323" ht="12.75" hidden="1" customHeight="1" x14ac:dyDescent="0.2"/>
    <row r="2324" ht="12.75" hidden="1" customHeight="1" x14ac:dyDescent="0.2"/>
    <row r="2325" ht="12.75" hidden="1" customHeight="1" x14ac:dyDescent="0.2"/>
    <row r="2326" ht="12.75" hidden="1" customHeight="1" x14ac:dyDescent="0.2"/>
    <row r="2327" ht="12.75" hidden="1" customHeight="1" x14ac:dyDescent="0.2"/>
    <row r="2328" ht="12.75" hidden="1" customHeight="1" x14ac:dyDescent="0.2"/>
    <row r="2329" ht="12.75" hidden="1" customHeight="1" x14ac:dyDescent="0.2"/>
    <row r="2330" ht="12.75" hidden="1" customHeight="1" x14ac:dyDescent="0.2"/>
    <row r="2331" ht="12.75" hidden="1" customHeight="1" x14ac:dyDescent="0.2"/>
    <row r="2332" ht="12.75" hidden="1" customHeight="1" x14ac:dyDescent="0.2"/>
    <row r="2333" ht="12.75" hidden="1" customHeight="1" x14ac:dyDescent="0.2"/>
    <row r="2334" ht="12.75" hidden="1" customHeight="1" x14ac:dyDescent="0.2"/>
    <row r="2335" ht="12.75" hidden="1" customHeight="1" x14ac:dyDescent="0.2"/>
    <row r="2336" ht="12.75" hidden="1" customHeight="1" x14ac:dyDescent="0.2"/>
    <row r="2337" ht="12.75" hidden="1" customHeight="1" x14ac:dyDescent="0.2"/>
    <row r="2338" ht="12.75" hidden="1" customHeight="1" x14ac:dyDescent="0.2"/>
    <row r="2339" ht="12.75" hidden="1" customHeight="1" x14ac:dyDescent="0.2"/>
    <row r="2340" ht="12.75" hidden="1" customHeight="1" x14ac:dyDescent="0.2"/>
    <row r="2341" ht="12.75" hidden="1" customHeight="1" x14ac:dyDescent="0.2"/>
    <row r="2342" ht="12.75" hidden="1" customHeight="1" x14ac:dyDescent="0.2"/>
    <row r="2343" ht="12.75" hidden="1" customHeight="1" x14ac:dyDescent="0.2"/>
    <row r="2344" ht="12.75" hidden="1" customHeight="1" x14ac:dyDescent="0.2"/>
    <row r="2345" ht="12.75" hidden="1" customHeight="1" x14ac:dyDescent="0.2"/>
    <row r="2346" ht="12.75" hidden="1" customHeight="1" x14ac:dyDescent="0.2"/>
    <row r="2347" ht="12.75" hidden="1" customHeight="1" x14ac:dyDescent="0.2"/>
    <row r="2348" ht="12.75" hidden="1" customHeight="1" x14ac:dyDescent="0.2"/>
    <row r="2349" ht="12.75" hidden="1" customHeight="1" x14ac:dyDescent="0.2"/>
    <row r="2350" ht="12.75" hidden="1" customHeight="1" x14ac:dyDescent="0.2"/>
    <row r="2351" ht="12.75" hidden="1" customHeight="1" x14ac:dyDescent="0.2"/>
    <row r="2352" ht="12.75" hidden="1" customHeight="1" x14ac:dyDescent="0.2"/>
    <row r="2353" ht="12.75" hidden="1" customHeight="1" x14ac:dyDescent="0.2"/>
    <row r="2354" ht="12.75" hidden="1" customHeight="1" x14ac:dyDescent="0.2"/>
    <row r="2355" ht="12.75" hidden="1" customHeight="1" x14ac:dyDescent="0.2"/>
    <row r="2356" ht="12.75" hidden="1" customHeight="1" x14ac:dyDescent="0.2"/>
    <row r="2357" ht="12.75" hidden="1" customHeight="1" x14ac:dyDescent="0.2"/>
    <row r="2358" ht="12.75" hidden="1" customHeight="1" x14ac:dyDescent="0.2"/>
    <row r="2359" ht="12.75" hidden="1" customHeight="1" x14ac:dyDescent="0.2"/>
    <row r="2360" ht="12.75" hidden="1" customHeight="1" x14ac:dyDescent="0.2"/>
    <row r="2361" ht="12.75" hidden="1" customHeight="1" x14ac:dyDescent="0.2"/>
    <row r="2362" ht="12.75" hidden="1" customHeight="1" x14ac:dyDescent="0.2"/>
    <row r="2363" ht="12.75" hidden="1" customHeight="1" x14ac:dyDescent="0.2"/>
    <row r="2364" ht="12.75" hidden="1" customHeight="1" x14ac:dyDescent="0.2"/>
    <row r="2365" ht="12.75" hidden="1" customHeight="1" x14ac:dyDescent="0.2"/>
    <row r="2366" ht="12.75" hidden="1" customHeight="1" x14ac:dyDescent="0.2"/>
    <row r="2367" ht="12.75" hidden="1" customHeight="1" x14ac:dyDescent="0.2"/>
    <row r="2368" ht="12.75" hidden="1" customHeight="1" x14ac:dyDescent="0.2"/>
    <row r="2369" ht="12.75" hidden="1" customHeight="1" x14ac:dyDescent="0.2"/>
    <row r="2370" ht="12.75" hidden="1" customHeight="1" x14ac:dyDescent="0.2"/>
    <row r="2371" ht="12.75" hidden="1" customHeight="1" x14ac:dyDescent="0.2"/>
    <row r="2372" ht="12.75" hidden="1" customHeight="1" x14ac:dyDescent="0.2"/>
    <row r="2373" ht="12.75" hidden="1" customHeight="1" x14ac:dyDescent="0.2"/>
    <row r="2374" ht="12.75" hidden="1" customHeight="1" x14ac:dyDescent="0.2"/>
    <row r="2375" ht="12.75" hidden="1" customHeight="1" x14ac:dyDescent="0.2"/>
    <row r="2376" ht="12.75" hidden="1" customHeight="1" x14ac:dyDescent="0.2"/>
    <row r="2377" ht="12.75" hidden="1" customHeight="1" x14ac:dyDescent="0.2"/>
    <row r="2378" ht="12.75" hidden="1" customHeight="1" x14ac:dyDescent="0.2"/>
    <row r="2379" ht="12.75" hidden="1" customHeight="1" x14ac:dyDescent="0.2"/>
    <row r="2380" ht="12.75" hidden="1" customHeight="1" x14ac:dyDescent="0.2"/>
    <row r="2381" ht="12.75" hidden="1" customHeight="1" x14ac:dyDescent="0.2"/>
    <row r="2382" ht="12.75" hidden="1" customHeight="1" x14ac:dyDescent="0.2"/>
    <row r="2383" ht="12.75" hidden="1" customHeight="1" x14ac:dyDescent="0.2"/>
    <row r="2384" ht="12.75" hidden="1" customHeight="1" x14ac:dyDescent="0.2"/>
    <row r="2385" ht="12.75" hidden="1" customHeight="1" x14ac:dyDescent="0.2"/>
    <row r="2386" ht="12.75" hidden="1" customHeight="1" x14ac:dyDescent="0.2"/>
    <row r="2387" ht="12.75" hidden="1" customHeight="1" x14ac:dyDescent="0.2"/>
    <row r="2388" ht="12.75" hidden="1" customHeight="1" x14ac:dyDescent="0.2"/>
    <row r="2389" ht="12.75" hidden="1" customHeight="1" x14ac:dyDescent="0.2"/>
    <row r="2390" ht="12.75" hidden="1" customHeight="1" x14ac:dyDescent="0.2"/>
    <row r="2391" ht="12.75" hidden="1" customHeight="1" x14ac:dyDescent="0.2"/>
    <row r="2392" ht="12.75" hidden="1" customHeight="1" x14ac:dyDescent="0.2"/>
    <row r="2393" ht="12.75" hidden="1" customHeight="1" x14ac:dyDescent="0.2"/>
    <row r="2394" ht="12.75" hidden="1" customHeight="1" x14ac:dyDescent="0.2"/>
    <row r="2395" ht="12.75" hidden="1" customHeight="1" x14ac:dyDescent="0.2"/>
    <row r="2396" ht="12.75" hidden="1" customHeight="1" x14ac:dyDescent="0.2"/>
    <row r="2397" ht="12.75" hidden="1" customHeight="1" x14ac:dyDescent="0.2"/>
    <row r="2398" ht="12.75" hidden="1" customHeight="1" x14ac:dyDescent="0.2"/>
    <row r="2399" ht="12.75" hidden="1" customHeight="1" x14ac:dyDescent="0.2"/>
    <row r="2400" ht="12.75" hidden="1" customHeight="1" x14ac:dyDescent="0.2"/>
    <row r="2401" ht="12.75" hidden="1" customHeight="1" x14ac:dyDescent="0.2"/>
    <row r="2402" ht="12.75" hidden="1" customHeight="1" x14ac:dyDescent="0.2"/>
    <row r="2403" ht="12.75" hidden="1" customHeight="1" x14ac:dyDescent="0.2"/>
    <row r="2404" ht="12.75" hidden="1" customHeight="1" x14ac:dyDescent="0.2"/>
    <row r="2405" ht="12.75" hidden="1" customHeight="1" x14ac:dyDescent="0.2"/>
    <row r="2406" ht="12.75" hidden="1" customHeight="1" x14ac:dyDescent="0.2"/>
    <row r="2407" ht="12.75" hidden="1" customHeight="1" x14ac:dyDescent="0.2"/>
    <row r="2408" ht="12.75" hidden="1" customHeight="1" x14ac:dyDescent="0.2"/>
    <row r="2409" ht="12.75" hidden="1" customHeight="1" x14ac:dyDescent="0.2"/>
    <row r="2410" ht="12.75" hidden="1" customHeight="1" x14ac:dyDescent="0.2"/>
    <row r="2411" ht="12.75" hidden="1" customHeight="1" x14ac:dyDescent="0.2"/>
    <row r="2412" ht="12.75" hidden="1" customHeight="1" x14ac:dyDescent="0.2"/>
    <row r="2413" ht="12.75" hidden="1" customHeight="1" x14ac:dyDescent="0.2"/>
    <row r="2414" ht="12.75" hidden="1" customHeight="1" x14ac:dyDescent="0.2"/>
    <row r="2415" ht="12.75" hidden="1" customHeight="1" x14ac:dyDescent="0.2"/>
    <row r="2416" ht="12.75" hidden="1" customHeight="1" x14ac:dyDescent="0.2"/>
    <row r="2417" ht="12.75" hidden="1" customHeight="1" x14ac:dyDescent="0.2"/>
    <row r="2418" ht="12.75" hidden="1" customHeight="1" x14ac:dyDescent="0.2"/>
    <row r="2419" ht="12.75" hidden="1" customHeight="1" x14ac:dyDescent="0.2"/>
    <row r="2420" ht="12.75" hidden="1" customHeight="1" x14ac:dyDescent="0.2"/>
    <row r="2421" ht="12.75" hidden="1" customHeight="1" x14ac:dyDescent="0.2"/>
    <row r="2422" ht="12.75" hidden="1" customHeight="1" x14ac:dyDescent="0.2"/>
    <row r="2423" ht="12.75" hidden="1" customHeight="1" x14ac:dyDescent="0.2"/>
    <row r="2424" ht="12.75" hidden="1" customHeight="1" x14ac:dyDescent="0.2"/>
    <row r="2425" ht="12.75" hidden="1" customHeight="1" x14ac:dyDescent="0.2"/>
    <row r="2426" ht="12.75" hidden="1" customHeight="1" x14ac:dyDescent="0.2"/>
    <row r="2427" ht="12.75" hidden="1" customHeight="1" x14ac:dyDescent="0.2"/>
    <row r="2428" ht="12.75" hidden="1" customHeight="1" x14ac:dyDescent="0.2"/>
    <row r="2429" ht="12.75" hidden="1" customHeight="1" x14ac:dyDescent="0.2"/>
    <row r="2430" ht="12.75" hidden="1" customHeight="1" x14ac:dyDescent="0.2"/>
    <row r="2431" ht="12.75" hidden="1" customHeight="1" x14ac:dyDescent="0.2"/>
    <row r="2432" ht="12.75" hidden="1" customHeight="1" x14ac:dyDescent="0.2"/>
    <row r="2433" ht="12.75" hidden="1" customHeight="1" x14ac:dyDescent="0.2"/>
    <row r="2434" ht="12.75" hidden="1" customHeight="1" x14ac:dyDescent="0.2"/>
    <row r="2435" ht="12.75" hidden="1" customHeight="1" x14ac:dyDescent="0.2"/>
    <row r="2436" ht="12.75" hidden="1" customHeight="1" x14ac:dyDescent="0.2"/>
    <row r="2437" ht="12.75" hidden="1" customHeight="1" x14ac:dyDescent="0.2"/>
    <row r="2438" ht="12.75" hidden="1" customHeight="1" x14ac:dyDescent="0.2"/>
    <row r="2439" ht="12.75" hidden="1" customHeight="1" x14ac:dyDescent="0.2"/>
    <row r="2440" ht="12.75" hidden="1" customHeight="1" x14ac:dyDescent="0.2"/>
    <row r="2441" ht="12.75" hidden="1" customHeight="1" x14ac:dyDescent="0.2"/>
    <row r="2442" ht="12.75" hidden="1" customHeight="1" x14ac:dyDescent="0.2"/>
    <row r="2443" ht="12.75" hidden="1" customHeight="1" x14ac:dyDescent="0.2"/>
    <row r="2444" ht="12.75" hidden="1" customHeight="1" x14ac:dyDescent="0.2"/>
    <row r="2445" ht="12.75" hidden="1" customHeight="1" x14ac:dyDescent="0.2"/>
    <row r="2446" ht="12.75" hidden="1" customHeight="1" x14ac:dyDescent="0.2"/>
    <row r="2447" ht="12.75" hidden="1" customHeight="1" x14ac:dyDescent="0.2"/>
    <row r="2448" ht="12.75" hidden="1" customHeight="1" x14ac:dyDescent="0.2"/>
    <row r="2449" ht="12.75" hidden="1" customHeight="1" x14ac:dyDescent="0.2"/>
    <row r="2450" ht="12.75" hidden="1" customHeight="1" x14ac:dyDescent="0.2"/>
    <row r="2451" ht="12.75" hidden="1" customHeight="1" x14ac:dyDescent="0.2"/>
    <row r="2452" ht="12.75" hidden="1" customHeight="1" x14ac:dyDescent="0.2"/>
    <row r="2453" ht="12.75" hidden="1" customHeight="1" x14ac:dyDescent="0.2"/>
    <row r="2454" ht="12.75" hidden="1" customHeight="1" x14ac:dyDescent="0.2"/>
    <row r="2455" ht="12.75" hidden="1" customHeight="1" x14ac:dyDescent="0.2"/>
    <row r="2456" ht="12.75" hidden="1" customHeight="1" x14ac:dyDescent="0.2"/>
    <row r="2457" ht="12.75" hidden="1" customHeight="1" x14ac:dyDescent="0.2"/>
    <row r="2458" ht="12.75" hidden="1" customHeight="1" x14ac:dyDescent="0.2"/>
    <row r="2459" ht="12.75" hidden="1" customHeight="1" x14ac:dyDescent="0.2"/>
    <row r="2460" ht="12.75" hidden="1" customHeight="1" x14ac:dyDescent="0.2"/>
    <row r="2461" ht="12.75" hidden="1" customHeight="1" x14ac:dyDescent="0.2"/>
    <row r="2462" ht="12.75" hidden="1" customHeight="1" x14ac:dyDescent="0.2"/>
    <row r="2463" ht="12.75" hidden="1" customHeight="1" x14ac:dyDescent="0.2"/>
    <row r="2464" ht="12.75" hidden="1" customHeight="1" x14ac:dyDescent="0.2"/>
    <row r="2465" ht="12.75" hidden="1" customHeight="1" x14ac:dyDescent="0.2"/>
    <row r="2466" ht="12.75" hidden="1" customHeight="1" x14ac:dyDescent="0.2"/>
    <row r="2467" ht="12.75" hidden="1" customHeight="1" x14ac:dyDescent="0.2"/>
    <row r="2468" ht="12.75" hidden="1" customHeight="1" x14ac:dyDescent="0.2"/>
    <row r="2469" ht="12.75" hidden="1" customHeight="1" x14ac:dyDescent="0.2"/>
    <row r="2470" ht="12.75" hidden="1" customHeight="1" x14ac:dyDescent="0.2"/>
    <row r="2471" ht="12.75" hidden="1" customHeight="1" x14ac:dyDescent="0.2"/>
    <row r="2472" ht="12.75" hidden="1" customHeight="1" x14ac:dyDescent="0.2"/>
    <row r="2473" ht="12.75" hidden="1" customHeight="1" x14ac:dyDescent="0.2"/>
    <row r="2474" ht="12.75" hidden="1" customHeight="1" x14ac:dyDescent="0.2"/>
    <row r="2475" ht="12.75" hidden="1" customHeight="1" x14ac:dyDescent="0.2"/>
    <row r="2476" ht="12.75" hidden="1" customHeight="1" x14ac:dyDescent="0.2"/>
    <row r="2477" ht="12.75" hidden="1" customHeight="1" x14ac:dyDescent="0.2"/>
    <row r="2478" ht="12.75" hidden="1" customHeight="1" x14ac:dyDescent="0.2"/>
    <row r="2479" ht="12.75" hidden="1" customHeight="1" x14ac:dyDescent="0.2"/>
    <row r="2480" ht="12.75" hidden="1" customHeight="1" x14ac:dyDescent="0.2"/>
    <row r="2481" ht="12.75" hidden="1" customHeight="1" x14ac:dyDescent="0.2"/>
    <row r="2482" ht="12.75" hidden="1" customHeight="1" x14ac:dyDescent="0.2"/>
    <row r="2483" ht="12.75" hidden="1" customHeight="1" x14ac:dyDescent="0.2"/>
    <row r="2484" ht="12.75" hidden="1" customHeight="1" x14ac:dyDescent="0.2"/>
    <row r="2485" ht="12.75" hidden="1" customHeight="1" x14ac:dyDescent="0.2"/>
    <row r="2486" ht="12.75" hidden="1" customHeight="1" x14ac:dyDescent="0.2"/>
    <row r="2487" ht="12.75" hidden="1" customHeight="1" x14ac:dyDescent="0.2"/>
    <row r="2488" ht="12.75" hidden="1" customHeight="1" x14ac:dyDescent="0.2"/>
    <row r="2489" ht="12.75" hidden="1" customHeight="1" x14ac:dyDescent="0.2"/>
    <row r="2490" ht="12.75" hidden="1" customHeight="1" x14ac:dyDescent="0.2"/>
    <row r="2491" ht="12.75" hidden="1" customHeight="1" x14ac:dyDescent="0.2"/>
    <row r="2492" ht="12.75" hidden="1" customHeight="1" x14ac:dyDescent="0.2"/>
    <row r="2493" ht="12.75" hidden="1" customHeight="1" x14ac:dyDescent="0.2"/>
    <row r="2494" ht="12.75" hidden="1" customHeight="1" x14ac:dyDescent="0.2"/>
    <row r="2495" ht="12.75" hidden="1" customHeight="1" x14ac:dyDescent="0.2"/>
    <row r="2496" ht="12.75" hidden="1" customHeight="1" x14ac:dyDescent="0.2"/>
    <row r="2497" ht="12.75" hidden="1" customHeight="1" x14ac:dyDescent="0.2"/>
    <row r="2498" ht="12.75" hidden="1" customHeight="1" x14ac:dyDescent="0.2"/>
    <row r="2499" ht="12.75" hidden="1" customHeight="1" x14ac:dyDescent="0.2"/>
    <row r="2500" ht="12.75" hidden="1" customHeight="1" x14ac:dyDescent="0.2"/>
    <row r="2501" ht="12.75" hidden="1" customHeight="1" x14ac:dyDescent="0.2"/>
    <row r="2502" ht="12.75" hidden="1" customHeight="1" x14ac:dyDescent="0.2"/>
    <row r="2503" ht="12.75" hidden="1" customHeight="1" x14ac:dyDescent="0.2"/>
    <row r="2504" ht="12.75" hidden="1" customHeight="1" x14ac:dyDescent="0.2"/>
    <row r="2505" ht="12.75" hidden="1" customHeight="1" x14ac:dyDescent="0.2"/>
    <row r="2506" ht="12.75" hidden="1" customHeight="1" x14ac:dyDescent="0.2"/>
    <row r="2507" ht="12.75" hidden="1" customHeight="1" x14ac:dyDescent="0.2"/>
    <row r="2508" ht="12.75" hidden="1" customHeight="1" x14ac:dyDescent="0.2"/>
    <row r="2509" ht="12.75" hidden="1" customHeight="1" x14ac:dyDescent="0.2"/>
    <row r="2510" ht="12.75" hidden="1" customHeight="1" x14ac:dyDescent="0.2"/>
    <row r="2511" ht="12.75" hidden="1" customHeight="1" x14ac:dyDescent="0.2"/>
    <row r="2512" ht="12.75" hidden="1" customHeight="1" x14ac:dyDescent="0.2"/>
    <row r="2513" ht="12.75" hidden="1" customHeight="1" x14ac:dyDescent="0.2"/>
    <row r="2514" ht="12.75" hidden="1" customHeight="1" x14ac:dyDescent="0.2"/>
    <row r="2515" ht="12.75" hidden="1" customHeight="1" x14ac:dyDescent="0.2"/>
    <row r="2516" ht="12.75" hidden="1" customHeight="1" x14ac:dyDescent="0.2"/>
    <row r="2517" ht="12.75" hidden="1" customHeight="1" x14ac:dyDescent="0.2"/>
    <row r="2518" ht="12.75" hidden="1" customHeight="1" x14ac:dyDescent="0.2"/>
    <row r="2519" ht="12.75" hidden="1" customHeight="1" x14ac:dyDescent="0.2"/>
    <row r="2520" ht="12.75" hidden="1" customHeight="1" x14ac:dyDescent="0.2"/>
    <row r="2521" ht="12.75" hidden="1" customHeight="1" x14ac:dyDescent="0.2"/>
    <row r="2522" ht="12.75" hidden="1" customHeight="1" x14ac:dyDescent="0.2"/>
    <row r="2523" ht="12.75" hidden="1" customHeight="1" x14ac:dyDescent="0.2"/>
    <row r="2524" ht="12.75" hidden="1" customHeight="1" x14ac:dyDescent="0.2"/>
    <row r="2525" ht="12.75" hidden="1" customHeight="1" x14ac:dyDescent="0.2"/>
    <row r="2526" ht="12.75" hidden="1" customHeight="1" x14ac:dyDescent="0.2"/>
    <row r="2527" ht="12.75" hidden="1" customHeight="1" x14ac:dyDescent="0.2"/>
    <row r="2528" ht="12.75" hidden="1" customHeight="1" x14ac:dyDescent="0.2"/>
    <row r="2529" ht="12.75" hidden="1" customHeight="1" x14ac:dyDescent="0.2"/>
    <row r="2530" ht="12.75" hidden="1" customHeight="1" x14ac:dyDescent="0.2"/>
    <row r="2531" ht="12.75" hidden="1" customHeight="1" x14ac:dyDescent="0.2"/>
    <row r="2532" ht="12.75" hidden="1" customHeight="1" x14ac:dyDescent="0.2"/>
    <row r="2533" ht="12.75" hidden="1" customHeight="1" x14ac:dyDescent="0.2"/>
    <row r="2534" ht="12.75" hidden="1" customHeight="1" x14ac:dyDescent="0.2"/>
    <row r="2535" ht="12.75" hidden="1" customHeight="1" x14ac:dyDescent="0.2"/>
    <row r="2536" ht="12.75" hidden="1" customHeight="1" x14ac:dyDescent="0.2"/>
    <row r="2537" ht="12.75" hidden="1" customHeight="1" x14ac:dyDescent="0.2"/>
    <row r="2538" ht="12.75" hidden="1" customHeight="1" x14ac:dyDescent="0.2"/>
    <row r="2539" ht="12.75" hidden="1" customHeight="1" x14ac:dyDescent="0.2"/>
    <row r="2540" ht="12.75" hidden="1" customHeight="1" x14ac:dyDescent="0.2"/>
    <row r="2541" ht="12.75" hidden="1" customHeight="1" x14ac:dyDescent="0.2"/>
    <row r="2542" ht="12.75" hidden="1" customHeight="1" x14ac:dyDescent="0.2"/>
    <row r="2543" ht="12.75" hidden="1" customHeight="1" x14ac:dyDescent="0.2"/>
    <row r="2544" ht="12.75" hidden="1" customHeight="1" x14ac:dyDescent="0.2"/>
    <row r="2545" ht="12.75" hidden="1" customHeight="1" x14ac:dyDescent="0.2"/>
    <row r="2546" ht="12.75" hidden="1" customHeight="1" x14ac:dyDescent="0.2"/>
    <row r="2547" ht="12.75" hidden="1" customHeight="1" x14ac:dyDescent="0.2"/>
    <row r="2548" ht="12.75" hidden="1" customHeight="1" x14ac:dyDescent="0.2"/>
    <row r="2549" ht="12.75" hidden="1" customHeight="1" x14ac:dyDescent="0.2"/>
    <row r="2550" ht="12.75" hidden="1" customHeight="1" x14ac:dyDescent="0.2"/>
    <row r="2551" ht="12.75" hidden="1" customHeight="1" x14ac:dyDescent="0.2"/>
    <row r="2552" ht="12.75" hidden="1" customHeight="1" x14ac:dyDescent="0.2"/>
    <row r="2553" ht="12.75" hidden="1" customHeight="1" x14ac:dyDescent="0.2"/>
    <row r="2554" ht="12.75" hidden="1" customHeight="1" x14ac:dyDescent="0.2"/>
    <row r="2555" ht="12.75" hidden="1" customHeight="1" x14ac:dyDescent="0.2"/>
    <row r="2556" ht="12.75" hidden="1" customHeight="1" x14ac:dyDescent="0.2"/>
    <row r="2557" ht="12.75" hidden="1" customHeight="1" x14ac:dyDescent="0.2"/>
    <row r="2558" ht="12.75" hidden="1" customHeight="1" x14ac:dyDescent="0.2"/>
    <row r="2559" ht="12.75" hidden="1" customHeight="1" x14ac:dyDescent="0.2"/>
    <row r="2560" ht="12.75" hidden="1" customHeight="1" x14ac:dyDescent="0.2"/>
    <row r="2561" ht="12.75" hidden="1" customHeight="1" x14ac:dyDescent="0.2"/>
    <row r="2562" ht="12.75" hidden="1" customHeight="1" x14ac:dyDescent="0.2"/>
    <row r="2563" ht="12.75" hidden="1" customHeight="1" x14ac:dyDescent="0.2"/>
    <row r="2564" ht="12.75" hidden="1" customHeight="1" x14ac:dyDescent="0.2"/>
    <row r="2565" ht="12.75" hidden="1" customHeight="1" x14ac:dyDescent="0.2"/>
    <row r="2566" ht="12.75" hidden="1" customHeight="1" x14ac:dyDescent="0.2"/>
    <row r="2567" ht="12.75" hidden="1" customHeight="1" x14ac:dyDescent="0.2"/>
    <row r="2568" ht="12.75" hidden="1" customHeight="1" x14ac:dyDescent="0.2"/>
    <row r="2569" ht="12.75" hidden="1" customHeight="1" x14ac:dyDescent="0.2"/>
    <row r="2570" ht="12.75" hidden="1" customHeight="1" x14ac:dyDescent="0.2"/>
    <row r="2571" ht="12.75" hidden="1" customHeight="1" x14ac:dyDescent="0.2"/>
    <row r="2572" ht="12.75" hidden="1" customHeight="1" x14ac:dyDescent="0.2"/>
    <row r="2573" ht="12.75" hidden="1" customHeight="1" x14ac:dyDescent="0.2"/>
    <row r="2574" ht="12.75" hidden="1" customHeight="1" x14ac:dyDescent="0.2"/>
    <row r="2575" ht="12.75" hidden="1" customHeight="1" x14ac:dyDescent="0.2"/>
    <row r="2576" ht="12.75" hidden="1" customHeight="1" x14ac:dyDescent="0.2"/>
    <row r="2577" ht="12.75" hidden="1" customHeight="1" x14ac:dyDescent="0.2"/>
    <row r="2578" ht="12.75" hidden="1" customHeight="1" x14ac:dyDescent="0.2"/>
    <row r="2579" ht="12.75" hidden="1" customHeight="1" x14ac:dyDescent="0.2"/>
    <row r="2580" ht="12.75" hidden="1" customHeight="1" x14ac:dyDescent="0.2"/>
    <row r="2581" ht="12.75" hidden="1" customHeight="1" x14ac:dyDescent="0.2"/>
    <row r="2582" ht="12.75" hidden="1" customHeight="1" x14ac:dyDescent="0.2"/>
    <row r="2583" ht="12.75" hidden="1" customHeight="1" x14ac:dyDescent="0.2"/>
    <row r="2584" ht="12.75" hidden="1" customHeight="1" x14ac:dyDescent="0.2"/>
    <row r="2585" ht="12.75" hidden="1" customHeight="1" x14ac:dyDescent="0.2"/>
    <row r="2586" ht="12.75" hidden="1" customHeight="1" x14ac:dyDescent="0.2"/>
    <row r="2587" ht="12.75" hidden="1" customHeight="1" x14ac:dyDescent="0.2"/>
    <row r="2588" ht="12.75" hidden="1" customHeight="1" x14ac:dyDescent="0.2"/>
    <row r="2589" ht="12.75" hidden="1" customHeight="1" x14ac:dyDescent="0.2"/>
    <row r="2590" ht="12.75" hidden="1" customHeight="1" x14ac:dyDescent="0.2"/>
    <row r="2591" ht="12.75" hidden="1" customHeight="1" x14ac:dyDescent="0.2"/>
    <row r="2592" ht="12.75" hidden="1" customHeight="1" x14ac:dyDescent="0.2"/>
    <row r="2593" ht="12.75" hidden="1" customHeight="1" x14ac:dyDescent="0.2"/>
    <row r="2594" ht="12.75" hidden="1" customHeight="1" x14ac:dyDescent="0.2"/>
    <row r="2595" ht="12.75" hidden="1" customHeight="1" x14ac:dyDescent="0.2"/>
    <row r="2596" ht="12.75" hidden="1" customHeight="1" x14ac:dyDescent="0.2"/>
    <row r="2597" ht="12.75" hidden="1" customHeight="1" x14ac:dyDescent="0.2"/>
    <row r="2598" ht="12.75" hidden="1" customHeight="1" x14ac:dyDescent="0.2"/>
    <row r="2599" ht="12.75" hidden="1" customHeight="1" x14ac:dyDescent="0.2"/>
    <row r="2600" ht="12.75" hidden="1" customHeight="1" x14ac:dyDescent="0.2"/>
    <row r="2601" ht="12.75" hidden="1" customHeight="1" x14ac:dyDescent="0.2"/>
    <row r="2602" ht="12.75" hidden="1" customHeight="1" x14ac:dyDescent="0.2"/>
    <row r="2603" ht="12.75" hidden="1" customHeight="1" x14ac:dyDescent="0.2"/>
    <row r="2604" ht="12.75" hidden="1" customHeight="1" x14ac:dyDescent="0.2"/>
    <row r="2605" ht="12.75" hidden="1" customHeight="1" x14ac:dyDescent="0.2"/>
    <row r="2606" ht="12.75" hidden="1" customHeight="1" x14ac:dyDescent="0.2"/>
    <row r="2607" ht="12.75" hidden="1" customHeight="1" x14ac:dyDescent="0.2"/>
    <row r="2608" ht="12.75" hidden="1" customHeight="1" x14ac:dyDescent="0.2"/>
    <row r="2609" ht="12.75" hidden="1" customHeight="1" x14ac:dyDescent="0.2"/>
    <row r="2610" ht="12.75" hidden="1" customHeight="1" x14ac:dyDescent="0.2"/>
    <row r="2611" ht="12.75" hidden="1" customHeight="1" x14ac:dyDescent="0.2"/>
    <row r="2612" ht="12.75" hidden="1" customHeight="1" x14ac:dyDescent="0.2"/>
    <row r="2613" ht="12.75" hidden="1" customHeight="1" x14ac:dyDescent="0.2"/>
    <row r="2614" ht="12.75" hidden="1" customHeight="1" x14ac:dyDescent="0.2"/>
    <row r="2615" ht="12.75" hidden="1" customHeight="1" x14ac:dyDescent="0.2"/>
    <row r="2616" ht="12.75" hidden="1" customHeight="1" x14ac:dyDescent="0.2"/>
    <row r="2617" ht="12.75" hidden="1" customHeight="1" x14ac:dyDescent="0.2"/>
    <row r="2618" ht="12.75" hidden="1" customHeight="1" x14ac:dyDescent="0.2"/>
    <row r="2619" ht="12.75" hidden="1" customHeight="1" x14ac:dyDescent="0.2"/>
    <row r="2620" ht="12.75" hidden="1" customHeight="1" x14ac:dyDescent="0.2"/>
    <row r="2621" ht="12.75" hidden="1" customHeight="1" x14ac:dyDescent="0.2"/>
    <row r="2622" ht="12.75" hidden="1" customHeight="1" x14ac:dyDescent="0.2"/>
    <row r="2623" ht="12.75" hidden="1" customHeight="1" x14ac:dyDescent="0.2"/>
    <row r="2624" ht="12.75" hidden="1" customHeight="1" x14ac:dyDescent="0.2"/>
    <row r="2625" ht="12.75" hidden="1" customHeight="1" x14ac:dyDescent="0.2"/>
    <row r="2626" ht="12.75" hidden="1" customHeight="1" x14ac:dyDescent="0.2"/>
    <row r="2627" ht="12.75" hidden="1" customHeight="1" x14ac:dyDescent="0.2"/>
    <row r="2628" ht="12.75" hidden="1" customHeight="1" x14ac:dyDescent="0.2"/>
    <row r="2629" ht="12.75" hidden="1" customHeight="1" x14ac:dyDescent="0.2"/>
    <row r="2630" ht="12.75" hidden="1" customHeight="1" x14ac:dyDescent="0.2"/>
    <row r="2631" ht="12.75" hidden="1" customHeight="1" x14ac:dyDescent="0.2"/>
    <row r="2632" ht="12.75" hidden="1" customHeight="1" x14ac:dyDescent="0.2"/>
    <row r="2633" ht="12.75" hidden="1" customHeight="1" x14ac:dyDescent="0.2"/>
    <row r="2634" ht="12.75" hidden="1" customHeight="1" x14ac:dyDescent="0.2"/>
    <row r="2635" ht="12.75" hidden="1" customHeight="1" x14ac:dyDescent="0.2"/>
    <row r="2636" ht="12.75" hidden="1" customHeight="1" x14ac:dyDescent="0.2"/>
    <row r="2637" ht="12.75" hidden="1" customHeight="1" x14ac:dyDescent="0.2"/>
    <row r="2638" ht="12.75" hidden="1" customHeight="1" x14ac:dyDescent="0.2"/>
    <row r="2639" ht="12.75" hidden="1" customHeight="1" x14ac:dyDescent="0.2"/>
    <row r="2640" ht="12.75" hidden="1" customHeight="1" x14ac:dyDescent="0.2"/>
    <row r="2641" ht="12.75" hidden="1" customHeight="1" x14ac:dyDescent="0.2"/>
    <row r="2642" ht="12.75" hidden="1" customHeight="1" x14ac:dyDescent="0.2"/>
    <row r="2643" ht="12.75" hidden="1" customHeight="1" x14ac:dyDescent="0.2"/>
    <row r="2644" ht="12.75" hidden="1" customHeight="1" x14ac:dyDescent="0.2"/>
    <row r="2645" ht="12.75" hidden="1" customHeight="1" x14ac:dyDescent="0.2"/>
    <row r="2646" ht="12.75" hidden="1" customHeight="1" x14ac:dyDescent="0.2"/>
    <row r="2647" ht="12.75" hidden="1" customHeight="1" x14ac:dyDescent="0.2"/>
    <row r="2648" ht="12.75" hidden="1" customHeight="1" x14ac:dyDescent="0.2"/>
    <row r="2649" ht="12.75" hidden="1" customHeight="1" x14ac:dyDescent="0.2"/>
    <row r="2650" ht="12.75" hidden="1" customHeight="1" x14ac:dyDescent="0.2"/>
    <row r="2651" ht="12.75" hidden="1" customHeight="1" x14ac:dyDescent="0.2"/>
    <row r="2652" ht="12.75" hidden="1" customHeight="1" x14ac:dyDescent="0.2"/>
    <row r="2653" ht="12.75" hidden="1" customHeight="1" x14ac:dyDescent="0.2"/>
    <row r="2654" ht="12.75" hidden="1" customHeight="1" x14ac:dyDescent="0.2"/>
    <row r="2655" ht="12.75" hidden="1" customHeight="1" x14ac:dyDescent="0.2"/>
    <row r="2656" ht="12.75" hidden="1" customHeight="1" x14ac:dyDescent="0.2"/>
    <row r="2657" ht="12.75" hidden="1" customHeight="1" x14ac:dyDescent="0.2"/>
    <row r="2658" ht="12.75" hidden="1" customHeight="1" x14ac:dyDescent="0.2"/>
    <row r="2659" ht="12.75" hidden="1" customHeight="1" x14ac:dyDescent="0.2"/>
    <row r="2660" ht="12.75" hidden="1" customHeight="1" x14ac:dyDescent="0.2"/>
    <row r="2661" ht="12.75" hidden="1" customHeight="1" x14ac:dyDescent="0.2"/>
    <row r="2662" ht="12.75" hidden="1" customHeight="1" x14ac:dyDescent="0.2"/>
    <row r="2663" ht="12.75" hidden="1" customHeight="1" x14ac:dyDescent="0.2"/>
    <row r="2664" ht="12.75" hidden="1" customHeight="1" x14ac:dyDescent="0.2"/>
    <row r="2665" ht="12.75" hidden="1" customHeight="1" x14ac:dyDescent="0.2"/>
    <row r="2666" ht="12.75" hidden="1" customHeight="1" x14ac:dyDescent="0.2"/>
    <row r="2667" ht="12.75" hidden="1" customHeight="1" x14ac:dyDescent="0.2"/>
    <row r="2668" ht="12.75" hidden="1" customHeight="1" x14ac:dyDescent="0.2"/>
    <row r="2669" ht="12.75" hidden="1" customHeight="1" x14ac:dyDescent="0.2"/>
    <row r="2670" ht="12.75" hidden="1" customHeight="1" x14ac:dyDescent="0.2"/>
    <row r="2671" ht="12.75" hidden="1" customHeight="1" x14ac:dyDescent="0.2"/>
    <row r="2672" ht="12.75" hidden="1" customHeight="1" x14ac:dyDescent="0.2"/>
    <row r="2673" ht="12.75" hidden="1" customHeight="1" x14ac:dyDescent="0.2"/>
    <row r="2674" ht="12.75" hidden="1" customHeight="1" x14ac:dyDescent="0.2"/>
    <row r="2675" ht="12.75" hidden="1" customHeight="1" x14ac:dyDescent="0.2"/>
    <row r="2676" ht="12.75" hidden="1" customHeight="1" x14ac:dyDescent="0.2"/>
    <row r="2677" ht="12.75" hidden="1" customHeight="1" x14ac:dyDescent="0.2"/>
    <row r="2678" ht="12.75" hidden="1" customHeight="1" x14ac:dyDescent="0.2"/>
    <row r="2679" ht="12.75" hidden="1" customHeight="1" x14ac:dyDescent="0.2"/>
    <row r="2680" ht="12.75" hidden="1" customHeight="1" x14ac:dyDescent="0.2"/>
    <row r="2681" ht="12.75" hidden="1" customHeight="1" x14ac:dyDescent="0.2"/>
    <row r="2682" ht="12.75" hidden="1" customHeight="1" x14ac:dyDescent="0.2"/>
    <row r="2683" ht="12.75" hidden="1" customHeight="1" x14ac:dyDescent="0.2"/>
    <row r="2684" ht="12.75" hidden="1" customHeight="1" x14ac:dyDescent="0.2"/>
    <row r="2685" ht="12.75" hidden="1" customHeight="1" x14ac:dyDescent="0.2"/>
    <row r="2686" ht="12.75" hidden="1" customHeight="1" x14ac:dyDescent="0.2"/>
    <row r="2687" ht="12.75" hidden="1" customHeight="1" x14ac:dyDescent="0.2"/>
    <row r="2688" ht="12.75" hidden="1" customHeight="1" x14ac:dyDescent="0.2"/>
    <row r="2689" ht="12.75" hidden="1" customHeight="1" x14ac:dyDescent="0.2"/>
    <row r="2690" ht="12.75" hidden="1" customHeight="1" x14ac:dyDescent="0.2"/>
    <row r="2691" ht="12.75" hidden="1" customHeight="1" x14ac:dyDescent="0.2"/>
    <row r="2692" ht="12.75" hidden="1" customHeight="1" x14ac:dyDescent="0.2"/>
    <row r="2693" ht="12.75" hidden="1" customHeight="1" x14ac:dyDescent="0.2"/>
    <row r="2694" ht="12.75" hidden="1" customHeight="1" x14ac:dyDescent="0.2"/>
    <row r="2695" ht="12.75" hidden="1" customHeight="1" x14ac:dyDescent="0.2"/>
    <row r="2696" ht="12.75" hidden="1" customHeight="1" x14ac:dyDescent="0.2"/>
    <row r="2697" ht="12.75" hidden="1" customHeight="1" x14ac:dyDescent="0.2"/>
    <row r="2698" ht="12.75" hidden="1" customHeight="1" x14ac:dyDescent="0.2"/>
    <row r="2699" ht="12.75" hidden="1" customHeight="1" x14ac:dyDescent="0.2"/>
    <row r="2700" ht="12.75" hidden="1" customHeight="1" x14ac:dyDescent="0.2"/>
    <row r="2701" ht="12.75" hidden="1" customHeight="1" x14ac:dyDescent="0.2"/>
    <row r="2702" ht="12.75" hidden="1" customHeight="1" x14ac:dyDescent="0.2"/>
    <row r="2703" ht="12.75" hidden="1" customHeight="1" x14ac:dyDescent="0.2"/>
    <row r="2704" ht="12.75" hidden="1" customHeight="1" x14ac:dyDescent="0.2"/>
    <row r="2705" ht="12.75" hidden="1" customHeight="1" x14ac:dyDescent="0.2"/>
    <row r="2706" ht="12.75" hidden="1" customHeight="1" x14ac:dyDescent="0.2"/>
    <row r="2707" ht="12.75" hidden="1" customHeight="1" x14ac:dyDescent="0.2"/>
    <row r="2708" ht="12.75" hidden="1" customHeight="1" x14ac:dyDescent="0.2"/>
    <row r="2709" ht="12.75" hidden="1" customHeight="1" x14ac:dyDescent="0.2"/>
    <row r="2710" ht="12.75" hidden="1" customHeight="1" x14ac:dyDescent="0.2"/>
    <row r="2711" ht="12.75" hidden="1" customHeight="1" x14ac:dyDescent="0.2"/>
    <row r="2712" ht="12.75" hidden="1" customHeight="1" x14ac:dyDescent="0.2"/>
    <row r="2713" ht="12.75" hidden="1" customHeight="1" x14ac:dyDescent="0.2"/>
    <row r="2714" ht="12.75" hidden="1" customHeight="1" x14ac:dyDescent="0.2"/>
    <row r="2715" ht="12.75" hidden="1" customHeight="1" x14ac:dyDescent="0.2"/>
    <row r="2716" ht="12.75" hidden="1" customHeight="1" x14ac:dyDescent="0.2"/>
    <row r="2717" ht="12.75" hidden="1" customHeight="1" x14ac:dyDescent="0.2"/>
    <row r="2718" ht="12.75" hidden="1" customHeight="1" x14ac:dyDescent="0.2"/>
    <row r="2719" ht="12.75" hidden="1" customHeight="1" x14ac:dyDescent="0.2"/>
    <row r="2720" ht="12.75" hidden="1" customHeight="1" x14ac:dyDescent="0.2"/>
    <row r="2721" ht="12.75" hidden="1" customHeight="1" x14ac:dyDescent="0.2"/>
    <row r="2722" ht="12.75" hidden="1" customHeight="1" x14ac:dyDescent="0.2"/>
    <row r="2723" ht="12.75" hidden="1" customHeight="1" x14ac:dyDescent="0.2"/>
    <row r="2724" ht="12.75" hidden="1" customHeight="1" x14ac:dyDescent="0.2"/>
    <row r="2725" ht="12.75" hidden="1" customHeight="1" x14ac:dyDescent="0.2"/>
    <row r="2726" ht="12.75" hidden="1" customHeight="1" x14ac:dyDescent="0.2"/>
    <row r="2727" ht="12.75" hidden="1" customHeight="1" x14ac:dyDescent="0.2"/>
    <row r="2728" ht="12.75" hidden="1" customHeight="1" x14ac:dyDescent="0.2"/>
    <row r="2729" ht="12.75" hidden="1" customHeight="1" x14ac:dyDescent="0.2"/>
    <row r="2730" ht="12.75" hidden="1" customHeight="1" x14ac:dyDescent="0.2"/>
    <row r="2731" ht="12.75" hidden="1" customHeight="1" x14ac:dyDescent="0.2"/>
    <row r="2732" ht="12.75" hidden="1" customHeight="1" x14ac:dyDescent="0.2"/>
    <row r="2733" ht="12.75" hidden="1" customHeight="1" x14ac:dyDescent="0.2"/>
    <row r="2734" ht="12.75" hidden="1" customHeight="1" x14ac:dyDescent="0.2"/>
    <row r="2735" ht="12.75" hidden="1" customHeight="1" x14ac:dyDescent="0.2"/>
    <row r="2736" ht="12.75" hidden="1" customHeight="1" x14ac:dyDescent="0.2"/>
    <row r="2737" ht="12.75" hidden="1" customHeight="1" x14ac:dyDescent="0.2"/>
    <row r="2738" ht="12.75" hidden="1" customHeight="1" x14ac:dyDescent="0.2"/>
    <row r="2739" ht="12.75" hidden="1" customHeight="1" x14ac:dyDescent="0.2"/>
    <row r="2740" ht="12.75" hidden="1" customHeight="1" x14ac:dyDescent="0.2"/>
    <row r="2741" ht="12.75" hidden="1" customHeight="1" x14ac:dyDescent="0.2"/>
    <row r="2742" ht="12.75" hidden="1" customHeight="1" x14ac:dyDescent="0.2"/>
    <row r="2743" ht="12.75" hidden="1" customHeight="1" x14ac:dyDescent="0.2"/>
    <row r="2744" ht="12.75" hidden="1" customHeight="1" x14ac:dyDescent="0.2"/>
    <row r="2745" ht="12.75" hidden="1" customHeight="1" x14ac:dyDescent="0.2"/>
    <row r="2746" ht="12.75" hidden="1" customHeight="1" x14ac:dyDescent="0.2"/>
    <row r="2747" ht="12.75" hidden="1" customHeight="1" x14ac:dyDescent="0.2"/>
    <row r="2748" ht="12.75" hidden="1" customHeight="1" x14ac:dyDescent="0.2"/>
    <row r="2749" ht="12.75" hidden="1" customHeight="1" x14ac:dyDescent="0.2"/>
    <row r="2750" ht="12.75" hidden="1" customHeight="1" x14ac:dyDescent="0.2"/>
    <row r="2751" ht="12.75" hidden="1" customHeight="1" x14ac:dyDescent="0.2"/>
    <row r="2752" ht="12.75" hidden="1" customHeight="1" x14ac:dyDescent="0.2"/>
    <row r="2753" ht="12.75" hidden="1" customHeight="1" x14ac:dyDescent="0.2"/>
    <row r="2754" ht="12.75" hidden="1" customHeight="1" x14ac:dyDescent="0.2"/>
    <row r="2755" ht="12.75" hidden="1" customHeight="1" x14ac:dyDescent="0.2"/>
    <row r="2756" ht="12.75" hidden="1" customHeight="1" x14ac:dyDescent="0.2"/>
    <row r="2757" ht="12.75" hidden="1" customHeight="1" x14ac:dyDescent="0.2"/>
    <row r="2758" ht="12.75" hidden="1" customHeight="1" x14ac:dyDescent="0.2"/>
    <row r="2759" ht="12.75" hidden="1" customHeight="1" x14ac:dyDescent="0.2"/>
    <row r="2760" ht="12.75" hidden="1" customHeight="1" x14ac:dyDescent="0.2"/>
    <row r="2761" ht="12.75" hidden="1" customHeight="1" x14ac:dyDescent="0.2"/>
    <row r="2762" ht="12.75" hidden="1" customHeight="1" x14ac:dyDescent="0.2"/>
    <row r="2763" ht="12.75" hidden="1" customHeight="1" x14ac:dyDescent="0.2"/>
    <row r="2764" ht="12.75" hidden="1" customHeight="1" x14ac:dyDescent="0.2"/>
    <row r="2765" ht="12.75" hidden="1" customHeight="1" x14ac:dyDescent="0.2"/>
    <row r="2766" ht="12.75" hidden="1" customHeight="1" x14ac:dyDescent="0.2"/>
    <row r="2767" ht="12.75" hidden="1" customHeight="1" x14ac:dyDescent="0.2"/>
    <row r="2768" ht="12.75" hidden="1" customHeight="1" x14ac:dyDescent="0.2"/>
    <row r="2769" ht="12.75" hidden="1" customHeight="1" x14ac:dyDescent="0.2"/>
    <row r="2770" ht="12.75" hidden="1" customHeight="1" x14ac:dyDescent="0.2"/>
    <row r="2771" ht="12.75" hidden="1" customHeight="1" x14ac:dyDescent="0.2"/>
    <row r="2772" ht="12.75" hidden="1" customHeight="1" x14ac:dyDescent="0.2"/>
    <row r="2773" ht="12.75" hidden="1" customHeight="1" x14ac:dyDescent="0.2"/>
    <row r="2774" ht="12.75" hidden="1" customHeight="1" x14ac:dyDescent="0.2"/>
    <row r="2775" ht="12.75" hidden="1" customHeight="1" x14ac:dyDescent="0.2"/>
    <row r="2776" ht="12.75" hidden="1" customHeight="1" x14ac:dyDescent="0.2"/>
    <row r="2777" ht="12.75" hidden="1" customHeight="1" x14ac:dyDescent="0.2"/>
    <row r="2778" ht="12.75" hidden="1" customHeight="1" x14ac:dyDescent="0.2"/>
    <row r="2779" ht="12.75" hidden="1" customHeight="1" x14ac:dyDescent="0.2"/>
    <row r="2780" ht="12.75" hidden="1" customHeight="1" x14ac:dyDescent="0.2"/>
    <row r="2781" ht="12.75" hidden="1" customHeight="1" x14ac:dyDescent="0.2"/>
    <row r="2782" ht="12.75" hidden="1" customHeight="1" x14ac:dyDescent="0.2"/>
    <row r="2783" ht="12.75" hidden="1" customHeight="1" x14ac:dyDescent="0.2"/>
    <row r="2784" ht="12.75" hidden="1" customHeight="1" x14ac:dyDescent="0.2"/>
    <row r="2785" ht="12.75" hidden="1" customHeight="1" x14ac:dyDescent="0.2"/>
    <row r="2786" ht="12.75" hidden="1" customHeight="1" x14ac:dyDescent="0.2"/>
    <row r="2787" ht="12.75" hidden="1" customHeight="1" x14ac:dyDescent="0.2"/>
    <row r="2788" ht="12.75" hidden="1" customHeight="1" x14ac:dyDescent="0.2"/>
    <row r="2789" ht="12.75" hidden="1" customHeight="1" x14ac:dyDescent="0.2"/>
    <row r="2790" ht="12.75" hidden="1" customHeight="1" x14ac:dyDescent="0.2"/>
    <row r="2791" ht="12.75" hidden="1" customHeight="1" x14ac:dyDescent="0.2"/>
    <row r="2792" ht="12.75" hidden="1" customHeight="1" x14ac:dyDescent="0.2"/>
    <row r="2793" ht="12.75" hidden="1" customHeight="1" x14ac:dyDescent="0.2"/>
    <row r="2794" ht="12.75" hidden="1" customHeight="1" x14ac:dyDescent="0.2"/>
    <row r="2795" ht="12.75" hidden="1" customHeight="1" x14ac:dyDescent="0.2"/>
    <row r="2796" ht="12.75" hidden="1" customHeight="1" x14ac:dyDescent="0.2"/>
    <row r="2797" ht="12.75" hidden="1" customHeight="1" x14ac:dyDescent="0.2"/>
    <row r="2798" ht="12.75" hidden="1" customHeight="1" x14ac:dyDescent="0.2"/>
    <row r="2799" ht="12.75" hidden="1" customHeight="1" x14ac:dyDescent="0.2"/>
    <row r="2800" ht="12.75" hidden="1" customHeight="1" x14ac:dyDescent="0.2"/>
    <row r="2801" ht="12.75" hidden="1" customHeight="1" x14ac:dyDescent="0.2"/>
    <row r="2802" ht="12.75" hidden="1" customHeight="1" x14ac:dyDescent="0.2"/>
    <row r="2803" ht="12.75" hidden="1" customHeight="1" x14ac:dyDescent="0.2"/>
    <row r="2804" ht="12.75" hidden="1" customHeight="1" x14ac:dyDescent="0.2"/>
    <row r="2805" ht="12.75" hidden="1" customHeight="1" x14ac:dyDescent="0.2"/>
    <row r="2806" ht="12.75" hidden="1" customHeight="1" x14ac:dyDescent="0.2"/>
    <row r="2807" ht="12.75" hidden="1" customHeight="1" x14ac:dyDescent="0.2"/>
    <row r="2808" ht="12.75" hidden="1" customHeight="1" x14ac:dyDescent="0.2"/>
    <row r="2809" ht="12.75" hidden="1" customHeight="1" x14ac:dyDescent="0.2"/>
    <row r="2810" ht="12.75" hidden="1" customHeight="1" x14ac:dyDescent="0.2"/>
    <row r="2811" ht="12.75" hidden="1" customHeight="1" x14ac:dyDescent="0.2"/>
    <row r="2812" ht="12.75" hidden="1" customHeight="1" x14ac:dyDescent="0.2"/>
    <row r="2813" ht="12.75" hidden="1" customHeight="1" x14ac:dyDescent="0.2"/>
    <row r="2814" ht="12.75" hidden="1" customHeight="1" x14ac:dyDescent="0.2"/>
    <row r="2815" ht="12.75" hidden="1" customHeight="1" x14ac:dyDescent="0.2"/>
    <row r="2816" ht="12.75" hidden="1" customHeight="1" x14ac:dyDescent="0.2"/>
    <row r="2817" ht="12.75" hidden="1" customHeight="1" x14ac:dyDescent="0.2"/>
    <row r="2818" ht="12.75" hidden="1" customHeight="1" x14ac:dyDescent="0.2"/>
    <row r="2819" ht="12.75" hidden="1" customHeight="1" x14ac:dyDescent="0.2"/>
    <row r="2820" ht="12.75" hidden="1" customHeight="1" x14ac:dyDescent="0.2"/>
    <row r="2821" ht="12.75" hidden="1" customHeight="1" x14ac:dyDescent="0.2"/>
    <row r="2822" ht="12.75" hidden="1" customHeight="1" x14ac:dyDescent="0.2"/>
    <row r="2823" ht="12.75" hidden="1" customHeight="1" x14ac:dyDescent="0.2"/>
    <row r="2824" ht="12.75" hidden="1" customHeight="1" x14ac:dyDescent="0.2"/>
    <row r="2825" ht="12.75" hidden="1" customHeight="1" x14ac:dyDescent="0.2"/>
    <row r="2826" ht="12.75" hidden="1" customHeight="1" x14ac:dyDescent="0.2"/>
    <row r="2827" ht="12.75" hidden="1" customHeight="1" x14ac:dyDescent="0.2"/>
    <row r="2828" ht="12.75" hidden="1" customHeight="1" x14ac:dyDescent="0.2"/>
    <row r="2829" ht="12.75" hidden="1" customHeight="1" x14ac:dyDescent="0.2"/>
    <row r="2830" ht="12.75" hidden="1" customHeight="1" x14ac:dyDescent="0.2"/>
    <row r="2831" ht="12.75" hidden="1" customHeight="1" x14ac:dyDescent="0.2"/>
    <row r="2832" ht="12.75" hidden="1" customHeight="1" x14ac:dyDescent="0.2"/>
    <row r="2833" ht="12.75" hidden="1" customHeight="1" x14ac:dyDescent="0.2"/>
    <row r="2834" ht="12.75" hidden="1" customHeight="1" x14ac:dyDescent="0.2"/>
    <row r="2835" ht="12.75" hidden="1" customHeight="1" x14ac:dyDescent="0.2"/>
    <row r="2836" ht="12.75" hidden="1" customHeight="1" x14ac:dyDescent="0.2"/>
    <row r="2837" ht="12.75" hidden="1" customHeight="1" x14ac:dyDescent="0.2"/>
    <row r="2838" ht="12.75" hidden="1" customHeight="1" x14ac:dyDescent="0.2"/>
    <row r="2839" ht="12.75" hidden="1" customHeight="1" x14ac:dyDescent="0.2"/>
    <row r="2840" ht="12.75" hidden="1" customHeight="1" x14ac:dyDescent="0.2"/>
    <row r="2841" ht="12.75" hidden="1" customHeight="1" x14ac:dyDescent="0.2"/>
    <row r="2842" ht="12.75" hidden="1" customHeight="1" x14ac:dyDescent="0.2"/>
    <row r="2843" ht="12.75" hidden="1" customHeight="1" x14ac:dyDescent="0.2"/>
    <row r="2844" ht="12.75" hidden="1" customHeight="1" x14ac:dyDescent="0.2"/>
    <row r="2845" ht="12.75" hidden="1" customHeight="1" x14ac:dyDescent="0.2"/>
    <row r="2846" ht="12.75" hidden="1" customHeight="1" x14ac:dyDescent="0.2"/>
    <row r="2847" ht="12.75" hidden="1" customHeight="1" x14ac:dyDescent="0.2"/>
    <row r="2848" ht="12.75" hidden="1" customHeight="1" x14ac:dyDescent="0.2"/>
    <row r="2849" ht="12.75" hidden="1" customHeight="1" x14ac:dyDescent="0.2"/>
    <row r="2850" ht="12.75" hidden="1" customHeight="1" x14ac:dyDescent="0.2"/>
    <row r="2851" ht="12.75" hidden="1" customHeight="1" x14ac:dyDescent="0.2"/>
    <row r="2852" ht="12.75" hidden="1" customHeight="1" x14ac:dyDescent="0.2"/>
    <row r="2853" ht="12.75" hidden="1" customHeight="1" x14ac:dyDescent="0.2"/>
    <row r="2854" ht="12.75" hidden="1" customHeight="1" x14ac:dyDescent="0.2"/>
    <row r="2855" ht="12.75" hidden="1" customHeight="1" x14ac:dyDescent="0.2"/>
    <row r="2856" ht="12.75" hidden="1" customHeight="1" x14ac:dyDescent="0.2"/>
    <row r="2857" ht="12.75" hidden="1" customHeight="1" x14ac:dyDescent="0.2"/>
    <row r="2858" ht="12.75" hidden="1" customHeight="1" x14ac:dyDescent="0.2"/>
    <row r="2859" ht="12.75" hidden="1" customHeight="1" x14ac:dyDescent="0.2"/>
    <row r="2860" ht="12.75" hidden="1" customHeight="1" x14ac:dyDescent="0.2"/>
    <row r="2861" ht="12.75" hidden="1" customHeight="1" x14ac:dyDescent="0.2"/>
    <row r="2862" ht="12.75" hidden="1" customHeight="1" x14ac:dyDescent="0.2"/>
    <row r="2863" ht="12.75" hidden="1" customHeight="1" x14ac:dyDescent="0.2"/>
    <row r="2864" ht="12.75" hidden="1" customHeight="1" x14ac:dyDescent="0.2"/>
    <row r="2865" ht="12.75" hidden="1" customHeight="1" x14ac:dyDescent="0.2"/>
    <row r="2866" ht="12.75" hidden="1" customHeight="1" x14ac:dyDescent="0.2"/>
    <row r="2867" ht="12.75" hidden="1" customHeight="1" x14ac:dyDescent="0.2"/>
    <row r="2868" ht="12.75" hidden="1" customHeight="1" x14ac:dyDescent="0.2"/>
    <row r="2869" ht="12.75" hidden="1" customHeight="1" x14ac:dyDescent="0.2"/>
    <row r="2870" ht="12.75" hidden="1" customHeight="1" x14ac:dyDescent="0.2"/>
    <row r="2871" ht="12.75" hidden="1" customHeight="1" x14ac:dyDescent="0.2"/>
    <row r="2872" ht="12.75" hidden="1" customHeight="1" x14ac:dyDescent="0.2"/>
    <row r="2873" ht="12.75" hidden="1" customHeight="1" x14ac:dyDescent="0.2"/>
    <row r="2874" ht="12.75" hidden="1" customHeight="1" x14ac:dyDescent="0.2"/>
    <row r="2875" ht="12.75" hidden="1" customHeight="1" x14ac:dyDescent="0.2"/>
    <row r="2876" ht="12.75" hidden="1" customHeight="1" x14ac:dyDescent="0.2"/>
    <row r="2877" ht="12.75" hidden="1" customHeight="1" x14ac:dyDescent="0.2"/>
    <row r="2878" ht="12.75" hidden="1" customHeight="1" x14ac:dyDescent="0.2"/>
    <row r="2879" ht="12.75" hidden="1" customHeight="1" x14ac:dyDescent="0.2"/>
    <row r="2880" ht="12.75" hidden="1" customHeight="1" x14ac:dyDescent="0.2"/>
    <row r="2881" ht="12.75" hidden="1" customHeight="1" x14ac:dyDescent="0.2"/>
    <row r="2882" ht="12.75" hidden="1" customHeight="1" x14ac:dyDescent="0.2"/>
    <row r="2883" ht="12.75" hidden="1" customHeight="1" x14ac:dyDescent="0.2"/>
    <row r="2884" ht="12.75" hidden="1" customHeight="1" x14ac:dyDescent="0.2"/>
    <row r="2885" ht="12.75" hidden="1" customHeight="1" x14ac:dyDescent="0.2"/>
    <row r="2886" ht="12.75" hidden="1" customHeight="1" x14ac:dyDescent="0.2"/>
    <row r="2887" ht="12.75" hidden="1" customHeight="1" x14ac:dyDescent="0.2"/>
    <row r="2888" ht="12.75" hidden="1" customHeight="1" x14ac:dyDescent="0.2"/>
    <row r="2889" ht="12.75" hidden="1" customHeight="1" x14ac:dyDescent="0.2"/>
    <row r="2890" ht="12.75" hidden="1" customHeight="1" x14ac:dyDescent="0.2"/>
    <row r="2891" ht="12.75" hidden="1" customHeight="1" x14ac:dyDescent="0.2"/>
    <row r="2892" ht="12.75" hidden="1" customHeight="1" x14ac:dyDescent="0.2"/>
    <row r="2893" ht="12.75" hidden="1" customHeight="1" x14ac:dyDescent="0.2"/>
    <row r="2894" ht="12.75" hidden="1" customHeight="1" x14ac:dyDescent="0.2"/>
    <row r="2895" ht="12.75" hidden="1" customHeight="1" x14ac:dyDescent="0.2"/>
    <row r="2896" ht="12.75" hidden="1" customHeight="1" x14ac:dyDescent="0.2"/>
    <row r="2897" ht="12.75" hidden="1" customHeight="1" x14ac:dyDescent="0.2"/>
    <row r="2898" ht="12.75" hidden="1" customHeight="1" x14ac:dyDescent="0.2"/>
    <row r="2899" ht="12.75" hidden="1" customHeight="1" x14ac:dyDescent="0.2"/>
    <row r="2900" ht="12.75" hidden="1" customHeight="1" x14ac:dyDescent="0.2"/>
    <row r="2901" ht="12.75" hidden="1" customHeight="1" x14ac:dyDescent="0.2"/>
    <row r="2902" ht="12.75" hidden="1" customHeight="1" x14ac:dyDescent="0.2"/>
    <row r="2903" ht="12.75" hidden="1" customHeight="1" x14ac:dyDescent="0.2"/>
    <row r="2904" ht="12.75" hidden="1" customHeight="1" x14ac:dyDescent="0.2"/>
    <row r="2905" ht="12.75" hidden="1" customHeight="1" x14ac:dyDescent="0.2"/>
    <row r="2906" ht="12.75" hidden="1" customHeight="1" x14ac:dyDescent="0.2"/>
    <row r="2907" ht="12.75" hidden="1" customHeight="1" x14ac:dyDescent="0.2"/>
    <row r="2908" ht="12.75" hidden="1" customHeight="1" x14ac:dyDescent="0.2"/>
    <row r="2909" ht="12.75" hidden="1" customHeight="1" x14ac:dyDescent="0.2"/>
    <row r="2910" ht="12.75" hidden="1" customHeight="1" x14ac:dyDescent="0.2"/>
    <row r="2911" ht="12.75" hidden="1" customHeight="1" x14ac:dyDescent="0.2"/>
    <row r="2912" ht="12.75" hidden="1" customHeight="1" x14ac:dyDescent="0.2"/>
    <row r="2913" ht="12.75" hidden="1" customHeight="1" x14ac:dyDescent="0.2"/>
    <row r="2914" ht="12.75" hidden="1" customHeight="1" x14ac:dyDescent="0.2"/>
    <row r="2915" ht="12.75" hidden="1" customHeight="1" x14ac:dyDescent="0.2"/>
    <row r="2916" ht="12.75" hidden="1" customHeight="1" x14ac:dyDescent="0.2"/>
    <row r="2917" ht="12.75" hidden="1" customHeight="1" x14ac:dyDescent="0.2"/>
    <row r="2918" ht="12.75" hidden="1" customHeight="1" x14ac:dyDescent="0.2"/>
    <row r="2919" ht="12.75" hidden="1" customHeight="1" x14ac:dyDescent="0.2"/>
    <row r="2920" ht="12.75" hidden="1" customHeight="1" x14ac:dyDescent="0.2"/>
    <row r="2921" ht="12.75" hidden="1" customHeight="1" x14ac:dyDescent="0.2"/>
    <row r="2922" ht="12.75" hidden="1" customHeight="1" x14ac:dyDescent="0.2"/>
    <row r="2923" ht="12.75" hidden="1" customHeight="1" x14ac:dyDescent="0.2"/>
    <row r="2924" ht="12.75" hidden="1" customHeight="1" x14ac:dyDescent="0.2"/>
    <row r="2925" ht="12.75" hidden="1" customHeight="1" x14ac:dyDescent="0.2"/>
    <row r="2926" ht="12.75" hidden="1" customHeight="1" x14ac:dyDescent="0.2"/>
    <row r="2927" ht="12.75" hidden="1" customHeight="1" x14ac:dyDescent="0.2"/>
    <row r="2928" ht="12.75" hidden="1" customHeight="1" x14ac:dyDescent="0.2"/>
    <row r="2929" ht="12.75" hidden="1" customHeight="1" x14ac:dyDescent="0.2"/>
    <row r="2930" ht="12.75" hidden="1" customHeight="1" x14ac:dyDescent="0.2"/>
    <row r="2931" ht="12.75" hidden="1" customHeight="1" x14ac:dyDescent="0.2"/>
    <row r="2932" ht="12.75" hidden="1" customHeight="1" x14ac:dyDescent="0.2"/>
    <row r="2933" ht="12.75" hidden="1" customHeight="1" x14ac:dyDescent="0.2"/>
    <row r="2934" ht="12.75" hidden="1" customHeight="1" x14ac:dyDescent="0.2"/>
    <row r="2935" ht="12.75" hidden="1" customHeight="1" x14ac:dyDescent="0.2"/>
    <row r="2936" ht="12.75" hidden="1" customHeight="1" x14ac:dyDescent="0.2"/>
    <row r="2937" ht="12.75" hidden="1" customHeight="1" x14ac:dyDescent="0.2"/>
    <row r="2938" ht="12.75" hidden="1" customHeight="1" x14ac:dyDescent="0.2"/>
    <row r="2939" ht="12.75" hidden="1" customHeight="1" x14ac:dyDescent="0.2"/>
    <row r="2940" ht="12.75" hidden="1" customHeight="1" x14ac:dyDescent="0.2"/>
    <row r="2941" ht="12.75" hidden="1" customHeight="1" x14ac:dyDescent="0.2"/>
    <row r="2942" ht="12.75" hidden="1" customHeight="1" x14ac:dyDescent="0.2"/>
    <row r="2943" ht="12.75" hidden="1" customHeight="1" x14ac:dyDescent="0.2"/>
    <row r="2944" ht="12.75" hidden="1" customHeight="1" x14ac:dyDescent="0.2"/>
    <row r="2945" ht="12.75" hidden="1" customHeight="1" x14ac:dyDescent="0.2"/>
    <row r="2946" ht="12.75" hidden="1" customHeight="1" x14ac:dyDescent="0.2"/>
    <row r="2947" ht="12.75" hidden="1" customHeight="1" x14ac:dyDescent="0.2"/>
    <row r="2948" ht="12.75" hidden="1" customHeight="1" x14ac:dyDescent="0.2"/>
    <row r="2949" ht="12.75" hidden="1" customHeight="1" x14ac:dyDescent="0.2"/>
    <row r="2950" ht="12.75" hidden="1" customHeight="1" x14ac:dyDescent="0.2"/>
    <row r="2951" ht="12.75" hidden="1" customHeight="1" x14ac:dyDescent="0.2"/>
    <row r="2952" ht="12.75" hidden="1" customHeight="1" x14ac:dyDescent="0.2"/>
    <row r="2953" ht="12.75" hidden="1" customHeight="1" x14ac:dyDescent="0.2"/>
    <row r="2954" ht="12.75" hidden="1" customHeight="1" x14ac:dyDescent="0.2"/>
    <row r="2955" ht="12.75" hidden="1" customHeight="1" x14ac:dyDescent="0.2"/>
    <row r="2956" ht="12.75" hidden="1" customHeight="1" x14ac:dyDescent="0.2"/>
    <row r="2957" ht="12.75" hidden="1" customHeight="1" x14ac:dyDescent="0.2"/>
    <row r="2958" ht="12.75" hidden="1" customHeight="1" x14ac:dyDescent="0.2"/>
    <row r="2959" ht="12.75" hidden="1" customHeight="1" x14ac:dyDescent="0.2"/>
    <row r="2960" ht="12.75" hidden="1" customHeight="1" x14ac:dyDescent="0.2"/>
    <row r="2961" ht="12.75" hidden="1" customHeight="1" x14ac:dyDescent="0.2"/>
    <row r="2962" ht="12.75" hidden="1" customHeight="1" x14ac:dyDescent="0.2"/>
    <row r="2963" ht="12.75" hidden="1" customHeight="1" x14ac:dyDescent="0.2"/>
    <row r="2964" ht="12.75" hidden="1" customHeight="1" x14ac:dyDescent="0.2"/>
    <row r="2965" ht="12.75" hidden="1" customHeight="1" x14ac:dyDescent="0.2"/>
    <row r="2966" ht="12.75" hidden="1" customHeight="1" x14ac:dyDescent="0.2"/>
    <row r="2967" ht="12.75" hidden="1" customHeight="1" x14ac:dyDescent="0.2"/>
    <row r="2968" ht="12.75" hidden="1" customHeight="1" x14ac:dyDescent="0.2"/>
    <row r="2969" ht="12.75" hidden="1" customHeight="1" x14ac:dyDescent="0.2"/>
    <row r="2970" ht="12.75" hidden="1" customHeight="1" x14ac:dyDescent="0.2"/>
    <row r="2971" ht="12.75" hidden="1" customHeight="1" x14ac:dyDescent="0.2"/>
    <row r="2972" ht="12.75" hidden="1" customHeight="1" x14ac:dyDescent="0.2"/>
    <row r="2973" ht="12.75" hidden="1" customHeight="1" x14ac:dyDescent="0.2"/>
    <row r="2974" ht="12.75" hidden="1" customHeight="1" x14ac:dyDescent="0.2"/>
    <row r="2975" ht="12.75" hidden="1" customHeight="1" x14ac:dyDescent="0.2"/>
    <row r="2976" ht="12.75" hidden="1" customHeight="1" x14ac:dyDescent="0.2"/>
    <row r="2977" ht="12.75" hidden="1" customHeight="1" x14ac:dyDescent="0.2"/>
    <row r="2978" ht="12.75" hidden="1" customHeight="1" x14ac:dyDescent="0.2"/>
    <row r="2979" ht="12.75" hidden="1" customHeight="1" x14ac:dyDescent="0.2"/>
    <row r="2980" ht="12.75" hidden="1" customHeight="1" x14ac:dyDescent="0.2"/>
    <row r="2981" ht="12.75" hidden="1" customHeight="1" x14ac:dyDescent="0.2"/>
    <row r="2982" ht="12.75" hidden="1" customHeight="1" x14ac:dyDescent="0.2"/>
    <row r="2983" ht="12.75" hidden="1" customHeight="1" x14ac:dyDescent="0.2"/>
    <row r="2984" ht="12.75" hidden="1" customHeight="1" x14ac:dyDescent="0.2"/>
    <row r="2985" ht="12.75" hidden="1" customHeight="1" x14ac:dyDescent="0.2"/>
    <row r="2986" ht="12.75" hidden="1" customHeight="1" x14ac:dyDescent="0.2"/>
    <row r="2987" ht="12.75" hidden="1" customHeight="1" x14ac:dyDescent="0.2"/>
    <row r="2988" ht="12.75" hidden="1" customHeight="1" x14ac:dyDescent="0.2"/>
    <row r="2989" ht="12.75" hidden="1" customHeight="1" x14ac:dyDescent="0.2"/>
    <row r="2990" ht="12.75" hidden="1" customHeight="1" x14ac:dyDescent="0.2"/>
    <row r="2991" ht="12.75" hidden="1" customHeight="1" x14ac:dyDescent="0.2"/>
    <row r="2992" ht="12.75" hidden="1" customHeight="1" x14ac:dyDescent="0.2"/>
    <row r="2993" ht="12.75" hidden="1" customHeight="1" x14ac:dyDescent="0.2"/>
    <row r="2994" ht="12.75" hidden="1" customHeight="1" x14ac:dyDescent="0.2"/>
    <row r="2995" ht="12.75" hidden="1" customHeight="1" x14ac:dyDescent="0.2"/>
    <row r="2996" ht="12.75" hidden="1" customHeight="1" x14ac:dyDescent="0.2"/>
    <row r="2997" ht="12.75" hidden="1" customHeight="1" x14ac:dyDescent="0.2"/>
    <row r="2998" ht="12.75" hidden="1" customHeight="1" x14ac:dyDescent="0.2"/>
    <row r="2999" ht="12.75" hidden="1" customHeight="1" x14ac:dyDescent="0.2"/>
    <row r="3000" ht="12.75" hidden="1" customHeight="1" x14ac:dyDescent="0.2"/>
    <row r="3001" ht="12.75" hidden="1" customHeight="1" x14ac:dyDescent="0.2"/>
    <row r="3002" ht="12.75" hidden="1" customHeight="1" x14ac:dyDescent="0.2"/>
    <row r="3003" ht="12.75" hidden="1" customHeight="1" x14ac:dyDescent="0.2"/>
    <row r="3004" ht="12.75" hidden="1" customHeight="1" x14ac:dyDescent="0.2"/>
    <row r="3005" ht="12.75" hidden="1" customHeight="1" x14ac:dyDescent="0.2"/>
    <row r="3006" ht="12.75" hidden="1" customHeight="1" x14ac:dyDescent="0.2"/>
    <row r="3007" ht="12.75" hidden="1" customHeight="1" x14ac:dyDescent="0.2"/>
    <row r="3008" ht="12.75" hidden="1" customHeight="1" x14ac:dyDescent="0.2"/>
    <row r="3009" ht="12.75" hidden="1" customHeight="1" x14ac:dyDescent="0.2"/>
    <row r="3010" ht="12.75" hidden="1" customHeight="1" x14ac:dyDescent="0.2"/>
    <row r="3011" ht="12.75" hidden="1" customHeight="1" x14ac:dyDescent="0.2"/>
    <row r="3012" ht="12.75" hidden="1" customHeight="1" x14ac:dyDescent="0.2"/>
    <row r="3013" ht="12.75" hidden="1" customHeight="1" x14ac:dyDescent="0.2"/>
    <row r="3014" ht="12.75" hidden="1" customHeight="1" x14ac:dyDescent="0.2"/>
    <row r="3015" ht="12.75" hidden="1" customHeight="1" x14ac:dyDescent="0.2"/>
    <row r="3016" ht="12.75" hidden="1" customHeight="1" x14ac:dyDescent="0.2"/>
    <row r="3017" ht="12.75" hidden="1" customHeight="1" x14ac:dyDescent="0.2"/>
    <row r="3018" ht="12.75" hidden="1" customHeight="1" x14ac:dyDescent="0.2"/>
    <row r="3019" ht="12.75" hidden="1" customHeight="1" x14ac:dyDescent="0.2"/>
    <row r="3020" ht="12.75" hidden="1" customHeight="1" x14ac:dyDescent="0.2"/>
    <row r="3021" ht="12.75" hidden="1" customHeight="1" x14ac:dyDescent="0.2"/>
    <row r="3022" ht="12.75" hidden="1" customHeight="1" x14ac:dyDescent="0.2"/>
    <row r="3023" ht="12.75" hidden="1" customHeight="1" x14ac:dyDescent="0.2"/>
    <row r="3024" ht="12.75" hidden="1" customHeight="1" x14ac:dyDescent="0.2"/>
    <row r="3025" ht="12.75" hidden="1" customHeight="1" x14ac:dyDescent="0.2"/>
    <row r="3026" ht="12.75" hidden="1" customHeight="1" x14ac:dyDescent="0.2"/>
    <row r="3027" ht="12.75" hidden="1" customHeight="1" x14ac:dyDescent="0.2"/>
    <row r="3028" ht="12.75" hidden="1" customHeight="1" x14ac:dyDescent="0.2"/>
    <row r="3029" ht="12.75" hidden="1" customHeight="1" x14ac:dyDescent="0.2"/>
    <row r="3030" ht="12.75" hidden="1" customHeight="1" x14ac:dyDescent="0.2"/>
    <row r="3031" ht="12.75" hidden="1" customHeight="1" x14ac:dyDescent="0.2"/>
    <row r="3032" ht="12.75" hidden="1" customHeight="1" x14ac:dyDescent="0.2"/>
    <row r="3033" ht="12.75" hidden="1" customHeight="1" x14ac:dyDescent="0.2"/>
    <row r="3034" ht="12.75" hidden="1" customHeight="1" x14ac:dyDescent="0.2"/>
    <row r="3035" ht="12.75" hidden="1" customHeight="1" x14ac:dyDescent="0.2"/>
    <row r="3036" ht="12.75" hidden="1" customHeight="1" x14ac:dyDescent="0.2"/>
    <row r="3037" ht="12.75" hidden="1" customHeight="1" x14ac:dyDescent="0.2"/>
    <row r="3038" ht="12.75" hidden="1" customHeight="1" x14ac:dyDescent="0.2"/>
    <row r="3039" ht="12.75" hidden="1" customHeight="1" x14ac:dyDescent="0.2"/>
    <row r="3040" ht="12.75" hidden="1" customHeight="1" x14ac:dyDescent="0.2"/>
    <row r="3041" ht="12.75" hidden="1" customHeight="1" x14ac:dyDescent="0.2"/>
    <row r="3042" ht="12.75" hidden="1" customHeight="1" x14ac:dyDescent="0.2"/>
    <row r="3043" ht="12.75" hidden="1" customHeight="1" x14ac:dyDescent="0.2"/>
    <row r="3044" ht="12.75" hidden="1" customHeight="1" x14ac:dyDescent="0.2"/>
    <row r="3045" ht="12.75" hidden="1" customHeight="1" x14ac:dyDescent="0.2"/>
    <row r="3046" ht="12.75" hidden="1" customHeight="1" x14ac:dyDescent="0.2"/>
    <row r="3047" ht="12.75" hidden="1" customHeight="1" x14ac:dyDescent="0.2"/>
    <row r="3048" ht="12.75" hidden="1" customHeight="1" x14ac:dyDescent="0.2"/>
    <row r="3049" ht="12.75" hidden="1" customHeight="1" x14ac:dyDescent="0.2"/>
    <row r="3050" ht="12.75" hidden="1" customHeight="1" x14ac:dyDescent="0.2"/>
    <row r="3051" ht="12.75" hidden="1" customHeight="1" x14ac:dyDescent="0.2"/>
    <row r="3052" ht="12.75" hidden="1" customHeight="1" x14ac:dyDescent="0.2"/>
    <row r="3053" ht="12.75" hidden="1" customHeight="1" x14ac:dyDescent="0.2"/>
    <row r="3054" ht="12.75" hidden="1" customHeight="1" x14ac:dyDescent="0.2"/>
    <row r="3055" ht="12.75" hidden="1" customHeight="1" x14ac:dyDescent="0.2"/>
    <row r="3056" ht="12.75" hidden="1" customHeight="1" x14ac:dyDescent="0.2"/>
    <row r="3057" ht="12.75" hidden="1" customHeight="1" x14ac:dyDescent="0.2"/>
    <row r="3058" ht="12.75" hidden="1" customHeight="1" x14ac:dyDescent="0.2"/>
    <row r="3059" ht="12.75" hidden="1" customHeight="1" x14ac:dyDescent="0.2"/>
    <row r="3060" ht="12.75" hidden="1" customHeight="1" x14ac:dyDescent="0.2"/>
    <row r="3061" ht="12.75" hidden="1" customHeight="1" x14ac:dyDescent="0.2"/>
    <row r="3062" ht="12.75" hidden="1" customHeight="1" x14ac:dyDescent="0.2"/>
    <row r="3063" ht="12.75" hidden="1" customHeight="1" x14ac:dyDescent="0.2"/>
    <row r="3064" ht="12.75" hidden="1" customHeight="1" x14ac:dyDescent="0.2"/>
    <row r="3065" ht="12.75" hidden="1" customHeight="1" x14ac:dyDescent="0.2"/>
    <row r="3066" ht="12.75" hidden="1" customHeight="1" x14ac:dyDescent="0.2"/>
    <row r="3067" ht="12.75" hidden="1" customHeight="1" x14ac:dyDescent="0.2"/>
    <row r="3068" ht="12.75" hidden="1" customHeight="1" x14ac:dyDescent="0.2"/>
    <row r="3069" ht="12.75" hidden="1" customHeight="1" x14ac:dyDescent="0.2"/>
    <row r="3070" ht="12.75" hidden="1" customHeight="1" x14ac:dyDescent="0.2"/>
    <row r="3071" ht="12.75" hidden="1" customHeight="1" x14ac:dyDescent="0.2"/>
    <row r="3072" ht="12.75" hidden="1" customHeight="1" x14ac:dyDescent="0.2"/>
    <row r="3073" ht="12.75" hidden="1" customHeight="1" x14ac:dyDescent="0.2"/>
    <row r="3074" ht="12.75" hidden="1" customHeight="1" x14ac:dyDescent="0.2"/>
    <row r="3075" ht="12.75" hidden="1" customHeight="1" x14ac:dyDescent="0.2"/>
    <row r="3076" ht="12.75" hidden="1" customHeight="1" x14ac:dyDescent="0.2"/>
    <row r="3077" ht="12.75" hidden="1" customHeight="1" x14ac:dyDescent="0.2"/>
    <row r="3078" ht="12.75" hidden="1" customHeight="1" x14ac:dyDescent="0.2"/>
    <row r="3079" ht="12.75" hidden="1" customHeight="1" x14ac:dyDescent="0.2"/>
    <row r="3080" ht="12.75" hidden="1" customHeight="1" x14ac:dyDescent="0.2"/>
    <row r="3081" ht="12.75" hidden="1" customHeight="1" x14ac:dyDescent="0.2"/>
    <row r="3082" ht="12.75" hidden="1" customHeight="1" x14ac:dyDescent="0.2"/>
    <row r="3083" ht="12.75" hidden="1" customHeight="1" x14ac:dyDescent="0.2"/>
    <row r="3084" ht="12.75" hidden="1" customHeight="1" x14ac:dyDescent="0.2"/>
    <row r="3085" ht="12.75" hidden="1" customHeight="1" x14ac:dyDescent="0.2"/>
    <row r="3086" ht="12.75" hidden="1" customHeight="1" x14ac:dyDescent="0.2"/>
    <row r="3087" ht="12.75" hidden="1" customHeight="1" x14ac:dyDescent="0.2"/>
    <row r="3088" ht="12.75" hidden="1" customHeight="1" x14ac:dyDescent="0.2"/>
    <row r="3089" ht="12.75" hidden="1" customHeight="1" x14ac:dyDescent="0.2"/>
    <row r="3090" ht="12.75" hidden="1" customHeight="1" x14ac:dyDescent="0.2"/>
    <row r="3091" ht="12.75" hidden="1" customHeight="1" x14ac:dyDescent="0.2"/>
    <row r="3092" ht="12.75" hidden="1" customHeight="1" x14ac:dyDescent="0.2"/>
    <row r="3093" ht="12.75" hidden="1" customHeight="1" x14ac:dyDescent="0.2"/>
    <row r="3094" ht="12.75" hidden="1" customHeight="1" x14ac:dyDescent="0.2"/>
    <row r="3095" ht="12.75" hidden="1" customHeight="1" x14ac:dyDescent="0.2"/>
    <row r="3096" ht="12.75" hidden="1" customHeight="1" x14ac:dyDescent="0.2"/>
    <row r="3097" ht="12.75" hidden="1" customHeight="1" x14ac:dyDescent="0.2"/>
    <row r="3098" ht="12.75" hidden="1" customHeight="1" x14ac:dyDescent="0.2"/>
    <row r="3099" ht="12.75" hidden="1" customHeight="1" x14ac:dyDescent="0.2"/>
    <row r="3100" ht="12.75" hidden="1" customHeight="1" x14ac:dyDescent="0.2"/>
    <row r="3101" ht="12.75" hidden="1" customHeight="1" x14ac:dyDescent="0.2"/>
    <row r="3102" ht="12.75" hidden="1" customHeight="1" x14ac:dyDescent="0.2"/>
    <row r="3103" ht="12.75" hidden="1" customHeight="1" x14ac:dyDescent="0.2"/>
    <row r="3104" ht="12.75" hidden="1" customHeight="1" x14ac:dyDescent="0.2"/>
    <row r="3105" ht="12.75" hidden="1" customHeight="1" x14ac:dyDescent="0.2"/>
    <row r="3106" ht="12.75" hidden="1" customHeight="1" x14ac:dyDescent="0.2"/>
    <row r="3107" ht="12.75" hidden="1" customHeight="1" x14ac:dyDescent="0.2"/>
    <row r="3108" ht="12.75" hidden="1" customHeight="1" x14ac:dyDescent="0.2"/>
    <row r="3109" ht="12.75" hidden="1" customHeight="1" x14ac:dyDescent="0.2"/>
    <row r="3110" ht="12.75" hidden="1" customHeight="1" x14ac:dyDescent="0.2"/>
    <row r="3111" ht="12.75" hidden="1" customHeight="1" x14ac:dyDescent="0.2"/>
    <row r="3112" ht="12.75" hidden="1" customHeight="1" x14ac:dyDescent="0.2"/>
    <row r="3113" ht="12.75" hidden="1" customHeight="1" x14ac:dyDescent="0.2"/>
    <row r="3114" ht="12.75" hidden="1" customHeight="1" x14ac:dyDescent="0.2"/>
    <row r="3115" ht="12.75" hidden="1" customHeight="1" x14ac:dyDescent="0.2"/>
    <row r="3116" ht="12.75" hidden="1" customHeight="1" x14ac:dyDescent="0.2"/>
    <row r="3117" ht="12.75" hidden="1" customHeight="1" x14ac:dyDescent="0.2"/>
    <row r="3118" ht="12.75" hidden="1" customHeight="1" x14ac:dyDescent="0.2"/>
    <row r="3119" ht="12.75" hidden="1" customHeight="1" x14ac:dyDescent="0.2"/>
    <row r="3120" ht="12.75" hidden="1" customHeight="1" x14ac:dyDescent="0.2"/>
    <row r="3121" ht="12.75" hidden="1" customHeight="1" x14ac:dyDescent="0.2"/>
    <row r="3122" ht="12.75" hidden="1" customHeight="1" x14ac:dyDescent="0.2"/>
    <row r="3123" ht="12.75" hidden="1" customHeight="1" x14ac:dyDescent="0.2"/>
    <row r="3124" ht="12.75" hidden="1" customHeight="1" x14ac:dyDescent="0.2"/>
    <row r="3125" ht="12.75" hidden="1" customHeight="1" x14ac:dyDescent="0.2"/>
    <row r="3126" ht="12.75" hidden="1" customHeight="1" x14ac:dyDescent="0.2"/>
    <row r="3127" ht="12.75" hidden="1" customHeight="1" x14ac:dyDescent="0.2"/>
    <row r="3128" ht="12.75" hidden="1" customHeight="1" x14ac:dyDescent="0.2"/>
    <row r="3129" ht="12.75" hidden="1" customHeight="1" x14ac:dyDescent="0.2"/>
    <row r="3130" ht="12.75" hidden="1" customHeight="1" x14ac:dyDescent="0.2"/>
    <row r="3131" ht="12.75" hidden="1" customHeight="1" x14ac:dyDescent="0.2"/>
    <row r="3132" ht="12.75" hidden="1" customHeight="1" x14ac:dyDescent="0.2"/>
    <row r="3133" ht="12.75" hidden="1" customHeight="1" x14ac:dyDescent="0.2"/>
    <row r="3134" ht="12.75" hidden="1" customHeight="1" x14ac:dyDescent="0.2"/>
    <row r="3135" ht="12.75" hidden="1" customHeight="1" x14ac:dyDescent="0.2"/>
    <row r="3136" ht="12.75" hidden="1" customHeight="1" x14ac:dyDescent="0.2"/>
    <row r="3137" ht="12.75" hidden="1" customHeight="1" x14ac:dyDescent="0.2"/>
    <row r="3138" ht="12.75" hidden="1" customHeight="1" x14ac:dyDescent="0.2"/>
    <row r="3139" ht="12.75" hidden="1" customHeight="1" x14ac:dyDescent="0.2"/>
    <row r="3140" ht="12.75" hidden="1" customHeight="1" x14ac:dyDescent="0.2"/>
    <row r="3141" ht="12.75" hidden="1" customHeight="1" x14ac:dyDescent="0.2"/>
    <row r="3142" ht="12.75" hidden="1" customHeight="1" x14ac:dyDescent="0.2"/>
    <row r="3143" ht="12.75" hidden="1" customHeight="1" x14ac:dyDescent="0.2"/>
    <row r="3144" ht="12.75" hidden="1" customHeight="1" x14ac:dyDescent="0.2"/>
    <row r="3145" ht="12.75" hidden="1" customHeight="1" x14ac:dyDescent="0.2"/>
    <row r="3146" ht="12.75" hidden="1" customHeight="1" x14ac:dyDescent="0.2"/>
    <row r="3147" ht="12.75" hidden="1" customHeight="1" x14ac:dyDescent="0.2"/>
    <row r="3148" ht="12.75" hidden="1" customHeight="1" x14ac:dyDescent="0.2"/>
    <row r="3149" ht="12.75" hidden="1" customHeight="1" x14ac:dyDescent="0.2"/>
    <row r="3150" ht="12.75" hidden="1" customHeight="1" x14ac:dyDescent="0.2"/>
    <row r="3151" ht="12.75" hidden="1" customHeight="1" x14ac:dyDescent="0.2"/>
    <row r="3152" ht="12.75" hidden="1" customHeight="1" x14ac:dyDescent="0.2"/>
    <row r="3153" ht="12.75" hidden="1" customHeight="1" x14ac:dyDescent="0.2"/>
    <row r="3154" ht="12.75" hidden="1" customHeight="1" x14ac:dyDescent="0.2"/>
    <row r="3155" ht="12.75" hidden="1" customHeight="1" x14ac:dyDescent="0.2"/>
    <row r="3156" ht="12.75" hidden="1" customHeight="1" x14ac:dyDescent="0.2"/>
    <row r="3157" ht="12.75" hidden="1" customHeight="1" x14ac:dyDescent="0.2"/>
    <row r="3158" ht="12.75" hidden="1" customHeight="1" x14ac:dyDescent="0.2"/>
    <row r="3159" ht="12.75" hidden="1" customHeight="1" x14ac:dyDescent="0.2"/>
    <row r="3160" ht="12.75" hidden="1" customHeight="1" x14ac:dyDescent="0.2"/>
    <row r="3161" ht="12.75" hidden="1" customHeight="1" x14ac:dyDescent="0.2"/>
    <row r="3162" ht="12.75" hidden="1" customHeight="1" x14ac:dyDescent="0.2"/>
    <row r="3163" ht="12.75" hidden="1" customHeight="1" x14ac:dyDescent="0.2"/>
    <row r="3164" ht="12.75" hidden="1" customHeight="1" x14ac:dyDescent="0.2"/>
    <row r="3165" ht="12.75" hidden="1" customHeight="1" x14ac:dyDescent="0.2"/>
    <row r="3166" ht="12.75" hidden="1" customHeight="1" x14ac:dyDescent="0.2"/>
    <row r="3167" ht="12.75" hidden="1" customHeight="1" x14ac:dyDescent="0.2"/>
    <row r="3168" ht="12.75" hidden="1" customHeight="1" x14ac:dyDescent="0.2"/>
    <row r="3169" ht="12.75" hidden="1" customHeight="1" x14ac:dyDescent="0.2"/>
    <row r="3170" ht="12.75" hidden="1" customHeight="1" x14ac:dyDescent="0.2"/>
    <row r="3171" ht="12.75" hidden="1" customHeight="1" x14ac:dyDescent="0.2"/>
    <row r="3172" ht="12.75" hidden="1" customHeight="1" x14ac:dyDescent="0.2"/>
    <row r="3173" ht="12.75" hidden="1" customHeight="1" x14ac:dyDescent="0.2"/>
    <row r="3174" ht="12.75" hidden="1" customHeight="1" x14ac:dyDescent="0.2"/>
    <row r="3175" ht="12.75" hidden="1" customHeight="1" x14ac:dyDescent="0.2"/>
    <row r="3176" ht="12.75" hidden="1" customHeight="1" x14ac:dyDescent="0.2"/>
    <row r="3177" ht="12.75" hidden="1" customHeight="1" x14ac:dyDescent="0.2"/>
    <row r="3178" ht="12.75" hidden="1" customHeight="1" x14ac:dyDescent="0.2"/>
    <row r="3179" ht="12.75" hidden="1" customHeight="1" x14ac:dyDescent="0.2"/>
    <row r="3180" ht="12.75" hidden="1" customHeight="1" x14ac:dyDescent="0.2"/>
    <row r="3181" ht="12.75" hidden="1" customHeight="1" x14ac:dyDescent="0.2"/>
    <row r="3182" ht="12.75" hidden="1" customHeight="1" x14ac:dyDescent="0.2"/>
    <row r="3183" ht="12.75" hidden="1" customHeight="1" x14ac:dyDescent="0.2"/>
    <row r="3184" ht="12.75" hidden="1" customHeight="1" x14ac:dyDescent="0.2"/>
    <row r="3185" ht="12.75" hidden="1" customHeight="1" x14ac:dyDescent="0.2"/>
    <row r="3186" ht="12.75" hidden="1" customHeight="1" x14ac:dyDescent="0.2"/>
    <row r="3187" ht="12.75" hidden="1" customHeight="1" x14ac:dyDescent="0.2"/>
    <row r="3188" ht="12.75" hidden="1" customHeight="1" x14ac:dyDescent="0.2"/>
    <row r="3189" ht="12.75" hidden="1" customHeight="1" x14ac:dyDescent="0.2"/>
    <row r="3190" ht="12.75" hidden="1" customHeight="1" x14ac:dyDescent="0.2"/>
    <row r="3191" ht="12.75" hidden="1" customHeight="1" x14ac:dyDescent="0.2"/>
    <row r="3192" ht="12.75" hidden="1" customHeight="1" x14ac:dyDescent="0.2"/>
    <row r="3193" ht="12.75" hidden="1" customHeight="1" x14ac:dyDescent="0.2"/>
    <row r="3194" ht="12.75" hidden="1" customHeight="1" x14ac:dyDescent="0.2"/>
    <row r="3195" ht="12.75" hidden="1" customHeight="1" x14ac:dyDescent="0.2"/>
    <row r="3196" ht="12.75" hidden="1" customHeight="1" x14ac:dyDescent="0.2"/>
    <row r="3197" ht="12.75" hidden="1" customHeight="1" x14ac:dyDescent="0.2"/>
    <row r="3198" ht="12.75" hidden="1" customHeight="1" x14ac:dyDescent="0.2"/>
    <row r="3199" ht="12.75" hidden="1" customHeight="1" x14ac:dyDescent="0.2"/>
    <row r="3200" ht="12.75" hidden="1" customHeight="1" x14ac:dyDescent="0.2"/>
    <row r="3201" ht="12.75" hidden="1" customHeight="1" x14ac:dyDescent="0.2"/>
    <row r="3202" ht="12.75" hidden="1" customHeight="1" x14ac:dyDescent="0.2"/>
    <row r="3203" ht="12.75" hidden="1" customHeight="1" x14ac:dyDescent="0.2"/>
    <row r="3204" ht="12.75" hidden="1" customHeight="1" x14ac:dyDescent="0.2"/>
    <row r="3205" ht="12.75" hidden="1" customHeight="1" x14ac:dyDescent="0.2"/>
    <row r="3206" ht="12.75" hidden="1" customHeight="1" x14ac:dyDescent="0.2"/>
    <row r="3207" ht="12.75" hidden="1" customHeight="1" x14ac:dyDescent="0.2"/>
    <row r="3208" ht="12.75" hidden="1" customHeight="1" x14ac:dyDescent="0.2"/>
    <row r="3209" ht="12.75" hidden="1" customHeight="1" x14ac:dyDescent="0.2"/>
    <row r="3210" ht="12.75" hidden="1" customHeight="1" x14ac:dyDescent="0.2"/>
    <row r="3211" ht="12.75" hidden="1" customHeight="1" x14ac:dyDescent="0.2"/>
    <row r="3212" ht="12.75" hidden="1" customHeight="1" x14ac:dyDescent="0.2"/>
    <row r="3213" ht="12.75" hidden="1" customHeight="1" x14ac:dyDescent="0.2"/>
    <row r="3214" ht="12.75" hidden="1" customHeight="1" x14ac:dyDescent="0.2"/>
    <row r="3215" ht="12.75" hidden="1" customHeight="1" x14ac:dyDescent="0.2"/>
    <row r="3216" ht="12.75" hidden="1" customHeight="1" x14ac:dyDescent="0.2"/>
    <row r="3217" ht="12.75" hidden="1" customHeight="1" x14ac:dyDescent="0.2"/>
    <row r="3218" ht="12.75" hidden="1" customHeight="1" x14ac:dyDescent="0.2"/>
    <row r="3219" ht="12.75" hidden="1" customHeight="1" x14ac:dyDescent="0.2"/>
    <row r="3220" ht="12.75" hidden="1" customHeight="1" x14ac:dyDescent="0.2"/>
    <row r="3221" ht="12.75" hidden="1" customHeight="1" x14ac:dyDescent="0.2"/>
    <row r="3222" ht="12.75" hidden="1" customHeight="1" x14ac:dyDescent="0.2"/>
    <row r="3223" ht="12.75" hidden="1" customHeight="1" x14ac:dyDescent="0.2"/>
    <row r="3224" ht="12.75" hidden="1" customHeight="1" x14ac:dyDescent="0.2"/>
    <row r="3225" ht="12.75" hidden="1" customHeight="1" x14ac:dyDescent="0.2"/>
    <row r="3226" ht="12.75" hidden="1" customHeight="1" x14ac:dyDescent="0.2"/>
    <row r="3227" ht="12.75" hidden="1" customHeight="1" x14ac:dyDescent="0.2"/>
    <row r="3228" ht="12.75" hidden="1" customHeight="1" x14ac:dyDescent="0.2"/>
    <row r="3229" ht="12.75" hidden="1" customHeight="1" x14ac:dyDescent="0.2"/>
    <row r="3230" ht="12.75" hidden="1" customHeight="1" x14ac:dyDescent="0.2"/>
    <row r="3231" ht="12.75" hidden="1" customHeight="1" x14ac:dyDescent="0.2"/>
    <row r="3232" ht="12.75" hidden="1" customHeight="1" x14ac:dyDescent="0.2"/>
    <row r="3233" ht="12.75" hidden="1" customHeight="1" x14ac:dyDescent="0.2"/>
    <row r="3234" ht="12.75" hidden="1" customHeight="1" x14ac:dyDescent="0.2"/>
    <row r="3235" ht="12.75" hidden="1" customHeight="1" x14ac:dyDescent="0.2"/>
    <row r="3236" ht="12.75" hidden="1" customHeight="1" x14ac:dyDescent="0.2"/>
    <row r="3237" ht="12.75" hidden="1" customHeight="1" x14ac:dyDescent="0.2"/>
    <row r="3238" ht="12.75" hidden="1" customHeight="1" x14ac:dyDescent="0.2"/>
    <row r="3239" ht="12.75" hidden="1" customHeight="1" x14ac:dyDescent="0.2"/>
    <row r="3240" ht="12.75" hidden="1" customHeight="1" x14ac:dyDescent="0.2"/>
    <row r="3241" ht="12.75" hidden="1" customHeight="1" x14ac:dyDescent="0.2"/>
    <row r="3242" ht="12.75" hidden="1" customHeight="1" x14ac:dyDescent="0.2"/>
    <row r="3243" ht="12.75" hidden="1" customHeight="1" x14ac:dyDescent="0.2"/>
    <row r="3244" ht="12.75" hidden="1" customHeight="1" x14ac:dyDescent="0.2"/>
    <row r="3245" ht="12.75" hidden="1" customHeight="1" x14ac:dyDescent="0.2"/>
    <row r="3246" ht="12.75" hidden="1" customHeight="1" x14ac:dyDescent="0.2"/>
    <row r="3247" ht="12.75" hidden="1" customHeight="1" x14ac:dyDescent="0.2"/>
    <row r="3248" ht="12.75" hidden="1" customHeight="1" x14ac:dyDescent="0.2"/>
    <row r="3249" ht="12.75" hidden="1" customHeight="1" x14ac:dyDescent="0.2"/>
    <row r="3250" ht="12.75" hidden="1" customHeight="1" x14ac:dyDescent="0.2"/>
    <row r="3251" ht="12.75" hidden="1" customHeight="1" x14ac:dyDescent="0.2"/>
    <row r="3252" ht="12.75" hidden="1" customHeight="1" x14ac:dyDescent="0.2"/>
    <row r="3253" ht="12.75" hidden="1" customHeight="1" x14ac:dyDescent="0.2"/>
    <row r="3254" ht="12.75" hidden="1" customHeight="1" x14ac:dyDescent="0.2"/>
    <row r="3255" ht="12.75" hidden="1" customHeight="1" x14ac:dyDescent="0.2"/>
    <row r="3256" ht="12.75" hidden="1" customHeight="1" x14ac:dyDescent="0.2"/>
    <row r="3257" ht="12.75" hidden="1" customHeight="1" x14ac:dyDescent="0.2"/>
    <row r="3258" ht="12.75" hidden="1" customHeight="1" x14ac:dyDescent="0.2"/>
    <row r="3259" ht="12.75" hidden="1" customHeight="1" x14ac:dyDescent="0.2"/>
    <row r="3260" ht="12.75" hidden="1" customHeight="1" x14ac:dyDescent="0.2"/>
    <row r="3261" ht="12.75" hidden="1" customHeight="1" x14ac:dyDescent="0.2"/>
    <row r="3262" ht="12.75" hidden="1" customHeight="1" x14ac:dyDescent="0.2"/>
    <row r="3263" ht="12.75" hidden="1" customHeight="1" x14ac:dyDescent="0.2"/>
    <row r="3264" ht="12.75" hidden="1" customHeight="1" x14ac:dyDescent="0.2"/>
    <row r="3265" ht="12.75" hidden="1" customHeight="1" x14ac:dyDescent="0.2"/>
    <row r="3266" ht="12.75" hidden="1" customHeight="1" x14ac:dyDescent="0.2"/>
    <row r="3267" ht="12.75" hidden="1" customHeight="1" x14ac:dyDescent="0.2"/>
    <row r="3268" ht="12.75" hidden="1" customHeight="1" x14ac:dyDescent="0.2"/>
    <row r="3269" ht="12.75" hidden="1" customHeight="1" x14ac:dyDescent="0.2"/>
    <row r="3270" ht="12.75" hidden="1" customHeight="1" x14ac:dyDescent="0.2"/>
    <row r="3271" ht="12.75" hidden="1" customHeight="1" x14ac:dyDescent="0.2"/>
    <row r="3272" ht="12.75" hidden="1" customHeight="1" x14ac:dyDescent="0.2"/>
    <row r="3273" ht="12.75" hidden="1" customHeight="1" x14ac:dyDescent="0.2"/>
    <row r="3274" ht="12.75" hidden="1" customHeight="1" x14ac:dyDescent="0.2"/>
    <row r="3275" ht="12.75" hidden="1" customHeight="1" x14ac:dyDescent="0.2"/>
    <row r="3276" ht="12.75" hidden="1" customHeight="1" x14ac:dyDescent="0.2"/>
    <row r="3277" ht="12.75" hidden="1" customHeight="1" x14ac:dyDescent="0.2"/>
    <row r="3278" ht="12.75" hidden="1" customHeight="1" x14ac:dyDescent="0.2"/>
    <row r="3279" ht="12.75" hidden="1" customHeight="1" x14ac:dyDescent="0.2"/>
    <row r="3280" ht="12.75" hidden="1" customHeight="1" x14ac:dyDescent="0.2"/>
    <row r="3281" ht="12.75" hidden="1" customHeight="1" x14ac:dyDescent="0.2"/>
    <row r="3282" ht="12.75" hidden="1" customHeight="1" x14ac:dyDescent="0.2"/>
    <row r="3283" ht="12.75" hidden="1" customHeight="1" x14ac:dyDescent="0.2"/>
    <row r="3284" ht="12.75" hidden="1" customHeight="1" x14ac:dyDescent="0.2"/>
    <row r="3285" ht="12.75" hidden="1" customHeight="1" x14ac:dyDescent="0.2"/>
    <row r="3286" ht="12.75" hidden="1" customHeight="1" x14ac:dyDescent="0.2"/>
    <row r="3287" ht="12.75" hidden="1" customHeight="1" x14ac:dyDescent="0.2"/>
    <row r="3288" ht="12.75" hidden="1" customHeight="1" x14ac:dyDescent="0.2"/>
    <row r="3289" ht="12.75" hidden="1" customHeight="1" x14ac:dyDescent="0.2"/>
    <row r="3290" ht="12.75" hidden="1" customHeight="1" x14ac:dyDescent="0.2"/>
    <row r="3291" ht="12.75" hidden="1" customHeight="1" x14ac:dyDescent="0.2"/>
    <row r="3292" ht="12.75" hidden="1" customHeight="1" x14ac:dyDescent="0.2"/>
    <row r="3293" ht="12.75" hidden="1" customHeight="1" x14ac:dyDescent="0.2"/>
    <row r="3294" ht="12.75" hidden="1" customHeight="1" x14ac:dyDescent="0.2"/>
    <row r="3295" ht="12.75" hidden="1" customHeight="1" x14ac:dyDescent="0.2"/>
    <row r="3296" ht="12.75" hidden="1" customHeight="1" x14ac:dyDescent="0.2"/>
    <row r="3297" ht="12.75" hidden="1" customHeight="1" x14ac:dyDescent="0.2"/>
    <row r="3298" ht="12.75" hidden="1" customHeight="1" x14ac:dyDescent="0.2"/>
    <row r="3299" ht="12.75" hidden="1" customHeight="1" x14ac:dyDescent="0.2"/>
    <row r="3300" ht="12.75" hidden="1" customHeight="1" x14ac:dyDescent="0.2"/>
    <row r="3301" ht="12.75" hidden="1" customHeight="1" x14ac:dyDescent="0.2"/>
    <row r="3302" ht="12.75" hidden="1" customHeight="1" x14ac:dyDescent="0.2"/>
    <row r="3303" ht="12.75" hidden="1" customHeight="1" x14ac:dyDescent="0.2"/>
    <row r="3304" ht="12.75" hidden="1" customHeight="1" x14ac:dyDescent="0.2"/>
    <row r="3305" ht="12.75" hidden="1" customHeight="1" x14ac:dyDescent="0.2"/>
    <row r="3306" ht="12.75" hidden="1" customHeight="1" x14ac:dyDescent="0.2"/>
    <row r="3307" ht="12.75" hidden="1" customHeight="1" x14ac:dyDescent="0.2"/>
    <row r="3308" ht="12.75" hidden="1" customHeight="1" x14ac:dyDescent="0.2"/>
    <row r="3309" ht="12.75" hidden="1" customHeight="1" x14ac:dyDescent="0.2"/>
    <row r="3310" ht="12.75" hidden="1" customHeight="1" x14ac:dyDescent="0.2"/>
    <row r="3311" ht="12.75" hidden="1" customHeight="1" x14ac:dyDescent="0.2"/>
    <row r="3312" ht="12.75" hidden="1" customHeight="1" x14ac:dyDescent="0.2"/>
    <row r="3313" ht="12.75" hidden="1" customHeight="1" x14ac:dyDescent="0.2"/>
    <row r="3314" ht="12.75" hidden="1" customHeight="1" x14ac:dyDescent="0.2"/>
    <row r="3315" ht="12.75" hidden="1" customHeight="1" x14ac:dyDescent="0.2"/>
    <row r="3316" ht="12.75" hidden="1" customHeight="1" x14ac:dyDescent="0.2"/>
    <row r="3317" ht="12.75" hidden="1" customHeight="1" x14ac:dyDescent="0.2"/>
    <row r="3318" ht="12.75" hidden="1" customHeight="1" x14ac:dyDescent="0.2"/>
    <row r="3319" ht="12.75" hidden="1" customHeight="1" x14ac:dyDescent="0.2"/>
    <row r="3320" ht="12.75" hidden="1" customHeight="1" x14ac:dyDescent="0.2"/>
    <row r="3321" ht="12.75" hidden="1" customHeight="1" x14ac:dyDescent="0.2"/>
    <row r="3322" ht="12.75" hidden="1" customHeight="1" x14ac:dyDescent="0.2"/>
    <row r="3323" ht="12.75" hidden="1" customHeight="1" x14ac:dyDescent="0.2"/>
    <row r="3324" ht="12.75" hidden="1" customHeight="1" x14ac:dyDescent="0.2"/>
    <row r="3325" ht="12.75" hidden="1" customHeight="1" x14ac:dyDescent="0.2"/>
    <row r="3326" ht="12.75" hidden="1" customHeight="1" x14ac:dyDescent="0.2"/>
    <row r="3327" ht="12.75" hidden="1" customHeight="1" x14ac:dyDescent="0.2"/>
    <row r="3328" ht="12.75" hidden="1" customHeight="1" x14ac:dyDescent="0.2"/>
    <row r="3329" ht="12.75" hidden="1" customHeight="1" x14ac:dyDescent="0.2"/>
    <row r="3330" ht="12.75" hidden="1" customHeight="1" x14ac:dyDescent="0.2"/>
    <row r="3331" ht="12.75" hidden="1" customHeight="1" x14ac:dyDescent="0.2"/>
    <row r="3332" ht="12.75" hidden="1" customHeight="1" x14ac:dyDescent="0.2"/>
    <row r="3333" ht="12.75" hidden="1" customHeight="1" x14ac:dyDescent="0.2"/>
    <row r="3334" ht="12.75" hidden="1" customHeight="1" x14ac:dyDescent="0.2"/>
    <row r="3335" ht="12.75" hidden="1" customHeight="1" x14ac:dyDescent="0.2"/>
    <row r="3336" ht="12.75" hidden="1" customHeight="1" x14ac:dyDescent="0.2"/>
    <row r="3337" ht="12.75" hidden="1" customHeight="1" x14ac:dyDescent="0.2"/>
    <row r="3338" ht="12.75" hidden="1" customHeight="1" x14ac:dyDescent="0.2"/>
    <row r="3339" ht="12.75" hidden="1" customHeight="1" x14ac:dyDescent="0.2"/>
    <row r="3340" ht="12.75" hidden="1" customHeight="1" x14ac:dyDescent="0.2"/>
    <row r="3341" ht="12.75" hidden="1" customHeight="1" x14ac:dyDescent="0.2"/>
    <row r="3342" ht="12.75" hidden="1" customHeight="1" x14ac:dyDescent="0.2"/>
    <row r="3343" ht="12.75" hidden="1" customHeight="1" x14ac:dyDescent="0.2"/>
    <row r="3344" ht="12.75" hidden="1" customHeight="1" x14ac:dyDescent="0.2"/>
    <row r="3345" ht="12.75" hidden="1" customHeight="1" x14ac:dyDescent="0.2"/>
    <row r="3346" ht="12.75" hidden="1" customHeight="1" x14ac:dyDescent="0.2"/>
    <row r="3347" ht="12.75" hidden="1" customHeight="1" x14ac:dyDescent="0.2"/>
    <row r="3348" ht="12.75" hidden="1" customHeight="1" x14ac:dyDescent="0.2"/>
    <row r="3349" ht="12.75" hidden="1" customHeight="1" x14ac:dyDescent="0.2"/>
    <row r="3350" ht="12.75" hidden="1" customHeight="1" x14ac:dyDescent="0.2"/>
    <row r="3351" ht="12.75" hidden="1" customHeight="1" x14ac:dyDescent="0.2"/>
    <row r="3352" ht="12.75" hidden="1" customHeight="1" x14ac:dyDescent="0.2"/>
    <row r="3353" ht="12.75" hidden="1" customHeight="1" x14ac:dyDescent="0.2"/>
    <row r="3354" ht="12.75" hidden="1" customHeight="1" x14ac:dyDescent="0.2"/>
    <row r="3355" ht="12.75" hidden="1" customHeight="1" x14ac:dyDescent="0.2"/>
    <row r="3356" ht="12.75" hidden="1" customHeight="1" x14ac:dyDescent="0.2"/>
    <row r="3357" ht="12.75" hidden="1" customHeight="1" x14ac:dyDescent="0.2"/>
    <row r="3358" ht="12.75" hidden="1" customHeight="1" x14ac:dyDescent="0.2"/>
    <row r="3359" ht="12.75" hidden="1" customHeight="1" x14ac:dyDescent="0.2"/>
    <row r="3360" ht="12.75" hidden="1" customHeight="1" x14ac:dyDescent="0.2"/>
    <row r="3361" ht="12.75" hidden="1" customHeight="1" x14ac:dyDescent="0.2"/>
    <row r="3362" ht="12.75" hidden="1" customHeight="1" x14ac:dyDescent="0.2"/>
    <row r="3363" ht="12.75" hidden="1" customHeight="1" x14ac:dyDescent="0.2"/>
    <row r="3364" ht="12.75" hidden="1" customHeight="1" x14ac:dyDescent="0.2"/>
    <row r="3365" ht="12.75" hidden="1" customHeight="1" x14ac:dyDescent="0.2"/>
    <row r="3366" ht="12.75" hidden="1" customHeight="1" x14ac:dyDescent="0.2"/>
    <row r="3367" ht="12.75" hidden="1" customHeight="1" x14ac:dyDescent="0.2"/>
    <row r="3368" ht="12.75" hidden="1" customHeight="1" x14ac:dyDescent="0.2"/>
    <row r="3369" ht="12.75" hidden="1" customHeight="1" x14ac:dyDescent="0.2"/>
    <row r="3370" ht="12.75" hidden="1" customHeight="1" x14ac:dyDescent="0.2"/>
    <row r="3371" ht="12.75" hidden="1" customHeight="1" x14ac:dyDescent="0.2"/>
    <row r="3372" ht="12.75" hidden="1" customHeight="1" x14ac:dyDescent="0.2"/>
    <row r="3373" ht="12.75" hidden="1" customHeight="1" x14ac:dyDescent="0.2"/>
    <row r="3374" ht="12.75" hidden="1" customHeight="1" x14ac:dyDescent="0.2"/>
    <row r="3375" ht="12.75" hidden="1" customHeight="1" x14ac:dyDescent="0.2"/>
    <row r="3376" ht="12.75" hidden="1" customHeight="1" x14ac:dyDescent="0.2"/>
    <row r="3377" ht="12.75" hidden="1" customHeight="1" x14ac:dyDescent="0.2"/>
    <row r="3378" ht="12.75" hidden="1" customHeight="1" x14ac:dyDescent="0.2"/>
    <row r="3379" ht="12.75" hidden="1" customHeight="1" x14ac:dyDescent="0.2"/>
    <row r="3380" ht="12.75" hidden="1" customHeight="1" x14ac:dyDescent="0.2"/>
    <row r="3381" ht="12.75" hidden="1" customHeight="1" x14ac:dyDescent="0.2"/>
    <row r="3382" ht="12.75" hidden="1" customHeight="1" x14ac:dyDescent="0.2"/>
    <row r="3383" ht="12.75" hidden="1" customHeight="1" x14ac:dyDescent="0.2"/>
    <row r="3384" ht="12.75" hidden="1" customHeight="1" x14ac:dyDescent="0.2"/>
    <row r="3385" ht="12.75" hidden="1" customHeight="1" x14ac:dyDescent="0.2"/>
    <row r="3386" ht="12.75" hidden="1" customHeight="1" x14ac:dyDescent="0.2"/>
    <row r="3387" ht="12.75" hidden="1" customHeight="1" x14ac:dyDescent="0.2"/>
    <row r="3388" ht="12.75" hidden="1" customHeight="1" x14ac:dyDescent="0.2"/>
    <row r="3389" ht="12.75" hidden="1" customHeight="1" x14ac:dyDescent="0.2"/>
    <row r="3390" ht="12.75" hidden="1" customHeight="1" x14ac:dyDescent="0.2"/>
    <row r="3391" ht="12.75" hidden="1" customHeight="1" x14ac:dyDescent="0.2"/>
    <row r="3392" ht="12.75" hidden="1" customHeight="1" x14ac:dyDescent="0.2"/>
    <row r="3393" ht="12.75" hidden="1" customHeight="1" x14ac:dyDescent="0.2"/>
    <row r="3394" ht="12.75" hidden="1" customHeight="1" x14ac:dyDescent="0.2"/>
    <row r="3395" ht="12.75" hidden="1" customHeight="1" x14ac:dyDescent="0.2"/>
    <row r="3396" ht="12.75" hidden="1" customHeight="1" x14ac:dyDescent="0.2"/>
    <row r="3397" ht="12.75" hidden="1" customHeight="1" x14ac:dyDescent="0.2"/>
    <row r="3398" ht="12.75" hidden="1" customHeight="1" x14ac:dyDescent="0.2"/>
    <row r="3399" ht="12.75" hidden="1" customHeight="1" x14ac:dyDescent="0.2"/>
    <row r="3400" ht="12.75" hidden="1" customHeight="1" x14ac:dyDescent="0.2"/>
    <row r="3401" ht="12.75" hidden="1" customHeight="1" x14ac:dyDescent="0.2"/>
    <row r="3402" ht="12.75" hidden="1" customHeight="1" x14ac:dyDescent="0.2"/>
    <row r="3403" ht="12.75" hidden="1" customHeight="1" x14ac:dyDescent="0.2"/>
    <row r="3404" ht="12.75" hidden="1" customHeight="1" x14ac:dyDescent="0.2"/>
    <row r="3405" ht="12.75" hidden="1" customHeight="1" x14ac:dyDescent="0.2"/>
    <row r="3406" ht="12.75" hidden="1" customHeight="1" x14ac:dyDescent="0.2"/>
    <row r="3407" ht="12.75" hidden="1" customHeight="1" x14ac:dyDescent="0.2"/>
    <row r="3408" ht="12.75" hidden="1" customHeight="1" x14ac:dyDescent="0.2"/>
    <row r="3409" ht="12.75" hidden="1" customHeight="1" x14ac:dyDescent="0.2"/>
    <row r="3410" ht="12.75" hidden="1" customHeight="1" x14ac:dyDescent="0.2"/>
    <row r="3411" ht="12.75" hidden="1" customHeight="1" x14ac:dyDescent="0.2"/>
    <row r="3412" ht="12.75" hidden="1" customHeight="1" x14ac:dyDescent="0.2"/>
    <row r="3413" ht="12.75" hidden="1" customHeight="1" x14ac:dyDescent="0.2"/>
    <row r="3414" ht="12.75" hidden="1" customHeight="1" x14ac:dyDescent="0.2"/>
    <row r="3415" ht="12.75" hidden="1" customHeight="1" x14ac:dyDescent="0.2"/>
    <row r="3416" ht="12.75" hidden="1" customHeight="1" x14ac:dyDescent="0.2"/>
    <row r="3417" ht="12.75" hidden="1" customHeight="1" x14ac:dyDescent="0.2"/>
    <row r="3418" ht="12.75" hidden="1" customHeight="1" x14ac:dyDescent="0.2"/>
    <row r="3419" ht="12.75" hidden="1" customHeight="1" x14ac:dyDescent="0.2"/>
    <row r="3420" ht="12.75" hidden="1" customHeight="1" x14ac:dyDescent="0.2"/>
    <row r="3421" ht="12.75" hidden="1" customHeight="1" x14ac:dyDescent="0.2"/>
    <row r="3422" ht="12.75" hidden="1" customHeight="1" x14ac:dyDescent="0.2"/>
    <row r="3423" ht="12.75" hidden="1" customHeight="1" x14ac:dyDescent="0.2"/>
    <row r="3424" ht="12.75" hidden="1" customHeight="1" x14ac:dyDescent="0.2"/>
    <row r="3425" ht="12.75" hidden="1" customHeight="1" x14ac:dyDescent="0.2"/>
    <row r="3426" ht="12.75" hidden="1" customHeight="1" x14ac:dyDescent="0.2"/>
    <row r="3427" ht="12.75" hidden="1" customHeight="1" x14ac:dyDescent="0.2"/>
    <row r="3428" ht="12.75" hidden="1" customHeight="1" x14ac:dyDescent="0.2"/>
    <row r="3429" ht="12.75" hidden="1" customHeight="1" x14ac:dyDescent="0.2"/>
    <row r="3430" ht="12.75" hidden="1" customHeight="1" x14ac:dyDescent="0.2"/>
    <row r="3431" ht="12.75" hidden="1" customHeight="1" x14ac:dyDescent="0.2"/>
    <row r="3432" ht="12.75" hidden="1" customHeight="1" x14ac:dyDescent="0.2"/>
    <row r="3433" ht="12.75" hidden="1" customHeight="1" x14ac:dyDescent="0.2"/>
    <row r="3434" ht="12.75" hidden="1" customHeight="1" x14ac:dyDescent="0.2"/>
    <row r="3435" ht="12.75" hidden="1" customHeight="1" x14ac:dyDescent="0.2"/>
    <row r="3436" ht="12.75" hidden="1" customHeight="1" x14ac:dyDescent="0.2"/>
    <row r="3437" ht="12.75" hidden="1" customHeight="1" x14ac:dyDescent="0.2"/>
    <row r="3438" ht="12.75" hidden="1" customHeight="1" x14ac:dyDescent="0.2"/>
    <row r="3439" ht="12.75" hidden="1" customHeight="1" x14ac:dyDescent="0.2"/>
    <row r="3440" ht="12.75" hidden="1" customHeight="1" x14ac:dyDescent="0.2"/>
    <row r="3441" ht="12.75" hidden="1" customHeight="1" x14ac:dyDescent="0.2"/>
    <row r="3442" ht="12.75" hidden="1" customHeight="1" x14ac:dyDescent="0.2"/>
    <row r="3443" ht="12.75" hidden="1" customHeight="1" x14ac:dyDescent="0.2"/>
    <row r="3444" ht="12.75" hidden="1" customHeight="1" x14ac:dyDescent="0.2"/>
    <row r="3445" ht="12.75" hidden="1" customHeight="1" x14ac:dyDescent="0.2"/>
    <row r="3446" ht="12.75" hidden="1" customHeight="1" x14ac:dyDescent="0.2"/>
    <row r="3447" ht="12.75" hidden="1" customHeight="1" x14ac:dyDescent="0.2"/>
    <row r="3448" ht="12.75" hidden="1" customHeight="1" x14ac:dyDescent="0.2"/>
    <row r="3449" ht="12.75" hidden="1" customHeight="1" x14ac:dyDescent="0.2"/>
    <row r="3450" ht="12.75" hidden="1" customHeight="1" x14ac:dyDescent="0.2"/>
    <row r="3451" ht="12.75" hidden="1" customHeight="1" x14ac:dyDescent="0.2"/>
    <row r="3452" ht="12.75" hidden="1" customHeight="1" x14ac:dyDescent="0.2"/>
    <row r="3453" ht="12.75" hidden="1" customHeight="1" x14ac:dyDescent="0.2"/>
    <row r="3454" ht="12.75" hidden="1" customHeight="1" x14ac:dyDescent="0.2"/>
    <row r="3455" ht="12.75" hidden="1" customHeight="1" x14ac:dyDescent="0.2"/>
    <row r="3456" ht="12.75" hidden="1" customHeight="1" x14ac:dyDescent="0.2"/>
    <row r="3457" ht="12.75" hidden="1" customHeight="1" x14ac:dyDescent="0.2"/>
    <row r="3458" ht="12.75" hidden="1" customHeight="1" x14ac:dyDescent="0.2"/>
    <row r="3459" ht="12.75" hidden="1" customHeight="1" x14ac:dyDescent="0.2"/>
    <row r="3460" ht="12.75" hidden="1" customHeight="1" x14ac:dyDescent="0.2"/>
    <row r="3461" ht="12.75" hidden="1" customHeight="1" x14ac:dyDescent="0.2"/>
    <row r="3462" ht="12.75" hidden="1" customHeight="1" x14ac:dyDescent="0.2"/>
    <row r="3463" ht="12.75" hidden="1" customHeight="1" x14ac:dyDescent="0.2"/>
    <row r="3464" ht="12.75" hidden="1" customHeight="1" x14ac:dyDescent="0.2"/>
    <row r="3465" ht="12.75" hidden="1" customHeight="1" x14ac:dyDescent="0.2"/>
    <row r="3466" ht="12.75" hidden="1" customHeight="1" x14ac:dyDescent="0.2"/>
    <row r="3467" ht="12.75" hidden="1" customHeight="1" x14ac:dyDescent="0.2"/>
    <row r="3468" ht="12.75" hidden="1" customHeight="1" x14ac:dyDescent="0.2"/>
    <row r="3469" ht="12.75" hidden="1" customHeight="1" x14ac:dyDescent="0.2"/>
    <row r="3470" ht="12.75" hidden="1" customHeight="1" x14ac:dyDescent="0.2"/>
    <row r="3471" ht="12.75" hidden="1" customHeight="1" x14ac:dyDescent="0.2"/>
    <row r="3472" ht="12.75" hidden="1" customHeight="1" x14ac:dyDescent="0.2"/>
    <row r="3473" ht="12.75" hidden="1" customHeight="1" x14ac:dyDescent="0.2"/>
    <row r="3474" ht="12.75" hidden="1" customHeight="1" x14ac:dyDescent="0.2"/>
    <row r="3475" ht="12.75" hidden="1" customHeight="1" x14ac:dyDescent="0.2"/>
    <row r="3476" ht="12.75" hidden="1" customHeight="1" x14ac:dyDescent="0.2"/>
    <row r="3477" ht="12.75" hidden="1" customHeight="1" x14ac:dyDescent="0.2"/>
    <row r="3478" ht="12.75" hidden="1" customHeight="1" x14ac:dyDescent="0.2"/>
    <row r="3479" ht="12.75" hidden="1" customHeight="1" x14ac:dyDescent="0.2"/>
    <row r="3480" ht="12.75" hidden="1" customHeight="1" x14ac:dyDescent="0.2"/>
    <row r="3481" ht="12.75" hidden="1" customHeight="1" x14ac:dyDescent="0.2"/>
    <row r="3482" ht="12.75" hidden="1" customHeight="1" x14ac:dyDescent="0.2"/>
    <row r="3483" ht="12.75" hidden="1" customHeight="1" x14ac:dyDescent="0.2"/>
    <row r="3484" ht="12.75" hidden="1" customHeight="1" x14ac:dyDescent="0.2"/>
    <row r="3485" ht="12.75" hidden="1" customHeight="1" x14ac:dyDescent="0.2"/>
    <row r="3486" ht="12.75" hidden="1" customHeight="1" x14ac:dyDescent="0.2"/>
    <row r="3487" ht="12.75" hidden="1" customHeight="1" x14ac:dyDescent="0.2"/>
    <row r="3488" ht="12.75" hidden="1" customHeight="1" x14ac:dyDescent="0.2"/>
    <row r="3489" ht="12.75" hidden="1" customHeight="1" x14ac:dyDescent="0.2"/>
    <row r="3490" ht="12.75" hidden="1" customHeight="1" x14ac:dyDescent="0.2"/>
    <row r="3491" ht="12.75" hidden="1" customHeight="1" x14ac:dyDescent="0.2"/>
    <row r="3492" ht="12.75" hidden="1" customHeight="1" x14ac:dyDescent="0.2"/>
    <row r="3493" ht="12.75" hidden="1" customHeight="1" x14ac:dyDescent="0.2"/>
    <row r="3494" ht="12.75" hidden="1" customHeight="1" x14ac:dyDescent="0.2"/>
    <row r="3495" ht="12.75" hidden="1" customHeight="1" x14ac:dyDescent="0.2"/>
    <row r="3496" ht="12.75" hidden="1" customHeight="1" x14ac:dyDescent="0.2"/>
    <row r="3497" ht="12.75" hidden="1" customHeight="1" x14ac:dyDescent="0.2"/>
    <row r="3498" ht="12.75" hidden="1" customHeight="1" x14ac:dyDescent="0.2"/>
    <row r="3499" ht="12.75" hidden="1" customHeight="1" x14ac:dyDescent="0.2"/>
    <row r="3500" ht="12.75" hidden="1" customHeight="1" x14ac:dyDescent="0.2"/>
    <row r="3501" ht="12.75" hidden="1" customHeight="1" x14ac:dyDescent="0.2"/>
    <row r="3502" ht="12.75" hidden="1" customHeight="1" x14ac:dyDescent="0.2"/>
    <row r="3503" ht="12.75" hidden="1" customHeight="1" x14ac:dyDescent="0.2"/>
    <row r="3504" ht="12.75" hidden="1" customHeight="1" x14ac:dyDescent="0.2"/>
    <row r="3505" ht="12.75" hidden="1" customHeight="1" x14ac:dyDescent="0.2"/>
    <row r="3506" ht="12.75" hidden="1" customHeight="1" x14ac:dyDescent="0.2"/>
    <row r="3507" ht="12.75" hidden="1" customHeight="1" x14ac:dyDescent="0.2"/>
    <row r="3508" ht="12.75" hidden="1" customHeight="1" x14ac:dyDescent="0.2"/>
    <row r="3509" ht="12.75" hidden="1" customHeight="1" x14ac:dyDescent="0.2"/>
    <row r="3510" ht="12.75" hidden="1" customHeight="1" x14ac:dyDescent="0.2"/>
    <row r="3511" ht="12.75" hidden="1" customHeight="1" x14ac:dyDescent="0.2"/>
    <row r="3512" ht="12.75" hidden="1" customHeight="1" x14ac:dyDescent="0.2"/>
    <row r="3513" ht="12.75" hidden="1" customHeight="1" x14ac:dyDescent="0.2"/>
    <row r="3514" ht="12.75" hidden="1" customHeight="1" x14ac:dyDescent="0.2"/>
    <row r="3515" ht="12.75" hidden="1" customHeight="1" x14ac:dyDescent="0.2"/>
    <row r="3516" ht="12.75" hidden="1" customHeight="1" x14ac:dyDescent="0.2"/>
    <row r="3517" ht="12.75" hidden="1" customHeight="1" x14ac:dyDescent="0.2"/>
    <row r="3518" ht="12.75" hidden="1" customHeight="1" x14ac:dyDescent="0.2"/>
    <row r="3519" ht="12.75" hidden="1" customHeight="1" x14ac:dyDescent="0.2"/>
    <row r="3520" ht="12.75" hidden="1" customHeight="1" x14ac:dyDescent="0.2"/>
    <row r="3521" ht="12.75" hidden="1" customHeight="1" x14ac:dyDescent="0.2"/>
    <row r="3522" ht="12.75" hidden="1" customHeight="1" x14ac:dyDescent="0.2"/>
    <row r="3523" ht="12.75" hidden="1" customHeight="1" x14ac:dyDescent="0.2"/>
    <row r="3524" ht="12.75" hidden="1" customHeight="1" x14ac:dyDescent="0.2"/>
    <row r="3525" ht="12.75" hidden="1" customHeight="1" x14ac:dyDescent="0.2"/>
    <row r="3526" ht="12.75" hidden="1" customHeight="1" x14ac:dyDescent="0.2"/>
    <row r="3527" ht="12.75" hidden="1" customHeight="1" x14ac:dyDescent="0.2"/>
    <row r="3528" ht="12.75" hidden="1" customHeight="1" x14ac:dyDescent="0.2"/>
    <row r="3529" ht="12.75" hidden="1" customHeight="1" x14ac:dyDescent="0.2"/>
    <row r="3530" ht="12.75" hidden="1" customHeight="1" x14ac:dyDescent="0.2"/>
    <row r="3531" ht="12.75" hidden="1" customHeight="1" x14ac:dyDescent="0.2"/>
    <row r="3532" ht="12.75" hidden="1" customHeight="1" x14ac:dyDescent="0.2"/>
    <row r="3533" ht="12.75" hidden="1" customHeight="1" x14ac:dyDescent="0.2"/>
    <row r="3534" ht="12.75" hidden="1" customHeight="1" x14ac:dyDescent="0.2"/>
    <row r="3535" ht="12.75" hidden="1" customHeight="1" x14ac:dyDescent="0.2"/>
    <row r="3536" ht="12.75" hidden="1" customHeight="1" x14ac:dyDescent="0.2"/>
    <row r="3537" ht="12.75" hidden="1" customHeight="1" x14ac:dyDescent="0.2"/>
    <row r="3538" ht="12.75" hidden="1" customHeight="1" x14ac:dyDescent="0.2"/>
    <row r="3539" ht="12.75" hidden="1" customHeight="1" x14ac:dyDescent="0.2"/>
    <row r="3540" ht="12.75" hidden="1" customHeight="1" x14ac:dyDescent="0.2"/>
    <row r="3541" ht="12.75" hidden="1" customHeight="1" x14ac:dyDescent="0.2"/>
    <row r="3542" ht="12.75" hidden="1" customHeight="1" x14ac:dyDescent="0.2"/>
    <row r="3543" ht="12.75" hidden="1" customHeight="1" x14ac:dyDescent="0.2"/>
    <row r="3544" ht="12.75" hidden="1" customHeight="1" x14ac:dyDescent="0.2"/>
    <row r="3545" ht="12.75" hidden="1" customHeight="1" x14ac:dyDescent="0.2"/>
    <row r="3546" ht="12.75" hidden="1" customHeight="1" x14ac:dyDescent="0.2"/>
    <row r="3547" ht="12.75" hidden="1" customHeight="1" x14ac:dyDescent="0.2"/>
    <row r="3548" ht="12.75" hidden="1" customHeight="1" x14ac:dyDescent="0.2"/>
    <row r="3549" ht="12.75" hidden="1" customHeight="1" x14ac:dyDescent="0.2"/>
    <row r="3550" ht="12.75" hidden="1" customHeight="1" x14ac:dyDescent="0.2"/>
    <row r="3551" ht="12.75" hidden="1" customHeight="1" x14ac:dyDescent="0.2"/>
    <row r="3552" ht="12.75" hidden="1" customHeight="1" x14ac:dyDescent="0.2"/>
    <row r="3553" ht="12.75" hidden="1" customHeight="1" x14ac:dyDescent="0.2"/>
    <row r="3554" ht="12.75" hidden="1" customHeight="1" x14ac:dyDescent="0.2"/>
    <row r="3555" ht="12.75" hidden="1" customHeight="1" x14ac:dyDescent="0.2"/>
    <row r="3556" ht="12.75" hidden="1" customHeight="1" x14ac:dyDescent="0.2"/>
    <row r="3557" ht="12.75" hidden="1" customHeight="1" x14ac:dyDescent="0.2"/>
    <row r="3558" ht="12.75" hidden="1" customHeight="1" x14ac:dyDescent="0.2"/>
    <row r="3559" ht="12.75" hidden="1" customHeight="1" x14ac:dyDescent="0.2"/>
    <row r="3560" ht="12.75" hidden="1" customHeight="1" x14ac:dyDescent="0.2"/>
    <row r="3561" ht="12.75" hidden="1" customHeight="1" x14ac:dyDescent="0.2"/>
    <row r="3562" ht="12.75" hidden="1" customHeight="1" x14ac:dyDescent="0.2"/>
    <row r="3563" ht="12.75" hidden="1" customHeight="1" x14ac:dyDescent="0.2"/>
    <row r="3564" ht="12.75" hidden="1" customHeight="1" x14ac:dyDescent="0.2"/>
    <row r="3565" ht="12.75" hidden="1" customHeight="1" x14ac:dyDescent="0.2"/>
    <row r="3566" ht="12.75" hidden="1" customHeight="1" x14ac:dyDescent="0.2"/>
    <row r="3567" ht="12.75" hidden="1" customHeight="1" x14ac:dyDescent="0.2"/>
    <row r="3568" ht="12.75" hidden="1" customHeight="1" x14ac:dyDescent="0.2"/>
    <row r="3569" ht="12.75" hidden="1" customHeight="1" x14ac:dyDescent="0.2"/>
    <row r="3570" ht="12.75" hidden="1" customHeight="1" x14ac:dyDescent="0.2"/>
    <row r="3571" ht="12.75" hidden="1" customHeight="1" x14ac:dyDescent="0.2"/>
    <row r="3572" ht="12.75" hidden="1" customHeight="1" x14ac:dyDescent="0.2"/>
    <row r="3573" ht="12.75" hidden="1" customHeight="1" x14ac:dyDescent="0.2"/>
    <row r="3574" ht="12.75" hidden="1" customHeight="1" x14ac:dyDescent="0.2"/>
    <row r="3575" ht="12.75" hidden="1" customHeight="1" x14ac:dyDescent="0.2"/>
    <row r="3576" ht="12.75" hidden="1" customHeight="1" x14ac:dyDescent="0.2"/>
    <row r="3577" ht="12.75" hidden="1" customHeight="1" x14ac:dyDescent="0.2"/>
    <row r="3578" ht="12.75" hidden="1" customHeight="1" x14ac:dyDescent="0.2"/>
    <row r="3579" ht="12.75" hidden="1" customHeight="1" x14ac:dyDescent="0.2"/>
    <row r="3580" ht="12.75" hidden="1" customHeight="1" x14ac:dyDescent="0.2"/>
    <row r="3581" ht="12.75" hidden="1" customHeight="1" x14ac:dyDescent="0.2"/>
    <row r="3582" ht="12.75" hidden="1" customHeight="1" x14ac:dyDescent="0.2"/>
    <row r="3583" ht="12.75" hidden="1" customHeight="1" x14ac:dyDescent="0.2"/>
    <row r="3584" ht="12.75" hidden="1" customHeight="1" x14ac:dyDescent="0.2"/>
    <row r="3585" ht="12.75" hidden="1" customHeight="1" x14ac:dyDescent="0.2"/>
    <row r="3586" ht="12.75" hidden="1" customHeight="1" x14ac:dyDescent="0.2"/>
    <row r="3587" ht="12.75" hidden="1" customHeight="1" x14ac:dyDescent="0.2"/>
    <row r="3588" ht="12.75" hidden="1" customHeight="1" x14ac:dyDescent="0.2"/>
    <row r="3589" ht="12.75" hidden="1" customHeight="1" x14ac:dyDescent="0.2"/>
    <row r="3590" ht="12.75" hidden="1" customHeight="1" x14ac:dyDescent="0.2"/>
    <row r="3591" ht="12.75" hidden="1" customHeight="1" x14ac:dyDescent="0.2"/>
    <row r="3592" ht="12.75" hidden="1" customHeight="1" x14ac:dyDescent="0.2"/>
    <row r="3593" ht="12.75" hidden="1" customHeight="1" x14ac:dyDescent="0.2"/>
    <row r="3594" ht="12.75" hidden="1" customHeight="1" x14ac:dyDescent="0.2"/>
    <row r="3595" ht="12.75" hidden="1" customHeight="1" x14ac:dyDescent="0.2"/>
    <row r="3596" ht="12.75" hidden="1" customHeight="1" x14ac:dyDescent="0.2"/>
    <row r="3597" ht="12.75" hidden="1" customHeight="1" x14ac:dyDescent="0.2"/>
    <row r="3598" ht="12.75" hidden="1" customHeight="1" x14ac:dyDescent="0.2"/>
    <row r="3599" ht="12.75" hidden="1" customHeight="1" x14ac:dyDescent="0.2"/>
    <row r="3600" ht="12.75" hidden="1" customHeight="1" x14ac:dyDescent="0.2"/>
    <row r="3601" ht="12.75" hidden="1" customHeight="1" x14ac:dyDescent="0.2"/>
    <row r="3602" ht="12.75" hidden="1" customHeight="1" x14ac:dyDescent="0.2"/>
    <row r="3603" ht="12.75" hidden="1" customHeight="1" x14ac:dyDescent="0.2"/>
    <row r="3604" ht="12.75" hidden="1" customHeight="1" x14ac:dyDescent="0.2"/>
    <row r="3605" ht="12.75" hidden="1" customHeight="1" x14ac:dyDescent="0.2"/>
    <row r="3606" ht="12.75" hidden="1" customHeight="1" x14ac:dyDescent="0.2"/>
    <row r="3607" ht="12.75" hidden="1" customHeight="1" x14ac:dyDescent="0.2"/>
    <row r="3608" ht="12.75" hidden="1" customHeight="1" x14ac:dyDescent="0.2"/>
    <row r="3609" ht="12.75" hidden="1" customHeight="1" x14ac:dyDescent="0.2"/>
    <row r="3610" ht="12.75" hidden="1" customHeight="1" x14ac:dyDescent="0.2"/>
    <row r="3611" ht="12.75" hidden="1" customHeight="1" x14ac:dyDescent="0.2"/>
    <row r="3612" ht="12.75" hidden="1" customHeight="1" x14ac:dyDescent="0.2"/>
    <row r="3613" ht="12.75" hidden="1" customHeight="1" x14ac:dyDescent="0.2"/>
    <row r="3614" ht="12.75" hidden="1" customHeight="1" x14ac:dyDescent="0.2"/>
    <row r="3615" ht="12.75" hidden="1" customHeight="1" x14ac:dyDescent="0.2"/>
    <row r="3616" ht="12.75" hidden="1" customHeight="1" x14ac:dyDescent="0.2"/>
    <row r="3617" ht="12.75" hidden="1" customHeight="1" x14ac:dyDescent="0.2"/>
    <row r="3618" ht="12.75" hidden="1" customHeight="1" x14ac:dyDescent="0.2"/>
    <row r="3619" ht="12.75" hidden="1" customHeight="1" x14ac:dyDescent="0.2"/>
    <row r="3620" ht="12.75" hidden="1" customHeight="1" x14ac:dyDescent="0.2"/>
    <row r="3621" ht="12.75" hidden="1" customHeight="1" x14ac:dyDescent="0.2"/>
    <row r="3622" ht="12.75" hidden="1" customHeight="1" x14ac:dyDescent="0.2"/>
    <row r="3623" ht="12.75" hidden="1" customHeight="1" x14ac:dyDescent="0.2"/>
    <row r="3624" ht="12.75" hidden="1" customHeight="1" x14ac:dyDescent="0.2"/>
    <row r="3625" ht="12.75" hidden="1" customHeight="1" x14ac:dyDescent="0.2"/>
    <row r="3626" ht="12.75" hidden="1" customHeight="1" x14ac:dyDescent="0.2"/>
    <row r="3627" ht="12.75" hidden="1" customHeight="1" x14ac:dyDescent="0.2"/>
    <row r="3628" ht="12.75" hidden="1" customHeight="1" x14ac:dyDescent="0.2"/>
    <row r="3629" ht="12.75" hidden="1" customHeight="1" x14ac:dyDescent="0.2"/>
    <row r="3630" ht="12.75" hidden="1" customHeight="1" x14ac:dyDescent="0.2"/>
    <row r="3631" ht="12.75" hidden="1" customHeight="1" x14ac:dyDescent="0.2"/>
    <row r="3632" ht="12.75" hidden="1" customHeight="1" x14ac:dyDescent="0.2"/>
    <row r="3633" ht="12.75" hidden="1" customHeight="1" x14ac:dyDescent="0.2"/>
    <row r="3634" ht="12.75" hidden="1" customHeight="1" x14ac:dyDescent="0.2"/>
    <row r="3635" ht="12.75" hidden="1" customHeight="1" x14ac:dyDescent="0.2"/>
    <row r="3636" ht="12.75" hidden="1" customHeight="1" x14ac:dyDescent="0.2"/>
    <row r="3637" ht="12.75" hidden="1" customHeight="1" x14ac:dyDescent="0.2"/>
    <row r="3638" ht="12.75" hidden="1" customHeight="1" x14ac:dyDescent="0.2"/>
    <row r="3639" ht="12.75" hidden="1" customHeight="1" x14ac:dyDescent="0.2"/>
    <row r="3640" ht="12.75" hidden="1" customHeight="1" x14ac:dyDescent="0.2"/>
    <row r="3641" ht="12.75" hidden="1" customHeight="1" x14ac:dyDescent="0.2"/>
    <row r="3642" ht="12.75" hidden="1" customHeight="1" x14ac:dyDescent="0.2"/>
    <row r="3643" ht="12.75" hidden="1" customHeight="1" x14ac:dyDescent="0.2"/>
    <row r="3644" ht="12.75" hidden="1" customHeight="1" x14ac:dyDescent="0.2"/>
    <row r="3645" ht="12.75" hidden="1" customHeight="1" x14ac:dyDescent="0.2"/>
    <row r="3646" ht="12.75" hidden="1" customHeight="1" x14ac:dyDescent="0.2"/>
    <row r="3647" ht="12.75" hidden="1" customHeight="1" x14ac:dyDescent="0.2"/>
    <row r="3648" ht="12.75" hidden="1" customHeight="1" x14ac:dyDescent="0.2"/>
    <row r="3649" ht="12.75" hidden="1" customHeight="1" x14ac:dyDescent="0.2"/>
    <row r="3650" ht="12.75" hidden="1" customHeight="1" x14ac:dyDescent="0.2"/>
    <row r="3651" ht="12.75" hidden="1" customHeight="1" x14ac:dyDescent="0.2"/>
    <row r="3652" ht="12.75" hidden="1" customHeight="1" x14ac:dyDescent="0.2"/>
    <row r="3653" ht="12.75" hidden="1" customHeight="1" x14ac:dyDescent="0.2"/>
    <row r="3654" ht="12.75" hidden="1" customHeight="1" x14ac:dyDescent="0.2"/>
    <row r="3655" ht="12.75" hidden="1" customHeight="1" x14ac:dyDescent="0.2"/>
    <row r="3656" ht="12.75" hidden="1" customHeight="1" x14ac:dyDescent="0.2"/>
    <row r="3657" ht="12.75" hidden="1" customHeight="1" x14ac:dyDescent="0.2"/>
    <row r="3658" ht="12.75" hidden="1" customHeight="1" x14ac:dyDescent="0.2"/>
    <row r="3659" ht="12.75" hidden="1" customHeight="1" x14ac:dyDescent="0.2"/>
    <row r="3660" ht="12.75" hidden="1" customHeight="1" x14ac:dyDescent="0.2"/>
    <row r="3661" ht="12.75" hidden="1" customHeight="1" x14ac:dyDescent="0.2"/>
    <row r="3662" ht="12.75" hidden="1" customHeight="1" x14ac:dyDescent="0.2"/>
    <row r="3663" ht="12.75" hidden="1" customHeight="1" x14ac:dyDescent="0.2"/>
    <row r="3664" ht="12.75" hidden="1" customHeight="1" x14ac:dyDescent="0.2"/>
    <row r="3665" ht="12.75" hidden="1" customHeight="1" x14ac:dyDescent="0.2"/>
    <row r="3666" ht="12.75" hidden="1" customHeight="1" x14ac:dyDescent="0.2"/>
    <row r="3667" ht="12.75" hidden="1" customHeight="1" x14ac:dyDescent="0.2"/>
    <row r="3668" ht="12.75" hidden="1" customHeight="1" x14ac:dyDescent="0.2"/>
    <row r="3669" ht="12.75" hidden="1" customHeight="1" x14ac:dyDescent="0.2"/>
    <row r="3670" ht="12.75" hidden="1" customHeight="1" x14ac:dyDescent="0.2"/>
    <row r="3671" ht="12.75" hidden="1" customHeight="1" x14ac:dyDescent="0.2"/>
    <row r="3672" ht="12.75" hidden="1" customHeight="1" x14ac:dyDescent="0.2"/>
    <row r="3673" ht="12.75" hidden="1" customHeight="1" x14ac:dyDescent="0.2"/>
    <row r="3674" ht="12.75" hidden="1" customHeight="1" x14ac:dyDescent="0.2"/>
    <row r="3675" ht="12.75" hidden="1" customHeight="1" x14ac:dyDescent="0.2"/>
    <row r="3676" ht="12.75" hidden="1" customHeight="1" x14ac:dyDescent="0.2"/>
    <row r="3677" ht="12.75" hidden="1" customHeight="1" x14ac:dyDescent="0.2"/>
    <row r="3678" ht="12.75" hidden="1" customHeight="1" x14ac:dyDescent="0.2"/>
    <row r="3679" ht="12.75" hidden="1" customHeight="1" x14ac:dyDescent="0.2"/>
    <row r="3680" ht="12.75" hidden="1" customHeight="1" x14ac:dyDescent="0.2"/>
    <row r="3681" ht="12.75" hidden="1" customHeight="1" x14ac:dyDescent="0.2"/>
    <row r="3682" ht="12.75" hidden="1" customHeight="1" x14ac:dyDescent="0.2"/>
    <row r="3683" ht="12.75" hidden="1" customHeight="1" x14ac:dyDescent="0.2"/>
    <row r="3684" ht="12.75" hidden="1" customHeight="1" x14ac:dyDescent="0.2"/>
    <row r="3685" ht="12.75" hidden="1" customHeight="1" x14ac:dyDescent="0.2"/>
    <row r="3686" ht="12.75" hidden="1" customHeight="1" x14ac:dyDescent="0.2"/>
    <row r="3687" ht="12.75" hidden="1" customHeight="1" x14ac:dyDescent="0.2"/>
    <row r="3688" ht="12.75" hidden="1" customHeight="1" x14ac:dyDescent="0.2"/>
    <row r="3689" ht="12.75" hidden="1" customHeight="1" x14ac:dyDescent="0.2"/>
    <row r="3690" ht="12.75" hidden="1" customHeight="1" x14ac:dyDescent="0.2"/>
    <row r="3691" ht="12.75" hidden="1" customHeight="1" x14ac:dyDescent="0.2"/>
    <row r="3692" ht="12.75" hidden="1" customHeight="1" x14ac:dyDescent="0.2"/>
    <row r="3693" ht="12.75" hidden="1" customHeight="1" x14ac:dyDescent="0.2"/>
    <row r="3694" ht="12.75" hidden="1" customHeight="1" x14ac:dyDescent="0.2"/>
    <row r="3695" ht="12.75" hidden="1" customHeight="1" x14ac:dyDescent="0.2"/>
    <row r="3696" ht="12.75" hidden="1" customHeight="1" x14ac:dyDescent="0.2"/>
    <row r="3697" ht="12.75" hidden="1" customHeight="1" x14ac:dyDescent="0.2"/>
    <row r="3698" ht="12.75" hidden="1" customHeight="1" x14ac:dyDescent="0.2"/>
    <row r="3699" ht="12.75" hidden="1" customHeight="1" x14ac:dyDescent="0.2"/>
    <row r="3700" ht="12.75" hidden="1" customHeight="1" x14ac:dyDescent="0.2"/>
    <row r="3701" ht="12.75" hidden="1" customHeight="1" x14ac:dyDescent="0.2"/>
    <row r="3702" ht="12.75" hidden="1" customHeight="1" x14ac:dyDescent="0.2"/>
    <row r="3703" ht="12.75" hidden="1" customHeight="1" x14ac:dyDescent="0.2"/>
    <row r="3704" ht="12.75" hidden="1" customHeight="1" x14ac:dyDescent="0.2"/>
    <row r="3705" ht="12.75" hidden="1" customHeight="1" x14ac:dyDescent="0.2"/>
    <row r="3706" ht="12.75" hidden="1" customHeight="1" x14ac:dyDescent="0.2"/>
    <row r="3707" ht="12.75" hidden="1" customHeight="1" x14ac:dyDescent="0.2"/>
    <row r="3708" ht="12.75" hidden="1" customHeight="1" x14ac:dyDescent="0.2"/>
    <row r="3709" ht="12.75" hidden="1" customHeight="1" x14ac:dyDescent="0.2"/>
    <row r="3710" ht="12.75" hidden="1" customHeight="1" x14ac:dyDescent="0.2"/>
    <row r="3711" ht="12.75" hidden="1" customHeight="1" x14ac:dyDescent="0.2"/>
    <row r="3712" ht="12.75" hidden="1" customHeight="1" x14ac:dyDescent="0.2"/>
    <row r="3713" ht="12.75" hidden="1" customHeight="1" x14ac:dyDescent="0.2"/>
    <row r="3714" ht="12.75" hidden="1" customHeight="1" x14ac:dyDescent="0.2"/>
    <row r="3715" ht="12.75" hidden="1" customHeight="1" x14ac:dyDescent="0.2"/>
    <row r="3716" ht="12.75" hidden="1" customHeight="1" x14ac:dyDescent="0.2"/>
    <row r="3717" ht="12.75" hidden="1" customHeight="1" x14ac:dyDescent="0.2"/>
    <row r="3718" ht="12.75" hidden="1" customHeight="1" x14ac:dyDescent="0.2"/>
    <row r="3719" ht="12.75" hidden="1" customHeight="1" x14ac:dyDescent="0.2"/>
    <row r="3720" ht="12.75" hidden="1" customHeight="1" x14ac:dyDescent="0.2"/>
    <row r="3721" ht="12.75" hidden="1" customHeight="1" x14ac:dyDescent="0.2"/>
    <row r="3722" ht="12.75" hidden="1" customHeight="1" x14ac:dyDescent="0.2"/>
    <row r="3723" ht="12.75" hidden="1" customHeight="1" x14ac:dyDescent="0.2"/>
    <row r="3724" ht="12.75" hidden="1" customHeight="1" x14ac:dyDescent="0.2"/>
    <row r="3725" ht="12.75" hidden="1" customHeight="1" x14ac:dyDescent="0.2"/>
    <row r="3726" ht="12.75" hidden="1" customHeight="1" x14ac:dyDescent="0.2"/>
    <row r="3727" ht="12.75" hidden="1" customHeight="1" x14ac:dyDescent="0.2"/>
    <row r="3728" ht="12.75" hidden="1" customHeight="1" x14ac:dyDescent="0.2"/>
    <row r="3729" ht="12.75" hidden="1" customHeight="1" x14ac:dyDescent="0.2"/>
    <row r="3730" ht="12.75" hidden="1" customHeight="1" x14ac:dyDescent="0.2"/>
    <row r="3731" ht="12.75" hidden="1" customHeight="1" x14ac:dyDescent="0.2"/>
    <row r="3732" ht="12.75" hidden="1" customHeight="1" x14ac:dyDescent="0.2"/>
    <row r="3733" ht="12.75" hidden="1" customHeight="1" x14ac:dyDescent="0.2"/>
    <row r="3734" ht="12.75" hidden="1" customHeight="1" x14ac:dyDescent="0.2"/>
    <row r="3735" ht="12.75" hidden="1" customHeight="1" x14ac:dyDescent="0.2"/>
    <row r="3736" ht="12.75" hidden="1" customHeight="1" x14ac:dyDescent="0.2"/>
    <row r="3737" ht="12.75" hidden="1" customHeight="1" x14ac:dyDescent="0.2"/>
    <row r="3738" ht="12.75" hidden="1" customHeight="1" x14ac:dyDescent="0.2"/>
    <row r="3739" ht="12.75" hidden="1" customHeight="1" x14ac:dyDescent="0.2"/>
    <row r="3740" ht="12.75" hidden="1" customHeight="1" x14ac:dyDescent="0.2"/>
    <row r="3741" ht="12.75" hidden="1" customHeight="1" x14ac:dyDescent="0.2"/>
    <row r="3742" ht="12.75" hidden="1" customHeight="1" x14ac:dyDescent="0.2"/>
    <row r="3743" ht="12.75" hidden="1" customHeight="1" x14ac:dyDescent="0.2"/>
    <row r="3744" ht="12.75" hidden="1" customHeight="1" x14ac:dyDescent="0.2"/>
    <row r="3745" ht="12.75" hidden="1" customHeight="1" x14ac:dyDescent="0.2"/>
    <row r="3746" ht="12.75" hidden="1" customHeight="1" x14ac:dyDescent="0.2"/>
    <row r="3747" ht="12.75" hidden="1" customHeight="1" x14ac:dyDescent="0.2"/>
    <row r="3748" ht="12.75" hidden="1" customHeight="1" x14ac:dyDescent="0.2"/>
    <row r="3749" ht="12.75" hidden="1" customHeight="1" x14ac:dyDescent="0.2"/>
    <row r="3750" ht="12.75" hidden="1" customHeight="1" x14ac:dyDescent="0.2"/>
    <row r="3751" ht="12.75" hidden="1" customHeight="1" x14ac:dyDescent="0.2"/>
    <row r="3752" ht="12.75" hidden="1" customHeight="1" x14ac:dyDescent="0.2"/>
    <row r="3753" ht="12.75" hidden="1" customHeight="1" x14ac:dyDescent="0.2"/>
    <row r="3754" ht="12.75" hidden="1" customHeight="1" x14ac:dyDescent="0.2"/>
    <row r="3755" ht="12.75" hidden="1" customHeight="1" x14ac:dyDescent="0.2"/>
    <row r="3756" ht="12.75" hidden="1" customHeight="1" x14ac:dyDescent="0.2"/>
    <row r="3757" ht="12.75" hidden="1" customHeight="1" x14ac:dyDescent="0.2"/>
    <row r="3758" ht="12.75" hidden="1" customHeight="1" x14ac:dyDescent="0.2"/>
    <row r="3759" ht="12.75" hidden="1" customHeight="1" x14ac:dyDescent="0.2"/>
    <row r="3760" ht="12.75" hidden="1" customHeight="1" x14ac:dyDescent="0.2"/>
    <row r="3761" ht="12.75" hidden="1" customHeight="1" x14ac:dyDescent="0.2"/>
    <row r="3762" ht="12.75" hidden="1" customHeight="1" x14ac:dyDescent="0.2"/>
    <row r="3763" ht="12.75" hidden="1" customHeight="1" x14ac:dyDescent="0.2"/>
    <row r="3764" ht="12.75" hidden="1" customHeight="1" x14ac:dyDescent="0.2"/>
    <row r="3765" ht="12.75" hidden="1" customHeight="1" x14ac:dyDescent="0.2"/>
    <row r="3766" ht="12.75" hidden="1" customHeight="1" x14ac:dyDescent="0.2"/>
    <row r="3767" ht="12.75" hidden="1" customHeight="1" x14ac:dyDescent="0.2"/>
    <row r="3768" ht="12.75" hidden="1" customHeight="1" x14ac:dyDescent="0.2"/>
    <row r="3769" ht="12.75" hidden="1" customHeight="1" x14ac:dyDescent="0.2"/>
    <row r="3770" ht="12.75" hidden="1" customHeight="1" x14ac:dyDescent="0.2"/>
    <row r="3771" ht="12.75" hidden="1" customHeight="1" x14ac:dyDescent="0.2"/>
    <row r="3772" ht="12.75" hidden="1" customHeight="1" x14ac:dyDescent="0.2"/>
    <row r="3773" ht="12.75" hidden="1" customHeight="1" x14ac:dyDescent="0.2"/>
    <row r="3774" ht="12.75" hidden="1" customHeight="1" x14ac:dyDescent="0.2"/>
    <row r="3775" ht="12.75" hidden="1" customHeight="1" x14ac:dyDescent="0.2"/>
    <row r="3776" ht="12.75" hidden="1" customHeight="1" x14ac:dyDescent="0.2"/>
    <row r="3777" ht="12.75" hidden="1" customHeight="1" x14ac:dyDescent="0.2"/>
    <row r="3778" ht="12.75" hidden="1" customHeight="1" x14ac:dyDescent="0.2"/>
    <row r="3779" ht="12.75" hidden="1" customHeight="1" x14ac:dyDescent="0.2"/>
    <row r="3780" ht="12.75" hidden="1" customHeight="1" x14ac:dyDescent="0.2"/>
    <row r="3781" ht="12.75" hidden="1" customHeight="1" x14ac:dyDescent="0.2"/>
    <row r="3782" ht="12.75" hidden="1" customHeight="1" x14ac:dyDescent="0.2"/>
    <row r="3783" ht="12.75" hidden="1" customHeight="1" x14ac:dyDescent="0.2"/>
    <row r="3784" ht="12.75" hidden="1" customHeight="1" x14ac:dyDescent="0.2"/>
    <row r="3785" ht="12.75" hidden="1" customHeight="1" x14ac:dyDescent="0.2"/>
    <row r="3786" ht="12.75" hidden="1" customHeight="1" x14ac:dyDescent="0.2"/>
    <row r="3787" ht="12.75" hidden="1" customHeight="1" x14ac:dyDescent="0.2"/>
    <row r="3788" ht="12.75" hidden="1" customHeight="1" x14ac:dyDescent="0.2"/>
    <row r="3789" ht="12.75" hidden="1" customHeight="1" x14ac:dyDescent="0.2"/>
    <row r="3790" ht="12.75" hidden="1" customHeight="1" x14ac:dyDescent="0.2"/>
    <row r="3791" ht="12.75" hidden="1" customHeight="1" x14ac:dyDescent="0.2"/>
    <row r="3792" ht="12.75" hidden="1" customHeight="1" x14ac:dyDescent="0.2"/>
    <row r="3793" ht="12.75" hidden="1" customHeight="1" x14ac:dyDescent="0.2"/>
    <row r="3794" ht="12.75" hidden="1" customHeight="1" x14ac:dyDescent="0.2"/>
    <row r="3795" ht="12.75" hidden="1" customHeight="1" x14ac:dyDescent="0.2"/>
    <row r="3796" ht="12.75" hidden="1" customHeight="1" x14ac:dyDescent="0.2"/>
    <row r="3797" ht="12.75" hidden="1" customHeight="1" x14ac:dyDescent="0.2"/>
    <row r="3798" ht="12.75" hidden="1" customHeight="1" x14ac:dyDescent="0.2"/>
    <row r="3799" ht="12.75" hidden="1" customHeight="1" x14ac:dyDescent="0.2"/>
    <row r="3800" ht="12.75" hidden="1" customHeight="1" x14ac:dyDescent="0.2"/>
    <row r="3801" ht="12.75" hidden="1" customHeight="1" x14ac:dyDescent="0.2"/>
    <row r="3802" ht="12.75" hidden="1" customHeight="1" x14ac:dyDescent="0.2"/>
    <row r="3803" ht="12.75" hidden="1" customHeight="1" x14ac:dyDescent="0.2"/>
    <row r="3804" ht="12.75" hidden="1" customHeight="1" x14ac:dyDescent="0.2"/>
    <row r="3805" ht="12.75" hidden="1" customHeight="1" x14ac:dyDescent="0.2"/>
    <row r="3806" ht="12.75" hidden="1" customHeight="1" x14ac:dyDescent="0.2"/>
    <row r="3807" ht="12.75" hidden="1" customHeight="1" x14ac:dyDescent="0.2"/>
    <row r="3808" ht="12.75" hidden="1" customHeight="1" x14ac:dyDescent="0.2"/>
    <row r="3809" ht="12.75" hidden="1" customHeight="1" x14ac:dyDescent="0.2"/>
    <row r="3810" ht="12.75" hidden="1" customHeight="1" x14ac:dyDescent="0.2"/>
    <row r="3811" ht="12.75" hidden="1" customHeight="1" x14ac:dyDescent="0.2"/>
    <row r="3812" ht="12.75" hidden="1" customHeight="1" x14ac:dyDescent="0.2"/>
    <row r="3813" ht="12.75" hidden="1" customHeight="1" x14ac:dyDescent="0.2"/>
    <row r="3814" ht="12.75" hidden="1" customHeight="1" x14ac:dyDescent="0.2"/>
    <row r="3815" ht="12.75" hidden="1" customHeight="1" x14ac:dyDescent="0.2"/>
    <row r="3816" ht="12.75" hidden="1" customHeight="1" x14ac:dyDescent="0.2"/>
    <row r="3817" ht="12.75" hidden="1" customHeight="1" x14ac:dyDescent="0.2"/>
    <row r="3818" ht="12.75" hidden="1" customHeight="1" x14ac:dyDescent="0.2"/>
    <row r="3819" ht="12.75" hidden="1" customHeight="1" x14ac:dyDescent="0.2"/>
    <row r="3820" ht="12.75" hidden="1" customHeight="1" x14ac:dyDescent="0.2"/>
    <row r="3821" ht="12.75" hidden="1" customHeight="1" x14ac:dyDescent="0.2"/>
    <row r="3822" ht="12.75" hidden="1" customHeight="1" x14ac:dyDescent="0.2"/>
    <row r="3823" ht="12.75" hidden="1" customHeight="1" x14ac:dyDescent="0.2"/>
    <row r="3824" ht="12.75" hidden="1" customHeight="1" x14ac:dyDescent="0.2"/>
    <row r="3825" ht="12.75" hidden="1" customHeight="1" x14ac:dyDescent="0.2"/>
    <row r="3826" ht="12.75" hidden="1" customHeight="1" x14ac:dyDescent="0.2"/>
    <row r="3827" ht="12.75" hidden="1" customHeight="1" x14ac:dyDescent="0.2"/>
    <row r="3828" ht="12.75" hidden="1" customHeight="1" x14ac:dyDescent="0.2"/>
    <row r="3829" ht="12.75" hidden="1" customHeight="1" x14ac:dyDescent="0.2"/>
    <row r="3830" ht="12.75" hidden="1" customHeight="1" x14ac:dyDescent="0.2"/>
    <row r="3831" ht="12.75" hidden="1" customHeight="1" x14ac:dyDescent="0.2"/>
    <row r="3832" ht="12.75" hidden="1" customHeight="1" x14ac:dyDescent="0.2"/>
    <row r="3833" ht="12.75" hidden="1" customHeight="1" x14ac:dyDescent="0.2"/>
    <row r="3834" ht="12.75" hidden="1" customHeight="1" x14ac:dyDescent="0.2"/>
    <row r="3835" ht="12.75" hidden="1" customHeight="1" x14ac:dyDescent="0.2"/>
    <row r="3836" ht="12.75" hidden="1" customHeight="1" x14ac:dyDescent="0.2"/>
    <row r="3837" ht="12.75" hidden="1" customHeight="1" x14ac:dyDescent="0.2"/>
    <row r="3838" ht="12.75" hidden="1" customHeight="1" x14ac:dyDescent="0.2"/>
    <row r="3839" ht="12.75" hidden="1" customHeight="1" x14ac:dyDescent="0.2"/>
    <row r="3840" ht="12.75" hidden="1" customHeight="1" x14ac:dyDescent="0.2"/>
    <row r="3841" ht="12.75" hidden="1" customHeight="1" x14ac:dyDescent="0.2"/>
    <row r="3842" ht="12.75" hidden="1" customHeight="1" x14ac:dyDescent="0.2"/>
    <row r="3843" ht="12.75" hidden="1" customHeight="1" x14ac:dyDescent="0.2"/>
    <row r="3844" ht="12.75" hidden="1" customHeight="1" x14ac:dyDescent="0.2"/>
    <row r="3845" ht="12.75" hidden="1" customHeight="1" x14ac:dyDescent="0.2"/>
    <row r="3846" ht="12.75" hidden="1" customHeight="1" x14ac:dyDescent="0.2"/>
    <row r="3847" ht="12.75" hidden="1" customHeight="1" x14ac:dyDescent="0.2"/>
    <row r="3848" ht="12.75" hidden="1" customHeight="1" x14ac:dyDescent="0.2"/>
    <row r="3849" ht="12.75" hidden="1" customHeight="1" x14ac:dyDescent="0.2"/>
    <row r="3850" ht="12.75" hidden="1" customHeight="1" x14ac:dyDescent="0.2"/>
    <row r="3851" ht="12.75" hidden="1" customHeight="1" x14ac:dyDescent="0.2"/>
    <row r="3852" ht="12.75" hidden="1" customHeight="1" x14ac:dyDescent="0.2"/>
    <row r="3853" ht="12.75" hidden="1" customHeight="1" x14ac:dyDescent="0.2"/>
    <row r="3854" ht="12.75" hidden="1" customHeight="1" x14ac:dyDescent="0.2"/>
    <row r="3855" ht="12.75" hidden="1" customHeight="1" x14ac:dyDescent="0.2"/>
    <row r="3856" ht="12.75" hidden="1" customHeight="1" x14ac:dyDescent="0.2"/>
    <row r="3857" ht="12.75" hidden="1" customHeight="1" x14ac:dyDescent="0.2"/>
    <row r="3858" ht="12.75" hidden="1" customHeight="1" x14ac:dyDescent="0.2"/>
    <row r="3859" ht="12.75" hidden="1" customHeight="1" x14ac:dyDescent="0.2"/>
    <row r="3860" ht="12.75" hidden="1" customHeight="1" x14ac:dyDescent="0.2"/>
    <row r="3861" ht="12.75" hidden="1" customHeight="1" x14ac:dyDescent="0.2"/>
    <row r="3862" ht="12.75" hidden="1" customHeight="1" x14ac:dyDescent="0.2"/>
    <row r="3863" ht="12.75" hidden="1" customHeight="1" x14ac:dyDescent="0.2"/>
    <row r="3864" ht="12.75" hidden="1" customHeight="1" x14ac:dyDescent="0.2"/>
    <row r="3865" ht="12.75" hidden="1" customHeight="1" x14ac:dyDescent="0.2"/>
    <row r="3866" ht="12.75" hidden="1" customHeight="1" x14ac:dyDescent="0.2"/>
    <row r="3867" ht="12.75" hidden="1" customHeight="1" x14ac:dyDescent="0.2"/>
    <row r="3868" ht="12.75" hidden="1" customHeight="1" x14ac:dyDescent="0.2"/>
    <row r="3869" ht="12.75" hidden="1" customHeight="1" x14ac:dyDescent="0.2"/>
    <row r="3870" ht="12.75" hidden="1" customHeight="1" x14ac:dyDescent="0.2"/>
    <row r="3871" ht="12.75" hidden="1" customHeight="1" x14ac:dyDescent="0.2"/>
    <row r="3872" ht="12.75" hidden="1" customHeight="1" x14ac:dyDescent="0.2"/>
    <row r="3873" ht="12.75" hidden="1" customHeight="1" x14ac:dyDescent="0.2"/>
    <row r="3874" ht="12.75" hidden="1" customHeight="1" x14ac:dyDescent="0.2"/>
    <row r="3875" ht="12.75" hidden="1" customHeight="1" x14ac:dyDescent="0.2"/>
    <row r="3876" ht="12.75" hidden="1" customHeight="1" x14ac:dyDescent="0.2"/>
    <row r="3877" ht="12.75" hidden="1" customHeight="1" x14ac:dyDescent="0.2"/>
    <row r="3878" ht="12.75" hidden="1" customHeight="1" x14ac:dyDescent="0.2"/>
    <row r="3879" ht="12.75" hidden="1" customHeight="1" x14ac:dyDescent="0.2"/>
    <row r="3880" ht="12.75" hidden="1" customHeight="1" x14ac:dyDescent="0.2"/>
    <row r="3881" ht="12.75" hidden="1" customHeight="1" x14ac:dyDescent="0.2"/>
    <row r="3882" ht="12.75" hidden="1" customHeight="1" x14ac:dyDescent="0.2"/>
    <row r="3883" ht="12.75" hidden="1" customHeight="1" x14ac:dyDescent="0.2"/>
    <row r="3884" ht="12.75" hidden="1" customHeight="1" x14ac:dyDescent="0.2"/>
    <row r="3885" ht="12.75" hidden="1" customHeight="1" x14ac:dyDescent="0.2"/>
    <row r="3886" ht="12.75" hidden="1" customHeight="1" x14ac:dyDescent="0.2"/>
    <row r="3887" ht="12.75" hidden="1" customHeight="1" x14ac:dyDescent="0.2"/>
    <row r="3888" ht="12.75" hidden="1" customHeight="1" x14ac:dyDescent="0.2"/>
    <row r="3889" ht="12.75" hidden="1" customHeight="1" x14ac:dyDescent="0.2"/>
    <row r="3890" ht="12.75" hidden="1" customHeight="1" x14ac:dyDescent="0.2"/>
    <row r="3891" ht="12.75" hidden="1" customHeight="1" x14ac:dyDescent="0.2"/>
    <row r="3892" ht="12.75" hidden="1" customHeight="1" x14ac:dyDescent="0.2"/>
    <row r="3893" ht="12.75" hidden="1" customHeight="1" x14ac:dyDescent="0.2"/>
    <row r="3894" ht="12.75" hidden="1" customHeight="1" x14ac:dyDescent="0.2"/>
    <row r="3895" ht="12.75" hidden="1" customHeight="1" x14ac:dyDescent="0.2"/>
    <row r="3896" ht="12.75" hidden="1" customHeight="1" x14ac:dyDescent="0.2"/>
    <row r="3897" ht="12.75" hidden="1" customHeight="1" x14ac:dyDescent="0.2"/>
    <row r="3898" ht="12.75" hidden="1" customHeight="1" x14ac:dyDescent="0.2"/>
    <row r="3899" ht="12.75" hidden="1" customHeight="1" x14ac:dyDescent="0.2"/>
    <row r="3900" ht="12.75" hidden="1" customHeight="1" x14ac:dyDescent="0.2"/>
    <row r="3901" ht="12.75" hidden="1" customHeight="1" x14ac:dyDescent="0.2"/>
    <row r="3902" ht="12.75" hidden="1" customHeight="1" x14ac:dyDescent="0.2"/>
    <row r="3903" ht="12.75" hidden="1" customHeight="1" x14ac:dyDescent="0.2"/>
    <row r="3904" ht="12.75" hidden="1" customHeight="1" x14ac:dyDescent="0.2"/>
    <row r="3905" ht="12.75" hidden="1" customHeight="1" x14ac:dyDescent="0.2"/>
    <row r="3906" ht="12.75" hidden="1" customHeight="1" x14ac:dyDescent="0.2"/>
    <row r="3907" ht="12.75" hidden="1" customHeight="1" x14ac:dyDescent="0.2"/>
    <row r="3908" ht="12.75" hidden="1" customHeight="1" x14ac:dyDescent="0.2"/>
    <row r="3909" ht="12.75" hidden="1" customHeight="1" x14ac:dyDescent="0.2"/>
    <row r="3910" ht="12.75" hidden="1" customHeight="1" x14ac:dyDescent="0.2"/>
    <row r="3911" ht="12.75" hidden="1" customHeight="1" x14ac:dyDescent="0.2"/>
    <row r="3912" ht="12.75" hidden="1" customHeight="1" x14ac:dyDescent="0.2"/>
    <row r="3913" ht="12.75" hidden="1" customHeight="1" x14ac:dyDescent="0.2"/>
    <row r="3914" ht="12.75" hidden="1" customHeight="1" x14ac:dyDescent="0.2"/>
    <row r="3915" ht="12.75" hidden="1" customHeight="1" x14ac:dyDescent="0.2"/>
    <row r="3916" ht="12.75" hidden="1" customHeight="1" x14ac:dyDescent="0.2"/>
    <row r="3917" ht="12.75" hidden="1" customHeight="1" x14ac:dyDescent="0.2"/>
    <row r="3918" ht="12.75" hidden="1" customHeight="1" x14ac:dyDescent="0.2"/>
    <row r="3919" ht="12.75" hidden="1" customHeight="1" x14ac:dyDescent="0.2"/>
    <row r="3920" ht="12.75" hidden="1" customHeight="1" x14ac:dyDescent="0.2"/>
    <row r="3921" ht="12.75" hidden="1" customHeight="1" x14ac:dyDescent="0.2"/>
    <row r="3922" ht="12.75" hidden="1" customHeight="1" x14ac:dyDescent="0.2"/>
    <row r="3923" ht="12.75" hidden="1" customHeight="1" x14ac:dyDescent="0.2"/>
    <row r="3924" ht="12.75" hidden="1" customHeight="1" x14ac:dyDescent="0.2"/>
    <row r="3925" ht="12.75" hidden="1" customHeight="1" x14ac:dyDescent="0.2"/>
    <row r="3926" ht="12.75" hidden="1" customHeight="1" x14ac:dyDescent="0.2"/>
    <row r="3927" ht="12.75" hidden="1" customHeight="1" x14ac:dyDescent="0.2"/>
    <row r="3928" ht="12.75" hidden="1" customHeight="1" x14ac:dyDescent="0.2"/>
    <row r="3929" ht="12.75" hidden="1" customHeight="1" x14ac:dyDescent="0.2"/>
    <row r="3930" ht="12.75" hidden="1" customHeight="1" x14ac:dyDescent="0.2"/>
    <row r="3931" ht="12.75" hidden="1" customHeight="1" x14ac:dyDescent="0.2"/>
    <row r="3932" ht="12.75" hidden="1" customHeight="1" x14ac:dyDescent="0.2"/>
    <row r="3933" ht="12.75" hidden="1" customHeight="1" x14ac:dyDescent="0.2"/>
    <row r="3934" ht="12.75" hidden="1" customHeight="1" x14ac:dyDescent="0.2"/>
    <row r="3935" ht="12.75" hidden="1" customHeight="1" x14ac:dyDescent="0.2"/>
    <row r="3936" ht="12.75" hidden="1" customHeight="1" x14ac:dyDescent="0.2"/>
    <row r="3937" ht="12.75" hidden="1" customHeight="1" x14ac:dyDescent="0.2"/>
    <row r="3938" ht="12.75" hidden="1" customHeight="1" x14ac:dyDescent="0.2"/>
    <row r="3939" ht="12.75" hidden="1" customHeight="1" x14ac:dyDescent="0.2"/>
    <row r="3940" ht="12.75" hidden="1" customHeight="1" x14ac:dyDescent="0.2"/>
    <row r="3941" ht="12.75" hidden="1" customHeight="1" x14ac:dyDescent="0.2"/>
    <row r="3942" ht="12.75" hidden="1" customHeight="1" x14ac:dyDescent="0.2"/>
    <row r="3943" ht="12.75" hidden="1" customHeight="1" x14ac:dyDescent="0.2"/>
    <row r="3944" ht="12.75" hidden="1" customHeight="1" x14ac:dyDescent="0.2"/>
    <row r="3945" ht="12.75" hidden="1" customHeight="1" x14ac:dyDescent="0.2"/>
    <row r="3946" ht="12.75" hidden="1" customHeight="1" x14ac:dyDescent="0.2"/>
    <row r="3947" ht="12.75" hidden="1" customHeight="1" x14ac:dyDescent="0.2"/>
    <row r="3948" ht="12.75" hidden="1" customHeight="1" x14ac:dyDescent="0.2"/>
    <row r="3949" ht="12.75" hidden="1" customHeight="1" x14ac:dyDescent="0.2"/>
    <row r="3950" ht="12.75" hidden="1" customHeight="1" x14ac:dyDescent="0.2"/>
    <row r="3951" ht="12.75" hidden="1" customHeight="1" x14ac:dyDescent="0.2"/>
    <row r="3952" ht="12.75" hidden="1" customHeight="1" x14ac:dyDescent="0.2"/>
    <row r="3953" ht="12.75" hidden="1" customHeight="1" x14ac:dyDescent="0.2"/>
    <row r="3954" ht="12.75" hidden="1" customHeight="1" x14ac:dyDescent="0.2"/>
    <row r="3955" ht="12.75" hidden="1" customHeight="1" x14ac:dyDescent="0.2"/>
    <row r="3956" ht="12.75" hidden="1" customHeight="1" x14ac:dyDescent="0.2"/>
    <row r="3957" ht="12.75" hidden="1" customHeight="1" x14ac:dyDescent="0.2"/>
    <row r="3958" ht="12.75" hidden="1" customHeight="1" x14ac:dyDescent="0.2"/>
    <row r="3959" ht="12.75" hidden="1" customHeight="1" x14ac:dyDescent="0.2"/>
    <row r="3960" ht="12.75" hidden="1" customHeight="1" x14ac:dyDescent="0.2"/>
    <row r="3961" ht="12.75" hidden="1" customHeight="1" x14ac:dyDescent="0.2"/>
    <row r="3962" ht="12.75" hidden="1" customHeight="1" x14ac:dyDescent="0.2"/>
    <row r="3963" ht="12.75" hidden="1" customHeight="1" x14ac:dyDescent="0.2"/>
    <row r="3964" ht="12.75" hidden="1" customHeight="1" x14ac:dyDescent="0.2"/>
    <row r="3965" ht="12.75" hidden="1" customHeight="1" x14ac:dyDescent="0.2"/>
    <row r="3966" ht="12.75" hidden="1" customHeight="1" x14ac:dyDescent="0.2"/>
    <row r="3967" ht="12.75" hidden="1" customHeight="1" x14ac:dyDescent="0.2"/>
    <row r="3968" ht="12.75" hidden="1" customHeight="1" x14ac:dyDescent="0.2"/>
    <row r="3969" ht="12.75" hidden="1" customHeight="1" x14ac:dyDescent="0.2"/>
    <row r="3970" ht="12.75" hidden="1" customHeight="1" x14ac:dyDescent="0.2"/>
    <row r="3971" ht="12.75" hidden="1" customHeight="1" x14ac:dyDescent="0.2"/>
    <row r="3972" ht="12.75" hidden="1" customHeight="1" x14ac:dyDescent="0.2"/>
    <row r="3973" ht="12.75" hidden="1" customHeight="1" x14ac:dyDescent="0.2"/>
    <row r="3974" ht="12.75" hidden="1" customHeight="1" x14ac:dyDescent="0.2"/>
    <row r="3975" ht="12.75" hidden="1" customHeight="1" x14ac:dyDescent="0.2"/>
    <row r="3976" ht="12.75" hidden="1" customHeight="1" x14ac:dyDescent="0.2"/>
    <row r="3977" ht="12.75" hidden="1" customHeight="1" x14ac:dyDescent="0.2"/>
    <row r="3978" ht="12.75" hidden="1" customHeight="1" x14ac:dyDescent="0.2"/>
    <row r="3979" ht="12.75" hidden="1" customHeight="1" x14ac:dyDescent="0.2"/>
    <row r="3980" ht="12.75" hidden="1" customHeight="1" x14ac:dyDescent="0.2"/>
    <row r="3981" ht="12.75" hidden="1" customHeight="1" x14ac:dyDescent="0.2"/>
    <row r="3982" ht="12.75" hidden="1" customHeight="1" x14ac:dyDescent="0.2"/>
    <row r="3983" ht="12.75" hidden="1" customHeight="1" x14ac:dyDescent="0.2"/>
  </sheetData>
  <mergeCells count="19">
    <mergeCell ref="A148:XFD148"/>
    <mergeCell ref="A150:O150"/>
    <mergeCell ref="A3:K3"/>
    <mergeCell ref="K9:M9"/>
    <mergeCell ref="N9:N10"/>
    <mergeCell ref="F9:F10"/>
    <mergeCell ref="G9:G10"/>
    <mergeCell ref="H9:H10"/>
    <mergeCell ref="I9:I10"/>
    <mergeCell ref="A1:L1"/>
    <mergeCell ref="A7:A10"/>
    <mergeCell ref="B7:J7"/>
    <mergeCell ref="K7:O7"/>
    <mergeCell ref="B8:F8"/>
    <mergeCell ref="G8:I8"/>
    <mergeCell ref="J8:J10"/>
    <mergeCell ref="K8:O8"/>
    <mergeCell ref="B9:D9"/>
    <mergeCell ref="E9:E10"/>
  </mergeCells>
  <phoneticPr fontId="3" type="noConversion"/>
  <hyperlinks>
    <hyperlink ref="N1" location="Index!Print_Area" display="Return to Index"/>
    <hyperlink ref="O1" location="'Technical notes'!Print_Area" display="Go to technical notes"/>
  </hyperlinks>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2"/>
  <sheetViews>
    <sheetView showGridLines="0" zoomScale="95" workbookViewId="0">
      <pane ySplit="12" topLeftCell="A13" activePane="bottomLeft" state="frozen"/>
      <selection activeCell="C30" sqref="C30"/>
      <selection pane="bottomLeft" activeCell="A13" sqref="A13"/>
    </sheetView>
  </sheetViews>
  <sheetFormatPr defaultColWidth="0" defaultRowHeight="12.75" zeroHeight="1" x14ac:dyDescent="0.2"/>
  <cols>
    <col min="1" max="1" width="20" style="16" customWidth="1"/>
    <col min="2" max="6" width="11.140625" style="20" customWidth="1"/>
    <col min="7" max="10" width="11.140625" style="11" customWidth="1"/>
    <col min="11" max="11" width="11.140625" style="243" customWidth="1"/>
    <col min="12" max="12" width="1.42578125" style="16" customWidth="1"/>
    <col min="13" max="16384" width="10.7109375" style="16" hidden="1"/>
  </cols>
  <sheetData>
    <row r="1" spans="1:11" s="231" customFormat="1" ht="53.25" customHeight="1" x14ac:dyDescent="0.2">
      <c r="A1" s="390" t="s">
        <v>276</v>
      </c>
      <c r="B1" s="390"/>
      <c r="C1" s="390"/>
      <c r="D1" s="390"/>
      <c r="E1" s="390"/>
      <c r="F1" s="390"/>
      <c r="G1" s="390"/>
      <c r="H1" s="390"/>
      <c r="I1" s="10"/>
      <c r="J1" s="12" t="s">
        <v>73</v>
      </c>
      <c r="K1" s="12" t="s">
        <v>74</v>
      </c>
    </row>
    <row r="2" spans="1:11" ht="26.25" customHeight="1" x14ac:dyDescent="0.2">
      <c r="A2" s="423" t="s">
        <v>1</v>
      </c>
      <c r="B2" s="423"/>
      <c r="C2" s="423"/>
      <c r="D2" s="423"/>
      <c r="E2" s="423"/>
      <c r="F2" s="423"/>
      <c r="G2" s="423"/>
      <c r="H2" s="423"/>
      <c r="I2" s="423"/>
      <c r="J2" s="423"/>
      <c r="K2" s="423"/>
    </row>
    <row r="3" spans="1:11" ht="25.5" customHeight="1" x14ac:dyDescent="0.2">
      <c r="A3" s="391" t="s">
        <v>245</v>
      </c>
      <c r="B3" s="424"/>
      <c r="C3" s="424"/>
      <c r="D3" s="424"/>
      <c r="E3" s="424"/>
      <c r="F3" s="424"/>
      <c r="G3" s="424"/>
      <c r="H3" s="424"/>
      <c r="I3" s="424"/>
      <c r="J3" s="424"/>
      <c r="K3" s="424"/>
    </row>
    <row r="4" spans="1:11" x14ac:dyDescent="0.2">
      <c r="A4" s="13" t="s">
        <v>7</v>
      </c>
      <c r="B4" s="14"/>
      <c r="C4" s="14"/>
      <c r="D4" s="14"/>
      <c r="E4" s="14"/>
      <c r="F4" s="14"/>
      <c r="G4" s="15"/>
      <c r="H4" s="15"/>
      <c r="I4" s="15"/>
      <c r="J4" s="15"/>
      <c r="K4" s="237"/>
    </row>
    <row r="5" spans="1:11" x14ac:dyDescent="0.2">
      <c r="A5" s="13" t="s">
        <v>54</v>
      </c>
      <c r="B5" s="14"/>
      <c r="C5" s="14"/>
      <c r="D5" s="14"/>
      <c r="E5" s="14"/>
      <c r="F5" s="14"/>
      <c r="G5" s="15"/>
      <c r="H5" s="15"/>
      <c r="I5" s="15"/>
      <c r="J5" s="15"/>
      <c r="K5" s="237"/>
    </row>
    <row r="6" spans="1:11" x14ac:dyDescent="0.2">
      <c r="A6" s="17"/>
      <c r="B6" s="14"/>
      <c r="C6" s="14"/>
      <c r="D6" s="14"/>
      <c r="E6" s="14"/>
      <c r="F6" s="14"/>
      <c r="G6" s="15"/>
      <c r="H6" s="15"/>
      <c r="I6" s="15"/>
      <c r="J6" s="15"/>
      <c r="K6" s="237"/>
    </row>
    <row r="7" spans="1:11" ht="14.25" customHeight="1" x14ac:dyDescent="0.2">
      <c r="A7" s="393" t="s">
        <v>25</v>
      </c>
      <c r="B7" s="394" t="s">
        <v>55</v>
      </c>
      <c r="C7" s="394"/>
      <c r="D7" s="394"/>
      <c r="E7" s="394"/>
      <c r="F7" s="394"/>
      <c r="G7" s="395" t="s">
        <v>49</v>
      </c>
      <c r="H7" s="395"/>
      <c r="I7" s="395"/>
      <c r="J7" s="395"/>
      <c r="K7" s="395"/>
    </row>
    <row r="8" spans="1:11" ht="25.5" customHeight="1" x14ac:dyDescent="0.2">
      <c r="A8" s="393"/>
      <c r="B8" s="400" t="s">
        <v>50</v>
      </c>
      <c r="C8" s="400"/>
      <c r="D8" s="400"/>
      <c r="E8" s="400"/>
      <c r="F8" s="400"/>
      <c r="G8" s="401" t="s">
        <v>50</v>
      </c>
      <c r="H8" s="401"/>
      <c r="I8" s="401"/>
      <c r="J8" s="401"/>
      <c r="K8" s="401"/>
    </row>
    <row r="9" spans="1:11" ht="25.5" customHeight="1" x14ac:dyDescent="0.2">
      <c r="A9" s="393"/>
      <c r="B9" s="400" t="s">
        <v>30</v>
      </c>
      <c r="C9" s="400"/>
      <c r="D9" s="400"/>
      <c r="E9" s="400" t="s">
        <v>31</v>
      </c>
      <c r="F9" s="400" t="s">
        <v>32</v>
      </c>
      <c r="G9" s="401" t="s">
        <v>30</v>
      </c>
      <c r="H9" s="401"/>
      <c r="I9" s="401"/>
      <c r="J9" s="401" t="s">
        <v>31</v>
      </c>
      <c r="K9" s="401" t="s">
        <v>32</v>
      </c>
    </row>
    <row r="10" spans="1:11" ht="51" x14ac:dyDescent="0.2">
      <c r="A10" s="393"/>
      <c r="B10" s="21" t="s">
        <v>36</v>
      </c>
      <c r="C10" s="21" t="s">
        <v>37</v>
      </c>
      <c r="D10" s="21" t="s">
        <v>38</v>
      </c>
      <c r="E10" s="400"/>
      <c r="F10" s="400"/>
      <c r="G10" s="22" t="s">
        <v>36</v>
      </c>
      <c r="H10" s="22" t="s">
        <v>37</v>
      </c>
      <c r="I10" s="22" t="s">
        <v>38</v>
      </c>
      <c r="J10" s="401"/>
      <c r="K10" s="401"/>
    </row>
    <row r="11" spans="1:11" x14ac:dyDescent="0.2">
      <c r="A11" s="23"/>
      <c r="B11" s="24"/>
      <c r="C11" s="24"/>
      <c r="D11" s="24"/>
      <c r="E11" s="24"/>
      <c r="F11" s="24"/>
      <c r="G11" s="26"/>
      <c r="H11" s="26"/>
      <c r="I11" s="26"/>
      <c r="J11" s="26"/>
      <c r="K11" s="26"/>
    </row>
    <row r="12" spans="1:11" s="30" customFormat="1" ht="12.75" customHeight="1" x14ac:dyDescent="0.2">
      <c r="A12" s="27"/>
      <c r="B12" s="28" t="s">
        <v>16</v>
      </c>
      <c r="C12" s="28" t="s">
        <v>17</v>
      </c>
      <c r="D12" s="28" t="s">
        <v>39</v>
      </c>
      <c r="E12" s="28" t="s">
        <v>18</v>
      </c>
      <c r="F12" s="28" t="s">
        <v>40</v>
      </c>
      <c r="G12" s="29" t="s">
        <v>43</v>
      </c>
      <c r="H12" s="29" t="s">
        <v>44</v>
      </c>
      <c r="I12" s="29" t="s">
        <v>45</v>
      </c>
      <c r="J12" s="29" t="s">
        <v>46</v>
      </c>
      <c r="K12" s="80" t="s">
        <v>47</v>
      </c>
    </row>
    <row r="13" spans="1:11" x14ac:dyDescent="0.2">
      <c r="A13" s="17"/>
      <c r="B13" s="14"/>
      <c r="C13" s="14"/>
      <c r="D13" s="14"/>
      <c r="E13" s="14"/>
      <c r="F13" s="14"/>
      <c r="G13" s="32"/>
      <c r="H13" s="32"/>
      <c r="I13" s="32"/>
      <c r="J13" s="32"/>
      <c r="K13" s="209"/>
    </row>
    <row r="14" spans="1:11" x14ac:dyDescent="0.2">
      <c r="A14" s="17" t="s">
        <v>118</v>
      </c>
      <c r="B14" s="238"/>
      <c r="C14" s="205"/>
      <c r="D14" s="205"/>
      <c r="E14" s="205"/>
      <c r="F14" s="239"/>
      <c r="G14" s="240"/>
      <c r="H14" s="240"/>
      <c r="I14" s="240"/>
      <c r="J14" s="240"/>
      <c r="K14" s="328"/>
    </row>
    <row r="15" spans="1:11" x14ac:dyDescent="0.2">
      <c r="A15" s="17" t="s">
        <v>119</v>
      </c>
      <c r="B15" s="238">
        <v>97.5</v>
      </c>
      <c r="C15" s="205">
        <v>38.299999999999997</v>
      </c>
      <c r="D15" s="205">
        <v>135.80000000000001</v>
      </c>
      <c r="E15" s="205">
        <v>253.5</v>
      </c>
      <c r="F15" s="239">
        <v>389.3</v>
      </c>
      <c r="G15" s="204">
        <v>25</v>
      </c>
      <c r="H15" s="204">
        <v>10</v>
      </c>
      <c r="I15" s="204">
        <v>35</v>
      </c>
      <c r="J15" s="204">
        <v>65</v>
      </c>
      <c r="K15" s="327">
        <v>100</v>
      </c>
    </row>
    <row r="16" spans="1:11" x14ac:dyDescent="0.2">
      <c r="A16" s="17" t="s">
        <v>120</v>
      </c>
      <c r="B16" s="238">
        <v>130.30000000000001</v>
      </c>
      <c r="C16" s="205">
        <v>47.5</v>
      </c>
      <c r="D16" s="205">
        <v>177.8</v>
      </c>
      <c r="E16" s="205">
        <v>264.60000000000002</v>
      </c>
      <c r="F16" s="239">
        <v>442.4</v>
      </c>
      <c r="G16" s="204">
        <v>29</v>
      </c>
      <c r="H16" s="204">
        <v>11</v>
      </c>
      <c r="I16" s="204">
        <v>40</v>
      </c>
      <c r="J16" s="204">
        <v>60</v>
      </c>
      <c r="K16" s="327">
        <v>100</v>
      </c>
    </row>
    <row r="17" spans="1:11" x14ac:dyDescent="0.2">
      <c r="A17" s="17" t="s">
        <v>238</v>
      </c>
      <c r="B17" s="238">
        <v>80.7</v>
      </c>
      <c r="C17" s="205">
        <v>83.7</v>
      </c>
      <c r="D17" s="205">
        <v>164.4</v>
      </c>
      <c r="E17" s="205">
        <v>184</v>
      </c>
      <c r="F17" s="239">
        <v>348.4</v>
      </c>
      <c r="G17" s="204">
        <v>23</v>
      </c>
      <c r="H17" s="204">
        <v>24</v>
      </c>
      <c r="I17" s="204">
        <v>47</v>
      </c>
      <c r="J17" s="204">
        <v>53</v>
      </c>
      <c r="K17" s="327">
        <v>100</v>
      </c>
    </row>
    <row r="18" spans="1:11" x14ac:dyDescent="0.2">
      <c r="A18" s="17" t="s">
        <v>279</v>
      </c>
      <c r="B18" s="238">
        <v>111.8</v>
      </c>
      <c r="C18" s="205">
        <v>133.30000000000001</v>
      </c>
      <c r="D18" s="205">
        <v>245.1</v>
      </c>
      <c r="E18" s="205">
        <v>229.3</v>
      </c>
      <c r="F18" s="239">
        <v>474.4</v>
      </c>
      <c r="G18" s="204">
        <v>24</v>
      </c>
      <c r="H18" s="204">
        <v>28</v>
      </c>
      <c r="I18" s="204">
        <v>52</v>
      </c>
      <c r="J18" s="204">
        <v>48</v>
      </c>
      <c r="K18" s="327">
        <v>100</v>
      </c>
    </row>
    <row r="19" spans="1:11" x14ac:dyDescent="0.2">
      <c r="A19" s="15" t="s">
        <v>801</v>
      </c>
      <c r="B19" s="238">
        <v>63</v>
      </c>
      <c r="C19" s="205">
        <v>147</v>
      </c>
      <c r="D19" s="205">
        <v>210.1</v>
      </c>
      <c r="E19" s="205">
        <v>112.4</v>
      </c>
      <c r="F19" s="239">
        <v>322.5</v>
      </c>
      <c r="G19" s="204">
        <v>20</v>
      </c>
      <c r="H19" s="204">
        <v>46</v>
      </c>
      <c r="I19" s="204">
        <v>65</v>
      </c>
      <c r="J19" s="204">
        <v>35</v>
      </c>
      <c r="K19" s="327">
        <v>100</v>
      </c>
    </row>
    <row r="20" spans="1:11" s="361" customFormat="1" ht="40.5" customHeight="1" x14ac:dyDescent="0.2">
      <c r="A20" s="48" t="s">
        <v>95</v>
      </c>
      <c r="B20" s="348">
        <v>73.7</v>
      </c>
      <c r="C20" s="349">
        <v>31.6</v>
      </c>
      <c r="D20" s="349">
        <v>105.3</v>
      </c>
      <c r="E20" s="349">
        <v>201</v>
      </c>
      <c r="F20" s="350">
        <v>306.3</v>
      </c>
      <c r="G20" s="359">
        <v>24</v>
      </c>
      <c r="H20" s="359">
        <v>10</v>
      </c>
      <c r="I20" s="359">
        <v>34</v>
      </c>
      <c r="J20" s="359">
        <v>66</v>
      </c>
      <c r="K20" s="366">
        <v>100</v>
      </c>
    </row>
    <row r="21" spans="1:11" x14ac:dyDescent="0.2">
      <c r="A21" s="17" t="s">
        <v>123</v>
      </c>
      <c r="B21" s="348">
        <v>122.8</v>
      </c>
      <c r="C21" s="349">
        <v>44.8</v>
      </c>
      <c r="D21" s="349">
        <v>167.6</v>
      </c>
      <c r="E21" s="349">
        <v>267.10000000000002</v>
      </c>
      <c r="F21" s="350">
        <v>434.7</v>
      </c>
      <c r="G21" s="359">
        <v>28</v>
      </c>
      <c r="H21" s="359">
        <v>10</v>
      </c>
      <c r="I21" s="359">
        <v>39</v>
      </c>
      <c r="J21" s="359">
        <v>61</v>
      </c>
      <c r="K21" s="366">
        <v>100</v>
      </c>
    </row>
    <row r="22" spans="1:11" x14ac:dyDescent="0.2">
      <c r="A22" s="17" t="s">
        <v>228</v>
      </c>
      <c r="B22" s="238">
        <v>93.8</v>
      </c>
      <c r="C22" s="205">
        <v>70.900000000000006</v>
      </c>
      <c r="D22" s="205">
        <v>164.6</v>
      </c>
      <c r="E22" s="205">
        <v>189.3</v>
      </c>
      <c r="F22" s="239">
        <v>353.9</v>
      </c>
      <c r="G22" s="204">
        <v>26</v>
      </c>
      <c r="H22" s="204">
        <v>20</v>
      </c>
      <c r="I22" s="204">
        <v>47</v>
      </c>
      <c r="J22" s="204">
        <v>53</v>
      </c>
      <c r="K22" s="327">
        <v>100</v>
      </c>
    </row>
    <row r="23" spans="1:11" ht="13.5" customHeight="1" x14ac:dyDescent="0.2">
      <c r="A23" s="17" t="s">
        <v>269</v>
      </c>
      <c r="B23" s="238">
        <v>105.6</v>
      </c>
      <c r="C23" s="205">
        <v>122.9</v>
      </c>
      <c r="D23" s="205">
        <v>228.5</v>
      </c>
      <c r="E23" s="205">
        <v>230.1</v>
      </c>
      <c r="F23" s="239">
        <v>458.6</v>
      </c>
      <c r="G23" s="204">
        <v>23</v>
      </c>
      <c r="H23" s="204">
        <v>27</v>
      </c>
      <c r="I23" s="204">
        <v>50</v>
      </c>
      <c r="J23" s="204">
        <v>50</v>
      </c>
      <c r="K23" s="327">
        <v>100</v>
      </c>
    </row>
    <row r="24" spans="1:11" ht="12.75" customHeight="1" x14ac:dyDescent="0.2">
      <c r="A24" s="250" t="s">
        <v>111</v>
      </c>
      <c r="B24" s="238">
        <v>79.2</v>
      </c>
      <c r="C24" s="205">
        <v>144.6</v>
      </c>
      <c r="D24" s="205">
        <v>223.9</v>
      </c>
      <c r="E24" s="205">
        <v>147.30000000000001</v>
      </c>
      <c r="F24" s="239">
        <v>371.2</v>
      </c>
      <c r="G24" s="204">
        <v>21</v>
      </c>
      <c r="H24" s="204">
        <v>39</v>
      </c>
      <c r="I24" s="204">
        <v>60</v>
      </c>
      <c r="J24" s="204">
        <v>40</v>
      </c>
      <c r="K24" s="327">
        <v>100</v>
      </c>
    </row>
    <row r="25" spans="1:11" ht="12.75" customHeight="1" x14ac:dyDescent="0.2">
      <c r="A25" s="250" t="s">
        <v>382</v>
      </c>
      <c r="B25" s="238">
        <v>58.4</v>
      </c>
      <c r="C25" s="205">
        <v>202.8</v>
      </c>
      <c r="D25" s="205">
        <v>261.3</v>
      </c>
      <c r="E25" s="205">
        <v>108.3</v>
      </c>
      <c r="F25" s="239">
        <v>369.5</v>
      </c>
      <c r="G25" s="204">
        <v>16</v>
      </c>
      <c r="H25" s="204">
        <v>55</v>
      </c>
      <c r="I25" s="204">
        <v>71</v>
      </c>
      <c r="J25" s="204">
        <v>29</v>
      </c>
      <c r="K25" s="327">
        <v>100</v>
      </c>
    </row>
    <row r="26" spans="1:11" s="361" customFormat="1" ht="38.25" customHeight="1" x14ac:dyDescent="0.2">
      <c r="A26" s="48" t="s">
        <v>96</v>
      </c>
      <c r="B26" s="348">
        <v>0.2</v>
      </c>
      <c r="C26" s="349">
        <v>0.4</v>
      </c>
      <c r="D26" s="349">
        <v>0.6</v>
      </c>
      <c r="E26" s="349">
        <v>0.4</v>
      </c>
      <c r="F26" s="350">
        <v>1</v>
      </c>
      <c r="G26" s="359">
        <v>17</v>
      </c>
      <c r="H26" s="359">
        <v>41</v>
      </c>
      <c r="I26" s="359">
        <v>57</v>
      </c>
      <c r="J26" s="359">
        <v>43</v>
      </c>
      <c r="K26" s="366">
        <v>100</v>
      </c>
    </row>
    <row r="27" spans="1:11" x14ac:dyDescent="0.2">
      <c r="A27" s="17" t="s">
        <v>126</v>
      </c>
      <c r="B27" s="238">
        <v>4.8</v>
      </c>
      <c r="C27" s="205">
        <v>4.0999999999999996</v>
      </c>
      <c r="D27" s="205">
        <v>8.9</v>
      </c>
      <c r="E27" s="205">
        <v>15.1</v>
      </c>
      <c r="F27" s="239">
        <v>24</v>
      </c>
      <c r="G27" s="204">
        <v>20</v>
      </c>
      <c r="H27" s="204">
        <v>17</v>
      </c>
      <c r="I27" s="204">
        <v>37</v>
      </c>
      <c r="J27" s="204">
        <v>63</v>
      </c>
      <c r="K27" s="327">
        <v>100</v>
      </c>
    </row>
    <row r="28" spans="1:11" x14ac:dyDescent="0.2">
      <c r="A28" s="17" t="s">
        <v>127</v>
      </c>
      <c r="B28" s="238">
        <v>16.7</v>
      </c>
      <c r="C28" s="205">
        <v>7.3</v>
      </c>
      <c r="D28" s="205">
        <v>24</v>
      </c>
      <c r="E28" s="205">
        <v>49.6</v>
      </c>
      <c r="F28" s="239">
        <v>73.599999999999994</v>
      </c>
      <c r="G28" s="204">
        <v>23</v>
      </c>
      <c r="H28" s="204">
        <v>10</v>
      </c>
      <c r="I28" s="204">
        <v>33</v>
      </c>
      <c r="J28" s="204">
        <v>67</v>
      </c>
      <c r="K28" s="327">
        <v>100</v>
      </c>
    </row>
    <row r="29" spans="1:11" x14ac:dyDescent="0.2">
      <c r="A29" s="17" t="s">
        <v>128</v>
      </c>
      <c r="B29" s="238">
        <v>26.1</v>
      </c>
      <c r="C29" s="205">
        <v>9.6</v>
      </c>
      <c r="D29" s="205">
        <v>35.700000000000003</v>
      </c>
      <c r="E29" s="205">
        <v>69.5</v>
      </c>
      <c r="F29" s="239">
        <v>105.2</v>
      </c>
      <c r="G29" s="204">
        <v>25</v>
      </c>
      <c r="H29" s="204">
        <v>9</v>
      </c>
      <c r="I29" s="204">
        <v>34</v>
      </c>
      <c r="J29" s="204">
        <v>66</v>
      </c>
      <c r="K29" s="327">
        <v>100</v>
      </c>
    </row>
    <row r="30" spans="1:11" x14ac:dyDescent="0.2">
      <c r="A30" s="17" t="s">
        <v>129</v>
      </c>
      <c r="B30" s="238">
        <v>26.1</v>
      </c>
      <c r="C30" s="205">
        <v>10.6</v>
      </c>
      <c r="D30" s="205">
        <v>36.700000000000003</v>
      </c>
      <c r="E30" s="205">
        <v>66.8</v>
      </c>
      <c r="F30" s="239">
        <v>103.5</v>
      </c>
      <c r="G30" s="204">
        <v>25</v>
      </c>
      <c r="H30" s="204">
        <v>10</v>
      </c>
      <c r="I30" s="204">
        <v>35</v>
      </c>
      <c r="J30" s="204">
        <v>65</v>
      </c>
      <c r="K30" s="327">
        <v>100</v>
      </c>
    </row>
    <row r="31" spans="1:11" x14ac:dyDescent="0.2">
      <c r="A31" s="17" t="s">
        <v>130</v>
      </c>
      <c r="B31" s="238">
        <v>28.6</v>
      </c>
      <c r="C31" s="205">
        <v>10.8</v>
      </c>
      <c r="D31" s="205">
        <v>39.4</v>
      </c>
      <c r="E31" s="205">
        <v>67.599999999999994</v>
      </c>
      <c r="F31" s="239">
        <v>107</v>
      </c>
      <c r="G31" s="204">
        <v>27</v>
      </c>
      <c r="H31" s="204">
        <v>10</v>
      </c>
      <c r="I31" s="204">
        <v>37</v>
      </c>
      <c r="J31" s="204">
        <v>63</v>
      </c>
      <c r="K31" s="327">
        <v>100</v>
      </c>
    </row>
    <row r="32" spans="1:11" x14ac:dyDescent="0.2">
      <c r="A32" s="17" t="s">
        <v>131</v>
      </c>
      <c r="B32" s="238">
        <v>29.6</v>
      </c>
      <c r="C32" s="205">
        <v>10.5</v>
      </c>
      <c r="D32" s="205">
        <v>40.1</v>
      </c>
      <c r="E32" s="205">
        <v>63.9</v>
      </c>
      <c r="F32" s="239">
        <v>103.9</v>
      </c>
      <c r="G32" s="204">
        <v>28</v>
      </c>
      <c r="H32" s="204">
        <v>10</v>
      </c>
      <c r="I32" s="204">
        <v>39</v>
      </c>
      <c r="J32" s="204">
        <v>61</v>
      </c>
      <c r="K32" s="327">
        <v>100</v>
      </c>
    </row>
    <row r="33" spans="1:11" x14ac:dyDescent="0.2">
      <c r="A33" s="17" t="s">
        <v>132</v>
      </c>
      <c r="B33" s="238">
        <v>32</v>
      </c>
      <c r="C33" s="205">
        <v>11.5</v>
      </c>
      <c r="D33" s="205">
        <v>43.4</v>
      </c>
      <c r="E33" s="205">
        <v>72.3</v>
      </c>
      <c r="F33" s="239">
        <v>115.8</v>
      </c>
      <c r="G33" s="204">
        <v>28</v>
      </c>
      <c r="H33" s="204">
        <v>10</v>
      </c>
      <c r="I33" s="204">
        <v>38</v>
      </c>
      <c r="J33" s="204">
        <v>62</v>
      </c>
      <c r="K33" s="327">
        <v>100</v>
      </c>
    </row>
    <row r="34" spans="1:11" x14ac:dyDescent="0.2">
      <c r="A34" s="17" t="s">
        <v>133</v>
      </c>
      <c r="B34" s="238">
        <v>32.700000000000003</v>
      </c>
      <c r="C34" s="205">
        <v>12</v>
      </c>
      <c r="D34" s="205">
        <v>44.7</v>
      </c>
      <c r="E34" s="205">
        <v>63.3</v>
      </c>
      <c r="F34" s="239">
        <v>108</v>
      </c>
      <c r="G34" s="204">
        <v>30</v>
      </c>
      <c r="H34" s="204">
        <v>11</v>
      </c>
      <c r="I34" s="204">
        <v>41</v>
      </c>
      <c r="J34" s="204">
        <v>59</v>
      </c>
      <c r="K34" s="327">
        <v>100</v>
      </c>
    </row>
    <row r="35" spans="1:11" x14ac:dyDescent="0.2">
      <c r="A35" s="139" t="s">
        <v>134</v>
      </c>
      <c r="B35" s="238">
        <v>36.1</v>
      </c>
      <c r="C35" s="205">
        <v>13.6</v>
      </c>
      <c r="D35" s="205">
        <v>49.6</v>
      </c>
      <c r="E35" s="205">
        <v>65</v>
      </c>
      <c r="F35" s="239">
        <v>114.7</v>
      </c>
      <c r="G35" s="204">
        <v>31</v>
      </c>
      <c r="H35" s="204">
        <v>12</v>
      </c>
      <c r="I35" s="204">
        <v>43</v>
      </c>
      <c r="J35" s="204">
        <v>57</v>
      </c>
      <c r="K35" s="327">
        <v>100</v>
      </c>
    </row>
    <row r="36" spans="1:11" x14ac:dyDescent="0.2">
      <c r="A36" s="232" t="s">
        <v>148</v>
      </c>
      <c r="B36" s="238">
        <v>26.9</v>
      </c>
      <c r="C36" s="205">
        <v>15.9</v>
      </c>
      <c r="D36" s="205">
        <v>42.8</v>
      </c>
      <c r="E36" s="205">
        <v>56.9</v>
      </c>
      <c r="F36" s="239">
        <v>99.7</v>
      </c>
      <c r="G36" s="204">
        <v>27</v>
      </c>
      <c r="H36" s="204">
        <v>16</v>
      </c>
      <c r="I36" s="204">
        <v>43</v>
      </c>
      <c r="J36" s="204">
        <v>57</v>
      </c>
      <c r="K36" s="327">
        <v>100</v>
      </c>
    </row>
    <row r="37" spans="1:11" x14ac:dyDescent="0.2">
      <c r="A37" s="232" t="s">
        <v>151</v>
      </c>
      <c r="B37" s="238">
        <v>15.8</v>
      </c>
      <c r="C37" s="205">
        <v>19.100000000000001</v>
      </c>
      <c r="D37" s="205">
        <v>34.9</v>
      </c>
      <c r="E37" s="205">
        <v>35.1</v>
      </c>
      <c r="F37" s="239">
        <v>70</v>
      </c>
      <c r="G37" s="204">
        <v>23</v>
      </c>
      <c r="H37" s="204">
        <v>27</v>
      </c>
      <c r="I37" s="204">
        <v>50</v>
      </c>
      <c r="J37" s="204">
        <v>50</v>
      </c>
      <c r="K37" s="327">
        <v>100</v>
      </c>
    </row>
    <row r="38" spans="1:11" x14ac:dyDescent="0.2">
      <c r="A38" s="232" t="s">
        <v>229</v>
      </c>
      <c r="B38" s="238">
        <v>15</v>
      </c>
      <c r="C38" s="205">
        <v>22.3</v>
      </c>
      <c r="D38" s="205">
        <v>37.299999999999997</v>
      </c>
      <c r="E38" s="205">
        <v>32.299999999999997</v>
      </c>
      <c r="F38" s="239">
        <v>69.599999999999994</v>
      </c>
      <c r="G38" s="204">
        <v>22</v>
      </c>
      <c r="H38" s="204">
        <v>32</v>
      </c>
      <c r="I38" s="204">
        <v>54</v>
      </c>
      <c r="J38" s="204">
        <v>46</v>
      </c>
      <c r="K38" s="327">
        <v>100</v>
      </c>
    </row>
    <row r="39" spans="1:11" x14ac:dyDescent="0.2">
      <c r="A39" s="232" t="s">
        <v>239</v>
      </c>
      <c r="B39" s="238">
        <v>23</v>
      </c>
      <c r="C39" s="205">
        <v>26.4</v>
      </c>
      <c r="D39" s="205">
        <v>49.4</v>
      </c>
      <c r="E39" s="205">
        <v>59.7</v>
      </c>
      <c r="F39" s="239">
        <v>109.1</v>
      </c>
      <c r="G39" s="204">
        <v>21</v>
      </c>
      <c r="H39" s="204">
        <v>24</v>
      </c>
      <c r="I39" s="204">
        <v>45</v>
      </c>
      <c r="J39" s="204">
        <v>55</v>
      </c>
      <c r="K39" s="327">
        <v>100</v>
      </c>
    </row>
    <row r="40" spans="1:11" x14ac:dyDescent="0.2">
      <c r="A40" s="232" t="s">
        <v>249</v>
      </c>
      <c r="B40" s="238">
        <v>23</v>
      </c>
      <c r="C40" s="205">
        <v>24.1</v>
      </c>
      <c r="D40" s="205">
        <v>47</v>
      </c>
      <c r="E40" s="205">
        <v>54.1</v>
      </c>
      <c r="F40" s="239">
        <v>101.1</v>
      </c>
      <c r="G40" s="204">
        <v>23</v>
      </c>
      <c r="H40" s="204">
        <v>24</v>
      </c>
      <c r="I40" s="204">
        <v>46</v>
      </c>
      <c r="J40" s="204">
        <v>54</v>
      </c>
      <c r="K40" s="327">
        <v>100</v>
      </c>
    </row>
    <row r="41" spans="1:11" x14ac:dyDescent="0.2">
      <c r="A41" s="232" t="s">
        <v>256</v>
      </c>
      <c r="B41" s="238">
        <v>27.4</v>
      </c>
      <c r="C41" s="205">
        <v>33.9</v>
      </c>
      <c r="D41" s="205">
        <v>61.3</v>
      </c>
      <c r="E41" s="205">
        <v>56.7</v>
      </c>
      <c r="F41" s="239">
        <v>117.9</v>
      </c>
      <c r="G41" s="204">
        <v>23</v>
      </c>
      <c r="H41" s="204">
        <v>29</v>
      </c>
      <c r="I41" s="204">
        <v>52</v>
      </c>
      <c r="J41" s="204">
        <v>48</v>
      </c>
      <c r="K41" s="327">
        <v>100</v>
      </c>
    </row>
    <row r="42" spans="1:11" x14ac:dyDescent="0.2">
      <c r="A42" s="232" t="s">
        <v>270</v>
      </c>
      <c r="B42" s="238">
        <v>32.299999999999997</v>
      </c>
      <c r="C42" s="205">
        <v>38.5</v>
      </c>
      <c r="D42" s="205">
        <v>70.8</v>
      </c>
      <c r="E42" s="205">
        <v>59.5</v>
      </c>
      <c r="F42" s="239">
        <v>130.30000000000001</v>
      </c>
      <c r="G42" s="204">
        <v>25</v>
      </c>
      <c r="H42" s="204">
        <v>30</v>
      </c>
      <c r="I42" s="204">
        <v>54</v>
      </c>
      <c r="J42" s="204">
        <v>46</v>
      </c>
      <c r="K42" s="327">
        <v>100</v>
      </c>
    </row>
    <row r="43" spans="1:11" x14ac:dyDescent="0.2">
      <c r="A43" s="232" t="s">
        <v>280</v>
      </c>
      <c r="B43" s="238">
        <v>29.2</v>
      </c>
      <c r="C43" s="205">
        <v>36.799999999999997</v>
      </c>
      <c r="D43" s="205">
        <v>66</v>
      </c>
      <c r="E43" s="205">
        <v>58.9</v>
      </c>
      <c r="F43" s="239">
        <v>124.9</v>
      </c>
      <c r="G43" s="204">
        <v>23</v>
      </c>
      <c r="H43" s="204">
        <v>29</v>
      </c>
      <c r="I43" s="204">
        <v>53</v>
      </c>
      <c r="J43" s="204">
        <v>47</v>
      </c>
      <c r="K43" s="327">
        <v>100</v>
      </c>
    </row>
    <row r="44" spans="1:11" x14ac:dyDescent="0.2">
      <c r="A44" s="232" t="s">
        <v>755</v>
      </c>
      <c r="B44" s="238">
        <v>26.6</v>
      </c>
      <c r="C44" s="205">
        <v>38.299999999999997</v>
      </c>
      <c r="D44" s="205">
        <v>64.8</v>
      </c>
      <c r="E44" s="205">
        <v>47.3</v>
      </c>
      <c r="F44" s="239">
        <v>112.2</v>
      </c>
      <c r="G44" s="204">
        <v>24</v>
      </c>
      <c r="H44" s="204">
        <v>34</v>
      </c>
      <c r="I44" s="204">
        <v>58</v>
      </c>
      <c r="J44" s="204">
        <v>42</v>
      </c>
      <c r="K44" s="327">
        <v>100</v>
      </c>
    </row>
    <row r="45" spans="1:11" x14ac:dyDescent="0.2">
      <c r="A45" s="232" t="s">
        <v>757</v>
      </c>
      <c r="B45" s="238">
        <v>12</v>
      </c>
      <c r="C45" s="205">
        <v>28.9</v>
      </c>
      <c r="D45" s="205">
        <v>40.9</v>
      </c>
      <c r="E45" s="205">
        <v>22.3</v>
      </c>
      <c r="F45" s="239">
        <v>63.2</v>
      </c>
      <c r="G45" s="204">
        <v>19</v>
      </c>
      <c r="H45" s="204">
        <v>46</v>
      </c>
      <c r="I45" s="204">
        <v>65</v>
      </c>
      <c r="J45" s="204">
        <v>35</v>
      </c>
      <c r="K45" s="327">
        <v>100</v>
      </c>
    </row>
    <row r="46" spans="1:11" x14ac:dyDescent="0.2">
      <c r="A46" s="232" t="s">
        <v>784</v>
      </c>
      <c r="B46" s="238">
        <v>11.5</v>
      </c>
      <c r="C46" s="205">
        <v>40.6</v>
      </c>
      <c r="D46" s="205">
        <v>52.1</v>
      </c>
      <c r="E46" s="205">
        <v>18.8</v>
      </c>
      <c r="F46" s="239">
        <v>70.900000000000006</v>
      </c>
      <c r="G46" s="204">
        <v>16</v>
      </c>
      <c r="H46" s="204">
        <v>57</v>
      </c>
      <c r="I46" s="204">
        <v>73</v>
      </c>
      <c r="J46" s="204">
        <v>27</v>
      </c>
      <c r="K46" s="327">
        <v>100</v>
      </c>
    </row>
    <row r="47" spans="1:11" x14ac:dyDescent="0.2">
      <c r="A47" s="232" t="s">
        <v>802</v>
      </c>
      <c r="B47" s="238">
        <v>13</v>
      </c>
      <c r="C47" s="205">
        <v>39.200000000000003</v>
      </c>
      <c r="D47" s="205">
        <v>52.2</v>
      </c>
      <c r="E47" s="205">
        <v>24.1</v>
      </c>
      <c r="F47" s="239">
        <v>76.3</v>
      </c>
      <c r="G47" s="204">
        <v>17</v>
      </c>
      <c r="H47" s="204">
        <v>51</v>
      </c>
      <c r="I47" s="204">
        <v>68</v>
      </c>
      <c r="J47" s="204">
        <v>32</v>
      </c>
      <c r="K47" s="327">
        <v>100</v>
      </c>
    </row>
    <row r="48" spans="1:11" ht="13.5" customHeight="1" x14ac:dyDescent="0.2">
      <c r="A48" s="139" t="s">
        <v>766</v>
      </c>
      <c r="B48" s="238">
        <v>13.2</v>
      </c>
      <c r="C48" s="205">
        <v>44.6</v>
      </c>
      <c r="D48" s="205">
        <v>57.8</v>
      </c>
      <c r="E48" s="205">
        <v>23.1</v>
      </c>
      <c r="F48" s="239">
        <v>80.900000000000006</v>
      </c>
      <c r="G48" s="204">
        <v>16</v>
      </c>
      <c r="H48" s="204">
        <v>55</v>
      </c>
      <c r="I48" s="204">
        <v>71</v>
      </c>
      <c r="J48" s="204">
        <v>29</v>
      </c>
      <c r="K48" s="327">
        <v>100</v>
      </c>
    </row>
    <row r="49" spans="1:11" ht="12" customHeight="1" x14ac:dyDescent="0.2">
      <c r="A49" s="346" t="s">
        <v>109</v>
      </c>
      <c r="B49" s="238">
        <v>15.6</v>
      </c>
      <c r="C49" s="205">
        <v>52.6</v>
      </c>
      <c r="D49" s="205">
        <v>68.2</v>
      </c>
      <c r="E49" s="205">
        <v>28.7</v>
      </c>
      <c r="F49" s="239">
        <v>96.9</v>
      </c>
      <c r="G49" s="204">
        <v>16</v>
      </c>
      <c r="H49" s="204">
        <v>54</v>
      </c>
      <c r="I49" s="204">
        <v>70</v>
      </c>
      <c r="J49" s="204">
        <v>30</v>
      </c>
      <c r="K49" s="327">
        <v>100</v>
      </c>
    </row>
    <row r="50" spans="1:11" ht="13.5" customHeight="1" x14ac:dyDescent="0.2">
      <c r="A50" s="232" t="s">
        <v>110</v>
      </c>
      <c r="B50" s="238">
        <v>16.7</v>
      </c>
      <c r="C50" s="205">
        <v>66.3</v>
      </c>
      <c r="D50" s="205">
        <v>83</v>
      </c>
      <c r="E50" s="205">
        <v>32.4</v>
      </c>
      <c r="F50" s="239">
        <v>115.5</v>
      </c>
      <c r="G50" s="204">
        <v>14</v>
      </c>
      <c r="H50" s="204">
        <v>57</v>
      </c>
      <c r="I50" s="204">
        <v>72</v>
      </c>
      <c r="J50" s="204">
        <v>28</v>
      </c>
      <c r="K50" s="327">
        <v>100</v>
      </c>
    </row>
    <row r="51" spans="1:11" s="361" customFormat="1" ht="39.75" customHeight="1" x14ac:dyDescent="0.2">
      <c r="A51" s="48" t="s">
        <v>97</v>
      </c>
      <c r="B51" s="348">
        <v>1.9</v>
      </c>
      <c r="C51" s="349">
        <v>2.5</v>
      </c>
      <c r="D51" s="349">
        <v>4.4000000000000004</v>
      </c>
      <c r="E51" s="349">
        <v>6</v>
      </c>
      <c r="F51" s="350">
        <v>10.4</v>
      </c>
      <c r="G51" s="359">
        <v>18</v>
      </c>
      <c r="H51" s="359">
        <v>24</v>
      </c>
      <c r="I51" s="359">
        <v>42</v>
      </c>
      <c r="J51" s="359">
        <v>58</v>
      </c>
      <c r="K51" s="366">
        <v>100</v>
      </c>
    </row>
    <row r="52" spans="1:11" x14ac:dyDescent="0.2">
      <c r="A52" s="17" t="s">
        <v>137</v>
      </c>
      <c r="B52" s="238">
        <v>11.6</v>
      </c>
      <c r="C52" s="205">
        <v>6.3</v>
      </c>
      <c r="D52" s="205">
        <v>17.899999999999999</v>
      </c>
      <c r="E52" s="205">
        <v>35.700000000000003</v>
      </c>
      <c r="F52" s="239">
        <v>53.6</v>
      </c>
      <c r="G52" s="204">
        <v>22</v>
      </c>
      <c r="H52" s="204">
        <v>12</v>
      </c>
      <c r="I52" s="204">
        <v>33</v>
      </c>
      <c r="J52" s="204">
        <v>67</v>
      </c>
      <c r="K52" s="327">
        <v>100</v>
      </c>
    </row>
    <row r="53" spans="1:11" x14ac:dyDescent="0.2">
      <c r="A53" s="17" t="s">
        <v>138</v>
      </c>
      <c r="B53" s="238">
        <v>25.8</v>
      </c>
      <c r="C53" s="205">
        <v>9.5</v>
      </c>
      <c r="D53" s="205">
        <v>35.200000000000003</v>
      </c>
      <c r="E53" s="205">
        <v>70.900000000000006</v>
      </c>
      <c r="F53" s="239">
        <v>106.1</v>
      </c>
      <c r="G53" s="204">
        <v>24</v>
      </c>
      <c r="H53" s="204">
        <v>9</v>
      </c>
      <c r="I53" s="204">
        <v>33</v>
      </c>
      <c r="J53" s="204">
        <v>67</v>
      </c>
      <c r="K53" s="327">
        <v>100</v>
      </c>
    </row>
    <row r="54" spans="1:11" x14ac:dyDescent="0.2">
      <c r="A54" s="17" t="s">
        <v>139</v>
      </c>
      <c r="B54" s="238">
        <v>26.6</v>
      </c>
      <c r="C54" s="205">
        <v>10.4</v>
      </c>
      <c r="D54" s="205">
        <v>37</v>
      </c>
      <c r="E54" s="205">
        <v>70.8</v>
      </c>
      <c r="F54" s="239">
        <v>107.8</v>
      </c>
      <c r="G54" s="204">
        <v>25</v>
      </c>
      <c r="H54" s="204">
        <v>10</v>
      </c>
      <c r="I54" s="204">
        <v>34</v>
      </c>
      <c r="J54" s="204">
        <v>66</v>
      </c>
      <c r="K54" s="327">
        <v>100</v>
      </c>
    </row>
    <row r="55" spans="1:11" x14ac:dyDescent="0.2">
      <c r="A55" s="17" t="s">
        <v>140</v>
      </c>
      <c r="B55" s="238">
        <v>26.1</v>
      </c>
      <c r="C55" s="205">
        <v>10</v>
      </c>
      <c r="D55" s="205">
        <v>36.1</v>
      </c>
      <c r="E55" s="205">
        <v>61.7</v>
      </c>
      <c r="F55" s="239">
        <v>97.8</v>
      </c>
      <c r="G55" s="204">
        <v>27</v>
      </c>
      <c r="H55" s="204">
        <v>10</v>
      </c>
      <c r="I55" s="204">
        <v>37</v>
      </c>
      <c r="J55" s="204">
        <v>63</v>
      </c>
      <c r="K55" s="327">
        <v>100</v>
      </c>
    </row>
    <row r="56" spans="1:11" x14ac:dyDescent="0.2">
      <c r="A56" s="17" t="s">
        <v>141</v>
      </c>
      <c r="B56" s="238">
        <v>29.6</v>
      </c>
      <c r="C56" s="205">
        <v>10.6</v>
      </c>
      <c r="D56" s="205">
        <v>40.1</v>
      </c>
      <c r="E56" s="205">
        <v>64.400000000000006</v>
      </c>
      <c r="F56" s="239">
        <v>104.5</v>
      </c>
      <c r="G56" s="204">
        <v>28</v>
      </c>
      <c r="H56" s="204">
        <v>10</v>
      </c>
      <c r="I56" s="204">
        <v>38</v>
      </c>
      <c r="J56" s="204">
        <v>62</v>
      </c>
      <c r="K56" s="327">
        <v>100</v>
      </c>
    </row>
    <row r="57" spans="1:11" x14ac:dyDescent="0.2">
      <c r="A57" s="17" t="s">
        <v>142</v>
      </c>
      <c r="B57" s="238">
        <v>31.8</v>
      </c>
      <c r="C57" s="205">
        <v>11.3</v>
      </c>
      <c r="D57" s="205">
        <v>43.1</v>
      </c>
      <c r="E57" s="205">
        <v>72.400000000000006</v>
      </c>
      <c r="F57" s="239">
        <v>115.5</v>
      </c>
      <c r="G57" s="204">
        <v>28</v>
      </c>
      <c r="H57" s="204">
        <v>10</v>
      </c>
      <c r="I57" s="204">
        <v>37</v>
      </c>
      <c r="J57" s="204">
        <v>63</v>
      </c>
      <c r="K57" s="327">
        <v>100</v>
      </c>
    </row>
    <row r="58" spans="1:11" x14ac:dyDescent="0.2">
      <c r="A58" s="17" t="s">
        <v>143</v>
      </c>
      <c r="B58" s="238">
        <v>34.1</v>
      </c>
      <c r="C58" s="205">
        <v>12.8</v>
      </c>
      <c r="D58" s="205">
        <v>46.9</v>
      </c>
      <c r="E58" s="205">
        <v>70.900000000000006</v>
      </c>
      <c r="F58" s="239">
        <v>117.8</v>
      </c>
      <c r="G58" s="204">
        <v>29</v>
      </c>
      <c r="H58" s="204">
        <v>11</v>
      </c>
      <c r="I58" s="204">
        <v>40</v>
      </c>
      <c r="J58" s="204">
        <v>60</v>
      </c>
      <c r="K58" s="327">
        <v>100</v>
      </c>
    </row>
    <row r="59" spans="1:11" x14ac:dyDescent="0.2">
      <c r="A59" s="17" t="s">
        <v>144</v>
      </c>
      <c r="B59" s="238">
        <v>31.8</v>
      </c>
      <c r="C59" s="205">
        <v>11.9</v>
      </c>
      <c r="D59" s="205">
        <v>43.7</v>
      </c>
      <c r="E59" s="205">
        <v>55.1</v>
      </c>
      <c r="F59" s="239">
        <v>98.9</v>
      </c>
      <c r="G59" s="204">
        <v>32</v>
      </c>
      <c r="H59" s="204">
        <v>12</v>
      </c>
      <c r="I59" s="204">
        <v>44</v>
      </c>
      <c r="J59" s="204">
        <v>56</v>
      </c>
      <c r="K59" s="327">
        <v>100</v>
      </c>
    </row>
    <row r="60" spans="1:11" x14ac:dyDescent="0.2">
      <c r="A60" s="17" t="s">
        <v>145</v>
      </c>
      <c r="B60" s="238">
        <v>32.5</v>
      </c>
      <c r="C60" s="205">
        <v>14.9</v>
      </c>
      <c r="D60" s="205">
        <v>47.4</v>
      </c>
      <c r="E60" s="205">
        <v>62.9</v>
      </c>
      <c r="F60" s="239">
        <v>110.3</v>
      </c>
      <c r="G60" s="204">
        <v>29</v>
      </c>
      <c r="H60" s="204">
        <v>14</v>
      </c>
      <c r="I60" s="204">
        <v>43</v>
      </c>
      <c r="J60" s="204">
        <v>57</v>
      </c>
      <c r="K60" s="327">
        <v>100</v>
      </c>
    </row>
    <row r="61" spans="1:11" x14ac:dyDescent="0.2">
      <c r="A61" s="17" t="s">
        <v>149</v>
      </c>
      <c r="B61" s="238">
        <v>19.3</v>
      </c>
      <c r="C61" s="205">
        <v>18.3</v>
      </c>
      <c r="D61" s="205">
        <v>37.6</v>
      </c>
      <c r="E61" s="205">
        <v>46.8</v>
      </c>
      <c r="F61" s="239">
        <v>84.4</v>
      </c>
      <c r="G61" s="204">
        <v>23</v>
      </c>
      <c r="H61" s="204">
        <v>22</v>
      </c>
      <c r="I61" s="204">
        <v>45</v>
      </c>
      <c r="J61" s="204">
        <v>55</v>
      </c>
      <c r="K61" s="327">
        <v>100</v>
      </c>
    </row>
    <row r="62" spans="1:11" x14ac:dyDescent="0.2">
      <c r="A62" s="17" t="s">
        <v>150</v>
      </c>
      <c r="B62" s="238">
        <v>14.3</v>
      </c>
      <c r="C62" s="205">
        <v>22.4</v>
      </c>
      <c r="D62" s="205">
        <v>36.6</v>
      </c>
      <c r="E62" s="205">
        <v>30.2</v>
      </c>
      <c r="F62" s="239">
        <v>66.900000000000006</v>
      </c>
      <c r="G62" s="204">
        <v>21</v>
      </c>
      <c r="H62" s="204">
        <v>33</v>
      </c>
      <c r="I62" s="204">
        <v>55</v>
      </c>
      <c r="J62" s="204">
        <v>45</v>
      </c>
      <c r="K62" s="327">
        <v>100</v>
      </c>
    </row>
    <row r="63" spans="1:11" x14ac:dyDescent="0.2">
      <c r="A63" s="17" t="s">
        <v>230</v>
      </c>
      <c r="B63" s="238">
        <v>19.7</v>
      </c>
      <c r="C63" s="205">
        <v>24.4</v>
      </c>
      <c r="D63" s="205">
        <v>44.1</v>
      </c>
      <c r="E63" s="205">
        <v>48.4</v>
      </c>
      <c r="F63" s="239">
        <v>92.5</v>
      </c>
      <c r="G63" s="204">
        <v>21</v>
      </c>
      <c r="H63" s="204">
        <v>26</v>
      </c>
      <c r="I63" s="204">
        <v>48</v>
      </c>
      <c r="J63" s="204">
        <v>52</v>
      </c>
      <c r="K63" s="327">
        <v>100</v>
      </c>
    </row>
    <row r="64" spans="1:11" x14ac:dyDescent="0.2">
      <c r="A64" s="17" t="s">
        <v>240</v>
      </c>
      <c r="B64" s="238">
        <v>23.9</v>
      </c>
      <c r="C64" s="205">
        <v>24.7</v>
      </c>
      <c r="D64" s="205">
        <v>48.6</v>
      </c>
      <c r="E64" s="205">
        <v>58.6</v>
      </c>
      <c r="F64" s="239">
        <v>107.2</v>
      </c>
      <c r="G64" s="204">
        <v>22</v>
      </c>
      <c r="H64" s="204">
        <v>23</v>
      </c>
      <c r="I64" s="204">
        <v>45</v>
      </c>
      <c r="J64" s="204">
        <v>55</v>
      </c>
      <c r="K64" s="327">
        <v>100</v>
      </c>
    </row>
    <row r="65" spans="1:11" x14ac:dyDescent="0.2">
      <c r="A65" s="17" t="s">
        <v>250</v>
      </c>
      <c r="B65" s="238">
        <v>25</v>
      </c>
      <c r="C65" s="205">
        <v>29.3</v>
      </c>
      <c r="D65" s="205">
        <v>54.3</v>
      </c>
      <c r="E65" s="205">
        <v>53.2</v>
      </c>
      <c r="F65" s="239">
        <v>107.5</v>
      </c>
      <c r="G65" s="204">
        <v>23</v>
      </c>
      <c r="H65" s="204">
        <v>27</v>
      </c>
      <c r="I65" s="204">
        <v>51</v>
      </c>
      <c r="J65" s="204">
        <v>49</v>
      </c>
      <c r="K65" s="327">
        <v>100</v>
      </c>
    </row>
    <row r="66" spans="1:11" x14ac:dyDescent="0.2">
      <c r="A66" s="17" t="s">
        <v>257</v>
      </c>
      <c r="B66" s="238">
        <v>33.299999999999997</v>
      </c>
      <c r="C66" s="205">
        <v>40.6</v>
      </c>
      <c r="D66" s="205">
        <v>73.900000000000006</v>
      </c>
      <c r="E66" s="205">
        <v>64.599999999999994</v>
      </c>
      <c r="F66" s="239">
        <v>138.5</v>
      </c>
      <c r="G66" s="204">
        <v>24</v>
      </c>
      <c r="H66" s="204">
        <v>29</v>
      </c>
      <c r="I66" s="204">
        <v>53</v>
      </c>
      <c r="J66" s="204">
        <v>47</v>
      </c>
      <c r="K66" s="327">
        <v>100</v>
      </c>
    </row>
    <row r="67" spans="1:11" x14ac:dyDescent="0.2">
      <c r="A67" s="17" t="s">
        <v>271</v>
      </c>
      <c r="B67" s="238">
        <v>28.9</v>
      </c>
      <c r="C67" s="205">
        <v>34.6</v>
      </c>
      <c r="D67" s="205">
        <v>63.5</v>
      </c>
      <c r="E67" s="205">
        <v>56.9</v>
      </c>
      <c r="F67" s="239">
        <v>120.3</v>
      </c>
      <c r="G67" s="204">
        <v>24</v>
      </c>
      <c r="H67" s="204">
        <v>29</v>
      </c>
      <c r="I67" s="204">
        <v>53</v>
      </c>
      <c r="J67" s="204">
        <v>47</v>
      </c>
      <c r="K67" s="327">
        <v>100</v>
      </c>
    </row>
    <row r="68" spans="1:11" x14ac:dyDescent="0.2">
      <c r="A68" s="17" t="s">
        <v>281</v>
      </c>
      <c r="B68" s="238">
        <v>28.1</v>
      </c>
      <c r="C68" s="205">
        <v>39.1</v>
      </c>
      <c r="D68" s="205">
        <v>67.099999999999994</v>
      </c>
      <c r="E68" s="205">
        <v>49.8</v>
      </c>
      <c r="F68" s="239">
        <v>116.9</v>
      </c>
      <c r="G68" s="204">
        <v>24</v>
      </c>
      <c r="H68" s="204">
        <v>33</v>
      </c>
      <c r="I68" s="204">
        <v>57</v>
      </c>
      <c r="J68" s="204">
        <v>43</v>
      </c>
      <c r="K68" s="327">
        <v>100</v>
      </c>
    </row>
    <row r="69" spans="1:11" ht="15" customHeight="1" x14ac:dyDescent="0.2">
      <c r="A69" s="17" t="s">
        <v>758</v>
      </c>
      <c r="B69" s="238">
        <v>16.399999999999999</v>
      </c>
      <c r="C69" s="205">
        <v>31</v>
      </c>
      <c r="D69" s="205">
        <v>47.5</v>
      </c>
      <c r="E69" s="205">
        <v>32</v>
      </c>
      <c r="F69" s="239">
        <v>79.400000000000006</v>
      </c>
      <c r="G69" s="204">
        <v>21</v>
      </c>
      <c r="H69" s="204">
        <v>39</v>
      </c>
      <c r="I69" s="204">
        <v>60</v>
      </c>
      <c r="J69" s="204">
        <v>40</v>
      </c>
      <c r="K69" s="327">
        <v>100</v>
      </c>
    </row>
    <row r="70" spans="1:11" ht="15" customHeight="1" x14ac:dyDescent="0.2">
      <c r="A70" s="17" t="s">
        <v>785</v>
      </c>
      <c r="B70" s="238">
        <v>11.3</v>
      </c>
      <c r="C70" s="205">
        <v>37.799999999999997</v>
      </c>
      <c r="D70" s="205">
        <v>49.1</v>
      </c>
      <c r="E70" s="205">
        <v>18.2</v>
      </c>
      <c r="F70" s="239">
        <v>67.2</v>
      </c>
      <c r="G70" s="204">
        <v>17</v>
      </c>
      <c r="H70" s="204">
        <v>56</v>
      </c>
      <c r="I70" s="204">
        <v>73</v>
      </c>
      <c r="J70" s="204">
        <v>27</v>
      </c>
      <c r="K70" s="327">
        <v>100</v>
      </c>
    </row>
    <row r="71" spans="1:11" ht="15" customHeight="1" x14ac:dyDescent="0.2">
      <c r="A71" s="15" t="s">
        <v>803</v>
      </c>
      <c r="B71" s="238">
        <v>12</v>
      </c>
      <c r="C71" s="205">
        <v>38.5</v>
      </c>
      <c r="D71" s="205">
        <v>50.5</v>
      </c>
      <c r="E71" s="205">
        <v>21.8</v>
      </c>
      <c r="F71" s="239">
        <v>72.400000000000006</v>
      </c>
      <c r="G71" s="204">
        <v>17</v>
      </c>
      <c r="H71" s="204">
        <v>53</v>
      </c>
      <c r="I71" s="204">
        <v>70</v>
      </c>
      <c r="J71" s="204">
        <v>30</v>
      </c>
      <c r="K71" s="327">
        <v>100</v>
      </c>
    </row>
    <row r="72" spans="1:11" ht="15" customHeight="1" x14ac:dyDescent="0.2">
      <c r="A72" s="17" t="s">
        <v>767</v>
      </c>
      <c r="B72" s="238">
        <v>12.9</v>
      </c>
      <c r="C72" s="205">
        <v>42.6</v>
      </c>
      <c r="D72" s="205">
        <v>55.5</v>
      </c>
      <c r="E72" s="205">
        <v>23.2</v>
      </c>
      <c r="F72" s="239">
        <v>78.7</v>
      </c>
      <c r="G72" s="204">
        <v>16</v>
      </c>
      <c r="H72" s="204">
        <v>54</v>
      </c>
      <c r="I72" s="204">
        <v>70</v>
      </c>
      <c r="J72" s="204">
        <v>30</v>
      </c>
      <c r="K72" s="327">
        <v>100</v>
      </c>
    </row>
    <row r="73" spans="1:11" ht="12.75" customHeight="1" x14ac:dyDescent="0.2">
      <c r="A73" s="250" t="s">
        <v>107</v>
      </c>
      <c r="B73" s="238">
        <v>14.3</v>
      </c>
      <c r="C73" s="205">
        <v>48.4</v>
      </c>
      <c r="D73" s="205">
        <v>62.7</v>
      </c>
      <c r="E73" s="205">
        <v>25.5</v>
      </c>
      <c r="F73" s="239">
        <v>88.3</v>
      </c>
      <c r="G73" s="204">
        <v>16</v>
      </c>
      <c r="H73" s="204">
        <v>55</v>
      </c>
      <c r="I73" s="204">
        <v>71</v>
      </c>
      <c r="J73" s="204">
        <v>29</v>
      </c>
      <c r="K73" s="327">
        <v>100</v>
      </c>
    </row>
    <row r="74" spans="1:11" ht="13.5" customHeight="1" x14ac:dyDescent="0.2">
      <c r="A74" s="17" t="s">
        <v>108</v>
      </c>
      <c r="B74" s="238">
        <v>17.5</v>
      </c>
      <c r="C74" s="205">
        <v>66</v>
      </c>
      <c r="D74" s="205">
        <v>83.5</v>
      </c>
      <c r="E74" s="205">
        <v>33.9</v>
      </c>
      <c r="F74" s="239">
        <v>117.4</v>
      </c>
      <c r="G74" s="204">
        <v>15</v>
      </c>
      <c r="H74" s="204">
        <v>56</v>
      </c>
      <c r="I74" s="204">
        <v>71</v>
      </c>
      <c r="J74" s="204">
        <v>29</v>
      </c>
      <c r="K74" s="327">
        <v>100</v>
      </c>
    </row>
    <row r="75" spans="1:11" s="361" customFormat="1" ht="41.25" customHeight="1" x14ac:dyDescent="0.2">
      <c r="A75" s="362" t="s">
        <v>98</v>
      </c>
      <c r="B75" s="336" t="s">
        <v>707</v>
      </c>
      <c r="C75" s="124" t="s">
        <v>707</v>
      </c>
      <c r="D75" s="124" t="s">
        <v>707</v>
      </c>
      <c r="E75" s="124" t="s">
        <v>707</v>
      </c>
      <c r="F75" s="124" t="s">
        <v>707</v>
      </c>
      <c r="G75" s="377" t="s">
        <v>707</v>
      </c>
      <c r="H75" s="375" t="s">
        <v>707</v>
      </c>
      <c r="I75" s="375" t="s">
        <v>707</v>
      </c>
      <c r="J75" s="375" t="s">
        <v>707</v>
      </c>
      <c r="K75" s="378">
        <v>100</v>
      </c>
    </row>
    <row r="76" spans="1:11" x14ac:dyDescent="0.2">
      <c r="A76" s="176" t="s">
        <v>175</v>
      </c>
      <c r="B76" s="336" t="s">
        <v>707</v>
      </c>
      <c r="C76" s="205">
        <v>0.1</v>
      </c>
      <c r="D76" s="205">
        <v>0.1</v>
      </c>
      <c r="E76" s="337" t="s">
        <v>707</v>
      </c>
      <c r="F76" s="239">
        <v>0.1</v>
      </c>
      <c r="G76" s="375" t="s">
        <v>707</v>
      </c>
      <c r="H76" s="379">
        <v>72</v>
      </c>
      <c r="I76" s="379">
        <v>86</v>
      </c>
      <c r="J76" s="375" t="s">
        <v>707</v>
      </c>
      <c r="K76" s="327">
        <v>100</v>
      </c>
    </row>
    <row r="77" spans="1:11" x14ac:dyDescent="0.2">
      <c r="A77" s="176" t="s">
        <v>176</v>
      </c>
      <c r="B77" s="238">
        <v>0.2</v>
      </c>
      <c r="C77" s="205">
        <v>0.3</v>
      </c>
      <c r="D77" s="205">
        <v>0.5</v>
      </c>
      <c r="E77" s="205">
        <v>0.4</v>
      </c>
      <c r="F77" s="239">
        <v>0.9</v>
      </c>
      <c r="G77" s="204">
        <v>17</v>
      </c>
      <c r="H77" s="204">
        <v>36</v>
      </c>
      <c r="I77" s="204">
        <v>53</v>
      </c>
      <c r="J77" s="204">
        <v>47</v>
      </c>
      <c r="K77" s="327">
        <v>100</v>
      </c>
    </row>
    <row r="78" spans="1:11" x14ac:dyDescent="0.2">
      <c r="A78" s="176" t="s">
        <v>177</v>
      </c>
      <c r="B78" s="238">
        <v>0.5</v>
      </c>
      <c r="C78" s="205">
        <v>0.8</v>
      </c>
      <c r="D78" s="205">
        <v>1.3</v>
      </c>
      <c r="E78" s="205">
        <v>1.7</v>
      </c>
      <c r="F78" s="239">
        <v>3</v>
      </c>
      <c r="G78" s="204">
        <v>18</v>
      </c>
      <c r="H78" s="204">
        <v>25</v>
      </c>
      <c r="I78" s="204">
        <v>43</v>
      </c>
      <c r="J78" s="204">
        <v>57</v>
      </c>
      <c r="K78" s="327">
        <v>100</v>
      </c>
    </row>
    <row r="79" spans="1:11" x14ac:dyDescent="0.2">
      <c r="A79" s="176" t="s">
        <v>178</v>
      </c>
      <c r="B79" s="238">
        <v>1.2</v>
      </c>
      <c r="C79" s="205">
        <v>1.4</v>
      </c>
      <c r="D79" s="205">
        <v>2.6</v>
      </c>
      <c r="E79" s="205">
        <v>3.8</v>
      </c>
      <c r="F79" s="239">
        <v>6.4</v>
      </c>
      <c r="G79" s="204">
        <v>19</v>
      </c>
      <c r="H79" s="204">
        <v>22</v>
      </c>
      <c r="I79" s="204">
        <v>40</v>
      </c>
      <c r="J79" s="204">
        <v>60</v>
      </c>
      <c r="K79" s="327">
        <v>100</v>
      </c>
    </row>
    <row r="80" spans="1:11" x14ac:dyDescent="0.2">
      <c r="A80" s="176" t="s">
        <v>179</v>
      </c>
      <c r="B80" s="238">
        <v>3</v>
      </c>
      <c r="C80" s="205">
        <v>2</v>
      </c>
      <c r="D80" s="205">
        <v>5</v>
      </c>
      <c r="E80" s="205">
        <v>9.5</v>
      </c>
      <c r="F80" s="239">
        <v>14.5</v>
      </c>
      <c r="G80" s="204">
        <v>21</v>
      </c>
      <c r="H80" s="204">
        <v>14</v>
      </c>
      <c r="I80" s="204">
        <v>35</v>
      </c>
      <c r="J80" s="204">
        <v>65</v>
      </c>
      <c r="K80" s="327">
        <v>100</v>
      </c>
    </row>
    <row r="81" spans="1:11" x14ac:dyDescent="0.2">
      <c r="A81" s="176" t="s">
        <v>180</v>
      </c>
      <c r="B81" s="238">
        <v>3.6</v>
      </c>
      <c r="C81" s="205">
        <v>2</v>
      </c>
      <c r="D81" s="205">
        <v>5.6</v>
      </c>
      <c r="E81" s="205">
        <v>11.2</v>
      </c>
      <c r="F81" s="239">
        <v>16.8</v>
      </c>
      <c r="G81" s="204">
        <v>21</v>
      </c>
      <c r="H81" s="204">
        <v>12</v>
      </c>
      <c r="I81" s="204">
        <v>33</v>
      </c>
      <c r="J81" s="204">
        <v>67</v>
      </c>
      <c r="K81" s="327">
        <v>100</v>
      </c>
    </row>
    <row r="82" spans="1:11" x14ac:dyDescent="0.2">
      <c r="A82" s="176" t="s">
        <v>181</v>
      </c>
      <c r="B82" s="238">
        <v>5</v>
      </c>
      <c r="C82" s="205">
        <v>2.2999999999999998</v>
      </c>
      <c r="D82" s="205">
        <v>7.3</v>
      </c>
      <c r="E82" s="205">
        <v>15</v>
      </c>
      <c r="F82" s="239">
        <v>22.3</v>
      </c>
      <c r="G82" s="204">
        <v>22</v>
      </c>
      <c r="H82" s="204">
        <v>10</v>
      </c>
      <c r="I82" s="204">
        <v>33</v>
      </c>
      <c r="J82" s="204">
        <v>67</v>
      </c>
      <c r="K82" s="327">
        <v>100</v>
      </c>
    </row>
    <row r="83" spans="1:11" x14ac:dyDescent="0.2">
      <c r="A83" s="176" t="s">
        <v>182</v>
      </c>
      <c r="B83" s="238">
        <v>8.1</v>
      </c>
      <c r="C83" s="205">
        <v>3</v>
      </c>
      <c r="D83" s="205">
        <v>11.1</v>
      </c>
      <c r="E83" s="205">
        <v>23.3</v>
      </c>
      <c r="F83" s="239">
        <v>34.5</v>
      </c>
      <c r="G83" s="204">
        <v>24</v>
      </c>
      <c r="H83" s="204">
        <v>9</v>
      </c>
      <c r="I83" s="204">
        <v>32</v>
      </c>
      <c r="J83" s="204">
        <v>68</v>
      </c>
      <c r="K83" s="327">
        <v>100</v>
      </c>
    </row>
    <row r="84" spans="1:11" x14ac:dyDescent="0.2">
      <c r="A84" s="176" t="s">
        <v>183</v>
      </c>
      <c r="B84" s="238">
        <v>8.8000000000000007</v>
      </c>
      <c r="C84" s="205">
        <v>3.3</v>
      </c>
      <c r="D84" s="205">
        <v>12.1</v>
      </c>
      <c r="E84" s="205">
        <v>24.6</v>
      </c>
      <c r="F84" s="239">
        <v>36.700000000000003</v>
      </c>
      <c r="G84" s="204">
        <v>24</v>
      </c>
      <c r="H84" s="204">
        <v>9</v>
      </c>
      <c r="I84" s="204">
        <v>33</v>
      </c>
      <c r="J84" s="204">
        <v>67</v>
      </c>
      <c r="K84" s="327">
        <v>100</v>
      </c>
    </row>
    <row r="85" spans="1:11" x14ac:dyDescent="0.2">
      <c r="A85" s="176" t="s">
        <v>184</v>
      </c>
      <c r="B85" s="238">
        <v>8.8000000000000007</v>
      </c>
      <c r="C85" s="205">
        <v>3.2</v>
      </c>
      <c r="D85" s="205">
        <v>12</v>
      </c>
      <c r="E85" s="205">
        <v>22.9</v>
      </c>
      <c r="F85" s="239">
        <v>34.9</v>
      </c>
      <c r="G85" s="204">
        <v>25</v>
      </c>
      <c r="H85" s="204">
        <v>9</v>
      </c>
      <c r="I85" s="204">
        <v>34</v>
      </c>
      <c r="J85" s="204">
        <v>66</v>
      </c>
      <c r="K85" s="327">
        <v>100</v>
      </c>
    </row>
    <row r="86" spans="1:11" x14ac:dyDescent="0.2">
      <c r="A86" s="176" t="s">
        <v>185</v>
      </c>
      <c r="B86" s="238">
        <v>8.5</v>
      </c>
      <c r="C86" s="205">
        <v>3.1</v>
      </c>
      <c r="D86" s="205">
        <v>11.6</v>
      </c>
      <c r="E86" s="205">
        <v>22</v>
      </c>
      <c r="F86" s="239">
        <v>33.6</v>
      </c>
      <c r="G86" s="204">
        <v>25</v>
      </c>
      <c r="H86" s="204">
        <v>9</v>
      </c>
      <c r="I86" s="204">
        <v>34</v>
      </c>
      <c r="J86" s="204">
        <v>66</v>
      </c>
      <c r="K86" s="327">
        <v>100</v>
      </c>
    </row>
    <row r="87" spans="1:11" x14ac:dyDescent="0.2">
      <c r="A87" s="176" t="s">
        <v>186</v>
      </c>
      <c r="B87" s="238">
        <v>8.6999999999999993</v>
      </c>
      <c r="C87" s="205">
        <v>3.6</v>
      </c>
      <c r="D87" s="205">
        <v>12.2</v>
      </c>
      <c r="E87" s="205">
        <v>23.8</v>
      </c>
      <c r="F87" s="239">
        <v>36</v>
      </c>
      <c r="G87" s="204">
        <v>24</v>
      </c>
      <c r="H87" s="204">
        <v>10</v>
      </c>
      <c r="I87" s="204">
        <v>34</v>
      </c>
      <c r="J87" s="204">
        <v>66</v>
      </c>
      <c r="K87" s="327">
        <v>100</v>
      </c>
    </row>
    <row r="88" spans="1:11" x14ac:dyDescent="0.2">
      <c r="A88" s="176" t="s">
        <v>187</v>
      </c>
      <c r="B88" s="238">
        <v>9.4</v>
      </c>
      <c r="C88" s="205">
        <v>3.8</v>
      </c>
      <c r="D88" s="205">
        <v>13.2</v>
      </c>
      <c r="E88" s="205">
        <v>25</v>
      </c>
      <c r="F88" s="239">
        <v>38.200000000000003</v>
      </c>
      <c r="G88" s="204">
        <v>25</v>
      </c>
      <c r="H88" s="204">
        <v>10</v>
      </c>
      <c r="I88" s="204">
        <v>35</v>
      </c>
      <c r="J88" s="204">
        <v>65</v>
      </c>
      <c r="K88" s="327">
        <v>100</v>
      </c>
    </row>
    <row r="89" spans="1:11" x14ac:dyDescent="0.2">
      <c r="A89" s="176" t="s">
        <v>188</v>
      </c>
      <c r="B89" s="238">
        <v>8</v>
      </c>
      <c r="C89" s="205">
        <v>3.2</v>
      </c>
      <c r="D89" s="205">
        <v>11.3</v>
      </c>
      <c r="E89" s="205">
        <v>18.100000000000001</v>
      </c>
      <c r="F89" s="239">
        <v>29.3</v>
      </c>
      <c r="G89" s="204">
        <v>27</v>
      </c>
      <c r="H89" s="204">
        <v>11</v>
      </c>
      <c r="I89" s="204">
        <v>38</v>
      </c>
      <c r="J89" s="204">
        <v>62</v>
      </c>
      <c r="K89" s="327">
        <v>100</v>
      </c>
    </row>
    <row r="90" spans="1:11" x14ac:dyDescent="0.2">
      <c r="A90" s="176" t="s">
        <v>189</v>
      </c>
      <c r="B90" s="238">
        <v>8.6999999999999993</v>
      </c>
      <c r="C90" s="205">
        <v>3.3</v>
      </c>
      <c r="D90" s="205">
        <v>11.9</v>
      </c>
      <c r="E90" s="205">
        <v>22</v>
      </c>
      <c r="F90" s="239">
        <v>33.9</v>
      </c>
      <c r="G90" s="204">
        <v>26</v>
      </c>
      <c r="H90" s="204">
        <v>10</v>
      </c>
      <c r="I90" s="204">
        <v>35</v>
      </c>
      <c r="J90" s="204">
        <v>65</v>
      </c>
      <c r="K90" s="327">
        <v>100</v>
      </c>
    </row>
    <row r="91" spans="1:11" x14ac:dyDescent="0.2">
      <c r="A91" s="176" t="s">
        <v>190</v>
      </c>
      <c r="B91" s="238">
        <v>9.4</v>
      </c>
      <c r="C91" s="205">
        <v>3.5</v>
      </c>
      <c r="D91" s="205">
        <v>12.9</v>
      </c>
      <c r="E91" s="205">
        <v>21.7</v>
      </c>
      <c r="F91" s="239">
        <v>34.6</v>
      </c>
      <c r="G91" s="204">
        <v>27</v>
      </c>
      <c r="H91" s="204">
        <v>10</v>
      </c>
      <c r="I91" s="204">
        <v>37</v>
      </c>
      <c r="J91" s="204">
        <v>63</v>
      </c>
      <c r="K91" s="327">
        <v>100</v>
      </c>
    </row>
    <row r="92" spans="1:11" x14ac:dyDescent="0.2">
      <c r="A92" s="176" t="s">
        <v>191</v>
      </c>
      <c r="B92" s="238">
        <v>10.6</v>
      </c>
      <c r="C92" s="205">
        <v>4</v>
      </c>
      <c r="D92" s="205">
        <v>14.5</v>
      </c>
      <c r="E92" s="205">
        <v>23.9</v>
      </c>
      <c r="F92" s="239">
        <v>38.5</v>
      </c>
      <c r="G92" s="204">
        <v>27</v>
      </c>
      <c r="H92" s="204">
        <v>10</v>
      </c>
      <c r="I92" s="204">
        <v>38</v>
      </c>
      <c r="J92" s="204">
        <v>62</v>
      </c>
      <c r="K92" s="327">
        <v>100</v>
      </c>
    </row>
    <row r="93" spans="1:11" x14ac:dyDescent="0.2">
      <c r="A93" s="176" t="s">
        <v>192</v>
      </c>
      <c r="B93" s="238">
        <v>9.1999999999999993</v>
      </c>
      <c r="C93" s="205">
        <v>3.2</v>
      </c>
      <c r="D93" s="205">
        <v>12.4</v>
      </c>
      <c r="E93" s="205">
        <v>19.899999999999999</v>
      </c>
      <c r="F93" s="239">
        <v>32.299999999999997</v>
      </c>
      <c r="G93" s="204">
        <v>28</v>
      </c>
      <c r="H93" s="204">
        <v>10</v>
      </c>
      <c r="I93" s="204">
        <v>38</v>
      </c>
      <c r="J93" s="204">
        <v>62</v>
      </c>
      <c r="K93" s="327">
        <v>100</v>
      </c>
    </row>
    <row r="94" spans="1:11" x14ac:dyDescent="0.2">
      <c r="A94" s="176" t="s">
        <v>193</v>
      </c>
      <c r="B94" s="238">
        <v>9.8000000000000007</v>
      </c>
      <c r="C94" s="205">
        <v>3.4</v>
      </c>
      <c r="D94" s="205">
        <v>13.2</v>
      </c>
      <c r="E94" s="205">
        <v>20.5</v>
      </c>
      <c r="F94" s="239">
        <v>33.700000000000003</v>
      </c>
      <c r="G94" s="204">
        <v>29</v>
      </c>
      <c r="H94" s="204">
        <v>10</v>
      </c>
      <c r="I94" s="204">
        <v>39</v>
      </c>
      <c r="J94" s="204">
        <v>61</v>
      </c>
      <c r="K94" s="327">
        <v>100</v>
      </c>
    </row>
    <row r="95" spans="1:11" x14ac:dyDescent="0.2">
      <c r="A95" s="176" t="s">
        <v>194</v>
      </c>
      <c r="B95" s="238">
        <v>10.6</v>
      </c>
      <c r="C95" s="205">
        <v>3.9</v>
      </c>
      <c r="D95" s="205">
        <v>14.5</v>
      </c>
      <c r="E95" s="205">
        <v>23.4</v>
      </c>
      <c r="F95" s="239">
        <v>37.9</v>
      </c>
      <c r="G95" s="204">
        <v>28</v>
      </c>
      <c r="H95" s="204">
        <v>10</v>
      </c>
      <c r="I95" s="204">
        <v>38</v>
      </c>
      <c r="J95" s="204">
        <v>62</v>
      </c>
      <c r="K95" s="327">
        <v>100</v>
      </c>
    </row>
    <row r="96" spans="1:11" x14ac:dyDescent="0.2">
      <c r="A96" s="176" t="s">
        <v>195</v>
      </c>
      <c r="B96" s="238">
        <v>11.2</v>
      </c>
      <c r="C96" s="205">
        <v>3.9</v>
      </c>
      <c r="D96" s="205">
        <v>15.1</v>
      </c>
      <c r="E96" s="205">
        <v>25.7</v>
      </c>
      <c r="F96" s="239">
        <v>40.799999999999997</v>
      </c>
      <c r="G96" s="204">
        <v>28</v>
      </c>
      <c r="H96" s="204">
        <v>10</v>
      </c>
      <c r="I96" s="204">
        <v>37</v>
      </c>
      <c r="J96" s="204">
        <v>63</v>
      </c>
      <c r="K96" s="327">
        <v>100</v>
      </c>
    </row>
    <row r="97" spans="1:11" x14ac:dyDescent="0.2">
      <c r="A97" s="176" t="s">
        <v>196</v>
      </c>
      <c r="B97" s="238">
        <v>10</v>
      </c>
      <c r="C97" s="205">
        <v>3.4</v>
      </c>
      <c r="D97" s="205">
        <v>13.5</v>
      </c>
      <c r="E97" s="205">
        <v>23.3</v>
      </c>
      <c r="F97" s="239">
        <v>36.799999999999997</v>
      </c>
      <c r="G97" s="204">
        <v>27</v>
      </c>
      <c r="H97" s="204">
        <v>9</v>
      </c>
      <c r="I97" s="204">
        <v>37</v>
      </c>
      <c r="J97" s="204">
        <v>63</v>
      </c>
      <c r="K97" s="327">
        <v>100</v>
      </c>
    </row>
    <row r="98" spans="1:11" x14ac:dyDescent="0.2">
      <c r="A98" s="176" t="s">
        <v>197</v>
      </c>
      <c r="B98" s="238">
        <v>10.7</v>
      </c>
      <c r="C98" s="205">
        <v>4.0999999999999996</v>
      </c>
      <c r="D98" s="205">
        <v>14.8</v>
      </c>
      <c r="E98" s="205">
        <v>23.4</v>
      </c>
      <c r="F98" s="239">
        <v>38.200000000000003</v>
      </c>
      <c r="G98" s="204">
        <v>28</v>
      </c>
      <c r="H98" s="204">
        <v>11</v>
      </c>
      <c r="I98" s="204">
        <v>39</v>
      </c>
      <c r="J98" s="204">
        <v>61</v>
      </c>
      <c r="K98" s="327">
        <v>100</v>
      </c>
    </row>
    <row r="99" spans="1:11" x14ac:dyDescent="0.2">
      <c r="A99" s="176" t="s">
        <v>198</v>
      </c>
      <c r="B99" s="238">
        <v>10.9</v>
      </c>
      <c r="C99" s="205">
        <v>4.2</v>
      </c>
      <c r="D99" s="205">
        <v>15.1</v>
      </c>
      <c r="E99" s="205">
        <v>23.3</v>
      </c>
      <c r="F99" s="239">
        <v>38.4</v>
      </c>
      <c r="G99" s="204">
        <v>28</v>
      </c>
      <c r="H99" s="204">
        <v>11</v>
      </c>
      <c r="I99" s="204">
        <v>39</v>
      </c>
      <c r="J99" s="204">
        <v>61</v>
      </c>
      <c r="K99" s="327">
        <v>100</v>
      </c>
    </row>
    <row r="100" spans="1:11" x14ac:dyDescent="0.2">
      <c r="A100" s="176" t="s">
        <v>199</v>
      </c>
      <c r="B100" s="238">
        <v>12.5</v>
      </c>
      <c r="C100" s="205">
        <v>4.5</v>
      </c>
      <c r="D100" s="205">
        <v>17</v>
      </c>
      <c r="E100" s="205">
        <v>24.3</v>
      </c>
      <c r="F100" s="239">
        <v>41.3</v>
      </c>
      <c r="G100" s="204">
        <v>30</v>
      </c>
      <c r="H100" s="204">
        <v>11</v>
      </c>
      <c r="I100" s="204">
        <v>41</v>
      </c>
      <c r="J100" s="204">
        <v>59</v>
      </c>
      <c r="K100" s="327">
        <v>100</v>
      </c>
    </row>
    <row r="101" spans="1:11" x14ac:dyDescent="0.2">
      <c r="A101" s="176" t="s">
        <v>200</v>
      </c>
      <c r="B101" s="238">
        <v>9.1999999999999993</v>
      </c>
      <c r="C101" s="205">
        <v>3.3</v>
      </c>
      <c r="D101" s="205">
        <v>12.5</v>
      </c>
      <c r="E101" s="205">
        <v>15.8</v>
      </c>
      <c r="F101" s="239">
        <v>28.3</v>
      </c>
      <c r="G101" s="204">
        <v>33</v>
      </c>
      <c r="H101" s="204">
        <v>12</v>
      </c>
      <c r="I101" s="204">
        <v>44</v>
      </c>
      <c r="J101" s="204">
        <v>56</v>
      </c>
      <c r="K101" s="327">
        <v>100</v>
      </c>
    </row>
    <row r="102" spans="1:11" x14ac:dyDescent="0.2">
      <c r="A102" s="176" t="s">
        <v>201</v>
      </c>
      <c r="B102" s="238">
        <v>10.4</v>
      </c>
      <c r="C102" s="205">
        <v>4.2</v>
      </c>
      <c r="D102" s="205">
        <v>14.6</v>
      </c>
      <c r="E102" s="205">
        <v>19</v>
      </c>
      <c r="F102" s="239">
        <v>33.6</v>
      </c>
      <c r="G102" s="204">
        <v>31</v>
      </c>
      <c r="H102" s="204">
        <v>12</v>
      </c>
      <c r="I102" s="204">
        <v>44</v>
      </c>
      <c r="J102" s="204">
        <v>56</v>
      </c>
      <c r="K102" s="327">
        <v>100</v>
      </c>
    </row>
    <row r="103" spans="1:11" x14ac:dyDescent="0.2">
      <c r="A103" s="176" t="s">
        <v>202</v>
      </c>
      <c r="B103" s="238">
        <v>12.2</v>
      </c>
      <c r="C103" s="205">
        <v>4.4000000000000004</v>
      </c>
      <c r="D103" s="205">
        <v>16.600000000000001</v>
      </c>
      <c r="E103" s="205">
        <v>20.3</v>
      </c>
      <c r="F103" s="239">
        <v>36.9</v>
      </c>
      <c r="G103" s="204">
        <v>33</v>
      </c>
      <c r="H103" s="204">
        <v>12</v>
      </c>
      <c r="I103" s="204">
        <v>45</v>
      </c>
      <c r="J103" s="204">
        <v>55</v>
      </c>
      <c r="K103" s="327">
        <v>100</v>
      </c>
    </row>
    <row r="104" spans="1:11" x14ac:dyDescent="0.2">
      <c r="A104" s="176" t="s">
        <v>203</v>
      </c>
      <c r="B104" s="238">
        <v>13.5</v>
      </c>
      <c r="C104" s="205">
        <v>5</v>
      </c>
      <c r="D104" s="205">
        <v>18.399999999999999</v>
      </c>
      <c r="E104" s="205">
        <v>25.7</v>
      </c>
      <c r="F104" s="239">
        <v>44.2</v>
      </c>
      <c r="G104" s="204">
        <v>31</v>
      </c>
      <c r="H104" s="204">
        <v>11</v>
      </c>
      <c r="I104" s="204">
        <v>42</v>
      </c>
      <c r="J104" s="204">
        <v>58</v>
      </c>
      <c r="K104" s="327">
        <v>100</v>
      </c>
    </row>
    <row r="105" spans="1:11" x14ac:dyDescent="0.2">
      <c r="A105" s="176" t="s">
        <v>204</v>
      </c>
      <c r="B105" s="238">
        <v>9.5</v>
      </c>
      <c r="C105" s="205">
        <v>4.2</v>
      </c>
      <c r="D105" s="205">
        <v>13.7</v>
      </c>
      <c r="E105" s="205">
        <v>17.899999999999999</v>
      </c>
      <c r="F105" s="239">
        <v>31.7</v>
      </c>
      <c r="G105" s="204">
        <v>30</v>
      </c>
      <c r="H105" s="204">
        <v>13</v>
      </c>
      <c r="I105" s="204">
        <v>43</v>
      </c>
      <c r="J105" s="204">
        <v>57</v>
      </c>
      <c r="K105" s="327">
        <v>100</v>
      </c>
    </row>
    <row r="106" spans="1:11" x14ac:dyDescent="0.2">
      <c r="A106" s="176" t="s">
        <v>205</v>
      </c>
      <c r="B106" s="238">
        <v>9.5</v>
      </c>
      <c r="C106" s="205">
        <v>5.7</v>
      </c>
      <c r="D106" s="205">
        <v>15.2</v>
      </c>
      <c r="E106" s="205">
        <v>19.3</v>
      </c>
      <c r="F106" s="239">
        <v>34.5</v>
      </c>
      <c r="G106" s="204">
        <v>28</v>
      </c>
      <c r="H106" s="204">
        <v>17</v>
      </c>
      <c r="I106" s="204">
        <v>44</v>
      </c>
      <c r="J106" s="204">
        <v>56</v>
      </c>
      <c r="K106" s="327">
        <v>100</v>
      </c>
    </row>
    <row r="107" spans="1:11" x14ac:dyDescent="0.2">
      <c r="A107" s="176" t="s">
        <v>206</v>
      </c>
      <c r="B107" s="238">
        <v>7.9</v>
      </c>
      <c r="C107" s="205">
        <v>5.9</v>
      </c>
      <c r="D107" s="205">
        <v>13.8</v>
      </c>
      <c r="E107" s="205">
        <v>19.7</v>
      </c>
      <c r="F107" s="239">
        <v>33.5</v>
      </c>
      <c r="G107" s="204">
        <v>24</v>
      </c>
      <c r="H107" s="204">
        <v>18</v>
      </c>
      <c r="I107" s="204">
        <v>41</v>
      </c>
      <c r="J107" s="204">
        <v>59</v>
      </c>
      <c r="K107" s="327">
        <v>100</v>
      </c>
    </row>
    <row r="108" spans="1:11" x14ac:dyDescent="0.2">
      <c r="A108" s="176" t="s">
        <v>207</v>
      </c>
      <c r="B108" s="238">
        <v>6.3</v>
      </c>
      <c r="C108" s="205">
        <v>6.3</v>
      </c>
      <c r="D108" s="205">
        <v>12.6</v>
      </c>
      <c r="E108" s="205">
        <v>15.4</v>
      </c>
      <c r="F108" s="239">
        <v>28</v>
      </c>
      <c r="G108" s="204">
        <v>23</v>
      </c>
      <c r="H108" s="204">
        <v>23</v>
      </c>
      <c r="I108" s="204">
        <v>45</v>
      </c>
      <c r="J108" s="204">
        <v>55</v>
      </c>
      <c r="K108" s="327">
        <v>100</v>
      </c>
    </row>
    <row r="109" spans="1:11" x14ac:dyDescent="0.2">
      <c r="A109" s="176" t="s">
        <v>208</v>
      </c>
      <c r="B109" s="238">
        <v>5.0999999999999996</v>
      </c>
      <c r="C109" s="205">
        <v>6.1</v>
      </c>
      <c r="D109" s="205">
        <v>11.2</v>
      </c>
      <c r="E109" s="205">
        <v>11.7</v>
      </c>
      <c r="F109" s="239">
        <v>22.8</v>
      </c>
      <c r="G109" s="204">
        <v>22</v>
      </c>
      <c r="H109" s="204">
        <v>27</v>
      </c>
      <c r="I109" s="204">
        <v>49</v>
      </c>
      <c r="J109" s="204">
        <v>51</v>
      </c>
      <c r="K109" s="327">
        <v>100</v>
      </c>
    </row>
    <row r="110" spans="1:11" x14ac:dyDescent="0.2">
      <c r="A110" s="176" t="s">
        <v>231</v>
      </c>
      <c r="B110" s="238">
        <v>4.4000000000000004</v>
      </c>
      <c r="C110" s="205">
        <v>6.7</v>
      </c>
      <c r="D110" s="205">
        <v>11.1</v>
      </c>
      <c r="E110" s="205">
        <v>8</v>
      </c>
      <c r="F110" s="239">
        <v>19.100000000000001</v>
      </c>
      <c r="G110" s="204">
        <v>23</v>
      </c>
      <c r="H110" s="204">
        <v>35</v>
      </c>
      <c r="I110" s="204">
        <v>58</v>
      </c>
      <c r="J110" s="204">
        <v>42</v>
      </c>
      <c r="K110" s="327">
        <v>100</v>
      </c>
    </row>
    <row r="111" spans="1:11" x14ac:dyDescent="0.2">
      <c r="A111" s="176" t="s">
        <v>232</v>
      </c>
      <c r="B111" s="238">
        <v>4.3</v>
      </c>
      <c r="C111" s="205">
        <v>7.6</v>
      </c>
      <c r="D111" s="205">
        <v>11.9</v>
      </c>
      <c r="E111" s="205">
        <v>9.6</v>
      </c>
      <c r="F111" s="239">
        <v>21.5</v>
      </c>
      <c r="G111" s="204">
        <v>20</v>
      </c>
      <c r="H111" s="204">
        <v>36</v>
      </c>
      <c r="I111" s="204">
        <v>55</v>
      </c>
      <c r="J111" s="204">
        <v>45</v>
      </c>
      <c r="K111" s="327">
        <v>100</v>
      </c>
    </row>
    <row r="112" spans="1:11" x14ac:dyDescent="0.2">
      <c r="A112" s="176" t="s">
        <v>233</v>
      </c>
      <c r="B112" s="238">
        <v>5.6</v>
      </c>
      <c r="C112" s="205">
        <v>8</v>
      </c>
      <c r="D112" s="205">
        <v>13.6</v>
      </c>
      <c r="E112" s="205">
        <v>12.6</v>
      </c>
      <c r="F112" s="239">
        <v>26.3</v>
      </c>
      <c r="G112" s="204">
        <v>21</v>
      </c>
      <c r="H112" s="204">
        <v>31</v>
      </c>
      <c r="I112" s="204">
        <v>52</v>
      </c>
      <c r="J112" s="204">
        <v>48</v>
      </c>
      <c r="K112" s="327">
        <v>100</v>
      </c>
    </row>
    <row r="113" spans="1:11" x14ac:dyDescent="0.2">
      <c r="A113" s="15" t="s">
        <v>234</v>
      </c>
      <c r="B113" s="238">
        <v>5.0999999999999996</v>
      </c>
      <c r="C113" s="205">
        <v>6.7</v>
      </c>
      <c r="D113" s="205">
        <v>11.8</v>
      </c>
      <c r="E113" s="205">
        <v>10.1</v>
      </c>
      <c r="F113" s="239">
        <v>21.8</v>
      </c>
      <c r="G113" s="204">
        <v>23</v>
      </c>
      <c r="H113" s="204">
        <v>30</v>
      </c>
      <c r="I113" s="204">
        <v>54</v>
      </c>
      <c r="J113" s="204">
        <v>46</v>
      </c>
      <c r="K113" s="327">
        <v>100</v>
      </c>
    </row>
    <row r="114" spans="1:11" x14ac:dyDescent="0.2">
      <c r="A114" s="15" t="s">
        <v>235</v>
      </c>
      <c r="B114" s="238">
        <v>6.8</v>
      </c>
      <c r="C114" s="205">
        <v>9.1999999999999993</v>
      </c>
      <c r="D114" s="205">
        <v>16.100000000000001</v>
      </c>
      <c r="E114" s="205">
        <v>19</v>
      </c>
      <c r="F114" s="239">
        <v>35</v>
      </c>
      <c r="G114" s="204">
        <v>20</v>
      </c>
      <c r="H114" s="204">
        <v>26</v>
      </c>
      <c r="I114" s="204">
        <v>46</v>
      </c>
      <c r="J114" s="204">
        <v>54</v>
      </c>
      <c r="K114" s="327">
        <v>100</v>
      </c>
    </row>
    <row r="115" spans="1:11" x14ac:dyDescent="0.2">
      <c r="A115" s="15" t="s">
        <v>236</v>
      </c>
      <c r="B115" s="238">
        <v>7.8</v>
      </c>
      <c r="C115" s="205">
        <v>8.5</v>
      </c>
      <c r="D115" s="205">
        <v>16.3</v>
      </c>
      <c r="E115" s="205">
        <v>19.399999999999999</v>
      </c>
      <c r="F115" s="239">
        <v>35.700000000000003</v>
      </c>
      <c r="G115" s="204">
        <v>22</v>
      </c>
      <c r="H115" s="204">
        <v>24</v>
      </c>
      <c r="I115" s="204">
        <v>46</v>
      </c>
      <c r="J115" s="204">
        <v>54</v>
      </c>
      <c r="K115" s="327">
        <v>100</v>
      </c>
    </row>
    <row r="116" spans="1:11" x14ac:dyDescent="0.2">
      <c r="A116" s="241" t="s">
        <v>241</v>
      </c>
      <c r="B116" s="238">
        <v>8.4</v>
      </c>
      <c r="C116" s="205">
        <v>8.6</v>
      </c>
      <c r="D116" s="205">
        <v>17.100000000000001</v>
      </c>
      <c r="E116" s="205">
        <v>21.3</v>
      </c>
      <c r="F116" s="239">
        <v>38.4</v>
      </c>
      <c r="G116" s="204">
        <v>22</v>
      </c>
      <c r="H116" s="204">
        <v>22</v>
      </c>
      <c r="I116" s="204">
        <v>44</v>
      </c>
      <c r="J116" s="204">
        <v>56</v>
      </c>
      <c r="K116" s="327">
        <v>100</v>
      </c>
    </row>
    <row r="117" spans="1:11" x14ac:dyDescent="0.2">
      <c r="A117" s="241" t="s">
        <v>242</v>
      </c>
      <c r="B117" s="238">
        <v>6.8</v>
      </c>
      <c r="C117" s="205">
        <v>7</v>
      </c>
      <c r="D117" s="205">
        <v>13.8</v>
      </c>
      <c r="E117" s="205">
        <v>18.3</v>
      </c>
      <c r="F117" s="239">
        <v>32.1</v>
      </c>
      <c r="G117" s="204">
        <v>21</v>
      </c>
      <c r="H117" s="204">
        <v>22</v>
      </c>
      <c r="I117" s="204">
        <v>43</v>
      </c>
      <c r="J117" s="204">
        <v>57</v>
      </c>
      <c r="K117" s="327">
        <v>100</v>
      </c>
    </row>
    <row r="118" spans="1:11" x14ac:dyDescent="0.2">
      <c r="A118" s="241" t="s">
        <v>243</v>
      </c>
      <c r="B118" s="238">
        <v>8.6</v>
      </c>
      <c r="C118" s="205">
        <v>9.1</v>
      </c>
      <c r="D118" s="205">
        <v>17.7</v>
      </c>
      <c r="E118" s="205">
        <v>18.899999999999999</v>
      </c>
      <c r="F118" s="239">
        <v>36.6</v>
      </c>
      <c r="G118" s="204">
        <v>24</v>
      </c>
      <c r="H118" s="204">
        <v>25</v>
      </c>
      <c r="I118" s="204">
        <v>48</v>
      </c>
      <c r="J118" s="204">
        <v>52</v>
      </c>
      <c r="K118" s="327">
        <v>100</v>
      </c>
    </row>
    <row r="119" spans="1:11" x14ac:dyDescent="0.2">
      <c r="A119" s="242" t="s">
        <v>251</v>
      </c>
      <c r="B119" s="238">
        <v>7.5</v>
      </c>
      <c r="C119" s="205">
        <v>8</v>
      </c>
      <c r="D119" s="205">
        <v>15.5</v>
      </c>
      <c r="E119" s="205">
        <v>16.899999999999999</v>
      </c>
      <c r="F119" s="239">
        <v>32.4</v>
      </c>
      <c r="G119" s="204">
        <v>23</v>
      </c>
      <c r="H119" s="204">
        <v>25</v>
      </c>
      <c r="I119" s="204">
        <v>48</v>
      </c>
      <c r="J119" s="204">
        <v>52</v>
      </c>
      <c r="K119" s="327">
        <v>100</v>
      </c>
    </row>
    <row r="120" spans="1:11" x14ac:dyDescent="0.2">
      <c r="A120" s="242" t="s">
        <v>252</v>
      </c>
      <c r="B120" s="238">
        <v>9.1</v>
      </c>
      <c r="C120" s="205">
        <v>10.6</v>
      </c>
      <c r="D120" s="205">
        <v>19.7</v>
      </c>
      <c r="E120" s="205">
        <v>18.5</v>
      </c>
      <c r="F120" s="239">
        <v>38.200000000000003</v>
      </c>
      <c r="G120" s="204">
        <v>24</v>
      </c>
      <c r="H120" s="204">
        <v>28</v>
      </c>
      <c r="I120" s="204">
        <v>52</v>
      </c>
      <c r="J120" s="204">
        <v>48</v>
      </c>
      <c r="K120" s="327">
        <v>100</v>
      </c>
    </row>
    <row r="121" spans="1:11" x14ac:dyDescent="0.2">
      <c r="A121" s="242" t="s">
        <v>253</v>
      </c>
      <c r="B121" s="238">
        <v>8.4</v>
      </c>
      <c r="C121" s="205">
        <v>10.8</v>
      </c>
      <c r="D121" s="205">
        <v>19.100000000000001</v>
      </c>
      <c r="E121" s="205">
        <v>17.8</v>
      </c>
      <c r="F121" s="239">
        <v>37</v>
      </c>
      <c r="G121" s="204">
        <v>23</v>
      </c>
      <c r="H121" s="204">
        <v>29</v>
      </c>
      <c r="I121" s="204">
        <v>52</v>
      </c>
      <c r="J121" s="204">
        <v>48</v>
      </c>
      <c r="K121" s="327">
        <v>100</v>
      </c>
    </row>
    <row r="122" spans="1:11" x14ac:dyDescent="0.2">
      <c r="A122" s="241" t="s">
        <v>258</v>
      </c>
      <c r="B122" s="238">
        <v>9.9</v>
      </c>
      <c r="C122" s="205">
        <v>12.5</v>
      </c>
      <c r="D122" s="205">
        <v>22.4</v>
      </c>
      <c r="E122" s="205">
        <v>20.399999999999999</v>
      </c>
      <c r="F122" s="239">
        <v>42.8</v>
      </c>
      <c r="G122" s="204">
        <v>23</v>
      </c>
      <c r="H122" s="204">
        <v>29</v>
      </c>
      <c r="I122" s="204">
        <v>52</v>
      </c>
      <c r="J122" s="204">
        <v>48</v>
      </c>
      <c r="K122" s="327">
        <v>100</v>
      </c>
    </row>
    <row r="123" spans="1:11" x14ac:dyDescent="0.2">
      <c r="A123" s="241" t="s">
        <v>259</v>
      </c>
      <c r="B123" s="238">
        <v>11.6</v>
      </c>
      <c r="C123" s="205">
        <v>14</v>
      </c>
      <c r="D123" s="205">
        <v>25.5</v>
      </c>
      <c r="E123" s="205">
        <v>23.1</v>
      </c>
      <c r="F123" s="239">
        <v>48.6</v>
      </c>
      <c r="G123" s="204">
        <v>24</v>
      </c>
      <c r="H123" s="204">
        <v>29</v>
      </c>
      <c r="I123" s="204">
        <v>53</v>
      </c>
      <c r="J123" s="204">
        <v>47</v>
      </c>
      <c r="K123" s="327">
        <v>100</v>
      </c>
    </row>
    <row r="124" spans="1:11" x14ac:dyDescent="0.2">
      <c r="A124" s="241" t="s">
        <v>260</v>
      </c>
      <c r="B124" s="238">
        <v>11.8</v>
      </c>
      <c r="C124" s="205">
        <v>14.1</v>
      </c>
      <c r="D124" s="205">
        <v>25.9</v>
      </c>
      <c r="E124" s="205">
        <v>21.2</v>
      </c>
      <c r="F124" s="239">
        <v>47.1</v>
      </c>
      <c r="G124" s="204">
        <v>25</v>
      </c>
      <c r="H124" s="204">
        <v>30</v>
      </c>
      <c r="I124" s="204">
        <v>55</v>
      </c>
      <c r="J124" s="204">
        <v>45</v>
      </c>
      <c r="K124" s="327">
        <v>100</v>
      </c>
    </row>
    <row r="125" spans="1:11" x14ac:dyDescent="0.2">
      <c r="A125" s="241" t="s">
        <v>266</v>
      </c>
      <c r="B125" s="238">
        <v>8.9</v>
      </c>
      <c r="C125" s="205">
        <v>10.5</v>
      </c>
      <c r="D125" s="205">
        <v>19.3</v>
      </c>
      <c r="E125" s="205">
        <v>15.3</v>
      </c>
      <c r="F125" s="239">
        <v>34.700000000000003</v>
      </c>
      <c r="G125" s="204">
        <v>26</v>
      </c>
      <c r="H125" s="204">
        <v>30</v>
      </c>
      <c r="I125" s="204">
        <v>56</v>
      </c>
      <c r="J125" s="204">
        <v>44</v>
      </c>
      <c r="K125" s="327">
        <v>100</v>
      </c>
    </row>
    <row r="126" spans="1:11" x14ac:dyDescent="0.2">
      <c r="A126" s="241" t="s">
        <v>267</v>
      </c>
      <c r="B126" s="238">
        <v>10.4</v>
      </c>
      <c r="C126" s="205">
        <v>12.6</v>
      </c>
      <c r="D126" s="205">
        <v>23.1</v>
      </c>
      <c r="E126" s="205">
        <v>21.5</v>
      </c>
      <c r="F126" s="239">
        <v>44.5</v>
      </c>
      <c r="G126" s="204">
        <v>23</v>
      </c>
      <c r="H126" s="204">
        <v>28</v>
      </c>
      <c r="I126" s="204">
        <v>52</v>
      </c>
      <c r="J126" s="204">
        <v>48</v>
      </c>
      <c r="K126" s="327">
        <v>100</v>
      </c>
    </row>
    <row r="127" spans="1:11" x14ac:dyDescent="0.2">
      <c r="A127" s="241" t="s">
        <v>268</v>
      </c>
      <c r="B127" s="238">
        <v>9.5</v>
      </c>
      <c r="C127" s="205">
        <v>11.5</v>
      </c>
      <c r="D127" s="205">
        <v>21.1</v>
      </c>
      <c r="E127" s="205">
        <v>20.100000000000001</v>
      </c>
      <c r="F127" s="239">
        <v>41.1</v>
      </c>
      <c r="G127" s="204">
        <v>23</v>
      </c>
      <c r="H127" s="204">
        <v>28</v>
      </c>
      <c r="I127" s="204">
        <v>51</v>
      </c>
      <c r="J127" s="204">
        <v>49</v>
      </c>
      <c r="K127" s="327">
        <v>100</v>
      </c>
    </row>
    <row r="128" spans="1:11" x14ac:dyDescent="0.2">
      <c r="A128" s="241" t="s">
        <v>282</v>
      </c>
      <c r="B128" s="238">
        <v>9.1999999999999993</v>
      </c>
      <c r="C128" s="205">
        <v>12.7</v>
      </c>
      <c r="D128" s="205">
        <v>21.9</v>
      </c>
      <c r="E128" s="205">
        <v>17.399999999999999</v>
      </c>
      <c r="F128" s="239">
        <v>39.299999999999997</v>
      </c>
      <c r="G128" s="204">
        <v>23</v>
      </c>
      <c r="H128" s="204">
        <v>32</v>
      </c>
      <c r="I128" s="204">
        <v>56</v>
      </c>
      <c r="J128" s="204">
        <v>44</v>
      </c>
      <c r="K128" s="327">
        <v>100</v>
      </c>
    </row>
    <row r="129" spans="1:11" x14ac:dyDescent="0.2">
      <c r="A129" s="241" t="s">
        <v>283</v>
      </c>
      <c r="B129" s="238">
        <v>8.6999999999999993</v>
      </c>
      <c r="C129" s="205">
        <v>12.3</v>
      </c>
      <c r="D129" s="205">
        <v>21</v>
      </c>
      <c r="E129" s="205">
        <v>16.2</v>
      </c>
      <c r="F129" s="239">
        <v>37.200000000000003</v>
      </c>
      <c r="G129" s="204">
        <v>23</v>
      </c>
      <c r="H129" s="204">
        <v>33</v>
      </c>
      <c r="I129" s="204">
        <v>56</v>
      </c>
      <c r="J129" s="204">
        <v>44</v>
      </c>
      <c r="K129" s="327">
        <v>100</v>
      </c>
    </row>
    <row r="130" spans="1:11" x14ac:dyDescent="0.2">
      <c r="A130" s="241" t="s">
        <v>284</v>
      </c>
      <c r="B130" s="238">
        <v>10.199999999999999</v>
      </c>
      <c r="C130" s="205">
        <v>14.1</v>
      </c>
      <c r="D130" s="205">
        <v>24.3</v>
      </c>
      <c r="E130" s="205">
        <v>16.2</v>
      </c>
      <c r="F130" s="239">
        <v>40.4</v>
      </c>
      <c r="G130" s="204">
        <v>25</v>
      </c>
      <c r="H130" s="204">
        <v>35</v>
      </c>
      <c r="I130" s="204">
        <v>60</v>
      </c>
      <c r="J130" s="204">
        <v>40</v>
      </c>
      <c r="K130" s="327">
        <v>100</v>
      </c>
    </row>
    <row r="131" spans="1:11" x14ac:dyDescent="0.2">
      <c r="A131" s="241" t="s">
        <v>754</v>
      </c>
      <c r="B131" s="238">
        <v>7.7</v>
      </c>
      <c r="C131" s="205">
        <v>11.9</v>
      </c>
      <c r="D131" s="205">
        <v>19.600000000000001</v>
      </c>
      <c r="E131" s="205">
        <v>14.9</v>
      </c>
      <c r="F131" s="239">
        <v>34.5</v>
      </c>
      <c r="G131" s="204">
        <v>22</v>
      </c>
      <c r="H131" s="204">
        <v>34</v>
      </c>
      <c r="I131" s="204">
        <v>57</v>
      </c>
      <c r="J131" s="204">
        <v>43</v>
      </c>
      <c r="K131" s="327">
        <v>100</v>
      </c>
    </row>
    <row r="132" spans="1:11" x14ac:dyDescent="0.2">
      <c r="A132" s="241" t="s">
        <v>759</v>
      </c>
      <c r="B132" s="238">
        <v>5.0999999999999996</v>
      </c>
      <c r="C132" s="205">
        <v>10.1</v>
      </c>
      <c r="D132" s="205">
        <v>15.2</v>
      </c>
      <c r="E132" s="205">
        <v>11.5</v>
      </c>
      <c r="F132" s="239">
        <v>26.7</v>
      </c>
      <c r="G132" s="204">
        <v>19</v>
      </c>
      <c r="H132" s="204">
        <v>38</v>
      </c>
      <c r="I132" s="204">
        <v>57</v>
      </c>
      <c r="J132" s="204">
        <v>43</v>
      </c>
      <c r="K132" s="327">
        <v>100</v>
      </c>
    </row>
    <row r="133" spans="1:11" x14ac:dyDescent="0.2">
      <c r="A133" s="241" t="s">
        <v>760</v>
      </c>
      <c r="B133" s="238">
        <v>3.6</v>
      </c>
      <c r="C133" s="205">
        <v>9.1</v>
      </c>
      <c r="D133" s="205">
        <v>12.7</v>
      </c>
      <c r="E133" s="205">
        <v>5.5</v>
      </c>
      <c r="F133" s="239">
        <v>18.2</v>
      </c>
      <c r="G133" s="204">
        <v>20</v>
      </c>
      <c r="H133" s="204">
        <v>50</v>
      </c>
      <c r="I133" s="204">
        <v>70</v>
      </c>
      <c r="J133" s="204">
        <v>30</v>
      </c>
      <c r="K133" s="327">
        <v>100</v>
      </c>
    </row>
    <row r="134" spans="1:11" x14ac:dyDescent="0.2">
      <c r="A134" s="241" t="s">
        <v>761</v>
      </c>
      <c r="B134" s="238">
        <v>3.3</v>
      </c>
      <c r="C134" s="205">
        <v>9.8000000000000007</v>
      </c>
      <c r="D134" s="205">
        <v>13</v>
      </c>
      <c r="E134" s="205">
        <v>5.2</v>
      </c>
      <c r="F134" s="239">
        <v>18.3</v>
      </c>
      <c r="G134" s="204">
        <v>18</v>
      </c>
      <c r="H134" s="204">
        <v>54</v>
      </c>
      <c r="I134" s="204">
        <v>71</v>
      </c>
      <c r="J134" s="204">
        <v>29</v>
      </c>
      <c r="K134" s="327">
        <v>100</v>
      </c>
    </row>
    <row r="135" spans="1:11" x14ac:dyDescent="0.2">
      <c r="A135" s="241" t="s">
        <v>786</v>
      </c>
      <c r="B135" s="238">
        <v>4</v>
      </c>
      <c r="C135" s="205">
        <v>13.8</v>
      </c>
      <c r="D135" s="205">
        <v>17.8</v>
      </c>
      <c r="E135" s="205">
        <v>7</v>
      </c>
      <c r="F135" s="239">
        <v>24.8</v>
      </c>
      <c r="G135" s="204">
        <v>16</v>
      </c>
      <c r="H135" s="204">
        <v>56</v>
      </c>
      <c r="I135" s="204">
        <v>72</v>
      </c>
      <c r="J135" s="204">
        <v>28</v>
      </c>
      <c r="K135" s="327">
        <v>100</v>
      </c>
    </row>
    <row r="136" spans="1:11" x14ac:dyDescent="0.2">
      <c r="A136" s="241" t="s">
        <v>787</v>
      </c>
      <c r="B136" s="238">
        <v>4.0999999999999996</v>
      </c>
      <c r="C136" s="205">
        <v>14.1</v>
      </c>
      <c r="D136" s="205">
        <v>18.2</v>
      </c>
      <c r="E136" s="205">
        <v>6</v>
      </c>
      <c r="F136" s="239">
        <v>24.2</v>
      </c>
      <c r="G136" s="204">
        <v>17</v>
      </c>
      <c r="H136" s="204">
        <v>58</v>
      </c>
      <c r="I136" s="204">
        <v>75</v>
      </c>
      <c r="J136" s="204">
        <v>25</v>
      </c>
      <c r="K136" s="327">
        <v>100</v>
      </c>
    </row>
    <row r="137" spans="1:11" x14ac:dyDescent="0.2">
      <c r="A137" s="241" t="s">
        <v>788</v>
      </c>
      <c r="B137" s="238">
        <v>3.4</v>
      </c>
      <c r="C137" s="205">
        <v>12.6</v>
      </c>
      <c r="D137" s="205">
        <v>16.100000000000001</v>
      </c>
      <c r="E137" s="205">
        <v>5.9</v>
      </c>
      <c r="F137" s="239">
        <v>21.9</v>
      </c>
      <c r="G137" s="204">
        <v>16</v>
      </c>
      <c r="H137" s="204">
        <v>58</v>
      </c>
      <c r="I137" s="204">
        <v>73</v>
      </c>
      <c r="J137" s="204">
        <v>27</v>
      </c>
      <c r="K137" s="327">
        <v>100</v>
      </c>
    </row>
    <row r="138" spans="1:11" x14ac:dyDescent="0.2">
      <c r="A138" s="241" t="s">
        <v>804</v>
      </c>
      <c r="B138" s="238">
        <v>4.5999999999999996</v>
      </c>
      <c r="C138" s="205">
        <v>14</v>
      </c>
      <c r="D138" s="205">
        <v>18.600000000000001</v>
      </c>
      <c r="E138" s="205">
        <v>8.4</v>
      </c>
      <c r="F138" s="239">
        <v>27</v>
      </c>
      <c r="G138" s="204">
        <v>17</v>
      </c>
      <c r="H138" s="204">
        <v>52</v>
      </c>
      <c r="I138" s="204">
        <v>69</v>
      </c>
      <c r="J138" s="204">
        <v>31</v>
      </c>
      <c r="K138" s="327">
        <v>100</v>
      </c>
    </row>
    <row r="139" spans="1:11" x14ac:dyDescent="0.2">
      <c r="A139" s="241" t="s">
        <v>805</v>
      </c>
      <c r="B139" s="238">
        <v>4</v>
      </c>
      <c r="C139" s="205">
        <v>11.8</v>
      </c>
      <c r="D139" s="205">
        <v>15.8</v>
      </c>
      <c r="E139" s="205">
        <v>7.6</v>
      </c>
      <c r="F139" s="239">
        <v>23.4</v>
      </c>
      <c r="G139" s="204">
        <v>17</v>
      </c>
      <c r="H139" s="204">
        <v>51</v>
      </c>
      <c r="I139" s="204">
        <v>68</v>
      </c>
      <c r="J139" s="204">
        <v>32</v>
      </c>
      <c r="K139" s="327">
        <v>100</v>
      </c>
    </row>
    <row r="140" spans="1:11" x14ac:dyDescent="0.2">
      <c r="A140" s="241" t="s">
        <v>806</v>
      </c>
      <c r="B140" s="238">
        <v>4.4000000000000004</v>
      </c>
      <c r="C140" s="205">
        <v>13.3</v>
      </c>
      <c r="D140" s="205">
        <v>17.7</v>
      </c>
      <c r="E140" s="205">
        <v>8.1</v>
      </c>
      <c r="F140" s="239">
        <v>25.9</v>
      </c>
      <c r="G140" s="204">
        <v>17</v>
      </c>
      <c r="H140" s="204">
        <v>52</v>
      </c>
      <c r="I140" s="204">
        <v>69</v>
      </c>
      <c r="J140" s="204">
        <v>31</v>
      </c>
      <c r="K140" s="327">
        <v>100</v>
      </c>
    </row>
    <row r="141" spans="1:11" x14ac:dyDescent="0.2">
      <c r="A141" s="241" t="s">
        <v>768</v>
      </c>
      <c r="B141" s="238">
        <v>4.2</v>
      </c>
      <c r="C141" s="205">
        <v>14.7</v>
      </c>
      <c r="D141" s="205">
        <v>18.899999999999999</v>
      </c>
      <c r="E141" s="205">
        <v>7.4</v>
      </c>
      <c r="F141" s="239">
        <v>26.3</v>
      </c>
      <c r="G141" s="204">
        <v>16</v>
      </c>
      <c r="H141" s="204">
        <v>56</v>
      </c>
      <c r="I141" s="204">
        <v>72</v>
      </c>
      <c r="J141" s="204">
        <v>28</v>
      </c>
      <c r="K141" s="327">
        <v>100</v>
      </c>
    </row>
    <row r="142" spans="1:11" x14ac:dyDescent="0.2">
      <c r="A142" s="241" t="s">
        <v>769</v>
      </c>
      <c r="B142" s="238">
        <v>4.3</v>
      </c>
      <c r="C142" s="205">
        <v>14.6</v>
      </c>
      <c r="D142" s="205">
        <v>18.899999999999999</v>
      </c>
      <c r="E142" s="205">
        <v>7.8</v>
      </c>
      <c r="F142" s="239">
        <v>26.6</v>
      </c>
      <c r="G142" s="204">
        <v>16</v>
      </c>
      <c r="H142" s="204">
        <v>55</v>
      </c>
      <c r="I142" s="204">
        <v>71</v>
      </c>
      <c r="J142" s="204">
        <v>29</v>
      </c>
      <c r="K142" s="327">
        <v>100</v>
      </c>
    </row>
    <row r="143" spans="1:11" x14ac:dyDescent="0.2">
      <c r="A143" s="241" t="s">
        <v>770</v>
      </c>
      <c r="B143" s="238">
        <v>4.5999999999999996</v>
      </c>
      <c r="C143" s="205">
        <v>15.4</v>
      </c>
      <c r="D143" s="205">
        <v>20</v>
      </c>
      <c r="E143" s="205">
        <v>8</v>
      </c>
      <c r="F143" s="239">
        <v>28</v>
      </c>
      <c r="G143" s="204">
        <v>17</v>
      </c>
      <c r="H143" s="204">
        <v>55</v>
      </c>
      <c r="I143" s="204">
        <v>72</v>
      </c>
      <c r="J143" s="204">
        <v>28</v>
      </c>
      <c r="K143" s="327">
        <v>100</v>
      </c>
    </row>
    <row r="144" spans="1:11" x14ac:dyDescent="0.2">
      <c r="A144" s="241" t="s">
        <v>773</v>
      </c>
      <c r="B144" s="238">
        <v>4.8</v>
      </c>
      <c r="C144" s="205">
        <v>16.899999999999999</v>
      </c>
      <c r="D144" s="205">
        <v>21.7</v>
      </c>
      <c r="E144" s="205">
        <v>8.8000000000000007</v>
      </c>
      <c r="F144" s="239">
        <v>30.5</v>
      </c>
      <c r="G144" s="204">
        <v>16</v>
      </c>
      <c r="H144" s="204">
        <v>55</v>
      </c>
      <c r="I144" s="204">
        <v>71</v>
      </c>
      <c r="J144" s="204">
        <v>29</v>
      </c>
      <c r="K144" s="327">
        <v>100</v>
      </c>
    </row>
    <row r="145" spans="1:11" x14ac:dyDescent="0.2">
      <c r="A145" s="241" t="s">
        <v>774</v>
      </c>
      <c r="B145" s="238">
        <v>4.8</v>
      </c>
      <c r="C145" s="205">
        <v>16.2</v>
      </c>
      <c r="D145" s="205">
        <v>21</v>
      </c>
      <c r="E145" s="205">
        <v>8.8000000000000007</v>
      </c>
      <c r="F145" s="239">
        <v>29.8</v>
      </c>
      <c r="G145" s="204">
        <v>16</v>
      </c>
      <c r="H145" s="204">
        <v>54</v>
      </c>
      <c r="I145" s="204">
        <v>71</v>
      </c>
      <c r="J145" s="204">
        <v>29</v>
      </c>
      <c r="K145" s="327">
        <v>100</v>
      </c>
    </row>
    <row r="146" spans="1:11" x14ac:dyDescent="0.2">
      <c r="A146" s="241" t="s">
        <v>775</v>
      </c>
      <c r="B146" s="238">
        <v>5.9</v>
      </c>
      <c r="C146" s="205">
        <v>19.600000000000001</v>
      </c>
      <c r="D146" s="205">
        <v>25.5</v>
      </c>
      <c r="E146" s="205">
        <v>11.1</v>
      </c>
      <c r="F146" s="239">
        <v>36.6</v>
      </c>
      <c r="G146" s="204">
        <v>16</v>
      </c>
      <c r="H146" s="204">
        <v>53</v>
      </c>
      <c r="I146" s="204">
        <v>70</v>
      </c>
      <c r="J146" s="204">
        <v>30</v>
      </c>
      <c r="K146" s="327">
        <v>100</v>
      </c>
    </row>
    <row r="147" spans="1:11" x14ac:dyDescent="0.2">
      <c r="A147" s="241" t="s">
        <v>104</v>
      </c>
      <c r="B147" s="238">
        <v>5.8</v>
      </c>
      <c r="C147" s="205">
        <v>20.9</v>
      </c>
      <c r="D147" s="205">
        <v>26.7</v>
      </c>
      <c r="E147" s="205">
        <v>12.1</v>
      </c>
      <c r="F147" s="239">
        <v>38.799999999999997</v>
      </c>
      <c r="G147" s="204">
        <v>15</v>
      </c>
      <c r="H147" s="204">
        <v>54</v>
      </c>
      <c r="I147" s="204">
        <v>69</v>
      </c>
      <c r="J147" s="204">
        <v>31</v>
      </c>
      <c r="K147" s="327">
        <v>100</v>
      </c>
    </row>
    <row r="148" spans="1:11" x14ac:dyDescent="0.2">
      <c r="A148" s="241" t="s">
        <v>105</v>
      </c>
      <c r="B148" s="238">
        <v>5.8</v>
      </c>
      <c r="C148" s="205">
        <v>25.4</v>
      </c>
      <c r="D148" s="205">
        <v>31.2</v>
      </c>
      <c r="E148" s="205">
        <v>10.7</v>
      </c>
      <c r="F148" s="239">
        <v>42</v>
      </c>
      <c r="G148" s="204">
        <v>14</v>
      </c>
      <c r="H148" s="204">
        <v>61</v>
      </c>
      <c r="I148" s="204">
        <v>74</v>
      </c>
      <c r="J148" s="204">
        <v>26</v>
      </c>
      <c r="K148" s="327">
        <v>100</v>
      </c>
    </row>
    <row r="149" spans="1:11" x14ac:dyDescent="0.2">
      <c r="A149" s="241" t="s">
        <v>106</v>
      </c>
      <c r="B149" s="238">
        <v>5.0999999999999996</v>
      </c>
      <c r="C149" s="205">
        <v>20</v>
      </c>
      <c r="D149" s="205">
        <v>25.1</v>
      </c>
      <c r="E149" s="205">
        <v>9.6</v>
      </c>
      <c r="F149" s="239">
        <v>34.700000000000003</v>
      </c>
      <c r="G149" s="204">
        <v>15</v>
      </c>
      <c r="H149" s="204">
        <v>58</v>
      </c>
      <c r="I149" s="204">
        <v>72</v>
      </c>
      <c r="J149" s="204">
        <v>28</v>
      </c>
      <c r="K149" s="327">
        <v>100</v>
      </c>
    </row>
    <row r="150" spans="1:11" x14ac:dyDescent="0.2">
      <c r="A150" s="37" t="s">
        <v>237</v>
      </c>
      <c r="B150" s="238">
        <v>533.70000000000005</v>
      </c>
      <c r="C150" s="205">
        <v>618</v>
      </c>
      <c r="D150" s="205">
        <v>1151.7</v>
      </c>
      <c r="E150" s="205">
        <v>1143.5</v>
      </c>
      <c r="F150" s="239">
        <v>2295.1999999999998</v>
      </c>
      <c r="G150" s="204">
        <v>23</v>
      </c>
      <c r="H150" s="204">
        <v>27</v>
      </c>
      <c r="I150" s="204">
        <v>50</v>
      </c>
      <c r="J150" s="204">
        <v>50</v>
      </c>
      <c r="K150" s="327">
        <v>100</v>
      </c>
    </row>
    <row r="151" spans="1:11" x14ac:dyDescent="0.2">
      <c r="A151" s="17"/>
      <c r="B151" s="14"/>
      <c r="C151" s="14"/>
      <c r="D151" s="14"/>
      <c r="E151" s="14"/>
      <c r="F151" s="14"/>
      <c r="G151" s="15"/>
      <c r="H151" s="15"/>
      <c r="I151" s="15"/>
      <c r="J151" s="15"/>
      <c r="K151" s="237"/>
    </row>
    <row r="152" spans="1:11" x14ac:dyDescent="0.2">
      <c r="A152" s="38" t="s">
        <v>24</v>
      </c>
      <c r="B152" s="157"/>
      <c r="C152" s="157"/>
      <c r="D152" s="157"/>
      <c r="E152" s="157"/>
      <c r="F152" s="157"/>
      <c r="G152" s="206"/>
      <c r="H152" s="206"/>
      <c r="I152" s="206"/>
      <c r="J152" s="206"/>
      <c r="K152" s="237"/>
    </row>
    <row r="153" spans="1:11" ht="35.25" customHeight="1" x14ac:dyDescent="0.2">
      <c r="A153" s="399" t="s">
        <v>710</v>
      </c>
      <c r="B153" s="402"/>
      <c r="C153" s="402"/>
      <c r="D153" s="402"/>
      <c r="E153" s="402"/>
      <c r="F153" s="402"/>
      <c r="G153" s="402"/>
      <c r="H153" s="402"/>
      <c r="I153" s="402"/>
      <c r="J153" s="402"/>
      <c r="K153" s="402"/>
    </row>
    <row r="154" spans="1:11" ht="15.75" customHeight="1" x14ac:dyDescent="0.2">
      <c r="A154" s="402" t="s">
        <v>56</v>
      </c>
      <c r="B154" s="402"/>
      <c r="C154" s="402"/>
      <c r="D154" s="402"/>
      <c r="E154" s="402"/>
      <c r="F154" s="402"/>
      <c r="G154" s="402"/>
      <c r="H154" s="402"/>
      <c r="I154" s="402"/>
      <c r="J154" s="402"/>
      <c r="K154" s="402"/>
    </row>
    <row r="155" spans="1:11" ht="15.75" customHeight="1" x14ac:dyDescent="0.2">
      <c r="A155" s="399" t="s">
        <v>799</v>
      </c>
      <c r="B155" s="425"/>
      <c r="C155" s="425"/>
      <c r="D155" s="425"/>
      <c r="E155" s="425"/>
      <c r="F155" s="425"/>
      <c r="G155" s="425"/>
      <c r="H155" s="425"/>
      <c r="I155" s="425"/>
      <c r="J155" s="425"/>
    </row>
    <row r="156" spans="1:11" ht="12" customHeight="1" x14ac:dyDescent="0.2">
      <c r="A156" s="100" t="s">
        <v>791</v>
      </c>
      <c r="B156" s="14"/>
      <c r="C156" s="14"/>
      <c r="D156" s="14"/>
      <c r="E156" s="14"/>
      <c r="F156" s="14"/>
      <c r="G156" s="15"/>
      <c r="H156" s="15"/>
      <c r="I156" s="15"/>
      <c r="J156" s="15"/>
    </row>
    <row r="157" spans="1:11" x14ac:dyDescent="0.2">
      <c r="A157" s="17"/>
      <c r="B157" s="14"/>
      <c r="C157" s="14"/>
      <c r="D157" s="14"/>
      <c r="E157" s="14"/>
      <c r="F157" s="14"/>
      <c r="G157" s="15"/>
      <c r="H157" s="15"/>
      <c r="I157" s="15"/>
      <c r="J157" s="15"/>
    </row>
    <row r="158" spans="1:11" ht="12.75" hidden="1" customHeight="1" x14ac:dyDescent="0.2"/>
    <row r="159" spans="1:11" ht="12.75" hidden="1" customHeight="1" x14ac:dyDescent="0.2"/>
    <row r="160" spans="1:11" ht="12.75" hidden="1" customHeight="1" x14ac:dyDescent="0.2"/>
    <row r="161" spans="1:11" ht="12.75" hidden="1" customHeight="1" x14ac:dyDescent="0.2"/>
    <row r="162" spans="1:11" ht="12.75" hidden="1" customHeight="1" x14ac:dyDescent="0.2"/>
    <row r="163" spans="1:11" ht="12.75" hidden="1" customHeight="1" x14ac:dyDescent="0.2"/>
    <row r="164" spans="1:11" ht="12.75" hidden="1" customHeight="1" x14ac:dyDescent="0.2"/>
    <row r="165" spans="1:11" ht="12.75" hidden="1" customHeight="1" x14ac:dyDescent="0.2"/>
    <row r="166" spans="1:11" ht="12.75" hidden="1" customHeight="1" x14ac:dyDescent="0.2"/>
    <row r="167" spans="1:11" ht="12.75" hidden="1" customHeight="1" x14ac:dyDescent="0.2"/>
    <row r="168" spans="1:11" ht="12.75" hidden="1" customHeight="1" x14ac:dyDescent="0.2"/>
    <row r="169" spans="1:11" ht="12.75" hidden="1" customHeight="1" x14ac:dyDescent="0.2"/>
    <row r="170" spans="1:11" ht="12.75" hidden="1" customHeight="1" x14ac:dyDescent="0.2"/>
    <row r="171" spans="1:11" ht="12.75" hidden="1" customHeight="1" x14ac:dyDescent="0.2">
      <c r="K171" s="237"/>
    </row>
    <row r="172" spans="1:11" ht="12.75" hidden="1" customHeight="1" x14ac:dyDescent="0.2">
      <c r="K172" s="237"/>
    </row>
    <row r="173" spans="1:11" ht="12.75" hidden="1" customHeight="1" x14ac:dyDescent="0.2">
      <c r="K173" s="237"/>
    </row>
    <row r="174" spans="1:11" ht="12.75" hidden="1" customHeight="1" x14ac:dyDescent="0.2">
      <c r="K174" s="237"/>
    </row>
    <row r="175" spans="1:11" ht="12.75" hidden="1" customHeight="1" x14ac:dyDescent="0.2">
      <c r="K175" s="237"/>
    </row>
    <row r="176" spans="1:11" ht="12.75" hidden="1" customHeight="1" x14ac:dyDescent="0.2">
      <c r="A176" s="17"/>
      <c r="B176" s="14"/>
      <c r="C176" s="14"/>
      <c r="D176" s="14"/>
      <c r="E176" s="14"/>
      <c r="F176" s="14"/>
      <c r="G176" s="15"/>
      <c r="H176" s="15"/>
      <c r="I176" s="15"/>
      <c r="J176" s="15"/>
      <c r="K176" s="237"/>
    </row>
    <row r="177" spans="1:11" ht="12.75" hidden="1" customHeight="1" x14ac:dyDescent="0.2">
      <c r="A177" s="17"/>
      <c r="B177" s="14"/>
      <c r="C177" s="14"/>
      <c r="D177" s="14"/>
      <c r="E177" s="14"/>
      <c r="F177" s="14"/>
      <c r="G177" s="15"/>
      <c r="H177" s="15"/>
      <c r="I177" s="15"/>
      <c r="J177" s="15"/>
      <c r="K177" s="237"/>
    </row>
    <row r="178" spans="1:11" ht="12.75" hidden="1" customHeight="1" x14ac:dyDescent="0.2">
      <c r="A178" s="17"/>
      <c r="B178" s="14"/>
      <c r="C178" s="14"/>
      <c r="D178" s="14"/>
      <c r="E178" s="14"/>
      <c r="F178" s="14"/>
      <c r="G178" s="15"/>
      <c r="H178" s="15"/>
      <c r="I178" s="15"/>
      <c r="J178" s="15"/>
    </row>
    <row r="179" spans="1:11" ht="12.75" hidden="1" customHeight="1" x14ac:dyDescent="0.2">
      <c r="A179" s="17"/>
      <c r="B179" s="14"/>
      <c r="C179" s="14"/>
      <c r="D179" s="14"/>
      <c r="E179" s="14"/>
      <c r="F179" s="14"/>
      <c r="G179" s="15"/>
      <c r="H179" s="15"/>
      <c r="I179" s="15"/>
      <c r="J179" s="15"/>
    </row>
    <row r="180" spans="1:11" ht="12.75" hidden="1" customHeight="1" x14ac:dyDescent="0.2">
      <c r="A180" s="17"/>
      <c r="B180" s="14"/>
      <c r="C180" s="14"/>
      <c r="D180" s="14"/>
      <c r="E180" s="14"/>
      <c r="F180" s="14"/>
      <c r="G180" s="15"/>
      <c r="H180" s="15"/>
      <c r="I180" s="15"/>
      <c r="J180" s="15"/>
    </row>
    <row r="181" spans="1:11" ht="12.75" hidden="1" customHeight="1" x14ac:dyDescent="0.2">
      <c r="A181" s="17"/>
      <c r="B181" s="14"/>
      <c r="C181" s="14"/>
      <c r="D181" s="14"/>
      <c r="E181" s="14"/>
      <c r="F181" s="14"/>
      <c r="G181" s="15"/>
      <c r="H181" s="15"/>
      <c r="I181" s="15"/>
      <c r="J181" s="15"/>
    </row>
    <row r="182" spans="1:11" ht="12.75" hidden="1" customHeight="1" x14ac:dyDescent="0.2">
      <c r="A182" s="17"/>
      <c r="B182" s="14"/>
      <c r="C182" s="14"/>
      <c r="D182" s="14"/>
      <c r="E182" s="14"/>
      <c r="F182" s="14"/>
      <c r="G182" s="15"/>
      <c r="H182" s="15"/>
      <c r="I182" s="15"/>
      <c r="J182" s="15"/>
    </row>
    <row r="183" spans="1:11" x14ac:dyDescent="0.2"/>
    <row r="184" spans="1:11" x14ac:dyDescent="0.2"/>
    <row r="185" spans="1:11" x14ac:dyDescent="0.2"/>
    <row r="186" spans="1:11" x14ac:dyDescent="0.2"/>
    <row r="187" spans="1:11" x14ac:dyDescent="0.2"/>
    <row r="188" spans="1:11" x14ac:dyDescent="0.2"/>
    <row r="189" spans="1:11" x14ac:dyDescent="0.2"/>
    <row r="190" spans="1:11" x14ac:dyDescent="0.2"/>
    <row r="191" spans="1:11" x14ac:dyDescent="0.2"/>
    <row r="192" spans="1:11" x14ac:dyDescent="0.2"/>
  </sheetData>
  <mergeCells count="17">
    <mergeCell ref="A155:J155"/>
    <mergeCell ref="A154:K154"/>
    <mergeCell ref="K9:K10"/>
    <mergeCell ref="G8:K8"/>
    <mergeCell ref="A7:A10"/>
    <mergeCell ref="F9:F10"/>
    <mergeCell ref="B8:F8"/>
    <mergeCell ref="B7:F7"/>
    <mergeCell ref="A153:K153"/>
    <mergeCell ref="A2:K2"/>
    <mergeCell ref="G7:K7"/>
    <mergeCell ref="A1:H1"/>
    <mergeCell ref="J9:J10"/>
    <mergeCell ref="G9:I9"/>
    <mergeCell ref="B9:D9"/>
    <mergeCell ref="E9:E10"/>
    <mergeCell ref="A3:K3"/>
  </mergeCells>
  <phoneticPr fontId="3" type="noConversion"/>
  <hyperlinks>
    <hyperlink ref="J1" location="Index!Print_Area" display="Return to Index"/>
    <hyperlink ref="K1" location="'Technical notes'!Print_Area" display="Go to technical notes"/>
  </hyperlinks>
  <pageMargins left="0.39370078740157483" right="0.39370078740157483" top="0.39370078740157483" bottom="0.39370078740157483" header="0.19685039370078741" footer="0.19685039370078741"/>
  <pageSetup paperSize="9" scale="80" fitToHeight="100" orientation="landscape" r:id="rId1"/>
  <headerFooter alignWithMargins="0">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536"/>
  <sheetViews>
    <sheetView showGridLines="0" zoomScale="95" workbookViewId="0">
      <pane ySplit="12" topLeftCell="A13" activePane="bottomLeft" state="frozen"/>
      <selection activeCell="C30" sqref="C30"/>
      <selection pane="bottomLeft" activeCell="E38" sqref="E38"/>
    </sheetView>
  </sheetViews>
  <sheetFormatPr defaultColWidth="0" defaultRowHeight="12.75" zeroHeight="1" x14ac:dyDescent="0.2"/>
  <cols>
    <col min="1" max="1" width="20" style="16" customWidth="1"/>
    <col min="2" max="6" width="11.140625" style="20" customWidth="1"/>
    <col min="7" max="11" width="11.140625" style="11" customWidth="1"/>
    <col min="12" max="12" width="1.42578125" style="16" customWidth="1"/>
    <col min="13" max="16384" width="10.7109375" style="16" hidden="1"/>
  </cols>
  <sheetData>
    <row r="1" spans="1:11" s="231" customFormat="1" ht="46.5" customHeight="1" x14ac:dyDescent="0.2">
      <c r="A1" s="390" t="s">
        <v>277</v>
      </c>
      <c r="B1" s="390"/>
      <c r="C1" s="390"/>
      <c r="D1" s="390"/>
      <c r="E1" s="390"/>
      <c r="F1" s="390"/>
      <c r="G1" s="390"/>
      <c r="H1" s="390"/>
      <c r="I1" s="10"/>
      <c r="J1" s="12" t="s">
        <v>73</v>
      </c>
      <c r="K1" s="12" t="s">
        <v>74</v>
      </c>
    </row>
    <row r="2" spans="1:11" ht="28.5" customHeight="1" x14ac:dyDescent="0.2">
      <c r="A2" s="423" t="s">
        <v>2</v>
      </c>
      <c r="B2" s="423"/>
      <c r="C2" s="423"/>
      <c r="D2" s="423"/>
      <c r="E2" s="423"/>
      <c r="F2" s="423"/>
      <c r="G2" s="423"/>
      <c r="H2" s="423"/>
      <c r="I2" s="423"/>
      <c r="J2" s="423"/>
      <c r="K2" s="423"/>
    </row>
    <row r="3" spans="1:11" ht="25.5" customHeight="1" x14ac:dyDescent="0.2">
      <c r="A3" s="391" t="s">
        <v>245</v>
      </c>
      <c r="B3" s="424"/>
      <c r="C3" s="424"/>
      <c r="D3" s="424"/>
      <c r="E3" s="424"/>
      <c r="F3" s="424"/>
      <c r="G3" s="424"/>
      <c r="H3" s="424"/>
      <c r="I3" s="424"/>
      <c r="J3" s="424"/>
      <c r="K3" s="424"/>
    </row>
    <row r="4" spans="1:11" x14ac:dyDescent="0.2">
      <c r="A4" s="13" t="s">
        <v>7</v>
      </c>
      <c r="B4" s="14"/>
      <c r="C4" s="14"/>
      <c r="D4" s="14"/>
      <c r="E4" s="14"/>
      <c r="F4" s="14"/>
      <c r="G4" s="15"/>
      <c r="H4" s="15"/>
      <c r="I4" s="15"/>
      <c r="J4" s="15"/>
      <c r="K4" s="15"/>
    </row>
    <row r="5" spans="1:11" x14ac:dyDescent="0.2">
      <c r="A5" s="13" t="s">
        <v>54</v>
      </c>
      <c r="B5" s="14"/>
      <c r="C5" s="14"/>
      <c r="D5" s="14"/>
      <c r="E5" s="14"/>
      <c r="F5" s="14"/>
      <c r="G5" s="15"/>
      <c r="H5" s="15"/>
      <c r="I5" s="15"/>
      <c r="J5" s="15"/>
      <c r="K5" s="15"/>
    </row>
    <row r="6" spans="1:11" x14ac:dyDescent="0.2">
      <c r="A6" s="17"/>
      <c r="B6" s="14"/>
      <c r="C6" s="14"/>
      <c r="D6" s="14"/>
      <c r="E6" s="14"/>
      <c r="F6" s="14"/>
      <c r="G6" s="15"/>
      <c r="H6" s="15"/>
      <c r="I6" s="15"/>
      <c r="J6" s="15"/>
      <c r="K6" s="15"/>
    </row>
    <row r="7" spans="1:11" ht="14.25" customHeight="1" x14ac:dyDescent="0.2">
      <c r="A7" s="393" t="s">
        <v>25</v>
      </c>
      <c r="B7" s="394" t="s">
        <v>55</v>
      </c>
      <c r="C7" s="394"/>
      <c r="D7" s="394"/>
      <c r="E7" s="394"/>
      <c r="F7" s="394"/>
      <c r="G7" s="395" t="s">
        <v>49</v>
      </c>
      <c r="H7" s="395"/>
      <c r="I7" s="395"/>
      <c r="J7" s="395"/>
      <c r="K7" s="395"/>
    </row>
    <row r="8" spans="1:11" ht="25.5" customHeight="1" x14ac:dyDescent="0.2">
      <c r="A8" s="393"/>
      <c r="B8" s="400" t="s">
        <v>50</v>
      </c>
      <c r="C8" s="400"/>
      <c r="D8" s="400"/>
      <c r="E8" s="400"/>
      <c r="F8" s="400"/>
      <c r="G8" s="401" t="s">
        <v>50</v>
      </c>
      <c r="H8" s="401"/>
      <c r="I8" s="401"/>
      <c r="J8" s="401"/>
      <c r="K8" s="401"/>
    </row>
    <row r="9" spans="1:11" ht="25.5" customHeight="1" x14ac:dyDescent="0.2">
      <c r="A9" s="393"/>
      <c r="B9" s="400" t="s">
        <v>30</v>
      </c>
      <c r="C9" s="400"/>
      <c r="D9" s="400"/>
      <c r="E9" s="400" t="s">
        <v>31</v>
      </c>
      <c r="F9" s="400" t="s">
        <v>32</v>
      </c>
      <c r="G9" s="401" t="s">
        <v>30</v>
      </c>
      <c r="H9" s="401"/>
      <c r="I9" s="401"/>
      <c r="J9" s="401" t="s">
        <v>31</v>
      </c>
      <c r="K9" s="401" t="s">
        <v>32</v>
      </c>
    </row>
    <row r="10" spans="1:11" ht="51" x14ac:dyDescent="0.2">
      <c r="A10" s="393"/>
      <c r="B10" s="21" t="s">
        <v>36</v>
      </c>
      <c r="C10" s="21" t="s">
        <v>37</v>
      </c>
      <c r="D10" s="21" t="s">
        <v>38</v>
      </c>
      <c r="E10" s="400"/>
      <c r="F10" s="400"/>
      <c r="G10" s="22" t="s">
        <v>36</v>
      </c>
      <c r="H10" s="22" t="s">
        <v>37</v>
      </c>
      <c r="I10" s="22" t="s">
        <v>38</v>
      </c>
      <c r="J10" s="401"/>
      <c r="K10" s="401"/>
    </row>
    <row r="11" spans="1:11" x14ac:dyDescent="0.2">
      <c r="A11" s="23"/>
      <c r="B11" s="24"/>
      <c r="C11" s="24"/>
      <c r="D11" s="24"/>
      <c r="E11" s="24"/>
      <c r="F11" s="24"/>
      <c r="G11" s="26"/>
      <c r="H11" s="26"/>
      <c r="I11" s="26"/>
      <c r="J11" s="26"/>
      <c r="K11" s="26"/>
    </row>
    <row r="12" spans="1:11" s="30" customFormat="1" ht="12.75" customHeight="1" x14ac:dyDescent="0.2">
      <c r="A12" s="27"/>
      <c r="B12" s="28" t="s">
        <v>16</v>
      </c>
      <c r="C12" s="28" t="s">
        <v>17</v>
      </c>
      <c r="D12" s="28" t="s">
        <v>39</v>
      </c>
      <c r="E12" s="28" t="s">
        <v>18</v>
      </c>
      <c r="F12" s="28" t="s">
        <v>40</v>
      </c>
      <c r="G12" s="29" t="s">
        <v>43</v>
      </c>
      <c r="H12" s="29" t="s">
        <v>44</v>
      </c>
      <c r="I12" s="29" t="s">
        <v>45</v>
      </c>
      <c r="J12" s="29" t="s">
        <v>46</v>
      </c>
      <c r="K12" s="80" t="s">
        <v>47</v>
      </c>
    </row>
    <row r="13" spans="1:11" x14ac:dyDescent="0.2">
      <c r="A13" s="17"/>
      <c r="B13" s="14"/>
      <c r="C13" s="14"/>
      <c r="D13" s="14"/>
      <c r="E13" s="14"/>
      <c r="F13" s="14"/>
      <c r="G13" s="32"/>
      <c r="H13" s="32"/>
      <c r="I13" s="32"/>
      <c r="J13" s="32"/>
      <c r="K13" s="32"/>
    </row>
    <row r="14" spans="1:11" x14ac:dyDescent="0.2">
      <c r="A14" s="139" t="s">
        <v>118</v>
      </c>
      <c r="B14" s="25"/>
      <c r="C14" s="25"/>
      <c r="D14" s="25"/>
      <c r="E14" s="25"/>
      <c r="F14" s="202"/>
      <c r="G14" s="188"/>
      <c r="H14" s="188"/>
      <c r="I14" s="188"/>
      <c r="J14" s="188"/>
      <c r="K14" s="189"/>
    </row>
    <row r="15" spans="1:11" x14ac:dyDescent="0.2">
      <c r="A15" s="139" t="s">
        <v>119</v>
      </c>
      <c r="B15" s="205">
        <v>8.9</v>
      </c>
      <c r="C15" s="205">
        <v>2.5</v>
      </c>
      <c r="D15" s="205">
        <v>11.5</v>
      </c>
      <c r="E15" s="205">
        <v>6.2</v>
      </c>
      <c r="F15" s="239">
        <v>17.600000000000001</v>
      </c>
      <c r="G15" s="203">
        <v>51</v>
      </c>
      <c r="H15" s="203">
        <v>14</v>
      </c>
      <c r="I15" s="203">
        <v>65</v>
      </c>
      <c r="J15" s="203">
        <v>35</v>
      </c>
      <c r="K15" s="313">
        <v>100</v>
      </c>
    </row>
    <row r="16" spans="1:11" x14ac:dyDescent="0.2">
      <c r="A16" s="139" t="s">
        <v>120</v>
      </c>
      <c r="B16" s="205">
        <v>74.3</v>
      </c>
      <c r="C16" s="205">
        <v>17</v>
      </c>
      <c r="D16" s="205">
        <v>91.3</v>
      </c>
      <c r="E16" s="205">
        <v>43.6</v>
      </c>
      <c r="F16" s="239">
        <v>135</v>
      </c>
      <c r="G16" s="203">
        <v>55</v>
      </c>
      <c r="H16" s="203">
        <v>13</v>
      </c>
      <c r="I16" s="203">
        <v>68</v>
      </c>
      <c r="J16" s="203">
        <v>32</v>
      </c>
      <c r="K16" s="313">
        <v>100</v>
      </c>
    </row>
    <row r="17" spans="1:11" x14ac:dyDescent="0.2">
      <c r="A17" s="139" t="s">
        <v>238</v>
      </c>
      <c r="B17" s="205">
        <v>102.5</v>
      </c>
      <c r="C17" s="205">
        <v>67.2</v>
      </c>
      <c r="D17" s="205">
        <v>169.7</v>
      </c>
      <c r="E17" s="205">
        <v>73.2</v>
      </c>
      <c r="F17" s="239">
        <v>242.9</v>
      </c>
      <c r="G17" s="203">
        <v>42</v>
      </c>
      <c r="H17" s="203">
        <v>28</v>
      </c>
      <c r="I17" s="203">
        <v>70</v>
      </c>
      <c r="J17" s="203">
        <v>30</v>
      </c>
      <c r="K17" s="313">
        <v>100</v>
      </c>
    </row>
    <row r="18" spans="1:11" x14ac:dyDescent="0.2">
      <c r="A18" s="139" t="s">
        <v>279</v>
      </c>
      <c r="B18" s="205">
        <v>157.30000000000001</v>
      </c>
      <c r="C18" s="205">
        <v>158.5</v>
      </c>
      <c r="D18" s="205">
        <v>315.8</v>
      </c>
      <c r="E18" s="205">
        <v>90.4</v>
      </c>
      <c r="F18" s="239">
        <v>406.2</v>
      </c>
      <c r="G18" s="203">
        <v>39</v>
      </c>
      <c r="H18" s="203">
        <v>39</v>
      </c>
      <c r="I18" s="203">
        <v>78</v>
      </c>
      <c r="J18" s="203">
        <v>22</v>
      </c>
      <c r="K18" s="313">
        <v>100</v>
      </c>
    </row>
    <row r="19" spans="1:11" x14ac:dyDescent="0.2">
      <c r="A19" s="145" t="s">
        <v>801</v>
      </c>
      <c r="B19" s="205">
        <v>102.3</v>
      </c>
      <c r="C19" s="205">
        <v>216.5</v>
      </c>
      <c r="D19" s="205">
        <v>318.8</v>
      </c>
      <c r="E19" s="205">
        <v>52.9</v>
      </c>
      <c r="F19" s="239">
        <v>371.6</v>
      </c>
      <c r="G19" s="203">
        <v>28</v>
      </c>
      <c r="H19" s="203">
        <v>58</v>
      </c>
      <c r="I19" s="203">
        <v>86</v>
      </c>
      <c r="J19" s="203">
        <v>14</v>
      </c>
      <c r="K19" s="313">
        <v>100</v>
      </c>
    </row>
    <row r="20" spans="1:11" s="361" customFormat="1" ht="40.5" customHeight="1" x14ac:dyDescent="0.2">
      <c r="A20" s="363" t="s">
        <v>95</v>
      </c>
      <c r="B20" s="349">
        <v>2.5</v>
      </c>
      <c r="C20" s="349">
        <v>1</v>
      </c>
      <c r="D20" s="349">
        <v>3.5</v>
      </c>
      <c r="E20" s="349">
        <v>1.8</v>
      </c>
      <c r="F20" s="350">
        <v>5.3</v>
      </c>
      <c r="G20" s="351">
        <v>47</v>
      </c>
      <c r="H20" s="351">
        <v>19</v>
      </c>
      <c r="I20" s="351">
        <v>65</v>
      </c>
      <c r="J20" s="351">
        <v>35</v>
      </c>
      <c r="K20" s="352">
        <v>100</v>
      </c>
    </row>
    <row r="21" spans="1:11" x14ac:dyDescent="0.2">
      <c r="A21" s="139" t="s">
        <v>123</v>
      </c>
      <c r="B21" s="205">
        <v>52</v>
      </c>
      <c r="C21" s="205">
        <v>11.8</v>
      </c>
      <c r="D21" s="205">
        <v>63.8</v>
      </c>
      <c r="E21" s="205">
        <v>32.799999999999997</v>
      </c>
      <c r="F21" s="239">
        <v>96.6</v>
      </c>
      <c r="G21" s="203">
        <v>54</v>
      </c>
      <c r="H21" s="203">
        <v>12</v>
      </c>
      <c r="I21" s="203">
        <v>66</v>
      </c>
      <c r="J21" s="203">
        <v>34</v>
      </c>
      <c r="K21" s="313">
        <v>100</v>
      </c>
    </row>
    <row r="22" spans="1:11" x14ac:dyDescent="0.2">
      <c r="A22" s="139" t="s">
        <v>228</v>
      </c>
      <c r="B22" s="205">
        <v>96.5</v>
      </c>
      <c r="C22" s="205">
        <v>48.1</v>
      </c>
      <c r="D22" s="205">
        <v>144.69999999999999</v>
      </c>
      <c r="E22" s="205">
        <v>63.4</v>
      </c>
      <c r="F22" s="239">
        <v>208.1</v>
      </c>
      <c r="G22" s="203">
        <v>46</v>
      </c>
      <c r="H22" s="203">
        <v>23</v>
      </c>
      <c r="I22" s="203">
        <v>70</v>
      </c>
      <c r="J22" s="203">
        <v>30</v>
      </c>
      <c r="K22" s="313">
        <v>100</v>
      </c>
    </row>
    <row r="23" spans="1:11" x14ac:dyDescent="0.2">
      <c r="A23" s="139" t="s">
        <v>269</v>
      </c>
      <c r="B23" s="205">
        <v>149.1</v>
      </c>
      <c r="C23" s="205">
        <v>134.69999999999999</v>
      </c>
      <c r="D23" s="205">
        <v>283.8</v>
      </c>
      <c r="E23" s="205">
        <v>93.1</v>
      </c>
      <c r="F23" s="239">
        <v>376.9</v>
      </c>
      <c r="G23" s="203">
        <v>40</v>
      </c>
      <c r="H23" s="203">
        <v>36</v>
      </c>
      <c r="I23" s="203">
        <v>75</v>
      </c>
      <c r="J23" s="203">
        <v>25</v>
      </c>
      <c r="K23" s="313">
        <v>100</v>
      </c>
    </row>
    <row r="24" spans="1:11" x14ac:dyDescent="0.2">
      <c r="A24" s="139" t="s">
        <v>789</v>
      </c>
      <c r="B24" s="205">
        <v>125.7</v>
      </c>
      <c r="C24" s="205">
        <v>208.7</v>
      </c>
      <c r="D24" s="205">
        <v>334.4</v>
      </c>
      <c r="E24" s="205">
        <v>62.9</v>
      </c>
      <c r="F24" s="239">
        <v>397.3</v>
      </c>
      <c r="G24" s="203">
        <v>32</v>
      </c>
      <c r="H24" s="203">
        <v>53</v>
      </c>
      <c r="I24" s="203">
        <v>84</v>
      </c>
      <c r="J24" s="203">
        <v>16</v>
      </c>
      <c r="K24" s="313">
        <v>100</v>
      </c>
    </row>
    <row r="25" spans="1:11" x14ac:dyDescent="0.2">
      <c r="A25" s="139" t="s">
        <v>812</v>
      </c>
      <c r="B25" s="205">
        <v>65.599999999999994</v>
      </c>
      <c r="C25" s="205">
        <v>210.3</v>
      </c>
      <c r="D25" s="205">
        <v>276</v>
      </c>
      <c r="E25" s="205">
        <v>47.4</v>
      </c>
      <c r="F25" s="239">
        <v>323.39999999999998</v>
      </c>
      <c r="G25" s="203">
        <v>20</v>
      </c>
      <c r="H25" s="203">
        <v>65</v>
      </c>
      <c r="I25" s="203">
        <v>85</v>
      </c>
      <c r="J25" s="203">
        <v>15</v>
      </c>
      <c r="K25" s="313">
        <v>100</v>
      </c>
    </row>
    <row r="26" spans="1:11" s="361" customFormat="1" ht="39.75" customHeight="1" x14ac:dyDescent="0.2">
      <c r="A26" s="363" t="s">
        <v>96</v>
      </c>
      <c r="B26" s="349" t="s">
        <v>707</v>
      </c>
      <c r="C26" s="349" t="s">
        <v>707</v>
      </c>
      <c r="D26" s="349" t="s">
        <v>707</v>
      </c>
      <c r="E26" s="349" t="s">
        <v>707</v>
      </c>
      <c r="F26" s="350" t="s">
        <v>707</v>
      </c>
      <c r="G26" s="351" t="s">
        <v>707</v>
      </c>
      <c r="H26" s="351" t="s">
        <v>707</v>
      </c>
      <c r="I26" s="351" t="s">
        <v>707</v>
      </c>
      <c r="J26" s="351" t="s">
        <v>707</v>
      </c>
      <c r="K26" s="352">
        <v>100</v>
      </c>
    </row>
    <row r="27" spans="1:11" x14ac:dyDescent="0.2">
      <c r="A27" s="139" t="s">
        <v>126</v>
      </c>
      <c r="B27" s="205" t="s">
        <v>707</v>
      </c>
      <c r="C27" s="205" t="s">
        <v>707</v>
      </c>
      <c r="D27" s="205" t="s">
        <v>707</v>
      </c>
      <c r="E27" s="205" t="s">
        <v>707</v>
      </c>
      <c r="F27" s="239" t="s">
        <v>707</v>
      </c>
      <c r="G27" s="203" t="s">
        <v>707</v>
      </c>
      <c r="H27" s="203" t="s">
        <v>707</v>
      </c>
      <c r="I27" s="203" t="s">
        <v>707</v>
      </c>
      <c r="J27" s="203" t="s">
        <v>707</v>
      </c>
      <c r="K27" s="313">
        <v>100</v>
      </c>
    </row>
    <row r="28" spans="1:11" x14ac:dyDescent="0.2">
      <c r="A28" s="139" t="s">
        <v>127</v>
      </c>
      <c r="B28" s="205" t="s">
        <v>707</v>
      </c>
      <c r="C28" s="205">
        <v>0.1</v>
      </c>
      <c r="D28" s="205">
        <v>0.1</v>
      </c>
      <c r="E28" s="205">
        <v>0.1</v>
      </c>
      <c r="F28" s="239">
        <v>0.2</v>
      </c>
      <c r="G28" s="203" t="s">
        <v>707</v>
      </c>
      <c r="H28" s="203">
        <v>32</v>
      </c>
      <c r="I28" s="203">
        <v>55</v>
      </c>
      <c r="J28" s="203">
        <v>45</v>
      </c>
      <c r="K28" s="313">
        <v>100</v>
      </c>
    </row>
    <row r="29" spans="1:11" x14ac:dyDescent="0.2">
      <c r="A29" s="139" t="s">
        <v>128</v>
      </c>
      <c r="B29" s="205">
        <v>0.4</v>
      </c>
      <c r="C29" s="205">
        <v>0.2</v>
      </c>
      <c r="D29" s="205">
        <v>0.7</v>
      </c>
      <c r="E29" s="205">
        <v>0.4</v>
      </c>
      <c r="F29" s="239">
        <v>1.1000000000000001</v>
      </c>
      <c r="G29" s="203">
        <v>39</v>
      </c>
      <c r="H29" s="203">
        <v>21</v>
      </c>
      <c r="I29" s="203">
        <v>60</v>
      </c>
      <c r="J29" s="203">
        <v>40</v>
      </c>
      <c r="K29" s="313">
        <v>100</v>
      </c>
    </row>
    <row r="30" spans="1:11" x14ac:dyDescent="0.2">
      <c r="A30" s="139" t="s">
        <v>129</v>
      </c>
      <c r="B30" s="205">
        <v>2</v>
      </c>
      <c r="C30" s="205">
        <v>0.7</v>
      </c>
      <c r="D30" s="205">
        <v>2.7</v>
      </c>
      <c r="E30" s="205">
        <v>1.3</v>
      </c>
      <c r="F30" s="239">
        <v>4</v>
      </c>
      <c r="G30" s="203">
        <v>50</v>
      </c>
      <c r="H30" s="203">
        <v>17</v>
      </c>
      <c r="I30" s="203">
        <v>67</v>
      </c>
      <c r="J30" s="203">
        <v>33</v>
      </c>
      <c r="K30" s="313">
        <v>100</v>
      </c>
    </row>
    <row r="31" spans="1:11" x14ac:dyDescent="0.2">
      <c r="A31" s="139" t="s">
        <v>130</v>
      </c>
      <c r="B31" s="205">
        <v>6.4</v>
      </c>
      <c r="C31" s="205">
        <v>1.5</v>
      </c>
      <c r="D31" s="205">
        <v>8</v>
      </c>
      <c r="E31" s="205">
        <v>4.3</v>
      </c>
      <c r="F31" s="239">
        <v>12.3</v>
      </c>
      <c r="G31" s="203">
        <v>52</v>
      </c>
      <c r="H31" s="203">
        <v>13</v>
      </c>
      <c r="I31" s="203">
        <v>65</v>
      </c>
      <c r="J31" s="203">
        <v>35</v>
      </c>
      <c r="K31" s="313">
        <v>100</v>
      </c>
    </row>
    <row r="32" spans="1:11" x14ac:dyDescent="0.2">
      <c r="A32" s="139" t="s">
        <v>131</v>
      </c>
      <c r="B32" s="205">
        <v>10.1</v>
      </c>
      <c r="C32" s="205">
        <v>2.2999999999999998</v>
      </c>
      <c r="D32" s="205">
        <v>12.4</v>
      </c>
      <c r="E32" s="205">
        <v>6.8</v>
      </c>
      <c r="F32" s="239">
        <v>19.2</v>
      </c>
      <c r="G32" s="203">
        <v>52</v>
      </c>
      <c r="H32" s="203">
        <v>12</v>
      </c>
      <c r="I32" s="203">
        <v>65</v>
      </c>
      <c r="J32" s="203">
        <v>35</v>
      </c>
      <c r="K32" s="313">
        <v>100</v>
      </c>
    </row>
    <row r="33" spans="1:11" x14ac:dyDescent="0.2">
      <c r="A33" s="139" t="s">
        <v>132</v>
      </c>
      <c r="B33" s="205">
        <v>15.9</v>
      </c>
      <c r="C33" s="205">
        <v>3.6</v>
      </c>
      <c r="D33" s="205">
        <v>19.399999999999999</v>
      </c>
      <c r="E33" s="205">
        <v>10.1</v>
      </c>
      <c r="F33" s="239">
        <v>29.6</v>
      </c>
      <c r="G33" s="203">
        <v>54</v>
      </c>
      <c r="H33" s="203">
        <v>12</v>
      </c>
      <c r="I33" s="203">
        <v>66</v>
      </c>
      <c r="J33" s="203">
        <v>34</v>
      </c>
      <c r="K33" s="313">
        <v>100</v>
      </c>
    </row>
    <row r="34" spans="1:11" x14ac:dyDescent="0.2">
      <c r="A34" s="139" t="s">
        <v>133</v>
      </c>
      <c r="B34" s="205">
        <v>19.600000000000001</v>
      </c>
      <c r="C34" s="205">
        <v>4.4000000000000004</v>
      </c>
      <c r="D34" s="205">
        <v>24</v>
      </c>
      <c r="E34" s="205">
        <v>11.5</v>
      </c>
      <c r="F34" s="239">
        <v>35.5</v>
      </c>
      <c r="G34" s="203">
        <v>55</v>
      </c>
      <c r="H34" s="203">
        <v>12</v>
      </c>
      <c r="I34" s="203">
        <v>68</v>
      </c>
      <c r="J34" s="203">
        <v>32</v>
      </c>
      <c r="K34" s="313">
        <v>100</v>
      </c>
    </row>
    <row r="35" spans="1:11" x14ac:dyDescent="0.2">
      <c r="A35" s="139" t="s">
        <v>134</v>
      </c>
      <c r="B35" s="205">
        <v>28.8</v>
      </c>
      <c r="C35" s="205">
        <v>6.7</v>
      </c>
      <c r="D35" s="205">
        <v>35.5</v>
      </c>
      <c r="E35" s="205">
        <v>15.2</v>
      </c>
      <c r="F35" s="239">
        <v>50.7</v>
      </c>
      <c r="G35" s="203">
        <v>57</v>
      </c>
      <c r="H35" s="203">
        <v>13</v>
      </c>
      <c r="I35" s="203">
        <v>70</v>
      </c>
      <c r="J35" s="203">
        <v>30</v>
      </c>
      <c r="K35" s="313">
        <v>100</v>
      </c>
    </row>
    <row r="36" spans="1:11" x14ac:dyDescent="0.2">
      <c r="A36" s="232" t="s">
        <v>148</v>
      </c>
      <c r="B36" s="205">
        <v>23.2</v>
      </c>
      <c r="C36" s="205">
        <v>9.6</v>
      </c>
      <c r="D36" s="205">
        <v>32.799999999999997</v>
      </c>
      <c r="E36" s="205">
        <v>16.2</v>
      </c>
      <c r="F36" s="239">
        <v>49</v>
      </c>
      <c r="G36" s="203">
        <v>47</v>
      </c>
      <c r="H36" s="203">
        <v>20</v>
      </c>
      <c r="I36" s="203">
        <v>67</v>
      </c>
      <c r="J36" s="203">
        <v>33</v>
      </c>
      <c r="K36" s="313">
        <v>100</v>
      </c>
    </row>
    <row r="37" spans="1:11" x14ac:dyDescent="0.2">
      <c r="A37" s="232" t="s">
        <v>151</v>
      </c>
      <c r="B37" s="205">
        <v>21.3</v>
      </c>
      <c r="C37" s="205">
        <v>14.9</v>
      </c>
      <c r="D37" s="205">
        <v>36.200000000000003</v>
      </c>
      <c r="E37" s="205">
        <v>16.600000000000001</v>
      </c>
      <c r="F37" s="239">
        <v>52.9</v>
      </c>
      <c r="G37" s="203">
        <v>40</v>
      </c>
      <c r="H37" s="203">
        <v>28</v>
      </c>
      <c r="I37" s="203">
        <v>69</v>
      </c>
      <c r="J37" s="203">
        <v>31</v>
      </c>
      <c r="K37" s="313">
        <v>100</v>
      </c>
    </row>
    <row r="38" spans="1:11" x14ac:dyDescent="0.2">
      <c r="A38" s="232" t="s">
        <v>229</v>
      </c>
      <c r="B38" s="205">
        <v>23.3</v>
      </c>
      <c r="C38" s="205">
        <v>16.8</v>
      </c>
      <c r="D38" s="205">
        <v>40.1</v>
      </c>
      <c r="E38" s="205">
        <v>15.4</v>
      </c>
      <c r="F38" s="239">
        <v>55.5</v>
      </c>
      <c r="G38" s="203">
        <v>42</v>
      </c>
      <c r="H38" s="203">
        <v>30</v>
      </c>
      <c r="I38" s="203">
        <v>72</v>
      </c>
      <c r="J38" s="203">
        <v>28</v>
      </c>
      <c r="K38" s="313">
        <v>100</v>
      </c>
    </row>
    <row r="39" spans="1:11" x14ac:dyDescent="0.2">
      <c r="A39" s="232" t="s">
        <v>239</v>
      </c>
      <c r="B39" s="205">
        <v>34.700000000000003</v>
      </c>
      <c r="C39" s="205">
        <v>25.8</v>
      </c>
      <c r="D39" s="205">
        <v>60.6</v>
      </c>
      <c r="E39" s="205">
        <v>24.9</v>
      </c>
      <c r="F39" s="239">
        <v>85.5</v>
      </c>
      <c r="G39" s="203">
        <v>41</v>
      </c>
      <c r="H39" s="203">
        <v>30</v>
      </c>
      <c r="I39" s="203">
        <v>71</v>
      </c>
      <c r="J39" s="203">
        <v>29</v>
      </c>
      <c r="K39" s="313">
        <v>100</v>
      </c>
    </row>
    <row r="40" spans="1:11" x14ac:dyDescent="0.2">
      <c r="A40" s="232" t="s">
        <v>249</v>
      </c>
      <c r="B40" s="205">
        <v>35</v>
      </c>
      <c r="C40" s="205">
        <v>30</v>
      </c>
      <c r="D40" s="205">
        <v>65</v>
      </c>
      <c r="E40" s="205">
        <v>24.2</v>
      </c>
      <c r="F40" s="239">
        <v>89.2</v>
      </c>
      <c r="G40" s="203">
        <v>39</v>
      </c>
      <c r="H40" s="203">
        <v>34</v>
      </c>
      <c r="I40" s="203">
        <v>73</v>
      </c>
      <c r="J40" s="203">
        <v>27</v>
      </c>
      <c r="K40" s="313">
        <v>100</v>
      </c>
    </row>
    <row r="41" spans="1:11" x14ac:dyDescent="0.2">
      <c r="A41" s="232" t="s">
        <v>256</v>
      </c>
      <c r="B41" s="205">
        <v>42.6</v>
      </c>
      <c r="C41" s="205">
        <v>41.5</v>
      </c>
      <c r="D41" s="205">
        <v>84.1</v>
      </c>
      <c r="E41" s="205">
        <v>23.1</v>
      </c>
      <c r="F41" s="239">
        <v>107.2</v>
      </c>
      <c r="G41" s="203">
        <v>40</v>
      </c>
      <c r="H41" s="203">
        <v>39</v>
      </c>
      <c r="I41" s="203">
        <v>78</v>
      </c>
      <c r="J41" s="203">
        <v>22</v>
      </c>
      <c r="K41" s="313">
        <v>100</v>
      </c>
    </row>
    <row r="42" spans="1:11" x14ac:dyDescent="0.2">
      <c r="A42" s="232" t="s">
        <v>270</v>
      </c>
      <c r="B42" s="205">
        <v>36.799999999999997</v>
      </c>
      <c r="C42" s="205">
        <v>37.4</v>
      </c>
      <c r="D42" s="205">
        <v>74.2</v>
      </c>
      <c r="E42" s="205">
        <v>20.8</v>
      </c>
      <c r="F42" s="239">
        <v>95</v>
      </c>
      <c r="G42" s="203">
        <v>39</v>
      </c>
      <c r="H42" s="203">
        <v>39</v>
      </c>
      <c r="I42" s="203">
        <v>78</v>
      </c>
      <c r="J42" s="203">
        <v>22</v>
      </c>
      <c r="K42" s="313">
        <v>100</v>
      </c>
    </row>
    <row r="43" spans="1:11" x14ac:dyDescent="0.2">
      <c r="A43" s="232" t="s">
        <v>280</v>
      </c>
      <c r="B43" s="205">
        <v>42.9</v>
      </c>
      <c r="C43" s="205">
        <v>49.6</v>
      </c>
      <c r="D43" s="205">
        <v>92.6</v>
      </c>
      <c r="E43" s="205">
        <v>22.2</v>
      </c>
      <c r="F43" s="239">
        <v>114.8</v>
      </c>
      <c r="G43" s="203">
        <v>37</v>
      </c>
      <c r="H43" s="203">
        <v>43</v>
      </c>
      <c r="I43" s="203">
        <v>81</v>
      </c>
      <c r="J43" s="203">
        <v>19</v>
      </c>
      <c r="K43" s="313">
        <v>100</v>
      </c>
    </row>
    <row r="44" spans="1:11" x14ac:dyDescent="0.2">
      <c r="A44" s="232" t="s">
        <v>755</v>
      </c>
      <c r="B44" s="205">
        <v>43.1</v>
      </c>
      <c r="C44" s="205">
        <v>55.8</v>
      </c>
      <c r="D44" s="205">
        <v>99</v>
      </c>
      <c r="E44" s="205">
        <v>20.8</v>
      </c>
      <c r="F44" s="239">
        <v>119.8</v>
      </c>
      <c r="G44" s="203">
        <v>36</v>
      </c>
      <c r="H44" s="203">
        <v>47</v>
      </c>
      <c r="I44" s="203">
        <v>83</v>
      </c>
      <c r="J44" s="203">
        <v>17</v>
      </c>
      <c r="K44" s="313">
        <v>100</v>
      </c>
    </row>
    <row r="45" spans="1:11" x14ac:dyDescent="0.2">
      <c r="A45" s="232" t="s">
        <v>757</v>
      </c>
      <c r="B45" s="205">
        <v>20.6</v>
      </c>
      <c r="C45" s="205">
        <v>43</v>
      </c>
      <c r="D45" s="205">
        <v>63.5</v>
      </c>
      <c r="E45" s="205">
        <v>10.7</v>
      </c>
      <c r="F45" s="239">
        <v>74.2</v>
      </c>
      <c r="G45" s="203">
        <v>28</v>
      </c>
      <c r="H45" s="203">
        <v>58</v>
      </c>
      <c r="I45" s="203">
        <v>86</v>
      </c>
      <c r="J45" s="203">
        <v>14</v>
      </c>
      <c r="K45" s="313">
        <v>100</v>
      </c>
    </row>
    <row r="46" spans="1:11" x14ac:dyDescent="0.2">
      <c r="A46" s="232" t="s">
        <v>784</v>
      </c>
      <c r="B46" s="205">
        <v>19</v>
      </c>
      <c r="C46" s="205">
        <v>60.3</v>
      </c>
      <c r="D46" s="205">
        <v>79.3</v>
      </c>
      <c r="E46" s="205">
        <v>9.1999999999999993</v>
      </c>
      <c r="F46" s="239">
        <v>88.5</v>
      </c>
      <c r="G46" s="203">
        <v>21</v>
      </c>
      <c r="H46" s="203">
        <v>68</v>
      </c>
      <c r="I46" s="203">
        <v>90</v>
      </c>
      <c r="J46" s="203">
        <v>10</v>
      </c>
      <c r="K46" s="313">
        <v>100</v>
      </c>
    </row>
    <row r="47" spans="1:11" x14ac:dyDescent="0.2">
      <c r="A47" s="232" t="s">
        <v>802</v>
      </c>
      <c r="B47" s="205">
        <v>19.600000000000001</v>
      </c>
      <c r="C47" s="205">
        <v>57.4</v>
      </c>
      <c r="D47" s="205">
        <v>77</v>
      </c>
      <c r="E47" s="205">
        <v>12.1</v>
      </c>
      <c r="F47" s="239">
        <v>89.1</v>
      </c>
      <c r="G47" s="203">
        <v>22</v>
      </c>
      <c r="H47" s="203">
        <v>64</v>
      </c>
      <c r="I47" s="203">
        <v>86</v>
      </c>
      <c r="J47" s="203">
        <v>14</v>
      </c>
      <c r="K47" s="313">
        <v>100</v>
      </c>
    </row>
    <row r="48" spans="1:11" x14ac:dyDescent="0.2">
      <c r="A48" s="139" t="s">
        <v>766</v>
      </c>
      <c r="B48" s="205">
        <v>17.7</v>
      </c>
      <c r="C48" s="205">
        <v>54.5</v>
      </c>
      <c r="D48" s="205">
        <v>72.3</v>
      </c>
      <c r="E48" s="205">
        <v>11.9</v>
      </c>
      <c r="F48" s="239">
        <v>84.1</v>
      </c>
      <c r="G48" s="203">
        <v>21</v>
      </c>
      <c r="H48" s="203">
        <v>65</v>
      </c>
      <c r="I48" s="203">
        <v>86</v>
      </c>
      <c r="J48" s="203">
        <v>14</v>
      </c>
      <c r="K48" s="313">
        <v>100</v>
      </c>
    </row>
    <row r="49" spans="1:11" x14ac:dyDescent="0.2">
      <c r="A49" s="232" t="s">
        <v>771</v>
      </c>
      <c r="B49" s="205">
        <v>18.399999999999999</v>
      </c>
      <c r="C49" s="205">
        <v>60.2</v>
      </c>
      <c r="D49" s="205">
        <v>78.599999999999994</v>
      </c>
      <c r="E49" s="205">
        <v>13.3</v>
      </c>
      <c r="F49" s="239">
        <v>91.9</v>
      </c>
      <c r="G49" s="203">
        <v>20</v>
      </c>
      <c r="H49" s="203">
        <v>66</v>
      </c>
      <c r="I49" s="203">
        <v>86</v>
      </c>
      <c r="J49" s="203">
        <v>14</v>
      </c>
      <c r="K49" s="313">
        <v>100</v>
      </c>
    </row>
    <row r="50" spans="1:11" x14ac:dyDescent="0.2">
      <c r="A50" s="232" t="s">
        <v>110</v>
      </c>
      <c r="B50" s="205">
        <v>10</v>
      </c>
      <c r="C50" s="205">
        <v>38.1</v>
      </c>
      <c r="D50" s="205">
        <v>48.1</v>
      </c>
      <c r="E50" s="205">
        <v>10.1</v>
      </c>
      <c r="F50" s="239">
        <v>58.2</v>
      </c>
      <c r="G50" s="203">
        <v>17</v>
      </c>
      <c r="H50" s="203">
        <v>65</v>
      </c>
      <c r="I50" s="203">
        <v>83</v>
      </c>
      <c r="J50" s="203">
        <v>17</v>
      </c>
      <c r="K50" s="313">
        <v>100</v>
      </c>
    </row>
    <row r="51" spans="1:11" s="361" customFormat="1" ht="40.5" customHeight="1" x14ac:dyDescent="0.2">
      <c r="A51" s="363" t="s">
        <v>97</v>
      </c>
      <c r="B51" s="349" t="s">
        <v>707</v>
      </c>
      <c r="C51" s="349" t="s">
        <v>707</v>
      </c>
      <c r="D51" s="349" t="s">
        <v>707</v>
      </c>
      <c r="E51" s="349" t="s">
        <v>707</v>
      </c>
      <c r="F51" s="350" t="s">
        <v>707</v>
      </c>
      <c r="G51" s="351" t="s">
        <v>707</v>
      </c>
      <c r="H51" s="351" t="s">
        <v>707</v>
      </c>
      <c r="I51" s="351" t="s">
        <v>707</v>
      </c>
      <c r="J51" s="351" t="s">
        <v>707</v>
      </c>
      <c r="K51" s="352">
        <v>100</v>
      </c>
    </row>
    <row r="52" spans="1:11" x14ac:dyDescent="0.2">
      <c r="A52" s="139" t="s">
        <v>137</v>
      </c>
      <c r="B52" s="205" t="s">
        <v>707</v>
      </c>
      <c r="C52" s="205" t="s">
        <v>707</v>
      </c>
      <c r="D52" s="205">
        <v>0.1</v>
      </c>
      <c r="E52" s="205" t="s">
        <v>707</v>
      </c>
      <c r="F52" s="239">
        <v>0.1</v>
      </c>
      <c r="G52" s="203" t="s">
        <v>707</v>
      </c>
      <c r="H52" s="203" t="s">
        <v>707</v>
      </c>
      <c r="I52" s="203">
        <v>61</v>
      </c>
      <c r="J52" s="203" t="s">
        <v>707</v>
      </c>
      <c r="K52" s="313">
        <v>100</v>
      </c>
    </row>
    <row r="53" spans="1:11" x14ac:dyDescent="0.2">
      <c r="A53" s="139" t="s">
        <v>138</v>
      </c>
      <c r="B53" s="205">
        <v>0.3</v>
      </c>
      <c r="C53" s="205">
        <v>0.2</v>
      </c>
      <c r="D53" s="205">
        <v>0.4</v>
      </c>
      <c r="E53" s="205">
        <v>0.3</v>
      </c>
      <c r="F53" s="239">
        <v>0.7</v>
      </c>
      <c r="G53" s="203">
        <v>37</v>
      </c>
      <c r="H53" s="203">
        <v>22</v>
      </c>
      <c r="I53" s="203">
        <v>59</v>
      </c>
      <c r="J53" s="203">
        <v>41</v>
      </c>
      <c r="K53" s="313">
        <v>100</v>
      </c>
    </row>
    <row r="54" spans="1:11" x14ac:dyDescent="0.2">
      <c r="A54" s="139" t="s">
        <v>139</v>
      </c>
      <c r="B54" s="205">
        <v>1.3</v>
      </c>
      <c r="C54" s="205">
        <v>0.5</v>
      </c>
      <c r="D54" s="205">
        <v>1.8</v>
      </c>
      <c r="E54" s="205">
        <v>1</v>
      </c>
      <c r="F54" s="239">
        <v>2.9</v>
      </c>
      <c r="G54" s="203">
        <v>46</v>
      </c>
      <c r="H54" s="203">
        <v>18</v>
      </c>
      <c r="I54" s="203">
        <v>64</v>
      </c>
      <c r="J54" s="203">
        <v>36</v>
      </c>
      <c r="K54" s="313">
        <v>100</v>
      </c>
    </row>
    <row r="55" spans="1:11" x14ac:dyDescent="0.2">
      <c r="A55" s="139" t="s">
        <v>140</v>
      </c>
      <c r="B55" s="205">
        <v>4.4000000000000004</v>
      </c>
      <c r="C55" s="205">
        <v>1.1000000000000001</v>
      </c>
      <c r="D55" s="205">
        <v>5.5</v>
      </c>
      <c r="E55" s="205">
        <v>2.9</v>
      </c>
      <c r="F55" s="239">
        <v>8.4</v>
      </c>
      <c r="G55" s="203">
        <v>52</v>
      </c>
      <c r="H55" s="203">
        <v>13</v>
      </c>
      <c r="I55" s="203">
        <v>66</v>
      </c>
      <c r="J55" s="203">
        <v>34</v>
      </c>
      <c r="K55" s="313">
        <v>100</v>
      </c>
    </row>
    <row r="56" spans="1:11" x14ac:dyDescent="0.2">
      <c r="A56" s="139" t="s">
        <v>141</v>
      </c>
      <c r="B56" s="205">
        <v>9.1</v>
      </c>
      <c r="C56" s="205">
        <v>2.1</v>
      </c>
      <c r="D56" s="205">
        <v>11.2</v>
      </c>
      <c r="E56" s="205">
        <v>6.2</v>
      </c>
      <c r="F56" s="239">
        <v>17.399999999999999</v>
      </c>
      <c r="G56" s="203">
        <v>52</v>
      </c>
      <c r="H56" s="203">
        <v>12</v>
      </c>
      <c r="I56" s="203">
        <v>64</v>
      </c>
      <c r="J56" s="203">
        <v>36</v>
      </c>
      <c r="K56" s="313">
        <v>100</v>
      </c>
    </row>
    <row r="57" spans="1:11" x14ac:dyDescent="0.2">
      <c r="A57" s="139" t="s">
        <v>142</v>
      </c>
      <c r="B57" s="205">
        <v>13.8</v>
      </c>
      <c r="C57" s="205">
        <v>3.1</v>
      </c>
      <c r="D57" s="205">
        <v>16.899999999999999</v>
      </c>
      <c r="E57" s="205">
        <v>9.1999999999999993</v>
      </c>
      <c r="F57" s="239">
        <v>26.1</v>
      </c>
      <c r="G57" s="203">
        <v>53</v>
      </c>
      <c r="H57" s="203">
        <v>12</v>
      </c>
      <c r="I57" s="203">
        <v>65</v>
      </c>
      <c r="J57" s="203">
        <v>35</v>
      </c>
      <c r="K57" s="313">
        <v>100</v>
      </c>
    </row>
    <row r="58" spans="1:11" x14ac:dyDescent="0.2">
      <c r="A58" s="139" t="s">
        <v>143</v>
      </c>
      <c r="B58" s="205">
        <v>19.600000000000001</v>
      </c>
      <c r="C58" s="205">
        <v>4.4000000000000004</v>
      </c>
      <c r="D58" s="205">
        <v>24</v>
      </c>
      <c r="E58" s="205">
        <v>11.9</v>
      </c>
      <c r="F58" s="239">
        <v>35.9</v>
      </c>
      <c r="G58" s="203">
        <v>55</v>
      </c>
      <c r="H58" s="203">
        <v>12</v>
      </c>
      <c r="I58" s="203">
        <v>67</v>
      </c>
      <c r="J58" s="203">
        <v>33</v>
      </c>
      <c r="K58" s="313">
        <v>100</v>
      </c>
    </row>
    <row r="59" spans="1:11" x14ac:dyDescent="0.2">
      <c r="A59" s="139" t="s">
        <v>144</v>
      </c>
      <c r="B59" s="205">
        <v>23.7</v>
      </c>
      <c r="C59" s="205">
        <v>5.4</v>
      </c>
      <c r="D59" s="205">
        <v>29.1</v>
      </c>
      <c r="E59" s="205">
        <v>12.1</v>
      </c>
      <c r="F59" s="239">
        <v>41.2</v>
      </c>
      <c r="G59" s="203">
        <v>58</v>
      </c>
      <c r="H59" s="203">
        <v>13</v>
      </c>
      <c r="I59" s="203">
        <v>71</v>
      </c>
      <c r="J59" s="203">
        <v>29</v>
      </c>
      <c r="K59" s="313">
        <v>100</v>
      </c>
    </row>
    <row r="60" spans="1:11" x14ac:dyDescent="0.2">
      <c r="A60" s="139" t="s">
        <v>145</v>
      </c>
      <c r="B60" s="205">
        <v>26.8</v>
      </c>
      <c r="C60" s="205">
        <v>8.4</v>
      </c>
      <c r="D60" s="205">
        <v>35.200000000000003</v>
      </c>
      <c r="E60" s="205">
        <v>16.100000000000001</v>
      </c>
      <c r="F60" s="239">
        <v>51.3</v>
      </c>
      <c r="G60" s="203">
        <v>52</v>
      </c>
      <c r="H60" s="203">
        <v>16</v>
      </c>
      <c r="I60" s="203">
        <v>69</v>
      </c>
      <c r="J60" s="203">
        <v>31</v>
      </c>
      <c r="K60" s="313">
        <v>100</v>
      </c>
    </row>
    <row r="61" spans="1:11" x14ac:dyDescent="0.2">
      <c r="A61" s="139" t="s">
        <v>149</v>
      </c>
      <c r="B61" s="205">
        <v>21.8</v>
      </c>
      <c r="C61" s="205">
        <v>13.6</v>
      </c>
      <c r="D61" s="205">
        <v>35.4</v>
      </c>
      <c r="E61" s="205">
        <v>18.5</v>
      </c>
      <c r="F61" s="239">
        <v>53.9</v>
      </c>
      <c r="G61" s="203">
        <v>40</v>
      </c>
      <c r="H61" s="203">
        <v>25</v>
      </c>
      <c r="I61" s="203">
        <v>66</v>
      </c>
      <c r="J61" s="203">
        <v>34</v>
      </c>
      <c r="K61" s="313">
        <v>100</v>
      </c>
    </row>
    <row r="62" spans="1:11" x14ac:dyDescent="0.2">
      <c r="A62" s="139" t="s">
        <v>150</v>
      </c>
      <c r="B62" s="205">
        <v>22.8</v>
      </c>
      <c r="C62" s="205">
        <v>16.5</v>
      </c>
      <c r="D62" s="205">
        <v>39.200000000000003</v>
      </c>
      <c r="E62" s="205">
        <v>15.5</v>
      </c>
      <c r="F62" s="239">
        <v>54.7</v>
      </c>
      <c r="G62" s="203">
        <v>42</v>
      </c>
      <c r="H62" s="203">
        <v>30</v>
      </c>
      <c r="I62" s="203">
        <v>72</v>
      </c>
      <c r="J62" s="203">
        <v>28</v>
      </c>
      <c r="K62" s="313">
        <v>100</v>
      </c>
    </row>
    <row r="63" spans="1:11" x14ac:dyDescent="0.2">
      <c r="A63" s="139" t="s">
        <v>230</v>
      </c>
      <c r="B63" s="205">
        <v>31.2</v>
      </c>
      <c r="C63" s="205">
        <v>22.8</v>
      </c>
      <c r="D63" s="205">
        <v>54</v>
      </c>
      <c r="E63" s="205">
        <v>20.6</v>
      </c>
      <c r="F63" s="239">
        <v>74.599999999999994</v>
      </c>
      <c r="G63" s="203">
        <v>42</v>
      </c>
      <c r="H63" s="203">
        <v>31</v>
      </c>
      <c r="I63" s="203">
        <v>72</v>
      </c>
      <c r="J63" s="203">
        <v>28</v>
      </c>
      <c r="K63" s="313">
        <v>100</v>
      </c>
    </row>
    <row r="64" spans="1:11" x14ac:dyDescent="0.2">
      <c r="A64" s="139" t="s">
        <v>240</v>
      </c>
      <c r="B64" s="205">
        <v>34.200000000000003</v>
      </c>
      <c r="C64" s="205">
        <v>28.5</v>
      </c>
      <c r="D64" s="205">
        <v>62.7</v>
      </c>
      <c r="E64" s="205">
        <v>25.5</v>
      </c>
      <c r="F64" s="239">
        <v>88.1</v>
      </c>
      <c r="G64" s="203">
        <v>39</v>
      </c>
      <c r="H64" s="203">
        <v>32</v>
      </c>
      <c r="I64" s="203">
        <v>71</v>
      </c>
      <c r="J64" s="203">
        <v>29</v>
      </c>
      <c r="K64" s="313">
        <v>100</v>
      </c>
    </row>
    <row r="65" spans="1:11" x14ac:dyDescent="0.2">
      <c r="A65" s="139" t="s">
        <v>250</v>
      </c>
      <c r="B65" s="205">
        <v>39.700000000000003</v>
      </c>
      <c r="C65" s="205">
        <v>37.1</v>
      </c>
      <c r="D65" s="205">
        <v>76.8</v>
      </c>
      <c r="E65" s="205">
        <v>22.3</v>
      </c>
      <c r="F65" s="239">
        <v>99.1</v>
      </c>
      <c r="G65" s="203">
        <v>40</v>
      </c>
      <c r="H65" s="203">
        <v>37</v>
      </c>
      <c r="I65" s="203">
        <v>77</v>
      </c>
      <c r="J65" s="203">
        <v>23</v>
      </c>
      <c r="K65" s="313">
        <v>100</v>
      </c>
    </row>
    <row r="66" spans="1:11" x14ac:dyDescent="0.2">
      <c r="A66" s="139" t="s">
        <v>257</v>
      </c>
      <c r="B66" s="205">
        <v>41.2</v>
      </c>
      <c r="C66" s="205">
        <v>41.3</v>
      </c>
      <c r="D66" s="205">
        <v>82.5</v>
      </c>
      <c r="E66" s="205">
        <v>24</v>
      </c>
      <c r="F66" s="239">
        <v>106.5</v>
      </c>
      <c r="G66" s="203">
        <v>39</v>
      </c>
      <c r="H66" s="203">
        <v>39</v>
      </c>
      <c r="I66" s="203">
        <v>77</v>
      </c>
      <c r="J66" s="203">
        <v>23</v>
      </c>
      <c r="K66" s="313">
        <v>100</v>
      </c>
    </row>
    <row r="67" spans="1:11" x14ac:dyDescent="0.2">
      <c r="A67" s="139" t="s">
        <v>271</v>
      </c>
      <c r="B67" s="205">
        <v>38.200000000000003</v>
      </c>
      <c r="C67" s="205">
        <v>41.8</v>
      </c>
      <c r="D67" s="205">
        <v>80</v>
      </c>
      <c r="E67" s="205">
        <v>20</v>
      </c>
      <c r="F67" s="239">
        <v>99.9</v>
      </c>
      <c r="G67" s="203">
        <v>38</v>
      </c>
      <c r="H67" s="203">
        <v>42</v>
      </c>
      <c r="I67" s="203">
        <v>80</v>
      </c>
      <c r="J67" s="203">
        <v>20</v>
      </c>
      <c r="K67" s="313">
        <v>100</v>
      </c>
    </row>
    <row r="68" spans="1:11" x14ac:dyDescent="0.2">
      <c r="A68" s="139" t="s">
        <v>281</v>
      </c>
      <c r="B68" s="205">
        <v>45.3</v>
      </c>
      <c r="C68" s="205">
        <v>56.8</v>
      </c>
      <c r="D68" s="205">
        <v>102.1</v>
      </c>
      <c r="E68" s="205">
        <v>21.5</v>
      </c>
      <c r="F68" s="239">
        <v>123.5</v>
      </c>
      <c r="G68" s="203">
        <v>37</v>
      </c>
      <c r="H68" s="203">
        <v>46</v>
      </c>
      <c r="I68" s="203">
        <v>83</v>
      </c>
      <c r="J68" s="203">
        <v>17</v>
      </c>
      <c r="K68" s="313">
        <v>100</v>
      </c>
    </row>
    <row r="69" spans="1:11" x14ac:dyDescent="0.2">
      <c r="A69" s="139" t="s">
        <v>758</v>
      </c>
      <c r="B69" s="205">
        <v>28.4</v>
      </c>
      <c r="C69" s="205">
        <v>46.3</v>
      </c>
      <c r="D69" s="205">
        <v>74.7</v>
      </c>
      <c r="E69" s="205">
        <v>14.9</v>
      </c>
      <c r="F69" s="239">
        <v>89.6</v>
      </c>
      <c r="G69" s="203">
        <v>32</v>
      </c>
      <c r="H69" s="203">
        <v>52</v>
      </c>
      <c r="I69" s="203">
        <v>83</v>
      </c>
      <c r="J69" s="203">
        <v>17</v>
      </c>
      <c r="K69" s="313">
        <v>100</v>
      </c>
    </row>
    <row r="70" spans="1:11" x14ac:dyDescent="0.2">
      <c r="A70" s="139" t="s">
        <v>785</v>
      </c>
      <c r="B70" s="205">
        <v>18.3</v>
      </c>
      <c r="C70" s="205">
        <v>56.1</v>
      </c>
      <c r="D70" s="205">
        <v>74.3</v>
      </c>
      <c r="E70" s="205">
        <v>8.8000000000000007</v>
      </c>
      <c r="F70" s="239">
        <v>83.1</v>
      </c>
      <c r="G70" s="203">
        <v>22</v>
      </c>
      <c r="H70" s="203">
        <v>67</v>
      </c>
      <c r="I70" s="203">
        <v>89</v>
      </c>
      <c r="J70" s="203">
        <v>11</v>
      </c>
      <c r="K70" s="313">
        <v>100</v>
      </c>
    </row>
    <row r="71" spans="1:11" x14ac:dyDescent="0.2">
      <c r="A71" s="145" t="s">
        <v>803</v>
      </c>
      <c r="B71" s="205">
        <v>18.8</v>
      </c>
      <c r="C71" s="205">
        <v>56.9</v>
      </c>
      <c r="D71" s="205">
        <v>75.7</v>
      </c>
      <c r="E71" s="205">
        <v>11.2</v>
      </c>
      <c r="F71" s="239">
        <v>86.8</v>
      </c>
      <c r="G71" s="203">
        <v>22</v>
      </c>
      <c r="H71" s="203">
        <v>66</v>
      </c>
      <c r="I71" s="203">
        <v>87</v>
      </c>
      <c r="J71" s="203">
        <v>13</v>
      </c>
      <c r="K71" s="313">
        <v>100</v>
      </c>
    </row>
    <row r="72" spans="1:11" x14ac:dyDescent="0.2">
      <c r="A72" s="139" t="s">
        <v>767</v>
      </c>
      <c r="B72" s="205">
        <v>18.600000000000001</v>
      </c>
      <c r="C72" s="205">
        <v>56.4</v>
      </c>
      <c r="D72" s="205">
        <v>75</v>
      </c>
      <c r="E72" s="205">
        <v>11.7</v>
      </c>
      <c r="F72" s="239">
        <v>86.7</v>
      </c>
      <c r="G72" s="203">
        <v>21</v>
      </c>
      <c r="H72" s="203">
        <v>65</v>
      </c>
      <c r="I72" s="203">
        <v>86</v>
      </c>
      <c r="J72" s="203">
        <v>14</v>
      </c>
      <c r="K72" s="313">
        <v>100</v>
      </c>
    </row>
    <row r="73" spans="1:11" x14ac:dyDescent="0.2">
      <c r="A73" s="139" t="s">
        <v>772</v>
      </c>
      <c r="B73" s="205">
        <v>18.2</v>
      </c>
      <c r="C73" s="205">
        <v>57.8</v>
      </c>
      <c r="D73" s="205">
        <v>76</v>
      </c>
      <c r="E73" s="205">
        <v>12.8</v>
      </c>
      <c r="F73" s="239">
        <v>88.8</v>
      </c>
      <c r="G73" s="203">
        <v>21</v>
      </c>
      <c r="H73" s="203">
        <v>65</v>
      </c>
      <c r="I73" s="203">
        <v>86</v>
      </c>
      <c r="J73" s="203">
        <v>14</v>
      </c>
      <c r="K73" s="313">
        <v>100</v>
      </c>
    </row>
    <row r="74" spans="1:11" x14ac:dyDescent="0.2">
      <c r="A74" s="139" t="s">
        <v>108</v>
      </c>
      <c r="B74" s="205">
        <v>13.6</v>
      </c>
      <c r="C74" s="205">
        <v>48.3</v>
      </c>
      <c r="D74" s="205">
        <v>61.9</v>
      </c>
      <c r="E74" s="205">
        <v>12</v>
      </c>
      <c r="F74" s="239">
        <v>73.900000000000006</v>
      </c>
      <c r="G74" s="203">
        <v>18</v>
      </c>
      <c r="H74" s="203">
        <v>65</v>
      </c>
      <c r="I74" s="203">
        <v>84</v>
      </c>
      <c r="J74" s="203">
        <v>16</v>
      </c>
      <c r="K74" s="313">
        <v>100</v>
      </c>
    </row>
    <row r="75" spans="1:11" s="361" customFormat="1" ht="39.75" customHeight="1" x14ac:dyDescent="0.2">
      <c r="A75" s="364" t="s">
        <v>98</v>
      </c>
      <c r="B75" s="349" t="s">
        <v>707</v>
      </c>
      <c r="C75" s="349" t="s">
        <v>707</v>
      </c>
      <c r="D75" s="349" t="s">
        <v>707</v>
      </c>
      <c r="E75" s="349" t="s">
        <v>707</v>
      </c>
      <c r="F75" s="350" t="s">
        <v>707</v>
      </c>
      <c r="G75" s="351" t="s">
        <v>707</v>
      </c>
      <c r="H75" s="351" t="s">
        <v>707</v>
      </c>
      <c r="I75" s="351" t="s">
        <v>707</v>
      </c>
      <c r="J75" s="351" t="s">
        <v>707</v>
      </c>
      <c r="K75" s="352" t="s">
        <v>707</v>
      </c>
    </row>
    <row r="76" spans="1:11" x14ac:dyDescent="0.2">
      <c r="A76" s="144" t="s">
        <v>175</v>
      </c>
      <c r="B76" s="205" t="s">
        <v>707</v>
      </c>
      <c r="C76" s="205" t="s">
        <v>707</v>
      </c>
      <c r="D76" s="205" t="s">
        <v>707</v>
      </c>
      <c r="E76" s="205" t="s">
        <v>707</v>
      </c>
      <c r="F76" s="239" t="s">
        <v>707</v>
      </c>
      <c r="G76" s="203" t="s">
        <v>707</v>
      </c>
      <c r="H76" s="203" t="s">
        <v>707</v>
      </c>
      <c r="I76" s="203" t="s">
        <v>707</v>
      </c>
      <c r="J76" s="203" t="s">
        <v>707</v>
      </c>
      <c r="K76" s="313" t="s">
        <v>707</v>
      </c>
    </row>
    <row r="77" spans="1:11" x14ac:dyDescent="0.2">
      <c r="A77" s="144" t="s">
        <v>176</v>
      </c>
      <c r="B77" s="205" t="s">
        <v>707</v>
      </c>
      <c r="C77" s="205" t="s">
        <v>707</v>
      </c>
      <c r="D77" s="205" t="s">
        <v>707</v>
      </c>
      <c r="E77" s="205" t="s">
        <v>707</v>
      </c>
      <c r="F77" s="239" t="s">
        <v>707</v>
      </c>
      <c r="G77" s="203" t="s">
        <v>707</v>
      </c>
      <c r="H77" s="203" t="s">
        <v>707</v>
      </c>
      <c r="I77" s="203" t="s">
        <v>707</v>
      </c>
      <c r="J77" s="203" t="s">
        <v>707</v>
      </c>
      <c r="K77" s="313" t="s">
        <v>707</v>
      </c>
    </row>
    <row r="78" spans="1:11" x14ac:dyDescent="0.2">
      <c r="A78" s="144" t="s">
        <v>177</v>
      </c>
      <c r="B78" s="205" t="s">
        <v>707</v>
      </c>
      <c r="C78" s="205" t="s">
        <v>707</v>
      </c>
      <c r="D78" s="205" t="s">
        <v>707</v>
      </c>
      <c r="E78" s="205" t="s">
        <v>707</v>
      </c>
      <c r="F78" s="239" t="s">
        <v>707</v>
      </c>
      <c r="G78" s="203" t="s">
        <v>707</v>
      </c>
      <c r="H78" s="203" t="s">
        <v>707</v>
      </c>
      <c r="I78" s="203" t="s">
        <v>707</v>
      </c>
      <c r="J78" s="203" t="s">
        <v>707</v>
      </c>
      <c r="K78" s="313" t="s">
        <v>707</v>
      </c>
    </row>
    <row r="79" spans="1:11" x14ac:dyDescent="0.2">
      <c r="A79" s="144" t="s">
        <v>178</v>
      </c>
      <c r="B79" s="205" t="s">
        <v>707</v>
      </c>
      <c r="C79" s="205" t="s">
        <v>707</v>
      </c>
      <c r="D79" s="205" t="s">
        <v>707</v>
      </c>
      <c r="E79" s="205" t="s">
        <v>707</v>
      </c>
      <c r="F79" s="239" t="s">
        <v>707</v>
      </c>
      <c r="G79" s="203" t="s">
        <v>707</v>
      </c>
      <c r="H79" s="203" t="s">
        <v>707</v>
      </c>
      <c r="I79" s="203" t="s">
        <v>707</v>
      </c>
      <c r="J79" s="203" t="s">
        <v>707</v>
      </c>
      <c r="K79" s="313" t="s">
        <v>707</v>
      </c>
    </row>
    <row r="80" spans="1:11" x14ac:dyDescent="0.2">
      <c r="A80" s="144" t="s">
        <v>179</v>
      </c>
      <c r="B80" s="205" t="s">
        <v>707</v>
      </c>
      <c r="C80" s="205" t="s">
        <v>707</v>
      </c>
      <c r="D80" s="205" t="s">
        <v>707</v>
      </c>
      <c r="E80" s="205" t="s">
        <v>707</v>
      </c>
      <c r="F80" s="239" t="s">
        <v>707</v>
      </c>
      <c r="G80" s="203" t="s">
        <v>707</v>
      </c>
      <c r="H80" s="203" t="s">
        <v>707</v>
      </c>
      <c r="I80" s="203" t="s">
        <v>707</v>
      </c>
      <c r="J80" s="203" t="s">
        <v>707</v>
      </c>
      <c r="K80" s="313" t="s">
        <v>707</v>
      </c>
    </row>
    <row r="81" spans="1:11" x14ac:dyDescent="0.2">
      <c r="A81" s="144" t="s">
        <v>180</v>
      </c>
      <c r="B81" s="205" t="s">
        <v>707</v>
      </c>
      <c r="C81" s="205" t="s">
        <v>707</v>
      </c>
      <c r="D81" s="205" t="s">
        <v>707</v>
      </c>
      <c r="E81" s="205" t="s">
        <v>707</v>
      </c>
      <c r="F81" s="239" t="s">
        <v>707</v>
      </c>
      <c r="G81" s="203" t="s">
        <v>707</v>
      </c>
      <c r="H81" s="203" t="s">
        <v>707</v>
      </c>
      <c r="I81" s="203" t="s">
        <v>707</v>
      </c>
      <c r="J81" s="203" t="s">
        <v>707</v>
      </c>
      <c r="K81" s="313" t="s">
        <v>707</v>
      </c>
    </row>
    <row r="82" spans="1:11" x14ac:dyDescent="0.2">
      <c r="A82" s="144" t="s">
        <v>181</v>
      </c>
      <c r="B82" s="205" t="s">
        <v>707</v>
      </c>
      <c r="C82" s="205" t="s">
        <v>707</v>
      </c>
      <c r="D82" s="205" t="s">
        <v>707</v>
      </c>
      <c r="E82" s="205" t="s">
        <v>707</v>
      </c>
      <c r="F82" s="239" t="s">
        <v>707</v>
      </c>
      <c r="G82" s="203" t="s">
        <v>707</v>
      </c>
      <c r="H82" s="203" t="s">
        <v>707</v>
      </c>
      <c r="I82" s="203" t="s">
        <v>707</v>
      </c>
      <c r="J82" s="203" t="s">
        <v>707</v>
      </c>
      <c r="K82" s="313" t="s">
        <v>707</v>
      </c>
    </row>
    <row r="83" spans="1:11" x14ac:dyDescent="0.2">
      <c r="A83" s="144" t="s">
        <v>182</v>
      </c>
      <c r="B83" s="205" t="s">
        <v>707</v>
      </c>
      <c r="C83" s="205" t="s">
        <v>707</v>
      </c>
      <c r="D83" s="205">
        <v>0.1</v>
      </c>
      <c r="E83" s="205" t="s">
        <v>707</v>
      </c>
      <c r="F83" s="239">
        <v>0.1</v>
      </c>
      <c r="G83" s="203" t="s">
        <v>707</v>
      </c>
      <c r="H83" s="203" t="s">
        <v>707</v>
      </c>
      <c r="I83" s="203">
        <v>53</v>
      </c>
      <c r="J83" s="203" t="s">
        <v>707</v>
      </c>
      <c r="K83" s="313">
        <v>100</v>
      </c>
    </row>
    <row r="84" spans="1:11" x14ac:dyDescent="0.2">
      <c r="A84" s="144" t="s">
        <v>183</v>
      </c>
      <c r="B84" s="205">
        <v>0.1</v>
      </c>
      <c r="C84" s="205">
        <v>0.1</v>
      </c>
      <c r="D84" s="205">
        <v>0.1</v>
      </c>
      <c r="E84" s="205">
        <v>0.1</v>
      </c>
      <c r="F84" s="239">
        <v>0.2</v>
      </c>
      <c r="G84" s="203">
        <v>38</v>
      </c>
      <c r="H84" s="203">
        <v>21</v>
      </c>
      <c r="I84" s="203">
        <v>59</v>
      </c>
      <c r="J84" s="203">
        <v>41</v>
      </c>
      <c r="K84" s="313">
        <v>100</v>
      </c>
    </row>
    <row r="85" spans="1:11" x14ac:dyDescent="0.2">
      <c r="A85" s="144" t="s">
        <v>184</v>
      </c>
      <c r="B85" s="205">
        <v>0.1</v>
      </c>
      <c r="C85" s="205">
        <v>0.1</v>
      </c>
      <c r="D85" s="205">
        <v>0.2</v>
      </c>
      <c r="E85" s="205">
        <v>0.1</v>
      </c>
      <c r="F85" s="239">
        <v>0.3</v>
      </c>
      <c r="G85" s="203">
        <v>38</v>
      </c>
      <c r="H85" s="203">
        <v>22</v>
      </c>
      <c r="I85" s="203">
        <v>61</v>
      </c>
      <c r="J85" s="203">
        <v>39</v>
      </c>
      <c r="K85" s="313">
        <v>100</v>
      </c>
    </row>
    <row r="86" spans="1:11" x14ac:dyDescent="0.2">
      <c r="A86" s="144" t="s">
        <v>185</v>
      </c>
      <c r="B86" s="205">
        <v>0.2</v>
      </c>
      <c r="C86" s="205">
        <v>0.1</v>
      </c>
      <c r="D86" s="205">
        <v>0.3</v>
      </c>
      <c r="E86" s="205">
        <v>0.2</v>
      </c>
      <c r="F86" s="239">
        <v>0.5</v>
      </c>
      <c r="G86" s="203">
        <v>41</v>
      </c>
      <c r="H86" s="203">
        <v>19</v>
      </c>
      <c r="I86" s="203">
        <v>60</v>
      </c>
      <c r="J86" s="203">
        <v>40</v>
      </c>
      <c r="K86" s="313">
        <v>100</v>
      </c>
    </row>
    <row r="87" spans="1:11" x14ac:dyDescent="0.2">
      <c r="A87" s="144" t="s">
        <v>186</v>
      </c>
      <c r="B87" s="205">
        <v>0.4</v>
      </c>
      <c r="C87" s="205">
        <v>0.2</v>
      </c>
      <c r="D87" s="205">
        <v>0.6</v>
      </c>
      <c r="E87" s="205">
        <v>0.3</v>
      </c>
      <c r="F87" s="239">
        <v>0.9</v>
      </c>
      <c r="G87" s="203">
        <v>46</v>
      </c>
      <c r="H87" s="203">
        <v>19</v>
      </c>
      <c r="I87" s="203">
        <v>66</v>
      </c>
      <c r="J87" s="203">
        <v>34</v>
      </c>
      <c r="K87" s="313">
        <v>100</v>
      </c>
    </row>
    <row r="88" spans="1:11" x14ac:dyDescent="0.2">
      <c r="A88" s="144" t="s">
        <v>187</v>
      </c>
      <c r="B88" s="205">
        <v>0.7</v>
      </c>
      <c r="C88" s="205">
        <v>0.2</v>
      </c>
      <c r="D88" s="205">
        <v>0.9</v>
      </c>
      <c r="E88" s="205">
        <v>0.5</v>
      </c>
      <c r="F88" s="239">
        <v>1.4</v>
      </c>
      <c r="G88" s="203">
        <v>48</v>
      </c>
      <c r="H88" s="203">
        <v>17</v>
      </c>
      <c r="I88" s="203">
        <v>65</v>
      </c>
      <c r="J88" s="203">
        <v>35</v>
      </c>
      <c r="K88" s="313">
        <v>100</v>
      </c>
    </row>
    <row r="89" spans="1:11" x14ac:dyDescent="0.2">
      <c r="A89" s="144" t="s">
        <v>188</v>
      </c>
      <c r="B89" s="205">
        <v>0.9</v>
      </c>
      <c r="C89" s="205">
        <v>0.3</v>
      </c>
      <c r="D89" s="205">
        <v>1.2</v>
      </c>
      <c r="E89" s="205">
        <v>0.5</v>
      </c>
      <c r="F89" s="239">
        <v>1.7</v>
      </c>
      <c r="G89" s="203">
        <v>54</v>
      </c>
      <c r="H89" s="203">
        <v>16</v>
      </c>
      <c r="I89" s="203">
        <v>70</v>
      </c>
      <c r="J89" s="203">
        <v>30</v>
      </c>
      <c r="K89" s="313">
        <v>100</v>
      </c>
    </row>
    <row r="90" spans="1:11" x14ac:dyDescent="0.2">
      <c r="A90" s="144" t="s">
        <v>189</v>
      </c>
      <c r="B90" s="205">
        <v>1.4</v>
      </c>
      <c r="C90" s="205">
        <v>0.3</v>
      </c>
      <c r="D90" s="205">
        <v>1.7</v>
      </c>
      <c r="E90" s="205">
        <v>1</v>
      </c>
      <c r="F90" s="239">
        <v>2.7</v>
      </c>
      <c r="G90" s="203">
        <v>51</v>
      </c>
      <c r="H90" s="203">
        <v>13</v>
      </c>
      <c r="I90" s="203">
        <v>64</v>
      </c>
      <c r="J90" s="203">
        <v>36</v>
      </c>
      <c r="K90" s="313">
        <v>100</v>
      </c>
    </row>
    <row r="91" spans="1:11" x14ac:dyDescent="0.2">
      <c r="A91" s="144" t="s">
        <v>190</v>
      </c>
      <c r="B91" s="205">
        <v>2.1</v>
      </c>
      <c r="C91" s="205">
        <v>0.5</v>
      </c>
      <c r="D91" s="205">
        <v>2.6</v>
      </c>
      <c r="E91" s="205">
        <v>1.4</v>
      </c>
      <c r="F91" s="239">
        <v>4</v>
      </c>
      <c r="G91" s="203">
        <v>52</v>
      </c>
      <c r="H91" s="203">
        <v>12</v>
      </c>
      <c r="I91" s="203">
        <v>65</v>
      </c>
      <c r="J91" s="203">
        <v>35</v>
      </c>
      <c r="K91" s="313">
        <v>100</v>
      </c>
    </row>
    <row r="92" spans="1:11" x14ac:dyDescent="0.2">
      <c r="A92" s="144" t="s">
        <v>191</v>
      </c>
      <c r="B92" s="205">
        <v>3</v>
      </c>
      <c r="C92" s="205">
        <v>0.7</v>
      </c>
      <c r="D92" s="205">
        <v>3.7</v>
      </c>
      <c r="E92" s="205">
        <v>2</v>
      </c>
      <c r="F92" s="239">
        <v>5.6</v>
      </c>
      <c r="G92" s="203">
        <v>53</v>
      </c>
      <c r="H92" s="203">
        <v>12</v>
      </c>
      <c r="I92" s="203">
        <v>65</v>
      </c>
      <c r="J92" s="203">
        <v>35</v>
      </c>
      <c r="K92" s="313">
        <v>100</v>
      </c>
    </row>
    <row r="93" spans="1:11" x14ac:dyDescent="0.2">
      <c r="A93" s="144" t="s">
        <v>192</v>
      </c>
      <c r="B93" s="205">
        <v>2.9</v>
      </c>
      <c r="C93" s="205">
        <v>0.6</v>
      </c>
      <c r="D93" s="205">
        <v>3.6</v>
      </c>
      <c r="E93" s="205">
        <v>2.1</v>
      </c>
      <c r="F93" s="239">
        <v>5.6</v>
      </c>
      <c r="G93" s="203">
        <v>52</v>
      </c>
      <c r="H93" s="203">
        <v>11</v>
      </c>
      <c r="I93" s="203">
        <v>63</v>
      </c>
      <c r="J93" s="203">
        <v>37</v>
      </c>
      <c r="K93" s="313">
        <v>100</v>
      </c>
    </row>
    <row r="94" spans="1:11" x14ac:dyDescent="0.2">
      <c r="A94" s="144" t="s">
        <v>193</v>
      </c>
      <c r="B94" s="205">
        <v>3.2</v>
      </c>
      <c r="C94" s="205">
        <v>0.8</v>
      </c>
      <c r="D94" s="205">
        <v>4</v>
      </c>
      <c r="E94" s="205">
        <v>2.2000000000000002</v>
      </c>
      <c r="F94" s="239">
        <v>6.2</v>
      </c>
      <c r="G94" s="203">
        <v>52</v>
      </c>
      <c r="H94" s="203">
        <v>13</v>
      </c>
      <c r="I94" s="203">
        <v>65</v>
      </c>
      <c r="J94" s="203">
        <v>35</v>
      </c>
      <c r="K94" s="313">
        <v>100</v>
      </c>
    </row>
    <row r="95" spans="1:11" x14ac:dyDescent="0.2">
      <c r="A95" s="144" t="s">
        <v>194</v>
      </c>
      <c r="B95" s="205">
        <v>3.9</v>
      </c>
      <c r="C95" s="205">
        <v>0.9</v>
      </c>
      <c r="D95" s="205">
        <v>4.8</v>
      </c>
      <c r="E95" s="205">
        <v>2.6</v>
      </c>
      <c r="F95" s="239">
        <v>7.4</v>
      </c>
      <c r="G95" s="203">
        <v>53</v>
      </c>
      <c r="H95" s="203">
        <v>12</v>
      </c>
      <c r="I95" s="203">
        <v>65</v>
      </c>
      <c r="J95" s="203">
        <v>35</v>
      </c>
      <c r="K95" s="313">
        <v>100</v>
      </c>
    </row>
    <row r="96" spans="1:11" x14ac:dyDescent="0.2">
      <c r="A96" s="144" t="s">
        <v>195</v>
      </c>
      <c r="B96" s="205">
        <v>4.8</v>
      </c>
      <c r="C96" s="205">
        <v>1.1000000000000001</v>
      </c>
      <c r="D96" s="205">
        <v>5.9</v>
      </c>
      <c r="E96" s="205">
        <v>3.3</v>
      </c>
      <c r="F96" s="239">
        <v>9.1999999999999993</v>
      </c>
      <c r="G96" s="203">
        <v>53</v>
      </c>
      <c r="H96" s="203">
        <v>12</v>
      </c>
      <c r="I96" s="203">
        <v>64</v>
      </c>
      <c r="J96" s="203">
        <v>36</v>
      </c>
      <c r="K96" s="313">
        <v>100</v>
      </c>
    </row>
    <row r="97" spans="1:11" x14ac:dyDescent="0.2">
      <c r="A97" s="144" t="s">
        <v>196</v>
      </c>
      <c r="B97" s="205">
        <v>5.0999999999999996</v>
      </c>
      <c r="C97" s="205">
        <v>1.1000000000000001</v>
      </c>
      <c r="D97" s="205">
        <v>6.2</v>
      </c>
      <c r="E97" s="205">
        <v>3.4</v>
      </c>
      <c r="F97" s="239">
        <v>9.6</v>
      </c>
      <c r="G97" s="203">
        <v>53</v>
      </c>
      <c r="H97" s="203">
        <v>12</v>
      </c>
      <c r="I97" s="203">
        <v>65</v>
      </c>
      <c r="J97" s="203">
        <v>35</v>
      </c>
      <c r="K97" s="313">
        <v>100</v>
      </c>
    </row>
    <row r="98" spans="1:11" x14ac:dyDescent="0.2">
      <c r="A98" s="144" t="s">
        <v>197</v>
      </c>
      <c r="B98" s="205">
        <v>6</v>
      </c>
      <c r="C98" s="205">
        <v>1.4</v>
      </c>
      <c r="D98" s="205">
        <v>7.3</v>
      </c>
      <c r="E98" s="205">
        <v>3.5</v>
      </c>
      <c r="F98" s="239">
        <v>10.8</v>
      </c>
      <c r="G98" s="203">
        <v>55</v>
      </c>
      <c r="H98" s="203">
        <v>12</v>
      </c>
      <c r="I98" s="203">
        <v>68</v>
      </c>
      <c r="J98" s="203">
        <v>32</v>
      </c>
      <c r="K98" s="313">
        <v>100</v>
      </c>
    </row>
    <row r="99" spans="1:11" x14ac:dyDescent="0.2">
      <c r="A99" s="144" t="s">
        <v>198</v>
      </c>
      <c r="B99" s="205">
        <v>6.3</v>
      </c>
      <c r="C99" s="205">
        <v>1.4</v>
      </c>
      <c r="D99" s="205">
        <v>7.6</v>
      </c>
      <c r="E99" s="205">
        <v>3.8</v>
      </c>
      <c r="F99" s="239">
        <v>11.5</v>
      </c>
      <c r="G99" s="203">
        <v>55</v>
      </c>
      <c r="H99" s="203">
        <v>12</v>
      </c>
      <c r="I99" s="203">
        <v>67</v>
      </c>
      <c r="J99" s="203">
        <v>33</v>
      </c>
      <c r="K99" s="313">
        <v>100</v>
      </c>
    </row>
    <row r="100" spans="1:11" x14ac:dyDescent="0.2">
      <c r="A100" s="144" t="s">
        <v>199</v>
      </c>
      <c r="B100" s="205">
        <v>7.4</v>
      </c>
      <c r="C100" s="205">
        <v>1.7</v>
      </c>
      <c r="D100" s="205">
        <v>9.1</v>
      </c>
      <c r="E100" s="205">
        <v>4.5999999999999996</v>
      </c>
      <c r="F100" s="239">
        <v>13.6</v>
      </c>
      <c r="G100" s="203">
        <v>54</v>
      </c>
      <c r="H100" s="203">
        <v>12</v>
      </c>
      <c r="I100" s="203">
        <v>67</v>
      </c>
      <c r="J100" s="203">
        <v>33</v>
      </c>
      <c r="K100" s="313">
        <v>100</v>
      </c>
    </row>
    <row r="101" spans="1:11" x14ac:dyDescent="0.2">
      <c r="A101" s="144" t="s">
        <v>200</v>
      </c>
      <c r="B101" s="205">
        <v>5.9</v>
      </c>
      <c r="C101" s="205">
        <v>1.3</v>
      </c>
      <c r="D101" s="205">
        <v>7.3</v>
      </c>
      <c r="E101" s="205">
        <v>3.2</v>
      </c>
      <c r="F101" s="239">
        <v>10.4</v>
      </c>
      <c r="G101" s="203">
        <v>57</v>
      </c>
      <c r="H101" s="203">
        <v>13</v>
      </c>
      <c r="I101" s="203">
        <v>70</v>
      </c>
      <c r="J101" s="203">
        <v>30</v>
      </c>
      <c r="K101" s="313">
        <v>100</v>
      </c>
    </row>
    <row r="102" spans="1:11" x14ac:dyDescent="0.2">
      <c r="A102" s="144" t="s">
        <v>201</v>
      </c>
      <c r="B102" s="205">
        <v>8.1999999999999993</v>
      </c>
      <c r="C102" s="205">
        <v>2</v>
      </c>
      <c r="D102" s="205">
        <v>10.199999999999999</v>
      </c>
      <c r="E102" s="205">
        <v>4.2</v>
      </c>
      <c r="F102" s="239">
        <v>14.4</v>
      </c>
      <c r="G102" s="203">
        <v>57</v>
      </c>
      <c r="H102" s="203">
        <v>14</v>
      </c>
      <c r="I102" s="203">
        <v>71</v>
      </c>
      <c r="J102" s="203">
        <v>29</v>
      </c>
      <c r="K102" s="313">
        <v>100</v>
      </c>
    </row>
    <row r="103" spans="1:11" x14ac:dyDescent="0.2">
      <c r="A103" s="144" t="s">
        <v>202</v>
      </c>
      <c r="B103" s="205">
        <v>9.5</v>
      </c>
      <c r="C103" s="205">
        <v>2.1</v>
      </c>
      <c r="D103" s="205">
        <v>11.7</v>
      </c>
      <c r="E103" s="205">
        <v>4.7</v>
      </c>
      <c r="F103" s="239">
        <v>16.399999999999999</v>
      </c>
      <c r="G103" s="203">
        <v>58</v>
      </c>
      <c r="H103" s="203">
        <v>13</v>
      </c>
      <c r="I103" s="203">
        <v>71</v>
      </c>
      <c r="J103" s="203">
        <v>29</v>
      </c>
      <c r="K103" s="313">
        <v>100</v>
      </c>
    </row>
    <row r="104" spans="1:11" x14ac:dyDescent="0.2">
      <c r="A104" s="144" t="s">
        <v>203</v>
      </c>
      <c r="B104" s="205">
        <v>11</v>
      </c>
      <c r="C104" s="205">
        <v>2.7</v>
      </c>
      <c r="D104" s="205">
        <v>13.7</v>
      </c>
      <c r="E104" s="205">
        <v>6.3</v>
      </c>
      <c r="F104" s="239">
        <v>20</v>
      </c>
      <c r="G104" s="203">
        <v>55</v>
      </c>
      <c r="H104" s="203">
        <v>13</v>
      </c>
      <c r="I104" s="203">
        <v>69</v>
      </c>
      <c r="J104" s="203">
        <v>31</v>
      </c>
      <c r="K104" s="313">
        <v>100</v>
      </c>
    </row>
    <row r="105" spans="1:11" x14ac:dyDescent="0.2">
      <c r="A105" s="144" t="s">
        <v>204</v>
      </c>
      <c r="B105" s="205">
        <v>7.7</v>
      </c>
      <c r="C105" s="205">
        <v>2.2999999999999998</v>
      </c>
      <c r="D105" s="205">
        <v>10</v>
      </c>
      <c r="E105" s="205">
        <v>4.5999999999999996</v>
      </c>
      <c r="F105" s="239">
        <v>14.6</v>
      </c>
      <c r="G105" s="203">
        <v>53</v>
      </c>
      <c r="H105" s="203">
        <v>16</v>
      </c>
      <c r="I105" s="203">
        <v>68</v>
      </c>
      <c r="J105" s="203">
        <v>32</v>
      </c>
      <c r="K105" s="313">
        <v>100</v>
      </c>
    </row>
    <row r="106" spans="1:11" x14ac:dyDescent="0.2">
      <c r="A106" s="144" t="s">
        <v>205</v>
      </c>
      <c r="B106" s="205">
        <v>8.1</v>
      </c>
      <c r="C106" s="205">
        <v>3.5</v>
      </c>
      <c r="D106" s="205">
        <v>11.5</v>
      </c>
      <c r="E106" s="205">
        <v>5.2</v>
      </c>
      <c r="F106" s="239">
        <v>16.8</v>
      </c>
      <c r="G106" s="203">
        <v>48</v>
      </c>
      <c r="H106" s="203">
        <v>21</v>
      </c>
      <c r="I106" s="203">
        <v>69</v>
      </c>
      <c r="J106" s="203">
        <v>31</v>
      </c>
      <c r="K106" s="313">
        <v>100</v>
      </c>
    </row>
    <row r="107" spans="1:11" x14ac:dyDescent="0.2">
      <c r="A107" s="144" t="s">
        <v>206</v>
      </c>
      <c r="B107" s="205">
        <v>7.4</v>
      </c>
      <c r="C107" s="205">
        <v>3.9</v>
      </c>
      <c r="D107" s="205">
        <v>11.3</v>
      </c>
      <c r="E107" s="205">
        <v>6.3</v>
      </c>
      <c r="F107" s="239">
        <v>17.7</v>
      </c>
      <c r="G107" s="203">
        <v>42</v>
      </c>
      <c r="H107" s="203">
        <v>22</v>
      </c>
      <c r="I107" s="203">
        <v>64</v>
      </c>
      <c r="J107" s="203">
        <v>36</v>
      </c>
      <c r="K107" s="313">
        <v>100</v>
      </c>
    </row>
    <row r="108" spans="1:11" x14ac:dyDescent="0.2">
      <c r="A108" s="144" t="s">
        <v>207</v>
      </c>
      <c r="B108" s="205">
        <v>7.2</v>
      </c>
      <c r="C108" s="205">
        <v>4.7</v>
      </c>
      <c r="D108" s="205">
        <v>11.9</v>
      </c>
      <c r="E108" s="205">
        <v>6.4</v>
      </c>
      <c r="F108" s="239">
        <v>18.3</v>
      </c>
      <c r="G108" s="203">
        <v>39</v>
      </c>
      <c r="H108" s="203">
        <v>26</v>
      </c>
      <c r="I108" s="203">
        <v>65</v>
      </c>
      <c r="J108" s="203">
        <v>35</v>
      </c>
      <c r="K108" s="313">
        <v>100</v>
      </c>
    </row>
    <row r="109" spans="1:11" x14ac:dyDescent="0.2">
      <c r="A109" s="144" t="s">
        <v>208</v>
      </c>
      <c r="B109" s="205">
        <v>7.2</v>
      </c>
      <c r="C109" s="205">
        <v>5</v>
      </c>
      <c r="D109" s="205">
        <v>12.2</v>
      </c>
      <c r="E109" s="205">
        <v>5.8</v>
      </c>
      <c r="F109" s="239">
        <v>17.899999999999999</v>
      </c>
      <c r="G109" s="203">
        <v>40</v>
      </c>
      <c r="H109" s="203">
        <v>28</v>
      </c>
      <c r="I109" s="203">
        <v>68</v>
      </c>
      <c r="J109" s="203">
        <v>32</v>
      </c>
      <c r="K109" s="313">
        <v>100</v>
      </c>
    </row>
    <row r="110" spans="1:11" x14ac:dyDescent="0.2">
      <c r="A110" s="144" t="s">
        <v>231</v>
      </c>
      <c r="B110" s="205">
        <v>7</v>
      </c>
      <c r="C110" s="205">
        <v>5.2</v>
      </c>
      <c r="D110" s="205">
        <v>12.2</v>
      </c>
      <c r="E110" s="205">
        <v>4.5</v>
      </c>
      <c r="F110" s="239">
        <v>16.600000000000001</v>
      </c>
      <c r="G110" s="203">
        <v>42</v>
      </c>
      <c r="H110" s="203">
        <v>31</v>
      </c>
      <c r="I110" s="203">
        <v>73</v>
      </c>
      <c r="J110" s="203">
        <v>27</v>
      </c>
      <c r="K110" s="313">
        <v>100</v>
      </c>
    </row>
    <row r="111" spans="1:11" x14ac:dyDescent="0.2">
      <c r="A111" s="144" t="s">
        <v>232</v>
      </c>
      <c r="B111" s="205">
        <v>7.5</v>
      </c>
      <c r="C111" s="205">
        <v>5.5</v>
      </c>
      <c r="D111" s="205">
        <v>13.1</v>
      </c>
      <c r="E111" s="205">
        <v>5</v>
      </c>
      <c r="F111" s="239">
        <v>18</v>
      </c>
      <c r="G111" s="203">
        <v>42</v>
      </c>
      <c r="H111" s="203">
        <v>31</v>
      </c>
      <c r="I111" s="203">
        <v>72</v>
      </c>
      <c r="J111" s="203">
        <v>28</v>
      </c>
      <c r="K111" s="313">
        <v>100</v>
      </c>
    </row>
    <row r="112" spans="1:11" x14ac:dyDescent="0.2">
      <c r="A112" s="144" t="s">
        <v>233</v>
      </c>
      <c r="B112" s="205">
        <v>8.3000000000000007</v>
      </c>
      <c r="C112" s="205">
        <v>5.7</v>
      </c>
      <c r="D112" s="205">
        <v>14</v>
      </c>
      <c r="E112" s="205">
        <v>6</v>
      </c>
      <c r="F112" s="239">
        <v>20</v>
      </c>
      <c r="G112" s="203">
        <v>41</v>
      </c>
      <c r="H112" s="203">
        <v>29</v>
      </c>
      <c r="I112" s="203">
        <v>70</v>
      </c>
      <c r="J112" s="203">
        <v>30</v>
      </c>
      <c r="K112" s="313">
        <v>100</v>
      </c>
    </row>
    <row r="113" spans="1:11" x14ac:dyDescent="0.2">
      <c r="A113" s="145" t="s">
        <v>234</v>
      </c>
      <c r="B113" s="205">
        <v>7.5</v>
      </c>
      <c r="C113" s="205">
        <v>5.5</v>
      </c>
      <c r="D113" s="205">
        <v>13</v>
      </c>
      <c r="E113" s="205">
        <v>4.4000000000000004</v>
      </c>
      <c r="F113" s="239">
        <v>17.5</v>
      </c>
      <c r="G113" s="203">
        <v>43</v>
      </c>
      <c r="H113" s="203">
        <v>32</v>
      </c>
      <c r="I113" s="203">
        <v>75</v>
      </c>
      <c r="J113" s="203">
        <v>25</v>
      </c>
      <c r="K113" s="313">
        <v>100</v>
      </c>
    </row>
    <row r="114" spans="1:11" x14ac:dyDescent="0.2">
      <c r="A114" s="145" t="s">
        <v>235</v>
      </c>
      <c r="B114" s="205">
        <v>12.6</v>
      </c>
      <c r="C114" s="205">
        <v>9.1999999999999993</v>
      </c>
      <c r="D114" s="205">
        <v>21.8</v>
      </c>
      <c r="E114" s="205">
        <v>8.1999999999999993</v>
      </c>
      <c r="F114" s="239">
        <v>30</v>
      </c>
      <c r="G114" s="203">
        <v>42</v>
      </c>
      <c r="H114" s="203">
        <v>31</v>
      </c>
      <c r="I114" s="203">
        <v>73</v>
      </c>
      <c r="J114" s="203">
        <v>27</v>
      </c>
      <c r="K114" s="313">
        <v>100</v>
      </c>
    </row>
    <row r="115" spans="1:11" x14ac:dyDescent="0.2">
      <c r="A115" s="145" t="s">
        <v>236</v>
      </c>
      <c r="B115" s="205">
        <v>11.1</v>
      </c>
      <c r="C115" s="205">
        <v>8.1</v>
      </c>
      <c r="D115" s="205">
        <v>19.2</v>
      </c>
      <c r="E115" s="205">
        <v>8</v>
      </c>
      <c r="F115" s="239">
        <v>27.2</v>
      </c>
      <c r="G115" s="203">
        <v>41</v>
      </c>
      <c r="H115" s="203">
        <v>30</v>
      </c>
      <c r="I115" s="203">
        <v>71</v>
      </c>
      <c r="J115" s="203">
        <v>29</v>
      </c>
      <c r="K115" s="313">
        <v>100</v>
      </c>
    </row>
    <row r="116" spans="1:11" x14ac:dyDescent="0.2">
      <c r="A116" s="234" t="s">
        <v>241</v>
      </c>
      <c r="B116" s="205">
        <v>11</v>
      </c>
      <c r="C116" s="205">
        <v>8.6</v>
      </c>
      <c r="D116" s="205">
        <v>19.600000000000001</v>
      </c>
      <c r="E116" s="205">
        <v>8.6999999999999993</v>
      </c>
      <c r="F116" s="239">
        <v>28.3</v>
      </c>
      <c r="G116" s="203">
        <v>39</v>
      </c>
      <c r="H116" s="203">
        <v>30</v>
      </c>
      <c r="I116" s="203">
        <v>69</v>
      </c>
      <c r="J116" s="203">
        <v>31</v>
      </c>
      <c r="K116" s="313">
        <v>100</v>
      </c>
    </row>
    <row r="117" spans="1:11" x14ac:dyDescent="0.2">
      <c r="A117" s="234" t="s">
        <v>242</v>
      </c>
      <c r="B117" s="205">
        <v>9.5</v>
      </c>
      <c r="C117" s="205">
        <v>8.3000000000000007</v>
      </c>
      <c r="D117" s="205">
        <v>17.8</v>
      </c>
      <c r="E117" s="205">
        <v>8</v>
      </c>
      <c r="F117" s="239">
        <v>25.9</v>
      </c>
      <c r="G117" s="203">
        <v>37</v>
      </c>
      <c r="H117" s="203">
        <v>32</v>
      </c>
      <c r="I117" s="203">
        <v>69</v>
      </c>
      <c r="J117" s="203">
        <v>31</v>
      </c>
      <c r="K117" s="313">
        <v>100</v>
      </c>
    </row>
    <row r="118" spans="1:11" x14ac:dyDescent="0.2">
      <c r="A118" s="234" t="s">
        <v>243</v>
      </c>
      <c r="B118" s="205">
        <v>13.6</v>
      </c>
      <c r="C118" s="205">
        <v>11.6</v>
      </c>
      <c r="D118" s="205">
        <v>25.2</v>
      </c>
      <c r="E118" s="205">
        <v>8.6999999999999993</v>
      </c>
      <c r="F118" s="239">
        <v>34</v>
      </c>
      <c r="G118" s="203">
        <v>40</v>
      </c>
      <c r="H118" s="203">
        <v>34</v>
      </c>
      <c r="I118" s="203">
        <v>74</v>
      </c>
      <c r="J118" s="203">
        <v>26</v>
      </c>
      <c r="K118" s="313">
        <v>100</v>
      </c>
    </row>
    <row r="119" spans="1:11" x14ac:dyDescent="0.2">
      <c r="A119" s="235" t="s">
        <v>251</v>
      </c>
      <c r="B119" s="205">
        <v>11.8</v>
      </c>
      <c r="C119" s="205">
        <v>10.1</v>
      </c>
      <c r="D119" s="205">
        <v>21.9</v>
      </c>
      <c r="E119" s="205">
        <v>7.5</v>
      </c>
      <c r="F119" s="239">
        <v>29.3</v>
      </c>
      <c r="G119" s="203">
        <v>40</v>
      </c>
      <c r="H119" s="203">
        <v>34</v>
      </c>
      <c r="I119" s="203">
        <v>75</v>
      </c>
      <c r="J119" s="203">
        <v>25</v>
      </c>
      <c r="K119" s="313">
        <v>100</v>
      </c>
    </row>
    <row r="120" spans="1:11" x14ac:dyDescent="0.2">
      <c r="A120" s="235" t="s">
        <v>252</v>
      </c>
      <c r="B120" s="205">
        <v>14.3</v>
      </c>
      <c r="C120" s="205">
        <v>13.5</v>
      </c>
      <c r="D120" s="205">
        <v>27.9</v>
      </c>
      <c r="E120" s="205">
        <v>7.9</v>
      </c>
      <c r="F120" s="239">
        <v>35.799999999999997</v>
      </c>
      <c r="G120" s="203">
        <v>40</v>
      </c>
      <c r="H120" s="203">
        <v>38</v>
      </c>
      <c r="I120" s="203">
        <v>78</v>
      </c>
      <c r="J120" s="203">
        <v>22</v>
      </c>
      <c r="K120" s="313">
        <v>100</v>
      </c>
    </row>
    <row r="121" spans="1:11" x14ac:dyDescent="0.2">
      <c r="A121" s="235" t="s">
        <v>253</v>
      </c>
      <c r="B121" s="205">
        <v>13.6</v>
      </c>
      <c r="C121" s="205">
        <v>13.4</v>
      </c>
      <c r="D121" s="205">
        <v>27</v>
      </c>
      <c r="E121" s="205">
        <v>7</v>
      </c>
      <c r="F121" s="239">
        <v>34</v>
      </c>
      <c r="G121" s="203">
        <v>40</v>
      </c>
      <c r="H121" s="203">
        <v>40</v>
      </c>
      <c r="I121" s="203">
        <v>80</v>
      </c>
      <c r="J121" s="203">
        <v>20</v>
      </c>
      <c r="K121" s="313">
        <v>100</v>
      </c>
    </row>
    <row r="122" spans="1:11" x14ac:dyDescent="0.2">
      <c r="A122" s="234" t="s">
        <v>258</v>
      </c>
      <c r="B122" s="205">
        <v>14.7</v>
      </c>
      <c r="C122" s="205">
        <v>14.5</v>
      </c>
      <c r="D122" s="205">
        <v>29.2</v>
      </c>
      <c r="E122" s="205">
        <v>8.3000000000000007</v>
      </c>
      <c r="F122" s="239">
        <v>37.5</v>
      </c>
      <c r="G122" s="203">
        <v>39</v>
      </c>
      <c r="H122" s="203">
        <v>39</v>
      </c>
      <c r="I122" s="203">
        <v>78</v>
      </c>
      <c r="J122" s="203">
        <v>22</v>
      </c>
      <c r="K122" s="313">
        <v>100</v>
      </c>
    </row>
    <row r="123" spans="1:11" x14ac:dyDescent="0.2">
      <c r="A123" s="234" t="s">
        <v>259</v>
      </c>
      <c r="B123" s="205">
        <v>13.6</v>
      </c>
      <c r="C123" s="205">
        <v>13.2</v>
      </c>
      <c r="D123" s="205">
        <v>26.9</v>
      </c>
      <c r="E123" s="205">
        <v>8.6</v>
      </c>
      <c r="F123" s="239">
        <v>35.5</v>
      </c>
      <c r="G123" s="203">
        <v>38</v>
      </c>
      <c r="H123" s="203">
        <v>37</v>
      </c>
      <c r="I123" s="203">
        <v>76</v>
      </c>
      <c r="J123" s="203">
        <v>24</v>
      </c>
      <c r="K123" s="313">
        <v>100</v>
      </c>
    </row>
    <row r="124" spans="1:11" x14ac:dyDescent="0.2">
      <c r="A124" s="234" t="s">
        <v>260</v>
      </c>
      <c r="B124" s="205">
        <v>12.9</v>
      </c>
      <c r="C124" s="205">
        <v>13.5</v>
      </c>
      <c r="D124" s="205">
        <v>26.4</v>
      </c>
      <c r="E124" s="205">
        <v>7.1</v>
      </c>
      <c r="F124" s="239">
        <v>33.6</v>
      </c>
      <c r="G124" s="203">
        <v>38</v>
      </c>
      <c r="H124" s="203">
        <v>40</v>
      </c>
      <c r="I124" s="203">
        <v>79</v>
      </c>
      <c r="J124" s="203">
        <v>21</v>
      </c>
      <c r="K124" s="313">
        <v>100</v>
      </c>
    </row>
    <row r="125" spans="1:11" x14ac:dyDescent="0.2">
      <c r="A125" s="234" t="s">
        <v>266</v>
      </c>
      <c r="B125" s="205">
        <v>10.3</v>
      </c>
      <c r="C125" s="205">
        <v>10.6</v>
      </c>
      <c r="D125" s="205">
        <v>20.9</v>
      </c>
      <c r="E125" s="205">
        <v>5.0999999999999996</v>
      </c>
      <c r="F125" s="239">
        <v>26</v>
      </c>
      <c r="G125" s="203">
        <v>40</v>
      </c>
      <c r="H125" s="203">
        <v>41</v>
      </c>
      <c r="I125" s="203">
        <v>80</v>
      </c>
      <c r="J125" s="203">
        <v>20</v>
      </c>
      <c r="K125" s="313">
        <v>100</v>
      </c>
    </row>
    <row r="126" spans="1:11" x14ac:dyDescent="0.2">
      <c r="A126" s="234" t="s">
        <v>267</v>
      </c>
      <c r="B126" s="205">
        <v>13.9</v>
      </c>
      <c r="C126" s="205">
        <v>15</v>
      </c>
      <c r="D126" s="205">
        <v>28.9</v>
      </c>
      <c r="E126" s="205">
        <v>7.5</v>
      </c>
      <c r="F126" s="239">
        <v>36.5</v>
      </c>
      <c r="G126" s="203">
        <v>38</v>
      </c>
      <c r="H126" s="203">
        <v>41</v>
      </c>
      <c r="I126" s="203">
        <v>79</v>
      </c>
      <c r="J126" s="203">
        <v>21</v>
      </c>
      <c r="K126" s="313">
        <v>100</v>
      </c>
    </row>
    <row r="127" spans="1:11" x14ac:dyDescent="0.2">
      <c r="A127" s="234" t="s">
        <v>268</v>
      </c>
      <c r="B127" s="205">
        <v>14</v>
      </c>
      <c r="C127" s="205">
        <v>16.2</v>
      </c>
      <c r="D127" s="205">
        <v>30.1</v>
      </c>
      <c r="E127" s="205">
        <v>7.3</v>
      </c>
      <c r="F127" s="239">
        <v>37.4</v>
      </c>
      <c r="G127" s="203">
        <v>37</v>
      </c>
      <c r="H127" s="203">
        <v>43</v>
      </c>
      <c r="I127" s="203">
        <v>80</v>
      </c>
      <c r="J127" s="203">
        <v>20</v>
      </c>
      <c r="K127" s="313">
        <v>100</v>
      </c>
    </row>
    <row r="128" spans="1:11" x14ac:dyDescent="0.2">
      <c r="A128" s="234" t="s">
        <v>282</v>
      </c>
      <c r="B128" s="205">
        <v>15</v>
      </c>
      <c r="C128" s="205">
        <v>18.399999999999999</v>
      </c>
      <c r="D128" s="205">
        <v>33.5</v>
      </c>
      <c r="E128" s="205">
        <v>7.4</v>
      </c>
      <c r="F128" s="239">
        <v>40.9</v>
      </c>
      <c r="G128" s="203">
        <v>37</v>
      </c>
      <c r="H128" s="203">
        <v>45</v>
      </c>
      <c r="I128" s="203">
        <v>82</v>
      </c>
      <c r="J128" s="203">
        <v>18</v>
      </c>
      <c r="K128" s="313">
        <v>100</v>
      </c>
    </row>
    <row r="129" spans="1:12" x14ac:dyDescent="0.2">
      <c r="A129" s="234" t="s">
        <v>283</v>
      </c>
      <c r="B129" s="205">
        <v>14.3</v>
      </c>
      <c r="C129" s="205">
        <v>18</v>
      </c>
      <c r="D129" s="205">
        <v>32.299999999999997</v>
      </c>
      <c r="E129" s="205">
        <v>6.9</v>
      </c>
      <c r="F129" s="239">
        <v>39.200000000000003</v>
      </c>
      <c r="G129" s="203">
        <v>36</v>
      </c>
      <c r="H129" s="203">
        <v>46</v>
      </c>
      <c r="I129" s="203">
        <v>82</v>
      </c>
      <c r="J129" s="203">
        <v>18</v>
      </c>
      <c r="K129" s="313">
        <v>100</v>
      </c>
    </row>
    <row r="130" spans="1:12" x14ac:dyDescent="0.2">
      <c r="A130" s="234" t="s">
        <v>284</v>
      </c>
      <c r="B130" s="205">
        <v>16</v>
      </c>
      <c r="C130" s="205">
        <v>20.3</v>
      </c>
      <c r="D130" s="205">
        <v>36.299999999999997</v>
      </c>
      <c r="E130" s="205">
        <v>7.2</v>
      </c>
      <c r="F130" s="239">
        <v>43.4</v>
      </c>
      <c r="G130" s="203">
        <v>37</v>
      </c>
      <c r="H130" s="203">
        <v>47</v>
      </c>
      <c r="I130" s="203">
        <v>83</v>
      </c>
      <c r="J130" s="203">
        <v>17</v>
      </c>
      <c r="K130" s="313">
        <v>100</v>
      </c>
    </row>
    <row r="131" spans="1:12" x14ac:dyDescent="0.2">
      <c r="A131" s="234" t="s">
        <v>754</v>
      </c>
      <c r="B131" s="205">
        <v>12.9</v>
      </c>
      <c r="C131" s="205">
        <v>17.5</v>
      </c>
      <c r="D131" s="205">
        <v>30.4</v>
      </c>
      <c r="E131" s="205">
        <v>6.7</v>
      </c>
      <c r="F131" s="239">
        <v>37.1</v>
      </c>
      <c r="G131" s="203">
        <v>35</v>
      </c>
      <c r="H131" s="203">
        <v>47</v>
      </c>
      <c r="I131" s="203">
        <v>82</v>
      </c>
      <c r="J131" s="203">
        <v>18</v>
      </c>
      <c r="K131" s="313">
        <v>100</v>
      </c>
    </row>
    <row r="132" spans="1:12" x14ac:dyDescent="0.2">
      <c r="A132" s="234" t="s">
        <v>759</v>
      </c>
      <c r="B132" s="205">
        <v>9.1</v>
      </c>
      <c r="C132" s="205">
        <v>15.6</v>
      </c>
      <c r="D132" s="205">
        <v>24.6</v>
      </c>
      <c r="E132" s="205">
        <v>5.5</v>
      </c>
      <c r="F132" s="239">
        <v>30.2</v>
      </c>
      <c r="G132" s="203">
        <v>30</v>
      </c>
      <c r="H132" s="203">
        <v>52</v>
      </c>
      <c r="I132" s="203">
        <v>82</v>
      </c>
      <c r="J132" s="203">
        <v>18</v>
      </c>
      <c r="K132" s="313">
        <v>100</v>
      </c>
    </row>
    <row r="133" spans="1:12" x14ac:dyDescent="0.2">
      <c r="A133" s="234" t="s">
        <v>760</v>
      </c>
      <c r="B133" s="205">
        <v>6.4</v>
      </c>
      <c r="C133" s="205">
        <v>13.3</v>
      </c>
      <c r="D133" s="205">
        <v>19.7</v>
      </c>
      <c r="E133" s="205">
        <v>2.7</v>
      </c>
      <c r="F133" s="239">
        <v>22.3</v>
      </c>
      <c r="G133" s="203">
        <v>29</v>
      </c>
      <c r="H133" s="203">
        <v>59</v>
      </c>
      <c r="I133" s="203">
        <v>88</v>
      </c>
      <c r="J133" s="203">
        <v>12</v>
      </c>
      <c r="K133" s="313">
        <v>100</v>
      </c>
    </row>
    <row r="134" spans="1:12" x14ac:dyDescent="0.2">
      <c r="A134" s="234" t="s">
        <v>761</v>
      </c>
      <c r="B134" s="205">
        <v>5.0999999999999996</v>
      </c>
      <c r="C134" s="205">
        <v>14.1</v>
      </c>
      <c r="D134" s="205">
        <v>19.2</v>
      </c>
      <c r="E134" s="205">
        <v>2.5</v>
      </c>
      <c r="F134" s="239">
        <v>21.8</v>
      </c>
      <c r="G134" s="203">
        <v>23</v>
      </c>
      <c r="H134" s="203">
        <v>65</v>
      </c>
      <c r="I134" s="203">
        <v>88</v>
      </c>
      <c r="J134" s="203">
        <v>12</v>
      </c>
      <c r="K134" s="313">
        <v>100</v>
      </c>
    </row>
    <row r="135" spans="1:12" x14ac:dyDescent="0.2">
      <c r="A135" s="234" t="s">
        <v>786</v>
      </c>
      <c r="B135" s="205">
        <v>6.2</v>
      </c>
      <c r="C135" s="205">
        <v>20.9</v>
      </c>
      <c r="D135" s="205">
        <v>27.1</v>
      </c>
      <c r="E135" s="205">
        <v>3.4</v>
      </c>
      <c r="F135" s="239">
        <v>30.5</v>
      </c>
      <c r="G135" s="203">
        <v>20</v>
      </c>
      <c r="H135" s="203">
        <v>68</v>
      </c>
      <c r="I135" s="203">
        <v>89</v>
      </c>
      <c r="J135" s="203">
        <v>11</v>
      </c>
      <c r="K135" s="313">
        <v>100</v>
      </c>
    </row>
    <row r="136" spans="1:12" x14ac:dyDescent="0.2">
      <c r="A136" s="234" t="s">
        <v>787</v>
      </c>
      <c r="B136" s="205">
        <v>7</v>
      </c>
      <c r="C136" s="205">
        <v>21</v>
      </c>
      <c r="D136" s="205">
        <v>28</v>
      </c>
      <c r="E136" s="205">
        <v>2.8</v>
      </c>
      <c r="F136" s="239">
        <v>30.8</v>
      </c>
      <c r="G136" s="203">
        <v>23</v>
      </c>
      <c r="H136" s="203">
        <v>68</v>
      </c>
      <c r="I136" s="203">
        <v>91</v>
      </c>
      <c r="J136" s="203">
        <v>9</v>
      </c>
      <c r="K136" s="313">
        <v>100</v>
      </c>
    </row>
    <row r="137" spans="1:12" x14ac:dyDescent="0.2">
      <c r="A137" s="234" t="s">
        <v>788</v>
      </c>
      <c r="B137" s="205">
        <v>5.8</v>
      </c>
      <c r="C137" s="205">
        <v>18.399999999999999</v>
      </c>
      <c r="D137" s="205">
        <v>24.2</v>
      </c>
      <c r="E137" s="205">
        <v>2.9</v>
      </c>
      <c r="F137" s="239">
        <v>27.2</v>
      </c>
      <c r="G137" s="203">
        <v>21</v>
      </c>
      <c r="H137" s="203">
        <v>68</v>
      </c>
      <c r="I137" s="203">
        <v>89</v>
      </c>
      <c r="J137" s="203">
        <v>11</v>
      </c>
      <c r="K137" s="313">
        <v>100</v>
      </c>
    </row>
    <row r="138" spans="1:12" x14ac:dyDescent="0.2">
      <c r="A138" s="234" t="s">
        <v>804</v>
      </c>
      <c r="B138" s="205">
        <v>6.8</v>
      </c>
      <c r="C138" s="205">
        <v>20.8</v>
      </c>
      <c r="D138" s="205">
        <v>27.6</v>
      </c>
      <c r="E138" s="205">
        <v>4.2</v>
      </c>
      <c r="F138" s="239">
        <v>31.9</v>
      </c>
      <c r="G138" s="203">
        <v>21</v>
      </c>
      <c r="H138" s="203">
        <v>65</v>
      </c>
      <c r="I138" s="203">
        <v>87</v>
      </c>
      <c r="J138" s="203">
        <v>13</v>
      </c>
      <c r="K138" s="313">
        <v>100</v>
      </c>
    </row>
    <row r="139" spans="1:12" x14ac:dyDescent="0.2">
      <c r="A139" s="234" t="s">
        <v>805</v>
      </c>
      <c r="B139" s="205">
        <v>6.1</v>
      </c>
      <c r="C139" s="205">
        <v>17.7</v>
      </c>
      <c r="D139" s="205">
        <v>23.8</v>
      </c>
      <c r="E139" s="205">
        <v>4</v>
      </c>
      <c r="F139" s="239">
        <v>27.8</v>
      </c>
      <c r="G139" s="203">
        <v>22</v>
      </c>
      <c r="H139" s="203">
        <v>64</v>
      </c>
      <c r="I139" s="203">
        <v>86</v>
      </c>
      <c r="J139" s="203">
        <v>14</v>
      </c>
      <c r="K139" s="313">
        <v>100</v>
      </c>
    </row>
    <row r="140" spans="1:12" x14ac:dyDescent="0.2">
      <c r="A140" s="234" t="s">
        <v>806</v>
      </c>
      <c r="B140" s="205">
        <v>6.6</v>
      </c>
      <c r="C140" s="205">
        <v>18.899999999999999</v>
      </c>
      <c r="D140" s="205">
        <v>25.5</v>
      </c>
      <c r="E140" s="205">
        <v>3.9</v>
      </c>
      <c r="F140" s="239">
        <v>29.5</v>
      </c>
      <c r="G140" s="203">
        <v>22</v>
      </c>
      <c r="H140" s="203">
        <v>64</v>
      </c>
      <c r="I140" s="203">
        <v>87</v>
      </c>
      <c r="J140" s="203">
        <v>13</v>
      </c>
      <c r="K140" s="313">
        <v>100</v>
      </c>
    </row>
    <row r="141" spans="1:12" x14ac:dyDescent="0.2">
      <c r="A141" s="234" t="s">
        <v>768</v>
      </c>
      <c r="B141" s="205">
        <v>6.6</v>
      </c>
      <c r="C141" s="205">
        <v>19.3</v>
      </c>
      <c r="D141" s="205">
        <v>25.8</v>
      </c>
      <c r="E141" s="205">
        <v>3.8</v>
      </c>
      <c r="F141" s="239">
        <v>29.6</v>
      </c>
      <c r="G141" s="203">
        <v>22</v>
      </c>
      <c r="H141" s="203">
        <v>65</v>
      </c>
      <c r="I141" s="203">
        <v>87</v>
      </c>
      <c r="J141" s="203">
        <v>13</v>
      </c>
      <c r="K141" s="313">
        <v>100</v>
      </c>
    </row>
    <row r="142" spans="1:12" x14ac:dyDescent="0.2">
      <c r="A142" s="234" t="s">
        <v>769</v>
      </c>
      <c r="B142" s="205">
        <v>5.4</v>
      </c>
      <c r="C142" s="205">
        <v>18.2</v>
      </c>
      <c r="D142" s="205">
        <v>23.6</v>
      </c>
      <c r="E142" s="205">
        <v>4</v>
      </c>
      <c r="F142" s="239">
        <v>27.6</v>
      </c>
      <c r="G142" s="203">
        <v>20</v>
      </c>
      <c r="H142" s="203">
        <v>66</v>
      </c>
      <c r="I142" s="203">
        <v>86</v>
      </c>
      <c r="J142" s="203">
        <v>14</v>
      </c>
      <c r="K142" s="313">
        <v>100</v>
      </c>
    </row>
    <row r="143" spans="1:12" x14ac:dyDescent="0.2">
      <c r="A143" s="234" t="s">
        <v>770</v>
      </c>
      <c r="B143" s="205">
        <v>5.8</v>
      </c>
      <c r="C143" s="205">
        <v>17</v>
      </c>
      <c r="D143" s="205">
        <v>22.8</v>
      </c>
      <c r="E143" s="205">
        <v>4.0999999999999996</v>
      </c>
      <c r="F143" s="239">
        <v>26.9</v>
      </c>
      <c r="G143" s="203">
        <v>22</v>
      </c>
      <c r="H143" s="203">
        <v>63</v>
      </c>
      <c r="I143" s="203">
        <v>85</v>
      </c>
      <c r="J143" s="203">
        <v>15</v>
      </c>
      <c r="K143" s="313">
        <v>100</v>
      </c>
      <c r="L143" s="17"/>
    </row>
    <row r="144" spans="1:12" x14ac:dyDescent="0.2">
      <c r="A144" s="234" t="s">
        <v>773</v>
      </c>
      <c r="B144" s="205">
        <v>6.4</v>
      </c>
      <c r="C144" s="205">
        <v>20.100000000000001</v>
      </c>
      <c r="D144" s="205">
        <v>26.5</v>
      </c>
      <c r="E144" s="205">
        <v>4.4000000000000004</v>
      </c>
      <c r="F144" s="239">
        <v>30.9</v>
      </c>
      <c r="G144" s="203">
        <v>21</v>
      </c>
      <c r="H144" s="203">
        <v>65</v>
      </c>
      <c r="I144" s="203">
        <v>86</v>
      </c>
      <c r="J144" s="203">
        <v>14</v>
      </c>
      <c r="K144" s="313">
        <v>100</v>
      </c>
      <c r="L144" s="17"/>
    </row>
    <row r="145" spans="1:12" x14ac:dyDescent="0.2">
      <c r="A145" s="234" t="s">
        <v>774</v>
      </c>
      <c r="B145" s="205">
        <v>6.1</v>
      </c>
      <c r="C145" s="205">
        <v>20.6</v>
      </c>
      <c r="D145" s="205">
        <v>26.7</v>
      </c>
      <c r="E145" s="205">
        <v>4.3</v>
      </c>
      <c r="F145" s="239">
        <v>31</v>
      </c>
      <c r="G145" s="203">
        <v>20</v>
      </c>
      <c r="H145" s="203">
        <v>67</v>
      </c>
      <c r="I145" s="203">
        <v>86</v>
      </c>
      <c r="J145" s="203">
        <v>14</v>
      </c>
      <c r="K145" s="313">
        <v>100</v>
      </c>
      <c r="L145" s="17"/>
    </row>
    <row r="146" spans="1:12" x14ac:dyDescent="0.2">
      <c r="A146" s="234" t="s">
        <v>775</v>
      </c>
      <c r="B146" s="205">
        <v>5.9</v>
      </c>
      <c r="C146" s="205">
        <v>19.5</v>
      </c>
      <c r="D146" s="205">
        <v>25.4</v>
      </c>
      <c r="E146" s="205">
        <v>4.5999999999999996</v>
      </c>
      <c r="F146" s="239">
        <v>30</v>
      </c>
      <c r="G146" s="203">
        <v>20</v>
      </c>
      <c r="H146" s="203">
        <v>65</v>
      </c>
      <c r="I146" s="203">
        <v>85</v>
      </c>
      <c r="J146" s="203">
        <v>15</v>
      </c>
      <c r="K146" s="313">
        <v>100</v>
      </c>
      <c r="L146" s="17"/>
    </row>
    <row r="147" spans="1:12" x14ac:dyDescent="0.2">
      <c r="A147" s="234" t="s">
        <v>104</v>
      </c>
      <c r="B147" s="205">
        <v>4.3</v>
      </c>
      <c r="C147" s="205">
        <v>16.2</v>
      </c>
      <c r="D147" s="205">
        <v>20.5</v>
      </c>
      <c r="E147" s="205">
        <v>4.2</v>
      </c>
      <c r="F147" s="239">
        <v>24.7</v>
      </c>
      <c r="G147" s="203">
        <v>17</v>
      </c>
      <c r="H147" s="203">
        <v>66</v>
      </c>
      <c r="I147" s="203">
        <v>83</v>
      </c>
      <c r="J147" s="203">
        <v>17</v>
      </c>
      <c r="K147" s="313">
        <v>100</v>
      </c>
      <c r="L147" s="17"/>
    </row>
    <row r="148" spans="1:12" x14ac:dyDescent="0.2">
      <c r="A148" s="234" t="s">
        <v>105</v>
      </c>
      <c r="B148" s="205">
        <v>3.3</v>
      </c>
      <c r="C148" s="205">
        <v>12.6</v>
      </c>
      <c r="D148" s="205">
        <v>15.9</v>
      </c>
      <c r="E148" s="205">
        <v>3.2</v>
      </c>
      <c r="F148" s="239">
        <v>19.100000000000001</v>
      </c>
      <c r="G148" s="203">
        <v>18</v>
      </c>
      <c r="H148" s="203">
        <v>66</v>
      </c>
      <c r="I148" s="203">
        <v>83</v>
      </c>
      <c r="J148" s="203">
        <v>17</v>
      </c>
      <c r="K148" s="313">
        <v>100</v>
      </c>
      <c r="L148" s="17"/>
    </row>
    <row r="149" spans="1:12" x14ac:dyDescent="0.2">
      <c r="A149" s="234" t="s">
        <v>106</v>
      </c>
      <c r="B149" s="205">
        <v>2.2999999999999998</v>
      </c>
      <c r="C149" s="205">
        <v>9.3000000000000007</v>
      </c>
      <c r="D149" s="205">
        <v>11.7</v>
      </c>
      <c r="E149" s="205">
        <v>2.7</v>
      </c>
      <c r="F149" s="239">
        <v>14.4</v>
      </c>
      <c r="G149" s="203">
        <v>16</v>
      </c>
      <c r="H149" s="203">
        <v>65</v>
      </c>
      <c r="I149" s="203">
        <v>81</v>
      </c>
      <c r="J149" s="203">
        <v>19</v>
      </c>
      <c r="K149" s="313">
        <v>100</v>
      </c>
      <c r="L149" s="17"/>
    </row>
    <row r="150" spans="1:12" x14ac:dyDescent="0.2">
      <c r="A150" s="145" t="s">
        <v>237</v>
      </c>
      <c r="B150" s="205">
        <v>491.4</v>
      </c>
      <c r="C150" s="205">
        <v>614.70000000000005</v>
      </c>
      <c r="D150" s="205">
        <v>1106.0999999999999</v>
      </c>
      <c r="E150" s="205">
        <v>301.5</v>
      </c>
      <c r="F150" s="239">
        <v>1407.6</v>
      </c>
      <c r="G150" s="203">
        <v>35</v>
      </c>
      <c r="H150" s="203">
        <v>44</v>
      </c>
      <c r="I150" s="203">
        <v>79</v>
      </c>
      <c r="J150" s="203">
        <v>21</v>
      </c>
      <c r="K150" s="313">
        <v>100</v>
      </c>
      <c r="L150" s="17"/>
    </row>
    <row r="151" spans="1:12" s="17" customFormat="1" x14ac:dyDescent="0.2">
      <c r="B151" s="174"/>
      <c r="C151" s="174"/>
      <c r="D151" s="174"/>
      <c r="E151" s="174"/>
      <c r="F151" s="174"/>
      <c r="G151" s="236"/>
      <c r="H151" s="236"/>
      <c r="I151" s="236"/>
      <c r="J151" s="236"/>
      <c r="K151" s="277"/>
      <c r="L151" s="16"/>
    </row>
    <row r="152" spans="1:12" s="17" customFormat="1" x14ac:dyDescent="0.2">
      <c r="A152" s="38" t="s">
        <v>24</v>
      </c>
      <c r="B152" s="174"/>
      <c r="C152" s="174"/>
      <c r="D152" s="174"/>
      <c r="E152" s="174"/>
      <c r="F152" s="174"/>
      <c r="G152" s="236"/>
      <c r="H152" s="236"/>
      <c r="I152" s="236"/>
      <c r="J152" s="236"/>
      <c r="K152" s="277"/>
      <c r="L152" s="16"/>
    </row>
    <row r="153" spans="1:12" s="17" customFormat="1" ht="39.75" customHeight="1" x14ac:dyDescent="0.2">
      <c r="A153" s="399" t="s">
        <v>710</v>
      </c>
      <c r="B153" s="402"/>
      <c r="C153" s="402"/>
      <c r="D153" s="402"/>
      <c r="E153" s="402"/>
      <c r="F153" s="402"/>
      <c r="G153" s="402"/>
      <c r="H153" s="402"/>
      <c r="I153" s="402"/>
      <c r="J153" s="402"/>
      <c r="K153" s="402"/>
      <c r="L153" s="16"/>
    </row>
    <row r="154" spans="1:12" s="17" customFormat="1" ht="14.25" customHeight="1" x14ac:dyDescent="0.2">
      <c r="A154" s="402" t="s">
        <v>53</v>
      </c>
      <c r="B154" s="402"/>
      <c r="C154" s="402"/>
      <c r="D154" s="402"/>
      <c r="E154" s="402"/>
      <c r="F154" s="402"/>
      <c r="G154" s="402"/>
      <c r="H154" s="402"/>
      <c r="I154" s="402"/>
      <c r="J154" s="402"/>
      <c r="K154" s="402"/>
      <c r="L154" s="16"/>
    </row>
    <row r="155" spans="1:12" s="17" customFormat="1" ht="12.75" customHeight="1" x14ac:dyDescent="0.2">
      <c r="A155" s="100" t="s">
        <v>790</v>
      </c>
      <c r="K155" s="15"/>
      <c r="L155" s="16"/>
    </row>
    <row r="156" spans="1:12" ht="12.75" hidden="1" customHeight="1" x14ac:dyDescent="0.2">
      <c r="B156" s="174"/>
      <c r="C156" s="174"/>
      <c r="D156" s="174"/>
      <c r="E156" s="174"/>
      <c r="F156" s="175"/>
      <c r="G156" s="204"/>
      <c r="H156" s="204"/>
      <c r="I156" s="204"/>
      <c r="J156" s="204"/>
      <c r="K156" s="206"/>
    </row>
    <row r="157" spans="1:12" ht="12.75" hidden="1" customHeight="1" x14ac:dyDescent="0.2">
      <c r="B157" s="174"/>
      <c r="C157" s="174"/>
      <c r="D157" s="174"/>
      <c r="E157" s="174"/>
      <c r="F157" s="175"/>
      <c r="G157" s="204"/>
      <c r="H157" s="204"/>
      <c r="I157" s="204"/>
      <c r="J157" s="204"/>
      <c r="K157" s="47"/>
    </row>
    <row r="158" spans="1:12" ht="12.75" hidden="1" customHeight="1" x14ac:dyDescent="0.2">
      <c r="B158" s="174"/>
      <c r="C158" s="174"/>
      <c r="D158" s="174"/>
      <c r="E158" s="174"/>
      <c r="F158" s="175"/>
      <c r="G158" s="204"/>
      <c r="H158" s="204"/>
      <c r="I158" s="204"/>
      <c r="J158" s="204"/>
      <c r="K158" s="43"/>
    </row>
    <row r="159" spans="1:12" ht="12.75" hidden="1" customHeight="1" x14ac:dyDescent="0.2">
      <c r="B159" s="174"/>
      <c r="C159" s="174"/>
      <c r="D159" s="174"/>
      <c r="E159" s="174"/>
      <c r="F159" s="175"/>
      <c r="G159" s="204"/>
      <c r="H159" s="204"/>
      <c r="I159" s="204"/>
      <c r="J159" s="204"/>
    </row>
    <row r="160" spans="1:12" ht="12.75" hidden="1" customHeight="1" x14ac:dyDescent="0.2">
      <c r="B160" s="14"/>
      <c r="C160" s="14"/>
      <c r="D160" s="14"/>
      <c r="E160" s="14"/>
      <c r="F160" s="14"/>
      <c r="G160" s="15"/>
      <c r="H160" s="15"/>
      <c r="I160" s="15"/>
      <c r="J160" s="15"/>
    </row>
    <row r="161" spans="2:10" ht="12.75" hidden="1" customHeight="1" x14ac:dyDescent="0.2">
      <c r="B161" s="157"/>
      <c r="C161" s="157"/>
      <c r="D161" s="157"/>
      <c r="E161" s="157"/>
      <c r="F161" s="157"/>
      <c r="G161" s="206"/>
      <c r="H161" s="206"/>
      <c r="I161" s="206"/>
      <c r="J161" s="206"/>
    </row>
    <row r="162" spans="2:10" ht="12.75" hidden="1" customHeight="1" x14ac:dyDescent="0.2">
      <c r="B162" s="47"/>
      <c r="C162" s="47"/>
      <c r="D162" s="47"/>
      <c r="E162" s="47"/>
      <c r="F162" s="47"/>
      <c r="G162" s="47"/>
      <c r="H162" s="47"/>
      <c r="I162" s="47"/>
      <c r="J162" s="47"/>
    </row>
    <row r="163" spans="2:10" ht="12.75" hidden="1" customHeight="1" x14ac:dyDescent="0.2">
      <c r="B163" s="43"/>
      <c r="C163" s="43"/>
      <c r="D163" s="43"/>
      <c r="E163" s="43"/>
      <c r="F163" s="43"/>
      <c r="G163" s="43"/>
      <c r="H163" s="43"/>
      <c r="I163" s="43"/>
      <c r="J163" s="43"/>
    </row>
    <row r="164" spans="2:10" ht="12.75" hidden="1" customHeight="1" x14ac:dyDescent="0.2"/>
    <row r="165" spans="2:10" ht="12.75" hidden="1" customHeight="1" x14ac:dyDescent="0.2"/>
    <row r="166" spans="2:10" ht="12.75" hidden="1" customHeight="1" x14ac:dyDescent="0.2"/>
    <row r="167" spans="2:10" ht="12.75" hidden="1" customHeight="1" x14ac:dyDescent="0.2"/>
    <row r="168" spans="2:10" ht="12.75" hidden="1" customHeight="1" x14ac:dyDescent="0.2"/>
    <row r="169" spans="2:10" ht="12.75" hidden="1" customHeight="1" x14ac:dyDescent="0.2"/>
    <row r="170" spans="2:10" ht="12.75" hidden="1" customHeight="1" x14ac:dyDescent="0.2"/>
    <row r="171" spans="2:10" ht="12.75" hidden="1" customHeight="1" x14ac:dyDescent="0.2"/>
    <row r="172" spans="2:10" ht="12.75" hidden="1" customHeight="1" x14ac:dyDescent="0.2"/>
    <row r="173" spans="2:10" ht="12.75" hidden="1" customHeight="1" x14ac:dyDescent="0.2"/>
    <row r="174" spans="2:10" ht="12.75" hidden="1" customHeight="1" x14ac:dyDescent="0.2"/>
    <row r="175" spans="2:10" ht="12.75" hidden="1" customHeight="1" x14ac:dyDescent="0.2"/>
    <row r="176" spans="2:10" ht="12.75" hidden="1" customHeight="1" x14ac:dyDescent="0.2"/>
    <row r="177" ht="12.75" hidden="1" customHeight="1" x14ac:dyDescent="0.2"/>
    <row r="178" ht="12.75" hidden="1" customHeight="1" x14ac:dyDescent="0.2"/>
    <row r="179" ht="12.75" hidden="1" customHeight="1" x14ac:dyDescent="0.2"/>
    <row r="180" ht="12.75" hidden="1" customHeight="1" x14ac:dyDescent="0.2"/>
    <row r="181" ht="12.75" hidden="1" customHeight="1" x14ac:dyDescent="0.2"/>
    <row r="182" ht="12.75" hidden="1" customHeight="1" x14ac:dyDescent="0.2"/>
    <row r="183" ht="12.75" hidden="1" customHeight="1" x14ac:dyDescent="0.2"/>
    <row r="184" ht="12.75" hidden="1" customHeight="1" x14ac:dyDescent="0.2"/>
    <row r="185" ht="12.75" hidden="1" customHeight="1" x14ac:dyDescent="0.2"/>
    <row r="186" ht="12.75" hidden="1" customHeight="1" x14ac:dyDescent="0.2"/>
    <row r="187" ht="12.75" hidden="1" customHeight="1" x14ac:dyDescent="0.2"/>
    <row r="188" ht="12.75" hidden="1" customHeight="1" x14ac:dyDescent="0.2"/>
    <row r="189" ht="12.75" hidden="1" customHeight="1" x14ac:dyDescent="0.2"/>
    <row r="190" ht="12.75" hidden="1" customHeight="1" x14ac:dyDescent="0.2"/>
    <row r="191" ht="12.75" hidden="1" customHeight="1" x14ac:dyDescent="0.2"/>
    <row r="192" ht="12.75" hidden="1" customHeight="1" x14ac:dyDescent="0.2"/>
    <row r="193" ht="12.75" hidden="1" customHeight="1" x14ac:dyDescent="0.2"/>
    <row r="194" ht="12.75" hidden="1" customHeight="1" x14ac:dyDescent="0.2"/>
    <row r="195" ht="12.75" hidden="1" customHeight="1" x14ac:dyDescent="0.2"/>
    <row r="196" ht="12.75" hidden="1" customHeight="1" x14ac:dyDescent="0.2"/>
    <row r="197" ht="12.75" hidden="1" customHeight="1" x14ac:dyDescent="0.2"/>
    <row r="198" ht="12.75" hidden="1" customHeight="1" x14ac:dyDescent="0.2"/>
    <row r="199" ht="12.75" hidden="1" customHeight="1" x14ac:dyDescent="0.2"/>
    <row r="200" ht="12.75" hidden="1" customHeight="1" x14ac:dyDescent="0.2"/>
    <row r="201" ht="12.75" hidden="1" customHeight="1" x14ac:dyDescent="0.2"/>
    <row r="202" ht="12.75" hidden="1" customHeight="1" x14ac:dyDescent="0.2"/>
    <row r="203" ht="12.75" hidden="1" customHeight="1" x14ac:dyDescent="0.2"/>
    <row r="204" ht="12.75" hidden="1" customHeight="1" x14ac:dyDescent="0.2"/>
    <row r="205" ht="12.75" hidden="1" customHeight="1" x14ac:dyDescent="0.2"/>
    <row r="206" ht="12.75" hidden="1" customHeight="1" x14ac:dyDescent="0.2"/>
    <row r="207" ht="12.75" hidden="1" customHeight="1" x14ac:dyDescent="0.2"/>
    <row r="208" ht="12.75" hidden="1" customHeight="1" x14ac:dyDescent="0.2"/>
    <row r="209" ht="12.75" hidden="1" customHeight="1" x14ac:dyDescent="0.2"/>
    <row r="210" ht="12.75" hidden="1" customHeight="1" x14ac:dyDescent="0.2"/>
    <row r="211" ht="12.75" hidden="1" customHeight="1" x14ac:dyDescent="0.2"/>
    <row r="212" ht="12.75" hidden="1" customHeight="1" x14ac:dyDescent="0.2"/>
    <row r="213" ht="12.75" hidden="1" customHeight="1" x14ac:dyDescent="0.2"/>
    <row r="214" ht="12.75" hidden="1" customHeight="1" x14ac:dyDescent="0.2"/>
    <row r="215" ht="12.75" hidden="1" customHeight="1" x14ac:dyDescent="0.2"/>
    <row r="216" ht="12.75" hidden="1" customHeight="1" x14ac:dyDescent="0.2"/>
    <row r="217" ht="12.75" hidden="1" customHeight="1" x14ac:dyDescent="0.2"/>
    <row r="218" ht="12.75" hidden="1" customHeight="1" x14ac:dyDescent="0.2"/>
    <row r="219" ht="12.75" hidden="1" customHeight="1" x14ac:dyDescent="0.2"/>
    <row r="220" ht="12.75" hidden="1" customHeight="1" x14ac:dyDescent="0.2"/>
    <row r="221" ht="12.75" hidden="1" customHeight="1" x14ac:dyDescent="0.2"/>
    <row r="222" ht="12.75" hidden="1" customHeight="1" x14ac:dyDescent="0.2"/>
    <row r="223" ht="12.75" hidden="1" customHeight="1" x14ac:dyDescent="0.2"/>
    <row r="224" ht="12.75" hidden="1" customHeight="1" x14ac:dyDescent="0.2"/>
    <row r="225" ht="12.75" hidden="1" customHeight="1" x14ac:dyDescent="0.2"/>
    <row r="226" ht="12.75" hidden="1" customHeight="1" x14ac:dyDescent="0.2"/>
    <row r="227" ht="12.75" hidden="1" customHeight="1" x14ac:dyDescent="0.2"/>
    <row r="228" ht="12.75" hidden="1" customHeight="1" x14ac:dyDescent="0.2"/>
    <row r="229" ht="12.75" hidden="1" customHeight="1" x14ac:dyDescent="0.2"/>
    <row r="230" ht="12.75" hidden="1" customHeight="1" x14ac:dyDescent="0.2"/>
    <row r="231" ht="12.75" hidden="1" customHeight="1" x14ac:dyDescent="0.2"/>
    <row r="232" ht="12.75" hidden="1" customHeight="1" x14ac:dyDescent="0.2"/>
    <row r="233" ht="12.75" hidden="1" customHeight="1" x14ac:dyDescent="0.2"/>
    <row r="234" ht="12.75" hidden="1" customHeight="1" x14ac:dyDescent="0.2"/>
    <row r="235" ht="12.75" hidden="1" customHeight="1" x14ac:dyDescent="0.2"/>
    <row r="236" ht="12.75" hidden="1" customHeight="1" x14ac:dyDescent="0.2"/>
    <row r="237" ht="12.75" hidden="1" customHeight="1" x14ac:dyDescent="0.2"/>
    <row r="238" ht="12.75" hidden="1" customHeight="1" x14ac:dyDescent="0.2"/>
    <row r="239" ht="12.75" hidden="1" customHeight="1" x14ac:dyDescent="0.2"/>
    <row r="240" ht="12.75" hidden="1" customHeight="1" x14ac:dyDescent="0.2"/>
    <row r="241" ht="12.75" hidden="1" customHeight="1" x14ac:dyDescent="0.2"/>
    <row r="242" ht="12.75" hidden="1" customHeight="1" x14ac:dyDescent="0.2"/>
    <row r="243" ht="12.75" hidden="1" customHeight="1" x14ac:dyDescent="0.2"/>
    <row r="244" ht="12.75" hidden="1" customHeight="1" x14ac:dyDescent="0.2"/>
    <row r="245" ht="12.75" hidden="1" customHeight="1" x14ac:dyDescent="0.2"/>
    <row r="246" ht="12.75" hidden="1" customHeight="1" x14ac:dyDescent="0.2"/>
    <row r="247" ht="12.75" hidden="1" customHeight="1" x14ac:dyDescent="0.2"/>
    <row r="248" ht="12.75" hidden="1" customHeight="1" x14ac:dyDescent="0.2"/>
    <row r="249" ht="12.75" hidden="1" customHeight="1" x14ac:dyDescent="0.2"/>
    <row r="250" ht="12.75" hidden="1" customHeight="1" x14ac:dyDescent="0.2"/>
    <row r="251" ht="12.75" hidden="1" customHeight="1" x14ac:dyDescent="0.2"/>
    <row r="252" ht="12.75" hidden="1" customHeight="1" x14ac:dyDescent="0.2"/>
    <row r="253" ht="12.75" hidden="1" customHeight="1" x14ac:dyDescent="0.2"/>
    <row r="254" ht="12.75" hidden="1" customHeight="1" x14ac:dyDescent="0.2"/>
    <row r="255" ht="12.75" hidden="1" customHeight="1" x14ac:dyDescent="0.2"/>
    <row r="256" ht="12.75" hidden="1" customHeight="1" x14ac:dyDescent="0.2"/>
    <row r="257" ht="12.75" hidden="1" customHeight="1" x14ac:dyDescent="0.2"/>
    <row r="258" ht="12.75" hidden="1" customHeight="1" x14ac:dyDescent="0.2"/>
    <row r="259" ht="12.75" hidden="1" customHeight="1" x14ac:dyDescent="0.2"/>
    <row r="260" ht="12.75" hidden="1" customHeight="1" x14ac:dyDescent="0.2"/>
    <row r="261" ht="12.75" hidden="1" customHeight="1" x14ac:dyDescent="0.2"/>
    <row r="262" ht="12.75" hidden="1" customHeight="1" x14ac:dyDescent="0.2"/>
    <row r="263" ht="12.75" hidden="1" customHeight="1" x14ac:dyDescent="0.2"/>
    <row r="264" ht="12.75" hidden="1" customHeight="1" x14ac:dyDescent="0.2"/>
    <row r="265" ht="12.75" hidden="1" customHeight="1" x14ac:dyDescent="0.2"/>
    <row r="266" ht="12.75" hidden="1" customHeight="1" x14ac:dyDescent="0.2"/>
    <row r="267" ht="12.75" hidden="1" customHeight="1" x14ac:dyDescent="0.2"/>
    <row r="268" ht="12.75" hidden="1" customHeight="1" x14ac:dyDescent="0.2"/>
    <row r="269" ht="12.75" hidden="1" customHeight="1" x14ac:dyDescent="0.2"/>
    <row r="270" ht="12.75" hidden="1" customHeight="1" x14ac:dyDescent="0.2"/>
    <row r="271" ht="12.75" hidden="1" customHeight="1" x14ac:dyDescent="0.2"/>
    <row r="272" ht="12.75" hidden="1" customHeight="1" x14ac:dyDescent="0.2"/>
    <row r="273" ht="12.75" hidden="1" customHeight="1" x14ac:dyDescent="0.2"/>
    <row r="274" ht="12.75" hidden="1" customHeight="1" x14ac:dyDescent="0.2"/>
    <row r="275" ht="12.75" hidden="1" customHeight="1" x14ac:dyDescent="0.2"/>
    <row r="276" ht="12.75" hidden="1" customHeight="1" x14ac:dyDescent="0.2"/>
    <row r="277" ht="12.75" hidden="1" customHeight="1" x14ac:dyDescent="0.2"/>
    <row r="278" ht="12.75" hidden="1" customHeight="1" x14ac:dyDescent="0.2"/>
    <row r="279" ht="12.75" hidden="1" customHeight="1" x14ac:dyDescent="0.2"/>
    <row r="280" ht="12.75" hidden="1" customHeight="1" x14ac:dyDescent="0.2"/>
    <row r="281" ht="12.75" hidden="1" customHeight="1" x14ac:dyDescent="0.2"/>
    <row r="282" ht="12.75" hidden="1" customHeight="1" x14ac:dyDescent="0.2"/>
    <row r="283" ht="12.75" hidden="1" customHeight="1" x14ac:dyDescent="0.2"/>
    <row r="284" ht="12.75" hidden="1" customHeight="1" x14ac:dyDescent="0.2"/>
    <row r="285" ht="12.75" hidden="1" customHeight="1" x14ac:dyDescent="0.2"/>
    <row r="286" ht="12.75" hidden="1" customHeight="1" x14ac:dyDescent="0.2"/>
    <row r="287" ht="12.75" hidden="1" customHeight="1" x14ac:dyDescent="0.2"/>
    <row r="288" ht="12.75" hidden="1" customHeight="1" x14ac:dyDescent="0.2"/>
    <row r="289" ht="12.75" hidden="1" customHeight="1" x14ac:dyDescent="0.2"/>
    <row r="290" ht="12.75" hidden="1" customHeight="1" x14ac:dyDescent="0.2"/>
    <row r="291" ht="12.75" hidden="1" customHeight="1" x14ac:dyDescent="0.2"/>
    <row r="292" ht="12.75" hidden="1" customHeight="1" x14ac:dyDescent="0.2"/>
    <row r="293" ht="12.75" hidden="1" customHeight="1" x14ac:dyDescent="0.2"/>
    <row r="294" ht="12.75" hidden="1" customHeight="1" x14ac:dyDescent="0.2"/>
    <row r="295" ht="12.75" hidden="1" customHeight="1" x14ac:dyDescent="0.2"/>
    <row r="296" ht="12.75" hidden="1" customHeight="1" x14ac:dyDescent="0.2"/>
    <row r="297" ht="12.75" hidden="1" customHeight="1" x14ac:dyDescent="0.2"/>
    <row r="298" ht="12.75" hidden="1" customHeight="1" x14ac:dyDescent="0.2"/>
    <row r="299" ht="12.75" hidden="1" customHeight="1" x14ac:dyDescent="0.2"/>
    <row r="300" ht="12.75" hidden="1" customHeight="1" x14ac:dyDescent="0.2"/>
    <row r="301" ht="12.75" hidden="1" customHeight="1" x14ac:dyDescent="0.2"/>
    <row r="302" ht="12.75" hidden="1" customHeight="1" x14ac:dyDescent="0.2"/>
    <row r="303" ht="12.75" hidden="1" customHeight="1" x14ac:dyDescent="0.2"/>
    <row r="304" ht="12.75" hidden="1" customHeight="1" x14ac:dyDescent="0.2"/>
    <row r="305" ht="12.75" hidden="1" customHeight="1" x14ac:dyDescent="0.2"/>
    <row r="306" ht="12.75" hidden="1" customHeight="1" x14ac:dyDescent="0.2"/>
    <row r="307" ht="12.75" hidden="1" customHeight="1" x14ac:dyDescent="0.2"/>
    <row r="308" ht="12.75" hidden="1" customHeight="1" x14ac:dyDescent="0.2"/>
    <row r="309" ht="12.75" hidden="1" customHeight="1" x14ac:dyDescent="0.2"/>
    <row r="310" ht="12.75" hidden="1" customHeight="1" x14ac:dyDescent="0.2"/>
    <row r="311" ht="12.75" hidden="1" customHeight="1" x14ac:dyDescent="0.2"/>
    <row r="312" ht="12.75" hidden="1" customHeight="1" x14ac:dyDescent="0.2"/>
    <row r="313" ht="12.75" hidden="1" customHeight="1" x14ac:dyDescent="0.2"/>
    <row r="314" ht="12.75" hidden="1" customHeight="1" x14ac:dyDescent="0.2"/>
    <row r="315" ht="12.75" hidden="1" customHeight="1" x14ac:dyDescent="0.2"/>
    <row r="316" ht="12.75" hidden="1" customHeight="1" x14ac:dyDescent="0.2"/>
    <row r="317" ht="12.75" hidden="1" customHeight="1" x14ac:dyDescent="0.2"/>
    <row r="318" ht="12.75" hidden="1" customHeight="1" x14ac:dyDescent="0.2"/>
    <row r="319" ht="12.75" hidden="1" customHeight="1" x14ac:dyDescent="0.2"/>
    <row r="320" ht="12.75" hidden="1" customHeight="1" x14ac:dyDescent="0.2"/>
    <row r="321" ht="12.75" hidden="1" customHeight="1" x14ac:dyDescent="0.2"/>
    <row r="322" ht="12.75" hidden="1" customHeight="1" x14ac:dyDescent="0.2"/>
    <row r="323" ht="12.75" hidden="1" customHeight="1" x14ac:dyDescent="0.2"/>
    <row r="324" ht="12.75" hidden="1" customHeight="1" x14ac:dyDescent="0.2"/>
    <row r="325" ht="12.75" hidden="1" customHeight="1" x14ac:dyDescent="0.2"/>
    <row r="326" ht="12.75" hidden="1" customHeight="1" x14ac:dyDescent="0.2"/>
    <row r="327" ht="12.75" hidden="1" customHeight="1" x14ac:dyDescent="0.2"/>
    <row r="328" ht="12.75" hidden="1" customHeight="1" x14ac:dyDescent="0.2"/>
    <row r="329" ht="12.75" hidden="1" customHeight="1" x14ac:dyDescent="0.2"/>
    <row r="330" ht="12.75" hidden="1" customHeight="1" x14ac:dyDescent="0.2"/>
    <row r="331" ht="12.75" hidden="1" customHeight="1" x14ac:dyDescent="0.2"/>
    <row r="332" ht="12.75" hidden="1" customHeight="1" x14ac:dyDescent="0.2"/>
    <row r="333" ht="12.75" hidden="1" customHeight="1" x14ac:dyDescent="0.2"/>
    <row r="334" ht="12.75" hidden="1" customHeight="1" x14ac:dyDescent="0.2"/>
    <row r="335" ht="12.75" hidden="1" customHeight="1" x14ac:dyDescent="0.2"/>
    <row r="336" ht="12.75" hidden="1" customHeight="1" x14ac:dyDescent="0.2"/>
    <row r="337" ht="12.75" hidden="1" customHeight="1" x14ac:dyDescent="0.2"/>
    <row r="338" ht="12.75" hidden="1" customHeight="1" x14ac:dyDescent="0.2"/>
    <row r="339" ht="12.75" hidden="1" customHeight="1" x14ac:dyDescent="0.2"/>
    <row r="340" ht="12.75" hidden="1" customHeight="1" x14ac:dyDescent="0.2"/>
    <row r="341" ht="12.75" hidden="1" customHeight="1" x14ac:dyDescent="0.2"/>
    <row r="342" ht="12.75" hidden="1" customHeight="1" x14ac:dyDescent="0.2"/>
    <row r="343" ht="12.75" hidden="1" customHeight="1" x14ac:dyDescent="0.2"/>
    <row r="344" ht="12.75" hidden="1" customHeight="1" x14ac:dyDescent="0.2"/>
    <row r="345" ht="12.75" hidden="1" customHeight="1" x14ac:dyDescent="0.2"/>
    <row r="346" ht="12.75" hidden="1" customHeight="1" x14ac:dyDescent="0.2"/>
    <row r="347" ht="12.75" hidden="1" customHeight="1" x14ac:dyDescent="0.2"/>
    <row r="348" ht="12.75" hidden="1" customHeight="1" x14ac:dyDescent="0.2"/>
    <row r="349" ht="12.75" hidden="1" customHeight="1" x14ac:dyDescent="0.2"/>
    <row r="350" ht="12.75" hidden="1" customHeight="1" x14ac:dyDescent="0.2"/>
    <row r="351" ht="12.75" hidden="1" customHeight="1" x14ac:dyDescent="0.2"/>
    <row r="352" ht="12.75" hidden="1" customHeight="1" x14ac:dyDescent="0.2"/>
    <row r="353" ht="12.75" hidden="1" customHeight="1" x14ac:dyDescent="0.2"/>
    <row r="354" ht="12.75" hidden="1" customHeight="1" x14ac:dyDescent="0.2"/>
    <row r="355" ht="12.75" hidden="1" customHeight="1" x14ac:dyDescent="0.2"/>
    <row r="356" ht="12.75" hidden="1" customHeight="1" x14ac:dyDescent="0.2"/>
    <row r="357" ht="12.75" hidden="1" customHeight="1" x14ac:dyDescent="0.2"/>
    <row r="358" ht="12.75" hidden="1" customHeight="1" x14ac:dyDescent="0.2"/>
    <row r="359" ht="12.75" hidden="1" customHeight="1" x14ac:dyDescent="0.2"/>
    <row r="360" ht="12.75" hidden="1" customHeight="1" x14ac:dyDescent="0.2"/>
    <row r="361" ht="12.75" hidden="1" customHeight="1" x14ac:dyDescent="0.2"/>
    <row r="362" ht="12.75" hidden="1" customHeight="1" x14ac:dyDescent="0.2"/>
    <row r="363" ht="12.75" hidden="1" customHeight="1" x14ac:dyDescent="0.2"/>
    <row r="364" ht="12.75" hidden="1" customHeight="1" x14ac:dyDescent="0.2"/>
    <row r="365" ht="12.75" hidden="1" customHeight="1" x14ac:dyDescent="0.2"/>
    <row r="366" ht="12.75" hidden="1" customHeight="1" x14ac:dyDescent="0.2"/>
    <row r="367" ht="12.75" hidden="1" customHeight="1" x14ac:dyDescent="0.2"/>
    <row r="368" ht="12.75" hidden="1" customHeight="1" x14ac:dyDescent="0.2"/>
    <row r="369" ht="12.75" hidden="1" customHeight="1" x14ac:dyDescent="0.2"/>
    <row r="370" ht="12.75" hidden="1" customHeight="1" x14ac:dyDescent="0.2"/>
    <row r="371" ht="12.75" hidden="1" customHeight="1" x14ac:dyDescent="0.2"/>
    <row r="372" ht="12.75" hidden="1" customHeight="1" x14ac:dyDescent="0.2"/>
    <row r="373" ht="12.75" hidden="1" customHeight="1" x14ac:dyDescent="0.2"/>
    <row r="374" ht="12.75" hidden="1" customHeight="1" x14ac:dyDescent="0.2"/>
    <row r="375" ht="12.75" hidden="1" customHeight="1" x14ac:dyDescent="0.2"/>
    <row r="376" ht="12.75" hidden="1" customHeight="1" x14ac:dyDescent="0.2"/>
    <row r="377" ht="12.75" hidden="1" customHeight="1" x14ac:dyDescent="0.2"/>
    <row r="378" ht="12.75" hidden="1" customHeight="1" x14ac:dyDescent="0.2"/>
    <row r="379" ht="12.75" hidden="1" customHeight="1" x14ac:dyDescent="0.2"/>
    <row r="380" ht="12.75" hidden="1" customHeight="1" x14ac:dyDescent="0.2"/>
    <row r="381" ht="12.75" hidden="1" customHeight="1" x14ac:dyDescent="0.2"/>
    <row r="382" ht="12.75" hidden="1" customHeight="1" x14ac:dyDescent="0.2"/>
    <row r="383" ht="12.75" hidden="1" customHeight="1" x14ac:dyDescent="0.2"/>
    <row r="384" ht="12.75" hidden="1" customHeight="1" x14ac:dyDescent="0.2"/>
    <row r="385" ht="12.75" hidden="1" customHeight="1" x14ac:dyDescent="0.2"/>
    <row r="386" ht="12.75" hidden="1" customHeight="1" x14ac:dyDescent="0.2"/>
    <row r="387" ht="12.75" hidden="1" customHeight="1" x14ac:dyDescent="0.2"/>
    <row r="388" ht="12.75" hidden="1" customHeight="1" x14ac:dyDescent="0.2"/>
    <row r="389" ht="12.75" hidden="1" customHeight="1" x14ac:dyDescent="0.2"/>
    <row r="390" ht="12.75" hidden="1" customHeight="1" x14ac:dyDescent="0.2"/>
    <row r="391" ht="12.75" hidden="1" customHeight="1" x14ac:dyDescent="0.2"/>
    <row r="392" ht="12.75" hidden="1" customHeight="1" x14ac:dyDescent="0.2"/>
    <row r="393" ht="12.75" hidden="1" customHeight="1" x14ac:dyDescent="0.2"/>
    <row r="394" ht="12.75" hidden="1" customHeight="1" x14ac:dyDescent="0.2"/>
    <row r="395" ht="12.75" hidden="1" customHeight="1" x14ac:dyDescent="0.2"/>
    <row r="396" ht="12.75" hidden="1" customHeight="1" x14ac:dyDescent="0.2"/>
    <row r="397" ht="12.75" hidden="1" customHeight="1" x14ac:dyDescent="0.2"/>
    <row r="398" ht="12.75" hidden="1" customHeight="1" x14ac:dyDescent="0.2"/>
    <row r="399" ht="12.75" hidden="1" customHeight="1" x14ac:dyDescent="0.2"/>
    <row r="400" ht="12.75" hidden="1" customHeight="1" x14ac:dyDescent="0.2"/>
    <row r="401" ht="12.75" hidden="1" customHeight="1" x14ac:dyDescent="0.2"/>
    <row r="402" ht="12.75" hidden="1" customHeight="1" x14ac:dyDescent="0.2"/>
    <row r="403" ht="12.75" hidden="1" customHeight="1" x14ac:dyDescent="0.2"/>
    <row r="404" ht="12.75" hidden="1" customHeight="1" x14ac:dyDescent="0.2"/>
    <row r="405" ht="12.75" hidden="1" customHeight="1" x14ac:dyDescent="0.2"/>
    <row r="406" ht="12.75" hidden="1" customHeight="1" x14ac:dyDescent="0.2"/>
    <row r="407" ht="12.75" hidden="1" customHeight="1" x14ac:dyDescent="0.2"/>
    <row r="408" ht="12.75" hidden="1" customHeight="1" x14ac:dyDescent="0.2"/>
    <row r="409" ht="12.75" hidden="1" customHeight="1" x14ac:dyDescent="0.2"/>
    <row r="410" ht="12.75" hidden="1" customHeight="1" x14ac:dyDescent="0.2"/>
    <row r="411" ht="12.75" hidden="1" customHeight="1" x14ac:dyDescent="0.2"/>
    <row r="412" ht="12.75" hidden="1" customHeight="1" x14ac:dyDescent="0.2"/>
    <row r="413" ht="12.75" hidden="1" customHeight="1" x14ac:dyDescent="0.2"/>
    <row r="414" ht="12.75" hidden="1" customHeight="1" x14ac:dyDescent="0.2"/>
    <row r="415" ht="12.75" hidden="1" customHeight="1" x14ac:dyDescent="0.2"/>
    <row r="416" ht="12.75" hidden="1" customHeight="1" x14ac:dyDescent="0.2"/>
    <row r="417" ht="12.75" hidden="1" customHeight="1" x14ac:dyDescent="0.2"/>
    <row r="418" ht="12.75" hidden="1" customHeight="1" x14ac:dyDescent="0.2"/>
    <row r="419" ht="12.75" hidden="1" customHeight="1" x14ac:dyDescent="0.2"/>
    <row r="420" ht="12.75" hidden="1" customHeight="1" x14ac:dyDescent="0.2"/>
    <row r="421" ht="12.75" hidden="1" customHeight="1" x14ac:dyDescent="0.2"/>
    <row r="422" ht="12.75" hidden="1" customHeight="1" x14ac:dyDescent="0.2"/>
    <row r="423" ht="12.75" hidden="1" customHeight="1" x14ac:dyDescent="0.2"/>
    <row r="424" ht="12.75" hidden="1" customHeight="1" x14ac:dyDescent="0.2"/>
    <row r="425" ht="12.75" hidden="1" customHeight="1" x14ac:dyDescent="0.2"/>
    <row r="426" ht="12.75" hidden="1" customHeight="1" x14ac:dyDescent="0.2"/>
    <row r="427" ht="12.75" hidden="1" customHeight="1" x14ac:dyDescent="0.2"/>
    <row r="428" ht="12.75" hidden="1" customHeight="1" x14ac:dyDescent="0.2"/>
    <row r="429" ht="12.75" hidden="1" customHeight="1" x14ac:dyDescent="0.2"/>
    <row r="430" ht="12.75" hidden="1" customHeight="1" x14ac:dyDescent="0.2"/>
    <row r="431" ht="12.75" hidden="1" customHeight="1" x14ac:dyDescent="0.2"/>
    <row r="432" ht="12.75" hidden="1" customHeight="1" x14ac:dyDescent="0.2"/>
    <row r="433" ht="12.75" hidden="1" customHeight="1" x14ac:dyDescent="0.2"/>
    <row r="434" ht="12.75" hidden="1" customHeight="1" x14ac:dyDescent="0.2"/>
    <row r="435" ht="12.75" hidden="1" customHeight="1" x14ac:dyDescent="0.2"/>
    <row r="436" ht="12.75" hidden="1" customHeight="1" x14ac:dyDescent="0.2"/>
    <row r="437" ht="12.75" hidden="1" customHeight="1" x14ac:dyDescent="0.2"/>
    <row r="438" ht="12.75" hidden="1" customHeight="1" x14ac:dyDescent="0.2"/>
    <row r="439" ht="12.75" hidden="1" customHeight="1" x14ac:dyDescent="0.2"/>
    <row r="440" ht="12.75" hidden="1" customHeight="1" x14ac:dyDescent="0.2"/>
    <row r="441" ht="12.75" hidden="1" customHeight="1" x14ac:dyDescent="0.2"/>
    <row r="442" ht="12.75" hidden="1" customHeight="1" x14ac:dyDescent="0.2"/>
    <row r="443" ht="12.75" hidden="1" customHeight="1" x14ac:dyDescent="0.2"/>
    <row r="444" ht="12.75" hidden="1" customHeight="1" x14ac:dyDescent="0.2"/>
    <row r="445" ht="12.75" hidden="1" customHeight="1" x14ac:dyDescent="0.2"/>
    <row r="446" ht="12.75" hidden="1" customHeight="1" x14ac:dyDescent="0.2"/>
    <row r="447" ht="12.75" hidden="1" customHeight="1" x14ac:dyDescent="0.2"/>
    <row r="448" ht="12.75" hidden="1" customHeight="1" x14ac:dyDescent="0.2"/>
    <row r="449" ht="12.75" hidden="1" customHeight="1" x14ac:dyDescent="0.2"/>
    <row r="450" ht="12.75" hidden="1" customHeight="1" x14ac:dyDescent="0.2"/>
    <row r="451" ht="12.75" hidden="1" customHeight="1" x14ac:dyDescent="0.2"/>
    <row r="452" ht="12.75" hidden="1" customHeight="1" x14ac:dyDescent="0.2"/>
    <row r="453" ht="12.75" hidden="1" customHeight="1" x14ac:dyDescent="0.2"/>
    <row r="454" ht="12.75" hidden="1" customHeight="1" x14ac:dyDescent="0.2"/>
    <row r="455" ht="12.75" hidden="1" customHeight="1" x14ac:dyDescent="0.2"/>
    <row r="456" ht="12.75" hidden="1" customHeight="1" x14ac:dyDescent="0.2"/>
    <row r="457" ht="12.75" hidden="1" customHeight="1" x14ac:dyDescent="0.2"/>
    <row r="458" ht="12.75" hidden="1" customHeight="1" x14ac:dyDescent="0.2"/>
    <row r="459" ht="12.75" hidden="1" customHeight="1" x14ac:dyDescent="0.2"/>
    <row r="460" ht="12.75" hidden="1" customHeight="1" x14ac:dyDescent="0.2"/>
    <row r="461" ht="12.75" hidden="1" customHeight="1" x14ac:dyDescent="0.2"/>
    <row r="462" ht="12.75" hidden="1" customHeight="1" x14ac:dyDescent="0.2"/>
    <row r="463" ht="12.75" hidden="1" customHeight="1" x14ac:dyDescent="0.2"/>
    <row r="464" ht="12.75" hidden="1" customHeight="1" x14ac:dyDescent="0.2"/>
    <row r="465" ht="12.75" hidden="1" customHeight="1" x14ac:dyDescent="0.2"/>
    <row r="466" ht="12.75" hidden="1" customHeight="1" x14ac:dyDescent="0.2"/>
    <row r="467" ht="12.75" hidden="1" customHeight="1" x14ac:dyDescent="0.2"/>
    <row r="468" ht="12.75" hidden="1" customHeight="1" x14ac:dyDescent="0.2"/>
    <row r="469" ht="12.75" hidden="1" customHeight="1" x14ac:dyDescent="0.2"/>
    <row r="470" ht="12.75" hidden="1" customHeight="1" x14ac:dyDescent="0.2"/>
    <row r="471" ht="12.75" hidden="1" customHeight="1" x14ac:dyDescent="0.2"/>
    <row r="472" ht="12.75" hidden="1" customHeight="1" x14ac:dyDescent="0.2"/>
    <row r="473" ht="12.75" hidden="1" customHeight="1" x14ac:dyDescent="0.2"/>
    <row r="474" ht="12.75" hidden="1" customHeight="1" x14ac:dyDescent="0.2"/>
    <row r="475" ht="12.75" hidden="1" customHeight="1" x14ac:dyDescent="0.2"/>
    <row r="476" ht="12.75" hidden="1" customHeight="1" x14ac:dyDescent="0.2"/>
    <row r="477" ht="12.75" hidden="1" customHeight="1" x14ac:dyDescent="0.2"/>
    <row r="478" ht="12.75" hidden="1" customHeight="1" x14ac:dyDescent="0.2"/>
    <row r="479" ht="12.75" hidden="1" customHeight="1" x14ac:dyDescent="0.2"/>
    <row r="480" ht="12.75" hidden="1" customHeight="1" x14ac:dyDescent="0.2"/>
    <row r="481" ht="12.75" hidden="1" customHeight="1" x14ac:dyDescent="0.2"/>
    <row r="482" ht="12.75" hidden="1" customHeight="1" x14ac:dyDescent="0.2"/>
    <row r="483" ht="12.75" hidden="1" customHeight="1" x14ac:dyDescent="0.2"/>
    <row r="484" ht="12.75" hidden="1" customHeight="1" x14ac:dyDescent="0.2"/>
    <row r="485" ht="12.75" hidden="1" customHeight="1" x14ac:dyDescent="0.2"/>
    <row r="486" ht="12.75" hidden="1" customHeight="1" x14ac:dyDescent="0.2"/>
    <row r="487" ht="12.75" hidden="1" customHeight="1" x14ac:dyDescent="0.2"/>
    <row r="488" ht="12.75" hidden="1" customHeight="1" x14ac:dyDescent="0.2"/>
    <row r="489" ht="12.75" hidden="1" customHeight="1" x14ac:dyDescent="0.2"/>
    <row r="490" ht="12.75" hidden="1" customHeight="1" x14ac:dyDescent="0.2"/>
    <row r="491" ht="12.75" hidden="1" customHeight="1" x14ac:dyDescent="0.2"/>
    <row r="492" ht="12.75" hidden="1" customHeight="1" x14ac:dyDescent="0.2"/>
    <row r="493" ht="12.75" hidden="1" customHeight="1" x14ac:dyDescent="0.2"/>
    <row r="494" ht="12.75" hidden="1" customHeight="1" x14ac:dyDescent="0.2"/>
    <row r="495" ht="12.75" hidden="1" customHeight="1" x14ac:dyDescent="0.2"/>
    <row r="496" ht="12.75" hidden="1" customHeight="1" x14ac:dyDescent="0.2"/>
    <row r="497" ht="12.75" hidden="1" customHeight="1" x14ac:dyDescent="0.2"/>
    <row r="498" ht="12.75" hidden="1" customHeight="1" x14ac:dyDescent="0.2"/>
    <row r="499" ht="12.75" hidden="1" customHeight="1" x14ac:dyDescent="0.2"/>
    <row r="500" ht="12.75" hidden="1" customHeight="1" x14ac:dyDescent="0.2"/>
    <row r="501" ht="12.75" hidden="1" customHeight="1" x14ac:dyDescent="0.2"/>
    <row r="502" ht="12.75" hidden="1" customHeight="1" x14ac:dyDescent="0.2"/>
    <row r="503" ht="12.75" hidden="1" customHeight="1" x14ac:dyDescent="0.2"/>
    <row r="504" ht="12.75" hidden="1" customHeight="1" x14ac:dyDescent="0.2"/>
    <row r="505" ht="12.75" hidden="1" customHeight="1" x14ac:dyDescent="0.2"/>
    <row r="506" ht="12.75" hidden="1" customHeight="1" x14ac:dyDescent="0.2"/>
    <row r="507" ht="12.75" hidden="1" customHeight="1" x14ac:dyDescent="0.2"/>
    <row r="508" ht="12.75" hidden="1" customHeight="1" x14ac:dyDescent="0.2"/>
    <row r="509" ht="12.75" hidden="1" customHeight="1" x14ac:dyDescent="0.2"/>
    <row r="510" ht="12.75" hidden="1" customHeight="1" x14ac:dyDescent="0.2"/>
    <row r="511" ht="12.75" hidden="1" customHeight="1" x14ac:dyDescent="0.2"/>
    <row r="512" ht="12.75" hidden="1" customHeight="1" x14ac:dyDescent="0.2"/>
    <row r="513" ht="12.75" hidden="1" customHeight="1" x14ac:dyDescent="0.2"/>
    <row r="514" ht="12.75" hidden="1" customHeight="1" x14ac:dyDescent="0.2"/>
    <row r="515" ht="12.75" hidden="1" customHeight="1" x14ac:dyDescent="0.2"/>
    <row r="516" ht="12.75" hidden="1" customHeight="1" x14ac:dyDescent="0.2"/>
    <row r="517" ht="12.75" hidden="1" customHeight="1" x14ac:dyDescent="0.2"/>
    <row r="518" ht="12.75" hidden="1" customHeight="1" x14ac:dyDescent="0.2"/>
    <row r="519" ht="12.75" hidden="1" customHeight="1" x14ac:dyDescent="0.2"/>
    <row r="520" ht="12.75" hidden="1" customHeight="1" x14ac:dyDescent="0.2"/>
    <row r="521" ht="12.75" hidden="1" customHeight="1" x14ac:dyDescent="0.2"/>
    <row r="522" ht="12.75" hidden="1" customHeight="1" x14ac:dyDescent="0.2"/>
    <row r="523" ht="12.75" hidden="1" customHeight="1" x14ac:dyDescent="0.2"/>
    <row r="524" ht="12.75" hidden="1" customHeight="1" x14ac:dyDescent="0.2"/>
    <row r="525" ht="12.75" hidden="1" customHeight="1" x14ac:dyDescent="0.2"/>
    <row r="526" ht="12.75" hidden="1" customHeight="1" x14ac:dyDescent="0.2"/>
    <row r="527" ht="12.75" hidden="1" customHeight="1" x14ac:dyDescent="0.2"/>
    <row r="528" ht="12.75" hidden="1" customHeight="1" x14ac:dyDescent="0.2"/>
    <row r="529" ht="12.75" hidden="1" customHeight="1" x14ac:dyDescent="0.2"/>
    <row r="530" ht="12.75" hidden="1" customHeight="1" x14ac:dyDescent="0.2"/>
    <row r="531" ht="12.75" hidden="1" customHeight="1" x14ac:dyDescent="0.2"/>
    <row r="532" ht="12.75" hidden="1" customHeight="1" x14ac:dyDescent="0.2"/>
    <row r="533" ht="12.75" hidden="1" customHeight="1" x14ac:dyDescent="0.2"/>
    <row r="534" ht="12.75" hidden="1" customHeight="1" x14ac:dyDescent="0.2"/>
    <row r="535" ht="12.75" hidden="1" customHeight="1" x14ac:dyDescent="0.2"/>
    <row r="536" ht="12.75" hidden="1" customHeight="1" x14ac:dyDescent="0.2"/>
    <row r="537" ht="12.75" hidden="1" customHeight="1" x14ac:dyDescent="0.2"/>
    <row r="538" ht="12.75" hidden="1" customHeight="1" x14ac:dyDescent="0.2"/>
    <row r="539" ht="12.75" hidden="1" customHeight="1" x14ac:dyDescent="0.2"/>
    <row r="540" ht="12.75" hidden="1" customHeight="1" x14ac:dyDescent="0.2"/>
    <row r="541" ht="12.75" hidden="1" customHeight="1" x14ac:dyDescent="0.2"/>
    <row r="542" ht="12.75" hidden="1" customHeight="1" x14ac:dyDescent="0.2"/>
    <row r="543" ht="12.75" hidden="1" customHeight="1" x14ac:dyDescent="0.2"/>
    <row r="544" ht="12.75" hidden="1" customHeight="1" x14ac:dyDescent="0.2"/>
    <row r="545" ht="12.75" hidden="1" customHeight="1" x14ac:dyDescent="0.2"/>
    <row r="546" ht="12.75" hidden="1" customHeight="1" x14ac:dyDescent="0.2"/>
    <row r="547" ht="12.75" hidden="1" customHeight="1" x14ac:dyDescent="0.2"/>
    <row r="548" ht="12.75" hidden="1" customHeight="1" x14ac:dyDescent="0.2"/>
    <row r="549" ht="12.75" hidden="1" customHeight="1" x14ac:dyDescent="0.2"/>
    <row r="550" ht="12.75" hidden="1" customHeight="1" x14ac:dyDescent="0.2"/>
    <row r="551" ht="12.75" hidden="1" customHeight="1" x14ac:dyDescent="0.2"/>
    <row r="552" ht="12.75" hidden="1" customHeight="1" x14ac:dyDescent="0.2"/>
    <row r="553" ht="12.75" hidden="1" customHeight="1" x14ac:dyDescent="0.2"/>
    <row r="554" ht="12.75" hidden="1" customHeight="1" x14ac:dyDescent="0.2"/>
    <row r="555" ht="12.75" hidden="1" customHeight="1" x14ac:dyDescent="0.2"/>
    <row r="556" ht="12.75" hidden="1" customHeight="1" x14ac:dyDescent="0.2"/>
    <row r="557" ht="12.75" hidden="1" customHeight="1" x14ac:dyDescent="0.2"/>
    <row r="558" ht="12.75" hidden="1" customHeight="1" x14ac:dyDescent="0.2"/>
    <row r="559" ht="12.75" hidden="1" customHeight="1" x14ac:dyDescent="0.2"/>
    <row r="560" ht="12.75" hidden="1" customHeight="1" x14ac:dyDescent="0.2"/>
    <row r="561" ht="12.75" hidden="1" customHeight="1" x14ac:dyDescent="0.2"/>
    <row r="562" ht="12.75" hidden="1" customHeight="1" x14ac:dyDescent="0.2"/>
    <row r="563" ht="12.75" hidden="1" customHeight="1" x14ac:dyDescent="0.2"/>
    <row r="564" ht="12.75" hidden="1" customHeight="1" x14ac:dyDescent="0.2"/>
    <row r="565" ht="12.75" hidden="1" customHeight="1" x14ac:dyDescent="0.2"/>
    <row r="566" ht="12.75" hidden="1" customHeight="1" x14ac:dyDescent="0.2"/>
    <row r="567" ht="12.75" hidden="1" customHeight="1" x14ac:dyDescent="0.2"/>
    <row r="568" ht="12.75" hidden="1" customHeight="1" x14ac:dyDescent="0.2"/>
    <row r="569" ht="12.75" hidden="1" customHeight="1" x14ac:dyDescent="0.2"/>
    <row r="570" ht="12.75" hidden="1" customHeight="1" x14ac:dyDescent="0.2"/>
    <row r="571" ht="12.75" hidden="1" customHeight="1" x14ac:dyDescent="0.2"/>
    <row r="572" ht="12.75" hidden="1" customHeight="1" x14ac:dyDescent="0.2"/>
    <row r="573" ht="12.75" hidden="1" customHeight="1" x14ac:dyDescent="0.2"/>
    <row r="574" ht="12.75" hidden="1" customHeight="1" x14ac:dyDescent="0.2"/>
    <row r="575" ht="12.75" hidden="1" customHeight="1" x14ac:dyDescent="0.2"/>
    <row r="576" ht="12.75" hidden="1" customHeight="1" x14ac:dyDescent="0.2"/>
    <row r="577" ht="12.75" hidden="1" customHeight="1" x14ac:dyDescent="0.2"/>
    <row r="578" ht="12.75" hidden="1" customHeight="1" x14ac:dyDescent="0.2"/>
    <row r="579" ht="12.75" hidden="1" customHeight="1" x14ac:dyDescent="0.2"/>
    <row r="580" ht="12.75" hidden="1" customHeight="1" x14ac:dyDescent="0.2"/>
    <row r="581" ht="12.75" hidden="1" customHeight="1" x14ac:dyDescent="0.2"/>
    <row r="582" ht="12.75" hidden="1" customHeight="1" x14ac:dyDescent="0.2"/>
    <row r="583" ht="12.75" hidden="1" customHeight="1" x14ac:dyDescent="0.2"/>
    <row r="584" ht="12.75" hidden="1" customHeight="1" x14ac:dyDescent="0.2"/>
    <row r="585" ht="12.75" hidden="1" customHeight="1" x14ac:dyDescent="0.2"/>
    <row r="586" ht="12.75" hidden="1" customHeight="1" x14ac:dyDescent="0.2"/>
    <row r="587" ht="12.75" hidden="1" customHeight="1" x14ac:dyDescent="0.2"/>
    <row r="588" ht="12.75" hidden="1" customHeight="1" x14ac:dyDescent="0.2"/>
    <row r="589" ht="12.75" hidden="1" customHeight="1" x14ac:dyDescent="0.2"/>
    <row r="590" ht="12.75" hidden="1" customHeight="1" x14ac:dyDescent="0.2"/>
    <row r="591" ht="12.75" hidden="1" customHeight="1" x14ac:dyDescent="0.2"/>
    <row r="592" ht="12.75" hidden="1" customHeight="1" x14ac:dyDescent="0.2"/>
    <row r="593" ht="12.75" hidden="1" customHeight="1" x14ac:dyDescent="0.2"/>
    <row r="594" ht="12.75" hidden="1" customHeight="1" x14ac:dyDescent="0.2"/>
    <row r="595" ht="12.75" hidden="1" customHeight="1" x14ac:dyDescent="0.2"/>
    <row r="596" ht="12.75" hidden="1" customHeight="1" x14ac:dyDescent="0.2"/>
    <row r="597" ht="12.75" hidden="1" customHeight="1" x14ac:dyDescent="0.2"/>
    <row r="598" ht="12.75" hidden="1" customHeight="1" x14ac:dyDescent="0.2"/>
    <row r="599" ht="12.75" hidden="1" customHeight="1" x14ac:dyDescent="0.2"/>
    <row r="600" ht="12.75" hidden="1" customHeight="1" x14ac:dyDescent="0.2"/>
    <row r="601" ht="12.75" hidden="1" customHeight="1" x14ac:dyDescent="0.2"/>
    <row r="602" ht="12.75" hidden="1" customHeight="1" x14ac:dyDescent="0.2"/>
    <row r="603" ht="12.75" hidden="1" customHeight="1" x14ac:dyDescent="0.2"/>
    <row r="604" ht="12.75" hidden="1" customHeight="1" x14ac:dyDescent="0.2"/>
    <row r="605" ht="12.75" hidden="1" customHeight="1" x14ac:dyDescent="0.2"/>
    <row r="606" ht="12.75" hidden="1" customHeight="1" x14ac:dyDescent="0.2"/>
    <row r="607" ht="12.75" hidden="1" customHeight="1" x14ac:dyDescent="0.2"/>
    <row r="608" ht="12.75" hidden="1" customHeight="1" x14ac:dyDescent="0.2"/>
    <row r="609" ht="12.75" hidden="1" customHeight="1" x14ac:dyDescent="0.2"/>
    <row r="610" ht="12.75" hidden="1" customHeight="1" x14ac:dyDescent="0.2"/>
    <row r="611" ht="12.75" hidden="1" customHeight="1" x14ac:dyDescent="0.2"/>
    <row r="612" ht="12.75" hidden="1" customHeight="1" x14ac:dyDescent="0.2"/>
    <row r="613" ht="12.75" hidden="1" customHeight="1" x14ac:dyDescent="0.2"/>
    <row r="614" ht="12.75" hidden="1" customHeight="1" x14ac:dyDescent="0.2"/>
    <row r="615" ht="12.75" hidden="1" customHeight="1" x14ac:dyDescent="0.2"/>
    <row r="616" ht="12.75" hidden="1" customHeight="1" x14ac:dyDescent="0.2"/>
    <row r="617" ht="12.75" hidden="1" customHeight="1" x14ac:dyDescent="0.2"/>
    <row r="618" ht="12.75" hidden="1" customHeight="1" x14ac:dyDescent="0.2"/>
    <row r="619" ht="12.75" hidden="1" customHeight="1" x14ac:dyDescent="0.2"/>
    <row r="620" ht="12.75" hidden="1" customHeight="1" x14ac:dyDescent="0.2"/>
    <row r="621" ht="12.75" hidden="1" customHeight="1" x14ac:dyDescent="0.2"/>
    <row r="622" ht="12.75" hidden="1" customHeight="1" x14ac:dyDescent="0.2"/>
    <row r="623" ht="12.75" hidden="1" customHeight="1" x14ac:dyDescent="0.2"/>
    <row r="624" ht="12.75" hidden="1" customHeight="1" x14ac:dyDescent="0.2"/>
    <row r="625" ht="12.75" hidden="1" customHeight="1" x14ac:dyDescent="0.2"/>
    <row r="626" ht="12.75" hidden="1" customHeight="1" x14ac:dyDescent="0.2"/>
    <row r="627" ht="12.75" hidden="1" customHeight="1" x14ac:dyDescent="0.2"/>
    <row r="628" ht="12.75" hidden="1" customHeight="1" x14ac:dyDescent="0.2"/>
    <row r="629" ht="12.75" hidden="1" customHeight="1" x14ac:dyDescent="0.2"/>
    <row r="630" ht="12.75" hidden="1" customHeight="1" x14ac:dyDescent="0.2"/>
    <row r="631" ht="12.75" hidden="1" customHeight="1" x14ac:dyDescent="0.2"/>
    <row r="632" ht="12.75" hidden="1" customHeight="1" x14ac:dyDescent="0.2"/>
    <row r="633" ht="12.75" hidden="1" customHeight="1" x14ac:dyDescent="0.2"/>
    <row r="634" ht="12.75" hidden="1" customHeight="1" x14ac:dyDescent="0.2"/>
    <row r="635" ht="12.75" hidden="1" customHeight="1" x14ac:dyDescent="0.2"/>
    <row r="636" ht="12.75" hidden="1" customHeight="1" x14ac:dyDescent="0.2"/>
    <row r="637" ht="12.75" hidden="1" customHeight="1" x14ac:dyDescent="0.2"/>
    <row r="638" ht="12.75" hidden="1" customHeight="1" x14ac:dyDescent="0.2"/>
    <row r="639" ht="12.75" hidden="1" customHeight="1" x14ac:dyDescent="0.2"/>
    <row r="640" ht="12.75" hidden="1" customHeight="1" x14ac:dyDescent="0.2"/>
    <row r="641" ht="12.75" hidden="1" customHeight="1" x14ac:dyDescent="0.2"/>
    <row r="642" ht="12.75" hidden="1" customHeight="1" x14ac:dyDescent="0.2"/>
    <row r="643" ht="12.75" hidden="1" customHeight="1" x14ac:dyDescent="0.2"/>
    <row r="644" ht="12.75" hidden="1" customHeight="1" x14ac:dyDescent="0.2"/>
    <row r="645" ht="12.75" hidden="1" customHeight="1" x14ac:dyDescent="0.2"/>
    <row r="646" ht="12.75" hidden="1" customHeight="1" x14ac:dyDescent="0.2"/>
    <row r="647" ht="12.75" hidden="1" customHeight="1" x14ac:dyDescent="0.2"/>
    <row r="648" ht="12.75" hidden="1" customHeight="1" x14ac:dyDescent="0.2"/>
    <row r="649" ht="12.75" hidden="1" customHeight="1" x14ac:dyDescent="0.2"/>
    <row r="650" ht="12.75" hidden="1" customHeight="1" x14ac:dyDescent="0.2"/>
    <row r="651" ht="12.75" hidden="1" customHeight="1" x14ac:dyDescent="0.2"/>
    <row r="652" ht="12.75" hidden="1" customHeight="1" x14ac:dyDescent="0.2"/>
    <row r="653" ht="12.75" hidden="1" customHeight="1" x14ac:dyDescent="0.2"/>
    <row r="654" ht="12.75" hidden="1" customHeight="1" x14ac:dyDescent="0.2"/>
    <row r="655" ht="12.75" hidden="1" customHeight="1" x14ac:dyDescent="0.2"/>
    <row r="656" ht="12.75" hidden="1" customHeight="1" x14ac:dyDescent="0.2"/>
    <row r="657" ht="12.75" hidden="1" customHeight="1" x14ac:dyDescent="0.2"/>
    <row r="658" ht="12.75" hidden="1" customHeight="1" x14ac:dyDescent="0.2"/>
    <row r="659" ht="12.75" hidden="1" customHeight="1" x14ac:dyDescent="0.2"/>
    <row r="660" ht="12.75" hidden="1" customHeight="1" x14ac:dyDescent="0.2"/>
    <row r="661" ht="12.75" hidden="1" customHeight="1" x14ac:dyDescent="0.2"/>
    <row r="662" ht="12.75" hidden="1" customHeight="1" x14ac:dyDescent="0.2"/>
    <row r="663" ht="12.75" hidden="1" customHeight="1" x14ac:dyDescent="0.2"/>
    <row r="664" ht="12.75" hidden="1" customHeight="1" x14ac:dyDescent="0.2"/>
    <row r="665" ht="12.75" hidden="1" customHeight="1" x14ac:dyDescent="0.2"/>
    <row r="666" ht="12.75" hidden="1" customHeight="1" x14ac:dyDescent="0.2"/>
    <row r="667" ht="12.75" hidden="1" customHeight="1" x14ac:dyDescent="0.2"/>
    <row r="668" ht="12.75" hidden="1" customHeight="1" x14ac:dyDescent="0.2"/>
    <row r="669" ht="12.75" hidden="1" customHeight="1" x14ac:dyDescent="0.2"/>
    <row r="670" ht="12.75" hidden="1" customHeight="1" x14ac:dyDescent="0.2"/>
    <row r="671" ht="12.75" hidden="1" customHeight="1" x14ac:dyDescent="0.2"/>
    <row r="672" ht="12.75" hidden="1" customHeight="1" x14ac:dyDescent="0.2"/>
    <row r="673" ht="12.75" hidden="1" customHeight="1" x14ac:dyDescent="0.2"/>
    <row r="674" ht="12.75" hidden="1" customHeight="1" x14ac:dyDescent="0.2"/>
    <row r="675" ht="12.75" hidden="1" customHeight="1" x14ac:dyDescent="0.2"/>
    <row r="676" ht="12.75" hidden="1" customHeight="1" x14ac:dyDescent="0.2"/>
    <row r="677" ht="12.75" hidden="1" customHeight="1" x14ac:dyDescent="0.2"/>
    <row r="678" ht="12.75" hidden="1" customHeight="1" x14ac:dyDescent="0.2"/>
    <row r="679" ht="12.75" hidden="1" customHeight="1" x14ac:dyDescent="0.2"/>
    <row r="680" ht="12.75" hidden="1" customHeight="1" x14ac:dyDescent="0.2"/>
    <row r="681" ht="12.75" hidden="1" customHeight="1" x14ac:dyDescent="0.2"/>
    <row r="682" ht="12.75" hidden="1" customHeight="1" x14ac:dyDescent="0.2"/>
    <row r="683" ht="12.75" hidden="1" customHeight="1" x14ac:dyDescent="0.2"/>
    <row r="684" ht="12.75" hidden="1" customHeight="1" x14ac:dyDescent="0.2"/>
    <row r="685" ht="12.75" hidden="1" customHeight="1" x14ac:dyDescent="0.2"/>
    <row r="686" ht="12.75" hidden="1" customHeight="1" x14ac:dyDescent="0.2"/>
    <row r="687" ht="12.75" hidden="1" customHeight="1" x14ac:dyDescent="0.2"/>
    <row r="688" ht="12.75" hidden="1" customHeight="1" x14ac:dyDescent="0.2"/>
    <row r="689" ht="12.75" hidden="1" customHeight="1" x14ac:dyDescent="0.2"/>
    <row r="690" ht="12.75" hidden="1" customHeight="1" x14ac:dyDescent="0.2"/>
    <row r="691" ht="12.75" hidden="1" customHeight="1" x14ac:dyDescent="0.2"/>
    <row r="692" ht="12.75" hidden="1" customHeight="1" x14ac:dyDescent="0.2"/>
    <row r="693" ht="12.75" hidden="1" customHeight="1" x14ac:dyDescent="0.2"/>
    <row r="694" ht="12.75" hidden="1" customHeight="1" x14ac:dyDescent="0.2"/>
    <row r="695" ht="12.75" hidden="1" customHeight="1" x14ac:dyDescent="0.2"/>
    <row r="696" ht="12.75" hidden="1" customHeight="1" x14ac:dyDescent="0.2"/>
    <row r="697" ht="12.75" hidden="1" customHeight="1" x14ac:dyDescent="0.2"/>
    <row r="698" ht="12.75" hidden="1" customHeight="1" x14ac:dyDescent="0.2"/>
    <row r="699" ht="12.75" hidden="1" customHeight="1" x14ac:dyDescent="0.2"/>
    <row r="700" ht="12.75" hidden="1" customHeight="1" x14ac:dyDescent="0.2"/>
    <row r="701" ht="12.75" hidden="1" customHeight="1" x14ac:dyDescent="0.2"/>
    <row r="702" ht="12.75" hidden="1" customHeight="1" x14ac:dyDescent="0.2"/>
    <row r="703" ht="12.75" hidden="1" customHeight="1" x14ac:dyDescent="0.2"/>
    <row r="704" ht="12.75" hidden="1" customHeight="1" x14ac:dyDescent="0.2"/>
    <row r="705" ht="12.75" hidden="1" customHeight="1" x14ac:dyDescent="0.2"/>
    <row r="706" ht="12.75" hidden="1" customHeight="1" x14ac:dyDescent="0.2"/>
    <row r="707" ht="12.75" hidden="1" customHeight="1" x14ac:dyDescent="0.2"/>
    <row r="708" ht="12.75" hidden="1" customHeight="1" x14ac:dyDescent="0.2"/>
    <row r="709" ht="12.75" hidden="1" customHeight="1" x14ac:dyDescent="0.2"/>
    <row r="710" ht="12.75" hidden="1" customHeight="1" x14ac:dyDescent="0.2"/>
    <row r="711" ht="12.75" hidden="1" customHeight="1" x14ac:dyDescent="0.2"/>
    <row r="712" ht="12.75" hidden="1" customHeight="1" x14ac:dyDescent="0.2"/>
    <row r="713" ht="12.75" hidden="1" customHeight="1" x14ac:dyDescent="0.2"/>
    <row r="714" ht="12.75" hidden="1" customHeight="1" x14ac:dyDescent="0.2"/>
    <row r="715" ht="12.75" hidden="1" customHeight="1" x14ac:dyDescent="0.2"/>
    <row r="716" ht="12.75" hidden="1" customHeight="1" x14ac:dyDescent="0.2"/>
    <row r="717" ht="12.75" hidden="1" customHeight="1" x14ac:dyDescent="0.2"/>
    <row r="718" ht="12.75" hidden="1" customHeight="1" x14ac:dyDescent="0.2"/>
    <row r="719" ht="12.75" hidden="1" customHeight="1" x14ac:dyDescent="0.2"/>
    <row r="720" ht="12.75" hidden="1" customHeight="1" x14ac:dyDescent="0.2"/>
    <row r="721" ht="12.75" hidden="1" customHeight="1" x14ac:dyDescent="0.2"/>
    <row r="722" ht="12.75" hidden="1" customHeight="1" x14ac:dyDescent="0.2"/>
    <row r="723" ht="12.75" hidden="1" customHeight="1" x14ac:dyDescent="0.2"/>
    <row r="724" ht="12.75" hidden="1" customHeight="1" x14ac:dyDescent="0.2"/>
    <row r="725" ht="12.75" hidden="1" customHeight="1" x14ac:dyDescent="0.2"/>
    <row r="726" ht="12.75" hidden="1" customHeight="1" x14ac:dyDescent="0.2"/>
    <row r="727" ht="12.75" hidden="1" customHeight="1" x14ac:dyDescent="0.2"/>
    <row r="728" ht="12.75" hidden="1" customHeight="1" x14ac:dyDescent="0.2"/>
    <row r="729" ht="12.75" hidden="1" customHeight="1" x14ac:dyDescent="0.2"/>
    <row r="730" ht="12.75" hidden="1" customHeight="1" x14ac:dyDescent="0.2"/>
    <row r="731" ht="12.75" hidden="1" customHeight="1" x14ac:dyDescent="0.2"/>
    <row r="732" ht="12.75" hidden="1" customHeight="1" x14ac:dyDescent="0.2"/>
    <row r="733" ht="12.75" hidden="1" customHeight="1" x14ac:dyDescent="0.2"/>
    <row r="734" ht="12.75" hidden="1" customHeight="1" x14ac:dyDescent="0.2"/>
    <row r="735" ht="12.75" hidden="1" customHeight="1" x14ac:dyDescent="0.2"/>
    <row r="736" ht="12.75" hidden="1" customHeight="1" x14ac:dyDescent="0.2"/>
    <row r="737" ht="12.75" hidden="1" customHeight="1" x14ac:dyDescent="0.2"/>
    <row r="738" ht="12.75" hidden="1" customHeight="1" x14ac:dyDescent="0.2"/>
    <row r="739" ht="12.75" hidden="1" customHeight="1" x14ac:dyDescent="0.2"/>
    <row r="740" ht="12.75" hidden="1" customHeight="1" x14ac:dyDescent="0.2"/>
    <row r="741" ht="12.75" hidden="1" customHeight="1" x14ac:dyDescent="0.2"/>
    <row r="742" ht="12.75" hidden="1" customHeight="1" x14ac:dyDescent="0.2"/>
    <row r="743" ht="12.75" hidden="1" customHeight="1" x14ac:dyDescent="0.2"/>
    <row r="744" ht="12.75" hidden="1" customHeight="1" x14ac:dyDescent="0.2"/>
    <row r="745" ht="12.75" hidden="1" customHeight="1" x14ac:dyDescent="0.2"/>
    <row r="746" ht="12.75" hidden="1" customHeight="1" x14ac:dyDescent="0.2"/>
    <row r="747" ht="12.75" hidden="1" customHeight="1" x14ac:dyDescent="0.2"/>
    <row r="748" ht="12.75" hidden="1" customHeight="1" x14ac:dyDescent="0.2"/>
    <row r="749" ht="12.75" hidden="1" customHeight="1" x14ac:dyDescent="0.2"/>
    <row r="750" ht="12.75" hidden="1" customHeight="1" x14ac:dyDescent="0.2"/>
    <row r="751" ht="12.75" hidden="1" customHeight="1" x14ac:dyDescent="0.2"/>
    <row r="752" ht="12.75" hidden="1" customHeight="1" x14ac:dyDescent="0.2"/>
    <row r="753" ht="12.75" hidden="1" customHeight="1" x14ac:dyDescent="0.2"/>
    <row r="754" ht="12.75" hidden="1" customHeight="1" x14ac:dyDescent="0.2"/>
    <row r="755" ht="12.75" hidden="1" customHeight="1" x14ac:dyDescent="0.2"/>
    <row r="756" ht="12.75" hidden="1" customHeight="1" x14ac:dyDescent="0.2"/>
    <row r="757" ht="12.75" hidden="1" customHeight="1" x14ac:dyDescent="0.2"/>
    <row r="758" ht="12.75" hidden="1" customHeight="1" x14ac:dyDescent="0.2"/>
    <row r="759" ht="12.75" hidden="1" customHeight="1" x14ac:dyDescent="0.2"/>
    <row r="760" ht="12.75" hidden="1" customHeight="1" x14ac:dyDescent="0.2"/>
    <row r="761" ht="12.75" hidden="1" customHeight="1" x14ac:dyDescent="0.2"/>
    <row r="762" ht="12.75" hidden="1" customHeight="1" x14ac:dyDescent="0.2"/>
    <row r="763" ht="12.75" hidden="1" customHeight="1" x14ac:dyDescent="0.2"/>
    <row r="764" ht="12.75" hidden="1" customHeight="1" x14ac:dyDescent="0.2"/>
    <row r="765" ht="12.75" hidden="1" customHeight="1" x14ac:dyDescent="0.2"/>
    <row r="766" ht="12.75" hidden="1" customHeight="1" x14ac:dyDescent="0.2"/>
    <row r="767" ht="12.75" hidden="1" customHeight="1" x14ac:dyDescent="0.2"/>
    <row r="768" ht="12.75" hidden="1" customHeight="1" x14ac:dyDescent="0.2"/>
    <row r="769" ht="12.75" hidden="1" customHeight="1" x14ac:dyDescent="0.2"/>
    <row r="770" ht="12.75" hidden="1" customHeight="1" x14ac:dyDescent="0.2"/>
    <row r="771" ht="12.75" hidden="1" customHeight="1" x14ac:dyDescent="0.2"/>
    <row r="772" ht="12.75" hidden="1" customHeight="1" x14ac:dyDescent="0.2"/>
    <row r="773" ht="12.75" hidden="1" customHeight="1" x14ac:dyDescent="0.2"/>
    <row r="774" ht="12.75" hidden="1" customHeight="1" x14ac:dyDescent="0.2"/>
    <row r="775" ht="12.75" hidden="1" customHeight="1" x14ac:dyDescent="0.2"/>
    <row r="776" ht="12.75" hidden="1" customHeight="1" x14ac:dyDescent="0.2"/>
    <row r="777" ht="12.75" hidden="1" customHeight="1" x14ac:dyDescent="0.2"/>
    <row r="778" ht="12.75" hidden="1" customHeight="1" x14ac:dyDescent="0.2"/>
    <row r="779" ht="12.75" hidden="1" customHeight="1" x14ac:dyDescent="0.2"/>
    <row r="780" ht="12.75" hidden="1" customHeight="1" x14ac:dyDescent="0.2"/>
    <row r="781" ht="12.75" hidden="1" customHeight="1" x14ac:dyDescent="0.2"/>
    <row r="782" ht="12.75" hidden="1" customHeight="1" x14ac:dyDescent="0.2"/>
    <row r="783" ht="12.75" hidden="1" customHeight="1" x14ac:dyDescent="0.2"/>
    <row r="784" ht="12.75" hidden="1" customHeight="1" x14ac:dyDescent="0.2"/>
    <row r="785" ht="12.75" hidden="1" customHeight="1" x14ac:dyDescent="0.2"/>
    <row r="786" ht="12.75" hidden="1" customHeight="1" x14ac:dyDescent="0.2"/>
    <row r="787" ht="12.75" hidden="1" customHeight="1" x14ac:dyDescent="0.2"/>
    <row r="788" ht="12.75" hidden="1" customHeight="1" x14ac:dyDescent="0.2"/>
    <row r="789" ht="12.75" hidden="1" customHeight="1" x14ac:dyDescent="0.2"/>
    <row r="790" ht="12.75" hidden="1" customHeight="1" x14ac:dyDescent="0.2"/>
    <row r="791" ht="12.75" hidden="1" customHeight="1" x14ac:dyDescent="0.2"/>
    <row r="792" ht="12.75" hidden="1" customHeight="1" x14ac:dyDescent="0.2"/>
    <row r="793" ht="12.75" hidden="1" customHeight="1" x14ac:dyDescent="0.2"/>
    <row r="794" ht="12.75" hidden="1" customHeight="1" x14ac:dyDescent="0.2"/>
    <row r="795" ht="12.75" hidden="1" customHeight="1" x14ac:dyDescent="0.2"/>
    <row r="796" ht="12.75" hidden="1" customHeight="1" x14ac:dyDescent="0.2"/>
    <row r="797" ht="12.75" hidden="1" customHeight="1" x14ac:dyDescent="0.2"/>
    <row r="798" ht="12.75" hidden="1" customHeight="1" x14ac:dyDescent="0.2"/>
    <row r="799" ht="12.75" hidden="1" customHeight="1" x14ac:dyDescent="0.2"/>
    <row r="800" ht="12.75" hidden="1" customHeight="1" x14ac:dyDescent="0.2"/>
    <row r="801" ht="12.75" hidden="1" customHeight="1" x14ac:dyDescent="0.2"/>
    <row r="802" ht="12.75" hidden="1" customHeight="1" x14ac:dyDescent="0.2"/>
    <row r="803" ht="12.75" hidden="1" customHeight="1" x14ac:dyDescent="0.2"/>
    <row r="804" ht="12.75" hidden="1" customHeight="1" x14ac:dyDescent="0.2"/>
    <row r="805" ht="12.75" hidden="1" customHeight="1" x14ac:dyDescent="0.2"/>
    <row r="806" ht="12.75" hidden="1" customHeight="1" x14ac:dyDescent="0.2"/>
    <row r="807" ht="12.75" hidden="1" customHeight="1" x14ac:dyDescent="0.2"/>
    <row r="808" ht="12.75" hidden="1" customHeight="1" x14ac:dyDescent="0.2"/>
    <row r="809" ht="12.75" hidden="1" customHeight="1" x14ac:dyDescent="0.2"/>
    <row r="810" ht="12.75" hidden="1" customHeight="1" x14ac:dyDescent="0.2"/>
    <row r="811" ht="12.75" hidden="1" customHeight="1" x14ac:dyDescent="0.2"/>
    <row r="812" ht="12.75" hidden="1" customHeight="1" x14ac:dyDescent="0.2"/>
    <row r="813" ht="12.75" hidden="1" customHeight="1" x14ac:dyDescent="0.2"/>
    <row r="814" ht="12.75" hidden="1" customHeight="1" x14ac:dyDescent="0.2"/>
    <row r="815" ht="12.75" hidden="1" customHeight="1" x14ac:dyDescent="0.2"/>
    <row r="816" ht="12.75" hidden="1" customHeight="1" x14ac:dyDescent="0.2"/>
    <row r="817" ht="12.75" hidden="1" customHeight="1" x14ac:dyDescent="0.2"/>
    <row r="818" ht="12.75" hidden="1" customHeight="1" x14ac:dyDescent="0.2"/>
    <row r="819" ht="12.75" hidden="1" customHeight="1" x14ac:dyDescent="0.2"/>
    <row r="820" ht="12.75" hidden="1" customHeight="1" x14ac:dyDescent="0.2"/>
    <row r="821" ht="12.75" hidden="1" customHeight="1" x14ac:dyDescent="0.2"/>
    <row r="822" ht="12.75" hidden="1" customHeight="1" x14ac:dyDescent="0.2"/>
    <row r="823" ht="12.75" hidden="1" customHeight="1" x14ac:dyDescent="0.2"/>
    <row r="824" ht="12.75" hidden="1" customHeight="1" x14ac:dyDescent="0.2"/>
    <row r="825" ht="12.75" hidden="1" customHeight="1" x14ac:dyDescent="0.2"/>
    <row r="826" ht="12.75" hidden="1" customHeight="1" x14ac:dyDescent="0.2"/>
    <row r="827" ht="12.75" hidden="1" customHeight="1" x14ac:dyDescent="0.2"/>
    <row r="828" ht="12.75" hidden="1" customHeight="1" x14ac:dyDescent="0.2"/>
    <row r="829" ht="12.75" hidden="1" customHeight="1" x14ac:dyDescent="0.2"/>
    <row r="830" ht="12.75" hidden="1" customHeight="1" x14ac:dyDescent="0.2"/>
    <row r="831" ht="12.75" hidden="1" customHeight="1" x14ac:dyDescent="0.2"/>
    <row r="832" ht="12.75" hidden="1" customHeight="1" x14ac:dyDescent="0.2"/>
    <row r="833" ht="12.75" hidden="1" customHeight="1" x14ac:dyDescent="0.2"/>
    <row r="834" ht="12.75" hidden="1" customHeight="1" x14ac:dyDescent="0.2"/>
    <row r="835" ht="12.75" hidden="1" customHeight="1" x14ac:dyDescent="0.2"/>
    <row r="836" ht="12.75" hidden="1" customHeight="1" x14ac:dyDescent="0.2"/>
    <row r="837" ht="12.75" hidden="1" customHeight="1" x14ac:dyDescent="0.2"/>
    <row r="838" ht="12.75" hidden="1" customHeight="1" x14ac:dyDescent="0.2"/>
    <row r="839" ht="12.75" hidden="1" customHeight="1" x14ac:dyDescent="0.2"/>
    <row r="840" ht="12.75" hidden="1" customHeight="1" x14ac:dyDescent="0.2"/>
    <row r="841" ht="12.75" hidden="1" customHeight="1" x14ac:dyDescent="0.2"/>
    <row r="842" ht="12.75" hidden="1" customHeight="1" x14ac:dyDescent="0.2"/>
    <row r="843" ht="12.75" hidden="1" customHeight="1" x14ac:dyDescent="0.2"/>
    <row r="844" ht="12.75" hidden="1" customHeight="1" x14ac:dyDescent="0.2"/>
    <row r="845" ht="12.75" hidden="1" customHeight="1" x14ac:dyDescent="0.2"/>
    <row r="846" ht="12.75" hidden="1" customHeight="1" x14ac:dyDescent="0.2"/>
    <row r="847" ht="12.75" hidden="1" customHeight="1" x14ac:dyDescent="0.2"/>
    <row r="848" ht="12.75" hidden="1" customHeight="1" x14ac:dyDescent="0.2"/>
    <row r="849" ht="12.75" hidden="1" customHeight="1" x14ac:dyDescent="0.2"/>
    <row r="850" ht="12.75" hidden="1" customHeight="1" x14ac:dyDescent="0.2"/>
    <row r="851" ht="12.75" hidden="1" customHeight="1" x14ac:dyDescent="0.2"/>
    <row r="852" ht="12.75" hidden="1" customHeight="1" x14ac:dyDescent="0.2"/>
    <row r="853" ht="12.75" hidden="1" customHeight="1" x14ac:dyDescent="0.2"/>
    <row r="854" ht="12.75" hidden="1" customHeight="1" x14ac:dyDescent="0.2"/>
    <row r="855" ht="12.75" hidden="1" customHeight="1" x14ac:dyDescent="0.2"/>
    <row r="856" ht="12.75" hidden="1" customHeight="1" x14ac:dyDescent="0.2"/>
    <row r="857" ht="12.75" hidden="1" customHeight="1" x14ac:dyDescent="0.2"/>
    <row r="858" ht="12.75" hidden="1" customHeight="1" x14ac:dyDescent="0.2"/>
    <row r="859" ht="12.75" hidden="1" customHeight="1" x14ac:dyDescent="0.2"/>
    <row r="860" ht="12.75" hidden="1" customHeight="1" x14ac:dyDescent="0.2"/>
    <row r="861" ht="12.75" hidden="1" customHeight="1" x14ac:dyDescent="0.2"/>
    <row r="862" ht="12.75" hidden="1" customHeight="1" x14ac:dyDescent="0.2"/>
    <row r="863" ht="12.75" hidden="1" customHeight="1" x14ac:dyDescent="0.2"/>
    <row r="864" ht="12.75" hidden="1" customHeight="1" x14ac:dyDescent="0.2"/>
    <row r="865" ht="12.75" hidden="1" customHeight="1" x14ac:dyDescent="0.2"/>
    <row r="866" ht="12.75" hidden="1" customHeight="1" x14ac:dyDescent="0.2"/>
    <row r="867" ht="12.75" hidden="1" customHeight="1" x14ac:dyDescent="0.2"/>
    <row r="868" ht="12.75" hidden="1" customHeight="1" x14ac:dyDescent="0.2"/>
    <row r="869" ht="12.75" hidden="1" customHeight="1" x14ac:dyDescent="0.2"/>
    <row r="870" ht="12.75" hidden="1" customHeight="1" x14ac:dyDescent="0.2"/>
    <row r="871" ht="12.75" hidden="1" customHeight="1" x14ac:dyDescent="0.2"/>
    <row r="872" ht="12.75" hidden="1" customHeight="1" x14ac:dyDescent="0.2"/>
    <row r="873" ht="12.75" hidden="1" customHeight="1" x14ac:dyDescent="0.2"/>
    <row r="874" ht="12.75" hidden="1" customHeight="1" x14ac:dyDescent="0.2"/>
    <row r="875" ht="12.75" hidden="1" customHeight="1" x14ac:dyDescent="0.2"/>
    <row r="876" ht="12.75" hidden="1" customHeight="1" x14ac:dyDescent="0.2"/>
    <row r="877" ht="12.75" hidden="1" customHeight="1" x14ac:dyDescent="0.2"/>
    <row r="878" ht="12.75" hidden="1" customHeight="1" x14ac:dyDescent="0.2"/>
    <row r="879" ht="12.75" hidden="1" customHeight="1" x14ac:dyDescent="0.2"/>
    <row r="880" ht="12.75" hidden="1" customHeight="1" x14ac:dyDescent="0.2"/>
    <row r="881" ht="12.75" hidden="1" customHeight="1" x14ac:dyDescent="0.2"/>
    <row r="882" ht="12.75" hidden="1" customHeight="1" x14ac:dyDescent="0.2"/>
    <row r="883" ht="12.75" hidden="1" customHeight="1" x14ac:dyDescent="0.2"/>
    <row r="884" ht="12.75" hidden="1" customHeight="1" x14ac:dyDescent="0.2"/>
    <row r="885" ht="12.75" hidden="1" customHeight="1" x14ac:dyDescent="0.2"/>
    <row r="886" ht="12.75" hidden="1" customHeight="1" x14ac:dyDescent="0.2"/>
    <row r="887" ht="12.75" hidden="1" customHeight="1" x14ac:dyDescent="0.2"/>
    <row r="888" ht="12.75" hidden="1" customHeight="1" x14ac:dyDescent="0.2"/>
    <row r="889" ht="12.75" hidden="1" customHeight="1" x14ac:dyDescent="0.2"/>
    <row r="890" ht="12.75" hidden="1" customHeight="1" x14ac:dyDescent="0.2"/>
    <row r="891" ht="12.75" hidden="1" customHeight="1" x14ac:dyDescent="0.2"/>
    <row r="892" ht="12.75" hidden="1" customHeight="1" x14ac:dyDescent="0.2"/>
    <row r="893" ht="12.75" hidden="1" customHeight="1" x14ac:dyDescent="0.2"/>
    <row r="894" ht="12.75" hidden="1" customHeight="1" x14ac:dyDescent="0.2"/>
    <row r="895" ht="12.75" hidden="1" customHeight="1" x14ac:dyDescent="0.2"/>
    <row r="896" ht="12.75" hidden="1" customHeight="1" x14ac:dyDescent="0.2"/>
    <row r="897" ht="12.75" hidden="1" customHeight="1" x14ac:dyDescent="0.2"/>
    <row r="898" ht="12.75" hidden="1" customHeight="1" x14ac:dyDescent="0.2"/>
    <row r="899" ht="12.75" hidden="1" customHeight="1" x14ac:dyDescent="0.2"/>
    <row r="900" ht="12.75" hidden="1" customHeight="1" x14ac:dyDescent="0.2"/>
    <row r="901" ht="12.75" hidden="1" customHeight="1" x14ac:dyDescent="0.2"/>
    <row r="902" ht="12.75" hidden="1" customHeight="1" x14ac:dyDescent="0.2"/>
    <row r="903" ht="12.75" hidden="1" customHeight="1" x14ac:dyDescent="0.2"/>
    <row r="904" ht="12.75" hidden="1" customHeight="1" x14ac:dyDescent="0.2"/>
    <row r="905" ht="12.75" hidden="1" customHeight="1" x14ac:dyDescent="0.2"/>
    <row r="906" ht="12.75" hidden="1" customHeight="1" x14ac:dyDescent="0.2"/>
    <row r="907" ht="12.75" hidden="1" customHeight="1" x14ac:dyDescent="0.2"/>
    <row r="908" ht="12.75" hidden="1" customHeight="1" x14ac:dyDescent="0.2"/>
    <row r="909" ht="12.75" hidden="1" customHeight="1" x14ac:dyDescent="0.2"/>
    <row r="910" ht="12.75" hidden="1" customHeight="1" x14ac:dyDescent="0.2"/>
    <row r="911" ht="12.75" hidden="1" customHeight="1" x14ac:dyDescent="0.2"/>
    <row r="912" ht="12.75" hidden="1" customHeight="1" x14ac:dyDescent="0.2"/>
    <row r="913" ht="12.75" hidden="1" customHeight="1" x14ac:dyDescent="0.2"/>
    <row r="914" ht="12.75" hidden="1" customHeight="1" x14ac:dyDescent="0.2"/>
    <row r="915" ht="12.75" hidden="1" customHeight="1" x14ac:dyDescent="0.2"/>
    <row r="916" ht="12.75" hidden="1" customHeight="1" x14ac:dyDescent="0.2"/>
    <row r="917" ht="12.75" hidden="1" customHeight="1" x14ac:dyDescent="0.2"/>
    <row r="918" ht="12.75" hidden="1" customHeight="1" x14ac:dyDescent="0.2"/>
    <row r="919" ht="12.75" hidden="1" customHeight="1" x14ac:dyDescent="0.2"/>
    <row r="920" ht="12.75" hidden="1" customHeight="1" x14ac:dyDescent="0.2"/>
    <row r="921" ht="12.75" hidden="1" customHeight="1" x14ac:dyDescent="0.2"/>
    <row r="922" ht="12.75" hidden="1" customHeight="1" x14ac:dyDescent="0.2"/>
    <row r="923" ht="12.75" hidden="1" customHeight="1" x14ac:dyDescent="0.2"/>
    <row r="924" ht="12.75" hidden="1" customHeight="1" x14ac:dyDescent="0.2"/>
    <row r="925" ht="12.75" hidden="1" customHeight="1" x14ac:dyDescent="0.2"/>
    <row r="926" ht="12.75" hidden="1" customHeight="1" x14ac:dyDescent="0.2"/>
    <row r="927" ht="12.75" hidden="1" customHeight="1" x14ac:dyDescent="0.2"/>
    <row r="928" ht="12.75" hidden="1" customHeight="1" x14ac:dyDescent="0.2"/>
    <row r="929" ht="12.75" hidden="1" customHeight="1" x14ac:dyDescent="0.2"/>
    <row r="930" ht="12.75" hidden="1" customHeight="1" x14ac:dyDescent="0.2"/>
    <row r="931" ht="12.75" hidden="1" customHeight="1" x14ac:dyDescent="0.2"/>
    <row r="932" ht="12.75" hidden="1" customHeight="1" x14ac:dyDescent="0.2"/>
    <row r="933" ht="12.75" hidden="1" customHeight="1" x14ac:dyDescent="0.2"/>
    <row r="934" ht="12.75" hidden="1" customHeight="1" x14ac:dyDescent="0.2"/>
    <row r="935" ht="12.75" hidden="1" customHeight="1" x14ac:dyDescent="0.2"/>
    <row r="936" ht="12.75" hidden="1" customHeight="1" x14ac:dyDescent="0.2"/>
    <row r="937" ht="12.75" hidden="1" customHeight="1" x14ac:dyDescent="0.2"/>
    <row r="938" ht="12.75" hidden="1" customHeight="1" x14ac:dyDescent="0.2"/>
    <row r="939" ht="12.75" hidden="1" customHeight="1" x14ac:dyDescent="0.2"/>
    <row r="940" ht="12.75" hidden="1" customHeight="1" x14ac:dyDescent="0.2"/>
    <row r="941" ht="12.75" hidden="1" customHeight="1" x14ac:dyDescent="0.2"/>
    <row r="942" ht="12.75" hidden="1" customHeight="1" x14ac:dyDescent="0.2"/>
    <row r="943" ht="12.75" hidden="1" customHeight="1" x14ac:dyDescent="0.2"/>
    <row r="944" ht="12.75" hidden="1" customHeight="1" x14ac:dyDescent="0.2"/>
    <row r="945" ht="12.75" hidden="1" customHeight="1" x14ac:dyDescent="0.2"/>
    <row r="946" ht="12.75" hidden="1" customHeight="1" x14ac:dyDescent="0.2"/>
    <row r="947" ht="12.75" hidden="1" customHeight="1" x14ac:dyDescent="0.2"/>
    <row r="948" ht="12.75" hidden="1" customHeight="1" x14ac:dyDescent="0.2"/>
    <row r="949" ht="12.75" hidden="1" customHeight="1" x14ac:dyDescent="0.2"/>
    <row r="950" ht="12.75" hidden="1" customHeight="1" x14ac:dyDescent="0.2"/>
    <row r="951" ht="12.75" hidden="1" customHeight="1" x14ac:dyDescent="0.2"/>
    <row r="952" ht="12.75" hidden="1" customHeight="1" x14ac:dyDescent="0.2"/>
    <row r="953" ht="12.75" hidden="1" customHeight="1" x14ac:dyDescent="0.2"/>
    <row r="954" ht="12.75" hidden="1" customHeight="1" x14ac:dyDescent="0.2"/>
    <row r="955" ht="12.75" hidden="1" customHeight="1" x14ac:dyDescent="0.2"/>
    <row r="956" ht="12.75" hidden="1" customHeight="1" x14ac:dyDescent="0.2"/>
    <row r="957" ht="12.75" hidden="1" customHeight="1" x14ac:dyDescent="0.2"/>
    <row r="958" ht="12.75" hidden="1" customHeight="1" x14ac:dyDescent="0.2"/>
    <row r="959" ht="12.75" hidden="1" customHeight="1" x14ac:dyDescent="0.2"/>
    <row r="960" ht="12.75" hidden="1" customHeight="1" x14ac:dyDescent="0.2"/>
    <row r="961" ht="12.75" hidden="1" customHeight="1" x14ac:dyDescent="0.2"/>
    <row r="962" ht="12.75" hidden="1" customHeight="1" x14ac:dyDescent="0.2"/>
    <row r="963" ht="12.75" hidden="1" customHeight="1" x14ac:dyDescent="0.2"/>
    <row r="964" ht="12.75" hidden="1" customHeight="1" x14ac:dyDescent="0.2"/>
    <row r="965" ht="12.75" hidden="1" customHeight="1" x14ac:dyDescent="0.2"/>
    <row r="966" ht="12.75" hidden="1" customHeight="1" x14ac:dyDescent="0.2"/>
    <row r="967" ht="12.75" hidden="1" customHeight="1" x14ac:dyDescent="0.2"/>
    <row r="968" ht="12.75" hidden="1" customHeight="1" x14ac:dyDescent="0.2"/>
    <row r="969" ht="12.75" hidden="1" customHeight="1" x14ac:dyDescent="0.2"/>
    <row r="970" ht="12.75" hidden="1" customHeight="1" x14ac:dyDescent="0.2"/>
    <row r="971" ht="12.75" hidden="1" customHeight="1" x14ac:dyDescent="0.2"/>
    <row r="972" ht="12.75" hidden="1" customHeight="1" x14ac:dyDescent="0.2"/>
    <row r="973" ht="12.75" hidden="1" customHeight="1" x14ac:dyDescent="0.2"/>
    <row r="974" ht="12.75" hidden="1" customHeight="1" x14ac:dyDescent="0.2"/>
    <row r="975" ht="12.75" hidden="1" customHeight="1" x14ac:dyDescent="0.2"/>
    <row r="976" ht="12.75" hidden="1" customHeight="1" x14ac:dyDescent="0.2"/>
    <row r="977" ht="12.75" hidden="1" customHeight="1" x14ac:dyDescent="0.2"/>
    <row r="978" ht="12.75" hidden="1" customHeight="1" x14ac:dyDescent="0.2"/>
    <row r="979" ht="12.75" hidden="1" customHeight="1" x14ac:dyDescent="0.2"/>
    <row r="980" ht="12.75" hidden="1" customHeight="1" x14ac:dyDescent="0.2"/>
    <row r="981" ht="12.75" hidden="1" customHeight="1" x14ac:dyDescent="0.2"/>
    <row r="982" ht="12.75" hidden="1" customHeight="1" x14ac:dyDescent="0.2"/>
    <row r="983" ht="12.75" hidden="1" customHeight="1" x14ac:dyDescent="0.2"/>
    <row r="984" ht="12.75" hidden="1" customHeight="1" x14ac:dyDescent="0.2"/>
    <row r="985" ht="12.75" hidden="1" customHeight="1" x14ac:dyDescent="0.2"/>
    <row r="986" ht="12.75" hidden="1" customHeight="1" x14ac:dyDescent="0.2"/>
    <row r="987" ht="12.75" hidden="1" customHeight="1" x14ac:dyDescent="0.2"/>
    <row r="988" ht="12.75" hidden="1" customHeight="1" x14ac:dyDescent="0.2"/>
    <row r="989" ht="12.75" hidden="1" customHeight="1" x14ac:dyDescent="0.2"/>
    <row r="990" ht="12.75" hidden="1" customHeight="1" x14ac:dyDescent="0.2"/>
    <row r="991" ht="12.75" hidden="1" customHeight="1" x14ac:dyDescent="0.2"/>
    <row r="992" ht="12.75" hidden="1" customHeight="1" x14ac:dyDescent="0.2"/>
    <row r="993" ht="12.75" hidden="1" customHeight="1" x14ac:dyDescent="0.2"/>
    <row r="994" ht="12.75" hidden="1" customHeight="1" x14ac:dyDescent="0.2"/>
    <row r="995" ht="12.75" hidden="1" customHeight="1" x14ac:dyDescent="0.2"/>
    <row r="996" ht="12.75" hidden="1" customHeight="1" x14ac:dyDescent="0.2"/>
    <row r="997" ht="12.75" hidden="1" customHeight="1" x14ac:dyDescent="0.2"/>
    <row r="998" ht="12.75" hidden="1" customHeight="1" x14ac:dyDescent="0.2"/>
    <row r="999" ht="12.75" hidden="1" customHeight="1" x14ac:dyDescent="0.2"/>
    <row r="1000" ht="12.75" hidden="1" customHeight="1" x14ac:dyDescent="0.2"/>
    <row r="1001" ht="12.75" hidden="1" customHeight="1" x14ac:dyDescent="0.2"/>
    <row r="1002" ht="12.75" hidden="1" customHeight="1" x14ac:dyDescent="0.2"/>
    <row r="1003" ht="12.75" hidden="1" customHeight="1" x14ac:dyDescent="0.2"/>
    <row r="1004" ht="12.75" hidden="1" customHeight="1" x14ac:dyDescent="0.2"/>
    <row r="1005" ht="12.75" hidden="1" customHeight="1" x14ac:dyDescent="0.2"/>
    <row r="1006" ht="12.75" hidden="1" customHeight="1" x14ac:dyDescent="0.2"/>
    <row r="1007" ht="12.75" hidden="1" customHeight="1" x14ac:dyDescent="0.2"/>
    <row r="1008" ht="12.75" hidden="1" customHeight="1" x14ac:dyDescent="0.2"/>
    <row r="1009" ht="12.75" hidden="1" customHeight="1" x14ac:dyDescent="0.2"/>
    <row r="1010" ht="12.75" hidden="1" customHeight="1" x14ac:dyDescent="0.2"/>
    <row r="1011" ht="12.75" hidden="1" customHeight="1" x14ac:dyDescent="0.2"/>
    <row r="1012" ht="12.75" hidden="1" customHeight="1" x14ac:dyDescent="0.2"/>
    <row r="1013" ht="12.75" hidden="1" customHeight="1" x14ac:dyDescent="0.2"/>
    <row r="1014" ht="12.75" hidden="1" customHeight="1" x14ac:dyDescent="0.2"/>
    <row r="1015" ht="12.75" hidden="1" customHeight="1" x14ac:dyDescent="0.2"/>
    <row r="1016" ht="12.75" hidden="1" customHeight="1" x14ac:dyDescent="0.2"/>
    <row r="1017" ht="12.75" hidden="1" customHeight="1" x14ac:dyDescent="0.2"/>
    <row r="1018" ht="12.75" hidden="1" customHeight="1" x14ac:dyDescent="0.2"/>
    <row r="1019" ht="12.75" hidden="1" customHeight="1" x14ac:dyDescent="0.2"/>
    <row r="1020" ht="12.75" hidden="1" customHeight="1" x14ac:dyDescent="0.2"/>
    <row r="1021" ht="12.75" hidden="1" customHeight="1" x14ac:dyDescent="0.2"/>
    <row r="1022" ht="12.75" hidden="1" customHeight="1" x14ac:dyDescent="0.2"/>
    <row r="1023" ht="12.75" hidden="1" customHeight="1" x14ac:dyDescent="0.2"/>
    <row r="1024" ht="12.75" hidden="1" customHeight="1" x14ac:dyDescent="0.2"/>
    <row r="1025" ht="12.75" hidden="1" customHeight="1" x14ac:dyDescent="0.2"/>
    <row r="1026" ht="12.75" hidden="1" customHeight="1" x14ac:dyDescent="0.2"/>
    <row r="1027" ht="12.75" hidden="1" customHeight="1" x14ac:dyDescent="0.2"/>
    <row r="1028" ht="12.75" hidden="1" customHeight="1" x14ac:dyDescent="0.2"/>
    <row r="1029" ht="12.75" hidden="1" customHeight="1" x14ac:dyDescent="0.2"/>
    <row r="1030" ht="12.75" hidden="1" customHeight="1" x14ac:dyDescent="0.2"/>
    <row r="1031" ht="12.75" hidden="1" customHeight="1" x14ac:dyDescent="0.2"/>
    <row r="1032" ht="12.75" hidden="1" customHeight="1" x14ac:dyDescent="0.2"/>
    <row r="1033" ht="12.75" hidden="1" customHeight="1" x14ac:dyDescent="0.2"/>
    <row r="1034" ht="12.75" hidden="1" customHeight="1" x14ac:dyDescent="0.2"/>
    <row r="1035" ht="12.75" hidden="1" customHeight="1" x14ac:dyDescent="0.2"/>
    <row r="1036" ht="12.75" hidden="1" customHeight="1" x14ac:dyDescent="0.2"/>
    <row r="1037" ht="12.75" hidden="1" customHeight="1" x14ac:dyDescent="0.2"/>
    <row r="1038" ht="12.75" hidden="1" customHeight="1" x14ac:dyDescent="0.2"/>
    <row r="1039" ht="12.75" hidden="1" customHeight="1" x14ac:dyDescent="0.2"/>
    <row r="1040" ht="12.75" hidden="1" customHeight="1" x14ac:dyDescent="0.2"/>
    <row r="1041" ht="12.75" hidden="1" customHeight="1" x14ac:dyDescent="0.2"/>
    <row r="1042" ht="12.75" hidden="1" customHeight="1" x14ac:dyDescent="0.2"/>
    <row r="1043" ht="12.75" hidden="1" customHeight="1" x14ac:dyDescent="0.2"/>
    <row r="1044" ht="12.75" hidden="1" customHeight="1" x14ac:dyDescent="0.2"/>
    <row r="1045" ht="12.75" hidden="1" customHeight="1" x14ac:dyDescent="0.2"/>
    <row r="1046" ht="12.75" hidden="1" customHeight="1" x14ac:dyDescent="0.2"/>
    <row r="1047" ht="12.75" hidden="1" customHeight="1" x14ac:dyDescent="0.2"/>
    <row r="1048" ht="12.75" hidden="1" customHeight="1" x14ac:dyDescent="0.2"/>
    <row r="1049" ht="12.75" hidden="1" customHeight="1" x14ac:dyDescent="0.2"/>
    <row r="1050" ht="12.75" hidden="1" customHeight="1" x14ac:dyDescent="0.2"/>
    <row r="1051" ht="12.75" hidden="1" customHeight="1" x14ac:dyDescent="0.2"/>
    <row r="1052" ht="12.75" hidden="1" customHeight="1" x14ac:dyDescent="0.2"/>
    <row r="1053" ht="12.75" hidden="1" customHeight="1" x14ac:dyDescent="0.2"/>
    <row r="1054" ht="12.75" hidden="1" customHeight="1" x14ac:dyDescent="0.2"/>
    <row r="1055" ht="12.75" hidden="1" customHeight="1" x14ac:dyDescent="0.2"/>
    <row r="1056" ht="12.75" hidden="1" customHeight="1" x14ac:dyDescent="0.2"/>
    <row r="1057" ht="12.75" hidden="1" customHeight="1" x14ac:dyDescent="0.2"/>
    <row r="1058" ht="12.75" hidden="1" customHeight="1" x14ac:dyDescent="0.2"/>
    <row r="1059" ht="12.75" hidden="1" customHeight="1" x14ac:dyDescent="0.2"/>
    <row r="1060" ht="12.75" hidden="1" customHeight="1" x14ac:dyDescent="0.2"/>
    <row r="1061" ht="12.75" hidden="1" customHeight="1" x14ac:dyDescent="0.2"/>
    <row r="1062" ht="12.75" hidden="1" customHeight="1" x14ac:dyDescent="0.2"/>
    <row r="1063" ht="12.75" hidden="1" customHeight="1" x14ac:dyDescent="0.2"/>
    <row r="1064" ht="12.75" hidden="1" customHeight="1" x14ac:dyDescent="0.2"/>
    <row r="1065" ht="12.75" hidden="1" customHeight="1" x14ac:dyDescent="0.2"/>
    <row r="1066" ht="12.75" hidden="1" customHeight="1" x14ac:dyDescent="0.2"/>
    <row r="1067" ht="12.75" hidden="1" customHeight="1" x14ac:dyDescent="0.2"/>
    <row r="1068" ht="12.75" hidden="1" customHeight="1" x14ac:dyDescent="0.2"/>
    <row r="1069" ht="12.75" hidden="1" customHeight="1" x14ac:dyDescent="0.2"/>
    <row r="1070" ht="12.75" hidden="1" customHeight="1" x14ac:dyDescent="0.2"/>
    <row r="1071" ht="12.75" hidden="1" customHeight="1" x14ac:dyDescent="0.2"/>
    <row r="1072" ht="12.75" hidden="1" customHeight="1" x14ac:dyDescent="0.2"/>
    <row r="1073" ht="12.75" hidden="1" customHeight="1" x14ac:dyDescent="0.2"/>
    <row r="1074" ht="12.75" hidden="1" customHeight="1" x14ac:dyDescent="0.2"/>
    <row r="1075" ht="12.75" hidden="1" customHeight="1" x14ac:dyDescent="0.2"/>
    <row r="1076" ht="12.75" hidden="1" customHeight="1" x14ac:dyDescent="0.2"/>
    <row r="1077" ht="12.75" hidden="1" customHeight="1" x14ac:dyDescent="0.2"/>
    <row r="1078" ht="12.75" hidden="1" customHeight="1" x14ac:dyDescent="0.2"/>
    <row r="1079" ht="12.75" hidden="1" customHeight="1" x14ac:dyDescent="0.2"/>
    <row r="1080" ht="12.75" hidden="1" customHeight="1" x14ac:dyDescent="0.2"/>
    <row r="1081" ht="12.75" hidden="1" customHeight="1" x14ac:dyDescent="0.2"/>
    <row r="1082" ht="12.75" hidden="1" customHeight="1" x14ac:dyDescent="0.2"/>
    <row r="1083" ht="12.75" hidden="1" customHeight="1" x14ac:dyDescent="0.2"/>
    <row r="1084" ht="12.75" hidden="1" customHeight="1" x14ac:dyDescent="0.2"/>
    <row r="1085" ht="12.75" hidden="1" customHeight="1" x14ac:dyDescent="0.2"/>
    <row r="1086" ht="12.75" hidden="1" customHeight="1" x14ac:dyDescent="0.2"/>
    <row r="1087" ht="12.75" hidden="1" customHeight="1" x14ac:dyDescent="0.2"/>
    <row r="1088" ht="12.75" hidden="1" customHeight="1" x14ac:dyDescent="0.2"/>
    <row r="1089" ht="12.75" hidden="1" customHeight="1" x14ac:dyDescent="0.2"/>
    <row r="1090" ht="12.75" hidden="1" customHeight="1" x14ac:dyDescent="0.2"/>
    <row r="1091" ht="12.75" hidden="1" customHeight="1" x14ac:dyDescent="0.2"/>
    <row r="1092" ht="12.75" hidden="1" customHeight="1" x14ac:dyDescent="0.2"/>
    <row r="1093" ht="12.75" hidden="1" customHeight="1" x14ac:dyDescent="0.2"/>
    <row r="1094" ht="12.75" hidden="1" customHeight="1" x14ac:dyDescent="0.2"/>
    <row r="1095" ht="12.75" hidden="1" customHeight="1" x14ac:dyDescent="0.2"/>
    <row r="1096" ht="12.75" hidden="1" customHeight="1" x14ac:dyDescent="0.2"/>
    <row r="1097" ht="12.75" hidden="1" customHeight="1" x14ac:dyDescent="0.2"/>
    <row r="1098" ht="12.75" hidden="1" customHeight="1" x14ac:dyDescent="0.2"/>
    <row r="1099" ht="12.75" hidden="1" customHeight="1" x14ac:dyDescent="0.2"/>
    <row r="1100" ht="12.75" hidden="1" customHeight="1" x14ac:dyDescent="0.2"/>
    <row r="1101" ht="12.75" hidden="1" customHeight="1" x14ac:dyDescent="0.2"/>
    <row r="1102" ht="12.75" hidden="1" customHeight="1" x14ac:dyDescent="0.2"/>
    <row r="1103" ht="12.75" hidden="1" customHeight="1" x14ac:dyDescent="0.2"/>
    <row r="1104" ht="12.75" hidden="1" customHeight="1" x14ac:dyDescent="0.2"/>
    <row r="1105" ht="12.75" hidden="1" customHeight="1" x14ac:dyDescent="0.2"/>
    <row r="1106" ht="12.75" hidden="1" customHeight="1" x14ac:dyDescent="0.2"/>
    <row r="1107" ht="12.75" hidden="1" customHeight="1" x14ac:dyDescent="0.2"/>
    <row r="1108" ht="12.75" hidden="1" customHeight="1" x14ac:dyDescent="0.2"/>
    <row r="1109" ht="12.75" hidden="1" customHeight="1" x14ac:dyDescent="0.2"/>
    <row r="1110" ht="12.75" hidden="1" customHeight="1" x14ac:dyDescent="0.2"/>
    <row r="1111" ht="12.75" hidden="1" customHeight="1" x14ac:dyDescent="0.2"/>
    <row r="1112" ht="12.75" hidden="1" customHeight="1" x14ac:dyDescent="0.2"/>
    <row r="1113" ht="12.75" hidden="1" customHeight="1" x14ac:dyDescent="0.2"/>
    <row r="1114" ht="12.75" hidden="1" customHeight="1" x14ac:dyDescent="0.2"/>
    <row r="1115" ht="12.75" hidden="1" customHeight="1" x14ac:dyDescent="0.2"/>
    <row r="1116" ht="12.75" hidden="1" customHeight="1" x14ac:dyDescent="0.2"/>
    <row r="1117" ht="12.75" hidden="1" customHeight="1" x14ac:dyDescent="0.2"/>
    <row r="1118" ht="12.75" hidden="1" customHeight="1" x14ac:dyDescent="0.2"/>
    <row r="1119" ht="12.75" hidden="1" customHeight="1" x14ac:dyDescent="0.2"/>
    <row r="1120" ht="12.75" hidden="1" customHeight="1" x14ac:dyDescent="0.2"/>
    <row r="1121" ht="12.75" hidden="1" customHeight="1" x14ac:dyDescent="0.2"/>
    <row r="1122" ht="12.75" hidden="1" customHeight="1" x14ac:dyDescent="0.2"/>
    <row r="1123" ht="12.75" hidden="1" customHeight="1" x14ac:dyDescent="0.2"/>
    <row r="1124" ht="12.75" hidden="1" customHeight="1" x14ac:dyDescent="0.2"/>
    <row r="1125" ht="12.75" hidden="1" customHeight="1" x14ac:dyDescent="0.2"/>
    <row r="1126" ht="12.75" hidden="1" customHeight="1" x14ac:dyDescent="0.2"/>
    <row r="1127" ht="12.75" hidden="1" customHeight="1" x14ac:dyDescent="0.2"/>
    <row r="1128" ht="12.75" hidden="1" customHeight="1" x14ac:dyDescent="0.2"/>
    <row r="1129" ht="12.75" hidden="1" customHeight="1" x14ac:dyDescent="0.2"/>
    <row r="1130" ht="12.75" hidden="1" customHeight="1" x14ac:dyDescent="0.2"/>
    <row r="1131" ht="12.75" hidden="1" customHeight="1" x14ac:dyDescent="0.2"/>
    <row r="1132" ht="12.75" hidden="1" customHeight="1" x14ac:dyDescent="0.2"/>
    <row r="1133" ht="12.75" hidden="1" customHeight="1" x14ac:dyDescent="0.2"/>
    <row r="1134" ht="12.75" hidden="1" customHeight="1" x14ac:dyDescent="0.2"/>
    <row r="1135" ht="12.75" hidden="1" customHeight="1" x14ac:dyDescent="0.2"/>
    <row r="1136" ht="12.75" hidden="1" customHeight="1" x14ac:dyDescent="0.2"/>
    <row r="1137" ht="12.75" hidden="1" customHeight="1" x14ac:dyDescent="0.2"/>
    <row r="1138" ht="12.75" hidden="1" customHeight="1" x14ac:dyDescent="0.2"/>
    <row r="1139" ht="12.75" hidden="1" customHeight="1" x14ac:dyDescent="0.2"/>
    <row r="1140" ht="12.75" hidden="1" customHeight="1" x14ac:dyDescent="0.2"/>
    <row r="1141" ht="12.75" hidden="1" customHeight="1" x14ac:dyDescent="0.2"/>
    <row r="1142" ht="12.75" hidden="1" customHeight="1" x14ac:dyDescent="0.2"/>
    <row r="1143" ht="12.75" hidden="1" customHeight="1" x14ac:dyDescent="0.2"/>
    <row r="1144" ht="12.75" hidden="1" customHeight="1" x14ac:dyDescent="0.2"/>
    <row r="1145" ht="12.75" hidden="1" customHeight="1" x14ac:dyDescent="0.2"/>
    <row r="1146" ht="12.75" hidden="1" customHeight="1" x14ac:dyDescent="0.2"/>
    <row r="1147" ht="12.75" hidden="1" customHeight="1" x14ac:dyDescent="0.2"/>
    <row r="1148" ht="12.75" hidden="1" customHeight="1" x14ac:dyDescent="0.2"/>
    <row r="1149" ht="12.75" hidden="1" customHeight="1" x14ac:dyDescent="0.2"/>
    <row r="1150" ht="12.75" hidden="1" customHeight="1" x14ac:dyDescent="0.2"/>
    <row r="1151" ht="12.75" hidden="1" customHeight="1" x14ac:dyDescent="0.2"/>
    <row r="1152" ht="12.75" hidden="1" customHeight="1" x14ac:dyDescent="0.2"/>
    <row r="1153" ht="12.75" hidden="1" customHeight="1" x14ac:dyDescent="0.2"/>
    <row r="1154" ht="12.75" hidden="1" customHeight="1" x14ac:dyDescent="0.2"/>
    <row r="1155" ht="12.75" hidden="1" customHeight="1" x14ac:dyDescent="0.2"/>
    <row r="1156" ht="12.75" hidden="1" customHeight="1" x14ac:dyDescent="0.2"/>
    <row r="1157" ht="12.75" hidden="1" customHeight="1" x14ac:dyDescent="0.2"/>
    <row r="1158" ht="12.75" hidden="1" customHeight="1" x14ac:dyDescent="0.2"/>
    <row r="1159" ht="12.75" hidden="1" customHeight="1" x14ac:dyDescent="0.2"/>
    <row r="1160" ht="12.75" hidden="1" customHeight="1" x14ac:dyDescent="0.2"/>
    <row r="1161" ht="12.75" hidden="1" customHeight="1" x14ac:dyDescent="0.2"/>
    <row r="1162" ht="12.75" hidden="1" customHeight="1" x14ac:dyDescent="0.2"/>
    <row r="1163" ht="12.75" hidden="1" customHeight="1" x14ac:dyDescent="0.2"/>
    <row r="1164" ht="12.75" hidden="1" customHeight="1" x14ac:dyDescent="0.2"/>
    <row r="1165" ht="12.75" hidden="1" customHeight="1" x14ac:dyDescent="0.2"/>
    <row r="1166" ht="12.75" hidden="1" customHeight="1" x14ac:dyDescent="0.2"/>
    <row r="1167" ht="12.75" hidden="1" customHeight="1" x14ac:dyDescent="0.2"/>
    <row r="1168" ht="12.75" hidden="1" customHeight="1" x14ac:dyDescent="0.2"/>
    <row r="1169" ht="12.75" hidden="1" customHeight="1" x14ac:dyDescent="0.2"/>
    <row r="1170" ht="12.75" hidden="1" customHeight="1" x14ac:dyDescent="0.2"/>
    <row r="1171" ht="12.75" hidden="1" customHeight="1" x14ac:dyDescent="0.2"/>
    <row r="1172" ht="12.75" hidden="1" customHeight="1" x14ac:dyDescent="0.2"/>
    <row r="1173" ht="12.75" hidden="1" customHeight="1" x14ac:dyDescent="0.2"/>
    <row r="1174" ht="12.75" hidden="1" customHeight="1" x14ac:dyDescent="0.2"/>
    <row r="1175" ht="12.75" hidden="1" customHeight="1" x14ac:dyDescent="0.2"/>
    <row r="1176" ht="12.75" hidden="1" customHeight="1" x14ac:dyDescent="0.2"/>
    <row r="1177" ht="12.75" hidden="1" customHeight="1" x14ac:dyDescent="0.2"/>
    <row r="1178" ht="12.75" hidden="1" customHeight="1" x14ac:dyDescent="0.2"/>
    <row r="1179" ht="12.75" hidden="1" customHeight="1" x14ac:dyDescent="0.2"/>
    <row r="1180" ht="12.75" hidden="1" customHeight="1" x14ac:dyDescent="0.2"/>
    <row r="1181" ht="12.75" hidden="1" customHeight="1" x14ac:dyDescent="0.2"/>
    <row r="1182" ht="12.75" hidden="1" customHeight="1" x14ac:dyDescent="0.2"/>
    <row r="1183" ht="12.75" hidden="1" customHeight="1" x14ac:dyDescent="0.2"/>
    <row r="1184" ht="12.75" hidden="1" customHeight="1" x14ac:dyDescent="0.2"/>
    <row r="1185" ht="12.75" hidden="1" customHeight="1" x14ac:dyDescent="0.2"/>
    <row r="1186" ht="12.75" hidden="1" customHeight="1" x14ac:dyDescent="0.2"/>
    <row r="1187" ht="12.75" hidden="1" customHeight="1" x14ac:dyDescent="0.2"/>
    <row r="1188" ht="12.75" hidden="1" customHeight="1" x14ac:dyDescent="0.2"/>
    <row r="1189" ht="12.75" hidden="1" customHeight="1" x14ac:dyDescent="0.2"/>
    <row r="1190" ht="12.75" hidden="1" customHeight="1" x14ac:dyDescent="0.2"/>
    <row r="1191" ht="12.75" hidden="1" customHeight="1" x14ac:dyDescent="0.2"/>
    <row r="1192" ht="12.75" hidden="1" customHeight="1" x14ac:dyDescent="0.2"/>
    <row r="1193" ht="12.75" hidden="1" customHeight="1" x14ac:dyDescent="0.2"/>
    <row r="1194" ht="12.75" hidden="1" customHeight="1" x14ac:dyDescent="0.2"/>
    <row r="1195" ht="12.75" hidden="1" customHeight="1" x14ac:dyDescent="0.2"/>
    <row r="1196" ht="12.75" hidden="1" customHeight="1" x14ac:dyDescent="0.2"/>
    <row r="1197" ht="12.75" hidden="1" customHeight="1" x14ac:dyDescent="0.2"/>
    <row r="1198" ht="12.75" hidden="1" customHeight="1" x14ac:dyDescent="0.2"/>
    <row r="1199" ht="12.75" hidden="1" customHeight="1" x14ac:dyDescent="0.2"/>
    <row r="1200" ht="12.75" hidden="1" customHeight="1" x14ac:dyDescent="0.2"/>
    <row r="1201" ht="12.75" hidden="1" customHeight="1" x14ac:dyDescent="0.2"/>
    <row r="1202" ht="12.75" hidden="1" customHeight="1" x14ac:dyDescent="0.2"/>
    <row r="1203" ht="12.75" hidden="1" customHeight="1" x14ac:dyDescent="0.2"/>
    <row r="1204" ht="12.75" hidden="1" customHeight="1" x14ac:dyDescent="0.2"/>
    <row r="1205" ht="12.75" hidden="1" customHeight="1" x14ac:dyDescent="0.2"/>
    <row r="1206" ht="12.75" hidden="1" customHeight="1" x14ac:dyDescent="0.2"/>
    <row r="1207" ht="12.75" hidden="1" customHeight="1" x14ac:dyDescent="0.2"/>
    <row r="1208" ht="12.75" hidden="1" customHeight="1" x14ac:dyDescent="0.2"/>
    <row r="1209" ht="12.75" hidden="1" customHeight="1" x14ac:dyDescent="0.2"/>
    <row r="1210" ht="12.75" hidden="1" customHeight="1" x14ac:dyDescent="0.2"/>
    <row r="1211" ht="12.75" hidden="1" customHeight="1" x14ac:dyDescent="0.2"/>
    <row r="1212" ht="12.75" hidden="1" customHeight="1" x14ac:dyDescent="0.2"/>
    <row r="1213" ht="12.75" hidden="1" customHeight="1" x14ac:dyDescent="0.2"/>
    <row r="1214" ht="12.75" hidden="1" customHeight="1" x14ac:dyDescent="0.2"/>
    <row r="1215" ht="12.75" hidden="1" customHeight="1" x14ac:dyDescent="0.2"/>
    <row r="1216" ht="12.75" hidden="1" customHeight="1" x14ac:dyDescent="0.2"/>
    <row r="1217" ht="12.75" hidden="1" customHeight="1" x14ac:dyDescent="0.2"/>
    <row r="1218" ht="12.75" hidden="1" customHeight="1" x14ac:dyDescent="0.2"/>
    <row r="1219" ht="12.75" hidden="1" customHeight="1" x14ac:dyDescent="0.2"/>
    <row r="1220" ht="12.75" hidden="1" customHeight="1" x14ac:dyDescent="0.2"/>
    <row r="1221" ht="12.75" hidden="1" customHeight="1" x14ac:dyDescent="0.2"/>
    <row r="1222" ht="12.75" hidden="1" customHeight="1" x14ac:dyDescent="0.2"/>
    <row r="1223" ht="12.75" hidden="1" customHeight="1" x14ac:dyDescent="0.2"/>
    <row r="1224" ht="12.75" hidden="1" customHeight="1" x14ac:dyDescent="0.2"/>
    <row r="1225" ht="12.75" hidden="1" customHeight="1" x14ac:dyDescent="0.2"/>
    <row r="1226" ht="12.75" hidden="1" customHeight="1" x14ac:dyDescent="0.2"/>
    <row r="1227" ht="12.75" hidden="1" customHeight="1" x14ac:dyDescent="0.2"/>
    <row r="1228" ht="12.75" hidden="1" customHeight="1" x14ac:dyDescent="0.2"/>
    <row r="1229" ht="12.75" hidden="1" customHeight="1" x14ac:dyDescent="0.2"/>
    <row r="1230" ht="12.75" hidden="1" customHeight="1" x14ac:dyDescent="0.2"/>
    <row r="1231" ht="12.75" hidden="1" customHeight="1" x14ac:dyDescent="0.2"/>
    <row r="1232" ht="12.75" hidden="1" customHeight="1" x14ac:dyDescent="0.2"/>
    <row r="1233" ht="12.75" hidden="1" customHeight="1" x14ac:dyDescent="0.2"/>
    <row r="1234" ht="12.75" hidden="1" customHeight="1" x14ac:dyDescent="0.2"/>
    <row r="1235" ht="12.75" hidden="1" customHeight="1" x14ac:dyDescent="0.2"/>
    <row r="1236" ht="12.75" hidden="1" customHeight="1" x14ac:dyDescent="0.2"/>
    <row r="1237" ht="12.75" hidden="1" customHeight="1" x14ac:dyDescent="0.2"/>
    <row r="1238" ht="12.75" hidden="1" customHeight="1" x14ac:dyDescent="0.2"/>
    <row r="1239" ht="12.75" hidden="1" customHeight="1" x14ac:dyDescent="0.2"/>
    <row r="1240" ht="12.75" hidden="1" customHeight="1" x14ac:dyDescent="0.2"/>
    <row r="1241" ht="12.75" hidden="1" customHeight="1" x14ac:dyDescent="0.2"/>
    <row r="1242" ht="12.75" hidden="1" customHeight="1" x14ac:dyDescent="0.2"/>
    <row r="1243" ht="12.75" hidden="1" customHeight="1" x14ac:dyDescent="0.2"/>
    <row r="1244" ht="12.75" hidden="1" customHeight="1" x14ac:dyDescent="0.2"/>
    <row r="1245" ht="12.75" hidden="1" customHeight="1" x14ac:dyDescent="0.2"/>
    <row r="1246" ht="12.75" hidden="1" customHeight="1" x14ac:dyDescent="0.2"/>
    <row r="1247" ht="12.75" hidden="1" customHeight="1" x14ac:dyDescent="0.2"/>
    <row r="1248" ht="12.75" hidden="1" customHeight="1" x14ac:dyDescent="0.2"/>
    <row r="1249" ht="12.75" hidden="1" customHeight="1" x14ac:dyDescent="0.2"/>
    <row r="1250" ht="12.75" hidden="1" customHeight="1" x14ac:dyDescent="0.2"/>
    <row r="1251" ht="12.75" hidden="1" customHeight="1" x14ac:dyDescent="0.2"/>
    <row r="1252" ht="12.75" hidden="1" customHeight="1" x14ac:dyDescent="0.2"/>
    <row r="1253" ht="12.75" hidden="1" customHeight="1" x14ac:dyDescent="0.2"/>
    <row r="1254" ht="12.75" hidden="1" customHeight="1" x14ac:dyDescent="0.2"/>
    <row r="1255" ht="12.75" hidden="1" customHeight="1" x14ac:dyDescent="0.2"/>
    <row r="1256" ht="12.75" hidden="1" customHeight="1" x14ac:dyDescent="0.2"/>
    <row r="1257" ht="12.75" hidden="1" customHeight="1" x14ac:dyDescent="0.2"/>
    <row r="1258" ht="12.75" hidden="1" customHeight="1" x14ac:dyDescent="0.2"/>
    <row r="1259" ht="12.75" hidden="1" customHeight="1" x14ac:dyDescent="0.2"/>
    <row r="1260" ht="12.75" hidden="1" customHeight="1" x14ac:dyDescent="0.2"/>
    <row r="1261" ht="12.75" hidden="1" customHeight="1" x14ac:dyDescent="0.2"/>
    <row r="1262" ht="12.75" hidden="1" customHeight="1" x14ac:dyDescent="0.2"/>
    <row r="1263" ht="12.75" hidden="1" customHeight="1" x14ac:dyDescent="0.2"/>
    <row r="1264" ht="12.75" hidden="1" customHeight="1" x14ac:dyDescent="0.2"/>
    <row r="1265" ht="12.75" hidden="1" customHeight="1" x14ac:dyDescent="0.2"/>
    <row r="1266" ht="12.75" hidden="1" customHeight="1" x14ac:dyDescent="0.2"/>
    <row r="1267" ht="12.75" hidden="1" customHeight="1" x14ac:dyDescent="0.2"/>
    <row r="1268" ht="12.75" hidden="1" customHeight="1" x14ac:dyDescent="0.2"/>
    <row r="1269" ht="12.75" hidden="1" customHeight="1" x14ac:dyDescent="0.2"/>
    <row r="1270" ht="12.75" hidden="1" customHeight="1" x14ac:dyDescent="0.2"/>
    <row r="1271" ht="12.75" hidden="1" customHeight="1" x14ac:dyDescent="0.2"/>
    <row r="1272" ht="12.75" hidden="1" customHeight="1" x14ac:dyDescent="0.2"/>
    <row r="1273" ht="12.75" hidden="1" customHeight="1" x14ac:dyDescent="0.2"/>
    <row r="1274" ht="12.75" hidden="1" customHeight="1" x14ac:dyDescent="0.2"/>
    <row r="1275" ht="12.75" hidden="1" customHeight="1" x14ac:dyDescent="0.2"/>
    <row r="1276" ht="12.75" hidden="1" customHeight="1" x14ac:dyDescent="0.2"/>
    <row r="1277" ht="12.75" hidden="1" customHeight="1" x14ac:dyDescent="0.2"/>
    <row r="1278" ht="12.75" hidden="1" customHeight="1" x14ac:dyDescent="0.2"/>
    <row r="1279" ht="12.75" hidden="1" customHeight="1" x14ac:dyDescent="0.2"/>
    <row r="1280" ht="12.75" hidden="1" customHeight="1" x14ac:dyDescent="0.2"/>
    <row r="1281" ht="12.75" hidden="1" customHeight="1" x14ac:dyDescent="0.2"/>
    <row r="1282" ht="12.75" hidden="1" customHeight="1" x14ac:dyDescent="0.2"/>
    <row r="1283" ht="12.75" hidden="1" customHeight="1" x14ac:dyDescent="0.2"/>
    <row r="1284" ht="12.75" hidden="1" customHeight="1" x14ac:dyDescent="0.2"/>
    <row r="1285" ht="12.75" hidden="1" customHeight="1" x14ac:dyDescent="0.2"/>
    <row r="1286" ht="12.75" hidden="1" customHeight="1" x14ac:dyDescent="0.2"/>
    <row r="1287" ht="12.75" hidden="1" customHeight="1" x14ac:dyDescent="0.2"/>
    <row r="1288" ht="12.75" hidden="1" customHeight="1" x14ac:dyDescent="0.2"/>
    <row r="1289" ht="12.75" hidden="1" customHeight="1" x14ac:dyDescent="0.2"/>
    <row r="1290" ht="12.75" hidden="1" customHeight="1" x14ac:dyDescent="0.2"/>
    <row r="1291" ht="12.75" hidden="1" customHeight="1" x14ac:dyDescent="0.2"/>
    <row r="1292" ht="12.75" hidden="1" customHeight="1" x14ac:dyDescent="0.2"/>
    <row r="1293" ht="12.75" hidden="1" customHeight="1" x14ac:dyDescent="0.2"/>
    <row r="1294" ht="12.75" hidden="1" customHeight="1" x14ac:dyDescent="0.2"/>
    <row r="1295" ht="12.75" hidden="1" customHeight="1" x14ac:dyDescent="0.2"/>
    <row r="1296" ht="12.75" hidden="1" customHeight="1" x14ac:dyDescent="0.2"/>
    <row r="1297" ht="12.75" hidden="1" customHeight="1" x14ac:dyDescent="0.2"/>
    <row r="1298" ht="12.75" hidden="1" customHeight="1" x14ac:dyDescent="0.2"/>
    <row r="1299" ht="12.75" hidden="1" customHeight="1" x14ac:dyDescent="0.2"/>
    <row r="1300" ht="12.75" hidden="1" customHeight="1" x14ac:dyDescent="0.2"/>
    <row r="1301" ht="12.75" hidden="1" customHeight="1" x14ac:dyDescent="0.2"/>
    <row r="1302" ht="12.75" hidden="1" customHeight="1" x14ac:dyDescent="0.2"/>
    <row r="1303" ht="12.75" hidden="1" customHeight="1" x14ac:dyDescent="0.2"/>
    <row r="1304" ht="12.75" hidden="1" customHeight="1" x14ac:dyDescent="0.2"/>
    <row r="1305" ht="12.75" hidden="1" customHeight="1" x14ac:dyDescent="0.2"/>
    <row r="1306" ht="12.75" hidden="1" customHeight="1" x14ac:dyDescent="0.2"/>
    <row r="1307" ht="12.75" hidden="1" customHeight="1" x14ac:dyDescent="0.2"/>
    <row r="1308" ht="12.75" hidden="1" customHeight="1" x14ac:dyDescent="0.2"/>
    <row r="1309" ht="12.75" hidden="1" customHeight="1" x14ac:dyDescent="0.2"/>
    <row r="1310" ht="12.75" hidden="1" customHeight="1" x14ac:dyDescent="0.2"/>
    <row r="1311" ht="12.75" hidden="1" customHeight="1" x14ac:dyDescent="0.2"/>
    <row r="1312" ht="12.75" hidden="1" customHeight="1" x14ac:dyDescent="0.2"/>
    <row r="1313" ht="12.75" hidden="1" customHeight="1" x14ac:dyDescent="0.2"/>
    <row r="1314" ht="12.75" hidden="1" customHeight="1" x14ac:dyDescent="0.2"/>
    <row r="1315" ht="12.75" hidden="1" customHeight="1" x14ac:dyDescent="0.2"/>
    <row r="1316" ht="12.75" hidden="1" customHeight="1" x14ac:dyDescent="0.2"/>
    <row r="1317" ht="12.75" hidden="1" customHeight="1" x14ac:dyDescent="0.2"/>
    <row r="1318" ht="12.75" hidden="1" customHeight="1" x14ac:dyDescent="0.2"/>
    <row r="1319" ht="12.75" hidden="1" customHeight="1" x14ac:dyDescent="0.2"/>
    <row r="1320" ht="12.75" hidden="1" customHeight="1" x14ac:dyDescent="0.2"/>
    <row r="1321" ht="12.75" hidden="1" customHeight="1" x14ac:dyDescent="0.2"/>
    <row r="1322" ht="12.75" hidden="1" customHeight="1" x14ac:dyDescent="0.2"/>
    <row r="1323" ht="12.75" hidden="1" customHeight="1" x14ac:dyDescent="0.2"/>
    <row r="1324" ht="12.75" hidden="1" customHeight="1" x14ac:dyDescent="0.2"/>
    <row r="1325" ht="12.75" hidden="1" customHeight="1" x14ac:dyDescent="0.2"/>
    <row r="1326" ht="12.75" hidden="1" customHeight="1" x14ac:dyDescent="0.2"/>
    <row r="1327" ht="12.75" hidden="1" customHeight="1" x14ac:dyDescent="0.2"/>
    <row r="1328" ht="12.75" hidden="1" customHeight="1" x14ac:dyDescent="0.2"/>
    <row r="1329" ht="12.75" hidden="1" customHeight="1" x14ac:dyDescent="0.2"/>
    <row r="1330" ht="12.75" hidden="1" customHeight="1" x14ac:dyDescent="0.2"/>
    <row r="1331" ht="12.75" hidden="1" customHeight="1" x14ac:dyDescent="0.2"/>
    <row r="1332" ht="12.75" hidden="1" customHeight="1" x14ac:dyDescent="0.2"/>
    <row r="1333" ht="12.75" hidden="1" customHeight="1" x14ac:dyDescent="0.2"/>
    <row r="1334" ht="12.75" hidden="1" customHeight="1" x14ac:dyDescent="0.2"/>
    <row r="1335" ht="12.75" hidden="1" customHeight="1" x14ac:dyDescent="0.2"/>
    <row r="1336" ht="12.75" hidden="1" customHeight="1" x14ac:dyDescent="0.2"/>
    <row r="1337" ht="12.75" hidden="1" customHeight="1" x14ac:dyDescent="0.2"/>
    <row r="1338" ht="12.75" hidden="1" customHeight="1" x14ac:dyDescent="0.2"/>
    <row r="1339" ht="12.75" hidden="1" customHeight="1" x14ac:dyDescent="0.2"/>
    <row r="1340" ht="12.75" hidden="1" customHeight="1" x14ac:dyDescent="0.2"/>
    <row r="1341" ht="12.75" hidden="1" customHeight="1" x14ac:dyDescent="0.2"/>
    <row r="1342" ht="12.75" hidden="1" customHeight="1" x14ac:dyDescent="0.2"/>
    <row r="1343" ht="12.75" hidden="1" customHeight="1" x14ac:dyDescent="0.2"/>
    <row r="1344" ht="12.75" hidden="1" customHeight="1" x14ac:dyDescent="0.2"/>
    <row r="1345" ht="12.75" hidden="1" customHeight="1" x14ac:dyDescent="0.2"/>
    <row r="1346" ht="12.75" hidden="1" customHeight="1" x14ac:dyDescent="0.2"/>
    <row r="1347" ht="12.75" hidden="1" customHeight="1" x14ac:dyDescent="0.2"/>
    <row r="1348" ht="12.75" hidden="1" customHeight="1" x14ac:dyDescent="0.2"/>
    <row r="1349" ht="12.75" hidden="1" customHeight="1" x14ac:dyDescent="0.2"/>
    <row r="1350" ht="12.75" hidden="1" customHeight="1" x14ac:dyDescent="0.2"/>
    <row r="1351" ht="12.75" hidden="1" customHeight="1" x14ac:dyDescent="0.2"/>
    <row r="1352" ht="12.75" hidden="1" customHeight="1" x14ac:dyDescent="0.2"/>
    <row r="1353" ht="12.75" hidden="1" customHeight="1" x14ac:dyDescent="0.2"/>
    <row r="1354" ht="12.75" hidden="1" customHeight="1" x14ac:dyDescent="0.2"/>
    <row r="1355" ht="12.75" hidden="1" customHeight="1" x14ac:dyDescent="0.2"/>
    <row r="1356" ht="12.75" hidden="1" customHeight="1" x14ac:dyDescent="0.2"/>
    <row r="1357" ht="12.75" hidden="1" customHeight="1" x14ac:dyDescent="0.2"/>
    <row r="1358" ht="12.75" hidden="1" customHeight="1" x14ac:dyDescent="0.2"/>
    <row r="1359" ht="12.75" hidden="1" customHeight="1" x14ac:dyDescent="0.2"/>
    <row r="1360" ht="12.75" hidden="1" customHeight="1" x14ac:dyDescent="0.2"/>
    <row r="1361" ht="12.75" hidden="1" customHeight="1" x14ac:dyDescent="0.2"/>
    <row r="1362" ht="12.75" hidden="1" customHeight="1" x14ac:dyDescent="0.2"/>
    <row r="1363" ht="12.75" hidden="1" customHeight="1" x14ac:dyDescent="0.2"/>
    <row r="1364" ht="12.75" hidden="1" customHeight="1" x14ac:dyDescent="0.2"/>
    <row r="1365" ht="12.75" hidden="1" customHeight="1" x14ac:dyDescent="0.2"/>
    <row r="1366" ht="12.75" hidden="1" customHeight="1" x14ac:dyDescent="0.2"/>
    <row r="1367" ht="12.75" hidden="1" customHeight="1" x14ac:dyDescent="0.2"/>
    <row r="1368" ht="12.75" hidden="1" customHeight="1" x14ac:dyDescent="0.2"/>
    <row r="1369" ht="12.75" hidden="1" customHeight="1" x14ac:dyDescent="0.2"/>
    <row r="1370" ht="12.75" hidden="1" customHeight="1" x14ac:dyDescent="0.2"/>
    <row r="1371" ht="12.75" hidden="1" customHeight="1" x14ac:dyDescent="0.2"/>
    <row r="1372" ht="12.75" hidden="1" customHeight="1" x14ac:dyDescent="0.2"/>
    <row r="1373" ht="12.75" hidden="1" customHeight="1" x14ac:dyDescent="0.2"/>
    <row r="1374" ht="12.75" hidden="1" customHeight="1" x14ac:dyDescent="0.2"/>
    <row r="1375" ht="12.75" hidden="1" customHeight="1" x14ac:dyDescent="0.2"/>
    <row r="1376" ht="12.75" hidden="1" customHeight="1" x14ac:dyDescent="0.2"/>
    <row r="1377" ht="12.75" hidden="1" customHeight="1" x14ac:dyDescent="0.2"/>
    <row r="1378" ht="12.75" hidden="1" customHeight="1" x14ac:dyDescent="0.2"/>
    <row r="1379" ht="12.75" hidden="1" customHeight="1" x14ac:dyDescent="0.2"/>
    <row r="1380" ht="12.75" hidden="1" customHeight="1" x14ac:dyDescent="0.2"/>
    <row r="1381" ht="12.75" hidden="1" customHeight="1" x14ac:dyDescent="0.2"/>
    <row r="1382" ht="12.75" hidden="1" customHeight="1" x14ac:dyDescent="0.2"/>
    <row r="1383" ht="12.75" hidden="1" customHeight="1" x14ac:dyDescent="0.2"/>
    <row r="1384" ht="12.75" hidden="1" customHeight="1" x14ac:dyDescent="0.2"/>
    <row r="1385" ht="12.75" hidden="1" customHeight="1" x14ac:dyDescent="0.2"/>
    <row r="1386" ht="12.75" hidden="1" customHeight="1" x14ac:dyDescent="0.2"/>
    <row r="1387" ht="12.75" hidden="1" customHeight="1" x14ac:dyDescent="0.2"/>
    <row r="1388" ht="12.75" hidden="1" customHeight="1" x14ac:dyDescent="0.2"/>
    <row r="1389" ht="12.75" hidden="1" customHeight="1" x14ac:dyDescent="0.2"/>
    <row r="1390" ht="12.75" hidden="1" customHeight="1" x14ac:dyDescent="0.2"/>
    <row r="1391" ht="12.75" hidden="1" customHeight="1" x14ac:dyDescent="0.2"/>
    <row r="1392" ht="12.75" hidden="1" customHeight="1" x14ac:dyDescent="0.2"/>
    <row r="1393" ht="12.75" hidden="1" customHeight="1" x14ac:dyDescent="0.2"/>
    <row r="1394" ht="12.75" hidden="1" customHeight="1" x14ac:dyDescent="0.2"/>
    <row r="1395" ht="12.75" hidden="1" customHeight="1" x14ac:dyDescent="0.2"/>
    <row r="1396" ht="12.75" hidden="1" customHeight="1" x14ac:dyDescent="0.2"/>
    <row r="1397" ht="12.75" hidden="1" customHeight="1" x14ac:dyDescent="0.2"/>
    <row r="1398" ht="12.75" hidden="1" customHeight="1" x14ac:dyDescent="0.2"/>
    <row r="1399" ht="12.75" hidden="1" customHeight="1" x14ac:dyDescent="0.2"/>
    <row r="1400" ht="12.75" hidden="1" customHeight="1" x14ac:dyDescent="0.2"/>
    <row r="1401" ht="12.75" hidden="1" customHeight="1" x14ac:dyDescent="0.2"/>
    <row r="1402" ht="12.75" hidden="1" customHeight="1" x14ac:dyDescent="0.2"/>
    <row r="1403" ht="12.75" hidden="1" customHeight="1" x14ac:dyDescent="0.2"/>
    <row r="1404" ht="12.75" hidden="1" customHeight="1" x14ac:dyDescent="0.2"/>
    <row r="1405" ht="12.75" hidden="1" customHeight="1" x14ac:dyDescent="0.2"/>
    <row r="1406" ht="12.75" hidden="1" customHeight="1" x14ac:dyDescent="0.2"/>
    <row r="1407" ht="12.75" hidden="1" customHeight="1" x14ac:dyDescent="0.2"/>
    <row r="1408" ht="12.75" hidden="1" customHeight="1" x14ac:dyDescent="0.2"/>
    <row r="1409" ht="12.75" hidden="1" customHeight="1" x14ac:dyDescent="0.2"/>
    <row r="1410" ht="12.75" hidden="1" customHeight="1" x14ac:dyDescent="0.2"/>
    <row r="1411" ht="12.75" hidden="1" customHeight="1" x14ac:dyDescent="0.2"/>
    <row r="1412" ht="12.75" hidden="1" customHeight="1" x14ac:dyDescent="0.2"/>
    <row r="1413" ht="12.75" hidden="1" customHeight="1" x14ac:dyDescent="0.2"/>
    <row r="1414" ht="12.75" hidden="1" customHeight="1" x14ac:dyDescent="0.2"/>
    <row r="1415" ht="12.75" hidden="1" customHeight="1" x14ac:dyDescent="0.2"/>
    <row r="1416" ht="12.75" hidden="1" customHeight="1" x14ac:dyDescent="0.2"/>
    <row r="1417" ht="12.75" hidden="1" customHeight="1" x14ac:dyDescent="0.2"/>
    <row r="1418" ht="12.75" hidden="1" customHeight="1" x14ac:dyDescent="0.2"/>
    <row r="1419" ht="12.75" hidden="1" customHeight="1" x14ac:dyDescent="0.2"/>
    <row r="1420" ht="12.75" hidden="1" customHeight="1" x14ac:dyDescent="0.2"/>
    <row r="1421" ht="12.75" hidden="1" customHeight="1" x14ac:dyDescent="0.2"/>
    <row r="1422" ht="12.75" hidden="1" customHeight="1" x14ac:dyDescent="0.2"/>
    <row r="1423" ht="12.75" hidden="1" customHeight="1" x14ac:dyDescent="0.2"/>
    <row r="1424" ht="12.75" hidden="1" customHeight="1" x14ac:dyDescent="0.2"/>
    <row r="1425" ht="12.75" hidden="1" customHeight="1" x14ac:dyDescent="0.2"/>
    <row r="1426" ht="12.75" hidden="1" customHeight="1" x14ac:dyDescent="0.2"/>
    <row r="1427" ht="12.75" hidden="1" customHeight="1" x14ac:dyDescent="0.2"/>
    <row r="1428" ht="12.75" hidden="1" customHeight="1" x14ac:dyDescent="0.2"/>
    <row r="1429" ht="12.75" hidden="1" customHeight="1" x14ac:dyDescent="0.2"/>
    <row r="1430" ht="12.75" hidden="1" customHeight="1" x14ac:dyDescent="0.2"/>
    <row r="1431" ht="12.75" hidden="1" customHeight="1" x14ac:dyDescent="0.2"/>
    <row r="1432" ht="12.75" hidden="1" customHeight="1" x14ac:dyDescent="0.2"/>
    <row r="1433" ht="12.75" hidden="1" customHeight="1" x14ac:dyDescent="0.2"/>
    <row r="1434" ht="12.75" hidden="1" customHeight="1" x14ac:dyDescent="0.2"/>
    <row r="1435" ht="12.75" hidden="1" customHeight="1" x14ac:dyDescent="0.2"/>
    <row r="1436" ht="12.75" hidden="1" customHeight="1" x14ac:dyDescent="0.2"/>
    <row r="1437" ht="12.75" hidden="1" customHeight="1" x14ac:dyDescent="0.2"/>
    <row r="1438" ht="12.75" hidden="1" customHeight="1" x14ac:dyDescent="0.2"/>
    <row r="1439" ht="12.75" hidden="1" customHeight="1" x14ac:dyDescent="0.2"/>
    <row r="1440" ht="12.75" hidden="1" customHeight="1" x14ac:dyDescent="0.2"/>
    <row r="1441" ht="12.75" hidden="1" customHeight="1" x14ac:dyDescent="0.2"/>
    <row r="1442" ht="12.75" hidden="1" customHeight="1" x14ac:dyDescent="0.2"/>
    <row r="1443" ht="12.75" hidden="1" customHeight="1" x14ac:dyDescent="0.2"/>
    <row r="1444" ht="12.75" hidden="1" customHeight="1" x14ac:dyDescent="0.2"/>
    <row r="1445" ht="12.75" hidden="1" customHeight="1" x14ac:dyDescent="0.2"/>
    <row r="1446" ht="12.75" hidden="1" customHeight="1" x14ac:dyDescent="0.2"/>
    <row r="1447" ht="12.75" hidden="1" customHeight="1" x14ac:dyDescent="0.2"/>
    <row r="1448" ht="12.75" hidden="1" customHeight="1" x14ac:dyDescent="0.2"/>
    <row r="1449" ht="12.75" hidden="1" customHeight="1" x14ac:dyDescent="0.2"/>
    <row r="1450" ht="12.75" hidden="1" customHeight="1" x14ac:dyDescent="0.2"/>
    <row r="1451" ht="12.75" hidden="1" customHeight="1" x14ac:dyDescent="0.2"/>
    <row r="1452" ht="12.75" hidden="1" customHeight="1" x14ac:dyDescent="0.2"/>
    <row r="1453" ht="12.75" hidden="1" customHeight="1" x14ac:dyDescent="0.2"/>
    <row r="1454" ht="12.75" hidden="1" customHeight="1" x14ac:dyDescent="0.2"/>
    <row r="1455" ht="12.75" hidden="1" customHeight="1" x14ac:dyDescent="0.2"/>
    <row r="1456" ht="12.75" hidden="1" customHeight="1" x14ac:dyDescent="0.2"/>
    <row r="1457" ht="12.75" hidden="1" customHeight="1" x14ac:dyDescent="0.2"/>
    <row r="1458" ht="12.75" hidden="1" customHeight="1" x14ac:dyDescent="0.2"/>
    <row r="1459" ht="12.75" hidden="1" customHeight="1" x14ac:dyDescent="0.2"/>
    <row r="1460" ht="12.75" hidden="1" customHeight="1" x14ac:dyDescent="0.2"/>
    <row r="1461" ht="12.75" hidden="1" customHeight="1" x14ac:dyDescent="0.2"/>
    <row r="1462" ht="12.75" hidden="1" customHeight="1" x14ac:dyDescent="0.2"/>
    <row r="1463" ht="12.75" hidden="1" customHeight="1" x14ac:dyDescent="0.2"/>
    <row r="1464" ht="12.75" hidden="1" customHeight="1" x14ac:dyDescent="0.2"/>
    <row r="1465" ht="12.75" hidden="1" customHeight="1" x14ac:dyDescent="0.2"/>
    <row r="1466" ht="12.75" hidden="1" customHeight="1" x14ac:dyDescent="0.2"/>
    <row r="1467" ht="12.75" hidden="1" customHeight="1" x14ac:dyDescent="0.2"/>
    <row r="1468" ht="12.75" hidden="1" customHeight="1" x14ac:dyDescent="0.2"/>
    <row r="1469" ht="12.75" hidden="1" customHeight="1" x14ac:dyDescent="0.2"/>
    <row r="1470" ht="12.75" hidden="1" customHeight="1" x14ac:dyDescent="0.2"/>
    <row r="1471" ht="12.75" hidden="1" customHeight="1" x14ac:dyDescent="0.2"/>
    <row r="1472" ht="12.75" hidden="1" customHeight="1" x14ac:dyDescent="0.2"/>
    <row r="1473" ht="12.75" hidden="1" customHeight="1" x14ac:dyDescent="0.2"/>
    <row r="1474" ht="12.75" hidden="1" customHeight="1" x14ac:dyDescent="0.2"/>
    <row r="1475" ht="12.75" hidden="1" customHeight="1" x14ac:dyDescent="0.2"/>
    <row r="1476" ht="12.75" hidden="1" customHeight="1" x14ac:dyDescent="0.2"/>
    <row r="1477" ht="12.75" hidden="1" customHeight="1" x14ac:dyDescent="0.2"/>
    <row r="1478" ht="12.75" hidden="1" customHeight="1" x14ac:dyDescent="0.2"/>
    <row r="1479" ht="12.75" hidden="1" customHeight="1" x14ac:dyDescent="0.2"/>
    <row r="1480" ht="12.75" hidden="1" customHeight="1" x14ac:dyDescent="0.2"/>
    <row r="1481" ht="12.75" hidden="1" customHeight="1" x14ac:dyDescent="0.2"/>
    <row r="1482" ht="12.75" hidden="1" customHeight="1" x14ac:dyDescent="0.2"/>
    <row r="1483" ht="12.75" hidden="1" customHeight="1" x14ac:dyDescent="0.2"/>
    <row r="1484" ht="12.75" hidden="1" customHeight="1" x14ac:dyDescent="0.2"/>
    <row r="1485" ht="12.75" hidden="1" customHeight="1" x14ac:dyDescent="0.2"/>
    <row r="1486" ht="12.75" hidden="1" customHeight="1" x14ac:dyDescent="0.2"/>
    <row r="1487" ht="12.75" hidden="1" customHeight="1" x14ac:dyDescent="0.2"/>
    <row r="1488" ht="12.75" hidden="1" customHeight="1" x14ac:dyDescent="0.2"/>
    <row r="1489" ht="12.75" hidden="1" customHeight="1" x14ac:dyDescent="0.2"/>
    <row r="1490" ht="12.75" hidden="1" customHeight="1" x14ac:dyDescent="0.2"/>
    <row r="1491" ht="12.75" hidden="1" customHeight="1" x14ac:dyDescent="0.2"/>
    <row r="1492" ht="12.75" hidden="1" customHeight="1" x14ac:dyDescent="0.2"/>
    <row r="1493" ht="12.75" hidden="1" customHeight="1" x14ac:dyDescent="0.2"/>
    <row r="1494" ht="12.75" hidden="1" customHeight="1" x14ac:dyDescent="0.2"/>
    <row r="1495" ht="12.75" hidden="1" customHeight="1" x14ac:dyDescent="0.2"/>
    <row r="1496" ht="12.75" hidden="1" customHeight="1" x14ac:dyDescent="0.2"/>
    <row r="1497" ht="12.75" hidden="1" customHeight="1" x14ac:dyDescent="0.2"/>
    <row r="1498" ht="12.75" hidden="1" customHeight="1" x14ac:dyDescent="0.2"/>
    <row r="1499" ht="12.75" hidden="1" customHeight="1" x14ac:dyDescent="0.2"/>
    <row r="1500" ht="12.75" hidden="1" customHeight="1" x14ac:dyDescent="0.2"/>
    <row r="1501" ht="12.75" hidden="1" customHeight="1" x14ac:dyDescent="0.2"/>
    <row r="1502" ht="12.75" hidden="1" customHeight="1" x14ac:dyDescent="0.2"/>
    <row r="1503" ht="12.75" hidden="1" customHeight="1" x14ac:dyDescent="0.2"/>
    <row r="1504" ht="12.75" hidden="1" customHeight="1" x14ac:dyDescent="0.2"/>
    <row r="1505" ht="12.75" hidden="1" customHeight="1" x14ac:dyDescent="0.2"/>
    <row r="1506" ht="12.75" hidden="1" customHeight="1" x14ac:dyDescent="0.2"/>
    <row r="1507" ht="12.75" hidden="1" customHeight="1" x14ac:dyDescent="0.2"/>
    <row r="1508" ht="12.75" hidden="1" customHeight="1" x14ac:dyDescent="0.2"/>
    <row r="1509" ht="12.75" hidden="1" customHeight="1" x14ac:dyDescent="0.2"/>
    <row r="1510" ht="12.75" hidden="1" customHeight="1" x14ac:dyDescent="0.2"/>
    <row r="1511" ht="12.75" hidden="1" customHeight="1" x14ac:dyDescent="0.2"/>
    <row r="1512" ht="12.75" hidden="1" customHeight="1" x14ac:dyDescent="0.2"/>
    <row r="1513" ht="12.75" hidden="1" customHeight="1" x14ac:dyDescent="0.2"/>
    <row r="1514" ht="12.75" hidden="1" customHeight="1" x14ac:dyDescent="0.2"/>
    <row r="1515" ht="12.75" hidden="1" customHeight="1" x14ac:dyDescent="0.2"/>
    <row r="1516" ht="12.75" hidden="1" customHeight="1" x14ac:dyDescent="0.2"/>
    <row r="1517" ht="12.75" hidden="1" customHeight="1" x14ac:dyDescent="0.2"/>
    <row r="1518" ht="12.75" hidden="1" customHeight="1" x14ac:dyDescent="0.2"/>
    <row r="1519" ht="12.75" hidden="1" customHeight="1" x14ac:dyDescent="0.2"/>
    <row r="1520" ht="12.75" hidden="1" customHeight="1" x14ac:dyDescent="0.2"/>
    <row r="1521" ht="12.75" hidden="1" customHeight="1" x14ac:dyDescent="0.2"/>
    <row r="1522" ht="12.75" hidden="1" customHeight="1" x14ac:dyDescent="0.2"/>
    <row r="1523" ht="12.75" hidden="1" customHeight="1" x14ac:dyDescent="0.2"/>
    <row r="1524" ht="12.75" hidden="1" customHeight="1" x14ac:dyDescent="0.2"/>
    <row r="1525" ht="12.75" hidden="1" customHeight="1" x14ac:dyDescent="0.2"/>
    <row r="1526" ht="12.75" hidden="1" customHeight="1" x14ac:dyDescent="0.2"/>
    <row r="1527" ht="12.75" hidden="1" customHeight="1" x14ac:dyDescent="0.2"/>
    <row r="1528" ht="12.75" hidden="1" customHeight="1" x14ac:dyDescent="0.2"/>
    <row r="1529" ht="12.75" hidden="1" customHeight="1" x14ac:dyDescent="0.2"/>
    <row r="1530" ht="12.75" hidden="1" customHeight="1" x14ac:dyDescent="0.2"/>
    <row r="1531" ht="12.75" hidden="1" customHeight="1" x14ac:dyDescent="0.2"/>
    <row r="1532" ht="12.75" hidden="1" customHeight="1" x14ac:dyDescent="0.2"/>
    <row r="1533" ht="12.75" hidden="1" customHeight="1" x14ac:dyDescent="0.2"/>
    <row r="1534" ht="12.75" hidden="1" customHeight="1" x14ac:dyDescent="0.2"/>
    <row r="1535" ht="12.75" hidden="1" customHeight="1" x14ac:dyDescent="0.2"/>
    <row r="1536" ht="12.75" hidden="1" customHeight="1" x14ac:dyDescent="0.2"/>
    <row r="1537" ht="12.75" hidden="1" customHeight="1" x14ac:dyDescent="0.2"/>
    <row r="1538" ht="12.75" hidden="1" customHeight="1" x14ac:dyDescent="0.2"/>
    <row r="1539" ht="12.75" hidden="1" customHeight="1" x14ac:dyDescent="0.2"/>
    <row r="1540" ht="12.75" hidden="1" customHeight="1" x14ac:dyDescent="0.2"/>
    <row r="1541" ht="12.75" hidden="1" customHeight="1" x14ac:dyDescent="0.2"/>
    <row r="1542" ht="12.75" hidden="1" customHeight="1" x14ac:dyDescent="0.2"/>
    <row r="1543" ht="12.75" hidden="1" customHeight="1" x14ac:dyDescent="0.2"/>
    <row r="1544" ht="12.75" hidden="1" customHeight="1" x14ac:dyDescent="0.2"/>
    <row r="1545" ht="12.75" hidden="1" customHeight="1" x14ac:dyDescent="0.2"/>
    <row r="1546" ht="12.75" hidden="1" customHeight="1" x14ac:dyDescent="0.2"/>
    <row r="1547" ht="12.75" hidden="1" customHeight="1" x14ac:dyDescent="0.2"/>
    <row r="1548" ht="12.75" hidden="1" customHeight="1" x14ac:dyDescent="0.2"/>
    <row r="1549" ht="12.75" hidden="1" customHeight="1" x14ac:dyDescent="0.2"/>
    <row r="1550" ht="12.75" hidden="1" customHeight="1" x14ac:dyDescent="0.2"/>
    <row r="1551" ht="12.75" hidden="1" customHeight="1" x14ac:dyDescent="0.2"/>
    <row r="1552" ht="12.75" hidden="1" customHeight="1" x14ac:dyDescent="0.2"/>
    <row r="1553" ht="12.75" hidden="1" customHeight="1" x14ac:dyDescent="0.2"/>
    <row r="1554" ht="12.75" hidden="1" customHeight="1" x14ac:dyDescent="0.2"/>
    <row r="1555" ht="12.75" hidden="1" customHeight="1" x14ac:dyDescent="0.2"/>
    <row r="1556" ht="12.75" hidden="1" customHeight="1" x14ac:dyDescent="0.2"/>
    <row r="1557" ht="12.75" hidden="1" customHeight="1" x14ac:dyDescent="0.2"/>
    <row r="1558" ht="12.75" hidden="1" customHeight="1" x14ac:dyDescent="0.2"/>
    <row r="1559" ht="12.75" hidden="1" customHeight="1" x14ac:dyDescent="0.2"/>
    <row r="1560" ht="12.75" hidden="1" customHeight="1" x14ac:dyDescent="0.2"/>
    <row r="1561" ht="12.75" hidden="1" customHeight="1" x14ac:dyDescent="0.2"/>
    <row r="1562" ht="12.75" hidden="1" customHeight="1" x14ac:dyDescent="0.2"/>
    <row r="1563" ht="12.75" hidden="1" customHeight="1" x14ac:dyDescent="0.2"/>
    <row r="1564" ht="12.75" hidden="1" customHeight="1" x14ac:dyDescent="0.2"/>
    <row r="1565" ht="12.75" hidden="1" customHeight="1" x14ac:dyDescent="0.2"/>
    <row r="1566" ht="12.75" hidden="1" customHeight="1" x14ac:dyDescent="0.2"/>
    <row r="1567" ht="12.75" hidden="1" customHeight="1" x14ac:dyDescent="0.2"/>
    <row r="1568" ht="12.75" hidden="1" customHeight="1" x14ac:dyDescent="0.2"/>
    <row r="1569" ht="12.75" hidden="1" customHeight="1" x14ac:dyDescent="0.2"/>
    <row r="1570" ht="12.75" hidden="1" customHeight="1" x14ac:dyDescent="0.2"/>
    <row r="1571" ht="12.75" hidden="1" customHeight="1" x14ac:dyDescent="0.2"/>
    <row r="1572" ht="12.75" hidden="1" customHeight="1" x14ac:dyDescent="0.2"/>
    <row r="1573" ht="12.75" hidden="1" customHeight="1" x14ac:dyDescent="0.2"/>
    <row r="1574" ht="12.75" hidden="1" customHeight="1" x14ac:dyDescent="0.2"/>
    <row r="1575" ht="12.75" hidden="1" customHeight="1" x14ac:dyDescent="0.2"/>
    <row r="1576" ht="12.75" hidden="1" customHeight="1" x14ac:dyDescent="0.2"/>
    <row r="1577" ht="12.75" hidden="1" customHeight="1" x14ac:dyDescent="0.2"/>
    <row r="1578" ht="12.75" hidden="1" customHeight="1" x14ac:dyDescent="0.2"/>
    <row r="1579" ht="12.75" hidden="1" customHeight="1" x14ac:dyDescent="0.2"/>
    <row r="1580" ht="12.75" hidden="1" customHeight="1" x14ac:dyDescent="0.2"/>
    <row r="1581" ht="12.75" hidden="1" customHeight="1" x14ac:dyDescent="0.2"/>
    <row r="1582" ht="12.75" hidden="1" customHeight="1" x14ac:dyDescent="0.2"/>
    <row r="1583" ht="12.75" hidden="1" customHeight="1" x14ac:dyDescent="0.2"/>
    <row r="1584" ht="12.75" hidden="1" customHeight="1" x14ac:dyDescent="0.2"/>
    <row r="1585" ht="12.75" hidden="1" customHeight="1" x14ac:dyDescent="0.2"/>
    <row r="1586" ht="12.75" hidden="1" customHeight="1" x14ac:dyDescent="0.2"/>
    <row r="1587" ht="12.75" hidden="1" customHeight="1" x14ac:dyDescent="0.2"/>
    <row r="1588" ht="12.75" hidden="1" customHeight="1" x14ac:dyDescent="0.2"/>
    <row r="1589" ht="12.75" hidden="1" customHeight="1" x14ac:dyDescent="0.2"/>
    <row r="1590" ht="12.75" hidden="1" customHeight="1" x14ac:dyDescent="0.2"/>
    <row r="1591" ht="12.75" hidden="1" customHeight="1" x14ac:dyDescent="0.2"/>
    <row r="1592" ht="12.75" hidden="1" customHeight="1" x14ac:dyDescent="0.2"/>
    <row r="1593" ht="12.75" hidden="1" customHeight="1" x14ac:dyDescent="0.2"/>
    <row r="1594" ht="12.75" hidden="1" customHeight="1" x14ac:dyDescent="0.2"/>
    <row r="1595" ht="12.75" hidden="1" customHeight="1" x14ac:dyDescent="0.2"/>
    <row r="1596" ht="12.75" hidden="1" customHeight="1" x14ac:dyDescent="0.2"/>
    <row r="1597" ht="12.75" hidden="1" customHeight="1" x14ac:dyDescent="0.2"/>
    <row r="1598" ht="12.75" hidden="1" customHeight="1" x14ac:dyDescent="0.2"/>
    <row r="1599" ht="12.75" hidden="1" customHeight="1" x14ac:dyDescent="0.2"/>
    <row r="1600" ht="12.75" hidden="1" customHeight="1" x14ac:dyDescent="0.2"/>
    <row r="1601" ht="12.75" hidden="1" customHeight="1" x14ac:dyDescent="0.2"/>
    <row r="1602" ht="12.75" hidden="1" customHeight="1" x14ac:dyDescent="0.2"/>
    <row r="1603" ht="12.75" hidden="1" customHeight="1" x14ac:dyDescent="0.2"/>
    <row r="1604" ht="12.75" hidden="1" customHeight="1" x14ac:dyDescent="0.2"/>
    <row r="1605" ht="12.75" hidden="1" customHeight="1" x14ac:dyDescent="0.2"/>
    <row r="1606" ht="12.75" hidden="1" customHeight="1" x14ac:dyDescent="0.2"/>
    <row r="1607" ht="12.75" hidden="1" customHeight="1" x14ac:dyDescent="0.2"/>
    <row r="1608" ht="12.75" hidden="1" customHeight="1" x14ac:dyDescent="0.2"/>
    <row r="1609" ht="12.75" hidden="1" customHeight="1" x14ac:dyDescent="0.2"/>
    <row r="1610" ht="12.75" hidden="1" customHeight="1" x14ac:dyDescent="0.2"/>
    <row r="1611" ht="12.75" hidden="1" customHeight="1" x14ac:dyDescent="0.2"/>
    <row r="1612" ht="12.75" hidden="1" customHeight="1" x14ac:dyDescent="0.2"/>
    <row r="1613" ht="12.75" hidden="1" customHeight="1" x14ac:dyDescent="0.2"/>
    <row r="1614" ht="12.75" hidden="1" customHeight="1" x14ac:dyDescent="0.2"/>
    <row r="1615" ht="12.75" hidden="1" customHeight="1" x14ac:dyDescent="0.2"/>
    <row r="1616" ht="12.75" hidden="1" customHeight="1" x14ac:dyDescent="0.2"/>
    <row r="1617" ht="12.75" hidden="1" customHeight="1" x14ac:dyDescent="0.2"/>
    <row r="1618" ht="12.75" hidden="1" customHeight="1" x14ac:dyDescent="0.2"/>
    <row r="1619" ht="12.75" hidden="1" customHeight="1" x14ac:dyDescent="0.2"/>
    <row r="1620" ht="12.75" hidden="1" customHeight="1" x14ac:dyDescent="0.2"/>
    <row r="1621" ht="12.75" hidden="1" customHeight="1" x14ac:dyDescent="0.2"/>
    <row r="1622" ht="12.75" hidden="1" customHeight="1" x14ac:dyDescent="0.2"/>
    <row r="1623" ht="12.75" hidden="1" customHeight="1" x14ac:dyDescent="0.2"/>
    <row r="1624" ht="12.75" hidden="1" customHeight="1" x14ac:dyDescent="0.2"/>
    <row r="1625" ht="12.75" hidden="1" customHeight="1" x14ac:dyDescent="0.2"/>
    <row r="1626" ht="12.75" hidden="1" customHeight="1" x14ac:dyDescent="0.2"/>
    <row r="1627" ht="12.75" hidden="1" customHeight="1" x14ac:dyDescent="0.2"/>
    <row r="1628" ht="12.75" hidden="1" customHeight="1" x14ac:dyDescent="0.2"/>
    <row r="1629" ht="12.75" hidden="1" customHeight="1" x14ac:dyDescent="0.2"/>
    <row r="1630" ht="12.75" hidden="1" customHeight="1" x14ac:dyDescent="0.2"/>
    <row r="1631" ht="12.75" hidden="1" customHeight="1" x14ac:dyDescent="0.2"/>
    <row r="1632" ht="12.75" hidden="1" customHeight="1" x14ac:dyDescent="0.2"/>
    <row r="1633" ht="12.75" hidden="1" customHeight="1" x14ac:dyDescent="0.2"/>
    <row r="1634" ht="12.75" hidden="1" customHeight="1" x14ac:dyDescent="0.2"/>
    <row r="1635" ht="12.75" hidden="1" customHeight="1" x14ac:dyDescent="0.2"/>
    <row r="1636" ht="12.75" hidden="1" customHeight="1" x14ac:dyDescent="0.2"/>
    <row r="1637" ht="12.75" hidden="1" customHeight="1" x14ac:dyDescent="0.2"/>
    <row r="1638" ht="12.75" hidden="1" customHeight="1" x14ac:dyDescent="0.2"/>
    <row r="1639" ht="12.75" hidden="1" customHeight="1" x14ac:dyDescent="0.2"/>
    <row r="1640" ht="12.75" hidden="1" customHeight="1" x14ac:dyDescent="0.2"/>
    <row r="1641" ht="12.75" hidden="1" customHeight="1" x14ac:dyDescent="0.2"/>
    <row r="1642" ht="12.75" hidden="1" customHeight="1" x14ac:dyDescent="0.2"/>
    <row r="1643" ht="12.75" hidden="1" customHeight="1" x14ac:dyDescent="0.2"/>
    <row r="1644" ht="12.75" hidden="1" customHeight="1" x14ac:dyDescent="0.2"/>
    <row r="1645" ht="12.75" hidden="1" customHeight="1" x14ac:dyDescent="0.2"/>
    <row r="1646" ht="12.75" hidden="1" customHeight="1" x14ac:dyDescent="0.2"/>
    <row r="1647" ht="12.75" hidden="1" customHeight="1" x14ac:dyDescent="0.2"/>
    <row r="1648" ht="12.75" hidden="1" customHeight="1" x14ac:dyDescent="0.2"/>
    <row r="1649" ht="12.75" hidden="1" customHeight="1" x14ac:dyDescent="0.2"/>
    <row r="1650" ht="12.75" hidden="1" customHeight="1" x14ac:dyDescent="0.2"/>
    <row r="1651" ht="12.75" hidden="1" customHeight="1" x14ac:dyDescent="0.2"/>
    <row r="1652" ht="12.75" hidden="1" customHeight="1" x14ac:dyDescent="0.2"/>
    <row r="1653" ht="12.75" hidden="1" customHeight="1" x14ac:dyDescent="0.2"/>
    <row r="1654" ht="12.75" hidden="1" customHeight="1" x14ac:dyDescent="0.2"/>
    <row r="1655" ht="12.75" hidden="1" customHeight="1" x14ac:dyDescent="0.2"/>
    <row r="1656" ht="12.75" hidden="1" customHeight="1" x14ac:dyDescent="0.2"/>
    <row r="1657" ht="12.75" hidden="1" customHeight="1" x14ac:dyDescent="0.2"/>
    <row r="1658" ht="12.75" hidden="1" customHeight="1" x14ac:dyDescent="0.2"/>
    <row r="1659" ht="12.75" hidden="1" customHeight="1" x14ac:dyDescent="0.2"/>
    <row r="1660" ht="12.75" hidden="1" customHeight="1" x14ac:dyDescent="0.2"/>
    <row r="1661" ht="12.75" hidden="1" customHeight="1" x14ac:dyDescent="0.2"/>
    <row r="1662" ht="12.75" hidden="1" customHeight="1" x14ac:dyDescent="0.2"/>
    <row r="1663" ht="12.75" hidden="1" customHeight="1" x14ac:dyDescent="0.2"/>
    <row r="1664" ht="12.75" hidden="1" customHeight="1" x14ac:dyDescent="0.2"/>
    <row r="1665" ht="12.75" hidden="1" customHeight="1" x14ac:dyDescent="0.2"/>
    <row r="1666" ht="12.75" hidden="1" customHeight="1" x14ac:dyDescent="0.2"/>
    <row r="1667" ht="12.75" hidden="1" customHeight="1" x14ac:dyDescent="0.2"/>
    <row r="1668" ht="12.75" hidden="1" customHeight="1" x14ac:dyDescent="0.2"/>
    <row r="1669" ht="12.75" hidden="1" customHeight="1" x14ac:dyDescent="0.2"/>
    <row r="1670" ht="12.75" hidden="1" customHeight="1" x14ac:dyDescent="0.2"/>
    <row r="1671" ht="12.75" hidden="1" customHeight="1" x14ac:dyDescent="0.2"/>
    <row r="1672" ht="12.75" hidden="1" customHeight="1" x14ac:dyDescent="0.2"/>
    <row r="1673" ht="12.75" hidden="1" customHeight="1" x14ac:dyDescent="0.2"/>
    <row r="1674" ht="12.75" hidden="1" customHeight="1" x14ac:dyDescent="0.2"/>
    <row r="1675" ht="12.75" hidden="1" customHeight="1" x14ac:dyDescent="0.2"/>
    <row r="1676" ht="12.75" hidden="1" customHeight="1" x14ac:dyDescent="0.2"/>
    <row r="1677" ht="12.75" hidden="1" customHeight="1" x14ac:dyDescent="0.2"/>
    <row r="1678" ht="12.75" hidden="1" customHeight="1" x14ac:dyDescent="0.2"/>
    <row r="1679" ht="12.75" hidden="1" customHeight="1" x14ac:dyDescent="0.2"/>
    <row r="1680" ht="12.75" hidden="1" customHeight="1" x14ac:dyDescent="0.2"/>
    <row r="1681" ht="12.75" hidden="1" customHeight="1" x14ac:dyDescent="0.2"/>
    <row r="1682" ht="12.75" hidden="1" customHeight="1" x14ac:dyDescent="0.2"/>
    <row r="1683" ht="12.75" hidden="1" customHeight="1" x14ac:dyDescent="0.2"/>
    <row r="1684" ht="12.75" hidden="1" customHeight="1" x14ac:dyDescent="0.2"/>
    <row r="1685" ht="12.75" hidden="1" customHeight="1" x14ac:dyDescent="0.2"/>
    <row r="1686" ht="12.75" hidden="1" customHeight="1" x14ac:dyDescent="0.2"/>
    <row r="1687" ht="12.75" hidden="1" customHeight="1" x14ac:dyDescent="0.2"/>
    <row r="1688" ht="12.75" hidden="1" customHeight="1" x14ac:dyDescent="0.2"/>
    <row r="1689" ht="12.75" hidden="1" customHeight="1" x14ac:dyDescent="0.2"/>
    <row r="1690" ht="12.75" hidden="1" customHeight="1" x14ac:dyDescent="0.2"/>
    <row r="1691" ht="12.75" hidden="1" customHeight="1" x14ac:dyDescent="0.2"/>
    <row r="1692" ht="12.75" hidden="1" customHeight="1" x14ac:dyDescent="0.2"/>
    <row r="1693" ht="12.75" hidden="1" customHeight="1" x14ac:dyDescent="0.2"/>
    <row r="1694" ht="12.75" hidden="1" customHeight="1" x14ac:dyDescent="0.2"/>
    <row r="1695" ht="12.75" hidden="1" customHeight="1" x14ac:dyDescent="0.2"/>
    <row r="1696" ht="12.75" hidden="1" customHeight="1" x14ac:dyDescent="0.2"/>
    <row r="1697" ht="12.75" hidden="1" customHeight="1" x14ac:dyDescent="0.2"/>
    <row r="1698" ht="12.75" hidden="1" customHeight="1" x14ac:dyDescent="0.2"/>
    <row r="1699" ht="12.75" hidden="1" customHeight="1" x14ac:dyDescent="0.2"/>
    <row r="1700" ht="12.75" hidden="1" customHeight="1" x14ac:dyDescent="0.2"/>
    <row r="1701" ht="12.75" hidden="1" customHeight="1" x14ac:dyDescent="0.2"/>
    <row r="1702" ht="12.75" hidden="1" customHeight="1" x14ac:dyDescent="0.2"/>
    <row r="1703" ht="12.75" hidden="1" customHeight="1" x14ac:dyDescent="0.2"/>
    <row r="1704" ht="12.75" hidden="1" customHeight="1" x14ac:dyDescent="0.2"/>
    <row r="1705" ht="12.75" hidden="1" customHeight="1" x14ac:dyDescent="0.2"/>
    <row r="1706" ht="12.75" hidden="1" customHeight="1" x14ac:dyDescent="0.2"/>
    <row r="1707" ht="12.75" hidden="1" customHeight="1" x14ac:dyDescent="0.2"/>
    <row r="1708" ht="12.75" hidden="1" customHeight="1" x14ac:dyDescent="0.2"/>
    <row r="1709" ht="12.75" hidden="1" customHeight="1" x14ac:dyDescent="0.2"/>
    <row r="1710" ht="12.75" hidden="1" customHeight="1" x14ac:dyDescent="0.2"/>
    <row r="1711" ht="12.75" hidden="1" customHeight="1" x14ac:dyDescent="0.2"/>
    <row r="1712" ht="12.75" hidden="1" customHeight="1" x14ac:dyDescent="0.2"/>
    <row r="1713" ht="12.75" hidden="1" customHeight="1" x14ac:dyDescent="0.2"/>
    <row r="1714" ht="12.75" hidden="1" customHeight="1" x14ac:dyDescent="0.2"/>
    <row r="1715" ht="12.75" hidden="1" customHeight="1" x14ac:dyDescent="0.2"/>
    <row r="1716" ht="12.75" hidden="1" customHeight="1" x14ac:dyDescent="0.2"/>
    <row r="1717" ht="12.75" hidden="1" customHeight="1" x14ac:dyDescent="0.2"/>
    <row r="1718" ht="12.75" hidden="1" customHeight="1" x14ac:dyDescent="0.2"/>
    <row r="1719" ht="12.75" hidden="1" customHeight="1" x14ac:dyDescent="0.2"/>
    <row r="1720" ht="12.75" hidden="1" customHeight="1" x14ac:dyDescent="0.2"/>
    <row r="1721" ht="12.75" hidden="1" customHeight="1" x14ac:dyDescent="0.2"/>
    <row r="1722" ht="12.75" hidden="1" customHeight="1" x14ac:dyDescent="0.2"/>
    <row r="1723" ht="12.75" hidden="1" customHeight="1" x14ac:dyDescent="0.2"/>
    <row r="1724" ht="12.75" hidden="1" customHeight="1" x14ac:dyDescent="0.2"/>
    <row r="1725" ht="12.75" hidden="1" customHeight="1" x14ac:dyDescent="0.2"/>
    <row r="1726" ht="12.75" hidden="1" customHeight="1" x14ac:dyDescent="0.2"/>
    <row r="1727" ht="12.75" hidden="1" customHeight="1" x14ac:dyDescent="0.2"/>
    <row r="1728" ht="12.75" hidden="1" customHeight="1" x14ac:dyDescent="0.2"/>
    <row r="1729" ht="12.75" hidden="1" customHeight="1" x14ac:dyDescent="0.2"/>
    <row r="1730" ht="12.75" hidden="1" customHeight="1" x14ac:dyDescent="0.2"/>
    <row r="1731" ht="12.75" hidden="1" customHeight="1" x14ac:dyDescent="0.2"/>
    <row r="1732" ht="12.75" hidden="1" customHeight="1" x14ac:dyDescent="0.2"/>
    <row r="1733" ht="12.75" hidden="1" customHeight="1" x14ac:dyDescent="0.2"/>
    <row r="1734" ht="12.75" hidden="1" customHeight="1" x14ac:dyDescent="0.2"/>
    <row r="1735" ht="12.75" hidden="1" customHeight="1" x14ac:dyDescent="0.2"/>
    <row r="1736" ht="12.75" hidden="1" customHeight="1" x14ac:dyDescent="0.2"/>
    <row r="1737" ht="12.75" hidden="1" customHeight="1" x14ac:dyDescent="0.2"/>
    <row r="1738" ht="12.75" hidden="1" customHeight="1" x14ac:dyDescent="0.2"/>
    <row r="1739" ht="12.75" hidden="1" customHeight="1" x14ac:dyDescent="0.2"/>
    <row r="1740" ht="12.75" hidden="1" customHeight="1" x14ac:dyDescent="0.2"/>
    <row r="1741" ht="12.75" hidden="1" customHeight="1" x14ac:dyDescent="0.2"/>
    <row r="1742" ht="12.75" hidden="1" customHeight="1" x14ac:dyDescent="0.2"/>
    <row r="1743" ht="12.75" hidden="1" customHeight="1" x14ac:dyDescent="0.2"/>
    <row r="1744" ht="12.75" hidden="1" customHeight="1" x14ac:dyDescent="0.2"/>
    <row r="1745" ht="12.75" hidden="1" customHeight="1" x14ac:dyDescent="0.2"/>
    <row r="1746" ht="12.75" hidden="1" customHeight="1" x14ac:dyDescent="0.2"/>
    <row r="1747" ht="12.75" hidden="1" customHeight="1" x14ac:dyDescent="0.2"/>
    <row r="1748" ht="12.75" hidden="1" customHeight="1" x14ac:dyDescent="0.2"/>
    <row r="1749" ht="12.75" hidden="1" customHeight="1" x14ac:dyDescent="0.2"/>
    <row r="1750" ht="12.75" hidden="1" customHeight="1" x14ac:dyDescent="0.2"/>
    <row r="1751" ht="12.75" hidden="1" customHeight="1" x14ac:dyDescent="0.2"/>
    <row r="1752" ht="12.75" hidden="1" customHeight="1" x14ac:dyDescent="0.2"/>
    <row r="1753" ht="12.75" hidden="1" customHeight="1" x14ac:dyDescent="0.2"/>
    <row r="1754" ht="12.75" hidden="1" customHeight="1" x14ac:dyDescent="0.2"/>
    <row r="1755" ht="12.75" hidden="1" customHeight="1" x14ac:dyDescent="0.2"/>
    <row r="1756" ht="12.75" hidden="1" customHeight="1" x14ac:dyDescent="0.2"/>
    <row r="1757" ht="12.75" hidden="1" customHeight="1" x14ac:dyDescent="0.2"/>
    <row r="1758" ht="12.75" hidden="1" customHeight="1" x14ac:dyDescent="0.2"/>
    <row r="1759" ht="12.75" hidden="1" customHeight="1" x14ac:dyDescent="0.2"/>
    <row r="1760" ht="12.75" hidden="1" customHeight="1" x14ac:dyDescent="0.2"/>
    <row r="1761" ht="12.75" hidden="1" customHeight="1" x14ac:dyDescent="0.2"/>
    <row r="1762" ht="12.75" hidden="1" customHeight="1" x14ac:dyDescent="0.2"/>
    <row r="1763" ht="12.75" hidden="1" customHeight="1" x14ac:dyDescent="0.2"/>
    <row r="1764" ht="12.75" hidden="1" customHeight="1" x14ac:dyDescent="0.2"/>
    <row r="1765" ht="12.75" hidden="1" customHeight="1" x14ac:dyDescent="0.2"/>
    <row r="1766" ht="12.75" hidden="1" customHeight="1" x14ac:dyDescent="0.2"/>
    <row r="1767" ht="12.75" hidden="1" customHeight="1" x14ac:dyDescent="0.2"/>
    <row r="1768" ht="12.75" hidden="1" customHeight="1" x14ac:dyDescent="0.2"/>
    <row r="1769" ht="12.75" hidden="1" customHeight="1" x14ac:dyDescent="0.2"/>
    <row r="1770" ht="12.75" hidden="1" customHeight="1" x14ac:dyDescent="0.2"/>
    <row r="1771" ht="12.75" hidden="1" customHeight="1" x14ac:dyDescent="0.2"/>
    <row r="1772" ht="12.75" hidden="1" customHeight="1" x14ac:dyDescent="0.2"/>
    <row r="1773" ht="12.75" hidden="1" customHeight="1" x14ac:dyDescent="0.2"/>
    <row r="1774" ht="12.75" hidden="1" customHeight="1" x14ac:dyDescent="0.2"/>
    <row r="1775" ht="12.75" hidden="1" customHeight="1" x14ac:dyDescent="0.2"/>
    <row r="1776" ht="12.75" hidden="1" customHeight="1" x14ac:dyDescent="0.2"/>
    <row r="1777" ht="12.75" hidden="1" customHeight="1" x14ac:dyDescent="0.2"/>
    <row r="1778" ht="12.75" hidden="1" customHeight="1" x14ac:dyDescent="0.2"/>
    <row r="1779" ht="12.75" hidden="1" customHeight="1" x14ac:dyDescent="0.2"/>
    <row r="1780" ht="12.75" hidden="1" customHeight="1" x14ac:dyDescent="0.2"/>
    <row r="1781" ht="12.75" hidden="1" customHeight="1" x14ac:dyDescent="0.2"/>
    <row r="1782" ht="12.75" hidden="1" customHeight="1" x14ac:dyDescent="0.2"/>
    <row r="1783" ht="12.75" hidden="1" customHeight="1" x14ac:dyDescent="0.2"/>
    <row r="1784" ht="12.75" hidden="1" customHeight="1" x14ac:dyDescent="0.2"/>
    <row r="1785" ht="12.75" hidden="1" customHeight="1" x14ac:dyDescent="0.2"/>
    <row r="1786" ht="12.75" hidden="1" customHeight="1" x14ac:dyDescent="0.2"/>
    <row r="1787" ht="12.75" hidden="1" customHeight="1" x14ac:dyDescent="0.2"/>
    <row r="1788" ht="12.75" hidden="1" customHeight="1" x14ac:dyDescent="0.2"/>
    <row r="1789" ht="12.75" hidden="1" customHeight="1" x14ac:dyDescent="0.2"/>
    <row r="1790" ht="12.75" hidden="1" customHeight="1" x14ac:dyDescent="0.2"/>
    <row r="1791" ht="12.75" hidden="1" customHeight="1" x14ac:dyDescent="0.2"/>
    <row r="1792" ht="12.75" hidden="1" customHeight="1" x14ac:dyDescent="0.2"/>
    <row r="1793" ht="12.75" hidden="1" customHeight="1" x14ac:dyDescent="0.2"/>
    <row r="1794" ht="12.75" hidden="1" customHeight="1" x14ac:dyDescent="0.2"/>
    <row r="1795" ht="12.75" hidden="1" customHeight="1" x14ac:dyDescent="0.2"/>
    <row r="1796" ht="12.75" hidden="1" customHeight="1" x14ac:dyDescent="0.2"/>
    <row r="1797" ht="12.75" hidden="1" customHeight="1" x14ac:dyDescent="0.2"/>
    <row r="1798" ht="12.75" hidden="1" customHeight="1" x14ac:dyDescent="0.2"/>
    <row r="1799" ht="12.75" hidden="1" customHeight="1" x14ac:dyDescent="0.2"/>
    <row r="1800" ht="12.75" hidden="1" customHeight="1" x14ac:dyDescent="0.2"/>
    <row r="1801" ht="12.75" hidden="1" customHeight="1" x14ac:dyDescent="0.2"/>
    <row r="1802" ht="12.75" hidden="1" customHeight="1" x14ac:dyDescent="0.2"/>
    <row r="1803" ht="12.75" hidden="1" customHeight="1" x14ac:dyDescent="0.2"/>
    <row r="1804" ht="12.75" hidden="1" customHeight="1" x14ac:dyDescent="0.2"/>
    <row r="1805" ht="12.75" hidden="1" customHeight="1" x14ac:dyDescent="0.2"/>
    <row r="1806" ht="12.75" hidden="1" customHeight="1" x14ac:dyDescent="0.2"/>
    <row r="1807" ht="12.75" hidden="1" customHeight="1" x14ac:dyDescent="0.2"/>
    <row r="1808" ht="12.75" hidden="1" customHeight="1" x14ac:dyDescent="0.2"/>
    <row r="1809" ht="12.75" hidden="1" customHeight="1" x14ac:dyDescent="0.2"/>
    <row r="1810" ht="12.75" hidden="1" customHeight="1" x14ac:dyDescent="0.2"/>
    <row r="1811" ht="12.75" hidden="1" customHeight="1" x14ac:dyDescent="0.2"/>
    <row r="1812" ht="12.75" hidden="1" customHeight="1" x14ac:dyDescent="0.2"/>
    <row r="1813" ht="12.75" hidden="1" customHeight="1" x14ac:dyDescent="0.2"/>
    <row r="1814" ht="12.75" hidden="1" customHeight="1" x14ac:dyDescent="0.2"/>
    <row r="1815" ht="12.75" hidden="1" customHeight="1" x14ac:dyDescent="0.2"/>
    <row r="1816" ht="12.75" hidden="1" customHeight="1" x14ac:dyDescent="0.2"/>
    <row r="1817" ht="12.75" hidden="1" customHeight="1" x14ac:dyDescent="0.2"/>
    <row r="1818" ht="12.75" hidden="1" customHeight="1" x14ac:dyDescent="0.2"/>
    <row r="1819" ht="12.75" hidden="1" customHeight="1" x14ac:dyDescent="0.2"/>
    <row r="1820" ht="12.75" hidden="1" customHeight="1" x14ac:dyDescent="0.2"/>
    <row r="1821" ht="12.75" hidden="1" customHeight="1" x14ac:dyDescent="0.2"/>
    <row r="1822" ht="12.75" hidden="1" customHeight="1" x14ac:dyDescent="0.2"/>
    <row r="1823" ht="12.75" hidden="1" customHeight="1" x14ac:dyDescent="0.2"/>
    <row r="1824" ht="12.75" hidden="1" customHeight="1" x14ac:dyDescent="0.2"/>
    <row r="1825" ht="12.75" hidden="1" customHeight="1" x14ac:dyDescent="0.2"/>
    <row r="1826" ht="12.75" hidden="1" customHeight="1" x14ac:dyDescent="0.2"/>
    <row r="1827" ht="12.75" hidden="1" customHeight="1" x14ac:dyDescent="0.2"/>
    <row r="1828" ht="12.75" hidden="1" customHeight="1" x14ac:dyDescent="0.2"/>
    <row r="1829" ht="12.75" hidden="1" customHeight="1" x14ac:dyDescent="0.2"/>
    <row r="1830" ht="12.75" hidden="1" customHeight="1" x14ac:dyDescent="0.2"/>
    <row r="1831" ht="12.75" hidden="1" customHeight="1" x14ac:dyDescent="0.2"/>
    <row r="1832" ht="12.75" hidden="1" customHeight="1" x14ac:dyDescent="0.2"/>
    <row r="1833" ht="12.75" hidden="1" customHeight="1" x14ac:dyDescent="0.2"/>
    <row r="1834" ht="12.75" hidden="1" customHeight="1" x14ac:dyDescent="0.2"/>
    <row r="1835" ht="12.75" hidden="1" customHeight="1" x14ac:dyDescent="0.2"/>
    <row r="1836" ht="12.75" hidden="1" customHeight="1" x14ac:dyDescent="0.2"/>
    <row r="1837" ht="12.75" hidden="1" customHeight="1" x14ac:dyDescent="0.2"/>
    <row r="1838" ht="12.75" hidden="1" customHeight="1" x14ac:dyDescent="0.2"/>
    <row r="1839" ht="12.75" hidden="1" customHeight="1" x14ac:dyDescent="0.2"/>
    <row r="1840" ht="12.75" hidden="1" customHeight="1" x14ac:dyDescent="0.2"/>
    <row r="1841" ht="12.75" hidden="1" customHeight="1" x14ac:dyDescent="0.2"/>
    <row r="1842" ht="12.75" hidden="1" customHeight="1" x14ac:dyDescent="0.2"/>
    <row r="1843" ht="12.75" hidden="1" customHeight="1" x14ac:dyDescent="0.2"/>
    <row r="1844" ht="12.75" hidden="1" customHeight="1" x14ac:dyDescent="0.2"/>
    <row r="1845" ht="12.75" hidden="1" customHeight="1" x14ac:dyDescent="0.2"/>
    <row r="1846" ht="12.75" hidden="1" customHeight="1" x14ac:dyDescent="0.2"/>
    <row r="1847" ht="12.75" hidden="1" customHeight="1" x14ac:dyDescent="0.2"/>
    <row r="1848" ht="12.75" hidden="1" customHeight="1" x14ac:dyDescent="0.2"/>
    <row r="1849" ht="12.75" hidden="1" customHeight="1" x14ac:dyDescent="0.2"/>
    <row r="1850" ht="12.75" hidden="1" customHeight="1" x14ac:dyDescent="0.2"/>
    <row r="1851" ht="12.75" hidden="1" customHeight="1" x14ac:dyDescent="0.2"/>
    <row r="1852" ht="12.75" hidden="1" customHeight="1" x14ac:dyDescent="0.2"/>
    <row r="1853" ht="12.75" hidden="1" customHeight="1" x14ac:dyDescent="0.2"/>
    <row r="1854" ht="12.75" hidden="1" customHeight="1" x14ac:dyDescent="0.2"/>
    <row r="1855" ht="12.75" hidden="1" customHeight="1" x14ac:dyDescent="0.2"/>
    <row r="1856" ht="12.75" hidden="1" customHeight="1" x14ac:dyDescent="0.2"/>
    <row r="1857" ht="12.75" hidden="1" customHeight="1" x14ac:dyDescent="0.2"/>
    <row r="1858" ht="12.75" hidden="1" customHeight="1" x14ac:dyDescent="0.2"/>
    <row r="1859" ht="12.75" hidden="1" customHeight="1" x14ac:dyDescent="0.2"/>
    <row r="1860" ht="12.75" hidden="1" customHeight="1" x14ac:dyDescent="0.2"/>
    <row r="1861" ht="12.75" hidden="1" customHeight="1" x14ac:dyDescent="0.2"/>
    <row r="1862" ht="12.75" hidden="1" customHeight="1" x14ac:dyDescent="0.2"/>
    <row r="1863" ht="12.75" hidden="1" customHeight="1" x14ac:dyDescent="0.2"/>
    <row r="1864" ht="12.75" hidden="1" customHeight="1" x14ac:dyDescent="0.2"/>
    <row r="1865" ht="12.75" hidden="1" customHeight="1" x14ac:dyDescent="0.2"/>
    <row r="1866" ht="12.75" hidden="1" customHeight="1" x14ac:dyDescent="0.2"/>
    <row r="1867" ht="12.75" hidden="1" customHeight="1" x14ac:dyDescent="0.2"/>
    <row r="1868" ht="12.75" hidden="1" customHeight="1" x14ac:dyDescent="0.2"/>
    <row r="1869" ht="12.75" hidden="1" customHeight="1" x14ac:dyDescent="0.2"/>
    <row r="1870" ht="12.75" hidden="1" customHeight="1" x14ac:dyDescent="0.2"/>
    <row r="1871" ht="12.75" hidden="1" customHeight="1" x14ac:dyDescent="0.2"/>
    <row r="1872" ht="12.75" hidden="1" customHeight="1" x14ac:dyDescent="0.2"/>
    <row r="1873" ht="12.75" hidden="1" customHeight="1" x14ac:dyDescent="0.2"/>
    <row r="1874" ht="12.75" hidden="1" customHeight="1" x14ac:dyDescent="0.2"/>
    <row r="1875" ht="12.75" hidden="1" customHeight="1" x14ac:dyDescent="0.2"/>
    <row r="1876" ht="12.75" hidden="1" customHeight="1" x14ac:dyDescent="0.2"/>
    <row r="1877" ht="12.75" hidden="1" customHeight="1" x14ac:dyDescent="0.2"/>
    <row r="1878" ht="12.75" hidden="1" customHeight="1" x14ac:dyDescent="0.2"/>
    <row r="1879" ht="12.75" hidden="1" customHeight="1" x14ac:dyDescent="0.2"/>
    <row r="1880" ht="12.75" hidden="1" customHeight="1" x14ac:dyDescent="0.2"/>
    <row r="1881" ht="12.75" hidden="1" customHeight="1" x14ac:dyDescent="0.2"/>
    <row r="1882" ht="12.75" hidden="1" customHeight="1" x14ac:dyDescent="0.2"/>
    <row r="1883" ht="12.75" hidden="1" customHeight="1" x14ac:dyDescent="0.2"/>
    <row r="1884" ht="12.75" hidden="1" customHeight="1" x14ac:dyDescent="0.2"/>
    <row r="1885" ht="12.75" hidden="1" customHeight="1" x14ac:dyDescent="0.2"/>
    <row r="1886" ht="12.75" hidden="1" customHeight="1" x14ac:dyDescent="0.2"/>
    <row r="1887" ht="12.75" hidden="1" customHeight="1" x14ac:dyDescent="0.2"/>
    <row r="1888" ht="12.75" hidden="1" customHeight="1" x14ac:dyDescent="0.2"/>
    <row r="1889" ht="12.75" hidden="1" customHeight="1" x14ac:dyDescent="0.2"/>
    <row r="1890" ht="12.75" hidden="1" customHeight="1" x14ac:dyDescent="0.2"/>
    <row r="1891" ht="12.75" hidden="1" customHeight="1" x14ac:dyDescent="0.2"/>
    <row r="1892" ht="12.75" hidden="1" customHeight="1" x14ac:dyDescent="0.2"/>
    <row r="1893" ht="12.75" hidden="1" customHeight="1" x14ac:dyDescent="0.2"/>
    <row r="1894" ht="12.75" hidden="1" customHeight="1" x14ac:dyDescent="0.2"/>
    <row r="1895" ht="12.75" hidden="1" customHeight="1" x14ac:dyDescent="0.2"/>
    <row r="1896" ht="12.75" hidden="1" customHeight="1" x14ac:dyDescent="0.2"/>
    <row r="1897" ht="12.75" hidden="1" customHeight="1" x14ac:dyDescent="0.2"/>
    <row r="1898" ht="12.75" hidden="1" customHeight="1" x14ac:dyDescent="0.2"/>
    <row r="1899" ht="12.75" hidden="1" customHeight="1" x14ac:dyDescent="0.2"/>
    <row r="1900" ht="12.75" hidden="1" customHeight="1" x14ac:dyDescent="0.2"/>
    <row r="1901" ht="12.75" hidden="1" customHeight="1" x14ac:dyDescent="0.2"/>
    <row r="1902" ht="12.75" hidden="1" customHeight="1" x14ac:dyDescent="0.2"/>
    <row r="1903" ht="12.75" hidden="1" customHeight="1" x14ac:dyDescent="0.2"/>
    <row r="1904" ht="12.75" hidden="1" customHeight="1" x14ac:dyDescent="0.2"/>
    <row r="1905" ht="12.75" hidden="1" customHeight="1" x14ac:dyDescent="0.2"/>
    <row r="1906" ht="12.75" hidden="1" customHeight="1" x14ac:dyDescent="0.2"/>
    <row r="1907" ht="12.75" hidden="1" customHeight="1" x14ac:dyDescent="0.2"/>
    <row r="1908" ht="12.75" hidden="1" customHeight="1" x14ac:dyDescent="0.2"/>
    <row r="1909" ht="12.75" hidden="1" customHeight="1" x14ac:dyDescent="0.2"/>
    <row r="1910" ht="12.75" hidden="1" customHeight="1" x14ac:dyDescent="0.2"/>
    <row r="1911" ht="12.75" hidden="1" customHeight="1" x14ac:dyDescent="0.2"/>
    <row r="1912" ht="12.75" hidden="1" customHeight="1" x14ac:dyDescent="0.2"/>
    <row r="1913" ht="12.75" hidden="1" customHeight="1" x14ac:dyDescent="0.2"/>
    <row r="1914" ht="12.75" hidden="1" customHeight="1" x14ac:dyDescent="0.2"/>
    <row r="1915" ht="12.75" hidden="1" customHeight="1" x14ac:dyDescent="0.2"/>
    <row r="1916" ht="12.75" hidden="1" customHeight="1" x14ac:dyDescent="0.2"/>
    <row r="1917" ht="12.75" hidden="1" customHeight="1" x14ac:dyDescent="0.2"/>
    <row r="1918" ht="12.75" hidden="1" customHeight="1" x14ac:dyDescent="0.2"/>
    <row r="1919" ht="12.75" hidden="1" customHeight="1" x14ac:dyDescent="0.2"/>
    <row r="1920" ht="12.75" hidden="1" customHeight="1" x14ac:dyDescent="0.2"/>
    <row r="1921" ht="12.75" hidden="1" customHeight="1" x14ac:dyDescent="0.2"/>
    <row r="1922" ht="12.75" hidden="1" customHeight="1" x14ac:dyDescent="0.2"/>
    <row r="1923" ht="12.75" hidden="1" customHeight="1" x14ac:dyDescent="0.2"/>
    <row r="1924" ht="12.75" hidden="1" customHeight="1" x14ac:dyDescent="0.2"/>
    <row r="1925" ht="12.75" hidden="1" customHeight="1" x14ac:dyDescent="0.2"/>
    <row r="1926" ht="12.75" hidden="1" customHeight="1" x14ac:dyDescent="0.2"/>
    <row r="1927" ht="12.75" hidden="1" customHeight="1" x14ac:dyDescent="0.2"/>
    <row r="1928" ht="12.75" hidden="1" customHeight="1" x14ac:dyDescent="0.2"/>
    <row r="1929" ht="12.75" hidden="1" customHeight="1" x14ac:dyDescent="0.2"/>
    <row r="1930" ht="12.75" hidden="1" customHeight="1" x14ac:dyDescent="0.2"/>
    <row r="1931" ht="12.75" hidden="1" customHeight="1" x14ac:dyDescent="0.2"/>
    <row r="1932" ht="12.75" hidden="1" customHeight="1" x14ac:dyDescent="0.2"/>
    <row r="1933" ht="12.75" hidden="1" customHeight="1" x14ac:dyDescent="0.2"/>
    <row r="1934" ht="12.75" hidden="1" customHeight="1" x14ac:dyDescent="0.2"/>
    <row r="1935" ht="12.75" hidden="1" customHeight="1" x14ac:dyDescent="0.2"/>
    <row r="1936" ht="12.75" hidden="1" customHeight="1" x14ac:dyDescent="0.2"/>
    <row r="1937" ht="12.75" hidden="1" customHeight="1" x14ac:dyDescent="0.2"/>
    <row r="1938" ht="12.75" hidden="1" customHeight="1" x14ac:dyDescent="0.2"/>
    <row r="1939" ht="12.75" hidden="1" customHeight="1" x14ac:dyDescent="0.2"/>
    <row r="1940" ht="12.75" hidden="1" customHeight="1" x14ac:dyDescent="0.2"/>
    <row r="1941" ht="12.75" hidden="1" customHeight="1" x14ac:dyDescent="0.2"/>
    <row r="1942" ht="12.75" hidden="1" customHeight="1" x14ac:dyDescent="0.2"/>
    <row r="1943" ht="12.75" hidden="1" customHeight="1" x14ac:dyDescent="0.2"/>
    <row r="1944" ht="12.75" hidden="1" customHeight="1" x14ac:dyDescent="0.2"/>
    <row r="1945" ht="12.75" hidden="1" customHeight="1" x14ac:dyDescent="0.2"/>
    <row r="1946" ht="12.75" hidden="1" customHeight="1" x14ac:dyDescent="0.2"/>
    <row r="1947" ht="12.75" hidden="1" customHeight="1" x14ac:dyDescent="0.2"/>
    <row r="1948" ht="12.75" hidden="1" customHeight="1" x14ac:dyDescent="0.2"/>
    <row r="1949" ht="12.75" hidden="1" customHeight="1" x14ac:dyDescent="0.2"/>
    <row r="1950" ht="12.75" hidden="1" customHeight="1" x14ac:dyDescent="0.2"/>
    <row r="1951" ht="12.75" hidden="1" customHeight="1" x14ac:dyDescent="0.2"/>
    <row r="1952" ht="12.75" hidden="1" customHeight="1" x14ac:dyDescent="0.2"/>
    <row r="1953" ht="12.75" hidden="1" customHeight="1" x14ac:dyDescent="0.2"/>
    <row r="1954" ht="12.75" hidden="1" customHeight="1" x14ac:dyDescent="0.2"/>
    <row r="1955" ht="12.75" hidden="1" customHeight="1" x14ac:dyDescent="0.2"/>
    <row r="1956" ht="12.75" hidden="1" customHeight="1" x14ac:dyDescent="0.2"/>
    <row r="1957" ht="12.75" hidden="1" customHeight="1" x14ac:dyDescent="0.2"/>
    <row r="1958" ht="12.75" hidden="1" customHeight="1" x14ac:dyDescent="0.2"/>
    <row r="1959" ht="12.75" hidden="1" customHeight="1" x14ac:dyDescent="0.2"/>
    <row r="1960" ht="12.75" hidden="1" customHeight="1" x14ac:dyDescent="0.2"/>
    <row r="1961" ht="12.75" hidden="1" customHeight="1" x14ac:dyDescent="0.2"/>
    <row r="1962" ht="12.75" hidden="1" customHeight="1" x14ac:dyDescent="0.2"/>
    <row r="1963" ht="12.75" hidden="1" customHeight="1" x14ac:dyDescent="0.2"/>
    <row r="1964" ht="12.75" hidden="1" customHeight="1" x14ac:dyDescent="0.2"/>
    <row r="1965" ht="12.75" hidden="1" customHeight="1" x14ac:dyDescent="0.2"/>
    <row r="1966" ht="12.75" hidden="1" customHeight="1" x14ac:dyDescent="0.2"/>
    <row r="1967" ht="12.75" hidden="1" customHeight="1" x14ac:dyDescent="0.2"/>
    <row r="1968" ht="12.75" hidden="1" customHeight="1" x14ac:dyDescent="0.2"/>
    <row r="1969" ht="12.75" hidden="1" customHeight="1" x14ac:dyDescent="0.2"/>
    <row r="1970" ht="12.75" hidden="1" customHeight="1" x14ac:dyDescent="0.2"/>
    <row r="1971" ht="12.75" hidden="1" customHeight="1" x14ac:dyDescent="0.2"/>
    <row r="1972" ht="12.75" hidden="1" customHeight="1" x14ac:dyDescent="0.2"/>
    <row r="1973" ht="12.75" hidden="1" customHeight="1" x14ac:dyDescent="0.2"/>
    <row r="1974" ht="12.75" hidden="1" customHeight="1" x14ac:dyDescent="0.2"/>
    <row r="1975" ht="12.75" hidden="1" customHeight="1" x14ac:dyDescent="0.2"/>
    <row r="1976" ht="12.75" hidden="1" customHeight="1" x14ac:dyDescent="0.2"/>
    <row r="1977" ht="12.75" hidden="1" customHeight="1" x14ac:dyDescent="0.2"/>
    <row r="1978" ht="12.75" hidden="1" customHeight="1" x14ac:dyDescent="0.2"/>
    <row r="1979" ht="12.75" hidden="1" customHeight="1" x14ac:dyDescent="0.2"/>
    <row r="1980" ht="12.75" hidden="1" customHeight="1" x14ac:dyDescent="0.2"/>
    <row r="1981" ht="12.75" hidden="1" customHeight="1" x14ac:dyDescent="0.2"/>
    <row r="1982" ht="12.75" hidden="1" customHeight="1" x14ac:dyDescent="0.2"/>
    <row r="1983" ht="12.75" hidden="1" customHeight="1" x14ac:dyDescent="0.2"/>
    <row r="1984" ht="12.75" hidden="1" customHeight="1" x14ac:dyDescent="0.2"/>
    <row r="1985" ht="12.75" hidden="1" customHeight="1" x14ac:dyDescent="0.2"/>
    <row r="1986" ht="12.75" hidden="1" customHeight="1" x14ac:dyDescent="0.2"/>
    <row r="1987" ht="12.75" hidden="1" customHeight="1" x14ac:dyDescent="0.2"/>
    <row r="1988" ht="12.75" hidden="1" customHeight="1" x14ac:dyDescent="0.2"/>
    <row r="1989" ht="12.75" hidden="1" customHeight="1" x14ac:dyDescent="0.2"/>
    <row r="1990" ht="12.75" hidden="1" customHeight="1" x14ac:dyDescent="0.2"/>
    <row r="1991" ht="12.75" hidden="1" customHeight="1" x14ac:dyDescent="0.2"/>
    <row r="1992" ht="12.75" hidden="1" customHeight="1" x14ac:dyDescent="0.2"/>
    <row r="1993" ht="12.75" hidden="1" customHeight="1" x14ac:dyDescent="0.2"/>
    <row r="1994" ht="12.75" hidden="1" customHeight="1" x14ac:dyDescent="0.2"/>
    <row r="1995" ht="12.75" hidden="1" customHeight="1" x14ac:dyDescent="0.2"/>
    <row r="1996" ht="12.75" hidden="1" customHeight="1" x14ac:dyDescent="0.2"/>
    <row r="1997" ht="12.75" hidden="1" customHeight="1" x14ac:dyDescent="0.2"/>
    <row r="1998" ht="12.75" hidden="1" customHeight="1" x14ac:dyDescent="0.2"/>
    <row r="1999" ht="12.75" hidden="1" customHeight="1" x14ac:dyDescent="0.2"/>
    <row r="2000" ht="12.75" hidden="1" customHeight="1" x14ac:dyDescent="0.2"/>
    <row r="2001" ht="12.75" hidden="1" customHeight="1" x14ac:dyDescent="0.2"/>
    <row r="2002" ht="12.75" hidden="1" customHeight="1" x14ac:dyDescent="0.2"/>
    <row r="2003" ht="12.75" hidden="1" customHeight="1" x14ac:dyDescent="0.2"/>
    <row r="2004" ht="12.75" hidden="1" customHeight="1" x14ac:dyDescent="0.2"/>
    <row r="2005" ht="12.75" hidden="1" customHeight="1" x14ac:dyDescent="0.2"/>
    <row r="2006" ht="12.75" hidden="1" customHeight="1" x14ac:dyDescent="0.2"/>
    <row r="2007" ht="12.75" hidden="1" customHeight="1" x14ac:dyDescent="0.2"/>
    <row r="2008" ht="12.75" hidden="1" customHeight="1" x14ac:dyDescent="0.2"/>
    <row r="2009" ht="12.75" hidden="1" customHeight="1" x14ac:dyDescent="0.2"/>
    <row r="2010" ht="12.75" hidden="1" customHeight="1" x14ac:dyDescent="0.2"/>
    <row r="2011" ht="12.75" hidden="1" customHeight="1" x14ac:dyDescent="0.2"/>
    <row r="2012" ht="12.75" hidden="1" customHeight="1" x14ac:dyDescent="0.2"/>
    <row r="2013" ht="12.75" hidden="1" customHeight="1" x14ac:dyDescent="0.2"/>
    <row r="2014" ht="12.75" hidden="1" customHeight="1" x14ac:dyDescent="0.2"/>
    <row r="2015" ht="12.75" hidden="1" customHeight="1" x14ac:dyDescent="0.2"/>
    <row r="2016" ht="12.75" hidden="1" customHeight="1" x14ac:dyDescent="0.2"/>
    <row r="2017" ht="12.75" hidden="1" customHeight="1" x14ac:dyDescent="0.2"/>
    <row r="2018" ht="12.75" hidden="1" customHeight="1" x14ac:dyDescent="0.2"/>
    <row r="2019" ht="12.75" hidden="1" customHeight="1" x14ac:dyDescent="0.2"/>
    <row r="2020" ht="12.75" hidden="1" customHeight="1" x14ac:dyDescent="0.2"/>
    <row r="2021" ht="12.75" hidden="1" customHeight="1" x14ac:dyDescent="0.2"/>
    <row r="2022" ht="12.75" hidden="1" customHeight="1" x14ac:dyDescent="0.2"/>
    <row r="2023" ht="12.75" hidden="1" customHeight="1" x14ac:dyDescent="0.2"/>
    <row r="2024" ht="12.75" hidden="1" customHeight="1" x14ac:dyDescent="0.2"/>
    <row r="2025" ht="12.75" hidden="1" customHeight="1" x14ac:dyDescent="0.2"/>
    <row r="2026" ht="12.75" hidden="1" customHeight="1" x14ac:dyDescent="0.2"/>
    <row r="2027" ht="12.75" hidden="1" customHeight="1" x14ac:dyDescent="0.2"/>
    <row r="2028" ht="12.75" hidden="1" customHeight="1" x14ac:dyDescent="0.2"/>
    <row r="2029" ht="12.75" hidden="1" customHeight="1" x14ac:dyDescent="0.2"/>
    <row r="2030" ht="12.75" hidden="1" customHeight="1" x14ac:dyDescent="0.2"/>
    <row r="2031" ht="12.75" hidden="1" customHeight="1" x14ac:dyDescent="0.2"/>
    <row r="2032" ht="12.75" hidden="1" customHeight="1" x14ac:dyDescent="0.2"/>
    <row r="2033" ht="12.75" hidden="1" customHeight="1" x14ac:dyDescent="0.2"/>
    <row r="2034" ht="12.75" hidden="1" customHeight="1" x14ac:dyDescent="0.2"/>
    <row r="2035" ht="12.75" hidden="1" customHeight="1" x14ac:dyDescent="0.2"/>
    <row r="2036" ht="12.75" hidden="1" customHeight="1" x14ac:dyDescent="0.2"/>
    <row r="2037" ht="12.75" hidden="1" customHeight="1" x14ac:dyDescent="0.2"/>
    <row r="2038" ht="12.75" hidden="1" customHeight="1" x14ac:dyDescent="0.2"/>
    <row r="2039" ht="12.75" hidden="1" customHeight="1" x14ac:dyDescent="0.2"/>
    <row r="2040" ht="12.75" hidden="1" customHeight="1" x14ac:dyDescent="0.2"/>
    <row r="2041" ht="12.75" hidden="1" customHeight="1" x14ac:dyDescent="0.2"/>
    <row r="2042" ht="12.75" hidden="1" customHeight="1" x14ac:dyDescent="0.2"/>
    <row r="2043" ht="12.75" hidden="1" customHeight="1" x14ac:dyDescent="0.2"/>
    <row r="2044" ht="12.75" hidden="1" customHeight="1" x14ac:dyDescent="0.2"/>
    <row r="2045" ht="12.75" hidden="1" customHeight="1" x14ac:dyDescent="0.2"/>
    <row r="2046" ht="12.75" hidden="1" customHeight="1" x14ac:dyDescent="0.2"/>
    <row r="2047" ht="12.75" hidden="1" customHeight="1" x14ac:dyDescent="0.2"/>
    <row r="2048" ht="12.75" hidden="1" customHeight="1" x14ac:dyDescent="0.2"/>
    <row r="2049" ht="12.75" hidden="1" customHeight="1" x14ac:dyDescent="0.2"/>
    <row r="2050" ht="12.75" hidden="1" customHeight="1" x14ac:dyDescent="0.2"/>
    <row r="2051" ht="12.75" hidden="1" customHeight="1" x14ac:dyDescent="0.2"/>
    <row r="2052" ht="12.75" hidden="1" customHeight="1" x14ac:dyDescent="0.2"/>
    <row r="2053" ht="12.75" hidden="1" customHeight="1" x14ac:dyDescent="0.2"/>
    <row r="2054" ht="12.75" hidden="1" customHeight="1" x14ac:dyDescent="0.2"/>
    <row r="2055" ht="12.75" hidden="1" customHeight="1" x14ac:dyDescent="0.2"/>
    <row r="2056" ht="12.75" hidden="1" customHeight="1" x14ac:dyDescent="0.2"/>
    <row r="2057" ht="12.75" hidden="1" customHeight="1" x14ac:dyDescent="0.2"/>
    <row r="2058" ht="12.75" hidden="1" customHeight="1" x14ac:dyDescent="0.2"/>
    <row r="2059" ht="12.75" hidden="1" customHeight="1" x14ac:dyDescent="0.2"/>
    <row r="2060" ht="12.75" hidden="1" customHeight="1" x14ac:dyDescent="0.2"/>
    <row r="2061" ht="12.75" hidden="1" customHeight="1" x14ac:dyDescent="0.2"/>
    <row r="2062" ht="12.75" hidden="1" customHeight="1" x14ac:dyDescent="0.2"/>
    <row r="2063" ht="12.75" hidden="1" customHeight="1" x14ac:dyDescent="0.2"/>
    <row r="2064" ht="12.75" hidden="1" customHeight="1" x14ac:dyDescent="0.2"/>
    <row r="2065" ht="12.75" hidden="1" customHeight="1" x14ac:dyDescent="0.2"/>
    <row r="2066" ht="12.75" hidden="1" customHeight="1" x14ac:dyDescent="0.2"/>
    <row r="2067" ht="12.75" hidden="1" customHeight="1" x14ac:dyDescent="0.2"/>
    <row r="2068" ht="12.75" hidden="1" customHeight="1" x14ac:dyDescent="0.2"/>
    <row r="2069" ht="12.75" hidden="1" customHeight="1" x14ac:dyDescent="0.2"/>
    <row r="2070" ht="12.75" hidden="1" customHeight="1" x14ac:dyDescent="0.2"/>
    <row r="2071" ht="12.75" hidden="1" customHeight="1" x14ac:dyDescent="0.2"/>
    <row r="2072" ht="12.75" hidden="1" customHeight="1" x14ac:dyDescent="0.2"/>
    <row r="2073" ht="12.75" hidden="1" customHeight="1" x14ac:dyDescent="0.2"/>
    <row r="2074" ht="12.75" hidden="1" customHeight="1" x14ac:dyDescent="0.2"/>
    <row r="2075" ht="12.75" hidden="1" customHeight="1" x14ac:dyDescent="0.2"/>
    <row r="2076" ht="12.75" hidden="1" customHeight="1" x14ac:dyDescent="0.2"/>
    <row r="2077" ht="12.75" hidden="1" customHeight="1" x14ac:dyDescent="0.2"/>
    <row r="2078" ht="12.75" hidden="1" customHeight="1" x14ac:dyDescent="0.2"/>
    <row r="2079" ht="12.75" hidden="1" customHeight="1" x14ac:dyDescent="0.2"/>
    <row r="2080" ht="12.75" hidden="1" customHeight="1" x14ac:dyDescent="0.2"/>
    <row r="2081" ht="12.75" hidden="1" customHeight="1" x14ac:dyDescent="0.2"/>
    <row r="2082" ht="12.75" hidden="1" customHeight="1" x14ac:dyDescent="0.2"/>
    <row r="2083" ht="12.75" hidden="1" customHeight="1" x14ac:dyDescent="0.2"/>
    <row r="2084" ht="12.75" hidden="1" customHeight="1" x14ac:dyDescent="0.2"/>
    <row r="2085" ht="12.75" hidden="1" customHeight="1" x14ac:dyDescent="0.2"/>
    <row r="2086" ht="12.75" hidden="1" customHeight="1" x14ac:dyDescent="0.2"/>
    <row r="2087" ht="12.75" hidden="1" customHeight="1" x14ac:dyDescent="0.2"/>
    <row r="2088" ht="12.75" hidden="1" customHeight="1" x14ac:dyDescent="0.2"/>
    <row r="2089" ht="12.75" hidden="1" customHeight="1" x14ac:dyDescent="0.2"/>
    <row r="2090" ht="12.75" hidden="1" customHeight="1" x14ac:dyDescent="0.2"/>
    <row r="2091" ht="12.75" hidden="1" customHeight="1" x14ac:dyDescent="0.2"/>
    <row r="2092" ht="12.75" hidden="1" customHeight="1" x14ac:dyDescent="0.2"/>
    <row r="2093" ht="12.75" hidden="1" customHeight="1" x14ac:dyDescent="0.2"/>
    <row r="2094" ht="12.75" hidden="1" customHeight="1" x14ac:dyDescent="0.2"/>
    <row r="2095" ht="12.75" hidden="1" customHeight="1" x14ac:dyDescent="0.2"/>
    <row r="2096" ht="12.75" hidden="1" customHeight="1" x14ac:dyDescent="0.2"/>
    <row r="2097" ht="12.75" hidden="1" customHeight="1" x14ac:dyDescent="0.2"/>
    <row r="2098" ht="12.75" hidden="1" customHeight="1" x14ac:dyDescent="0.2"/>
    <row r="2099" ht="12.75" hidden="1" customHeight="1" x14ac:dyDescent="0.2"/>
    <row r="2100" ht="12.75" hidden="1" customHeight="1" x14ac:dyDescent="0.2"/>
    <row r="2101" ht="12.75" hidden="1" customHeight="1" x14ac:dyDescent="0.2"/>
    <row r="2102" ht="12.75" hidden="1" customHeight="1" x14ac:dyDescent="0.2"/>
    <row r="2103" ht="12.75" hidden="1" customHeight="1" x14ac:dyDescent="0.2"/>
    <row r="2104" ht="12.75" hidden="1" customHeight="1" x14ac:dyDescent="0.2"/>
    <row r="2105" ht="12.75" hidden="1" customHeight="1" x14ac:dyDescent="0.2"/>
    <row r="2106" ht="12.75" hidden="1" customHeight="1" x14ac:dyDescent="0.2"/>
    <row r="2107" ht="12.75" hidden="1" customHeight="1" x14ac:dyDescent="0.2"/>
    <row r="2108" ht="12.75" hidden="1" customHeight="1" x14ac:dyDescent="0.2"/>
    <row r="2109" ht="12.75" hidden="1" customHeight="1" x14ac:dyDescent="0.2"/>
    <row r="2110" ht="12.75" hidden="1" customHeight="1" x14ac:dyDescent="0.2"/>
    <row r="2111" ht="12.75" hidden="1" customHeight="1" x14ac:dyDescent="0.2"/>
    <row r="2112" ht="12.75" hidden="1" customHeight="1" x14ac:dyDescent="0.2"/>
    <row r="2113" ht="12.75" hidden="1" customHeight="1" x14ac:dyDescent="0.2"/>
    <row r="2114" ht="12.75" hidden="1" customHeight="1" x14ac:dyDescent="0.2"/>
    <row r="2115" ht="12.75" hidden="1" customHeight="1" x14ac:dyDescent="0.2"/>
    <row r="2116" ht="12.75" hidden="1" customHeight="1" x14ac:dyDescent="0.2"/>
    <row r="2117" ht="12.75" hidden="1" customHeight="1" x14ac:dyDescent="0.2"/>
    <row r="2118" ht="12.75" hidden="1" customHeight="1" x14ac:dyDescent="0.2"/>
    <row r="2119" ht="12.75" hidden="1" customHeight="1" x14ac:dyDescent="0.2"/>
    <row r="2120" ht="12.75" hidden="1" customHeight="1" x14ac:dyDescent="0.2"/>
    <row r="2121" ht="12.75" hidden="1" customHeight="1" x14ac:dyDescent="0.2"/>
    <row r="2122" ht="12.75" hidden="1" customHeight="1" x14ac:dyDescent="0.2"/>
    <row r="2123" ht="12.75" hidden="1" customHeight="1" x14ac:dyDescent="0.2"/>
    <row r="2124" ht="12.75" hidden="1" customHeight="1" x14ac:dyDescent="0.2"/>
    <row r="2125" ht="12.75" hidden="1" customHeight="1" x14ac:dyDescent="0.2"/>
    <row r="2126" ht="12.75" hidden="1" customHeight="1" x14ac:dyDescent="0.2"/>
    <row r="2127" ht="12.75" hidden="1" customHeight="1" x14ac:dyDescent="0.2"/>
    <row r="2128" ht="12.75" hidden="1" customHeight="1" x14ac:dyDescent="0.2"/>
    <row r="2129" ht="12.75" hidden="1" customHeight="1" x14ac:dyDescent="0.2"/>
    <row r="2130" ht="12.75" hidden="1" customHeight="1" x14ac:dyDescent="0.2"/>
    <row r="2131" ht="12.75" hidden="1" customHeight="1" x14ac:dyDescent="0.2"/>
    <row r="2132" ht="12.75" hidden="1" customHeight="1" x14ac:dyDescent="0.2"/>
    <row r="2133" ht="12.75" hidden="1" customHeight="1" x14ac:dyDescent="0.2"/>
    <row r="2134" ht="12.75" hidden="1" customHeight="1" x14ac:dyDescent="0.2"/>
    <row r="2135" ht="12.75" hidden="1" customHeight="1" x14ac:dyDescent="0.2"/>
    <row r="2136" ht="12.75" hidden="1" customHeight="1" x14ac:dyDescent="0.2"/>
    <row r="2137" ht="12.75" hidden="1" customHeight="1" x14ac:dyDescent="0.2"/>
    <row r="2138" ht="12.75" hidden="1" customHeight="1" x14ac:dyDescent="0.2"/>
    <row r="2139" ht="12.75" hidden="1" customHeight="1" x14ac:dyDescent="0.2"/>
    <row r="2140" ht="12.75" hidden="1" customHeight="1" x14ac:dyDescent="0.2"/>
    <row r="2141" ht="12.75" hidden="1" customHeight="1" x14ac:dyDescent="0.2"/>
    <row r="2142" ht="12.75" hidden="1" customHeight="1" x14ac:dyDescent="0.2"/>
    <row r="2143" ht="12.75" hidden="1" customHeight="1" x14ac:dyDescent="0.2"/>
    <row r="2144" ht="12.75" hidden="1" customHeight="1" x14ac:dyDescent="0.2"/>
    <row r="2145" ht="12.75" hidden="1" customHeight="1" x14ac:dyDescent="0.2"/>
    <row r="2146" ht="12.75" hidden="1" customHeight="1" x14ac:dyDescent="0.2"/>
    <row r="2147" ht="12.75" hidden="1" customHeight="1" x14ac:dyDescent="0.2"/>
    <row r="2148" ht="12.75" hidden="1" customHeight="1" x14ac:dyDescent="0.2"/>
    <row r="2149" ht="12.75" hidden="1" customHeight="1" x14ac:dyDescent="0.2"/>
    <row r="2150" ht="12.75" hidden="1" customHeight="1" x14ac:dyDescent="0.2"/>
    <row r="2151" ht="12.75" hidden="1" customHeight="1" x14ac:dyDescent="0.2"/>
    <row r="2152" ht="12.75" hidden="1" customHeight="1" x14ac:dyDescent="0.2"/>
    <row r="2153" ht="12.75" hidden="1" customHeight="1" x14ac:dyDescent="0.2"/>
    <row r="2154" ht="12.75" hidden="1" customHeight="1" x14ac:dyDescent="0.2"/>
    <row r="2155" ht="12.75" hidden="1" customHeight="1" x14ac:dyDescent="0.2"/>
    <row r="2156" ht="12.75" hidden="1" customHeight="1" x14ac:dyDescent="0.2"/>
    <row r="2157" ht="12.75" hidden="1" customHeight="1" x14ac:dyDescent="0.2"/>
    <row r="2158" ht="12.75" hidden="1" customHeight="1" x14ac:dyDescent="0.2"/>
    <row r="2159" ht="12.75" hidden="1" customHeight="1" x14ac:dyDescent="0.2"/>
    <row r="2160" ht="12.75" hidden="1" customHeight="1" x14ac:dyDescent="0.2"/>
    <row r="2161" ht="12.75" hidden="1" customHeight="1" x14ac:dyDescent="0.2"/>
    <row r="2162" ht="12.75" hidden="1" customHeight="1" x14ac:dyDescent="0.2"/>
    <row r="2163" ht="12.75" hidden="1" customHeight="1" x14ac:dyDescent="0.2"/>
    <row r="2164" ht="12.75" hidden="1" customHeight="1" x14ac:dyDescent="0.2"/>
    <row r="2165" ht="12.75" hidden="1" customHeight="1" x14ac:dyDescent="0.2"/>
    <row r="2166" ht="12.75" hidden="1" customHeight="1" x14ac:dyDescent="0.2"/>
    <row r="2167" ht="12.75" hidden="1" customHeight="1" x14ac:dyDescent="0.2"/>
    <row r="2168" ht="12.75" hidden="1" customHeight="1" x14ac:dyDescent="0.2"/>
    <row r="2169" ht="12.75" hidden="1" customHeight="1" x14ac:dyDescent="0.2"/>
    <row r="2170" ht="12.75" hidden="1" customHeight="1" x14ac:dyDescent="0.2"/>
    <row r="2171" ht="12.75" hidden="1" customHeight="1" x14ac:dyDescent="0.2"/>
    <row r="2172" ht="12.75" hidden="1" customHeight="1" x14ac:dyDescent="0.2"/>
    <row r="2173" ht="12.75" hidden="1" customHeight="1" x14ac:dyDescent="0.2"/>
    <row r="2174" ht="12.75" hidden="1" customHeight="1" x14ac:dyDescent="0.2"/>
    <row r="2175" ht="12.75" hidden="1" customHeight="1" x14ac:dyDescent="0.2"/>
    <row r="2176" ht="12.75" hidden="1" customHeight="1" x14ac:dyDescent="0.2"/>
    <row r="2177" ht="12.75" hidden="1" customHeight="1" x14ac:dyDescent="0.2"/>
    <row r="2178" ht="12.75" hidden="1" customHeight="1" x14ac:dyDescent="0.2"/>
    <row r="2179" ht="12.75" hidden="1" customHeight="1" x14ac:dyDescent="0.2"/>
    <row r="2180" ht="12.75" hidden="1" customHeight="1" x14ac:dyDescent="0.2"/>
    <row r="2181" ht="12.75" hidden="1" customHeight="1" x14ac:dyDescent="0.2"/>
    <row r="2182" ht="12.75" hidden="1" customHeight="1" x14ac:dyDescent="0.2"/>
    <row r="2183" ht="12.75" hidden="1" customHeight="1" x14ac:dyDescent="0.2"/>
    <row r="2184" ht="12.75" hidden="1" customHeight="1" x14ac:dyDescent="0.2"/>
    <row r="2185" ht="12.75" hidden="1" customHeight="1" x14ac:dyDescent="0.2"/>
    <row r="2186" ht="12.75" hidden="1" customHeight="1" x14ac:dyDescent="0.2"/>
    <row r="2187" ht="12.75" hidden="1" customHeight="1" x14ac:dyDescent="0.2"/>
    <row r="2188" ht="12.75" hidden="1" customHeight="1" x14ac:dyDescent="0.2"/>
    <row r="2189" ht="12.75" hidden="1" customHeight="1" x14ac:dyDescent="0.2"/>
    <row r="2190" ht="12.75" hidden="1" customHeight="1" x14ac:dyDescent="0.2"/>
    <row r="2191" ht="12.75" hidden="1" customHeight="1" x14ac:dyDescent="0.2"/>
    <row r="2192" ht="12.75" hidden="1" customHeight="1" x14ac:dyDescent="0.2"/>
    <row r="2193" ht="12.75" hidden="1" customHeight="1" x14ac:dyDescent="0.2"/>
    <row r="2194" ht="12.75" hidden="1" customHeight="1" x14ac:dyDescent="0.2"/>
    <row r="2195" ht="12.75" hidden="1" customHeight="1" x14ac:dyDescent="0.2"/>
    <row r="2196" ht="12.75" hidden="1" customHeight="1" x14ac:dyDescent="0.2"/>
    <row r="2197" ht="12.75" hidden="1" customHeight="1" x14ac:dyDescent="0.2"/>
    <row r="2198" ht="12.75" hidden="1" customHeight="1" x14ac:dyDescent="0.2"/>
    <row r="2199" ht="12.75" hidden="1" customHeight="1" x14ac:dyDescent="0.2"/>
    <row r="2200" ht="12.75" hidden="1" customHeight="1" x14ac:dyDescent="0.2"/>
    <row r="2201" ht="12.75" hidden="1" customHeight="1" x14ac:dyDescent="0.2"/>
    <row r="2202" ht="12.75" hidden="1" customHeight="1" x14ac:dyDescent="0.2"/>
    <row r="2203" ht="12.75" hidden="1" customHeight="1" x14ac:dyDescent="0.2"/>
    <row r="2204" ht="12.75" hidden="1" customHeight="1" x14ac:dyDescent="0.2"/>
    <row r="2205" ht="12.75" hidden="1" customHeight="1" x14ac:dyDescent="0.2"/>
    <row r="2206" ht="12.75" hidden="1" customHeight="1" x14ac:dyDescent="0.2"/>
    <row r="2207" ht="12.75" hidden="1" customHeight="1" x14ac:dyDescent="0.2"/>
    <row r="2208" ht="12.75" hidden="1" customHeight="1" x14ac:dyDescent="0.2"/>
    <row r="2209" ht="12.75" hidden="1" customHeight="1" x14ac:dyDescent="0.2"/>
    <row r="2210" ht="12.75" hidden="1" customHeight="1" x14ac:dyDescent="0.2"/>
    <row r="2211" ht="12.75" hidden="1" customHeight="1" x14ac:dyDescent="0.2"/>
    <row r="2212" ht="12.75" hidden="1" customHeight="1" x14ac:dyDescent="0.2"/>
    <row r="2213" ht="12.75" hidden="1" customHeight="1" x14ac:dyDescent="0.2"/>
    <row r="2214" ht="12.75" hidden="1" customHeight="1" x14ac:dyDescent="0.2"/>
    <row r="2215" ht="12.75" hidden="1" customHeight="1" x14ac:dyDescent="0.2"/>
    <row r="2216" ht="12.75" hidden="1" customHeight="1" x14ac:dyDescent="0.2"/>
    <row r="2217" ht="12.75" hidden="1" customHeight="1" x14ac:dyDescent="0.2"/>
    <row r="2218" ht="12.75" hidden="1" customHeight="1" x14ac:dyDescent="0.2"/>
    <row r="2219" ht="12.75" hidden="1" customHeight="1" x14ac:dyDescent="0.2"/>
    <row r="2220" ht="12.75" hidden="1" customHeight="1" x14ac:dyDescent="0.2"/>
    <row r="2221" ht="12.75" hidden="1" customHeight="1" x14ac:dyDescent="0.2"/>
    <row r="2222" ht="12.75" hidden="1" customHeight="1" x14ac:dyDescent="0.2"/>
    <row r="2223" ht="12.75" hidden="1" customHeight="1" x14ac:dyDescent="0.2"/>
    <row r="2224" ht="12.75" hidden="1" customHeight="1" x14ac:dyDescent="0.2"/>
    <row r="2225" ht="12.75" hidden="1" customHeight="1" x14ac:dyDescent="0.2"/>
    <row r="2226" ht="12.75" hidden="1" customHeight="1" x14ac:dyDescent="0.2"/>
    <row r="2227" ht="12.75" hidden="1" customHeight="1" x14ac:dyDescent="0.2"/>
    <row r="2228" ht="12.75" hidden="1" customHeight="1" x14ac:dyDescent="0.2"/>
    <row r="2229" ht="12.75" hidden="1" customHeight="1" x14ac:dyDescent="0.2"/>
    <row r="2230" ht="12.75" hidden="1" customHeight="1" x14ac:dyDescent="0.2"/>
    <row r="2231" ht="12.75" hidden="1" customHeight="1" x14ac:dyDescent="0.2"/>
    <row r="2232" ht="12.75" hidden="1" customHeight="1" x14ac:dyDescent="0.2"/>
    <row r="2233" ht="12.75" hidden="1" customHeight="1" x14ac:dyDescent="0.2"/>
    <row r="2234" ht="12.75" hidden="1" customHeight="1" x14ac:dyDescent="0.2"/>
    <row r="2235" ht="12.75" hidden="1" customHeight="1" x14ac:dyDescent="0.2"/>
    <row r="2236" ht="12.75" hidden="1" customHeight="1" x14ac:dyDescent="0.2"/>
    <row r="2237" ht="12.75" hidden="1" customHeight="1" x14ac:dyDescent="0.2"/>
    <row r="2238" ht="12.75" hidden="1" customHeight="1" x14ac:dyDescent="0.2"/>
    <row r="2239" ht="12.75" hidden="1" customHeight="1" x14ac:dyDescent="0.2"/>
    <row r="2240" ht="12.75" hidden="1" customHeight="1" x14ac:dyDescent="0.2"/>
    <row r="2241" ht="12.75" hidden="1" customHeight="1" x14ac:dyDescent="0.2"/>
    <row r="2242" ht="12.75" hidden="1" customHeight="1" x14ac:dyDescent="0.2"/>
    <row r="2243" ht="12.75" hidden="1" customHeight="1" x14ac:dyDescent="0.2"/>
    <row r="2244" ht="12.75" hidden="1" customHeight="1" x14ac:dyDescent="0.2"/>
    <row r="2245" ht="12.75" hidden="1" customHeight="1" x14ac:dyDescent="0.2"/>
    <row r="2246" ht="12.75" hidden="1" customHeight="1" x14ac:dyDescent="0.2"/>
    <row r="2247" ht="12.75" hidden="1" customHeight="1" x14ac:dyDescent="0.2"/>
    <row r="2248" ht="12.75" hidden="1" customHeight="1" x14ac:dyDescent="0.2"/>
    <row r="2249" ht="12.75" hidden="1" customHeight="1" x14ac:dyDescent="0.2"/>
    <row r="2250" ht="12.75" hidden="1" customHeight="1" x14ac:dyDescent="0.2"/>
    <row r="2251" ht="12.75" hidden="1" customHeight="1" x14ac:dyDescent="0.2"/>
    <row r="2252" ht="12.75" hidden="1" customHeight="1" x14ac:dyDescent="0.2"/>
    <row r="2253" ht="12.75" hidden="1" customHeight="1" x14ac:dyDescent="0.2"/>
    <row r="2254" ht="12.75" hidden="1" customHeight="1" x14ac:dyDescent="0.2"/>
    <row r="2255" ht="12.75" hidden="1" customHeight="1" x14ac:dyDescent="0.2"/>
    <row r="2256" ht="12.75" hidden="1" customHeight="1" x14ac:dyDescent="0.2"/>
    <row r="2257" ht="12.75" hidden="1" customHeight="1" x14ac:dyDescent="0.2"/>
    <row r="2258" ht="12.75" hidden="1" customHeight="1" x14ac:dyDescent="0.2"/>
    <row r="2259" ht="12.75" hidden="1" customHeight="1" x14ac:dyDescent="0.2"/>
    <row r="2260" ht="12.75" hidden="1" customHeight="1" x14ac:dyDescent="0.2"/>
    <row r="2261" ht="12.75" hidden="1" customHeight="1" x14ac:dyDescent="0.2"/>
    <row r="2262" ht="12.75" hidden="1" customHeight="1" x14ac:dyDescent="0.2"/>
    <row r="2263" ht="12.75" hidden="1" customHeight="1" x14ac:dyDescent="0.2"/>
    <row r="2264" ht="12.75" hidden="1" customHeight="1" x14ac:dyDescent="0.2"/>
    <row r="2265" ht="12.75" hidden="1" customHeight="1" x14ac:dyDescent="0.2"/>
    <row r="2266" ht="12.75" hidden="1" customHeight="1" x14ac:dyDescent="0.2"/>
    <row r="2267" ht="12.75" hidden="1" customHeight="1" x14ac:dyDescent="0.2"/>
    <row r="2268" ht="12.75" hidden="1" customHeight="1" x14ac:dyDescent="0.2"/>
    <row r="2269" ht="12.75" hidden="1" customHeight="1" x14ac:dyDescent="0.2"/>
    <row r="2270" ht="12.75" hidden="1" customHeight="1" x14ac:dyDescent="0.2"/>
    <row r="2271" ht="12.75" hidden="1" customHeight="1" x14ac:dyDescent="0.2"/>
    <row r="2272" ht="12.75" hidden="1" customHeight="1" x14ac:dyDescent="0.2"/>
    <row r="2273" ht="12.75" hidden="1" customHeight="1" x14ac:dyDescent="0.2"/>
    <row r="2274" ht="12.75" hidden="1" customHeight="1" x14ac:dyDescent="0.2"/>
    <row r="2275" ht="12.75" hidden="1" customHeight="1" x14ac:dyDescent="0.2"/>
    <row r="2276" ht="12.75" hidden="1" customHeight="1" x14ac:dyDescent="0.2"/>
    <row r="2277" ht="12.75" hidden="1" customHeight="1" x14ac:dyDescent="0.2"/>
    <row r="2278" ht="12.75" hidden="1" customHeight="1" x14ac:dyDescent="0.2"/>
    <row r="2279" ht="12.75" hidden="1" customHeight="1" x14ac:dyDescent="0.2"/>
    <row r="2280" ht="12.75" hidden="1" customHeight="1" x14ac:dyDescent="0.2"/>
    <row r="2281" ht="12.75" hidden="1" customHeight="1" x14ac:dyDescent="0.2"/>
    <row r="2282" ht="12.75" hidden="1" customHeight="1" x14ac:dyDescent="0.2"/>
    <row r="2283" ht="12.75" hidden="1" customHeight="1" x14ac:dyDescent="0.2"/>
    <row r="2284" ht="12.75" hidden="1" customHeight="1" x14ac:dyDescent="0.2"/>
    <row r="2285" ht="12.75" hidden="1" customHeight="1" x14ac:dyDescent="0.2"/>
    <row r="2286" ht="12.75" hidden="1" customHeight="1" x14ac:dyDescent="0.2"/>
    <row r="2287" ht="12.75" hidden="1" customHeight="1" x14ac:dyDescent="0.2"/>
    <row r="2288" ht="12.75" hidden="1" customHeight="1" x14ac:dyDescent="0.2"/>
    <row r="2289" ht="12.75" hidden="1" customHeight="1" x14ac:dyDescent="0.2"/>
    <row r="2290" ht="12.75" hidden="1" customHeight="1" x14ac:dyDescent="0.2"/>
    <row r="2291" ht="12.75" hidden="1" customHeight="1" x14ac:dyDescent="0.2"/>
    <row r="2292" ht="12.75" hidden="1" customHeight="1" x14ac:dyDescent="0.2"/>
    <row r="2293" ht="12.75" hidden="1" customHeight="1" x14ac:dyDescent="0.2"/>
    <row r="2294" ht="12.75" hidden="1" customHeight="1" x14ac:dyDescent="0.2"/>
    <row r="2295" ht="12.75" hidden="1" customHeight="1" x14ac:dyDescent="0.2"/>
    <row r="2296" ht="12.75" hidden="1" customHeight="1" x14ac:dyDescent="0.2"/>
    <row r="2297" ht="12.75" hidden="1" customHeight="1" x14ac:dyDescent="0.2"/>
    <row r="2298" ht="12.75" hidden="1" customHeight="1" x14ac:dyDescent="0.2"/>
    <row r="2299" ht="12.75" hidden="1" customHeight="1" x14ac:dyDescent="0.2"/>
    <row r="2300" ht="12.75" hidden="1" customHeight="1" x14ac:dyDescent="0.2"/>
    <row r="2301" ht="12.75" hidden="1" customHeight="1" x14ac:dyDescent="0.2"/>
    <row r="2302" ht="12.75" hidden="1" customHeight="1" x14ac:dyDescent="0.2"/>
    <row r="2303" ht="12.75" hidden="1" customHeight="1" x14ac:dyDescent="0.2"/>
    <row r="2304" ht="12.75" hidden="1" customHeight="1" x14ac:dyDescent="0.2"/>
    <row r="2305" ht="12.75" hidden="1" customHeight="1" x14ac:dyDescent="0.2"/>
    <row r="2306" ht="12.75" hidden="1" customHeight="1" x14ac:dyDescent="0.2"/>
    <row r="2307" ht="12.75" hidden="1" customHeight="1" x14ac:dyDescent="0.2"/>
    <row r="2308" ht="12.75" hidden="1" customHeight="1" x14ac:dyDescent="0.2"/>
    <row r="2309" ht="12.75" hidden="1" customHeight="1" x14ac:dyDescent="0.2"/>
    <row r="2310" ht="12.75" hidden="1" customHeight="1" x14ac:dyDescent="0.2"/>
    <row r="2311" ht="12.75" hidden="1" customHeight="1" x14ac:dyDescent="0.2"/>
    <row r="2312" ht="12.75" hidden="1" customHeight="1" x14ac:dyDescent="0.2"/>
    <row r="2313" ht="12.75" hidden="1" customHeight="1" x14ac:dyDescent="0.2"/>
    <row r="2314" ht="12.75" hidden="1" customHeight="1" x14ac:dyDescent="0.2"/>
    <row r="2315" ht="12.75" hidden="1" customHeight="1" x14ac:dyDescent="0.2"/>
    <row r="2316" ht="12.75" hidden="1" customHeight="1" x14ac:dyDescent="0.2"/>
    <row r="2317" ht="12.75" hidden="1" customHeight="1" x14ac:dyDescent="0.2"/>
    <row r="2318" ht="12.75" hidden="1" customHeight="1" x14ac:dyDescent="0.2"/>
    <row r="2319" ht="12.75" hidden="1" customHeight="1" x14ac:dyDescent="0.2"/>
    <row r="2320" ht="12.75" hidden="1" customHeight="1" x14ac:dyDescent="0.2"/>
    <row r="2321" ht="12.75" hidden="1" customHeight="1" x14ac:dyDescent="0.2"/>
    <row r="2322" ht="12.75" hidden="1" customHeight="1" x14ac:dyDescent="0.2"/>
    <row r="2323" ht="12.75" hidden="1" customHeight="1" x14ac:dyDescent="0.2"/>
    <row r="2324" ht="12.75" hidden="1" customHeight="1" x14ac:dyDescent="0.2"/>
    <row r="2325" ht="12.75" hidden="1" customHeight="1" x14ac:dyDescent="0.2"/>
    <row r="2326" ht="12.75" hidden="1" customHeight="1" x14ac:dyDescent="0.2"/>
    <row r="2327" ht="12.75" hidden="1" customHeight="1" x14ac:dyDescent="0.2"/>
    <row r="2328" ht="12.75" hidden="1" customHeight="1" x14ac:dyDescent="0.2"/>
    <row r="2329" ht="12.75" hidden="1" customHeight="1" x14ac:dyDescent="0.2"/>
    <row r="2330" ht="12.75" hidden="1" customHeight="1" x14ac:dyDescent="0.2"/>
    <row r="2331" ht="12.75" hidden="1" customHeight="1" x14ac:dyDescent="0.2"/>
    <row r="2332" ht="12.75" hidden="1" customHeight="1" x14ac:dyDescent="0.2"/>
    <row r="2333" ht="12.75" hidden="1" customHeight="1" x14ac:dyDescent="0.2"/>
    <row r="2334" ht="12.75" hidden="1" customHeight="1" x14ac:dyDescent="0.2"/>
    <row r="2335" ht="12.75" hidden="1" customHeight="1" x14ac:dyDescent="0.2"/>
    <row r="2336" ht="12.75" hidden="1" customHeight="1" x14ac:dyDescent="0.2"/>
    <row r="2337" ht="12.75" hidden="1" customHeight="1" x14ac:dyDescent="0.2"/>
    <row r="2338" ht="12.75" hidden="1" customHeight="1" x14ac:dyDescent="0.2"/>
    <row r="2339" ht="12.75" hidden="1" customHeight="1" x14ac:dyDescent="0.2"/>
    <row r="2340" ht="12.75" hidden="1" customHeight="1" x14ac:dyDescent="0.2"/>
    <row r="2341" ht="12.75" hidden="1" customHeight="1" x14ac:dyDescent="0.2"/>
    <row r="2342" ht="12.75" hidden="1" customHeight="1" x14ac:dyDescent="0.2"/>
    <row r="2343" ht="12.75" hidden="1" customHeight="1" x14ac:dyDescent="0.2"/>
    <row r="2344" ht="12.75" hidden="1" customHeight="1" x14ac:dyDescent="0.2"/>
    <row r="2345" ht="12.75" hidden="1" customHeight="1" x14ac:dyDescent="0.2"/>
    <row r="2346" ht="12.75" hidden="1" customHeight="1" x14ac:dyDescent="0.2"/>
    <row r="2347" ht="12.75" hidden="1" customHeight="1" x14ac:dyDescent="0.2"/>
    <row r="2348" ht="12.75" hidden="1" customHeight="1" x14ac:dyDescent="0.2"/>
    <row r="2349" ht="12.75" hidden="1" customHeight="1" x14ac:dyDescent="0.2"/>
    <row r="2350" ht="12.75" hidden="1" customHeight="1" x14ac:dyDescent="0.2"/>
    <row r="2351" ht="12.75" hidden="1" customHeight="1" x14ac:dyDescent="0.2"/>
    <row r="2352" ht="12.75" hidden="1" customHeight="1" x14ac:dyDescent="0.2"/>
    <row r="2353" ht="12.75" hidden="1" customHeight="1" x14ac:dyDescent="0.2"/>
    <row r="2354" ht="12.75" hidden="1" customHeight="1" x14ac:dyDescent="0.2"/>
    <row r="2355" ht="12.75" hidden="1" customHeight="1" x14ac:dyDescent="0.2"/>
    <row r="2356" ht="12.75" hidden="1" customHeight="1" x14ac:dyDescent="0.2"/>
    <row r="2357" ht="12.75" hidden="1" customHeight="1" x14ac:dyDescent="0.2"/>
    <row r="2358" ht="12.75" hidden="1" customHeight="1" x14ac:dyDescent="0.2"/>
    <row r="2359" ht="12.75" hidden="1" customHeight="1" x14ac:dyDescent="0.2"/>
    <row r="2360" ht="12.75" hidden="1" customHeight="1" x14ac:dyDescent="0.2"/>
    <row r="2361" ht="12.75" hidden="1" customHeight="1" x14ac:dyDescent="0.2"/>
    <row r="2362" ht="12.75" hidden="1" customHeight="1" x14ac:dyDescent="0.2"/>
    <row r="2363" ht="12.75" hidden="1" customHeight="1" x14ac:dyDescent="0.2"/>
    <row r="2364" ht="12.75" hidden="1" customHeight="1" x14ac:dyDescent="0.2"/>
    <row r="2365" ht="12.75" hidden="1" customHeight="1" x14ac:dyDescent="0.2"/>
    <row r="2366" ht="12.75" hidden="1" customHeight="1" x14ac:dyDescent="0.2"/>
    <row r="2367" ht="12.75" hidden="1" customHeight="1" x14ac:dyDescent="0.2"/>
    <row r="2368" ht="12.75" hidden="1" customHeight="1" x14ac:dyDescent="0.2"/>
    <row r="2369" ht="12.75" hidden="1" customHeight="1" x14ac:dyDescent="0.2"/>
    <row r="2370" ht="12.75" hidden="1" customHeight="1" x14ac:dyDescent="0.2"/>
    <row r="2371" ht="12.75" hidden="1" customHeight="1" x14ac:dyDescent="0.2"/>
    <row r="2372" ht="12.75" hidden="1" customHeight="1" x14ac:dyDescent="0.2"/>
    <row r="2373" ht="12.75" hidden="1" customHeight="1" x14ac:dyDescent="0.2"/>
    <row r="2374" ht="12.75" hidden="1" customHeight="1" x14ac:dyDescent="0.2"/>
    <row r="2375" ht="12.75" hidden="1" customHeight="1" x14ac:dyDescent="0.2"/>
    <row r="2376" ht="12.75" hidden="1" customHeight="1" x14ac:dyDescent="0.2"/>
    <row r="2377" ht="12.75" hidden="1" customHeight="1" x14ac:dyDescent="0.2"/>
    <row r="2378" ht="12.75" hidden="1" customHeight="1" x14ac:dyDescent="0.2"/>
    <row r="2379" ht="12.75" hidden="1" customHeight="1" x14ac:dyDescent="0.2"/>
    <row r="2380" ht="12.75" hidden="1" customHeight="1" x14ac:dyDescent="0.2"/>
    <row r="2381" ht="12.75" hidden="1" customHeight="1" x14ac:dyDescent="0.2"/>
    <row r="2382" ht="12.75" hidden="1" customHeight="1" x14ac:dyDescent="0.2"/>
    <row r="2383" ht="12.75" hidden="1" customHeight="1" x14ac:dyDescent="0.2"/>
    <row r="2384" ht="12.75" hidden="1" customHeight="1" x14ac:dyDescent="0.2"/>
    <row r="2385" ht="12.75" hidden="1" customHeight="1" x14ac:dyDescent="0.2"/>
    <row r="2386" ht="12.75" hidden="1" customHeight="1" x14ac:dyDescent="0.2"/>
    <row r="2387" ht="12.75" hidden="1" customHeight="1" x14ac:dyDescent="0.2"/>
    <row r="2388" ht="12.75" hidden="1" customHeight="1" x14ac:dyDescent="0.2"/>
    <row r="2389" ht="12.75" hidden="1" customHeight="1" x14ac:dyDescent="0.2"/>
    <row r="2390" ht="12.75" hidden="1" customHeight="1" x14ac:dyDescent="0.2"/>
    <row r="2391" ht="12.75" hidden="1" customHeight="1" x14ac:dyDescent="0.2"/>
    <row r="2392" ht="12.75" hidden="1" customHeight="1" x14ac:dyDescent="0.2"/>
    <row r="2393" ht="12.75" hidden="1" customHeight="1" x14ac:dyDescent="0.2"/>
    <row r="2394" ht="12.75" hidden="1" customHeight="1" x14ac:dyDescent="0.2"/>
    <row r="2395" ht="12.75" hidden="1" customHeight="1" x14ac:dyDescent="0.2"/>
    <row r="2396" ht="12.75" hidden="1" customHeight="1" x14ac:dyDescent="0.2"/>
    <row r="2397" ht="12.75" hidden="1" customHeight="1" x14ac:dyDescent="0.2"/>
    <row r="2398" ht="12.75" hidden="1" customHeight="1" x14ac:dyDescent="0.2"/>
    <row r="2399" ht="12.75" hidden="1" customHeight="1" x14ac:dyDescent="0.2"/>
    <row r="2400" ht="12.75" hidden="1" customHeight="1" x14ac:dyDescent="0.2"/>
    <row r="2401" ht="12.75" hidden="1" customHeight="1" x14ac:dyDescent="0.2"/>
    <row r="2402" ht="12.75" hidden="1" customHeight="1" x14ac:dyDescent="0.2"/>
    <row r="2403" ht="12.75" hidden="1" customHeight="1" x14ac:dyDescent="0.2"/>
    <row r="2404" ht="12.75" hidden="1" customHeight="1" x14ac:dyDescent="0.2"/>
    <row r="2405" ht="12.75" hidden="1" customHeight="1" x14ac:dyDescent="0.2"/>
    <row r="2406" ht="12.75" hidden="1" customHeight="1" x14ac:dyDescent="0.2"/>
    <row r="2407" ht="12.75" hidden="1" customHeight="1" x14ac:dyDescent="0.2"/>
    <row r="2408" ht="12.75" hidden="1" customHeight="1" x14ac:dyDescent="0.2"/>
    <row r="2409" ht="12.75" hidden="1" customHeight="1" x14ac:dyDescent="0.2"/>
    <row r="2410" ht="12.75" hidden="1" customHeight="1" x14ac:dyDescent="0.2"/>
    <row r="2411" ht="12.75" hidden="1" customHeight="1" x14ac:dyDescent="0.2"/>
    <row r="2412" ht="12.75" hidden="1" customHeight="1" x14ac:dyDescent="0.2"/>
    <row r="2413" ht="12.75" hidden="1" customHeight="1" x14ac:dyDescent="0.2"/>
    <row r="2414" ht="12.75" hidden="1" customHeight="1" x14ac:dyDescent="0.2"/>
    <row r="2415" ht="12.75" hidden="1" customHeight="1" x14ac:dyDescent="0.2"/>
    <row r="2416" ht="12.75" hidden="1" customHeight="1" x14ac:dyDescent="0.2"/>
    <row r="2417" ht="12.75" hidden="1" customHeight="1" x14ac:dyDescent="0.2"/>
    <row r="2418" ht="12.75" hidden="1" customHeight="1" x14ac:dyDescent="0.2"/>
    <row r="2419" ht="12.75" hidden="1" customHeight="1" x14ac:dyDescent="0.2"/>
    <row r="2420" ht="12.75" hidden="1" customHeight="1" x14ac:dyDescent="0.2"/>
    <row r="2421" ht="12.75" hidden="1" customHeight="1" x14ac:dyDescent="0.2"/>
    <row r="2422" ht="12.75" hidden="1" customHeight="1" x14ac:dyDescent="0.2"/>
    <row r="2423" ht="12.75" hidden="1" customHeight="1" x14ac:dyDescent="0.2"/>
    <row r="2424" ht="12.75" hidden="1" customHeight="1" x14ac:dyDescent="0.2"/>
    <row r="2425" ht="12.75" hidden="1" customHeight="1" x14ac:dyDescent="0.2"/>
    <row r="2426" ht="12.75" hidden="1" customHeight="1" x14ac:dyDescent="0.2"/>
    <row r="2427" ht="12.75" hidden="1" customHeight="1" x14ac:dyDescent="0.2"/>
    <row r="2428" ht="12.75" hidden="1" customHeight="1" x14ac:dyDescent="0.2"/>
    <row r="2429" ht="12.75" hidden="1" customHeight="1" x14ac:dyDescent="0.2"/>
    <row r="2430" ht="12.75" hidden="1" customHeight="1" x14ac:dyDescent="0.2"/>
    <row r="2431" ht="12.75" hidden="1" customHeight="1" x14ac:dyDescent="0.2"/>
    <row r="2432" ht="12.75" hidden="1" customHeight="1" x14ac:dyDescent="0.2"/>
    <row r="2433" ht="12.75" hidden="1" customHeight="1" x14ac:dyDescent="0.2"/>
    <row r="2434" ht="12.75" hidden="1" customHeight="1" x14ac:dyDescent="0.2"/>
    <row r="2435" ht="12.75" hidden="1" customHeight="1" x14ac:dyDescent="0.2"/>
    <row r="2436" ht="12.75" hidden="1" customHeight="1" x14ac:dyDescent="0.2"/>
    <row r="2437" ht="12.75" hidden="1" customHeight="1" x14ac:dyDescent="0.2"/>
    <row r="2438" ht="12.75" hidden="1" customHeight="1" x14ac:dyDescent="0.2"/>
    <row r="2439" ht="12.75" hidden="1" customHeight="1" x14ac:dyDescent="0.2"/>
    <row r="2440" ht="12.75" hidden="1" customHeight="1" x14ac:dyDescent="0.2"/>
    <row r="2441" ht="12.75" hidden="1" customHeight="1" x14ac:dyDescent="0.2"/>
    <row r="2442" ht="12.75" hidden="1" customHeight="1" x14ac:dyDescent="0.2"/>
    <row r="2443" ht="12.75" hidden="1" customHeight="1" x14ac:dyDescent="0.2"/>
    <row r="2444" ht="12.75" hidden="1" customHeight="1" x14ac:dyDescent="0.2"/>
    <row r="2445" ht="12.75" hidden="1" customHeight="1" x14ac:dyDescent="0.2"/>
    <row r="2446" ht="12.75" hidden="1" customHeight="1" x14ac:dyDescent="0.2"/>
    <row r="2447" ht="12.75" hidden="1" customHeight="1" x14ac:dyDescent="0.2"/>
    <row r="2448" ht="12.75" hidden="1" customHeight="1" x14ac:dyDescent="0.2"/>
    <row r="2449" ht="12.75" hidden="1" customHeight="1" x14ac:dyDescent="0.2"/>
    <row r="2450" ht="12.75" hidden="1" customHeight="1" x14ac:dyDescent="0.2"/>
    <row r="2451" ht="12.75" hidden="1" customHeight="1" x14ac:dyDescent="0.2"/>
    <row r="2452" ht="12.75" hidden="1" customHeight="1" x14ac:dyDescent="0.2"/>
    <row r="2453" ht="12.75" hidden="1" customHeight="1" x14ac:dyDescent="0.2"/>
    <row r="2454" ht="12.75" hidden="1" customHeight="1" x14ac:dyDescent="0.2"/>
    <row r="2455" ht="12.75" hidden="1" customHeight="1" x14ac:dyDescent="0.2"/>
    <row r="2456" ht="12.75" hidden="1" customHeight="1" x14ac:dyDescent="0.2"/>
    <row r="2457" ht="12.75" hidden="1" customHeight="1" x14ac:dyDescent="0.2"/>
    <row r="2458" ht="12.75" hidden="1" customHeight="1" x14ac:dyDescent="0.2"/>
    <row r="2459" ht="12.75" hidden="1" customHeight="1" x14ac:dyDescent="0.2"/>
    <row r="2460" ht="12.75" hidden="1" customHeight="1" x14ac:dyDescent="0.2"/>
    <row r="2461" ht="12.75" hidden="1" customHeight="1" x14ac:dyDescent="0.2"/>
    <row r="2462" ht="12.75" hidden="1" customHeight="1" x14ac:dyDescent="0.2"/>
    <row r="2463" ht="12.75" hidden="1" customHeight="1" x14ac:dyDescent="0.2"/>
    <row r="2464" ht="12.75" hidden="1" customHeight="1" x14ac:dyDescent="0.2"/>
    <row r="2465" ht="12.75" hidden="1" customHeight="1" x14ac:dyDescent="0.2"/>
    <row r="2466" ht="12.75" hidden="1" customHeight="1" x14ac:dyDescent="0.2"/>
    <row r="2467" ht="12.75" hidden="1" customHeight="1" x14ac:dyDescent="0.2"/>
    <row r="2468" ht="12.75" hidden="1" customHeight="1" x14ac:dyDescent="0.2"/>
    <row r="2469" ht="12.75" hidden="1" customHeight="1" x14ac:dyDescent="0.2"/>
    <row r="2470" ht="12.75" hidden="1" customHeight="1" x14ac:dyDescent="0.2"/>
    <row r="2471" ht="12.75" hidden="1" customHeight="1" x14ac:dyDescent="0.2"/>
    <row r="2472" ht="12.75" hidden="1" customHeight="1" x14ac:dyDescent="0.2"/>
    <row r="2473" ht="12.75" hidden="1" customHeight="1" x14ac:dyDescent="0.2"/>
    <row r="2474" ht="12.75" hidden="1" customHeight="1" x14ac:dyDescent="0.2"/>
    <row r="2475" ht="12.75" hidden="1" customHeight="1" x14ac:dyDescent="0.2"/>
    <row r="2476" ht="12.75" hidden="1" customHeight="1" x14ac:dyDescent="0.2"/>
    <row r="2477" ht="12.75" hidden="1" customHeight="1" x14ac:dyDescent="0.2"/>
    <row r="2478" ht="12.75" hidden="1" customHeight="1" x14ac:dyDescent="0.2"/>
    <row r="2479" ht="12.75" hidden="1" customHeight="1" x14ac:dyDescent="0.2"/>
    <row r="2480" ht="12.75" hidden="1" customHeight="1" x14ac:dyDescent="0.2"/>
    <row r="2481" ht="12.75" hidden="1" customHeight="1" x14ac:dyDescent="0.2"/>
    <row r="2482" ht="12.75" hidden="1" customHeight="1" x14ac:dyDescent="0.2"/>
    <row r="2483" ht="12.75" hidden="1" customHeight="1" x14ac:dyDescent="0.2"/>
    <row r="2484" ht="12.75" hidden="1" customHeight="1" x14ac:dyDescent="0.2"/>
    <row r="2485" ht="12.75" hidden="1" customHeight="1" x14ac:dyDescent="0.2"/>
    <row r="2486" ht="12.75" hidden="1" customHeight="1" x14ac:dyDescent="0.2"/>
    <row r="2487" ht="12.75" hidden="1" customHeight="1" x14ac:dyDescent="0.2"/>
    <row r="2488" ht="12.75" hidden="1" customHeight="1" x14ac:dyDescent="0.2"/>
    <row r="2489" ht="12.75" hidden="1" customHeight="1" x14ac:dyDescent="0.2"/>
    <row r="2490" ht="12.75" hidden="1" customHeight="1" x14ac:dyDescent="0.2"/>
    <row r="2491" ht="12.75" hidden="1" customHeight="1" x14ac:dyDescent="0.2"/>
    <row r="2492" ht="12.75" hidden="1" customHeight="1" x14ac:dyDescent="0.2"/>
    <row r="2493" ht="12.75" hidden="1" customHeight="1" x14ac:dyDescent="0.2"/>
    <row r="2494" ht="12.75" hidden="1" customHeight="1" x14ac:dyDescent="0.2"/>
    <row r="2495" ht="12.75" hidden="1" customHeight="1" x14ac:dyDescent="0.2"/>
    <row r="2496" ht="12.75" hidden="1" customHeight="1" x14ac:dyDescent="0.2"/>
    <row r="2497" ht="12.75" hidden="1" customHeight="1" x14ac:dyDescent="0.2"/>
    <row r="2498" ht="12.75" hidden="1" customHeight="1" x14ac:dyDescent="0.2"/>
    <row r="2499" ht="12.75" hidden="1" customHeight="1" x14ac:dyDescent="0.2"/>
    <row r="2500" ht="12.75" hidden="1" customHeight="1" x14ac:dyDescent="0.2"/>
    <row r="2501" ht="12.75" hidden="1" customHeight="1" x14ac:dyDescent="0.2"/>
    <row r="2502" ht="12.75" hidden="1" customHeight="1" x14ac:dyDescent="0.2"/>
    <row r="2503" ht="12.75" hidden="1" customHeight="1" x14ac:dyDescent="0.2"/>
    <row r="2504" ht="12.75" hidden="1" customHeight="1" x14ac:dyDescent="0.2"/>
    <row r="2505" ht="12.75" hidden="1" customHeight="1" x14ac:dyDescent="0.2"/>
    <row r="2506" ht="12.75" hidden="1" customHeight="1" x14ac:dyDescent="0.2"/>
    <row r="2507" ht="12.75" hidden="1" customHeight="1" x14ac:dyDescent="0.2"/>
    <row r="2508" ht="12.75" hidden="1" customHeight="1" x14ac:dyDescent="0.2"/>
    <row r="2509" ht="12.75" hidden="1" customHeight="1" x14ac:dyDescent="0.2"/>
    <row r="2510" ht="12.75" hidden="1" customHeight="1" x14ac:dyDescent="0.2"/>
    <row r="2511" ht="12.75" hidden="1" customHeight="1" x14ac:dyDescent="0.2"/>
    <row r="2512" ht="12.75" hidden="1" customHeight="1" x14ac:dyDescent="0.2"/>
    <row r="2513" ht="12.75" hidden="1" customHeight="1" x14ac:dyDescent="0.2"/>
    <row r="2514" ht="12.75" hidden="1" customHeight="1" x14ac:dyDescent="0.2"/>
    <row r="2515" ht="12.75" hidden="1" customHeight="1" x14ac:dyDescent="0.2"/>
    <row r="2516" ht="12.75" hidden="1" customHeight="1" x14ac:dyDescent="0.2"/>
    <row r="2517" ht="12.75" hidden="1" customHeight="1" x14ac:dyDescent="0.2"/>
    <row r="2518" ht="12.75" hidden="1" customHeight="1" x14ac:dyDescent="0.2"/>
    <row r="2519" ht="12.75" hidden="1" customHeight="1" x14ac:dyDescent="0.2"/>
    <row r="2520" ht="12.75" hidden="1" customHeight="1" x14ac:dyDescent="0.2"/>
    <row r="2521" ht="12.75" hidden="1" customHeight="1" x14ac:dyDescent="0.2"/>
    <row r="2522" ht="12.75" hidden="1" customHeight="1" x14ac:dyDescent="0.2"/>
    <row r="2523" ht="12.75" hidden="1" customHeight="1" x14ac:dyDescent="0.2"/>
    <row r="2524" ht="12.75" hidden="1" customHeight="1" x14ac:dyDescent="0.2"/>
    <row r="2525" ht="12.75" hidden="1" customHeight="1" x14ac:dyDescent="0.2"/>
    <row r="2526" ht="12.75" hidden="1" customHeight="1" x14ac:dyDescent="0.2"/>
    <row r="2527" ht="12.75" hidden="1" customHeight="1" x14ac:dyDescent="0.2"/>
    <row r="2528" ht="12.75" hidden="1" customHeight="1" x14ac:dyDescent="0.2"/>
    <row r="2529" ht="12.75" hidden="1" customHeight="1" x14ac:dyDescent="0.2"/>
    <row r="2530" ht="12.75" hidden="1" customHeight="1" x14ac:dyDescent="0.2"/>
    <row r="2531" ht="12.75" hidden="1" customHeight="1" x14ac:dyDescent="0.2"/>
    <row r="2532" ht="12.75" hidden="1" customHeight="1" x14ac:dyDescent="0.2"/>
    <row r="2533" ht="12.75" hidden="1" customHeight="1" x14ac:dyDescent="0.2"/>
    <row r="2534" ht="12.75" hidden="1" customHeight="1" x14ac:dyDescent="0.2"/>
    <row r="2535" ht="12.75" hidden="1" customHeight="1" x14ac:dyDescent="0.2"/>
    <row r="2536" ht="12.75" hidden="1" customHeight="1" x14ac:dyDescent="0.2"/>
    <row r="2537" ht="12.75" hidden="1" customHeight="1" x14ac:dyDescent="0.2"/>
    <row r="2538" ht="12.75" hidden="1" customHeight="1" x14ac:dyDescent="0.2"/>
    <row r="2539" ht="12.75" hidden="1" customHeight="1" x14ac:dyDescent="0.2"/>
    <row r="2540" ht="12.75" hidden="1" customHeight="1" x14ac:dyDescent="0.2"/>
    <row r="2541" ht="12.75" hidden="1" customHeight="1" x14ac:dyDescent="0.2"/>
    <row r="2542" ht="12.75" hidden="1" customHeight="1" x14ac:dyDescent="0.2"/>
    <row r="2543" ht="12.75" hidden="1" customHeight="1" x14ac:dyDescent="0.2"/>
    <row r="2544" ht="12.75" hidden="1" customHeight="1" x14ac:dyDescent="0.2"/>
    <row r="2545" ht="12.75" hidden="1" customHeight="1" x14ac:dyDescent="0.2"/>
    <row r="2546" ht="12.75" hidden="1" customHeight="1" x14ac:dyDescent="0.2"/>
    <row r="2547" ht="12.75" hidden="1" customHeight="1" x14ac:dyDescent="0.2"/>
    <row r="2548" ht="12.75" hidden="1" customHeight="1" x14ac:dyDescent="0.2"/>
    <row r="2549" ht="12.75" hidden="1" customHeight="1" x14ac:dyDescent="0.2"/>
    <row r="2550" ht="12.75" hidden="1" customHeight="1" x14ac:dyDescent="0.2"/>
    <row r="2551" ht="12.75" hidden="1" customHeight="1" x14ac:dyDescent="0.2"/>
    <row r="2552" ht="12.75" hidden="1" customHeight="1" x14ac:dyDescent="0.2"/>
    <row r="2553" ht="12.75" hidden="1" customHeight="1" x14ac:dyDescent="0.2"/>
    <row r="2554" ht="12.75" hidden="1" customHeight="1" x14ac:dyDescent="0.2"/>
    <row r="2555" ht="12.75" hidden="1" customHeight="1" x14ac:dyDescent="0.2"/>
    <row r="2556" ht="12.75" hidden="1" customHeight="1" x14ac:dyDescent="0.2"/>
    <row r="2557" ht="12.75" hidden="1" customHeight="1" x14ac:dyDescent="0.2"/>
    <row r="2558" ht="12.75" hidden="1" customHeight="1" x14ac:dyDescent="0.2"/>
    <row r="2559" ht="12.75" hidden="1" customHeight="1" x14ac:dyDescent="0.2"/>
    <row r="2560" ht="12.75" hidden="1" customHeight="1" x14ac:dyDescent="0.2"/>
    <row r="2561" ht="12.75" hidden="1" customHeight="1" x14ac:dyDescent="0.2"/>
    <row r="2562" ht="12.75" hidden="1" customHeight="1" x14ac:dyDescent="0.2"/>
    <row r="2563" ht="12.75" hidden="1" customHeight="1" x14ac:dyDescent="0.2"/>
    <row r="2564" ht="12.75" hidden="1" customHeight="1" x14ac:dyDescent="0.2"/>
    <row r="2565" ht="12.75" hidden="1" customHeight="1" x14ac:dyDescent="0.2"/>
    <row r="2566" ht="12.75" hidden="1" customHeight="1" x14ac:dyDescent="0.2"/>
    <row r="2567" ht="12.75" hidden="1" customHeight="1" x14ac:dyDescent="0.2"/>
    <row r="2568" ht="12.75" hidden="1" customHeight="1" x14ac:dyDescent="0.2"/>
    <row r="2569" ht="12.75" hidden="1" customHeight="1" x14ac:dyDescent="0.2"/>
    <row r="2570" ht="12.75" hidden="1" customHeight="1" x14ac:dyDescent="0.2"/>
    <row r="2571" ht="12.75" hidden="1" customHeight="1" x14ac:dyDescent="0.2"/>
    <row r="2572" ht="12.75" hidden="1" customHeight="1" x14ac:dyDescent="0.2"/>
    <row r="2573" ht="12.75" hidden="1" customHeight="1" x14ac:dyDescent="0.2"/>
    <row r="2574" ht="12.75" hidden="1" customHeight="1" x14ac:dyDescent="0.2"/>
    <row r="2575" ht="12.75" hidden="1" customHeight="1" x14ac:dyDescent="0.2"/>
    <row r="2576" ht="12.75" hidden="1" customHeight="1" x14ac:dyDescent="0.2"/>
    <row r="2577" ht="12.75" hidden="1" customHeight="1" x14ac:dyDescent="0.2"/>
    <row r="2578" ht="12.75" hidden="1" customHeight="1" x14ac:dyDescent="0.2"/>
    <row r="2579" ht="12.75" hidden="1" customHeight="1" x14ac:dyDescent="0.2"/>
    <row r="2580" ht="12.75" hidden="1" customHeight="1" x14ac:dyDescent="0.2"/>
    <row r="2581" ht="12.75" hidden="1" customHeight="1" x14ac:dyDescent="0.2"/>
    <row r="2582" ht="12.75" hidden="1" customHeight="1" x14ac:dyDescent="0.2"/>
    <row r="2583" ht="12.75" hidden="1" customHeight="1" x14ac:dyDescent="0.2"/>
    <row r="2584" ht="12.75" hidden="1" customHeight="1" x14ac:dyDescent="0.2"/>
    <row r="2585" ht="12.75" hidden="1" customHeight="1" x14ac:dyDescent="0.2"/>
    <row r="2586" ht="12.75" hidden="1" customHeight="1" x14ac:dyDescent="0.2"/>
    <row r="2587" ht="12.75" hidden="1" customHeight="1" x14ac:dyDescent="0.2"/>
    <row r="2588" ht="12.75" hidden="1" customHeight="1" x14ac:dyDescent="0.2"/>
    <row r="2589" ht="12.75" hidden="1" customHeight="1" x14ac:dyDescent="0.2"/>
    <row r="2590" ht="12.75" hidden="1" customHeight="1" x14ac:dyDescent="0.2"/>
    <row r="2591" ht="12.75" hidden="1" customHeight="1" x14ac:dyDescent="0.2"/>
    <row r="2592" ht="12.75" hidden="1" customHeight="1" x14ac:dyDescent="0.2"/>
    <row r="2593" ht="12.75" hidden="1" customHeight="1" x14ac:dyDescent="0.2"/>
    <row r="2594" ht="12.75" hidden="1" customHeight="1" x14ac:dyDescent="0.2"/>
    <row r="2595" ht="12.75" hidden="1" customHeight="1" x14ac:dyDescent="0.2"/>
    <row r="2596" ht="12.75" hidden="1" customHeight="1" x14ac:dyDescent="0.2"/>
    <row r="2597" ht="12.75" hidden="1" customHeight="1" x14ac:dyDescent="0.2"/>
    <row r="2598" ht="12.75" hidden="1" customHeight="1" x14ac:dyDescent="0.2"/>
    <row r="2599" ht="12.75" hidden="1" customHeight="1" x14ac:dyDescent="0.2"/>
    <row r="2600" ht="12.75" hidden="1" customHeight="1" x14ac:dyDescent="0.2"/>
    <row r="2601" ht="12.75" hidden="1" customHeight="1" x14ac:dyDescent="0.2"/>
    <row r="2602" ht="12.75" hidden="1" customHeight="1" x14ac:dyDescent="0.2"/>
    <row r="2603" ht="12.75" hidden="1" customHeight="1" x14ac:dyDescent="0.2"/>
    <row r="2604" ht="12.75" hidden="1" customHeight="1" x14ac:dyDescent="0.2"/>
    <row r="2605" ht="12.75" hidden="1" customHeight="1" x14ac:dyDescent="0.2"/>
    <row r="2606" ht="12.75" hidden="1" customHeight="1" x14ac:dyDescent="0.2"/>
    <row r="2607" ht="12.75" hidden="1" customHeight="1" x14ac:dyDescent="0.2"/>
    <row r="2608" ht="12.75" hidden="1" customHeight="1" x14ac:dyDescent="0.2"/>
    <row r="2609" ht="12.75" hidden="1" customHeight="1" x14ac:dyDescent="0.2"/>
    <row r="2610" ht="12.75" hidden="1" customHeight="1" x14ac:dyDescent="0.2"/>
    <row r="2611" ht="12.75" hidden="1" customHeight="1" x14ac:dyDescent="0.2"/>
    <row r="2612" ht="12.75" hidden="1" customHeight="1" x14ac:dyDescent="0.2"/>
    <row r="2613" ht="12.75" hidden="1" customHeight="1" x14ac:dyDescent="0.2"/>
    <row r="2614" ht="12.75" hidden="1" customHeight="1" x14ac:dyDescent="0.2"/>
    <row r="2615" ht="12.75" hidden="1" customHeight="1" x14ac:dyDescent="0.2"/>
    <row r="2616" ht="12.75" hidden="1" customHeight="1" x14ac:dyDescent="0.2"/>
    <row r="2617" ht="12.75" hidden="1" customHeight="1" x14ac:dyDescent="0.2"/>
    <row r="2618" ht="12.75" hidden="1" customHeight="1" x14ac:dyDescent="0.2"/>
    <row r="2619" ht="12.75" hidden="1" customHeight="1" x14ac:dyDescent="0.2"/>
    <row r="2620" ht="12.75" hidden="1" customHeight="1" x14ac:dyDescent="0.2"/>
    <row r="2621" ht="12.75" hidden="1" customHeight="1" x14ac:dyDescent="0.2"/>
    <row r="2622" ht="12.75" hidden="1" customHeight="1" x14ac:dyDescent="0.2"/>
    <row r="2623" ht="12.75" hidden="1" customHeight="1" x14ac:dyDescent="0.2"/>
    <row r="2624" ht="12.75" hidden="1" customHeight="1" x14ac:dyDescent="0.2"/>
    <row r="2625" ht="12.75" hidden="1" customHeight="1" x14ac:dyDescent="0.2"/>
    <row r="2626" ht="12.75" hidden="1" customHeight="1" x14ac:dyDescent="0.2"/>
    <row r="2627" ht="12.75" hidden="1" customHeight="1" x14ac:dyDescent="0.2"/>
    <row r="2628" ht="12.75" hidden="1" customHeight="1" x14ac:dyDescent="0.2"/>
    <row r="2629" ht="12.75" hidden="1" customHeight="1" x14ac:dyDescent="0.2"/>
    <row r="2630" ht="12.75" hidden="1" customHeight="1" x14ac:dyDescent="0.2"/>
    <row r="2631" ht="12.75" hidden="1" customHeight="1" x14ac:dyDescent="0.2"/>
    <row r="2632" ht="12.75" hidden="1" customHeight="1" x14ac:dyDescent="0.2"/>
    <row r="2633" ht="12.75" hidden="1" customHeight="1" x14ac:dyDescent="0.2"/>
    <row r="2634" ht="12.75" hidden="1" customHeight="1" x14ac:dyDescent="0.2"/>
    <row r="2635" ht="12.75" hidden="1" customHeight="1" x14ac:dyDescent="0.2"/>
    <row r="2636" ht="12.75" hidden="1" customHeight="1" x14ac:dyDescent="0.2"/>
    <row r="2637" ht="12.75" hidden="1" customHeight="1" x14ac:dyDescent="0.2"/>
    <row r="2638" ht="12.75" hidden="1" customHeight="1" x14ac:dyDescent="0.2"/>
    <row r="2639" ht="12.75" hidden="1" customHeight="1" x14ac:dyDescent="0.2"/>
    <row r="2640" ht="12.75" hidden="1" customHeight="1" x14ac:dyDescent="0.2"/>
    <row r="2641" ht="12.75" hidden="1" customHeight="1" x14ac:dyDescent="0.2"/>
    <row r="2642" ht="12.75" hidden="1" customHeight="1" x14ac:dyDescent="0.2"/>
    <row r="2643" ht="12.75" hidden="1" customHeight="1" x14ac:dyDescent="0.2"/>
    <row r="2644" ht="12.75" hidden="1" customHeight="1" x14ac:dyDescent="0.2"/>
    <row r="2645" ht="12.75" hidden="1" customHeight="1" x14ac:dyDescent="0.2"/>
    <row r="2646" ht="12.75" hidden="1" customHeight="1" x14ac:dyDescent="0.2"/>
    <row r="2647" ht="12.75" hidden="1" customHeight="1" x14ac:dyDescent="0.2"/>
    <row r="2648" ht="12.75" hidden="1" customHeight="1" x14ac:dyDescent="0.2"/>
    <row r="2649" ht="12.75" hidden="1" customHeight="1" x14ac:dyDescent="0.2"/>
    <row r="2650" ht="12.75" hidden="1" customHeight="1" x14ac:dyDescent="0.2"/>
    <row r="2651" ht="12.75" hidden="1" customHeight="1" x14ac:dyDescent="0.2"/>
    <row r="2652" ht="12.75" hidden="1" customHeight="1" x14ac:dyDescent="0.2"/>
    <row r="2653" ht="12.75" hidden="1" customHeight="1" x14ac:dyDescent="0.2"/>
    <row r="2654" ht="12.75" hidden="1" customHeight="1" x14ac:dyDescent="0.2"/>
    <row r="2655" ht="12.75" hidden="1" customHeight="1" x14ac:dyDescent="0.2"/>
    <row r="2656" ht="12.75" hidden="1" customHeight="1" x14ac:dyDescent="0.2"/>
    <row r="2657" ht="12.75" hidden="1" customHeight="1" x14ac:dyDescent="0.2"/>
    <row r="2658" ht="12.75" hidden="1" customHeight="1" x14ac:dyDescent="0.2"/>
    <row r="2659" ht="12.75" hidden="1" customHeight="1" x14ac:dyDescent="0.2"/>
    <row r="2660" ht="12.75" hidden="1" customHeight="1" x14ac:dyDescent="0.2"/>
    <row r="2661" ht="12.75" hidden="1" customHeight="1" x14ac:dyDescent="0.2"/>
    <row r="2662" ht="12.75" hidden="1" customHeight="1" x14ac:dyDescent="0.2"/>
    <row r="2663" ht="12.75" hidden="1" customHeight="1" x14ac:dyDescent="0.2"/>
    <row r="2664" ht="12.75" hidden="1" customHeight="1" x14ac:dyDescent="0.2"/>
    <row r="2665" ht="12.75" hidden="1" customHeight="1" x14ac:dyDescent="0.2"/>
    <row r="2666" ht="12.75" hidden="1" customHeight="1" x14ac:dyDescent="0.2"/>
    <row r="2667" ht="12.75" hidden="1" customHeight="1" x14ac:dyDescent="0.2"/>
    <row r="2668" ht="12.75" hidden="1" customHeight="1" x14ac:dyDescent="0.2"/>
    <row r="2669" ht="12.75" hidden="1" customHeight="1" x14ac:dyDescent="0.2"/>
    <row r="2670" ht="12.75" hidden="1" customHeight="1" x14ac:dyDescent="0.2"/>
    <row r="2671" ht="12.75" hidden="1" customHeight="1" x14ac:dyDescent="0.2"/>
    <row r="2672" ht="12.75" hidden="1" customHeight="1" x14ac:dyDescent="0.2"/>
    <row r="2673" ht="12.75" hidden="1" customHeight="1" x14ac:dyDescent="0.2"/>
    <row r="2674" ht="12.75" hidden="1" customHeight="1" x14ac:dyDescent="0.2"/>
    <row r="2675" ht="12.75" hidden="1" customHeight="1" x14ac:dyDescent="0.2"/>
    <row r="2676" ht="12.75" hidden="1" customHeight="1" x14ac:dyDescent="0.2"/>
    <row r="2677" ht="12.75" hidden="1" customHeight="1" x14ac:dyDescent="0.2"/>
    <row r="2678" ht="12.75" hidden="1" customHeight="1" x14ac:dyDescent="0.2"/>
    <row r="2679" ht="12.75" hidden="1" customHeight="1" x14ac:dyDescent="0.2"/>
    <row r="2680" ht="12.75" hidden="1" customHeight="1" x14ac:dyDescent="0.2"/>
    <row r="2681" ht="12.75" hidden="1" customHeight="1" x14ac:dyDescent="0.2"/>
    <row r="2682" ht="12.75" hidden="1" customHeight="1" x14ac:dyDescent="0.2"/>
    <row r="2683" ht="12.75" hidden="1" customHeight="1" x14ac:dyDescent="0.2"/>
    <row r="2684" ht="12.75" hidden="1" customHeight="1" x14ac:dyDescent="0.2"/>
    <row r="2685" ht="12.75" hidden="1" customHeight="1" x14ac:dyDescent="0.2"/>
    <row r="2686" ht="12.75" hidden="1" customHeight="1" x14ac:dyDescent="0.2"/>
    <row r="2687" ht="12.75" hidden="1" customHeight="1" x14ac:dyDescent="0.2"/>
    <row r="2688" ht="12.75" hidden="1" customHeight="1" x14ac:dyDescent="0.2"/>
    <row r="2689" ht="12.75" hidden="1" customHeight="1" x14ac:dyDescent="0.2"/>
    <row r="2690" ht="12.75" hidden="1" customHeight="1" x14ac:dyDescent="0.2"/>
    <row r="2691" ht="12.75" hidden="1" customHeight="1" x14ac:dyDescent="0.2"/>
    <row r="2692" ht="12.75" hidden="1" customHeight="1" x14ac:dyDescent="0.2"/>
    <row r="2693" ht="12.75" hidden="1" customHeight="1" x14ac:dyDescent="0.2"/>
    <row r="2694" ht="12.75" hidden="1" customHeight="1" x14ac:dyDescent="0.2"/>
    <row r="2695" ht="12.75" hidden="1" customHeight="1" x14ac:dyDescent="0.2"/>
    <row r="2696" ht="12.75" hidden="1" customHeight="1" x14ac:dyDescent="0.2"/>
    <row r="2697" ht="12.75" hidden="1" customHeight="1" x14ac:dyDescent="0.2"/>
    <row r="2698" ht="12.75" hidden="1" customHeight="1" x14ac:dyDescent="0.2"/>
    <row r="2699" ht="12.75" hidden="1" customHeight="1" x14ac:dyDescent="0.2"/>
    <row r="2700" ht="12.75" hidden="1" customHeight="1" x14ac:dyDescent="0.2"/>
    <row r="2701" ht="12.75" hidden="1" customHeight="1" x14ac:dyDescent="0.2"/>
    <row r="2702" ht="12.75" hidden="1" customHeight="1" x14ac:dyDescent="0.2"/>
    <row r="2703" ht="12.75" hidden="1" customHeight="1" x14ac:dyDescent="0.2"/>
    <row r="2704" ht="12.75" hidden="1" customHeight="1" x14ac:dyDescent="0.2"/>
    <row r="2705" ht="12.75" hidden="1" customHeight="1" x14ac:dyDescent="0.2"/>
    <row r="2706" ht="12.75" hidden="1" customHeight="1" x14ac:dyDescent="0.2"/>
    <row r="2707" ht="12.75" hidden="1" customHeight="1" x14ac:dyDescent="0.2"/>
    <row r="2708" ht="12.75" hidden="1" customHeight="1" x14ac:dyDescent="0.2"/>
    <row r="2709" ht="12.75" hidden="1" customHeight="1" x14ac:dyDescent="0.2"/>
    <row r="2710" ht="12.75" hidden="1" customHeight="1" x14ac:dyDescent="0.2"/>
    <row r="2711" ht="12.75" hidden="1" customHeight="1" x14ac:dyDescent="0.2"/>
    <row r="2712" ht="12.75" hidden="1" customHeight="1" x14ac:dyDescent="0.2"/>
    <row r="2713" ht="12.75" hidden="1" customHeight="1" x14ac:dyDescent="0.2"/>
    <row r="2714" ht="12.75" hidden="1" customHeight="1" x14ac:dyDescent="0.2"/>
    <row r="2715" ht="12.75" hidden="1" customHeight="1" x14ac:dyDescent="0.2"/>
    <row r="2716" ht="12.75" hidden="1" customHeight="1" x14ac:dyDescent="0.2"/>
    <row r="2717" ht="12.75" hidden="1" customHeight="1" x14ac:dyDescent="0.2"/>
    <row r="2718" ht="12.75" hidden="1" customHeight="1" x14ac:dyDescent="0.2"/>
    <row r="2719" ht="12.75" hidden="1" customHeight="1" x14ac:dyDescent="0.2"/>
    <row r="2720" ht="12.75" hidden="1" customHeight="1" x14ac:dyDescent="0.2"/>
    <row r="2721" ht="12.75" hidden="1" customHeight="1" x14ac:dyDescent="0.2"/>
    <row r="2722" ht="12.75" hidden="1" customHeight="1" x14ac:dyDescent="0.2"/>
    <row r="2723" ht="12.75" hidden="1" customHeight="1" x14ac:dyDescent="0.2"/>
    <row r="2724" ht="12.75" hidden="1" customHeight="1" x14ac:dyDescent="0.2"/>
    <row r="2725" ht="12.75" hidden="1" customHeight="1" x14ac:dyDescent="0.2"/>
    <row r="2726" ht="12.75" hidden="1" customHeight="1" x14ac:dyDescent="0.2"/>
    <row r="2727" ht="12.75" hidden="1" customHeight="1" x14ac:dyDescent="0.2"/>
    <row r="2728" ht="12.75" hidden="1" customHeight="1" x14ac:dyDescent="0.2"/>
    <row r="2729" ht="12.75" hidden="1" customHeight="1" x14ac:dyDescent="0.2"/>
    <row r="2730" ht="12.75" hidden="1" customHeight="1" x14ac:dyDescent="0.2"/>
    <row r="2731" ht="12.75" hidden="1" customHeight="1" x14ac:dyDescent="0.2"/>
    <row r="2732" ht="12.75" hidden="1" customHeight="1" x14ac:dyDescent="0.2"/>
    <row r="2733" ht="12.75" hidden="1" customHeight="1" x14ac:dyDescent="0.2"/>
    <row r="2734" ht="12.75" hidden="1" customHeight="1" x14ac:dyDescent="0.2"/>
    <row r="2735" ht="12.75" hidden="1" customHeight="1" x14ac:dyDescent="0.2"/>
    <row r="2736" ht="12.75" hidden="1" customHeight="1" x14ac:dyDescent="0.2"/>
    <row r="2737" ht="12.75" hidden="1" customHeight="1" x14ac:dyDescent="0.2"/>
    <row r="2738" ht="12.75" hidden="1" customHeight="1" x14ac:dyDescent="0.2"/>
    <row r="2739" ht="12.75" hidden="1" customHeight="1" x14ac:dyDescent="0.2"/>
    <row r="2740" ht="12.75" hidden="1" customHeight="1" x14ac:dyDescent="0.2"/>
    <row r="2741" ht="12.75" hidden="1" customHeight="1" x14ac:dyDescent="0.2"/>
    <row r="2742" ht="12.75" hidden="1" customHeight="1" x14ac:dyDescent="0.2"/>
    <row r="2743" ht="12.75" hidden="1" customHeight="1" x14ac:dyDescent="0.2"/>
    <row r="2744" ht="12.75" hidden="1" customHeight="1" x14ac:dyDescent="0.2"/>
    <row r="2745" ht="12.75" hidden="1" customHeight="1" x14ac:dyDescent="0.2"/>
    <row r="2746" ht="12.75" hidden="1" customHeight="1" x14ac:dyDescent="0.2"/>
    <row r="2747" ht="12.75" hidden="1" customHeight="1" x14ac:dyDescent="0.2"/>
    <row r="2748" ht="12.75" hidden="1" customHeight="1" x14ac:dyDescent="0.2"/>
    <row r="2749" ht="12.75" hidden="1" customHeight="1" x14ac:dyDescent="0.2"/>
    <row r="2750" ht="12.75" hidden="1" customHeight="1" x14ac:dyDescent="0.2"/>
    <row r="2751" ht="12.75" hidden="1" customHeight="1" x14ac:dyDescent="0.2"/>
    <row r="2752" ht="12.75" hidden="1" customHeight="1" x14ac:dyDescent="0.2"/>
    <row r="2753" ht="12.75" hidden="1" customHeight="1" x14ac:dyDescent="0.2"/>
    <row r="2754" ht="12.75" hidden="1" customHeight="1" x14ac:dyDescent="0.2"/>
    <row r="2755" ht="12.75" hidden="1" customHeight="1" x14ac:dyDescent="0.2"/>
    <row r="2756" ht="12.75" hidden="1" customHeight="1" x14ac:dyDescent="0.2"/>
    <row r="2757" ht="12.75" hidden="1" customHeight="1" x14ac:dyDescent="0.2"/>
    <row r="2758" ht="12.75" hidden="1" customHeight="1" x14ac:dyDescent="0.2"/>
    <row r="2759" ht="12.75" hidden="1" customHeight="1" x14ac:dyDescent="0.2"/>
    <row r="2760" ht="12.75" hidden="1" customHeight="1" x14ac:dyDescent="0.2"/>
    <row r="2761" ht="12.75" hidden="1" customHeight="1" x14ac:dyDescent="0.2"/>
    <row r="2762" ht="12.75" hidden="1" customHeight="1" x14ac:dyDescent="0.2"/>
    <row r="2763" ht="12.75" hidden="1" customHeight="1" x14ac:dyDescent="0.2"/>
    <row r="2764" ht="12.75" hidden="1" customHeight="1" x14ac:dyDescent="0.2"/>
    <row r="2765" ht="12.75" hidden="1" customHeight="1" x14ac:dyDescent="0.2"/>
    <row r="2766" ht="12.75" hidden="1" customHeight="1" x14ac:dyDescent="0.2"/>
    <row r="2767" ht="12.75" hidden="1" customHeight="1" x14ac:dyDescent="0.2"/>
    <row r="2768" ht="12.75" hidden="1" customHeight="1" x14ac:dyDescent="0.2"/>
    <row r="2769" ht="12.75" hidden="1" customHeight="1" x14ac:dyDescent="0.2"/>
    <row r="2770" ht="12.75" hidden="1" customHeight="1" x14ac:dyDescent="0.2"/>
    <row r="2771" ht="12.75" hidden="1" customHeight="1" x14ac:dyDescent="0.2"/>
    <row r="2772" ht="12.75" hidden="1" customHeight="1" x14ac:dyDescent="0.2"/>
    <row r="2773" ht="12.75" hidden="1" customHeight="1" x14ac:dyDescent="0.2"/>
    <row r="2774" ht="12.75" hidden="1" customHeight="1" x14ac:dyDescent="0.2"/>
    <row r="2775" ht="12.75" hidden="1" customHeight="1" x14ac:dyDescent="0.2"/>
    <row r="2776" ht="12.75" hidden="1" customHeight="1" x14ac:dyDescent="0.2"/>
    <row r="2777" ht="12.75" hidden="1" customHeight="1" x14ac:dyDescent="0.2"/>
    <row r="2778" ht="12.75" hidden="1" customHeight="1" x14ac:dyDescent="0.2"/>
    <row r="2779" ht="12.75" hidden="1" customHeight="1" x14ac:dyDescent="0.2"/>
    <row r="2780" ht="12.75" hidden="1" customHeight="1" x14ac:dyDescent="0.2"/>
    <row r="2781" ht="12.75" hidden="1" customHeight="1" x14ac:dyDescent="0.2"/>
    <row r="2782" ht="12.75" hidden="1" customHeight="1" x14ac:dyDescent="0.2"/>
    <row r="2783" ht="12.75" hidden="1" customHeight="1" x14ac:dyDescent="0.2"/>
    <row r="2784" ht="12.75" hidden="1" customHeight="1" x14ac:dyDescent="0.2"/>
    <row r="2785" ht="12.75" hidden="1" customHeight="1" x14ac:dyDescent="0.2"/>
    <row r="2786" ht="12.75" hidden="1" customHeight="1" x14ac:dyDescent="0.2"/>
    <row r="2787" ht="12.75" hidden="1" customHeight="1" x14ac:dyDescent="0.2"/>
    <row r="2788" ht="12.75" hidden="1" customHeight="1" x14ac:dyDescent="0.2"/>
    <row r="2789" ht="12.75" hidden="1" customHeight="1" x14ac:dyDescent="0.2"/>
    <row r="2790" ht="12.75" hidden="1" customHeight="1" x14ac:dyDescent="0.2"/>
    <row r="2791" ht="12.75" hidden="1" customHeight="1" x14ac:dyDescent="0.2"/>
    <row r="2792" ht="12.75" hidden="1" customHeight="1" x14ac:dyDescent="0.2"/>
    <row r="2793" ht="12.75" hidden="1" customHeight="1" x14ac:dyDescent="0.2"/>
    <row r="2794" ht="12.75" hidden="1" customHeight="1" x14ac:dyDescent="0.2"/>
    <row r="2795" ht="12.75" hidden="1" customHeight="1" x14ac:dyDescent="0.2"/>
    <row r="2796" ht="12.75" hidden="1" customHeight="1" x14ac:dyDescent="0.2"/>
    <row r="2797" ht="12.75" hidden="1" customHeight="1" x14ac:dyDescent="0.2"/>
    <row r="2798" ht="12.75" hidden="1" customHeight="1" x14ac:dyDescent="0.2"/>
    <row r="2799" ht="12.75" hidden="1" customHeight="1" x14ac:dyDescent="0.2"/>
    <row r="2800" ht="12.75" hidden="1" customHeight="1" x14ac:dyDescent="0.2"/>
    <row r="2801" ht="12.75" hidden="1" customHeight="1" x14ac:dyDescent="0.2"/>
    <row r="2802" ht="12.75" hidden="1" customHeight="1" x14ac:dyDescent="0.2"/>
    <row r="2803" ht="12.75" hidden="1" customHeight="1" x14ac:dyDescent="0.2"/>
    <row r="2804" ht="12.75" hidden="1" customHeight="1" x14ac:dyDescent="0.2"/>
    <row r="2805" ht="12.75" hidden="1" customHeight="1" x14ac:dyDescent="0.2"/>
    <row r="2806" ht="12.75" hidden="1" customHeight="1" x14ac:dyDescent="0.2"/>
    <row r="2807" ht="12.75" hidden="1" customHeight="1" x14ac:dyDescent="0.2"/>
    <row r="2808" ht="12.75" hidden="1" customHeight="1" x14ac:dyDescent="0.2"/>
    <row r="2809" ht="12.75" hidden="1" customHeight="1" x14ac:dyDescent="0.2"/>
    <row r="2810" ht="12.75" hidden="1" customHeight="1" x14ac:dyDescent="0.2"/>
    <row r="2811" ht="12.75" hidden="1" customHeight="1" x14ac:dyDescent="0.2"/>
    <row r="2812" ht="12.75" hidden="1" customHeight="1" x14ac:dyDescent="0.2"/>
    <row r="2813" ht="12.75" hidden="1" customHeight="1" x14ac:dyDescent="0.2"/>
    <row r="2814" ht="12.75" hidden="1" customHeight="1" x14ac:dyDescent="0.2"/>
    <row r="2815" ht="12.75" hidden="1" customHeight="1" x14ac:dyDescent="0.2"/>
    <row r="2816" ht="12.75" hidden="1" customHeight="1" x14ac:dyDescent="0.2"/>
    <row r="2817" ht="12.75" hidden="1" customHeight="1" x14ac:dyDescent="0.2"/>
    <row r="2818" ht="12.75" hidden="1" customHeight="1" x14ac:dyDescent="0.2"/>
    <row r="2819" ht="12.75" hidden="1" customHeight="1" x14ac:dyDescent="0.2"/>
    <row r="2820" ht="12.75" hidden="1" customHeight="1" x14ac:dyDescent="0.2"/>
    <row r="2821" ht="12.75" hidden="1" customHeight="1" x14ac:dyDescent="0.2"/>
    <row r="2822" ht="12.75" hidden="1" customHeight="1" x14ac:dyDescent="0.2"/>
    <row r="2823" ht="12.75" hidden="1" customHeight="1" x14ac:dyDescent="0.2"/>
    <row r="2824" ht="12.75" hidden="1" customHeight="1" x14ac:dyDescent="0.2"/>
    <row r="2825" ht="12.75" hidden="1" customHeight="1" x14ac:dyDescent="0.2"/>
    <row r="2826" ht="12.75" hidden="1" customHeight="1" x14ac:dyDescent="0.2"/>
    <row r="2827" ht="12.75" hidden="1" customHeight="1" x14ac:dyDescent="0.2"/>
    <row r="2828" ht="12.75" hidden="1" customHeight="1" x14ac:dyDescent="0.2"/>
    <row r="2829" ht="12.75" hidden="1" customHeight="1" x14ac:dyDescent="0.2"/>
    <row r="2830" ht="12.75" hidden="1" customHeight="1" x14ac:dyDescent="0.2"/>
    <row r="2831" ht="12.75" hidden="1" customHeight="1" x14ac:dyDescent="0.2"/>
    <row r="2832" ht="12.75" hidden="1" customHeight="1" x14ac:dyDescent="0.2"/>
    <row r="2833" ht="12.75" hidden="1" customHeight="1" x14ac:dyDescent="0.2"/>
    <row r="2834" ht="12.75" hidden="1" customHeight="1" x14ac:dyDescent="0.2"/>
    <row r="2835" ht="12.75" hidden="1" customHeight="1" x14ac:dyDescent="0.2"/>
    <row r="2836" ht="12.75" hidden="1" customHeight="1" x14ac:dyDescent="0.2"/>
    <row r="2837" ht="12.75" hidden="1" customHeight="1" x14ac:dyDescent="0.2"/>
    <row r="2838" ht="12.75" hidden="1" customHeight="1" x14ac:dyDescent="0.2"/>
    <row r="2839" ht="12.75" hidden="1" customHeight="1" x14ac:dyDescent="0.2"/>
    <row r="2840" ht="12.75" hidden="1" customHeight="1" x14ac:dyDescent="0.2"/>
    <row r="2841" ht="12.75" hidden="1" customHeight="1" x14ac:dyDescent="0.2"/>
    <row r="2842" ht="12.75" hidden="1" customHeight="1" x14ac:dyDescent="0.2"/>
    <row r="2843" ht="12.75" hidden="1" customHeight="1" x14ac:dyDescent="0.2"/>
    <row r="2844" ht="12.75" hidden="1" customHeight="1" x14ac:dyDescent="0.2"/>
    <row r="2845" ht="12.75" hidden="1" customHeight="1" x14ac:dyDescent="0.2"/>
    <row r="2846" ht="12.75" hidden="1" customHeight="1" x14ac:dyDescent="0.2"/>
    <row r="2847" ht="12.75" hidden="1" customHeight="1" x14ac:dyDescent="0.2"/>
    <row r="2848" ht="12.75" hidden="1" customHeight="1" x14ac:dyDescent="0.2"/>
    <row r="2849" ht="12.75" hidden="1" customHeight="1" x14ac:dyDescent="0.2"/>
    <row r="2850" ht="12.75" hidden="1" customHeight="1" x14ac:dyDescent="0.2"/>
    <row r="2851" ht="12.75" hidden="1" customHeight="1" x14ac:dyDescent="0.2"/>
    <row r="2852" ht="12.75" hidden="1" customHeight="1" x14ac:dyDescent="0.2"/>
    <row r="2853" ht="12.75" hidden="1" customHeight="1" x14ac:dyDescent="0.2"/>
    <row r="2854" ht="12.75" hidden="1" customHeight="1" x14ac:dyDescent="0.2"/>
    <row r="2855" ht="12.75" hidden="1" customHeight="1" x14ac:dyDescent="0.2"/>
    <row r="2856" ht="12.75" hidden="1" customHeight="1" x14ac:dyDescent="0.2"/>
    <row r="2857" ht="12.75" hidden="1" customHeight="1" x14ac:dyDescent="0.2"/>
    <row r="2858" ht="12.75" hidden="1" customHeight="1" x14ac:dyDescent="0.2"/>
    <row r="2859" ht="12.75" hidden="1" customHeight="1" x14ac:dyDescent="0.2"/>
    <row r="2860" ht="12.75" hidden="1" customHeight="1" x14ac:dyDescent="0.2"/>
    <row r="2861" ht="12.75" hidden="1" customHeight="1" x14ac:dyDescent="0.2"/>
    <row r="2862" ht="12.75" hidden="1" customHeight="1" x14ac:dyDescent="0.2"/>
    <row r="2863" ht="12.75" hidden="1" customHeight="1" x14ac:dyDescent="0.2"/>
    <row r="2864" ht="12.75" hidden="1" customHeight="1" x14ac:dyDescent="0.2"/>
    <row r="2865" ht="12.75" hidden="1" customHeight="1" x14ac:dyDescent="0.2"/>
    <row r="2866" ht="12.75" hidden="1" customHeight="1" x14ac:dyDescent="0.2"/>
    <row r="2867" ht="12.75" hidden="1" customHeight="1" x14ac:dyDescent="0.2"/>
    <row r="2868" ht="12.75" hidden="1" customHeight="1" x14ac:dyDescent="0.2"/>
    <row r="2869" ht="12.75" hidden="1" customHeight="1" x14ac:dyDescent="0.2"/>
    <row r="2870" ht="12.75" hidden="1" customHeight="1" x14ac:dyDescent="0.2"/>
    <row r="2871" ht="12.75" hidden="1" customHeight="1" x14ac:dyDescent="0.2"/>
    <row r="2872" ht="12.75" hidden="1" customHeight="1" x14ac:dyDescent="0.2"/>
    <row r="2873" ht="12.75" hidden="1" customHeight="1" x14ac:dyDescent="0.2"/>
    <row r="2874" ht="12.75" hidden="1" customHeight="1" x14ac:dyDescent="0.2"/>
    <row r="2875" ht="12.75" hidden="1" customHeight="1" x14ac:dyDescent="0.2"/>
    <row r="2876" ht="12.75" hidden="1" customHeight="1" x14ac:dyDescent="0.2"/>
    <row r="2877" ht="12.75" hidden="1" customHeight="1" x14ac:dyDescent="0.2"/>
    <row r="2878" ht="12.75" hidden="1" customHeight="1" x14ac:dyDescent="0.2"/>
    <row r="2879" ht="12.75" hidden="1" customHeight="1" x14ac:dyDescent="0.2"/>
    <row r="2880" ht="12.75" hidden="1" customHeight="1" x14ac:dyDescent="0.2"/>
    <row r="2881" ht="12.75" hidden="1" customHeight="1" x14ac:dyDescent="0.2"/>
    <row r="2882" ht="12.75" hidden="1" customHeight="1" x14ac:dyDescent="0.2"/>
    <row r="2883" ht="12.75" hidden="1" customHeight="1" x14ac:dyDescent="0.2"/>
    <row r="2884" ht="12.75" hidden="1" customHeight="1" x14ac:dyDescent="0.2"/>
    <row r="2885" ht="12.75" hidden="1" customHeight="1" x14ac:dyDescent="0.2"/>
    <row r="2886" ht="12.75" hidden="1" customHeight="1" x14ac:dyDescent="0.2"/>
    <row r="2887" ht="12.75" hidden="1" customHeight="1" x14ac:dyDescent="0.2"/>
    <row r="2888" ht="12.75" hidden="1" customHeight="1" x14ac:dyDescent="0.2"/>
    <row r="2889" ht="12.75" hidden="1" customHeight="1" x14ac:dyDescent="0.2"/>
    <row r="2890" ht="12.75" hidden="1" customHeight="1" x14ac:dyDescent="0.2"/>
    <row r="2891" ht="12.75" hidden="1" customHeight="1" x14ac:dyDescent="0.2"/>
    <row r="2892" ht="12.75" hidden="1" customHeight="1" x14ac:dyDescent="0.2"/>
    <row r="2893" ht="12.75" hidden="1" customHeight="1" x14ac:dyDescent="0.2"/>
    <row r="2894" ht="12.75" hidden="1" customHeight="1" x14ac:dyDescent="0.2"/>
    <row r="2895" ht="12.75" hidden="1" customHeight="1" x14ac:dyDescent="0.2"/>
    <row r="2896" ht="12.75" hidden="1" customHeight="1" x14ac:dyDescent="0.2"/>
    <row r="2897" ht="12.75" hidden="1" customHeight="1" x14ac:dyDescent="0.2"/>
    <row r="2898" ht="12.75" hidden="1" customHeight="1" x14ac:dyDescent="0.2"/>
    <row r="2899" ht="12.75" hidden="1" customHeight="1" x14ac:dyDescent="0.2"/>
    <row r="2900" ht="12.75" hidden="1" customHeight="1" x14ac:dyDescent="0.2"/>
    <row r="2901" ht="12.75" hidden="1" customHeight="1" x14ac:dyDescent="0.2"/>
    <row r="2902" ht="12.75" hidden="1" customHeight="1" x14ac:dyDescent="0.2"/>
    <row r="2903" ht="12.75" hidden="1" customHeight="1" x14ac:dyDescent="0.2"/>
    <row r="2904" ht="12.75" hidden="1" customHeight="1" x14ac:dyDescent="0.2"/>
    <row r="2905" ht="12.75" hidden="1" customHeight="1" x14ac:dyDescent="0.2"/>
    <row r="2906" ht="12.75" hidden="1" customHeight="1" x14ac:dyDescent="0.2"/>
    <row r="2907" ht="12.75" hidden="1" customHeight="1" x14ac:dyDescent="0.2"/>
    <row r="2908" ht="12.75" hidden="1" customHeight="1" x14ac:dyDescent="0.2"/>
    <row r="2909" ht="12.75" hidden="1" customHeight="1" x14ac:dyDescent="0.2"/>
    <row r="2910" ht="12.75" hidden="1" customHeight="1" x14ac:dyDescent="0.2"/>
    <row r="2911" ht="12.75" hidden="1" customHeight="1" x14ac:dyDescent="0.2"/>
    <row r="2912" ht="12.75" hidden="1" customHeight="1" x14ac:dyDescent="0.2"/>
    <row r="2913" ht="12.75" hidden="1" customHeight="1" x14ac:dyDescent="0.2"/>
    <row r="2914" ht="12.75" hidden="1" customHeight="1" x14ac:dyDescent="0.2"/>
    <row r="2915" ht="12.75" hidden="1" customHeight="1" x14ac:dyDescent="0.2"/>
    <row r="2916" ht="12.75" hidden="1" customHeight="1" x14ac:dyDescent="0.2"/>
    <row r="2917" ht="12.75" hidden="1" customHeight="1" x14ac:dyDescent="0.2"/>
    <row r="2918" ht="12.75" hidden="1" customHeight="1" x14ac:dyDescent="0.2"/>
    <row r="2919" ht="12.75" hidden="1" customHeight="1" x14ac:dyDescent="0.2"/>
    <row r="2920" ht="12.75" hidden="1" customHeight="1" x14ac:dyDescent="0.2"/>
    <row r="2921" ht="12.75" hidden="1" customHeight="1" x14ac:dyDescent="0.2"/>
    <row r="2922" ht="12.75" hidden="1" customHeight="1" x14ac:dyDescent="0.2"/>
    <row r="2923" ht="12.75" hidden="1" customHeight="1" x14ac:dyDescent="0.2"/>
    <row r="2924" ht="12.75" hidden="1" customHeight="1" x14ac:dyDescent="0.2"/>
    <row r="2925" ht="12.75" hidden="1" customHeight="1" x14ac:dyDescent="0.2"/>
    <row r="2926" ht="12.75" hidden="1" customHeight="1" x14ac:dyDescent="0.2"/>
    <row r="2927" ht="12.75" hidden="1" customHeight="1" x14ac:dyDescent="0.2"/>
    <row r="2928" ht="12.75" hidden="1" customHeight="1" x14ac:dyDescent="0.2"/>
    <row r="2929" ht="12.75" hidden="1" customHeight="1" x14ac:dyDescent="0.2"/>
    <row r="2930" ht="12.75" hidden="1" customHeight="1" x14ac:dyDescent="0.2"/>
    <row r="2931" ht="12.75" hidden="1" customHeight="1" x14ac:dyDescent="0.2"/>
    <row r="2932" ht="12.75" hidden="1" customHeight="1" x14ac:dyDescent="0.2"/>
    <row r="2933" ht="12.75" hidden="1" customHeight="1" x14ac:dyDescent="0.2"/>
    <row r="2934" ht="12.75" hidden="1" customHeight="1" x14ac:dyDescent="0.2"/>
    <row r="2935" ht="12.75" hidden="1" customHeight="1" x14ac:dyDescent="0.2"/>
    <row r="2936" ht="12.75" hidden="1" customHeight="1" x14ac:dyDescent="0.2"/>
    <row r="2937" ht="12.75" hidden="1" customHeight="1" x14ac:dyDescent="0.2"/>
    <row r="2938" ht="12.75" hidden="1" customHeight="1" x14ac:dyDescent="0.2"/>
    <row r="2939" ht="12.75" hidden="1" customHeight="1" x14ac:dyDescent="0.2"/>
    <row r="2940" ht="12.75" hidden="1" customHeight="1" x14ac:dyDescent="0.2"/>
    <row r="2941" ht="12.75" hidden="1" customHeight="1" x14ac:dyDescent="0.2"/>
    <row r="2942" ht="12.75" hidden="1" customHeight="1" x14ac:dyDescent="0.2"/>
    <row r="2943" ht="12.75" hidden="1" customHeight="1" x14ac:dyDescent="0.2"/>
    <row r="2944" ht="12.75" hidden="1" customHeight="1" x14ac:dyDescent="0.2"/>
    <row r="2945" ht="12.75" hidden="1" customHeight="1" x14ac:dyDescent="0.2"/>
    <row r="2946" ht="12.75" hidden="1" customHeight="1" x14ac:dyDescent="0.2"/>
    <row r="2947" ht="12.75" hidden="1" customHeight="1" x14ac:dyDescent="0.2"/>
    <row r="2948" ht="12.75" hidden="1" customHeight="1" x14ac:dyDescent="0.2"/>
    <row r="2949" ht="12.75" hidden="1" customHeight="1" x14ac:dyDescent="0.2"/>
    <row r="2950" ht="12.75" hidden="1" customHeight="1" x14ac:dyDescent="0.2"/>
    <row r="2951" ht="12.75" hidden="1" customHeight="1" x14ac:dyDescent="0.2"/>
    <row r="2952" ht="12.75" hidden="1" customHeight="1" x14ac:dyDescent="0.2"/>
    <row r="2953" ht="12.75" hidden="1" customHeight="1" x14ac:dyDescent="0.2"/>
    <row r="2954" ht="12.75" hidden="1" customHeight="1" x14ac:dyDescent="0.2"/>
    <row r="2955" ht="12.75" hidden="1" customHeight="1" x14ac:dyDescent="0.2"/>
    <row r="2956" ht="12.75" hidden="1" customHeight="1" x14ac:dyDescent="0.2"/>
    <row r="2957" ht="12.75" hidden="1" customHeight="1" x14ac:dyDescent="0.2"/>
    <row r="2958" ht="12.75" hidden="1" customHeight="1" x14ac:dyDescent="0.2"/>
    <row r="2959" ht="12.75" hidden="1" customHeight="1" x14ac:dyDescent="0.2"/>
    <row r="2960" ht="12.75" hidden="1" customHeight="1" x14ac:dyDescent="0.2"/>
    <row r="2961" ht="12.75" hidden="1" customHeight="1" x14ac:dyDescent="0.2"/>
    <row r="2962" ht="12.75" hidden="1" customHeight="1" x14ac:dyDescent="0.2"/>
    <row r="2963" ht="12.75" hidden="1" customHeight="1" x14ac:dyDescent="0.2"/>
    <row r="2964" ht="12.75" hidden="1" customHeight="1" x14ac:dyDescent="0.2"/>
    <row r="2965" ht="12.75" hidden="1" customHeight="1" x14ac:dyDescent="0.2"/>
    <row r="2966" ht="12.75" hidden="1" customHeight="1" x14ac:dyDescent="0.2"/>
    <row r="2967" ht="12.75" hidden="1" customHeight="1" x14ac:dyDescent="0.2"/>
    <row r="2968" ht="12.75" hidden="1" customHeight="1" x14ac:dyDescent="0.2"/>
    <row r="2969" ht="12.75" hidden="1" customHeight="1" x14ac:dyDescent="0.2"/>
    <row r="2970" ht="12.75" hidden="1" customHeight="1" x14ac:dyDescent="0.2"/>
    <row r="2971" ht="12.75" hidden="1" customHeight="1" x14ac:dyDescent="0.2"/>
    <row r="2972" ht="12.75" hidden="1" customHeight="1" x14ac:dyDescent="0.2"/>
    <row r="2973" ht="12.75" hidden="1" customHeight="1" x14ac:dyDescent="0.2"/>
    <row r="2974" ht="12.75" hidden="1" customHeight="1" x14ac:dyDescent="0.2"/>
    <row r="2975" ht="12.75" hidden="1" customHeight="1" x14ac:dyDescent="0.2"/>
    <row r="2976" ht="12.75" hidden="1" customHeight="1" x14ac:dyDescent="0.2"/>
    <row r="2977" ht="12.75" hidden="1" customHeight="1" x14ac:dyDescent="0.2"/>
    <row r="2978" ht="12.75" hidden="1" customHeight="1" x14ac:dyDescent="0.2"/>
    <row r="2979" ht="12.75" hidden="1" customHeight="1" x14ac:dyDescent="0.2"/>
    <row r="2980" ht="12.75" hidden="1" customHeight="1" x14ac:dyDescent="0.2"/>
    <row r="2981" ht="12.75" hidden="1" customHeight="1" x14ac:dyDescent="0.2"/>
    <row r="2982" ht="12.75" hidden="1" customHeight="1" x14ac:dyDescent="0.2"/>
    <row r="2983" ht="12.75" hidden="1" customHeight="1" x14ac:dyDescent="0.2"/>
    <row r="2984" ht="12.75" hidden="1" customHeight="1" x14ac:dyDescent="0.2"/>
    <row r="2985" ht="12.75" hidden="1" customHeight="1" x14ac:dyDescent="0.2"/>
    <row r="2986" ht="12.75" hidden="1" customHeight="1" x14ac:dyDescent="0.2"/>
    <row r="2987" ht="12.75" hidden="1" customHeight="1" x14ac:dyDescent="0.2"/>
    <row r="2988" ht="12.75" hidden="1" customHeight="1" x14ac:dyDescent="0.2"/>
    <row r="2989" ht="12.75" hidden="1" customHeight="1" x14ac:dyDescent="0.2"/>
    <row r="2990" ht="12.75" hidden="1" customHeight="1" x14ac:dyDescent="0.2"/>
    <row r="2991" ht="12.75" hidden="1" customHeight="1" x14ac:dyDescent="0.2"/>
    <row r="2992" ht="12.75" hidden="1" customHeight="1" x14ac:dyDescent="0.2"/>
    <row r="2993" ht="12.75" hidden="1" customHeight="1" x14ac:dyDescent="0.2"/>
    <row r="2994" ht="12.75" hidden="1" customHeight="1" x14ac:dyDescent="0.2"/>
    <row r="2995" ht="12.75" hidden="1" customHeight="1" x14ac:dyDescent="0.2"/>
    <row r="2996" ht="12.75" hidden="1" customHeight="1" x14ac:dyDescent="0.2"/>
    <row r="2997" ht="12.75" hidden="1" customHeight="1" x14ac:dyDescent="0.2"/>
    <row r="2998" ht="12.75" hidden="1" customHeight="1" x14ac:dyDescent="0.2"/>
    <row r="2999" ht="12.75" hidden="1" customHeight="1" x14ac:dyDescent="0.2"/>
    <row r="3000" ht="12.75" hidden="1" customHeight="1" x14ac:dyDescent="0.2"/>
    <row r="3001" ht="12.75" hidden="1" customHeight="1" x14ac:dyDescent="0.2"/>
    <row r="3002" ht="12.75" hidden="1" customHeight="1" x14ac:dyDescent="0.2"/>
    <row r="3003" ht="12.75" hidden="1" customHeight="1" x14ac:dyDescent="0.2"/>
    <row r="3004" ht="12.75" hidden="1" customHeight="1" x14ac:dyDescent="0.2"/>
    <row r="3005" ht="12.75" hidden="1" customHeight="1" x14ac:dyDescent="0.2"/>
    <row r="3006" ht="12.75" hidden="1" customHeight="1" x14ac:dyDescent="0.2"/>
    <row r="3007" ht="12.75" hidden="1" customHeight="1" x14ac:dyDescent="0.2"/>
    <row r="3008" ht="12.75" hidden="1" customHeight="1" x14ac:dyDescent="0.2"/>
    <row r="3009" ht="12.75" hidden="1" customHeight="1" x14ac:dyDescent="0.2"/>
    <row r="3010" ht="12.75" hidden="1" customHeight="1" x14ac:dyDescent="0.2"/>
    <row r="3011" ht="12.75" hidden="1" customHeight="1" x14ac:dyDescent="0.2"/>
    <row r="3012" ht="12.75" hidden="1" customHeight="1" x14ac:dyDescent="0.2"/>
    <row r="3013" ht="12.75" hidden="1" customHeight="1" x14ac:dyDescent="0.2"/>
    <row r="3014" ht="12.75" hidden="1" customHeight="1" x14ac:dyDescent="0.2"/>
    <row r="3015" ht="12.75" hidden="1" customHeight="1" x14ac:dyDescent="0.2"/>
    <row r="3016" ht="12.75" hidden="1" customHeight="1" x14ac:dyDescent="0.2"/>
    <row r="3017" ht="12.75" hidden="1" customHeight="1" x14ac:dyDescent="0.2"/>
    <row r="3018" ht="12.75" hidden="1" customHeight="1" x14ac:dyDescent="0.2"/>
    <row r="3019" ht="12.75" hidden="1" customHeight="1" x14ac:dyDescent="0.2"/>
    <row r="3020" ht="12.75" hidden="1" customHeight="1" x14ac:dyDescent="0.2"/>
    <row r="3021" ht="12.75" hidden="1" customHeight="1" x14ac:dyDescent="0.2"/>
    <row r="3022" ht="12.75" hidden="1" customHeight="1" x14ac:dyDescent="0.2"/>
    <row r="3023" ht="12.75" hidden="1" customHeight="1" x14ac:dyDescent="0.2"/>
    <row r="3024" ht="12.75" hidden="1" customHeight="1" x14ac:dyDescent="0.2"/>
    <row r="3025" ht="12.75" hidden="1" customHeight="1" x14ac:dyDescent="0.2"/>
    <row r="3026" ht="12.75" hidden="1" customHeight="1" x14ac:dyDescent="0.2"/>
    <row r="3027" ht="12.75" hidden="1" customHeight="1" x14ac:dyDescent="0.2"/>
    <row r="3028" ht="12.75" hidden="1" customHeight="1" x14ac:dyDescent="0.2"/>
    <row r="3029" ht="12.75" hidden="1" customHeight="1" x14ac:dyDescent="0.2"/>
    <row r="3030" ht="12.75" hidden="1" customHeight="1" x14ac:dyDescent="0.2"/>
    <row r="3031" ht="12.75" hidden="1" customHeight="1" x14ac:dyDescent="0.2"/>
    <row r="3032" ht="12.75" hidden="1" customHeight="1" x14ac:dyDescent="0.2"/>
    <row r="3033" ht="12.75" hidden="1" customHeight="1" x14ac:dyDescent="0.2"/>
    <row r="3034" ht="12.75" hidden="1" customHeight="1" x14ac:dyDescent="0.2"/>
    <row r="3035" ht="12.75" hidden="1" customHeight="1" x14ac:dyDescent="0.2"/>
    <row r="3036" ht="12.75" hidden="1" customHeight="1" x14ac:dyDescent="0.2"/>
    <row r="3037" ht="12.75" hidden="1" customHeight="1" x14ac:dyDescent="0.2"/>
    <row r="3038" ht="12.75" hidden="1" customHeight="1" x14ac:dyDescent="0.2"/>
    <row r="3039" ht="12.75" hidden="1" customHeight="1" x14ac:dyDescent="0.2"/>
    <row r="3040" ht="12.75" hidden="1" customHeight="1" x14ac:dyDescent="0.2"/>
    <row r="3041" ht="12.75" hidden="1" customHeight="1" x14ac:dyDescent="0.2"/>
    <row r="3042" ht="12.75" hidden="1" customHeight="1" x14ac:dyDescent="0.2"/>
    <row r="3043" ht="12.75" hidden="1" customHeight="1" x14ac:dyDescent="0.2"/>
    <row r="3044" ht="12.75" hidden="1" customHeight="1" x14ac:dyDescent="0.2"/>
    <row r="3045" ht="12.75" hidden="1" customHeight="1" x14ac:dyDescent="0.2"/>
    <row r="3046" ht="12.75" hidden="1" customHeight="1" x14ac:dyDescent="0.2"/>
    <row r="3047" ht="12.75" hidden="1" customHeight="1" x14ac:dyDescent="0.2"/>
    <row r="3048" ht="12.75" hidden="1" customHeight="1" x14ac:dyDescent="0.2"/>
    <row r="3049" ht="12.75" hidden="1" customHeight="1" x14ac:dyDescent="0.2"/>
    <row r="3050" ht="12.75" hidden="1" customHeight="1" x14ac:dyDescent="0.2"/>
    <row r="3051" ht="12.75" hidden="1" customHeight="1" x14ac:dyDescent="0.2"/>
    <row r="3052" ht="12.75" hidden="1" customHeight="1" x14ac:dyDescent="0.2"/>
    <row r="3053" ht="12.75" hidden="1" customHeight="1" x14ac:dyDescent="0.2"/>
    <row r="3054" ht="12.75" hidden="1" customHeight="1" x14ac:dyDescent="0.2"/>
    <row r="3055" ht="12.75" hidden="1" customHeight="1" x14ac:dyDescent="0.2"/>
    <row r="3056" ht="12.75" hidden="1" customHeight="1" x14ac:dyDescent="0.2"/>
    <row r="3057" ht="12.75" hidden="1" customHeight="1" x14ac:dyDescent="0.2"/>
    <row r="3058" ht="12.75" hidden="1" customHeight="1" x14ac:dyDescent="0.2"/>
    <row r="3059" ht="12.75" hidden="1" customHeight="1" x14ac:dyDescent="0.2"/>
    <row r="3060" ht="12.75" hidden="1" customHeight="1" x14ac:dyDescent="0.2"/>
    <row r="3061" ht="12.75" hidden="1" customHeight="1" x14ac:dyDescent="0.2"/>
    <row r="3062" ht="12.75" hidden="1" customHeight="1" x14ac:dyDescent="0.2"/>
    <row r="3063" ht="12.75" hidden="1" customHeight="1" x14ac:dyDescent="0.2"/>
    <row r="3064" ht="12.75" hidden="1" customHeight="1" x14ac:dyDescent="0.2"/>
    <row r="3065" ht="12.75" hidden="1" customHeight="1" x14ac:dyDescent="0.2"/>
    <row r="3066" ht="12.75" hidden="1" customHeight="1" x14ac:dyDescent="0.2"/>
    <row r="3067" ht="12.75" hidden="1" customHeight="1" x14ac:dyDescent="0.2"/>
    <row r="3068" ht="12.75" hidden="1" customHeight="1" x14ac:dyDescent="0.2"/>
    <row r="3069" ht="12.75" hidden="1" customHeight="1" x14ac:dyDescent="0.2"/>
    <row r="3070" ht="12.75" hidden="1" customHeight="1" x14ac:dyDescent="0.2"/>
    <row r="3071" ht="12.75" hidden="1" customHeight="1" x14ac:dyDescent="0.2"/>
    <row r="3072" ht="12.75" hidden="1" customHeight="1" x14ac:dyDescent="0.2"/>
    <row r="3073" ht="12.75" hidden="1" customHeight="1" x14ac:dyDescent="0.2"/>
    <row r="3074" ht="12.75" hidden="1" customHeight="1" x14ac:dyDescent="0.2"/>
    <row r="3075" ht="12.75" hidden="1" customHeight="1" x14ac:dyDescent="0.2"/>
    <row r="3076" ht="12.75" hidden="1" customHeight="1" x14ac:dyDescent="0.2"/>
    <row r="3077" ht="12.75" hidden="1" customHeight="1" x14ac:dyDescent="0.2"/>
    <row r="3078" ht="12.75" hidden="1" customHeight="1" x14ac:dyDescent="0.2"/>
    <row r="3079" ht="12.75" hidden="1" customHeight="1" x14ac:dyDescent="0.2"/>
    <row r="3080" ht="12.75" hidden="1" customHeight="1" x14ac:dyDescent="0.2"/>
    <row r="3081" ht="12.75" hidden="1" customHeight="1" x14ac:dyDescent="0.2"/>
    <row r="3082" ht="12.75" hidden="1" customHeight="1" x14ac:dyDescent="0.2"/>
    <row r="3083" ht="12.75" hidden="1" customHeight="1" x14ac:dyDescent="0.2"/>
    <row r="3084" ht="12.75" hidden="1" customHeight="1" x14ac:dyDescent="0.2"/>
    <row r="3085" ht="12.75" hidden="1" customHeight="1" x14ac:dyDescent="0.2"/>
    <row r="3086" ht="12.75" hidden="1" customHeight="1" x14ac:dyDescent="0.2"/>
    <row r="3087" ht="12.75" hidden="1" customHeight="1" x14ac:dyDescent="0.2"/>
    <row r="3088" ht="12.75" hidden="1" customHeight="1" x14ac:dyDescent="0.2"/>
    <row r="3089" ht="12.75" hidden="1" customHeight="1" x14ac:dyDescent="0.2"/>
    <row r="3090" ht="12.75" hidden="1" customHeight="1" x14ac:dyDescent="0.2"/>
    <row r="3091" ht="12.75" hidden="1" customHeight="1" x14ac:dyDescent="0.2"/>
    <row r="3092" ht="12.75" hidden="1" customHeight="1" x14ac:dyDescent="0.2"/>
    <row r="3093" ht="12.75" hidden="1" customHeight="1" x14ac:dyDescent="0.2"/>
    <row r="3094" ht="12.75" hidden="1" customHeight="1" x14ac:dyDescent="0.2"/>
    <row r="3095" ht="12.75" hidden="1" customHeight="1" x14ac:dyDescent="0.2"/>
    <row r="3096" ht="12.75" hidden="1" customHeight="1" x14ac:dyDescent="0.2"/>
    <row r="3097" ht="12.75" hidden="1" customHeight="1" x14ac:dyDescent="0.2"/>
    <row r="3098" ht="12.75" hidden="1" customHeight="1" x14ac:dyDescent="0.2"/>
    <row r="3099" ht="12.75" hidden="1" customHeight="1" x14ac:dyDescent="0.2"/>
    <row r="3100" ht="12.75" hidden="1" customHeight="1" x14ac:dyDescent="0.2"/>
    <row r="3101" ht="12.75" hidden="1" customHeight="1" x14ac:dyDescent="0.2"/>
    <row r="3102" ht="12.75" hidden="1" customHeight="1" x14ac:dyDescent="0.2"/>
    <row r="3103" ht="12.75" hidden="1" customHeight="1" x14ac:dyDescent="0.2"/>
    <row r="3104" ht="12.75" hidden="1" customHeight="1" x14ac:dyDescent="0.2"/>
    <row r="3105" ht="12.75" hidden="1" customHeight="1" x14ac:dyDescent="0.2"/>
    <row r="3106" ht="12.75" hidden="1" customHeight="1" x14ac:dyDescent="0.2"/>
    <row r="3107" ht="12.75" hidden="1" customHeight="1" x14ac:dyDescent="0.2"/>
    <row r="3108" ht="12.75" hidden="1" customHeight="1" x14ac:dyDescent="0.2"/>
    <row r="3109" ht="12.75" hidden="1" customHeight="1" x14ac:dyDescent="0.2"/>
    <row r="3110" ht="12.75" hidden="1" customHeight="1" x14ac:dyDescent="0.2"/>
    <row r="3111" ht="12.75" hidden="1" customHeight="1" x14ac:dyDescent="0.2"/>
    <row r="3112" ht="12.75" hidden="1" customHeight="1" x14ac:dyDescent="0.2"/>
    <row r="3113" ht="12.75" hidden="1" customHeight="1" x14ac:dyDescent="0.2"/>
    <row r="3114" ht="12.75" hidden="1" customHeight="1" x14ac:dyDescent="0.2"/>
    <row r="3115" ht="12.75" hidden="1" customHeight="1" x14ac:dyDescent="0.2"/>
    <row r="3116" ht="12.75" hidden="1" customHeight="1" x14ac:dyDescent="0.2"/>
    <row r="3117" ht="12.75" hidden="1" customHeight="1" x14ac:dyDescent="0.2"/>
    <row r="3118" ht="12.75" hidden="1" customHeight="1" x14ac:dyDescent="0.2"/>
    <row r="3119" ht="12.75" hidden="1" customHeight="1" x14ac:dyDescent="0.2"/>
    <row r="3120" ht="12.75" hidden="1" customHeight="1" x14ac:dyDescent="0.2"/>
    <row r="3121" ht="12.75" hidden="1" customHeight="1" x14ac:dyDescent="0.2"/>
    <row r="3122" ht="12.75" hidden="1" customHeight="1" x14ac:dyDescent="0.2"/>
    <row r="3123" ht="12.75" hidden="1" customHeight="1" x14ac:dyDescent="0.2"/>
    <row r="3124" ht="12.75" hidden="1" customHeight="1" x14ac:dyDescent="0.2"/>
    <row r="3125" ht="12.75" hidden="1" customHeight="1" x14ac:dyDescent="0.2"/>
    <row r="3126" ht="12.75" hidden="1" customHeight="1" x14ac:dyDescent="0.2"/>
    <row r="3127" ht="12.75" hidden="1" customHeight="1" x14ac:dyDescent="0.2"/>
    <row r="3128" ht="12.75" hidden="1" customHeight="1" x14ac:dyDescent="0.2"/>
    <row r="3129" ht="12.75" hidden="1" customHeight="1" x14ac:dyDescent="0.2"/>
    <row r="3130" ht="12.75" hidden="1" customHeight="1" x14ac:dyDescent="0.2"/>
    <row r="3131" ht="12.75" hidden="1" customHeight="1" x14ac:dyDescent="0.2"/>
    <row r="3132" ht="12.75" hidden="1" customHeight="1" x14ac:dyDescent="0.2"/>
    <row r="3133" ht="12.75" hidden="1" customHeight="1" x14ac:dyDescent="0.2"/>
    <row r="3134" ht="12.75" hidden="1" customHeight="1" x14ac:dyDescent="0.2"/>
    <row r="3135" ht="12.75" hidden="1" customHeight="1" x14ac:dyDescent="0.2"/>
    <row r="3136" ht="12.75" hidden="1" customHeight="1" x14ac:dyDescent="0.2"/>
    <row r="3137" ht="12.75" hidden="1" customHeight="1" x14ac:dyDescent="0.2"/>
    <row r="3138" ht="12.75" hidden="1" customHeight="1" x14ac:dyDescent="0.2"/>
    <row r="3139" ht="12.75" hidden="1" customHeight="1" x14ac:dyDescent="0.2"/>
    <row r="3140" ht="12.75" hidden="1" customHeight="1" x14ac:dyDescent="0.2"/>
    <row r="3141" ht="12.75" hidden="1" customHeight="1" x14ac:dyDescent="0.2"/>
    <row r="3142" ht="12.75" hidden="1" customHeight="1" x14ac:dyDescent="0.2"/>
    <row r="3143" ht="12.75" hidden="1" customHeight="1" x14ac:dyDescent="0.2"/>
    <row r="3144" ht="12.75" hidden="1" customHeight="1" x14ac:dyDescent="0.2"/>
    <row r="3145" ht="12.75" hidden="1" customHeight="1" x14ac:dyDescent="0.2"/>
    <row r="3146" ht="12.75" hidden="1" customHeight="1" x14ac:dyDescent="0.2"/>
    <row r="3147" ht="12.75" hidden="1" customHeight="1" x14ac:dyDescent="0.2"/>
    <row r="3148" ht="12.75" hidden="1" customHeight="1" x14ac:dyDescent="0.2"/>
    <row r="3149" ht="12.75" hidden="1" customHeight="1" x14ac:dyDescent="0.2"/>
    <row r="3150" ht="12.75" hidden="1" customHeight="1" x14ac:dyDescent="0.2"/>
    <row r="3151" ht="12.75" hidden="1" customHeight="1" x14ac:dyDescent="0.2"/>
    <row r="3152" ht="12.75" hidden="1" customHeight="1" x14ac:dyDescent="0.2"/>
    <row r="3153" ht="12.75" hidden="1" customHeight="1" x14ac:dyDescent="0.2"/>
    <row r="3154" ht="12.75" hidden="1" customHeight="1" x14ac:dyDescent="0.2"/>
    <row r="3155" ht="12.75" hidden="1" customHeight="1" x14ac:dyDescent="0.2"/>
    <row r="3156" ht="12.75" hidden="1" customHeight="1" x14ac:dyDescent="0.2"/>
    <row r="3157" ht="12.75" hidden="1" customHeight="1" x14ac:dyDescent="0.2"/>
    <row r="3158" ht="12.75" hidden="1" customHeight="1" x14ac:dyDescent="0.2"/>
    <row r="3159" ht="12.75" hidden="1" customHeight="1" x14ac:dyDescent="0.2"/>
    <row r="3160" ht="12.75" hidden="1" customHeight="1" x14ac:dyDescent="0.2"/>
    <row r="3161" ht="12.75" hidden="1" customHeight="1" x14ac:dyDescent="0.2"/>
    <row r="3162" ht="12.75" hidden="1" customHeight="1" x14ac:dyDescent="0.2"/>
    <row r="3163" ht="12.75" hidden="1" customHeight="1" x14ac:dyDescent="0.2"/>
    <row r="3164" ht="12.75" hidden="1" customHeight="1" x14ac:dyDescent="0.2"/>
    <row r="3165" ht="12.75" hidden="1" customHeight="1" x14ac:dyDescent="0.2"/>
    <row r="3166" ht="12.75" hidden="1" customHeight="1" x14ac:dyDescent="0.2"/>
    <row r="3167" ht="12.75" hidden="1" customHeight="1" x14ac:dyDescent="0.2"/>
    <row r="3168" ht="12.75" hidden="1" customHeight="1" x14ac:dyDescent="0.2"/>
    <row r="3169" ht="12.75" hidden="1" customHeight="1" x14ac:dyDescent="0.2"/>
    <row r="3170" ht="12.75" hidden="1" customHeight="1" x14ac:dyDescent="0.2"/>
    <row r="3171" ht="12.75" hidden="1" customHeight="1" x14ac:dyDescent="0.2"/>
    <row r="3172" ht="12.75" hidden="1" customHeight="1" x14ac:dyDescent="0.2"/>
    <row r="3173" ht="12.75" hidden="1" customHeight="1" x14ac:dyDescent="0.2"/>
    <row r="3174" ht="12.75" hidden="1" customHeight="1" x14ac:dyDescent="0.2"/>
    <row r="3175" ht="12.75" hidden="1" customHeight="1" x14ac:dyDescent="0.2"/>
    <row r="3176" ht="12.75" hidden="1" customHeight="1" x14ac:dyDescent="0.2"/>
    <row r="3177" ht="12.75" hidden="1" customHeight="1" x14ac:dyDescent="0.2"/>
    <row r="3178" ht="12.75" hidden="1" customHeight="1" x14ac:dyDescent="0.2"/>
    <row r="3179" ht="12.75" hidden="1" customHeight="1" x14ac:dyDescent="0.2"/>
    <row r="3180" ht="12.75" hidden="1" customHeight="1" x14ac:dyDescent="0.2"/>
    <row r="3181" ht="12.75" hidden="1" customHeight="1" x14ac:dyDescent="0.2"/>
    <row r="3182" ht="12.75" hidden="1" customHeight="1" x14ac:dyDescent="0.2"/>
    <row r="3183" ht="12.75" hidden="1" customHeight="1" x14ac:dyDescent="0.2"/>
    <row r="3184" ht="12.75" hidden="1" customHeight="1" x14ac:dyDescent="0.2"/>
    <row r="3185" ht="12.75" hidden="1" customHeight="1" x14ac:dyDescent="0.2"/>
    <row r="3186" ht="12.75" hidden="1" customHeight="1" x14ac:dyDescent="0.2"/>
    <row r="3187" ht="12.75" hidden="1" customHeight="1" x14ac:dyDescent="0.2"/>
    <row r="3188" ht="12.75" hidden="1" customHeight="1" x14ac:dyDescent="0.2"/>
    <row r="3189" ht="12.75" hidden="1" customHeight="1" x14ac:dyDescent="0.2"/>
    <row r="3190" ht="12.75" hidden="1" customHeight="1" x14ac:dyDescent="0.2"/>
    <row r="3191" ht="12.75" hidden="1" customHeight="1" x14ac:dyDescent="0.2"/>
    <row r="3192" ht="12.75" hidden="1" customHeight="1" x14ac:dyDescent="0.2"/>
    <row r="3193" ht="12.75" hidden="1" customHeight="1" x14ac:dyDescent="0.2"/>
    <row r="3194" ht="12.75" hidden="1" customHeight="1" x14ac:dyDescent="0.2"/>
    <row r="3195" ht="12.75" hidden="1" customHeight="1" x14ac:dyDescent="0.2"/>
    <row r="3196" ht="12.75" hidden="1" customHeight="1" x14ac:dyDescent="0.2"/>
    <row r="3197" ht="12.75" hidden="1" customHeight="1" x14ac:dyDescent="0.2"/>
    <row r="3198" ht="12.75" hidden="1" customHeight="1" x14ac:dyDescent="0.2"/>
    <row r="3199" ht="12.75" hidden="1" customHeight="1" x14ac:dyDescent="0.2"/>
    <row r="3200" ht="12.75" hidden="1" customHeight="1" x14ac:dyDescent="0.2"/>
    <row r="3201" ht="12.75" hidden="1" customHeight="1" x14ac:dyDescent="0.2"/>
    <row r="3202" ht="12.75" hidden="1" customHeight="1" x14ac:dyDescent="0.2"/>
    <row r="3203" ht="12.75" hidden="1" customHeight="1" x14ac:dyDescent="0.2"/>
    <row r="3204" ht="12.75" hidden="1" customHeight="1" x14ac:dyDescent="0.2"/>
    <row r="3205" ht="12.75" hidden="1" customHeight="1" x14ac:dyDescent="0.2"/>
    <row r="3206" ht="12.75" hidden="1" customHeight="1" x14ac:dyDescent="0.2"/>
    <row r="3207" ht="12.75" hidden="1" customHeight="1" x14ac:dyDescent="0.2"/>
    <row r="3208" ht="12.75" hidden="1" customHeight="1" x14ac:dyDescent="0.2"/>
    <row r="3209" ht="12.75" hidden="1" customHeight="1" x14ac:dyDescent="0.2"/>
    <row r="3210" ht="12.75" hidden="1" customHeight="1" x14ac:dyDescent="0.2"/>
    <row r="3211" ht="12.75" hidden="1" customHeight="1" x14ac:dyDescent="0.2"/>
    <row r="3212" ht="12.75" hidden="1" customHeight="1" x14ac:dyDescent="0.2"/>
    <row r="3213" ht="12.75" hidden="1" customHeight="1" x14ac:dyDescent="0.2"/>
    <row r="3214" ht="12.75" hidden="1" customHeight="1" x14ac:dyDescent="0.2"/>
    <row r="3215" ht="12.75" hidden="1" customHeight="1" x14ac:dyDescent="0.2"/>
    <row r="3216" ht="12.75" hidden="1" customHeight="1" x14ac:dyDescent="0.2"/>
    <row r="3217" ht="12.75" hidden="1" customHeight="1" x14ac:dyDescent="0.2"/>
    <row r="3218" ht="12.75" hidden="1" customHeight="1" x14ac:dyDescent="0.2"/>
    <row r="3219" ht="12.75" hidden="1" customHeight="1" x14ac:dyDescent="0.2"/>
    <row r="3220" ht="12.75" hidden="1" customHeight="1" x14ac:dyDescent="0.2"/>
    <row r="3221" ht="12.75" hidden="1" customHeight="1" x14ac:dyDescent="0.2"/>
    <row r="3222" ht="12.75" hidden="1" customHeight="1" x14ac:dyDescent="0.2"/>
    <row r="3223" ht="12.75" hidden="1" customHeight="1" x14ac:dyDescent="0.2"/>
    <row r="3224" ht="12.75" hidden="1" customHeight="1" x14ac:dyDescent="0.2"/>
    <row r="3225" ht="12.75" hidden="1" customHeight="1" x14ac:dyDescent="0.2"/>
    <row r="3226" ht="12.75" hidden="1" customHeight="1" x14ac:dyDescent="0.2"/>
    <row r="3227" ht="12.75" hidden="1" customHeight="1" x14ac:dyDescent="0.2"/>
    <row r="3228" ht="12.75" hidden="1" customHeight="1" x14ac:dyDescent="0.2"/>
    <row r="3229" ht="12.75" hidden="1" customHeight="1" x14ac:dyDescent="0.2"/>
    <row r="3230" ht="12.75" hidden="1" customHeight="1" x14ac:dyDescent="0.2"/>
    <row r="3231" ht="12.75" hidden="1" customHeight="1" x14ac:dyDescent="0.2"/>
    <row r="3232" ht="12.75" hidden="1" customHeight="1" x14ac:dyDescent="0.2"/>
    <row r="3233" ht="12.75" hidden="1" customHeight="1" x14ac:dyDescent="0.2"/>
    <row r="3234" ht="12.75" hidden="1" customHeight="1" x14ac:dyDescent="0.2"/>
    <row r="3235" ht="12.75" hidden="1" customHeight="1" x14ac:dyDescent="0.2"/>
    <row r="3236" ht="12.75" hidden="1" customHeight="1" x14ac:dyDescent="0.2"/>
    <row r="3237" ht="12.75" hidden="1" customHeight="1" x14ac:dyDescent="0.2"/>
    <row r="3238" ht="12.75" hidden="1" customHeight="1" x14ac:dyDescent="0.2"/>
    <row r="3239" ht="12.75" hidden="1" customHeight="1" x14ac:dyDescent="0.2"/>
    <row r="3240" ht="12.75" hidden="1" customHeight="1" x14ac:dyDescent="0.2"/>
    <row r="3241" ht="12.75" hidden="1" customHeight="1" x14ac:dyDescent="0.2"/>
    <row r="3242" ht="12.75" hidden="1" customHeight="1" x14ac:dyDescent="0.2"/>
    <row r="3243" ht="12.75" hidden="1" customHeight="1" x14ac:dyDescent="0.2"/>
    <row r="3244" ht="12.75" hidden="1" customHeight="1" x14ac:dyDescent="0.2"/>
    <row r="3245" ht="12.75" hidden="1" customHeight="1" x14ac:dyDescent="0.2"/>
    <row r="3246" ht="12.75" hidden="1" customHeight="1" x14ac:dyDescent="0.2"/>
    <row r="3247" ht="12.75" hidden="1" customHeight="1" x14ac:dyDescent="0.2"/>
    <row r="3248" ht="12.75" hidden="1" customHeight="1" x14ac:dyDescent="0.2"/>
    <row r="3249" ht="12.75" hidden="1" customHeight="1" x14ac:dyDescent="0.2"/>
    <row r="3250" ht="12.75" hidden="1" customHeight="1" x14ac:dyDescent="0.2"/>
    <row r="3251" ht="12.75" hidden="1" customHeight="1" x14ac:dyDescent="0.2"/>
    <row r="3252" ht="12.75" hidden="1" customHeight="1" x14ac:dyDescent="0.2"/>
    <row r="3253" ht="12.75" hidden="1" customHeight="1" x14ac:dyDescent="0.2"/>
    <row r="3254" ht="12.75" hidden="1" customHeight="1" x14ac:dyDescent="0.2"/>
    <row r="3255" ht="12.75" hidden="1" customHeight="1" x14ac:dyDescent="0.2"/>
    <row r="3256" ht="12.75" hidden="1" customHeight="1" x14ac:dyDescent="0.2"/>
    <row r="3257" ht="12.75" hidden="1" customHeight="1" x14ac:dyDescent="0.2"/>
    <row r="3258" ht="12.75" hidden="1" customHeight="1" x14ac:dyDescent="0.2"/>
    <row r="3259" ht="12.75" hidden="1" customHeight="1" x14ac:dyDescent="0.2"/>
    <row r="3260" ht="12.75" hidden="1" customHeight="1" x14ac:dyDescent="0.2"/>
    <row r="3261" ht="12.75" hidden="1" customHeight="1" x14ac:dyDescent="0.2"/>
    <row r="3262" ht="12.75" hidden="1" customHeight="1" x14ac:dyDescent="0.2"/>
    <row r="3263" ht="12.75" hidden="1" customHeight="1" x14ac:dyDescent="0.2"/>
    <row r="3264" ht="12.75" hidden="1" customHeight="1" x14ac:dyDescent="0.2"/>
    <row r="3265" ht="12.75" hidden="1" customHeight="1" x14ac:dyDescent="0.2"/>
    <row r="3266" ht="12.75" hidden="1" customHeight="1" x14ac:dyDescent="0.2"/>
    <row r="3267" ht="12.75" hidden="1" customHeight="1" x14ac:dyDescent="0.2"/>
    <row r="3268" ht="12.75" hidden="1" customHeight="1" x14ac:dyDescent="0.2"/>
    <row r="3269" ht="12.75" hidden="1" customHeight="1" x14ac:dyDescent="0.2"/>
    <row r="3270" ht="12.75" hidden="1" customHeight="1" x14ac:dyDescent="0.2"/>
    <row r="3271" ht="12.75" hidden="1" customHeight="1" x14ac:dyDescent="0.2"/>
    <row r="3272" ht="12.75" hidden="1" customHeight="1" x14ac:dyDescent="0.2"/>
    <row r="3273" ht="12.75" hidden="1" customHeight="1" x14ac:dyDescent="0.2"/>
    <row r="3274" ht="12.75" hidden="1" customHeight="1" x14ac:dyDescent="0.2"/>
    <row r="3275" ht="12.75" hidden="1" customHeight="1" x14ac:dyDescent="0.2"/>
    <row r="3276" ht="12.75" hidden="1" customHeight="1" x14ac:dyDescent="0.2"/>
    <row r="3277" ht="12.75" hidden="1" customHeight="1" x14ac:dyDescent="0.2"/>
    <row r="3278" ht="12.75" hidden="1" customHeight="1" x14ac:dyDescent="0.2"/>
    <row r="3279" ht="12.75" hidden="1" customHeight="1" x14ac:dyDescent="0.2"/>
    <row r="3280" ht="12.75" hidden="1" customHeight="1" x14ac:dyDescent="0.2"/>
    <row r="3281" ht="12.75" hidden="1" customHeight="1" x14ac:dyDescent="0.2"/>
    <row r="3282" ht="12.75" hidden="1" customHeight="1" x14ac:dyDescent="0.2"/>
    <row r="3283" ht="12.75" hidden="1" customHeight="1" x14ac:dyDescent="0.2"/>
    <row r="3284" ht="12.75" hidden="1" customHeight="1" x14ac:dyDescent="0.2"/>
    <row r="3285" ht="12.75" hidden="1" customHeight="1" x14ac:dyDescent="0.2"/>
    <row r="3286" ht="12.75" hidden="1" customHeight="1" x14ac:dyDescent="0.2"/>
    <row r="3287" ht="12.75" hidden="1" customHeight="1" x14ac:dyDescent="0.2"/>
    <row r="3288" ht="12.75" hidden="1" customHeight="1" x14ac:dyDescent="0.2"/>
    <row r="3289" ht="12.75" hidden="1" customHeight="1" x14ac:dyDescent="0.2"/>
    <row r="3290" ht="12.75" hidden="1" customHeight="1" x14ac:dyDescent="0.2"/>
    <row r="3291" ht="12.75" hidden="1" customHeight="1" x14ac:dyDescent="0.2"/>
    <row r="3292" ht="12.75" hidden="1" customHeight="1" x14ac:dyDescent="0.2"/>
    <row r="3293" ht="12.75" hidden="1" customHeight="1" x14ac:dyDescent="0.2"/>
    <row r="3294" ht="12.75" hidden="1" customHeight="1" x14ac:dyDescent="0.2"/>
    <row r="3295" ht="12.75" hidden="1" customHeight="1" x14ac:dyDescent="0.2"/>
    <row r="3296" ht="12.75" hidden="1" customHeight="1" x14ac:dyDescent="0.2"/>
    <row r="3297" ht="12.75" hidden="1" customHeight="1" x14ac:dyDescent="0.2"/>
    <row r="3298" ht="12.75" hidden="1" customHeight="1" x14ac:dyDescent="0.2"/>
    <row r="3299" ht="12.75" hidden="1" customHeight="1" x14ac:dyDescent="0.2"/>
    <row r="3300" ht="12.75" hidden="1" customHeight="1" x14ac:dyDescent="0.2"/>
    <row r="3301" ht="12.75" hidden="1" customHeight="1" x14ac:dyDescent="0.2"/>
    <row r="3302" ht="12.75" hidden="1" customHeight="1" x14ac:dyDescent="0.2"/>
    <row r="3303" ht="12.75" hidden="1" customHeight="1" x14ac:dyDescent="0.2"/>
    <row r="3304" ht="12.75" hidden="1" customHeight="1" x14ac:dyDescent="0.2"/>
    <row r="3305" ht="12.75" hidden="1" customHeight="1" x14ac:dyDescent="0.2"/>
    <row r="3306" ht="12.75" hidden="1" customHeight="1" x14ac:dyDescent="0.2"/>
    <row r="3307" ht="12.75" hidden="1" customHeight="1" x14ac:dyDescent="0.2"/>
    <row r="3308" ht="12.75" hidden="1" customHeight="1" x14ac:dyDescent="0.2"/>
    <row r="3309" ht="12.75" hidden="1" customHeight="1" x14ac:dyDescent="0.2"/>
    <row r="3310" ht="12.75" hidden="1" customHeight="1" x14ac:dyDescent="0.2"/>
    <row r="3311" ht="12.75" hidden="1" customHeight="1" x14ac:dyDescent="0.2"/>
    <row r="3312" ht="12.75" hidden="1" customHeight="1" x14ac:dyDescent="0.2"/>
    <row r="3313" ht="12.75" hidden="1" customHeight="1" x14ac:dyDescent="0.2"/>
    <row r="3314" ht="12.75" hidden="1" customHeight="1" x14ac:dyDescent="0.2"/>
    <row r="3315" ht="12.75" hidden="1" customHeight="1" x14ac:dyDescent="0.2"/>
    <row r="3316" ht="12.75" hidden="1" customHeight="1" x14ac:dyDescent="0.2"/>
    <row r="3317" ht="12.75" hidden="1" customHeight="1" x14ac:dyDescent="0.2"/>
    <row r="3318" ht="12.75" hidden="1" customHeight="1" x14ac:dyDescent="0.2"/>
    <row r="3319" ht="12.75" hidden="1" customHeight="1" x14ac:dyDescent="0.2"/>
    <row r="3320" ht="12.75" hidden="1" customHeight="1" x14ac:dyDescent="0.2"/>
    <row r="3321" ht="12.75" hidden="1" customHeight="1" x14ac:dyDescent="0.2"/>
    <row r="3322" ht="12.75" hidden="1" customHeight="1" x14ac:dyDescent="0.2"/>
    <row r="3323" ht="12.75" hidden="1" customHeight="1" x14ac:dyDescent="0.2"/>
    <row r="3324" ht="12.75" hidden="1" customHeight="1" x14ac:dyDescent="0.2"/>
    <row r="3325" ht="12.75" hidden="1" customHeight="1" x14ac:dyDescent="0.2"/>
    <row r="3326" ht="12.75" hidden="1" customHeight="1" x14ac:dyDescent="0.2"/>
    <row r="3327" ht="12.75" hidden="1" customHeight="1" x14ac:dyDescent="0.2"/>
    <row r="3328" ht="12.75" hidden="1" customHeight="1" x14ac:dyDescent="0.2"/>
    <row r="3329" ht="12.75" hidden="1" customHeight="1" x14ac:dyDescent="0.2"/>
    <row r="3330" ht="12.75" hidden="1" customHeight="1" x14ac:dyDescent="0.2"/>
    <row r="3331" ht="12.75" hidden="1" customHeight="1" x14ac:dyDescent="0.2"/>
    <row r="3332" ht="12.75" hidden="1" customHeight="1" x14ac:dyDescent="0.2"/>
    <row r="3333" ht="12.75" hidden="1" customHeight="1" x14ac:dyDescent="0.2"/>
    <row r="3334" ht="12.75" hidden="1" customHeight="1" x14ac:dyDescent="0.2"/>
    <row r="3335" ht="12.75" hidden="1" customHeight="1" x14ac:dyDescent="0.2"/>
    <row r="3336" ht="12.75" hidden="1" customHeight="1" x14ac:dyDescent="0.2"/>
    <row r="3337" ht="12.75" hidden="1" customHeight="1" x14ac:dyDescent="0.2"/>
    <row r="3338" ht="12.75" hidden="1" customHeight="1" x14ac:dyDescent="0.2"/>
    <row r="3339" ht="12.75" hidden="1" customHeight="1" x14ac:dyDescent="0.2"/>
    <row r="3340" ht="12.75" hidden="1" customHeight="1" x14ac:dyDescent="0.2"/>
    <row r="3341" ht="12.75" hidden="1" customHeight="1" x14ac:dyDescent="0.2"/>
    <row r="3342" ht="12.75" hidden="1" customHeight="1" x14ac:dyDescent="0.2"/>
    <row r="3343" ht="12.75" hidden="1" customHeight="1" x14ac:dyDescent="0.2"/>
    <row r="3344" ht="12.75" hidden="1" customHeight="1" x14ac:dyDescent="0.2"/>
    <row r="3345" ht="12.75" hidden="1" customHeight="1" x14ac:dyDescent="0.2"/>
    <row r="3346" ht="12.75" hidden="1" customHeight="1" x14ac:dyDescent="0.2"/>
    <row r="3347" ht="12.75" hidden="1" customHeight="1" x14ac:dyDescent="0.2"/>
    <row r="3348" ht="12.75" hidden="1" customHeight="1" x14ac:dyDescent="0.2"/>
    <row r="3349" ht="12.75" hidden="1" customHeight="1" x14ac:dyDescent="0.2"/>
    <row r="3350" ht="12.75" hidden="1" customHeight="1" x14ac:dyDescent="0.2"/>
    <row r="3351" ht="12.75" hidden="1" customHeight="1" x14ac:dyDescent="0.2"/>
    <row r="3352" ht="12.75" hidden="1" customHeight="1" x14ac:dyDescent="0.2"/>
    <row r="3353" ht="12.75" hidden="1" customHeight="1" x14ac:dyDescent="0.2"/>
    <row r="3354" ht="12.75" hidden="1" customHeight="1" x14ac:dyDescent="0.2"/>
    <row r="3355" ht="12.75" hidden="1" customHeight="1" x14ac:dyDescent="0.2"/>
    <row r="3356" ht="12.75" hidden="1" customHeight="1" x14ac:dyDescent="0.2"/>
    <row r="3357" ht="12.75" hidden="1" customHeight="1" x14ac:dyDescent="0.2"/>
    <row r="3358" ht="12.75" hidden="1" customHeight="1" x14ac:dyDescent="0.2"/>
    <row r="3359" ht="12.75" hidden="1" customHeight="1" x14ac:dyDescent="0.2"/>
    <row r="3360" ht="12.75" hidden="1" customHeight="1" x14ac:dyDescent="0.2"/>
    <row r="3361" ht="12.75" hidden="1" customHeight="1" x14ac:dyDescent="0.2"/>
    <row r="3362" ht="12.75" hidden="1" customHeight="1" x14ac:dyDescent="0.2"/>
    <row r="3363" ht="12.75" hidden="1" customHeight="1" x14ac:dyDescent="0.2"/>
    <row r="3364" ht="12.75" hidden="1" customHeight="1" x14ac:dyDescent="0.2"/>
    <row r="3365" ht="12.75" hidden="1" customHeight="1" x14ac:dyDescent="0.2"/>
    <row r="3366" ht="12.75" hidden="1" customHeight="1" x14ac:dyDescent="0.2"/>
    <row r="3367" ht="12.75" hidden="1" customHeight="1" x14ac:dyDescent="0.2"/>
    <row r="3368" ht="12.75" hidden="1" customHeight="1" x14ac:dyDescent="0.2"/>
    <row r="3369" ht="12.75" hidden="1" customHeight="1" x14ac:dyDescent="0.2"/>
    <row r="3370" ht="12.75" hidden="1" customHeight="1" x14ac:dyDescent="0.2"/>
    <row r="3371" ht="12.75" hidden="1" customHeight="1" x14ac:dyDescent="0.2"/>
    <row r="3372" ht="12.75" hidden="1" customHeight="1" x14ac:dyDescent="0.2"/>
    <row r="3373" ht="12.75" hidden="1" customHeight="1" x14ac:dyDescent="0.2"/>
    <row r="3374" ht="12.75" hidden="1" customHeight="1" x14ac:dyDescent="0.2"/>
    <row r="3375" ht="12.75" hidden="1" customHeight="1" x14ac:dyDescent="0.2"/>
    <row r="3376" ht="12.75" hidden="1" customHeight="1" x14ac:dyDescent="0.2"/>
    <row r="3377" ht="12.75" hidden="1" customHeight="1" x14ac:dyDescent="0.2"/>
    <row r="3378" ht="12.75" hidden="1" customHeight="1" x14ac:dyDescent="0.2"/>
    <row r="3379" ht="12.75" hidden="1" customHeight="1" x14ac:dyDescent="0.2"/>
    <row r="3380" ht="12.75" hidden="1" customHeight="1" x14ac:dyDescent="0.2"/>
    <row r="3381" ht="12.75" hidden="1" customHeight="1" x14ac:dyDescent="0.2"/>
    <row r="3382" ht="12.75" hidden="1" customHeight="1" x14ac:dyDescent="0.2"/>
    <row r="3383" ht="12.75" hidden="1" customHeight="1" x14ac:dyDescent="0.2"/>
    <row r="3384" ht="12.75" hidden="1" customHeight="1" x14ac:dyDescent="0.2"/>
    <row r="3385" ht="12.75" hidden="1" customHeight="1" x14ac:dyDescent="0.2"/>
    <row r="3386" ht="12.75" hidden="1" customHeight="1" x14ac:dyDescent="0.2"/>
    <row r="3387" ht="12.75" hidden="1" customHeight="1" x14ac:dyDescent="0.2"/>
    <row r="3388" ht="12.75" hidden="1" customHeight="1" x14ac:dyDescent="0.2"/>
    <row r="3389" ht="12.75" hidden="1" customHeight="1" x14ac:dyDescent="0.2"/>
    <row r="3390" ht="12.75" hidden="1" customHeight="1" x14ac:dyDescent="0.2"/>
    <row r="3391" ht="12.75" hidden="1" customHeight="1" x14ac:dyDescent="0.2"/>
    <row r="3392" ht="12.75" hidden="1" customHeight="1" x14ac:dyDescent="0.2"/>
    <row r="3393" ht="12.75" hidden="1" customHeight="1" x14ac:dyDescent="0.2"/>
    <row r="3394" ht="12.75" hidden="1" customHeight="1" x14ac:dyDescent="0.2"/>
    <row r="3395" ht="12.75" hidden="1" customHeight="1" x14ac:dyDescent="0.2"/>
    <row r="3396" ht="12.75" hidden="1" customHeight="1" x14ac:dyDescent="0.2"/>
    <row r="3397" ht="12.75" hidden="1" customHeight="1" x14ac:dyDescent="0.2"/>
    <row r="3398" ht="12.75" hidden="1" customHeight="1" x14ac:dyDescent="0.2"/>
    <row r="3399" ht="12.75" hidden="1" customHeight="1" x14ac:dyDescent="0.2"/>
    <row r="3400" ht="12.75" hidden="1" customHeight="1" x14ac:dyDescent="0.2"/>
    <row r="3401" ht="12.75" hidden="1" customHeight="1" x14ac:dyDescent="0.2"/>
    <row r="3402" ht="12.75" hidden="1" customHeight="1" x14ac:dyDescent="0.2"/>
    <row r="3403" ht="12.75" hidden="1" customHeight="1" x14ac:dyDescent="0.2"/>
    <row r="3404" ht="12.75" hidden="1" customHeight="1" x14ac:dyDescent="0.2"/>
    <row r="3405" ht="12.75" hidden="1" customHeight="1" x14ac:dyDescent="0.2"/>
    <row r="3406" ht="12.75" hidden="1" customHeight="1" x14ac:dyDescent="0.2"/>
    <row r="3407" ht="12.75" hidden="1" customHeight="1" x14ac:dyDescent="0.2"/>
    <row r="3408" ht="12.75" hidden="1" customHeight="1" x14ac:dyDescent="0.2"/>
    <row r="3409" ht="12.75" hidden="1" customHeight="1" x14ac:dyDescent="0.2"/>
    <row r="3410" ht="12.75" hidden="1" customHeight="1" x14ac:dyDescent="0.2"/>
    <row r="3411" ht="12.75" hidden="1" customHeight="1" x14ac:dyDescent="0.2"/>
    <row r="3412" ht="12.75" hidden="1" customHeight="1" x14ac:dyDescent="0.2"/>
    <row r="3413" ht="12.75" hidden="1" customHeight="1" x14ac:dyDescent="0.2"/>
    <row r="3414" ht="12.75" hidden="1" customHeight="1" x14ac:dyDescent="0.2"/>
    <row r="3415" ht="12.75" hidden="1" customHeight="1" x14ac:dyDescent="0.2"/>
    <row r="3416" ht="12.75" hidden="1" customHeight="1" x14ac:dyDescent="0.2"/>
    <row r="3417" ht="12.75" hidden="1" customHeight="1" x14ac:dyDescent="0.2"/>
    <row r="3418" ht="12.75" hidden="1" customHeight="1" x14ac:dyDescent="0.2"/>
    <row r="3419" ht="12.75" hidden="1" customHeight="1" x14ac:dyDescent="0.2"/>
    <row r="3420" ht="12.75" hidden="1" customHeight="1" x14ac:dyDescent="0.2"/>
    <row r="3421" ht="12.75" hidden="1" customHeight="1" x14ac:dyDescent="0.2"/>
    <row r="3422" ht="12.75" hidden="1" customHeight="1" x14ac:dyDescent="0.2"/>
    <row r="3423" ht="12.75" hidden="1" customHeight="1" x14ac:dyDescent="0.2"/>
    <row r="3424" ht="12.75" hidden="1" customHeight="1" x14ac:dyDescent="0.2"/>
    <row r="3425" ht="12.75" hidden="1" customHeight="1" x14ac:dyDescent="0.2"/>
    <row r="3426" ht="12.75" hidden="1" customHeight="1" x14ac:dyDescent="0.2"/>
    <row r="3427" ht="12.75" hidden="1" customHeight="1" x14ac:dyDescent="0.2"/>
    <row r="3428" ht="12.75" hidden="1" customHeight="1" x14ac:dyDescent="0.2"/>
    <row r="3429" ht="12.75" hidden="1" customHeight="1" x14ac:dyDescent="0.2"/>
    <row r="3430" ht="12.75" hidden="1" customHeight="1" x14ac:dyDescent="0.2"/>
    <row r="3431" ht="12.75" hidden="1" customHeight="1" x14ac:dyDescent="0.2"/>
    <row r="3432" ht="12.75" hidden="1" customHeight="1" x14ac:dyDescent="0.2"/>
    <row r="3433" ht="12.75" hidden="1" customHeight="1" x14ac:dyDescent="0.2"/>
    <row r="3434" ht="12.75" hidden="1" customHeight="1" x14ac:dyDescent="0.2"/>
    <row r="3435" ht="12.75" hidden="1" customHeight="1" x14ac:dyDescent="0.2"/>
    <row r="3436" ht="12.75" hidden="1" customHeight="1" x14ac:dyDescent="0.2"/>
    <row r="3437" ht="12.75" hidden="1" customHeight="1" x14ac:dyDescent="0.2"/>
    <row r="3438" ht="12.75" hidden="1" customHeight="1" x14ac:dyDescent="0.2"/>
    <row r="3439" ht="12.75" hidden="1" customHeight="1" x14ac:dyDescent="0.2"/>
    <row r="3440" ht="12.75" hidden="1" customHeight="1" x14ac:dyDescent="0.2"/>
    <row r="3441" ht="12.75" hidden="1" customHeight="1" x14ac:dyDescent="0.2"/>
    <row r="3442" ht="12.75" hidden="1" customHeight="1" x14ac:dyDescent="0.2"/>
    <row r="3443" ht="12.75" hidden="1" customHeight="1" x14ac:dyDescent="0.2"/>
    <row r="3444" ht="12.75" hidden="1" customHeight="1" x14ac:dyDescent="0.2"/>
    <row r="3445" ht="12.75" hidden="1" customHeight="1" x14ac:dyDescent="0.2"/>
    <row r="3446" ht="12.75" hidden="1" customHeight="1" x14ac:dyDescent="0.2"/>
    <row r="3447" ht="12.75" hidden="1" customHeight="1" x14ac:dyDescent="0.2"/>
    <row r="3448" ht="12.75" hidden="1" customHeight="1" x14ac:dyDescent="0.2"/>
    <row r="3449" ht="12.75" hidden="1" customHeight="1" x14ac:dyDescent="0.2"/>
    <row r="3450" ht="12.75" hidden="1" customHeight="1" x14ac:dyDescent="0.2"/>
    <row r="3451" ht="12.75" hidden="1" customHeight="1" x14ac:dyDescent="0.2"/>
    <row r="3452" ht="12.75" hidden="1" customHeight="1" x14ac:dyDescent="0.2"/>
    <row r="3453" ht="12.75" hidden="1" customHeight="1" x14ac:dyDescent="0.2"/>
    <row r="3454" ht="12.75" hidden="1" customHeight="1" x14ac:dyDescent="0.2"/>
    <row r="3455" ht="12.75" hidden="1" customHeight="1" x14ac:dyDescent="0.2"/>
    <row r="3456" ht="12.75" hidden="1" customHeight="1" x14ac:dyDescent="0.2"/>
    <row r="3457" ht="12.75" hidden="1" customHeight="1" x14ac:dyDescent="0.2"/>
    <row r="3458" ht="12.75" hidden="1" customHeight="1" x14ac:dyDescent="0.2"/>
    <row r="3459" ht="12.75" hidden="1" customHeight="1" x14ac:dyDescent="0.2"/>
    <row r="3460" ht="12.75" hidden="1" customHeight="1" x14ac:dyDescent="0.2"/>
    <row r="3461" ht="12.75" hidden="1" customHeight="1" x14ac:dyDescent="0.2"/>
    <row r="3462" ht="12.75" hidden="1" customHeight="1" x14ac:dyDescent="0.2"/>
    <row r="3463" ht="12.75" hidden="1" customHeight="1" x14ac:dyDescent="0.2"/>
    <row r="3464" ht="12.75" hidden="1" customHeight="1" x14ac:dyDescent="0.2"/>
    <row r="3465" ht="12.75" hidden="1" customHeight="1" x14ac:dyDescent="0.2"/>
    <row r="3466" ht="12.75" hidden="1" customHeight="1" x14ac:dyDescent="0.2"/>
    <row r="3467" ht="12.75" hidden="1" customHeight="1" x14ac:dyDescent="0.2"/>
    <row r="3468" ht="12.75" hidden="1" customHeight="1" x14ac:dyDescent="0.2"/>
    <row r="3469" ht="12.75" hidden="1" customHeight="1" x14ac:dyDescent="0.2"/>
    <row r="3470" ht="12.75" hidden="1" customHeight="1" x14ac:dyDescent="0.2"/>
    <row r="3471" ht="12.75" hidden="1" customHeight="1" x14ac:dyDescent="0.2"/>
    <row r="3472" ht="12.75" hidden="1" customHeight="1" x14ac:dyDescent="0.2"/>
    <row r="3473" ht="12.75" hidden="1" customHeight="1" x14ac:dyDescent="0.2"/>
    <row r="3474" ht="12.75" hidden="1" customHeight="1" x14ac:dyDescent="0.2"/>
    <row r="3475" ht="12.75" hidden="1" customHeight="1" x14ac:dyDescent="0.2"/>
    <row r="3476" ht="12.75" hidden="1" customHeight="1" x14ac:dyDescent="0.2"/>
    <row r="3477" ht="12.75" hidden="1" customHeight="1" x14ac:dyDescent="0.2"/>
    <row r="3478" ht="12.75" hidden="1" customHeight="1" x14ac:dyDescent="0.2"/>
    <row r="3479" ht="12.75" hidden="1" customHeight="1" x14ac:dyDescent="0.2"/>
    <row r="3480" ht="12.75" hidden="1" customHeight="1" x14ac:dyDescent="0.2"/>
    <row r="3481" ht="12.75" hidden="1" customHeight="1" x14ac:dyDescent="0.2"/>
    <row r="3482" ht="12.75" hidden="1" customHeight="1" x14ac:dyDescent="0.2"/>
    <row r="3483" ht="12.75" hidden="1" customHeight="1" x14ac:dyDescent="0.2"/>
    <row r="3484" ht="12.75" hidden="1" customHeight="1" x14ac:dyDescent="0.2"/>
    <row r="3485" ht="12.75" hidden="1" customHeight="1" x14ac:dyDescent="0.2"/>
    <row r="3486" ht="12.75" hidden="1" customHeight="1" x14ac:dyDescent="0.2"/>
    <row r="3487" ht="12.75" hidden="1" customHeight="1" x14ac:dyDescent="0.2"/>
    <row r="3488" ht="12.75" hidden="1" customHeight="1" x14ac:dyDescent="0.2"/>
    <row r="3489" ht="12.75" hidden="1" customHeight="1" x14ac:dyDescent="0.2"/>
    <row r="3490" ht="12.75" hidden="1" customHeight="1" x14ac:dyDescent="0.2"/>
    <row r="3491" ht="12.75" hidden="1" customHeight="1" x14ac:dyDescent="0.2"/>
    <row r="3492" ht="12.75" hidden="1" customHeight="1" x14ac:dyDescent="0.2"/>
    <row r="3493" ht="12.75" hidden="1" customHeight="1" x14ac:dyDescent="0.2"/>
    <row r="3494" ht="12.75" hidden="1" customHeight="1" x14ac:dyDescent="0.2"/>
    <row r="3495" ht="12.75" hidden="1" customHeight="1" x14ac:dyDescent="0.2"/>
    <row r="3496" ht="12.75" hidden="1" customHeight="1" x14ac:dyDescent="0.2"/>
    <row r="3497" ht="12.75" hidden="1" customHeight="1" x14ac:dyDescent="0.2"/>
    <row r="3498" ht="12.75" hidden="1" customHeight="1" x14ac:dyDescent="0.2"/>
    <row r="3499" ht="12.75" hidden="1" customHeight="1" x14ac:dyDescent="0.2"/>
    <row r="3500" ht="12.75" hidden="1" customHeight="1" x14ac:dyDescent="0.2"/>
    <row r="3501" ht="12.75" hidden="1" customHeight="1" x14ac:dyDescent="0.2"/>
    <row r="3502" ht="12.75" hidden="1" customHeight="1" x14ac:dyDescent="0.2"/>
    <row r="3503" ht="12.75" hidden="1" customHeight="1" x14ac:dyDescent="0.2"/>
    <row r="3504" ht="12.75" hidden="1" customHeight="1" x14ac:dyDescent="0.2"/>
    <row r="3505" ht="12.75" hidden="1" customHeight="1" x14ac:dyDescent="0.2"/>
    <row r="3506" ht="12.75" hidden="1" customHeight="1" x14ac:dyDescent="0.2"/>
    <row r="3507" ht="12.75" hidden="1" customHeight="1" x14ac:dyDescent="0.2"/>
    <row r="3508" ht="12.75" hidden="1" customHeight="1" x14ac:dyDescent="0.2"/>
    <row r="3509" ht="12.75" hidden="1" customHeight="1" x14ac:dyDescent="0.2"/>
    <row r="3510" ht="12.75" hidden="1" customHeight="1" x14ac:dyDescent="0.2"/>
    <row r="3511" ht="12.75" hidden="1" customHeight="1" x14ac:dyDescent="0.2"/>
    <row r="3512" ht="12.75" hidden="1" customHeight="1" x14ac:dyDescent="0.2"/>
    <row r="3513" ht="12.75" hidden="1" customHeight="1" x14ac:dyDescent="0.2"/>
    <row r="3514" ht="12.75" hidden="1" customHeight="1" x14ac:dyDescent="0.2"/>
    <row r="3515" ht="12.75" hidden="1" customHeight="1" x14ac:dyDescent="0.2"/>
    <row r="3516" ht="12.75" hidden="1" customHeight="1" x14ac:dyDescent="0.2"/>
    <row r="3517" ht="12.75" hidden="1" customHeight="1" x14ac:dyDescent="0.2"/>
    <row r="3518" ht="12.75" hidden="1" customHeight="1" x14ac:dyDescent="0.2"/>
    <row r="3519" ht="12.75" hidden="1" customHeight="1" x14ac:dyDescent="0.2"/>
    <row r="3520" ht="12.75" hidden="1" customHeight="1" x14ac:dyDescent="0.2"/>
    <row r="3521" ht="12.75" hidden="1" customHeight="1" x14ac:dyDescent="0.2"/>
    <row r="3522" ht="12.75" hidden="1" customHeight="1" x14ac:dyDescent="0.2"/>
    <row r="3523" ht="12.75" hidden="1" customHeight="1" x14ac:dyDescent="0.2"/>
    <row r="3524" ht="12.75" hidden="1" customHeight="1" x14ac:dyDescent="0.2"/>
    <row r="3525" ht="12.75" hidden="1" customHeight="1" x14ac:dyDescent="0.2"/>
    <row r="3526" ht="12.75" hidden="1" customHeight="1" x14ac:dyDescent="0.2"/>
    <row r="3527" ht="12.75" hidden="1" customHeight="1" x14ac:dyDescent="0.2"/>
    <row r="3528" ht="12.75" hidden="1" customHeight="1" x14ac:dyDescent="0.2"/>
    <row r="3529" ht="12.75" hidden="1" customHeight="1" x14ac:dyDescent="0.2"/>
    <row r="3530" ht="12.75" hidden="1" customHeight="1" x14ac:dyDescent="0.2"/>
    <row r="3531" ht="12.75" hidden="1" customHeight="1" x14ac:dyDescent="0.2"/>
    <row r="3532" ht="12.75" hidden="1" customHeight="1" x14ac:dyDescent="0.2"/>
    <row r="3533" ht="12.75" hidden="1" customHeight="1" x14ac:dyDescent="0.2"/>
    <row r="3534" ht="12.75" hidden="1" customHeight="1" x14ac:dyDescent="0.2"/>
    <row r="3535" ht="12.75" hidden="1" customHeight="1" x14ac:dyDescent="0.2"/>
    <row r="3536" ht="12.75" hidden="1" customHeight="1" x14ac:dyDescent="0.2"/>
    <row r="3537" ht="12.75" hidden="1" customHeight="1" x14ac:dyDescent="0.2"/>
    <row r="3538" ht="12.75" hidden="1" customHeight="1" x14ac:dyDescent="0.2"/>
    <row r="3539" ht="12.75" hidden="1" customHeight="1" x14ac:dyDescent="0.2"/>
    <row r="3540" ht="12.75" hidden="1" customHeight="1" x14ac:dyDescent="0.2"/>
    <row r="3541" ht="12.75" hidden="1" customHeight="1" x14ac:dyDescent="0.2"/>
    <row r="3542" ht="12.75" hidden="1" customHeight="1" x14ac:dyDescent="0.2"/>
    <row r="3543" ht="12.75" hidden="1" customHeight="1" x14ac:dyDescent="0.2"/>
    <row r="3544" ht="12.75" hidden="1" customHeight="1" x14ac:dyDescent="0.2"/>
    <row r="3545" ht="12.75" hidden="1" customHeight="1" x14ac:dyDescent="0.2"/>
    <row r="3546" ht="12.75" hidden="1" customHeight="1" x14ac:dyDescent="0.2"/>
    <row r="3547" ht="12.75" hidden="1" customHeight="1" x14ac:dyDescent="0.2"/>
    <row r="3548" ht="12.75" hidden="1" customHeight="1" x14ac:dyDescent="0.2"/>
    <row r="3549" ht="12.75" hidden="1" customHeight="1" x14ac:dyDescent="0.2"/>
    <row r="3550" ht="12.75" hidden="1" customHeight="1" x14ac:dyDescent="0.2"/>
    <row r="3551" ht="12.75" hidden="1" customHeight="1" x14ac:dyDescent="0.2"/>
    <row r="3552" ht="12.75" hidden="1" customHeight="1" x14ac:dyDescent="0.2"/>
    <row r="3553" ht="12.75" hidden="1" customHeight="1" x14ac:dyDescent="0.2"/>
    <row r="3554" ht="12.75" hidden="1" customHeight="1" x14ac:dyDescent="0.2"/>
    <row r="3555" ht="12.75" hidden="1" customHeight="1" x14ac:dyDescent="0.2"/>
    <row r="3556" ht="12.75" hidden="1" customHeight="1" x14ac:dyDescent="0.2"/>
    <row r="3557" ht="12.75" hidden="1" customHeight="1" x14ac:dyDescent="0.2"/>
    <row r="3558" ht="12.75" hidden="1" customHeight="1" x14ac:dyDescent="0.2"/>
    <row r="3559" ht="12.75" hidden="1" customHeight="1" x14ac:dyDescent="0.2"/>
    <row r="3560" ht="12.75" hidden="1" customHeight="1" x14ac:dyDescent="0.2"/>
    <row r="3561" ht="12.75" hidden="1" customHeight="1" x14ac:dyDescent="0.2"/>
    <row r="3562" ht="12.75" hidden="1" customHeight="1" x14ac:dyDescent="0.2"/>
    <row r="3563" ht="12.75" hidden="1" customHeight="1" x14ac:dyDescent="0.2"/>
    <row r="3564" ht="12.75" hidden="1" customHeight="1" x14ac:dyDescent="0.2"/>
    <row r="3565" ht="12.75" hidden="1" customHeight="1" x14ac:dyDescent="0.2"/>
    <row r="3566" ht="12.75" hidden="1" customHeight="1" x14ac:dyDescent="0.2"/>
    <row r="3567" ht="12.75" hidden="1" customHeight="1" x14ac:dyDescent="0.2"/>
    <row r="3568" ht="12.75" hidden="1" customHeight="1" x14ac:dyDescent="0.2"/>
    <row r="3569" ht="12.75" hidden="1" customHeight="1" x14ac:dyDescent="0.2"/>
    <row r="3570" ht="12.75" hidden="1" customHeight="1" x14ac:dyDescent="0.2"/>
    <row r="3571" ht="12.75" hidden="1" customHeight="1" x14ac:dyDescent="0.2"/>
    <row r="3572" ht="12.75" hidden="1" customHeight="1" x14ac:dyDescent="0.2"/>
    <row r="3573" ht="12.75" hidden="1" customHeight="1" x14ac:dyDescent="0.2"/>
    <row r="3574" ht="12.75" hidden="1" customHeight="1" x14ac:dyDescent="0.2"/>
    <row r="3575" ht="12.75" hidden="1" customHeight="1" x14ac:dyDescent="0.2"/>
    <row r="3576" ht="12.75" hidden="1" customHeight="1" x14ac:dyDescent="0.2"/>
    <row r="3577" ht="12.75" hidden="1" customHeight="1" x14ac:dyDescent="0.2"/>
    <row r="3578" ht="12.75" hidden="1" customHeight="1" x14ac:dyDescent="0.2"/>
    <row r="3579" ht="12.75" hidden="1" customHeight="1" x14ac:dyDescent="0.2"/>
    <row r="3580" ht="12.75" hidden="1" customHeight="1" x14ac:dyDescent="0.2"/>
    <row r="3581" ht="12.75" hidden="1" customHeight="1" x14ac:dyDescent="0.2"/>
    <row r="3582" ht="12.75" hidden="1" customHeight="1" x14ac:dyDescent="0.2"/>
    <row r="3583" ht="12.75" hidden="1" customHeight="1" x14ac:dyDescent="0.2"/>
    <row r="3584" ht="12.75" hidden="1" customHeight="1" x14ac:dyDescent="0.2"/>
    <row r="3585" ht="12.75" hidden="1" customHeight="1" x14ac:dyDescent="0.2"/>
    <row r="3586" ht="12.75" hidden="1" customHeight="1" x14ac:dyDescent="0.2"/>
    <row r="3587" ht="12.75" hidden="1" customHeight="1" x14ac:dyDescent="0.2"/>
    <row r="3588" ht="12.75" hidden="1" customHeight="1" x14ac:dyDescent="0.2"/>
    <row r="3589" ht="12.75" hidden="1" customHeight="1" x14ac:dyDescent="0.2"/>
    <row r="3590" ht="12.75" hidden="1" customHeight="1" x14ac:dyDescent="0.2"/>
    <row r="3591" ht="12.75" hidden="1" customHeight="1" x14ac:dyDescent="0.2"/>
    <row r="3592" ht="12.75" hidden="1" customHeight="1" x14ac:dyDescent="0.2"/>
    <row r="3593" ht="12.75" hidden="1" customHeight="1" x14ac:dyDescent="0.2"/>
    <row r="3594" ht="12.75" hidden="1" customHeight="1" x14ac:dyDescent="0.2"/>
    <row r="3595" ht="12.75" hidden="1" customHeight="1" x14ac:dyDescent="0.2"/>
    <row r="3596" ht="12.75" hidden="1" customHeight="1" x14ac:dyDescent="0.2"/>
    <row r="3597" ht="12.75" hidden="1" customHeight="1" x14ac:dyDescent="0.2"/>
    <row r="3598" ht="12.75" hidden="1" customHeight="1" x14ac:dyDescent="0.2"/>
    <row r="3599" ht="12.75" hidden="1" customHeight="1" x14ac:dyDescent="0.2"/>
    <row r="3600" ht="12.75" hidden="1" customHeight="1" x14ac:dyDescent="0.2"/>
    <row r="3601" ht="12.75" hidden="1" customHeight="1" x14ac:dyDescent="0.2"/>
    <row r="3602" ht="12.75" hidden="1" customHeight="1" x14ac:dyDescent="0.2"/>
    <row r="3603" ht="12.75" hidden="1" customHeight="1" x14ac:dyDescent="0.2"/>
    <row r="3604" ht="12.75" hidden="1" customHeight="1" x14ac:dyDescent="0.2"/>
    <row r="3605" ht="12.75" hidden="1" customHeight="1" x14ac:dyDescent="0.2"/>
    <row r="3606" ht="12.75" hidden="1" customHeight="1" x14ac:dyDescent="0.2"/>
    <row r="3607" ht="12.75" hidden="1" customHeight="1" x14ac:dyDescent="0.2"/>
    <row r="3608" ht="12.75" hidden="1" customHeight="1" x14ac:dyDescent="0.2"/>
    <row r="3609" ht="12.75" hidden="1" customHeight="1" x14ac:dyDescent="0.2"/>
    <row r="3610" ht="12.75" hidden="1" customHeight="1" x14ac:dyDescent="0.2"/>
    <row r="3611" ht="12.75" hidden="1" customHeight="1" x14ac:dyDescent="0.2"/>
    <row r="3612" ht="12.75" hidden="1" customHeight="1" x14ac:dyDescent="0.2"/>
    <row r="3613" ht="12.75" hidden="1" customHeight="1" x14ac:dyDescent="0.2"/>
    <row r="3614" ht="12.75" hidden="1" customHeight="1" x14ac:dyDescent="0.2"/>
    <row r="3615" ht="12.75" hidden="1" customHeight="1" x14ac:dyDescent="0.2"/>
    <row r="3616" ht="12.75" hidden="1" customHeight="1" x14ac:dyDescent="0.2"/>
    <row r="3617" ht="12.75" hidden="1" customHeight="1" x14ac:dyDescent="0.2"/>
    <row r="3618" ht="12.75" hidden="1" customHeight="1" x14ac:dyDescent="0.2"/>
    <row r="3619" ht="12.75" hidden="1" customHeight="1" x14ac:dyDescent="0.2"/>
    <row r="3620" ht="12.75" hidden="1" customHeight="1" x14ac:dyDescent="0.2"/>
    <row r="3621" ht="12.75" hidden="1" customHeight="1" x14ac:dyDescent="0.2"/>
    <row r="3622" ht="12.75" hidden="1" customHeight="1" x14ac:dyDescent="0.2"/>
    <row r="3623" ht="12.75" hidden="1" customHeight="1" x14ac:dyDescent="0.2"/>
    <row r="3624" ht="12.75" hidden="1" customHeight="1" x14ac:dyDescent="0.2"/>
    <row r="3625" ht="12.75" hidden="1" customHeight="1" x14ac:dyDescent="0.2"/>
    <row r="3626" ht="12.75" hidden="1" customHeight="1" x14ac:dyDescent="0.2"/>
    <row r="3627" ht="12.75" hidden="1" customHeight="1" x14ac:dyDescent="0.2"/>
    <row r="3628" ht="12.75" hidden="1" customHeight="1" x14ac:dyDescent="0.2"/>
    <row r="3629" ht="12.75" hidden="1" customHeight="1" x14ac:dyDescent="0.2"/>
    <row r="3630" ht="12.75" hidden="1" customHeight="1" x14ac:dyDescent="0.2"/>
    <row r="3631" ht="12.75" hidden="1" customHeight="1" x14ac:dyDescent="0.2"/>
    <row r="3632" ht="12.75" hidden="1" customHeight="1" x14ac:dyDescent="0.2"/>
    <row r="3633" ht="12.75" hidden="1" customHeight="1" x14ac:dyDescent="0.2"/>
    <row r="3634" ht="12.75" hidden="1" customHeight="1" x14ac:dyDescent="0.2"/>
    <row r="3635" ht="12.75" hidden="1" customHeight="1" x14ac:dyDescent="0.2"/>
    <row r="3636" ht="12.75" hidden="1" customHeight="1" x14ac:dyDescent="0.2"/>
    <row r="3637" ht="12.75" hidden="1" customHeight="1" x14ac:dyDescent="0.2"/>
    <row r="3638" ht="12.75" hidden="1" customHeight="1" x14ac:dyDescent="0.2"/>
    <row r="3639" ht="12.75" hidden="1" customHeight="1" x14ac:dyDescent="0.2"/>
    <row r="3640" ht="12.75" hidden="1" customHeight="1" x14ac:dyDescent="0.2"/>
    <row r="3641" ht="12.75" hidden="1" customHeight="1" x14ac:dyDescent="0.2"/>
    <row r="3642" ht="12.75" hidden="1" customHeight="1" x14ac:dyDescent="0.2"/>
    <row r="3643" ht="12.75" hidden="1" customHeight="1" x14ac:dyDescent="0.2"/>
    <row r="3644" ht="12.75" hidden="1" customHeight="1" x14ac:dyDescent="0.2"/>
    <row r="3645" ht="12.75" hidden="1" customHeight="1" x14ac:dyDescent="0.2"/>
    <row r="3646" ht="12.75" hidden="1" customHeight="1" x14ac:dyDescent="0.2"/>
    <row r="3647" ht="12.75" hidden="1" customHeight="1" x14ac:dyDescent="0.2"/>
    <row r="3648" ht="12.75" hidden="1" customHeight="1" x14ac:dyDescent="0.2"/>
    <row r="3649" ht="12.75" hidden="1" customHeight="1" x14ac:dyDescent="0.2"/>
    <row r="3650" ht="12.75" hidden="1" customHeight="1" x14ac:dyDescent="0.2"/>
    <row r="3651" ht="12.75" hidden="1" customHeight="1" x14ac:dyDescent="0.2"/>
    <row r="3652" ht="12.75" hidden="1" customHeight="1" x14ac:dyDescent="0.2"/>
    <row r="3653" ht="12.75" hidden="1" customHeight="1" x14ac:dyDescent="0.2"/>
    <row r="3654" ht="12.75" hidden="1" customHeight="1" x14ac:dyDescent="0.2"/>
    <row r="3655" ht="12.75" hidden="1" customHeight="1" x14ac:dyDescent="0.2"/>
    <row r="3656" ht="12.75" hidden="1" customHeight="1" x14ac:dyDescent="0.2"/>
    <row r="3657" ht="12.75" hidden="1" customHeight="1" x14ac:dyDescent="0.2"/>
    <row r="3658" ht="12.75" hidden="1" customHeight="1" x14ac:dyDescent="0.2"/>
    <row r="3659" ht="12.75" hidden="1" customHeight="1" x14ac:dyDescent="0.2"/>
    <row r="3660" ht="12.75" hidden="1" customHeight="1" x14ac:dyDescent="0.2"/>
    <row r="3661" ht="12.75" hidden="1" customHeight="1" x14ac:dyDescent="0.2"/>
    <row r="3662" ht="12.75" hidden="1" customHeight="1" x14ac:dyDescent="0.2"/>
    <row r="3663" ht="12.75" hidden="1" customHeight="1" x14ac:dyDescent="0.2"/>
    <row r="3664" ht="12.75" hidden="1" customHeight="1" x14ac:dyDescent="0.2"/>
    <row r="3665" ht="12.75" hidden="1" customHeight="1" x14ac:dyDescent="0.2"/>
    <row r="3666" ht="12.75" hidden="1" customHeight="1" x14ac:dyDescent="0.2"/>
    <row r="3667" ht="12.75" hidden="1" customHeight="1" x14ac:dyDescent="0.2"/>
    <row r="3668" ht="12.75" hidden="1" customHeight="1" x14ac:dyDescent="0.2"/>
    <row r="3669" ht="12.75" hidden="1" customHeight="1" x14ac:dyDescent="0.2"/>
    <row r="3670" ht="12.75" hidden="1" customHeight="1" x14ac:dyDescent="0.2"/>
    <row r="3671" ht="12.75" hidden="1" customHeight="1" x14ac:dyDescent="0.2"/>
    <row r="3672" ht="12.75" hidden="1" customHeight="1" x14ac:dyDescent="0.2"/>
    <row r="3673" ht="12.75" hidden="1" customHeight="1" x14ac:dyDescent="0.2"/>
    <row r="3674" ht="12.75" hidden="1" customHeight="1" x14ac:dyDescent="0.2"/>
    <row r="3675" ht="12.75" hidden="1" customHeight="1" x14ac:dyDescent="0.2"/>
    <row r="3676" ht="12.75" hidden="1" customHeight="1" x14ac:dyDescent="0.2"/>
    <row r="3677" ht="12.75" hidden="1" customHeight="1" x14ac:dyDescent="0.2"/>
    <row r="3678" ht="12.75" hidden="1" customHeight="1" x14ac:dyDescent="0.2"/>
    <row r="3679" ht="12.75" hidden="1" customHeight="1" x14ac:dyDescent="0.2"/>
    <row r="3680" ht="12.75" hidden="1" customHeight="1" x14ac:dyDescent="0.2"/>
    <row r="3681" ht="12.75" hidden="1" customHeight="1" x14ac:dyDescent="0.2"/>
    <row r="3682" ht="12.75" hidden="1" customHeight="1" x14ac:dyDescent="0.2"/>
    <row r="3683" ht="12.75" hidden="1" customHeight="1" x14ac:dyDescent="0.2"/>
    <row r="3684" ht="12.75" hidden="1" customHeight="1" x14ac:dyDescent="0.2"/>
    <row r="3685" ht="12.75" hidden="1" customHeight="1" x14ac:dyDescent="0.2"/>
    <row r="3686" ht="12.75" hidden="1" customHeight="1" x14ac:dyDescent="0.2"/>
    <row r="3687" ht="12.75" hidden="1" customHeight="1" x14ac:dyDescent="0.2"/>
    <row r="3688" ht="12.75" hidden="1" customHeight="1" x14ac:dyDescent="0.2"/>
    <row r="3689" ht="12.75" hidden="1" customHeight="1" x14ac:dyDescent="0.2"/>
    <row r="3690" ht="12.75" hidden="1" customHeight="1" x14ac:dyDescent="0.2"/>
    <row r="3691" ht="12.75" hidden="1" customHeight="1" x14ac:dyDescent="0.2"/>
    <row r="3692" ht="12.75" hidden="1" customHeight="1" x14ac:dyDescent="0.2"/>
    <row r="3693" ht="12.75" hidden="1" customHeight="1" x14ac:dyDescent="0.2"/>
    <row r="3694" ht="12.75" hidden="1" customHeight="1" x14ac:dyDescent="0.2"/>
    <row r="3695" ht="12.75" hidden="1" customHeight="1" x14ac:dyDescent="0.2"/>
    <row r="3696" ht="12.75" hidden="1" customHeight="1" x14ac:dyDescent="0.2"/>
    <row r="3697" ht="12.75" hidden="1" customHeight="1" x14ac:dyDescent="0.2"/>
    <row r="3698" ht="12.75" hidden="1" customHeight="1" x14ac:dyDescent="0.2"/>
    <row r="3699" ht="12.75" hidden="1" customHeight="1" x14ac:dyDescent="0.2"/>
    <row r="3700" ht="12.75" hidden="1" customHeight="1" x14ac:dyDescent="0.2"/>
    <row r="3701" ht="12.75" hidden="1" customHeight="1" x14ac:dyDescent="0.2"/>
    <row r="3702" ht="12.75" hidden="1" customHeight="1" x14ac:dyDescent="0.2"/>
    <row r="3703" ht="12.75" hidden="1" customHeight="1" x14ac:dyDescent="0.2"/>
    <row r="3704" ht="12.75" hidden="1" customHeight="1" x14ac:dyDescent="0.2"/>
    <row r="3705" ht="12.75" hidden="1" customHeight="1" x14ac:dyDescent="0.2"/>
    <row r="3706" ht="12.75" hidden="1" customHeight="1" x14ac:dyDescent="0.2"/>
    <row r="3707" ht="12.75" hidden="1" customHeight="1" x14ac:dyDescent="0.2"/>
    <row r="3708" ht="12.75" hidden="1" customHeight="1" x14ac:dyDescent="0.2"/>
    <row r="3709" ht="12.75" hidden="1" customHeight="1" x14ac:dyDescent="0.2"/>
    <row r="3710" ht="12.75" hidden="1" customHeight="1" x14ac:dyDescent="0.2"/>
    <row r="3711" ht="12.75" hidden="1" customHeight="1" x14ac:dyDescent="0.2"/>
    <row r="3712" ht="12.75" hidden="1" customHeight="1" x14ac:dyDescent="0.2"/>
    <row r="3713" ht="12.75" hidden="1" customHeight="1" x14ac:dyDescent="0.2"/>
    <row r="3714" ht="12.75" hidden="1" customHeight="1" x14ac:dyDescent="0.2"/>
    <row r="3715" ht="12.75" hidden="1" customHeight="1" x14ac:dyDescent="0.2"/>
    <row r="3716" ht="12.75" hidden="1" customHeight="1" x14ac:dyDescent="0.2"/>
    <row r="3717" ht="12.75" hidden="1" customHeight="1" x14ac:dyDescent="0.2"/>
    <row r="3718" ht="12.75" hidden="1" customHeight="1" x14ac:dyDescent="0.2"/>
    <row r="3719" ht="12.75" hidden="1" customHeight="1" x14ac:dyDescent="0.2"/>
    <row r="3720" ht="12.75" hidden="1" customHeight="1" x14ac:dyDescent="0.2"/>
    <row r="3721" ht="12.75" hidden="1" customHeight="1" x14ac:dyDescent="0.2"/>
    <row r="3722" ht="12.75" hidden="1" customHeight="1" x14ac:dyDescent="0.2"/>
    <row r="3723" ht="12.75" hidden="1" customHeight="1" x14ac:dyDescent="0.2"/>
    <row r="3724" ht="12.75" hidden="1" customHeight="1" x14ac:dyDescent="0.2"/>
    <row r="3725" ht="12.75" hidden="1" customHeight="1" x14ac:dyDescent="0.2"/>
    <row r="3726" ht="12.75" hidden="1" customHeight="1" x14ac:dyDescent="0.2"/>
    <row r="3727" ht="12.75" hidden="1" customHeight="1" x14ac:dyDescent="0.2"/>
    <row r="3728" ht="12.75" hidden="1" customHeight="1" x14ac:dyDescent="0.2"/>
    <row r="3729" ht="12.75" hidden="1" customHeight="1" x14ac:dyDescent="0.2"/>
    <row r="3730" ht="12.75" hidden="1" customHeight="1" x14ac:dyDescent="0.2"/>
    <row r="3731" ht="12.75" hidden="1" customHeight="1" x14ac:dyDescent="0.2"/>
    <row r="3732" ht="12.75" hidden="1" customHeight="1" x14ac:dyDescent="0.2"/>
    <row r="3733" ht="12.75" hidden="1" customHeight="1" x14ac:dyDescent="0.2"/>
    <row r="3734" ht="12.75" hidden="1" customHeight="1" x14ac:dyDescent="0.2"/>
    <row r="3735" ht="12.75" hidden="1" customHeight="1" x14ac:dyDescent="0.2"/>
    <row r="3736" ht="12.75" hidden="1" customHeight="1" x14ac:dyDescent="0.2"/>
    <row r="3737" ht="12.75" hidden="1" customHeight="1" x14ac:dyDescent="0.2"/>
    <row r="3738" ht="12.75" hidden="1" customHeight="1" x14ac:dyDescent="0.2"/>
    <row r="3739" ht="12.75" hidden="1" customHeight="1" x14ac:dyDescent="0.2"/>
    <row r="3740" ht="12.75" hidden="1" customHeight="1" x14ac:dyDescent="0.2"/>
    <row r="3741" ht="12.75" hidden="1" customHeight="1" x14ac:dyDescent="0.2"/>
    <row r="3742" ht="12.75" hidden="1" customHeight="1" x14ac:dyDescent="0.2"/>
    <row r="3743" ht="12.75" hidden="1" customHeight="1" x14ac:dyDescent="0.2"/>
    <row r="3744" ht="12.75" hidden="1" customHeight="1" x14ac:dyDescent="0.2"/>
    <row r="3745" ht="12.75" hidden="1" customHeight="1" x14ac:dyDescent="0.2"/>
    <row r="3746" ht="12.75" hidden="1" customHeight="1" x14ac:dyDescent="0.2"/>
    <row r="3747" ht="12.75" hidden="1" customHeight="1" x14ac:dyDescent="0.2"/>
    <row r="3748" ht="12.75" hidden="1" customHeight="1" x14ac:dyDescent="0.2"/>
    <row r="3749" ht="12.75" hidden="1" customHeight="1" x14ac:dyDescent="0.2"/>
    <row r="3750" ht="12.75" hidden="1" customHeight="1" x14ac:dyDescent="0.2"/>
    <row r="3751" ht="12.75" hidden="1" customHeight="1" x14ac:dyDescent="0.2"/>
    <row r="3752" ht="12.75" hidden="1" customHeight="1" x14ac:dyDescent="0.2"/>
    <row r="3753" ht="12.75" hidden="1" customHeight="1" x14ac:dyDescent="0.2"/>
    <row r="3754" ht="12.75" hidden="1" customHeight="1" x14ac:dyDescent="0.2"/>
    <row r="3755" ht="12.75" hidden="1" customHeight="1" x14ac:dyDescent="0.2"/>
    <row r="3756" ht="12.75" hidden="1" customHeight="1" x14ac:dyDescent="0.2"/>
    <row r="3757" ht="12.75" hidden="1" customHeight="1" x14ac:dyDescent="0.2"/>
    <row r="3758" ht="12.75" hidden="1" customHeight="1" x14ac:dyDescent="0.2"/>
    <row r="3759" ht="12.75" hidden="1" customHeight="1" x14ac:dyDescent="0.2"/>
    <row r="3760" ht="12.75" hidden="1" customHeight="1" x14ac:dyDescent="0.2"/>
    <row r="3761" ht="12.75" hidden="1" customHeight="1" x14ac:dyDescent="0.2"/>
    <row r="3762" ht="12.75" hidden="1" customHeight="1" x14ac:dyDescent="0.2"/>
    <row r="3763" ht="12.75" hidden="1" customHeight="1" x14ac:dyDescent="0.2"/>
    <row r="3764" ht="12.75" hidden="1" customHeight="1" x14ac:dyDescent="0.2"/>
    <row r="3765" ht="12.75" hidden="1" customHeight="1" x14ac:dyDescent="0.2"/>
    <row r="3766" ht="12.75" hidden="1" customHeight="1" x14ac:dyDescent="0.2"/>
    <row r="3767" ht="12.75" hidden="1" customHeight="1" x14ac:dyDescent="0.2"/>
    <row r="3768" ht="12.75" hidden="1" customHeight="1" x14ac:dyDescent="0.2"/>
    <row r="3769" ht="12.75" hidden="1" customHeight="1" x14ac:dyDescent="0.2"/>
    <row r="3770" ht="12.75" hidden="1" customHeight="1" x14ac:dyDescent="0.2"/>
    <row r="3771" ht="12.75" hidden="1" customHeight="1" x14ac:dyDescent="0.2"/>
    <row r="3772" ht="12.75" hidden="1" customHeight="1" x14ac:dyDescent="0.2"/>
    <row r="3773" ht="12.75" hidden="1" customHeight="1" x14ac:dyDescent="0.2"/>
    <row r="3774" ht="12.75" hidden="1" customHeight="1" x14ac:dyDescent="0.2"/>
    <row r="3775" ht="12.75" hidden="1" customHeight="1" x14ac:dyDescent="0.2"/>
    <row r="3776" ht="12.75" hidden="1" customHeight="1" x14ac:dyDescent="0.2"/>
    <row r="3777" ht="12.75" hidden="1" customHeight="1" x14ac:dyDescent="0.2"/>
    <row r="3778" ht="12.75" hidden="1" customHeight="1" x14ac:dyDescent="0.2"/>
    <row r="3779" ht="12.75" hidden="1" customHeight="1" x14ac:dyDescent="0.2"/>
    <row r="3780" ht="12.75" hidden="1" customHeight="1" x14ac:dyDescent="0.2"/>
    <row r="3781" ht="12.75" hidden="1" customHeight="1" x14ac:dyDescent="0.2"/>
    <row r="3782" ht="12.75" hidden="1" customHeight="1" x14ac:dyDescent="0.2"/>
    <row r="3783" ht="12.75" hidden="1" customHeight="1" x14ac:dyDescent="0.2"/>
    <row r="3784" ht="12.75" hidden="1" customHeight="1" x14ac:dyDescent="0.2"/>
    <row r="3785" ht="12.75" hidden="1" customHeight="1" x14ac:dyDescent="0.2"/>
    <row r="3786" ht="12.75" hidden="1" customHeight="1" x14ac:dyDescent="0.2"/>
    <row r="3787" ht="12.75" hidden="1" customHeight="1" x14ac:dyDescent="0.2"/>
    <row r="3788" ht="12.75" hidden="1" customHeight="1" x14ac:dyDescent="0.2"/>
    <row r="3789" ht="12.75" hidden="1" customHeight="1" x14ac:dyDescent="0.2"/>
    <row r="3790" ht="12.75" hidden="1" customHeight="1" x14ac:dyDescent="0.2"/>
    <row r="3791" ht="12.75" hidden="1" customHeight="1" x14ac:dyDescent="0.2"/>
    <row r="3792" ht="12.75" hidden="1" customHeight="1" x14ac:dyDescent="0.2"/>
    <row r="3793" ht="12.75" hidden="1" customHeight="1" x14ac:dyDescent="0.2"/>
    <row r="3794" ht="12.75" hidden="1" customHeight="1" x14ac:dyDescent="0.2"/>
    <row r="3795" ht="12.75" hidden="1" customHeight="1" x14ac:dyDescent="0.2"/>
    <row r="3796" ht="12.75" hidden="1" customHeight="1" x14ac:dyDescent="0.2"/>
    <row r="3797" ht="12.75" hidden="1" customHeight="1" x14ac:dyDescent="0.2"/>
    <row r="3798" ht="12.75" hidden="1" customHeight="1" x14ac:dyDescent="0.2"/>
    <row r="3799" ht="12.75" hidden="1" customHeight="1" x14ac:dyDescent="0.2"/>
    <row r="3800" ht="12.75" hidden="1" customHeight="1" x14ac:dyDescent="0.2"/>
    <row r="3801" ht="12.75" hidden="1" customHeight="1" x14ac:dyDescent="0.2"/>
    <row r="3802" ht="12.75" hidden="1" customHeight="1" x14ac:dyDescent="0.2"/>
    <row r="3803" ht="12.75" hidden="1" customHeight="1" x14ac:dyDescent="0.2"/>
    <row r="3804" ht="12.75" hidden="1" customHeight="1" x14ac:dyDescent="0.2"/>
    <row r="3805" ht="12.75" hidden="1" customHeight="1" x14ac:dyDescent="0.2"/>
    <row r="3806" ht="12.75" hidden="1" customHeight="1" x14ac:dyDescent="0.2"/>
    <row r="3807" ht="12.75" hidden="1" customHeight="1" x14ac:dyDescent="0.2"/>
    <row r="3808" ht="12.75" hidden="1" customHeight="1" x14ac:dyDescent="0.2"/>
    <row r="3809" ht="12.75" hidden="1" customHeight="1" x14ac:dyDescent="0.2"/>
    <row r="3810" ht="12.75" hidden="1" customHeight="1" x14ac:dyDescent="0.2"/>
    <row r="3811" ht="12.75" hidden="1" customHeight="1" x14ac:dyDescent="0.2"/>
    <row r="3812" ht="12.75" hidden="1" customHeight="1" x14ac:dyDescent="0.2"/>
    <row r="3813" ht="12.75" hidden="1" customHeight="1" x14ac:dyDescent="0.2"/>
    <row r="3814" ht="12.75" hidden="1" customHeight="1" x14ac:dyDescent="0.2"/>
    <row r="3815" ht="12.75" hidden="1" customHeight="1" x14ac:dyDescent="0.2"/>
    <row r="3816" ht="12.75" hidden="1" customHeight="1" x14ac:dyDescent="0.2"/>
    <row r="3817" ht="12.75" hidden="1" customHeight="1" x14ac:dyDescent="0.2"/>
    <row r="3818" ht="12.75" hidden="1" customHeight="1" x14ac:dyDescent="0.2"/>
    <row r="3819" ht="12.75" hidden="1" customHeight="1" x14ac:dyDescent="0.2"/>
    <row r="3820" ht="12.75" hidden="1" customHeight="1" x14ac:dyDescent="0.2"/>
    <row r="3821" ht="12.75" hidden="1" customHeight="1" x14ac:dyDescent="0.2"/>
    <row r="3822" ht="12.75" hidden="1" customHeight="1" x14ac:dyDescent="0.2"/>
    <row r="3823" ht="12.75" hidden="1" customHeight="1" x14ac:dyDescent="0.2"/>
    <row r="3824" ht="12.75" hidden="1" customHeight="1" x14ac:dyDescent="0.2"/>
    <row r="3825" ht="12.75" hidden="1" customHeight="1" x14ac:dyDescent="0.2"/>
    <row r="3826" ht="12.75" hidden="1" customHeight="1" x14ac:dyDescent="0.2"/>
    <row r="3827" ht="12.75" hidden="1" customHeight="1" x14ac:dyDescent="0.2"/>
    <row r="3828" ht="12.75" hidden="1" customHeight="1" x14ac:dyDescent="0.2"/>
    <row r="3829" ht="12.75" hidden="1" customHeight="1" x14ac:dyDescent="0.2"/>
    <row r="3830" ht="12.75" hidden="1" customHeight="1" x14ac:dyDescent="0.2"/>
    <row r="3831" ht="12.75" hidden="1" customHeight="1" x14ac:dyDescent="0.2"/>
    <row r="3832" ht="12.75" hidden="1" customHeight="1" x14ac:dyDescent="0.2"/>
    <row r="3833" ht="12.75" hidden="1" customHeight="1" x14ac:dyDescent="0.2"/>
    <row r="3834" ht="12.75" hidden="1" customHeight="1" x14ac:dyDescent="0.2"/>
    <row r="3835" ht="12.75" hidden="1" customHeight="1" x14ac:dyDescent="0.2"/>
    <row r="3836" ht="12.75" hidden="1" customHeight="1" x14ac:dyDescent="0.2"/>
    <row r="3837" ht="12.75" hidden="1" customHeight="1" x14ac:dyDescent="0.2"/>
    <row r="3838" ht="12.75" hidden="1" customHeight="1" x14ac:dyDescent="0.2"/>
    <row r="3839" ht="12.75" hidden="1" customHeight="1" x14ac:dyDescent="0.2"/>
    <row r="3840" ht="12.75" hidden="1" customHeight="1" x14ac:dyDescent="0.2"/>
    <row r="3841" ht="12.75" hidden="1" customHeight="1" x14ac:dyDescent="0.2"/>
    <row r="3842" ht="12.75" hidden="1" customHeight="1" x14ac:dyDescent="0.2"/>
    <row r="3843" ht="12.75" hidden="1" customHeight="1" x14ac:dyDescent="0.2"/>
    <row r="3844" ht="12.75" hidden="1" customHeight="1" x14ac:dyDescent="0.2"/>
    <row r="3845" ht="12.75" hidden="1" customHeight="1" x14ac:dyDescent="0.2"/>
    <row r="3846" ht="12.75" hidden="1" customHeight="1" x14ac:dyDescent="0.2"/>
    <row r="3847" ht="12.75" hidden="1" customHeight="1" x14ac:dyDescent="0.2"/>
    <row r="3848" ht="12.75" hidden="1" customHeight="1" x14ac:dyDescent="0.2"/>
    <row r="3849" ht="12.75" hidden="1" customHeight="1" x14ac:dyDescent="0.2"/>
    <row r="3850" ht="12.75" hidden="1" customHeight="1" x14ac:dyDescent="0.2"/>
    <row r="3851" ht="12.75" hidden="1" customHeight="1" x14ac:dyDescent="0.2"/>
    <row r="3852" ht="12.75" hidden="1" customHeight="1" x14ac:dyDescent="0.2"/>
    <row r="3853" ht="12.75" hidden="1" customHeight="1" x14ac:dyDescent="0.2"/>
    <row r="3854" ht="12.75" hidden="1" customHeight="1" x14ac:dyDescent="0.2"/>
    <row r="3855" ht="12.75" hidden="1" customHeight="1" x14ac:dyDescent="0.2"/>
    <row r="3856" ht="12.75" hidden="1" customHeight="1" x14ac:dyDescent="0.2"/>
    <row r="3857" ht="12.75" hidden="1" customHeight="1" x14ac:dyDescent="0.2"/>
    <row r="3858" ht="12.75" hidden="1" customHeight="1" x14ac:dyDescent="0.2"/>
    <row r="3859" ht="12.75" hidden="1" customHeight="1" x14ac:dyDescent="0.2"/>
    <row r="3860" ht="12.75" hidden="1" customHeight="1" x14ac:dyDescent="0.2"/>
    <row r="3861" ht="12.75" hidden="1" customHeight="1" x14ac:dyDescent="0.2"/>
    <row r="3862" ht="12.75" hidden="1" customHeight="1" x14ac:dyDescent="0.2"/>
    <row r="3863" ht="12.75" hidden="1" customHeight="1" x14ac:dyDescent="0.2"/>
    <row r="3864" ht="12.75" hidden="1" customHeight="1" x14ac:dyDescent="0.2"/>
    <row r="3865" ht="12.75" hidden="1" customHeight="1" x14ac:dyDescent="0.2"/>
    <row r="3866" ht="12.75" hidden="1" customHeight="1" x14ac:dyDescent="0.2"/>
    <row r="3867" ht="12.75" hidden="1" customHeight="1" x14ac:dyDescent="0.2"/>
    <row r="3868" ht="12.75" hidden="1" customHeight="1" x14ac:dyDescent="0.2"/>
    <row r="3869" ht="12.75" hidden="1" customHeight="1" x14ac:dyDescent="0.2"/>
    <row r="3870" ht="12.75" hidden="1" customHeight="1" x14ac:dyDescent="0.2"/>
    <row r="3871" ht="12.75" hidden="1" customHeight="1" x14ac:dyDescent="0.2"/>
    <row r="3872" ht="12.75" hidden="1" customHeight="1" x14ac:dyDescent="0.2"/>
    <row r="3873" ht="12.75" hidden="1" customHeight="1" x14ac:dyDescent="0.2"/>
    <row r="3874" ht="12.75" hidden="1" customHeight="1" x14ac:dyDescent="0.2"/>
    <row r="3875" ht="12.75" hidden="1" customHeight="1" x14ac:dyDescent="0.2"/>
    <row r="3876" ht="12.75" hidden="1" customHeight="1" x14ac:dyDescent="0.2"/>
    <row r="3877" ht="12.75" hidden="1" customHeight="1" x14ac:dyDescent="0.2"/>
    <row r="3878" ht="12.75" hidden="1" customHeight="1" x14ac:dyDescent="0.2"/>
    <row r="3879" ht="12.75" hidden="1" customHeight="1" x14ac:dyDescent="0.2"/>
    <row r="3880" ht="12.75" hidden="1" customHeight="1" x14ac:dyDescent="0.2"/>
    <row r="3881" ht="12.75" hidden="1" customHeight="1" x14ac:dyDescent="0.2"/>
    <row r="3882" ht="12.75" hidden="1" customHeight="1" x14ac:dyDescent="0.2"/>
    <row r="3883" ht="12.75" hidden="1" customHeight="1" x14ac:dyDescent="0.2"/>
    <row r="3884" ht="12.75" hidden="1" customHeight="1" x14ac:dyDescent="0.2"/>
    <row r="3885" ht="12.75" hidden="1" customHeight="1" x14ac:dyDescent="0.2"/>
    <row r="3886" ht="12.75" hidden="1" customHeight="1" x14ac:dyDescent="0.2"/>
    <row r="3887" ht="12.75" hidden="1" customHeight="1" x14ac:dyDescent="0.2"/>
    <row r="3888" ht="12.75" hidden="1" customHeight="1" x14ac:dyDescent="0.2"/>
    <row r="3889" ht="12.75" hidden="1" customHeight="1" x14ac:dyDescent="0.2"/>
    <row r="3890" ht="12.75" hidden="1" customHeight="1" x14ac:dyDescent="0.2"/>
    <row r="3891" ht="12.75" hidden="1" customHeight="1" x14ac:dyDescent="0.2"/>
    <row r="3892" ht="12.75" hidden="1" customHeight="1" x14ac:dyDescent="0.2"/>
    <row r="3893" ht="12.75" hidden="1" customHeight="1" x14ac:dyDescent="0.2"/>
    <row r="3894" ht="12.75" hidden="1" customHeight="1" x14ac:dyDescent="0.2"/>
    <row r="3895" ht="12.75" hidden="1" customHeight="1" x14ac:dyDescent="0.2"/>
    <row r="3896" ht="12.75" hidden="1" customHeight="1" x14ac:dyDescent="0.2"/>
    <row r="3897" ht="12.75" hidden="1" customHeight="1" x14ac:dyDescent="0.2"/>
    <row r="3898" ht="12.75" hidden="1" customHeight="1" x14ac:dyDescent="0.2"/>
    <row r="3899" ht="12.75" hidden="1" customHeight="1" x14ac:dyDescent="0.2"/>
    <row r="3900" ht="12.75" hidden="1" customHeight="1" x14ac:dyDescent="0.2"/>
    <row r="3901" ht="12.75" hidden="1" customHeight="1" x14ac:dyDescent="0.2"/>
    <row r="3902" ht="12.75" hidden="1" customHeight="1" x14ac:dyDescent="0.2"/>
    <row r="3903" ht="12.75" hidden="1" customHeight="1" x14ac:dyDescent="0.2"/>
    <row r="3904" ht="12.75" hidden="1" customHeight="1" x14ac:dyDescent="0.2"/>
    <row r="3905" ht="12.75" hidden="1" customHeight="1" x14ac:dyDescent="0.2"/>
    <row r="3906" ht="12.75" hidden="1" customHeight="1" x14ac:dyDescent="0.2"/>
    <row r="3907" ht="12.75" hidden="1" customHeight="1" x14ac:dyDescent="0.2"/>
    <row r="3908" ht="12.75" hidden="1" customHeight="1" x14ac:dyDescent="0.2"/>
    <row r="3909" ht="12.75" hidden="1" customHeight="1" x14ac:dyDescent="0.2"/>
    <row r="3910" ht="12.75" hidden="1" customHeight="1" x14ac:dyDescent="0.2"/>
    <row r="3911" ht="12.75" hidden="1" customHeight="1" x14ac:dyDescent="0.2"/>
    <row r="3912" ht="12.75" hidden="1" customHeight="1" x14ac:dyDescent="0.2"/>
    <row r="3913" ht="12.75" hidden="1" customHeight="1" x14ac:dyDescent="0.2"/>
    <row r="3914" ht="12.75" hidden="1" customHeight="1" x14ac:dyDescent="0.2"/>
    <row r="3915" ht="12.75" hidden="1" customHeight="1" x14ac:dyDescent="0.2"/>
    <row r="3916" ht="12.75" hidden="1" customHeight="1" x14ac:dyDescent="0.2"/>
    <row r="3917" ht="12.75" hidden="1" customHeight="1" x14ac:dyDescent="0.2"/>
    <row r="3918" ht="12.75" hidden="1" customHeight="1" x14ac:dyDescent="0.2"/>
    <row r="3919" ht="12.75" hidden="1" customHeight="1" x14ac:dyDescent="0.2"/>
    <row r="3920" ht="12.75" hidden="1" customHeight="1" x14ac:dyDescent="0.2"/>
    <row r="3921" ht="12.75" hidden="1" customHeight="1" x14ac:dyDescent="0.2"/>
    <row r="3922" ht="12.75" hidden="1" customHeight="1" x14ac:dyDescent="0.2"/>
    <row r="3923" ht="12.75" hidden="1" customHeight="1" x14ac:dyDescent="0.2"/>
    <row r="3924" ht="12.75" hidden="1" customHeight="1" x14ac:dyDescent="0.2"/>
    <row r="3925" ht="12.75" hidden="1" customHeight="1" x14ac:dyDescent="0.2"/>
    <row r="3926" ht="12.75" hidden="1" customHeight="1" x14ac:dyDescent="0.2"/>
    <row r="3927" ht="12.75" hidden="1" customHeight="1" x14ac:dyDescent="0.2"/>
    <row r="3928" ht="12.75" hidden="1" customHeight="1" x14ac:dyDescent="0.2"/>
    <row r="3929" ht="12.75" hidden="1" customHeight="1" x14ac:dyDescent="0.2"/>
    <row r="3930" ht="12.75" hidden="1" customHeight="1" x14ac:dyDescent="0.2"/>
    <row r="3931" ht="12.75" hidden="1" customHeight="1" x14ac:dyDescent="0.2"/>
    <row r="3932" ht="12.75" hidden="1" customHeight="1" x14ac:dyDescent="0.2"/>
    <row r="3933" ht="12.75" hidden="1" customHeight="1" x14ac:dyDescent="0.2"/>
    <row r="3934" ht="12.75" hidden="1" customHeight="1" x14ac:dyDescent="0.2"/>
    <row r="3935" ht="12.75" hidden="1" customHeight="1" x14ac:dyDescent="0.2"/>
    <row r="3936" ht="12.75" hidden="1" customHeight="1" x14ac:dyDescent="0.2"/>
    <row r="3937" ht="12.75" hidden="1" customHeight="1" x14ac:dyDescent="0.2"/>
    <row r="3938" ht="12.75" hidden="1" customHeight="1" x14ac:dyDescent="0.2"/>
    <row r="3939" ht="12.75" hidden="1" customHeight="1" x14ac:dyDescent="0.2"/>
    <row r="3940" ht="12.75" hidden="1" customHeight="1" x14ac:dyDescent="0.2"/>
    <row r="3941" ht="12.75" hidden="1" customHeight="1" x14ac:dyDescent="0.2"/>
    <row r="3942" ht="12.75" hidden="1" customHeight="1" x14ac:dyDescent="0.2"/>
    <row r="3943" ht="12.75" hidden="1" customHeight="1" x14ac:dyDescent="0.2"/>
    <row r="3944" ht="12.75" hidden="1" customHeight="1" x14ac:dyDescent="0.2"/>
    <row r="3945" ht="12.75" hidden="1" customHeight="1" x14ac:dyDescent="0.2"/>
    <row r="3946" ht="12.75" hidden="1" customHeight="1" x14ac:dyDescent="0.2"/>
    <row r="3947" ht="12.75" hidden="1" customHeight="1" x14ac:dyDescent="0.2"/>
    <row r="3948" ht="12.75" hidden="1" customHeight="1" x14ac:dyDescent="0.2"/>
    <row r="3949" ht="12.75" hidden="1" customHeight="1" x14ac:dyDescent="0.2"/>
    <row r="3950" ht="12.75" hidden="1" customHeight="1" x14ac:dyDescent="0.2"/>
    <row r="3951" ht="12.75" hidden="1" customHeight="1" x14ac:dyDescent="0.2"/>
    <row r="3952" ht="12.75" hidden="1" customHeight="1" x14ac:dyDescent="0.2"/>
    <row r="3953" ht="12.75" hidden="1" customHeight="1" x14ac:dyDescent="0.2"/>
    <row r="3954" ht="12.75" hidden="1" customHeight="1" x14ac:dyDescent="0.2"/>
    <row r="3955" ht="12.75" hidden="1" customHeight="1" x14ac:dyDescent="0.2"/>
    <row r="3956" ht="12.75" hidden="1" customHeight="1" x14ac:dyDescent="0.2"/>
    <row r="3957" ht="12.75" hidden="1" customHeight="1" x14ac:dyDescent="0.2"/>
    <row r="3958" ht="12.75" hidden="1" customHeight="1" x14ac:dyDescent="0.2"/>
    <row r="3959" ht="12.75" hidden="1" customHeight="1" x14ac:dyDescent="0.2"/>
    <row r="3960" ht="12.75" hidden="1" customHeight="1" x14ac:dyDescent="0.2"/>
    <row r="3961" ht="12.75" hidden="1" customHeight="1" x14ac:dyDescent="0.2"/>
    <row r="3962" ht="12.75" hidden="1" customHeight="1" x14ac:dyDescent="0.2"/>
    <row r="3963" ht="12.75" hidden="1" customHeight="1" x14ac:dyDescent="0.2"/>
    <row r="3964" ht="12.75" hidden="1" customHeight="1" x14ac:dyDescent="0.2"/>
    <row r="3965" ht="12.75" hidden="1" customHeight="1" x14ac:dyDescent="0.2"/>
    <row r="3966" ht="12.75" hidden="1" customHeight="1" x14ac:dyDescent="0.2"/>
    <row r="3967" ht="12.75" hidden="1" customHeight="1" x14ac:dyDescent="0.2"/>
    <row r="3968" ht="12.75" hidden="1" customHeight="1" x14ac:dyDescent="0.2"/>
    <row r="3969" ht="12.75" hidden="1" customHeight="1" x14ac:dyDescent="0.2"/>
    <row r="3970" ht="12.75" hidden="1" customHeight="1" x14ac:dyDescent="0.2"/>
    <row r="3971" ht="12.75" hidden="1" customHeight="1" x14ac:dyDescent="0.2"/>
    <row r="3972" ht="12.75" hidden="1" customHeight="1" x14ac:dyDescent="0.2"/>
    <row r="3973" ht="12.75" hidden="1" customHeight="1" x14ac:dyDescent="0.2"/>
    <row r="3974" ht="12.75" hidden="1" customHeight="1" x14ac:dyDescent="0.2"/>
    <row r="3975" ht="12.75" hidden="1" customHeight="1" x14ac:dyDescent="0.2"/>
    <row r="3976" ht="12.75" hidden="1" customHeight="1" x14ac:dyDescent="0.2"/>
    <row r="3977" ht="12.75" hidden="1" customHeight="1" x14ac:dyDescent="0.2"/>
    <row r="3978" ht="12.75" hidden="1" customHeight="1" x14ac:dyDescent="0.2"/>
    <row r="3979" ht="12.75" hidden="1" customHeight="1" x14ac:dyDescent="0.2"/>
    <row r="3980" ht="12.75" hidden="1" customHeight="1" x14ac:dyDescent="0.2"/>
    <row r="3981" ht="12.75" hidden="1" customHeight="1" x14ac:dyDescent="0.2"/>
    <row r="3982" ht="12.75" hidden="1" customHeight="1" x14ac:dyDescent="0.2"/>
    <row r="3983" ht="12.75" hidden="1" customHeight="1" x14ac:dyDescent="0.2"/>
    <row r="3984" ht="12.75" hidden="1" customHeight="1" x14ac:dyDescent="0.2"/>
    <row r="3985" ht="12.75" hidden="1" customHeight="1" x14ac:dyDescent="0.2"/>
    <row r="3986" ht="12.75" hidden="1" customHeight="1" x14ac:dyDescent="0.2"/>
    <row r="3987" ht="12.75" hidden="1" customHeight="1" x14ac:dyDescent="0.2"/>
    <row r="3988" ht="12.75" hidden="1" customHeight="1" x14ac:dyDescent="0.2"/>
    <row r="3989" ht="12.75" hidden="1" customHeight="1" x14ac:dyDescent="0.2"/>
    <row r="3990" ht="12.75" hidden="1" customHeight="1" x14ac:dyDescent="0.2"/>
    <row r="3991" ht="12.75" hidden="1" customHeight="1" x14ac:dyDescent="0.2"/>
    <row r="3992" ht="12.75" hidden="1" customHeight="1" x14ac:dyDescent="0.2"/>
    <row r="3993" ht="12.75" hidden="1" customHeight="1" x14ac:dyDescent="0.2"/>
    <row r="3994" ht="12.75" hidden="1" customHeight="1" x14ac:dyDescent="0.2"/>
    <row r="3995" ht="12.75" hidden="1" customHeight="1" x14ac:dyDescent="0.2"/>
    <row r="3996" ht="12.75" hidden="1" customHeight="1" x14ac:dyDescent="0.2"/>
    <row r="3997" ht="12.75" hidden="1" customHeight="1" x14ac:dyDescent="0.2"/>
    <row r="3998" ht="12.75" hidden="1" customHeight="1" x14ac:dyDescent="0.2"/>
    <row r="3999" ht="12.75" hidden="1" customHeight="1" x14ac:dyDescent="0.2"/>
    <row r="4000" ht="12.75" hidden="1" customHeight="1" x14ac:dyDescent="0.2"/>
    <row r="4001" ht="12.75" hidden="1" customHeight="1" x14ac:dyDescent="0.2"/>
    <row r="4002" ht="12.75" hidden="1" customHeight="1" x14ac:dyDescent="0.2"/>
    <row r="4003" ht="12.75" hidden="1" customHeight="1" x14ac:dyDescent="0.2"/>
    <row r="4004" ht="12.75" hidden="1" customHeight="1" x14ac:dyDescent="0.2"/>
    <row r="4005" ht="12.75" hidden="1" customHeight="1" x14ac:dyDescent="0.2"/>
    <row r="4006" ht="12.75" hidden="1" customHeight="1" x14ac:dyDescent="0.2"/>
    <row r="4007" ht="12.75" hidden="1" customHeight="1" x14ac:dyDescent="0.2"/>
    <row r="4008" ht="12.75" hidden="1" customHeight="1" x14ac:dyDescent="0.2"/>
    <row r="4009" ht="12.75" hidden="1" customHeight="1" x14ac:dyDescent="0.2"/>
    <row r="4010" ht="12.75" hidden="1" customHeight="1" x14ac:dyDescent="0.2"/>
    <row r="4011" ht="12.75" hidden="1" customHeight="1" x14ac:dyDescent="0.2"/>
    <row r="4012" ht="12.75" hidden="1" customHeight="1" x14ac:dyDescent="0.2"/>
    <row r="4013" ht="12.75" hidden="1" customHeight="1" x14ac:dyDescent="0.2"/>
    <row r="4014" ht="12.75" hidden="1" customHeight="1" x14ac:dyDescent="0.2"/>
    <row r="4015" ht="12.75" hidden="1" customHeight="1" x14ac:dyDescent="0.2"/>
    <row r="4016" ht="12.75" hidden="1" customHeight="1" x14ac:dyDescent="0.2"/>
    <row r="4017" ht="12.75" hidden="1" customHeight="1" x14ac:dyDescent="0.2"/>
    <row r="4018" ht="12.75" hidden="1" customHeight="1" x14ac:dyDescent="0.2"/>
    <row r="4019" ht="12.75" hidden="1" customHeight="1" x14ac:dyDescent="0.2"/>
    <row r="4020" ht="12.75" hidden="1" customHeight="1" x14ac:dyDescent="0.2"/>
    <row r="4021" ht="12.75" hidden="1" customHeight="1" x14ac:dyDescent="0.2"/>
    <row r="4022" ht="12.75" hidden="1" customHeight="1" x14ac:dyDescent="0.2"/>
    <row r="4023" ht="12.75" hidden="1" customHeight="1" x14ac:dyDescent="0.2"/>
    <row r="4024" ht="12.75" hidden="1" customHeight="1" x14ac:dyDescent="0.2"/>
    <row r="4025" ht="12.75" hidden="1" customHeight="1" x14ac:dyDescent="0.2"/>
    <row r="4026" ht="12.75" hidden="1" customHeight="1" x14ac:dyDescent="0.2"/>
    <row r="4027" ht="12.75" hidden="1" customHeight="1" x14ac:dyDescent="0.2"/>
    <row r="4028" ht="12.75" hidden="1" customHeight="1" x14ac:dyDescent="0.2"/>
    <row r="4029" ht="12.75" hidden="1" customHeight="1" x14ac:dyDescent="0.2"/>
    <row r="4030" ht="12.75" hidden="1" customHeight="1" x14ac:dyDescent="0.2"/>
    <row r="4031" ht="12.75" hidden="1" customHeight="1" x14ac:dyDescent="0.2"/>
    <row r="4032" ht="12.75" hidden="1" customHeight="1" x14ac:dyDescent="0.2"/>
    <row r="4033" ht="12.75" hidden="1" customHeight="1" x14ac:dyDescent="0.2"/>
    <row r="4034" ht="12.75" hidden="1" customHeight="1" x14ac:dyDescent="0.2"/>
    <row r="4035" ht="12.75" hidden="1" customHeight="1" x14ac:dyDescent="0.2"/>
    <row r="4036" ht="12.75" hidden="1" customHeight="1" x14ac:dyDescent="0.2"/>
    <row r="4037" ht="12.75" hidden="1" customHeight="1" x14ac:dyDescent="0.2"/>
    <row r="4038" ht="12.75" hidden="1" customHeight="1" x14ac:dyDescent="0.2"/>
    <row r="4039" ht="12.75" hidden="1" customHeight="1" x14ac:dyDescent="0.2"/>
    <row r="4040" ht="12.75" hidden="1" customHeight="1" x14ac:dyDescent="0.2"/>
    <row r="4041" ht="12.75" hidden="1" customHeight="1" x14ac:dyDescent="0.2"/>
    <row r="4042" ht="12.75" hidden="1" customHeight="1" x14ac:dyDescent="0.2"/>
    <row r="4043" ht="12.75" hidden="1" customHeight="1" x14ac:dyDescent="0.2"/>
    <row r="4044" ht="12.75" hidden="1" customHeight="1" x14ac:dyDescent="0.2"/>
    <row r="4045" ht="12.75" hidden="1" customHeight="1" x14ac:dyDescent="0.2"/>
    <row r="4046" ht="12.75" hidden="1" customHeight="1" x14ac:dyDescent="0.2"/>
    <row r="4047" ht="12.75" hidden="1" customHeight="1" x14ac:dyDescent="0.2"/>
    <row r="4048" ht="12.75" hidden="1" customHeight="1" x14ac:dyDescent="0.2"/>
    <row r="4049" ht="12.75" hidden="1" customHeight="1" x14ac:dyDescent="0.2"/>
    <row r="4050" ht="12.75" hidden="1" customHeight="1" x14ac:dyDescent="0.2"/>
    <row r="4051" ht="12.75" hidden="1" customHeight="1" x14ac:dyDescent="0.2"/>
    <row r="4052" ht="12.75" hidden="1" customHeight="1" x14ac:dyDescent="0.2"/>
    <row r="4053" ht="12.75" hidden="1" customHeight="1" x14ac:dyDescent="0.2"/>
    <row r="4054" ht="12.75" hidden="1" customHeight="1" x14ac:dyDescent="0.2"/>
    <row r="4055" ht="12.75" hidden="1" customHeight="1" x14ac:dyDescent="0.2"/>
    <row r="4056" ht="12.75" hidden="1" customHeight="1" x14ac:dyDescent="0.2"/>
    <row r="4057" ht="12.75" hidden="1" customHeight="1" x14ac:dyDescent="0.2"/>
    <row r="4058" ht="12.75" hidden="1" customHeight="1" x14ac:dyDescent="0.2"/>
    <row r="4059" ht="12.75" hidden="1" customHeight="1" x14ac:dyDescent="0.2"/>
    <row r="4060" ht="12.75" hidden="1" customHeight="1" x14ac:dyDescent="0.2"/>
    <row r="4061" ht="12.75" hidden="1" customHeight="1" x14ac:dyDescent="0.2"/>
    <row r="4062" ht="12.75" hidden="1" customHeight="1" x14ac:dyDescent="0.2"/>
    <row r="4063" ht="12.75" hidden="1" customHeight="1" x14ac:dyDescent="0.2"/>
    <row r="4064" ht="12.75" hidden="1" customHeight="1" x14ac:dyDescent="0.2"/>
    <row r="4065" ht="12.75" hidden="1" customHeight="1" x14ac:dyDescent="0.2"/>
    <row r="4066" ht="12.75" hidden="1" customHeight="1" x14ac:dyDescent="0.2"/>
    <row r="4067" ht="12.75" hidden="1" customHeight="1" x14ac:dyDescent="0.2"/>
    <row r="4068" ht="12.75" hidden="1" customHeight="1" x14ac:dyDescent="0.2"/>
    <row r="4069" ht="12.75" hidden="1" customHeight="1" x14ac:dyDescent="0.2"/>
    <row r="4070" ht="12.75" hidden="1" customHeight="1" x14ac:dyDescent="0.2"/>
    <row r="4071" ht="12.75" hidden="1" customHeight="1" x14ac:dyDescent="0.2"/>
    <row r="4072" ht="12.75" hidden="1" customHeight="1" x14ac:dyDescent="0.2"/>
    <row r="4073" ht="12.75" hidden="1" customHeight="1" x14ac:dyDescent="0.2"/>
    <row r="4074" ht="12.75" hidden="1" customHeight="1" x14ac:dyDescent="0.2"/>
    <row r="4075" ht="12.75" hidden="1" customHeight="1" x14ac:dyDescent="0.2"/>
    <row r="4076" ht="12.75" hidden="1" customHeight="1" x14ac:dyDescent="0.2"/>
    <row r="4077" ht="12.75" hidden="1" customHeight="1" x14ac:dyDescent="0.2"/>
    <row r="4078" ht="12.75" hidden="1" customHeight="1" x14ac:dyDescent="0.2"/>
    <row r="4079" ht="12.75" hidden="1" customHeight="1" x14ac:dyDescent="0.2"/>
    <row r="4080" ht="12.75" hidden="1" customHeight="1" x14ac:dyDescent="0.2"/>
    <row r="4081" ht="12.75" hidden="1" customHeight="1" x14ac:dyDescent="0.2"/>
    <row r="4082" ht="12.75" hidden="1" customHeight="1" x14ac:dyDescent="0.2"/>
    <row r="4083" ht="12.75" hidden="1" customHeight="1" x14ac:dyDescent="0.2"/>
    <row r="4084" ht="12.75" hidden="1" customHeight="1" x14ac:dyDescent="0.2"/>
    <row r="4085" ht="12.75" hidden="1" customHeight="1" x14ac:dyDescent="0.2"/>
    <row r="4086" ht="12.75" hidden="1" customHeight="1" x14ac:dyDescent="0.2"/>
    <row r="4087" ht="12.75" hidden="1" customHeight="1" x14ac:dyDescent="0.2"/>
    <row r="4088" ht="12.75" hidden="1" customHeight="1" x14ac:dyDescent="0.2"/>
    <row r="4089" ht="12.75" hidden="1" customHeight="1" x14ac:dyDescent="0.2"/>
    <row r="4090" ht="12.75" hidden="1" customHeight="1" x14ac:dyDescent="0.2"/>
    <row r="4091" ht="12.75" hidden="1" customHeight="1" x14ac:dyDescent="0.2"/>
    <row r="4092" ht="12.75" hidden="1" customHeight="1" x14ac:dyDescent="0.2"/>
    <row r="4093" ht="12.75" hidden="1" customHeight="1" x14ac:dyDescent="0.2"/>
    <row r="4094" ht="12.75" hidden="1" customHeight="1" x14ac:dyDescent="0.2"/>
    <row r="4095" ht="12.75" hidden="1" customHeight="1" x14ac:dyDescent="0.2"/>
    <row r="4096" ht="12.75" hidden="1" customHeight="1" x14ac:dyDescent="0.2"/>
    <row r="4097" ht="12.75" hidden="1" customHeight="1" x14ac:dyDescent="0.2"/>
    <row r="4098" ht="12.75" hidden="1" customHeight="1" x14ac:dyDescent="0.2"/>
    <row r="4099" ht="12.75" hidden="1" customHeight="1" x14ac:dyDescent="0.2"/>
    <row r="4100" ht="12.75" hidden="1" customHeight="1" x14ac:dyDescent="0.2"/>
    <row r="4101" ht="12.75" hidden="1" customHeight="1" x14ac:dyDescent="0.2"/>
    <row r="4102" ht="12.75" hidden="1" customHeight="1" x14ac:dyDescent="0.2"/>
    <row r="4103" ht="12.75" hidden="1" customHeight="1" x14ac:dyDescent="0.2"/>
    <row r="4104" ht="12.75" hidden="1" customHeight="1" x14ac:dyDescent="0.2"/>
    <row r="4105" ht="12.75" hidden="1" customHeight="1" x14ac:dyDescent="0.2"/>
    <row r="4106" ht="12.75" hidden="1" customHeight="1" x14ac:dyDescent="0.2"/>
    <row r="4107" ht="12.75" hidden="1" customHeight="1" x14ac:dyDescent="0.2"/>
    <row r="4108" ht="12.75" hidden="1" customHeight="1" x14ac:dyDescent="0.2"/>
    <row r="4109" ht="12.75" hidden="1" customHeight="1" x14ac:dyDescent="0.2"/>
    <row r="4110" ht="12.75" hidden="1" customHeight="1" x14ac:dyDescent="0.2"/>
    <row r="4111" ht="12.75" hidden="1" customHeight="1" x14ac:dyDescent="0.2"/>
    <row r="4112" ht="12.75" hidden="1" customHeight="1" x14ac:dyDescent="0.2"/>
    <row r="4113" ht="12.75" hidden="1" customHeight="1" x14ac:dyDescent="0.2"/>
    <row r="4114" ht="12.75" hidden="1" customHeight="1" x14ac:dyDescent="0.2"/>
    <row r="4115" ht="12.75" hidden="1" customHeight="1" x14ac:dyDescent="0.2"/>
    <row r="4116" ht="12.75" hidden="1" customHeight="1" x14ac:dyDescent="0.2"/>
    <row r="4117" ht="12.75" hidden="1" customHeight="1" x14ac:dyDescent="0.2"/>
    <row r="4118" ht="12.75" hidden="1" customHeight="1" x14ac:dyDescent="0.2"/>
    <row r="4119" ht="12.75" hidden="1" customHeight="1" x14ac:dyDescent="0.2"/>
    <row r="4120" ht="12.75" hidden="1" customHeight="1" x14ac:dyDescent="0.2"/>
    <row r="4121" ht="12.75" hidden="1" customHeight="1" x14ac:dyDescent="0.2"/>
    <row r="4122" ht="12.75" hidden="1" customHeight="1" x14ac:dyDescent="0.2"/>
    <row r="4123" ht="12.75" hidden="1" customHeight="1" x14ac:dyDescent="0.2"/>
    <row r="4124" ht="12.75" hidden="1" customHeight="1" x14ac:dyDescent="0.2"/>
    <row r="4125" ht="12.75" hidden="1" customHeight="1" x14ac:dyDescent="0.2"/>
    <row r="4126" ht="12.75" hidden="1" customHeight="1" x14ac:dyDescent="0.2"/>
    <row r="4127" ht="12.75" hidden="1" customHeight="1" x14ac:dyDescent="0.2"/>
    <row r="4128" ht="12.75" hidden="1" customHeight="1" x14ac:dyDescent="0.2"/>
    <row r="4129" ht="12.75" hidden="1" customHeight="1" x14ac:dyDescent="0.2"/>
    <row r="4130" ht="12.75" hidden="1" customHeight="1" x14ac:dyDescent="0.2"/>
    <row r="4131" ht="12.75" hidden="1" customHeight="1" x14ac:dyDescent="0.2"/>
    <row r="4132" ht="12.75" hidden="1" customHeight="1" x14ac:dyDescent="0.2"/>
    <row r="4133" ht="12.75" hidden="1" customHeight="1" x14ac:dyDescent="0.2"/>
    <row r="4134" ht="12.75" hidden="1" customHeight="1" x14ac:dyDescent="0.2"/>
    <row r="4135" ht="12.75" hidden="1" customHeight="1" x14ac:dyDescent="0.2"/>
    <row r="4136" ht="12.75" hidden="1" customHeight="1" x14ac:dyDescent="0.2"/>
    <row r="4137" ht="12.75" hidden="1" customHeight="1" x14ac:dyDescent="0.2"/>
    <row r="4138" ht="12.75" hidden="1" customHeight="1" x14ac:dyDescent="0.2"/>
    <row r="4139" ht="12.75" hidden="1" customHeight="1" x14ac:dyDescent="0.2"/>
    <row r="4140" ht="12.75" hidden="1" customHeight="1" x14ac:dyDescent="0.2"/>
    <row r="4141" ht="12.75" hidden="1" customHeight="1" x14ac:dyDescent="0.2"/>
    <row r="4142" ht="12.75" hidden="1" customHeight="1" x14ac:dyDescent="0.2"/>
    <row r="4143" ht="12.75" hidden="1" customHeight="1" x14ac:dyDescent="0.2"/>
    <row r="4144" ht="12.75" hidden="1" customHeight="1" x14ac:dyDescent="0.2"/>
    <row r="4145" ht="12.75" hidden="1" customHeight="1" x14ac:dyDescent="0.2"/>
    <row r="4146" ht="12.75" hidden="1" customHeight="1" x14ac:dyDescent="0.2"/>
    <row r="4147" ht="12.75" hidden="1" customHeight="1" x14ac:dyDescent="0.2"/>
    <row r="4148" ht="12.75" hidden="1" customHeight="1" x14ac:dyDescent="0.2"/>
    <row r="4149" ht="12.75" hidden="1" customHeight="1" x14ac:dyDescent="0.2"/>
    <row r="4150" ht="12.75" hidden="1" customHeight="1" x14ac:dyDescent="0.2"/>
    <row r="4151" ht="12.75" hidden="1" customHeight="1" x14ac:dyDescent="0.2"/>
    <row r="4152" ht="12.75" hidden="1" customHeight="1" x14ac:dyDescent="0.2"/>
    <row r="4153" ht="12.75" hidden="1" customHeight="1" x14ac:dyDescent="0.2"/>
    <row r="4154" ht="12.75" hidden="1" customHeight="1" x14ac:dyDescent="0.2"/>
    <row r="4155" ht="12.75" hidden="1" customHeight="1" x14ac:dyDescent="0.2"/>
    <row r="4156" ht="12.75" hidden="1" customHeight="1" x14ac:dyDescent="0.2"/>
    <row r="4157" ht="12.75" hidden="1" customHeight="1" x14ac:dyDescent="0.2"/>
    <row r="4158" ht="12.75" hidden="1" customHeight="1" x14ac:dyDescent="0.2"/>
    <row r="4159" ht="12.75" hidden="1" customHeight="1" x14ac:dyDescent="0.2"/>
    <row r="4160" ht="12.75" hidden="1" customHeight="1" x14ac:dyDescent="0.2"/>
    <row r="4161" ht="12.75" hidden="1" customHeight="1" x14ac:dyDescent="0.2"/>
    <row r="4162" ht="12.75" hidden="1" customHeight="1" x14ac:dyDescent="0.2"/>
    <row r="4163" ht="12.75" hidden="1" customHeight="1" x14ac:dyDescent="0.2"/>
    <row r="4164" ht="12.75" hidden="1" customHeight="1" x14ac:dyDescent="0.2"/>
    <row r="4165" ht="12.75" hidden="1" customHeight="1" x14ac:dyDescent="0.2"/>
    <row r="4166" ht="12.75" hidden="1" customHeight="1" x14ac:dyDescent="0.2"/>
    <row r="4167" ht="12.75" hidden="1" customHeight="1" x14ac:dyDescent="0.2"/>
    <row r="4168" ht="12.75" hidden="1" customHeight="1" x14ac:dyDescent="0.2"/>
    <row r="4169" ht="12.75" hidden="1" customHeight="1" x14ac:dyDescent="0.2"/>
    <row r="4170" ht="12.75" hidden="1" customHeight="1" x14ac:dyDescent="0.2"/>
    <row r="4171" ht="12.75" hidden="1" customHeight="1" x14ac:dyDescent="0.2"/>
    <row r="4172" ht="12.75" hidden="1" customHeight="1" x14ac:dyDescent="0.2"/>
    <row r="4173" ht="12.75" hidden="1" customHeight="1" x14ac:dyDescent="0.2"/>
    <row r="4174" ht="12.75" hidden="1" customHeight="1" x14ac:dyDescent="0.2"/>
    <row r="4175" ht="12.75" hidden="1" customHeight="1" x14ac:dyDescent="0.2"/>
    <row r="4176" ht="12.75" hidden="1" customHeight="1" x14ac:dyDescent="0.2"/>
    <row r="4177" ht="12.75" hidden="1" customHeight="1" x14ac:dyDescent="0.2"/>
    <row r="4178" ht="12.75" hidden="1" customHeight="1" x14ac:dyDescent="0.2"/>
    <row r="4179" ht="12.75" hidden="1" customHeight="1" x14ac:dyDescent="0.2"/>
    <row r="4180" ht="12.75" hidden="1" customHeight="1" x14ac:dyDescent="0.2"/>
    <row r="4181" ht="12.75" hidden="1" customHeight="1" x14ac:dyDescent="0.2"/>
    <row r="4182" ht="12.75" hidden="1" customHeight="1" x14ac:dyDescent="0.2"/>
    <row r="4183" ht="12.75" hidden="1" customHeight="1" x14ac:dyDescent="0.2"/>
    <row r="4184" ht="12.75" hidden="1" customHeight="1" x14ac:dyDescent="0.2"/>
    <row r="4185" ht="12.75" hidden="1" customHeight="1" x14ac:dyDescent="0.2"/>
    <row r="4186" ht="12.75" hidden="1" customHeight="1" x14ac:dyDescent="0.2"/>
    <row r="4187" ht="12.75" hidden="1" customHeight="1" x14ac:dyDescent="0.2"/>
    <row r="4188" ht="12.75" hidden="1" customHeight="1" x14ac:dyDescent="0.2"/>
    <row r="4189" ht="12.75" hidden="1" customHeight="1" x14ac:dyDescent="0.2"/>
    <row r="4190" ht="12.75" hidden="1" customHeight="1" x14ac:dyDescent="0.2"/>
    <row r="4191" ht="12.75" hidden="1" customHeight="1" x14ac:dyDescent="0.2"/>
    <row r="4192" ht="12.75" hidden="1" customHeight="1" x14ac:dyDescent="0.2"/>
    <row r="4193" ht="12.75" hidden="1" customHeight="1" x14ac:dyDescent="0.2"/>
    <row r="4194" ht="12.75" hidden="1" customHeight="1" x14ac:dyDescent="0.2"/>
    <row r="4195" ht="12.75" hidden="1" customHeight="1" x14ac:dyDescent="0.2"/>
    <row r="4196" ht="12.75" hidden="1" customHeight="1" x14ac:dyDescent="0.2"/>
    <row r="4197" ht="12.75" hidden="1" customHeight="1" x14ac:dyDescent="0.2"/>
    <row r="4198" ht="12.75" hidden="1" customHeight="1" x14ac:dyDescent="0.2"/>
    <row r="4199" ht="12.75" hidden="1" customHeight="1" x14ac:dyDescent="0.2"/>
    <row r="4200" ht="12.75" hidden="1" customHeight="1" x14ac:dyDescent="0.2"/>
    <row r="4201" ht="12.75" hidden="1" customHeight="1" x14ac:dyDescent="0.2"/>
    <row r="4202" ht="12.75" hidden="1" customHeight="1" x14ac:dyDescent="0.2"/>
    <row r="4203" ht="12.75" hidden="1" customHeight="1" x14ac:dyDescent="0.2"/>
    <row r="4204" ht="12.75" hidden="1" customHeight="1" x14ac:dyDescent="0.2"/>
    <row r="4205" ht="12.75" hidden="1" customHeight="1" x14ac:dyDescent="0.2"/>
    <row r="4206" ht="12.75" hidden="1" customHeight="1" x14ac:dyDescent="0.2"/>
    <row r="4207" ht="12.75" hidden="1" customHeight="1" x14ac:dyDescent="0.2"/>
    <row r="4208" ht="12.75" hidden="1" customHeight="1" x14ac:dyDescent="0.2"/>
    <row r="4209" ht="12.75" hidden="1" customHeight="1" x14ac:dyDescent="0.2"/>
    <row r="4210" ht="12.75" hidden="1" customHeight="1" x14ac:dyDescent="0.2"/>
    <row r="4211" ht="12.75" hidden="1" customHeight="1" x14ac:dyDescent="0.2"/>
    <row r="4212" ht="12.75" hidden="1" customHeight="1" x14ac:dyDescent="0.2"/>
    <row r="4213" ht="12.75" hidden="1" customHeight="1" x14ac:dyDescent="0.2"/>
    <row r="4214" ht="12.75" hidden="1" customHeight="1" x14ac:dyDescent="0.2"/>
    <row r="4215" ht="12.75" hidden="1" customHeight="1" x14ac:dyDescent="0.2"/>
    <row r="4216" ht="12.75" hidden="1" customHeight="1" x14ac:dyDescent="0.2"/>
    <row r="4217" ht="12.75" hidden="1" customHeight="1" x14ac:dyDescent="0.2"/>
    <row r="4218" ht="12.75" hidden="1" customHeight="1" x14ac:dyDescent="0.2"/>
    <row r="4219" ht="12.75" hidden="1" customHeight="1" x14ac:dyDescent="0.2"/>
    <row r="4220" ht="12.75" hidden="1" customHeight="1" x14ac:dyDescent="0.2"/>
    <row r="4221" ht="12.75" hidden="1" customHeight="1" x14ac:dyDescent="0.2"/>
    <row r="4222" ht="12.75" hidden="1" customHeight="1" x14ac:dyDescent="0.2"/>
    <row r="4223" ht="12.75" hidden="1" customHeight="1" x14ac:dyDescent="0.2"/>
    <row r="4224" ht="12.75" hidden="1" customHeight="1" x14ac:dyDescent="0.2"/>
    <row r="4225" ht="12.75" hidden="1" customHeight="1" x14ac:dyDescent="0.2"/>
    <row r="4226" ht="12.75" hidden="1" customHeight="1" x14ac:dyDescent="0.2"/>
    <row r="4227" ht="12.75" hidden="1" customHeight="1" x14ac:dyDescent="0.2"/>
    <row r="4228" ht="12.75" hidden="1" customHeight="1" x14ac:dyDescent="0.2"/>
    <row r="4229" ht="12.75" hidden="1" customHeight="1" x14ac:dyDescent="0.2"/>
    <row r="4230" ht="12.75" hidden="1" customHeight="1" x14ac:dyDescent="0.2"/>
    <row r="4231" ht="12.75" hidden="1" customHeight="1" x14ac:dyDescent="0.2"/>
    <row r="4232" ht="12.75" hidden="1" customHeight="1" x14ac:dyDescent="0.2"/>
    <row r="4233" ht="12.75" hidden="1" customHeight="1" x14ac:dyDescent="0.2"/>
    <row r="4234" ht="12.75" hidden="1" customHeight="1" x14ac:dyDescent="0.2"/>
    <row r="4235" ht="12.75" hidden="1" customHeight="1" x14ac:dyDescent="0.2"/>
    <row r="4236" ht="12.75" hidden="1" customHeight="1" x14ac:dyDescent="0.2"/>
    <row r="4237" ht="12.75" hidden="1" customHeight="1" x14ac:dyDescent="0.2"/>
    <row r="4238" ht="12.75" hidden="1" customHeight="1" x14ac:dyDescent="0.2"/>
    <row r="4239" ht="12.75" hidden="1" customHeight="1" x14ac:dyDescent="0.2"/>
    <row r="4240" ht="12.75" hidden="1" customHeight="1" x14ac:dyDescent="0.2"/>
    <row r="4241" ht="12.75" hidden="1" customHeight="1" x14ac:dyDescent="0.2"/>
    <row r="4242" ht="12.75" hidden="1" customHeight="1" x14ac:dyDescent="0.2"/>
    <row r="4243" ht="12.75" hidden="1" customHeight="1" x14ac:dyDescent="0.2"/>
    <row r="4244" ht="12.75" hidden="1" customHeight="1" x14ac:dyDescent="0.2"/>
    <row r="4245" ht="12.75" hidden="1" customHeight="1" x14ac:dyDescent="0.2"/>
    <row r="4246" ht="12.75" hidden="1" customHeight="1" x14ac:dyDescent="0.2"/>
    <row r="4247" ht="12.75" hidden="1" customHeight="1" x14ac:dyDescent="0.2"/>
    <row r="4248" ht="12.75" hidden="1" customHeight="1" x14ac:dyDescent="0.2"/>
    <row r="4249" ht="12.75" hidden="1" customHeight="1" x14ac:dyDescent="0.2"/>
    <row r="4250" ht="12.75" hidden="1" customHeight="1" x14ac:dyDescent="0.2"/>
    <row r="4251" ht="12.75" hidden="1" customHeight="1" x14ac:dyDescent="0.2"/>
    <row r="4252" ht="12.75" hidden="1" customHeight="1" x14ac:dyDescent="0.2"/>
    <row r="4253" ht="12.75" hidden="1" customHeight="1" x14ac:dyDescent="0.2"/>
    <row r="4254" ht="12.75" hidden="1" customHeight="1" x14ac:dyDescent="0.2"/>
    <row r="4255" ht="12.75" hidden="1" customHeight="1" x14ac:dyDescent="0.2"/>
    <row r="4256" ht="12.75" hidden="1" customHeight="1" x14ac:dyDescent="0.2"/>
    <row r="4257" ht="12.75" hidden="1" customHeight="1" x14ac:dyDescent="0.2"/>
    <row r="4258" ht="12.75" hidden="1" customHeight="1" x14ac:dyDescent="0.2"/>
    <row r="4259" ht="12.75" hidden="1" customHeight="1" x14ac:dyDescent="0.2"/>
    <row r="4260" ht="12.75" hidden="1" customHeight="1" x14ac:dyDescent="0.2"/>
    <row r="4261" ht="12.75" hidden="1" customHeight="1" x14ac:dyDescent="0.2"/>
    <row r="4262" ht="12.75" hidden="1" customHeight="1" x14ac:dyDescent="0.2"/>
    <row r="4263" ht="12.75" hidden="1" customHeight="1" x14ac:dyDescent="0.2"/>
    <row r="4264" ht="12.75" hidden="1" customHeight="1" x14ac:dyDescent="0.2"/>
    <row r="4265" ht="12.75" hidden="1" customHeight="1" x14ac:dyDescent="0.2"/>
    <row r="4266" ht="12.75" hidden="1" customHeight="1" x14ac:dyDescent="0.2"/>
    <row r="4267" ht="12.75" hidden="1" customHeight="1" x14ac:dyDescent="0.2"/>
    <row r="4268" ht="12.75" hidden="1" customHeight="1" x14ac:dyDescent="0.2"/>
    <row r="4269" ht="12.75" hidden="1" customHeight="1" x14ac:dyDescent="0.2"/>
    <row r="4270" ht="12.75" hidden="1" customHeight="1" x14ac:dyDescent="0.2"/>
    <row r="4271" ht="12.75" hidden="1" customHeight="1" x14ac:dyDescent="0.2"/>
    <row r="4272" ht="12.75" hidden="1" customHeight="1" x14ac:dyDescent="0.2"/>
    <row r="4273" ht="12.75" hidden="1" customHeight="1" x14ac:dyDescent="0.2"/>
    <row r="4274" ht="12.75" hidden="1" customHeight="1" x14ac:dyDescent="0.2"/>
    <row r="4275" ht="12.75" hidden="1" customHeight="1" x14ac:dyDescent="0.2"/>
    <row r="4276" ht="12.75" hidden="1" customHeight="1" x14ac:dyDescent="0.2"/>
    <row r="4277" ht="12.75" hidden="1" customHeight="1" x14ac:dyDescent="0.2"/>
    <row r="4278" ht="12.75" hidden="1" customHeight="1" x14ac:dyDescent="0.2"/>
    <row r="4279" ht="12.75" hidden="1" customHeight="1" x14ac:dyDescent="0.2"/>
    <row r="4280" ht="12.75" hidden="1" customHeight="1" x14ac:dyDescent="0.2"/>
    <row r="4281" ht="12.75" hidden="1" customHeight="1" x14ac:dyDescent="0.2"/>
    <row r="4282" ht="12.75" hidden="1" customHeight="1" x14ac:dyDescent="0.2"/>
    <row r="4283" ht="12.75" hidden="1" customHeight="1" x14ac:dyDescent="0.2"/>
    <row r="4284" ht="12.75" hidden="1" customHeight="1" x14ac:dyDescent="0.2"/>
    <row r="4285" ht="12.75" hidden="1" customHeight="1" x14ac:dyDescent="0.2"/>
    <row r="4286" ht="12.75" hidden="1" customHeight="1" x14ac:dyDescent="0.2"/>
    <row r="4287" ht="12.75" hidden="1" customHeight="1" x14ac:dyDescent="0.2"/>
    <row r="4288" ht="12.75" hidden="1" customHeight="1" x14ac:dyDescent="0.2"/>
    <row r="4289" ht="12.75" hidden="1" customHeight="1" x14ac:dyDescent="0.2"/>
    <row r="4290" ht="12.75" hidden="1" customHeight="1" x14ac:dyDescent="0.2"/>
    <row r="4291" ht="12.75" hidden="1" customHeight="1" x14ac:dyDescent="0.2"/>
    <row r="4292" ht="12.75" hidden="1" customHeight="1" x14ac:dyDescent="0.2"/>
    <row r="4293" ht="12.75" hidden="1" customHeight="1" x14ac:dyDescent="0.2"/>
    <row r="4294" ht="12.75" hidden="1" customHeight="1" x14ac:dyDescent="0.2"/>
    <row r="4295" ht="12.75" hidden="1" customHeight="1" x14ac:dyDescent="0.2"/>
    <row r="4296" ht="12.75" hidden="1" customHeight="1" x14ac:dyDescent="0.2"/>
    <row r="4297" ht="12.75" hidden="1" customHeight="1" x14ac:dyDescent="0.2"/>
    <row r="4298" ht="12.75" hidden="1" customHeight="1" x14ac:dyDescent="0.2"/>
    <row r="4299" ht="12.75" hidden="1" customHeight="1" x14ac:dyDescent="0.2"/>
    <row r="4300" ht="12.75" hidden="1" customHeight="1" x14ac:dyDescent="0.2"/>
    <row r="4301" ht="12.75" hidden="1" customHeight="1" x14ac:dyDescent="0.2"/>
    <row r="4302" ht="12.75" hidden="1" customHeight="1" x14ac:dyDescent="0.2"/>
    <row r="4303" ht="12.75" hidden="1" customHeight="1" x14ac:dyDescent="0.2"/>
    <row r="4304" ht="12.75" hidden="1" customHeight="1" x14ac:dyDescent="0.2"/>
    <row r="4305" ht="12.75" hidden="1" customHeight="1" x14ac:dyDescent="0.2"/>
    <row r="4306" ht="12.75" hidden="1" customHeight="1" x14ac:dyDescent="0.2"/>
    <row r="4307" ht="12.75" hidden="1" customHeight="1" x14ac:dyDescent="0.2"/>
    <row r="4308" ht="12.75" hidden="1" customHeight="1" x14ac:dyDescent="0.2"/>
    <row r="4309" ht="12.75" hidden="1" customHeight="1" x14ac:dyDescent="0.2"/>
    <row r="4310" ht="12.75" hidden="1" customHeight="1" x14ac:dyDescent="0.2"/>
    <row r="4311" ht="12.75" hidden="1" customHeight="1" x14ac:dyDescent="0.2"/>
    <row r="4312" ht="12.75" hidden="1" customHeight="1" x14ac:dyDescent="0.2"/>
    <row r="4313" ht="12.75" hidden="1" customHeight="1" x14ac:dyDescent="0.2"/>
    <row r="4314" ht="12.75" hidden="1" customHeight="1" x14ac:dyDescent="0.2"/>
    <row r="4315" ht="12.75" hidden="1" customHeight="1" x14ac:dyDescent="0.2"/>
    <row r="4316" ht="12.75" hidden="1" customHeight="1" x14ac:dyDescent="0.2"/>
    <row r="4317" ht="12.75" hidden="1" customHeight="1" x14ac:dyDescent="0.2"/>
    <row r="4318" ht="12.75" hidden="1" customHeight="1" x14ac:dyDescent="0.2"/>
    <row r="4319" ht="12.75" hidden="1" customHeight="1" x14ac:dyDescent="0.2"/>
    <row r="4320" ht="12.75" hidden="1" customHeight="1" x14ac:dyDescent="0.2"/>
    <row r="4321" ht="12.75" hidden="1" customHeight="1" x14ac:dyDescent="0.2"/>
    <row r="4322" ht="12.75" hidden="1" customHeight="1" x14ac:dyDescent="0.2"/>
    <row r="4323" ht="12.75" hidden="1" customHeight="1" x14ac:dyDescent="0.2"/>
    <row r="4324" ht="12.75" hidden="1" customHeight="1" x14ac:dyDescent="0.2"/>
    <row r="4325" ht="12.75" hidden="1" customHeight="1" x14ac:dyDescent="0.2"/>
    <row r="4326" ht="12.75" hidden="1" customHeight="1" x14ac:dyDescent="0.2"/>
    <row r="4327" ht="12.75" hidden="1" customHeight="1" x14ac:dyDescent="0.2"/>
    <row r="4328" ht="12.75" hidden="1" customHeight="1" x14ac:dyDescent="0.2"/>
    <row r="4329" ht="12.75" hidden="1" customHeight="1" x14ac:dyDescent="0.2"/>
    <row r="4330" ht="12.75" hidden="1" customHeight="1" x14ac:dyDescent="0.2"/>
    <row r="4331" ht="12.75" hidden="1" customHeight="1" x14ac:dyDescent="0.2"/>
    <row r="4332" ht="12.75" hidden="1" customHeight="1" x14ac:dyDescent="0.2"/>
    <row r="4333" ht="12.75" hidden="1" customHeight="1" x14ac:dyDescent="0.2"/>
    <row r="4334" ht="12.75" hidden="1" customHeight="1" x14ac:dyDescent="0.2"/>
    <row r="4335" ht="12.75" hidden="1" customHeight="1" x14ac:dyDescent="0.2"/>
    <row r="4336" ht="12.75" hidden="1" customHeight="1" x14ac:dyDescent="0.2"/>
    <row r="4337" ht="12.75" hidden="1" customHeight="1" x14ac:dyDescent="0.2"/>
    <row r="4338" ht="12.75" hidden="1" customHeight="1" x14ac:dyDescent="0.2"/>
    <row r="4339" ht="12.75" hidden="1" customHeight="1" x14ac:dyDescent="0.2"/>
    <row r="4340" ht="12.75" hidden="1" customHeight="1" x14ac:dyDescent="0.2"/>
    <row r="4341" ht="12.75" hidden="1" customHeight="1" x14ac:dyDescent="0.2"/>
    <row r="4342" ht="12.75" hidden="1" customHeight="1" x14ac:dyDescent="0.2"/>
    <row r="4343" ht="12.75" hidden="1" customHeight="1" x14ac:dyDescent="0.2"/>
    <row r="4344" ht="12.75" hidden="1" customHeight="1" x14ac:dyDescent="0.2"/>
    <row r="4345" ht="12.75" hidden="1" customHeight="1" x14ac:dyDescent="0.2"/>
    <row r="4346" ht="12.75" hidden="1" customHeight="1" x14ac:dyDescent="0.2"/>
    <row r="4347" ht="12.75" hidden="1" customHeight="1" x14ac:dyDescent="0.2"/>
    <row r="4348" ht="12.75" hidden="1" customHeight="1" x14ac:dyDescent="0.2"/>
    <row r="4349" ht="12.75" hidden="1" customHeight="1" x14ac:dyDescent="0.2"/>
    <row r="4350" ht="12.75" hidden="1" customHeight="1" x14ac:dyDescent="0.2"/>
    <row r="4351" ht="12.75" hidden="1" customHeight="1" x14ac:dyDescent="0.2"/>
    <row r="4352" ht="12.75" hidden="1" customHeight="1" x14ac:dyDescent="0.2"/>
    <row r="4353" ht="12.75" hidden="1" customHeight="1" x14ac:dyDescent="0.2"/>
    <row r="4354" ht="12.75" hidden="1" customHeight="1" x14ac:dyDescent="0.2"/>
    <row r="4355" ht="12.75" hidden="1" customHeight="1" x14ac:dyDescent="0.2"/>
    <row r="4356" ht="12.75" hidden="1" customHeight="1" x14ac:dyDescent="0.2"/>
    <row r="4357" ht="12.75" hidden="1" customHeight="1" x14ac:dyDescent="0.2"/>
    <row r="4358" ht="12.75" hidden="1" customHeight="1" x14ac:dyDescent="0.2"/>
    <row r="4359" ht="12.75" hidden="1" customHeight="1" x14ac:dyDescent="0.2"/>
    <row r="4360" ht="12.75" hidden="1" customHeight="1" x14ac:dyDescent="0.2"/>
    <row r="4361" ht="12.75" hidden="1" customHeight="1" x14ac:dyDescent="0.2"/>
    <row r="4362" ht="12.75" hidden="1" customHeight="1" x14ac:dyDescent="0.2"/>
    <row r="4363" ht="12.75" hidden="1" customHeight="1" x14ac:dyDescent="0.2"/>
    <row r="4364" ht="12.75" hidden="1" customHeight="1" x14ac:dyDescent="0.2"/>
    <row r="4365" ht="12.75" hidden="1" customHeight="1" x14ac:dyDescent="0.2"/>
    <row r="4366" ht="12.75" hidden="1" customHeight="1" x14ac:dyDescent="0.2"/>
    <row r="4367" ht="12.75" hidden="1" customHeight="1" x14ac:dyDescent="0.2"/>
    <row r="4368" ht="12.75" hidden="1" customHeight="1" x14ac:dyDescent="0.2"/>
    <row r="4369" ht="12.75" hidden="1" customHeight="1" x14ac:dyDescent="0.2"/>
    <row r="4370" ht="12.75" hidden="1" customHeight="1" x14ac:dyDescent="0.2"/>
    <row r="4371" ht="12.75" hidden="1" customHeight="1" x14ac:dyDescent="0.2"/>
    <row r="4372" ht="12.75" hidden="1" customHeight="1" x14ac:dyDescent="0.2"/>
    <row r="4373" ht="12.75" hidden="1" customHeight="1" x14ac:dyDescent="0.2"/>
    <row r="4374" ht="12.75" hidden="1" customHeight="1" x14ac:dyDescent="0.2"/>
    <row r="4375" ht="12.75" hidden="1" customHeight="1" x14ac:dyDescent="0.2"/>
    <row r="4376" ht="12.75" hidden="1" customHeight="1" x14ac:dyDescent="0.2"/>
    <row r="4377" ht="12.75" hidden="1" customHeight="1" x14ac:dyDescent="0.2"/>
    <row r="4378" ht="12.75" hidden="1" customHeight="1" x14ac:dyDescent="0.2"/>
    <row r="4379" ht="12.75" hidden="1" customHeight="1" x14ac:dyDescent="0.2"/>
    <row r="4380" ht="12.75" hidden="1" customHeight="1" x14ac:dyDescent="0.2"/>
    <row r="4381" ht="12.75" hidden="1" customHeight="1" x14ac:dyDescent="0.2"/>
    <row r="4382" ht="12.75" hidden="1" customHeight="1" x14ac:dyDescent="0.2"/>
    <row r="4383" ht="12.75" hidden="1" customHeight="1" x14ac:dyDescent="0.2"/>
    <row r="4384" ht="12.75" hidden="1" customHeight="1" x14ac:dyDescent="0.2"/>
    <row r="4385" ht="12.75" hidden="1" customHeight="1" x14ac:dyDescent="0.2"/>
    <row r="4386" ht="12.75" hidden="1" customHeight="1" x14ac:dyDescent="0.2"/>
    <row r="4387" ht="12.75" hidden="1" customHeight="1" x14ac:dyDescent="0.2"/>
    <row r="4388" ht="12.75" hidden="1" customHeight="1" x14ac:dyDescent="0.2"/>
    <row r="4389" ht="12.75" hidden="1" customHeight="1" x14ac:dyDescent="0.2"/>
    <row r="4390" ht="12.75" hidden="1" customHeight="1" x14ac:dyDescent="0.2"/>
    <row r="4391" ht="12.75" hidden="1" customHeight="1" x14ac:dyDescent="0.2"/>
    <row r="4392" ht="12.75" hidden="1" customHeight="1" x14ac:dyDescent="0.2"/>
    <row r="4393" ht="12.75" hidden="1" customHeight="1" x14ac:dyDescent="0.2"/>
    <row r="4394" ht="12.75" hidden="1" customHeight="1" x14ac:dyDescent="0.2"/>
    <row r="4395" ht="12.75" hidden="1" customHeight="1" x14ac:dyDescent="0.2"/>
    <row r="4396" ht="12.75" hidden="1" customHeight="1" x14ac:dyDescent="0.2"/>
    <row r="4397" ht="12.75" hidden="1" customHeight="1" x14ac:dyDescent="0.2"/>
    <row r="4398" ht="12.75" hidden="1" customHeight="1" x14ac:dyDescent="0.2"/>
    <row r="4399" ht="12.75" hidden="1" customHeight="1" x14ac:dyDescent="0.2"/>
    <row r="4400" ht="12.75" hidden="1" customHeight="1" x14ac:dyDescent="0.2"/>
    <row r="4401" ht="12.75" hidden="1" customHeight="1" x14ac:dyDescent="0.2"/>
    <row r="4402" ht="12.75" hidden="1" customHeight="1" x14ac:dyDescent="0.2"/>
    <row r="4403" ht="12.75" hidden="1" customHeight="1" x14ac:dyDescent="0.2"/>
    <row r="4404" ht="12.75" hidden="1" customHeight="1" x14ac:dyDescent="0.2"/>
    <row r="4405" ht="12.75" hidden="1" customHeight="1" x14ac:dyDescent="0.2"/>
    <row r="4406" ht="12.75" hidden="1" customHeight="1" x14ac:dyDescent="0.2"/>
    <row r="4407" ht="12.75" hidden="1" customHeight="1" x14ac:dyDescent="0.2"/>
    <row r="4408" ht="12.75" hidden="1" customHeight="1" x14ac:dyDescent="0.2"/>
    <row r="4409" ht="12.75" hidden="1" customHeight="1" x14ac:dyDescent="0.2"/>
    <row r="4410" ht="12.75" hidden="1" customHeight="1" x14ac:dyDescent="0.2"/>
    <row r="4411" ht="12.75" hidden="1" customHeight="1" x14ac:dyDescent="0.2"/>
    <row r="4412" ht="12.75" hidden="1" customHeight="1" x14ac:dyDescent="0.2"/>
    <row r="4413" ht="12.75" hidden="1" customHeight="1" x14ac:dyDescent="0.2"/>
    <row r="4414" ht="12.75" hidden="1" customHeight="1" x14ac:dyDescent="0.2"/>
    <row r="4415" ht="12.75" hidden="1" customHeight="1" x14ac:dyDescent="0.2"/>
    <row r="4416" ht="12.75" hidden="1" customHeight="1" x14ac:dyDescent="0.2"/>
    <row r="4417" ht="12.75" hidden="1" customHeight="1" x14ac:dyDescent="0.2"/>
    <row r="4418" ht="12.75" hidden="1" customHeight="1" x14ac:dyDescent="0.2"/>
    <row r="4419" ht="12.75" hidden="1" customHeight="1" x14ac:dyDescent="0.2"/>
    <row r="4420" ht="12.75" hidden="1" customHeight="1" x14ac:dyDescent="0.2"/>
    <row r="4421" ht="12.75" hidden="1" customHeight="1" x14ac:dyDescent="0.2"/>
    <row r="4422" ht="12.75" hidden="1" customHeight="1" x14ac:dyDescent="0.2"/>
    <row r="4423" ht="12.75" hidden="1" customHeight="1" x14ac:dyDescent="0.2"/>
    <row r="4424" ht="12.75" hidden="1" customHeight="1" x14ac:dyDescent="0.2"/>
    <row r="4425" ht="12.75" hidden="1" customHeight="1" x14ac:dyDescent="0.2"/>
    <row r="4426" ht="12.75" hidden="1" customHeight="1" x14ac:dyDescent="0.2"/>
    <row r="4427" ht="12.75" hidden="1" customHeight="1" x14ac:dyDescent="0.2"/>
    <row r="4428" ht="12.75" hidden="1" customHeight="1" x14ac:dyDescent="0.2"/>
    <row r="4429" ht="12.75" hidden="1" customHeight="1" x14ac:dyDescent="0.2"/>
    <row r="4430" ht="12.75" hidden="1" customHeight="1" x14ac:dyDescent="0.2"/>
    <row r="4431" ht="12.75" hidden="1" customHeight="1" x14ac:dyDescent="0.2"/>
    <row r="4432" ht="12.75" hidden="1" customHeight="1" x14ac:dyDescent="0.2"/>
    <row r="4433" ht="12.75" hidden="1" customHeight="1" x14ac:dyDescent="0.2"/>
    <row r="4434" ht="12.75" hidden="1" customHeight="1" x14ac:dyDescent="0.2"/>
    <row r="4435" ht="12.75" hidden="1" customHeight="1" x14ac:dyDescent="0.2"/>
    <row r="4436" ht="12.75" hidden="1" customHeight="1" x14ac:dyDescent="0.2"/>
    <row r="4437" ht="12.75" hidden="1" customHeight="1" x14ac:dyDescent="0.2"/>
    <row r="4438" ht="12.75" hidden="1" customHeight="1" x14ac:dyDescent="0.2"/>
    <row r="4439" ht="12.75" hidden="1" customHeight="1" x14ac:dyDescent="0.2"/>
    <row r="4440" ht="12.75" hidden="1" customHeight="1" x14ac:dyDescent="0.2"/>
    <row r="4441" ht="12.75" hidden="1" customHeight="1" x14ac:dyDescent="0.2"/>
    <row r="4442" ht="12.75" hidden="1" customHeight="1" x14ac:dyDescent="0.2"/>
    <row r="4443" ht="12.75" hidden="1" customHeight="1" x14ac:dyDescent="0.2"/>
    <row r="4444" ht="12.75" hidden="1" customHeight="1" x14ac:dyDescent="0.2"/>
    <row r="4445" ht="12.75" hidden="1" customHeight="1" x14ac:dyDescent="0.2"/>
    <row r="4446" ht="12.75" hidden="1" customHeight="1" x14ac:dyDescent="0.2"/>
    <row r="4447" ht="12.75" hidden="1" customHeight="1" x14ac:dyDescent="0.2"/>
    <row r="4448" ht="12.75" hidden="1" customHeight="1" x14ac:dyDescent="0.2"/>
    <row r="4449" ht="12.75" hidden="1" customHeight="1" x14ac:dyDescent="0.2"/>
    <row r="4450" ht="12.75" hidden="1" customHeight="1" x14ac:dyDescent="0.2"/>
    <row r="4451" ht="12.75" hidden="1" customHeight="1" x14ac:dyDescent="0.2"/>
    <row r="4452" ht="12.75" hidden="1" customHeight="1" x14ac:dyDescent="0.2"/>
    <row r="4453" ht="12.75" hidden="1" customHeight="1" x14ac:dyDescent="0.2"/>
    <row r="4454" ht="12.75" hidden="1" customHeight="1" x14ac:dyDescent="0.2"/>
    <row r="4455" ht="12.75" hidden="1" customHeight="1" x14ac:dyDescent="0.2"/>
    <row r="4456" ht="12.75" hidden="1" customHeight="1" x14ac:dyDescent="0.2"/>
    <row r="4457" ht="12.75" hidden="1" customHeight="1" x14ac:dyDescent="0.2"/>
    <row r="4458" ht="12.75" hidden="1" customHeight="1" x14ac:dyDescent="0.2"/>
    <row r="4459" ht="12.75" hidden="1" customHeight="1" x14ac:dyDescent="0.2"/>
    <row r="4460" ht="12.75" hidden="1" customHeight="1" x14ac:dyDescent="0.2"/>
    <row r="4461" ht="12.75" hidden="1" customHeight="1" x14ac:dyDescent="0.2"/>
    <row r="4462" ht="12.75" hidden="1" customHeight="1" x14ac:dyDescent="0.2"/>
    <row r="4463" ht="12.75" hidden="1" customHeight="1" x14ac:dyDescent="0.2"/>
    <row r="4464" ht="12.75" hidden="1" customHeight="1" x14ac:dyDescent="0.2"/>
    <row r="4465" ht="12.75" hidden="1" customHeight="1" x14ac:dyDescent="0.2"/>
    <row r="4466" ht="12.75" hidden="1" customHeight="1" x14ac:dyDescent="0.2"/>
    <row r="4467" ht="12.75" hidden="1" customHeight="1" x14ac:dyDescent="0.2"/>
    <row r="4468" ht="12.75" hidden="1" customHeight="1" x14ac:dyDescent="0.2"/>
    <row r="4469" ht="12.75" hidden="1" customHeight="1" x14ac:dyDescent="0.2"/>
    <row r="4470" ht="12.75" hidden="1" customHeight="1" x14ac:dyDescent="0.2"/>
    <row r="4471" ht="12.75" hidden="1" customHeight="1" x14ac:dyDescent="0.2"/>
    <row r="4472" ht="12.75" hidden="1" customHeight="1" x14ac:dyDescent="0.2"/>
    <row r="4473" ht="12.75" hidden="1" customHeight="1" x14ac:dyDescent="0.2"/>
    <row r="4474" ht="12.75" hidden="1" customHeight="1" x14ac:dyDescent="0.2"/>
    <row r="4475" ht="12.75" hidden="1" customHeight="1" x14ac:dyDescent="0.2"/>
    <row r="4476" ht="12.75" hidden="1" customHeight="1" x14ac:dyDescent="0.2"/>
    <row r="4477" ht="12.75" hidden="1" customHeight="1" x14ac:dyDescent="0.2"/>
    <row r="4478" ht="12.75" hidden="1" customHeight="1" x14ac:dyDescent="0.2"/>
    <row r="4479" ht="12.75" hidden="1" customHeight="1" x14ac:dyDescent="0.2"/>
    <row r="4480" ht="12.75" hidden="1" customHeight="1" x14ac:dyDescent="0.2"/>
    <row r="4481" ht="12.75" hidden="1" customHeight="1" x14ac:dyDescent="0.2"/>
    <row r="4482" ht="12.75" hidden="1" customHeight="1" x14ac:dyDescent="0.2"/>
    <row r="4483" ht="12.75" hidden="1" customHeight="1" x14ac:dyDescent="0.2"/>
    <row r="4484" ht="12.75" hidden="1" customHeight="1" x14ac:dyDescent="0.2"/>
    <row r="4485" ht="12.75" hidden="1" customHeight="1" x14ac:dyDescent="0.2"/>
    <row r="4486" ht="12.75" hidden="1" customHeight="1" x14ac:dyDescent="0.2"/>
    <row r="4487" ht="12.75" hidden="1" customHeight="1" x14ac:dyDescent="0.2"/>
    <row r="4488" ht="12.75" hidden="1" customHeight="1" x14ac:dyDescent="0.2"/>
    <row r="4489" ht="12.75" hidden="1" customHeight="1" x14ac:dyDescent="0.2"/>
    <row r="4490" ht="12.75" hidden="1" customHeight="1" x14ac:dyDescent="0.2"/>
    <row r="4491" ht="12.75" hidden="1" customHeight="1" x14ac:dyDescent="0.2"/>
    <row r="4492" ht="12.75" hidden="1" customHeight="1" x14ac:dyDescent="0.2"/>
    <row r="4493" ht="12.75" hidden="1" customHeight="1" x14ac:dyDescent="0.2"/>
    <row r="4494" ht="12.75" hidden="1" customHeight="1" x14ac:dyDescent="0.2"/>
    <row r="4495" ht="12.75" hidden="1" customHeight="1" x14ac:dyDescent="0.2"/>
    <row r="4496" ht="12.75" hidden="1" customHeight="1" x14ac:dyDescent="0.2"/>
    <row r="4497" ht="12.75" hidden="1" customHeight="1" x14ac:dyDescent="0.2"/>
    <row r="4498" ht="12.75" hidden="1" customHeight="1" x14ac:dyDescent="0.2"/>
    <row r="4499" ht="12.75" hidden="1" customHeight="1" x14ac:dyDescent="0.2"/>
    <row r="4500" ht="12.75" hidden="1" customHeight="1" x14ac:dyDescent="0.2"/>
    <row r="4501" ht="12.75" hidden="1" customHeight="1" x14ac:dyDescent="0.2"/>
    <row r="4502" ht="12.75" hidden="1" customHeight="1" x14ac:dyDescent="0.2"/>
    <row r="4503" ht="12.75" hidden="1" customHeight="1" x14ac:dyDescent="0.2"/>
    <row r="4504" ht="12.75" hidden="1" customHeight="1" x14ac:dyDescent="0.2"/>
    <row r="4505" ht="12.75" hidden="1" customHeight="1" x14ac:dyDescent="0.2"/>
    <row r="4506" ht="12.75" hidden="1" customHeight="1" x14ac:dyDescent="0.2"/>
    <row r="4507" ht="12.75" hidden="1" customHeight="1" x14ac:dyDescent="0.2"/>
    <row r="4508" ht="12.75" hidden="1" customHeight="1" x14ac:dyDescent="0.2"/>
    <row r="4509" ht="12.75" hidden="1" customHeight="1" x14ac:dyDescent="0.2"/>
    <row r="4510" ht="12.75" hidden="1" customHeight="1" x14ac:dyDescent="0.2"/>
    <row r="4511" ht="12.75" hidden="1" customHeight="1" x14ac:dyDescent="0.2"/>
    <row r="4512" ht="12.75" hidden="1" customHeight="1" x14ac:dyDescent="0.2"/>
    <row r="4513" ht="12.75" hidden="1" customHeight="1" x14ac:dyDescent="0.2"/>
    <row r="4514" ht="12.75" hidden="1" customHeight="1" x14ac:dyDescent="0.2"/>
    <row r="4515" ht="12.75" hidden="1" customHeight="1" x14ac:dyDescent="0.2"/>
    <row r="4516" ht="12.75" hidden="1" customHeight="1" x14ac:dyDescent="0.2"/>
    <row r="4517" ht="12.75" hidden="1" customHeight="1" x14ac:dyDescent="0.2"/>
    <row r="4518" ht="12.75" hidden="1" customHeight="1" x14ac:dyDescent="0.2"/>
    <row r="4519" ht="12.75" hidden="1" customHeight="1" x14ac:dyDescent="0.2"/>
    <row r="4520" ht="12.75" hidden="1" customHeight="1" x14ac:dyDescent="0.2"/>
    <row r="4521" ht="12.75" hidden="1" customHeight="1" x14ac:dyDescent="0.2"/>
    <row r="4522" ht="12.75" hidden="1" customHeight="1" x14ac:dyDescent="0.2"/>
    <row r="4523" ht="12.75" hidden="1" customHeight="1" x14ac:dyDescent="0.2"/>
    <row r="4524" ht="12.75" hidden="1" customHeight="1" x14ac:dyDescent="0.2"/>
    <row r="4525" ht="12.75" hidden="1" customHeight="1" x14ac:dyDescent="0.2"/>
    <row r="4526" ht="12.75" hidden="1" customHeight="1" x14ac:dyDescent="0.2"/>
    <row r="4527" ht="12.75" hidden="1" customHeight="1" x14ac:dyDescent="0.2"/>
    <row r="4528" ht="12.75" hidden="1" customHeight="1" x14ac:dyDescent="0.2"/>
    <row r="4529" ht="12.75" hidden="1" customHeight="1" x14ac:dyDescent="0.2"/>
    <row r="4530" ht="12.75" hidden="1" customHeight="1" x14ac:dyDescent="0.2"/>
    <row r="4531" ht="12.75" hidden="1" customHeight="1" x14ac:dyDescent="0.2"/>
    <row r="4532" ht="12.75" hidden="1" customHeight="1" x14ac:dyDescent="0.2"/>
    <row r="4533" ht="12.75" hidden="1" customHeight="1" x14ac:dyDescent="0.2"/>
    <row r="4534" ht="12.75" hidden="1" customHeight="1" x14ac:dyDescent="0.2"/>
    <row r="4535" ht="12.75" hidden="1" customHeight="1" x14ac:dyDescent="0.2"/>
    <row r="4536" ht="12.75" hidden="1" customHeight="1" x14ac:dyDescent="0.2"/>
    <row r="4537" ht="12.75" hidden="1" customHeight="1" x14ac:dyDescent="0.2"/>
    <row r="4538" ht="12.75" hidden="1" customHeight="1" x14ac:dyDescent="0.2"/>
    <row r="4539" ht="12.75" hidden="1" customHeight="1" x14ac:dyDescent="0.2"/>
    <row r="4540" ht="12.75" hidden="1" customHeight="1" x14ac:dyDescent="0.2"/>
    <row r="4541" ht="12.75" hidden="1" customHeight="1" x14ac:dyDescent="0.2"/>
    <row r="4542" ht="12.75" hidden="1" customHeight="1" x14ac:dyDescent="0.2"/>
    <row r="4543" ht="12.75" hidden="1" customHeight="1" x14ac:dyDescent="0.2"/>
    <row r="4544" ht="12.75" hidden="1" customHeight="1" x14ac:dyDescent="0.2"/>
    <row r="4545" ht="12.75" hidden="1" customHeight="1" x14ac:dyDescent="0.2"/>
    <row r="4546" ht="12.75" hidden="1" customHeight="1" x14ac:dyDescent="0.2"/>
    <row r="4547" ht="12.75" hidden="1" customHeight="1" x14ac:dyDescent="0.2"/>
    <row r="4548" ht="12.75" hidden="1" customHeight="1" x14ac:dyDescent="0.2"/>
    <row r="4549" ht="12.75" hidden="1" customHeight="1" x14ac:dyDescent="0.2"/>
    <row r="4550" ht="12.75" hidden="1" customHeight="1" x14ac:dyDescent="0.2"/>
    <row r="4551" ht="12.75" hidden="1" customHeight="1" x14ac:dyDescent="0.2"/>
    <row r="4552" ht="12.75" hidden="1" customHeight="1" x14ac:dyDescent="0.2"/>
    <row r="4553" ht="12.75" hidden="1" customHeight="1" x14ac:dyDescent="0.2"/>
    <row r="4554" ht="12.75" hidden="1" customHeight="1" x14ac:dyDescent="0.2"/>
    <row r="4555" ht="12.75" hidden="1" customHeight="1" x14ac:dyDescent="0.2"/>
    <row r="4556" ht="12.75" hidden="1" customHeight="1" x14ac:dyDescent="0.2"/>
    <row r="4557" ht="12.75" hidden="1" customHeight="1" x14ac:dyDescent="0.2"/>
    <row r="4558" ht="12.75" hidden="1" customHeight="1" x14ac:dyDescent="0.2"/>
    <row r="4559" ht="12.75" hidden="1" customHeight="1" x14ac:dyDescent="0.2"/>
    <row r="4560" ht="12.75" hidden="1" customHeight="1" x14ac:dyDescent="0.2"/>
    <row r="4561" ht="12.75" hidden="1" customHeight="1" x14ac:dyDescent="0.2"/>
    <row r="4562" ht="12.75" hidden="1" customHeight="1" x14ac:dyDescent="0.2"/>
    <row r="4563" ht="12.75" hidden="1" customHeight="1" x14ac:dyDescent="0.2"/>
    <row r="4564" ht="12.75" hidden="1" customHeight="1" x14ac:dyDescent="0.2"/>
    <row r="4565" ht="12.75" hidden="1" customHeight="1" x14ac:dyDescent="0.2"/>
    <row r="4566" ht="12.75" hidden="1" customHeight="1" x14ac:dyDescent="0.2"/>
    <row r="4567" ht="12.75" hidden="1" customHeight="1" x14ac:dyDescent="0.2"/>
    <row r="4568" ht="12.75" hidden="1" customHeight="1" x14ac:dyDescent="0.2"/>
    <row r="4569" ht="12.75" hidden="1" customHeight="1" x14ac:dyDescent="0.2"/>
    <row r="4570" ht="12.75" hidden="1" customHeight="1" x14ac:dyDescent="0.2"/>
    <row r="4571" ht="12.75" hidden="1" customHeight="1" x14ac:dyDescent="0.2"/>
    <row r="4572" ht="12.75" hidden="1" customHeight="1" x14ac:dyDescent="0.2"/>
    <row r="4573" ht="12.75" hidden="1" customHeight="1" x14ac:dyDescent="0.2"/>
    <row r="4574" ht="12.75" hidden="1" customHeight="1" x14ac:dyDescent="0.2"/>
    <row r="4575" ht="12.75" hidden="1" customHeight="1" x14ac:dyDescent="0.2"/>
    <row r="4576" ht="12.75" hidden="1" customHeight="1" x14ac:dyDescent="0.2"/>
    <row r="4577" ht="12.75" hidden="1" customHeight="1" x14ac:dyDescent="0.2"/>
    <row r="4578" ht="12.75" hidden="1" customHeight="1" x14ac:dyDescent="0.2"/>
    <row r="4579" ht="12.75" hidden="1" customHeight="1" x14ac:dyDescent="0.2"/>
    <row r="4580" ht="12.75" hidden="1" customHeight="1" x14ac:dyDescent="0.2"/>
    <row r="4581" ht="12.75" hidden="1" customHeight="1" x14ac:dyDescent="0.2"/>
    <row r="4582" ht="12.75" hidden="1" customHeight="1" x14ac:dyDescent="0.2"/>
    <row r="4583" ht="12.75" hidden="1" customHeight="1" x14ac:dyDescent="0.2"/>
    <row r="4584" ht="12.75" hidden="1" customHeight="1" x14ac:dyDescent="0.2"/>
    <row r="4585" ht="12.75" hidden="1" customHeight="1" x14ac:dyDescent="0.2"/>
    <row r="4586" ht="12.75" hidden="1" customHeight="1" x14ac:dyDescent="0.2"/>
    <row r="4587" ht="12.75" hidden="1" customHeight="1" x14ac:dyDescent="0.2"/>
    <row r="4588" ht="12.75" hidden="1" customHeight="1" x14ac:dyDescent="0.2"/>
    <row r="4589" ht="12.75" hidden="1" customHeight="1" x14ac:dyDescent="0.2"/>
    <row r="4590" ht="12.75" hidden="1" customHeight="1" x14ac:dyDescent="0.2"/>
    <row r="4591" ht="12.75" hidden="1" customHeight="1" x14ac:dyDescent="0.2"/>
    <row r="4592" ht="12.75" hidden="1" customHeight="1" x14ac:dyDescent="0.2"/>
    <row r="4593" ht="12.75" hidden="1" customHeight="1" x14ac:dyDescent="0.2"/>
    <row r="4594" ht="12.75" hidden="1" customHeight="1" x14ac:dyDescent="0.2"/>
    <row r="4595" ht="12.75" hidden="1" customHeight="1" x14ac:dyDescent="0.2"/>
    <row r="4596" ht="12.75" hidden="1" customHeight="1" x14ac:dyDescent="0.2"/>
    <row r="4597" ht="12.75" hidden="1" customHeight="1" x14ac:dyDescent="0.2"/>
    <row r="4598" ht="12.75" hidden="1" customHeight="1" x14ac:dyDescent="0.2"/>
    <row r="4599" ht="12.75" hidden="1" customHeight="1" x14ac:dyDescent="0.2"/>
    <row r="4600" ht="12.75" hidden="1" customHeight="1" x14ac:dyDescent="0.2"/>
    <row r="4601" ht="12.75" hidden="1" customHeight="1" x14ac:dyDescent="0.2"/>
    <row r="4602" ht="12.75" hidden="1" customHeight="1" x14ac:dyDescent="0.2"/>
    <row r="4603" ht="12.75" hidden="1" customHeight="1" x14ac:dyDescent="0.2"/>
    <row r="4604" ht="12.75" hidden="1" customHeight="1" x14ac:dyDescent="0.2"/>
    <row r="4605" ht="12.75" hidden="1" customHeight="1" x14ac:dyDescent="0.2"/>
    <row r="4606" ht="12.75" hidden="1" customHeight="1" x14ac:dyDescent="0.2"/>
    <row r="4607" ht="12.75" hidden="1" customHeight="1" x14ac:dyDescent="0.2"/>
    <row r="4608" ht="12.75" hidden="1" customHeight="1" x14ac:dyDescent="0.2"/>
    <row r="4609" ht="12.75" hidden="1" customHeight="1" x14ac:dyDescent="0.2"/>
    <row r="4610" ht="12.75" hidden="1" customHeight="1" x14ac:dyDescent="0.2"/>
    <row r="4611" ht="12.75" hidden="1" customHeight="1" x14ac:dyDescent="0.2"/>
    <row r="4612" ht="12.75" hidden="1" customHeight="1" x14ac:dyDescent="0.2"/>
    <row r="4613" ht="12.75" hidden="1" customHeight="1" x14ac:dyDescent="0.2"/>
    <row r="4614" ht="12.75" hidden="1" customHeight="1" x14ac:dyDescent="0.2"/>
    <row r="4615" ht="12.75" hidden="1" customHeight="1" x14ac:dyDescent="0.2"/>
    <row r="4616" ht="12.75" hidden="1" customHeight="1" x14ac:dyDescent="0.2"/>
    <row r="4617" ht="12.75" hidden="1" customHeight="1" x14ac:dyDescent="0.2"/>
    <row r="4618" ht="12.75" hidden="1" customHeight="1" x14ac:dyDescent="0.2"/>
    <row r="4619" ht="12.75" hidden="1" customHeight="1" x14ac:dyDescent="0.2"/>
    <row r="4620" ht="12.75" hidden="1" customHeight="1" x14ac:dyDescent="0.2"/>
    <row r="4621" ht="12.75" hidden="1" customHeight="1" x14ac:dyDescent="0.2"/>
    <row r="4622" ht="12.75" hidden="1" customHeight="1" x14ac:dyDescent="0.2"/>
    <row r="4623" ht="12.75" hidden="1" customHeight="1" x14ac:dyDescent="0.2"/>
    <row r="4624" ht="12.75" hidden="1" customHeight="1" x14ac:dyDescent="0.2"/>
    <row r="4625" ht="12.75" hidden="1" customHeight="1" x14ac:dyDescent="0.2"/>
    <row r="4626" ht="12.75" hidden="1" customHeight="1" x14ac:dyDescent="0.2"/>
    <row r="4627" ht="12.75" hidden="1" customHeight="1" x14ac:dyDescent="0.2"/>
    <row r="4628" ht="12.75" hidden="1" customHeight="1" x14ac:dyDescent="0.2"/>
    <row r="4629" ht="12.75" hidden="1" customHeight="1" x14ac:dyDescent="0.2"/>
    <row r="4630" ht="12.75" hidden="1" customHeight="1" x14ac:dyDescent="0.2"/>
    <row r="4631" ht="12.75" hidden="1" customHeight="1" x14ac:dyDescent="0.2"/>
    <row r="4632" ht="12.75" hidden="1" customHeight="1" x14ac:dyDescent="0.2"/>
    <row r="4633" ht="12.75" hidden="1" customHeight="1" x14ac:dyDescent="0.2"/>
    <row r="4634" ht="12.75" hidden="1" customHeight="1" x14ac:dyDescent="0.2"/>
    <row r="4635" ht="12.75" hidden="1" customHeight="1" x14ac:dyDescent="0.2"/>
    <row r="4636" ht="12.75" hidden="1" customHeight="1" x14ac:dyDescent="0.2"/>
    <row r="4637" ht="12.75" hidden="1" customHeight="1" x14ac:dyDescent="0.2"/>
    <row r="4638" ht="12.75" hidden="1" customHeight="1" x14ac:dyDescent="0.2"/>
    <row r="4639" ht="12.75" hidden="1" customHeight="1" x14ac:dyDescent="0.2"/>
    <row r="4640" ht="12.75" hidden="1" customHeight="1" x14ac:dyDescent="0.2"/>
    <row r="4641" ht="12.75" hidden="1" customHeight="1" x14ac:dyDescent="0.2"/>
    <row r="4642" ht="12.75" hidden="1" customHeight="1" x14ac:dyDescent="0.2"/>
    <row r="4643" ht="12.75" hidden="1" customHeight="1" x14ac:dyDescent="0.2"/>
    <row r="4644" ht="12.75" hidden="1" customHeight="1" x14ac:dyDescent="0.2"/>
    <row r="4645" ht="12.75" hidden="1" customHeight="1" x14ac:dyDescent="0.2"/>
    <row r="4646" ht="12.75" hidden="1" customHeight="1" x14ac:dyDescent="0.2"/>
    <row r="4647" ht="12.75" hidden="1" customHeight="1" x14ac:dyDescent="0.2"/>
    <row r="4648" ht="12.75" hidden="1" customHeight="1" x14ac:dyDescent="0.2"/>
    <row r="4649" ht="12.75" hidden="1" customHeight="1" x14ac:dyDescent="0.2"/>
    <row r="4650" ht="12.75" hidden="1" customHeight="1" x14ac:dyDescent="0.2"/>
    <row r="4651" ht="12.75" hidden="1" customHeight="1" x14ac:dyDescent="0.2"/>
    <row r="4652" ht="12.75" hidden="1" customHeight="1" x14ac:dyDescent="0.2"/>
    <row r="4653" ht="12.75" hidden="1" customHeight="1" x14ac:dyDescent="0.2"/>
    <row r="4654" ht="12.75" hidden="1" customHeight="1" x14ac:dyDescent="0.2"/>
    <row r="4655" ht="12.75" hidden="1" customHeight="1" x14ac:dyDescent="0.2"/>
    <row r="4656" ht="12.75" hidden="1" customHeight="1" x14ac:dyDescent="0.2"/>
    <row r="4657" ht="12.75" hidden="1" customHeight="1" x14ac:dyDescent="0.2"/>
    <row r="4658" ht="12.75" hidden="1" customHeight="1" x14ac:dyDescent="0.2"/>
    <row r="4659" ht="12.75" hidden="1" customHeight="1" x14ac:dyDescent="0.2"/>
    <row r="4660" ht="12.75" hidden="1" customHeight="1" x14ac:dyDescent="0.2"/>
    <row r="4661" ht="12.75" hidden="1" customHeight="1" x14ac:dyDescent="0.2"/>
    <row r="4662" ht="12.75" hidden="1" customHeight="1" x14ac:dyDescent="0.2"/>
    <row r="4663" ht="12.75" hidden="1" customHeight="1" x14ac:dyDescent="0.2"/>
    <row r="4664" ht="12.75" hidden="1" customHeight="1" x14ac:dyDescent="0.2"/>
    <row r="4665" ht="12.75" hidden="1" customHeight="1" x14ac:dyDescent="0.2"/>
    <row r="4666" ht="12.75" hidden="1" customHeight="1" x14ac:dyDescent="0.2"/>
    <row r="4667" ht="12.75" hidden="1" customHeight="1" x14ac:dyDescent="0.2"/>
    <row r="4668" ht="12.75" hidden="1" customHeight="1" x14ac:dyDescent="0.2"/>
    <row r="4669" ht="12.75" hidden="1" customHeight="1" x14ac:dyDescent="0.2"/>
    <row r="4670" ht="12.75" hidden="1" customHeight="1" x14ac:dyDescent="0.2"/>
    <row r="4671" ht="12.75" hidden="1" customHeight="1" x14ac:dyDescent="0.2"/>
    <row r="4672" ht="12.75" hidden="1" customHeight="1" x14ac:dyDescent="0.2"/>
    <row r="4673" ht="12.75" hidden="1" customHeight="1" x14ac:dyDescent="0.2"/>
    <row r="4674" ht="12.75" hidden="1" customHeight="1" x14ac:dyDescent="0.2"/>
    <row r="4675" ht="12.75" hidden="1" customHeight="1" x14ac:dyDescent="0.2"/>
    <row r="4676" ht="12.75" hidden="1" customHeight="1" x14ac:dyDescent="0.2"/>
    <row r="4677" ht="12.75" hidden="1" customHeight="1" x14ac:dyDescent="0.2"/>
    <row r="4678" ht="12.75" hidden="1" customHeight="1" x14ac:dyDescent="0.2"/>
    <row r="4679" ht="12.75" hidden="1" customHeight="1" x14ac:dyDescent="0.2"/>
    <row r="4680" ht="12.75" hidden="1" customHeight="1" x14ac:dyDescent="0.2"/>
    <row r="4681" ht="12.75" hidden="1" customHeight="1" x14ac:dyDescent="0.2"/>
    <row r="4682" ht="12.75" hidden="1" customHeight="1" x14ac:dyDescent="0.2"/>
    <row r="4683" ht="12.75" hidden="1" customHeight="1" x14ac:dyDescent="0.2"/>
    <row r="4684" ht="12.75" hidden="1" customHeight="1" x14ac:dyDescent="0.2"/>
    <row r="4685" ht="12.75" hidden="1" customHeight="1" x14ac:dyDescent="0.2"/>
    <row r="4686" ht="12.75" hidden="1" customHeight="1" x14ac:dyDescent="0.2"/>
    <row r="4687" ht="12.75" hidden="1" customHeight="1" x14ac:dyDescent="0.2"/>
    <row r="4688" ht="12.75" hidden="1" customHeight="1" x14ac:dyDescent="0.2"/>
    <row r="4689" ht="12.75" hidden="1" customHeight="1" x14ac:dyDescent="0.2"/>
    <row r="4690" ht="12.75" hidden="1" customHeight="1" x14ac:dyDescent="0.2"/>
    <row r="4691" ht="12.75" hidden="1" customHeight="1" x14ac:dyDescent="0.2"/>
    <row r="4692" ht="12.75" hidden="1" customHeight="1" x14ac:dyDescent="0.2"/>
    <row r="4693" ht="12.75" hidden="1" customHeight="1" x14ac:dyDescent="0.2"/>
    <row r="4694" ht="12.75" hidden="1" customHeight="1" x14ac:dyDescent="0.2"/>
    <row r="4695" ht="12.75" hidden="1" customHeight="1" x14ac:dyDescent="0.2"/>
    <row r="4696" ht="12.75" hidden="1" customHeight="1" x14ac:dyDescent="0.2"/>
    <row r="4697" ht="12.75" hidden="1" customHeight="1" x14ac:dyDescent="0.2"/>
    <row r="4698" ht="12.75" hidden="1" customHeight="1" x14ac:dyDescent="0.2"/>
    <row r="4699" ht="12.75" hidden="1" customHeight="1" x14ac:dyDescent="0.2"/>
    <row r="4700" ht="12.75" hidden="1" customHeight="1" x14ac:dyDescent="0.2"/>
    <row r="4701" ht="12.75" hidden="1" customHeight="1" x14ac:dyDescent="0.2"/>
    <row r="4702" ht="12.75" hidden="1" customHeight="1" x14ac:dyDescent="0.2"/>
    <row r="4703" ht="12.75" hidden="1" customHeight="1" x14ac:dyDescent="0.2"/>
    <row r="4704" ht="12.75" hidden="1" customHeight="1" x14ac:dyDescent="0.2"/>
    <row r="4705" ht="12.75" hidden="1" customHeight="1" x14ac:dyDescent="0.2"/>
    <row r="4706" ht="12.75" hidden="1" customHeight="1" x14ac:dyDescent="0.2"/>
    <row r="4707" ht="12.75" hidden="1" customHeight="1" x14ac:dyDescent="0.2"/>
    <row r="4708" ht="12.75" hidden="1" customHeight="1" x14ac:dyDescent="0.2"/>
    <row r="4709" ht="12.75" hidden="1" customHeight="1" x14ac:dyDescent="0.2"/>
    <row r="4710" ht="12.75" hidden="1" customHeight="1" x14ac:dyDescent="0.2"/>
    <row r="4711" ht="12.75" hidden="1" customHeight="1" x14ac:dyDescent="0.2"/>
    <row r="4712" ht="12.75" hidden="1" customHeight="1" x14ac:dyDescent="0.2"/>
    <row r="4713" ht="12.75" hidden="1" customHeight="1" x14ac:dyDescent="0.2"/>
    <row r="4714" ht="12.75" hidden="1" customHeight="1" x14ac:dyDescent="0.2"/>
    <row r="4715" ht="12.75" hidden="1" customHeight="1" x14ac:dyDescent="0.2"/>
    <row r="4716" ht="12.75" hidden="1" customHeight="1" x14ac:dyDescent="0.2"/>
    <row r="4717" ht="12.75" hidden="1" customHeight="1" x14ac:dyDescent="0.2"/>
    <row r="4718" ht="12.75" hidden="1" customHeight="1" x14ac:dyDescent="0.2"/>
    <row r="4719" ht="12.75" hidden="1" customHeight="1" x14ac:dyDescent="0.2"/>
    <row r="4720" ht="12.75" hidden="1" customHeight="1" x14ac:dyDescent="0.2"/>
    <row r="4721" ht="12.75" hidden="1" customHeight="1" x14ac:dyDescent="0.2"/>
    <row r="4722" ht="12.75" hidden="1" customHeight="1" x14ac:dyDescent="0.2"/>
    <row r="4723" ht="12.75" hidden="1" customHeight="1" x14ac:dyDescent="0.2"/>
    <row r="4724" ht="12.75" hidden="1" customHeight="1" x14ac:dyDescent="0.2"/>
    <row r="4725" ht="12.75" hidden="1" customHeight="1" x14ac:dyDescent="0.2"/>
    <row r="4726" ht="12.75" hidden="1" customHeight="1" x14ac:dyDescent="0.2"/>
    <row r="4727" ht="12.75" hidden="1" customHeight="1" x14ac:dyDescent="0.2"/>
    <row r="4728" ht="12.75" hidden="1" customHeight="1" x14ac:dyDescent="0.2"/>
    <row r="4729" ht="12.75" hidden="1" customHeight="1" x14ac:dyDescent="0.2"/>
    <row r="4730" ht="12.75" hidden="1" customHeight="1" x14ac:dyDescent="0.2"/>
    <row r="4731" ht="12.75" hidden="1" customHeight="1" x14ac:dyDescent="0.2"/>
    <row r="4732" ht="12.75" hidden="1" customHeight="1" x14ac:dyDescent="0.2"/>
    <row r="4733" ht="12.75" hidden="1" customHeight="1" x14ac:dyDescent="0.2"/>
    <row r="4734" ht="12.75" hidden="1" customHeight="1" x14ac:dyDescent="0.2"/>
    <row r="4735" ht="12.75" hidden="1" customHeight="1" x14ac:dyDescent="0.2"/>
    <row r="4736" ht="12.75" hidden="1" customHeight="1" x14ac:dyDescent="0.2"/>
    <row r="4737" ht="12.75" hidden="1" customHeight="1" x14ac:dyDescent="0.2"/>
    <row r="4738" ht="12.75" hidden="1" customHeight="1" x14ac:dyDescent="0.2"/>
    <row r="4739" ht="12.75" hidden="1" customHeight="1" x14ac:dyDescent="0.2"/>
    <row r="4740" ht="12.75" hidden="1" customHeight="1" x14ac:dyDescent="0.2"/>
    <row r="4741" ht="12.75" hidden="1" customHeight="1" x14ac:dyDescent="0.2"/>
    <row r="4742" ht="12.75" hidden="1" customHeight="1" x14ac:dyDescent="0.2"/>
    <row r="4743" ht="12.75" hidden="1" customHeight="1" x14ac:dyDescent="0.2"/>
    <row r="4744" ht="12.75" hidden="1" customHeight="1" x14ac:dyDescent="0.2"/>
    <row r="4745" ht="12.75" hidden="1" customHeight="1" x14ac:dyDescent="0.2"/>
    <row r="4746" ht="12.75" hidden="1" customHeight="1" x14ac:dyDescent="0.2"/>
    <row r="4747" ht="12.75" hidden="1" customHeight="1" x14ac:dyDescent="0.2"/>
    <row r="4748" ht="12.75" hidden="1" customHeight="1" x14ac:dyDescent="0.2"/>
    <row r="4749" ht="12.75" hidden="1" customHeight="1" x14ac:dyDescent="0.2"/>
    <row r="4750" ht="12.75" hidden="1" customHeight="1" x14ac:dyDescent="0.2"/>
    <row r="4751" ht="12.75" hidden="1" customHeight="1" x14ac:dyDescent="0.2"/>
    <row r="4752" ht="12.75" hidden="1" customHeight="1" x14ac:dyDescent="0.2"/>
    <row r="4753" ht="12.75" hidden="1" customHeight="1" x14ac:dyDescent="0.2"/>
    <row r="4754" ht="12.75" hidden="1" customHeight="1" x14ac:dyDescent="0.2"/>
    <row r="4755" ht="12.75" hidden="1" customHeight="1" x14ac:dyDescent="0.2"/>
    <row r="4756" ht="12.75" hidden="1" customHeight="1" x14ac:dyDescent="0.2"/>
    <row r="4757" ht="12.75" hidden="1" customHeight="1" x14ac:dyDescent="0.2"/>
    <row r="4758" ht="12.75" hidden="1" customHeight="1" x14ac:dyDescent="0.2"/>
    <row r="4759" ht="12.75" hidden="1" customHeight="1" x14ac:dyDescent="0.2"/>
    <row r="4760" ht="12.75" hidden="1" customHeight="1" x14ac:dyDescent="0.2"/>
    <row r="4761" ht="12.75" hidden="1" customHeight="1" x14ac:dyDescent="0.2"/>
    <row r="4762" ht="12.75" hidden="1" customHeight="1" x14ac:dyDescent="0.2"/>
    <row r="4763" ht="12.75" hidden="1" customHeight="1" x14ac:dyDescent="0.2"/>
    <row r="4764" ht="12.75" hidden="1" customHeight="1" x14ac:dyDescent="0.2"/>
    <row r="4765" ht="12.75" hidden="1" customHeight="1" x14ac:dyDescent="0.2"/>
    <row r="4766" ht="12.75" hidden="1" customHeight="1" x14ac:dyDescent="0.2"/>
    <row r="4767" ht="12.75" hidden="1" customHeight="1" x14ac:dyDescent="0.2"/>
    <row r="4768" ht="12.75" hidden="1" customHeight="1" x14ac:dyDescent="0.2"/>
    <row r="4769" ht="12.75" hidden="1" customHeight="1" x14ac:dyDescent="0.2"/>
    <row r="4770" ht="12.75" hidden="1" customHeight="1" x14ac:dyDescent="0.2"/>
    <row r="4771" ht="12.75" hidden="1" customHeight="1" x14ac:dyDescent="0.2"/>
    <row r="4772" ht="12.75" hidden="1" customHeight="1" x14ac:dyDescent="0.2"/>
    <row r="4773" ht="12.75" hidden="1" customHeight="1" x14ac:dyDescent="0.2"/>
    <row r="4774" ht="12.75" hidden="1" customHeight="1" x14ac:dyDescent="0.2"/>
    <row r="4775" ht="12.75" hidden="1" customHeight="1" x14ac:dyDescent="0.2"/>
    <row r="4776" ht="12.75" hidden="1" customHeight="1" x14ac:dyDescent="0.2"/>
    <row r="4777" ht="12.75" hidden="1" customHeight="1" x14ac:dyDescent="0.2"/>
    <row r="4778" ht="12.75" hidden="1" customHeight="1" x14ac:dyDescent="0.2"/>
    <row r="4779" ht="12.75" hidden="1" customHeight="1" x14ac:dyDescent="0.2"/>
    <row r="4780" ht="12.75" hidden="1" customHeight="1" x14ac:dyDescent="0.2"/>
    <row r="4781" ht="12.75" hidden="1" customHeight="1" x14ac:dyDescent="0.2"/>
    <row r="4782" ht="12.75" hidden="1" customHeight="1" x14ac:dyDescent="0.2"/>
    <row r="4783" ht="12.75" hidden="1" customHeight="1" x14ac:dyDescent="0.2"/>
    <row r="4784" ht="12.75" hidden="1" customHeight="1" x14ac:dyDescent="0.2"/>
    <row r="4785" ht="12.75" hidden="1" customHeight="1" x14ac:dyDescent="0.2"/>
    <row r="4786" ht="12.75" hidden="1" customHeight="1" x14ac:dyDescent="0.2"/>
    <row r="4787" ht="12.75" hidden="1" customHeight="1" x14ac:dyDescent="0.2"/>
    <row r="4788" ht="12.75" hidden="1" customHeight="1" x14ac:dyDescent="0.2"/>
    <row r="4789" ht="12.75" hidden="1" customHeight="1" x14ac:dyDescent="0.2"/>
    <row r="4790" ht="12.75" hidden="1" customHeight="1" x14ac:dyDescent="0.2"/>
    <row r="4791" ht="12.75" hidden="1" customHeight="1" x14ac:dyDescent="0.2"/>
    <row r="4792" ht="12.75" hidden="1" customHeight="1" x14ac:dyDescent="0.2"/>
    <row r="4793" ht="12.75" hidden="1" customHeight="1" x14ac:dyDescent="0.2"/>
    <row r="4794" ht="12.75" hidden="1" customHeight="1" x14ac:dyDescent="0.2"/>
    <row r="4795" ht="12.75" hidden="1" customHeight="1" x14ac:dyDescent="0.2"/>
    <row r="4796" ht="12.75" hidden="1" customHeight="1" x14ac:dyDescent="0.2"/>
    <row r="4797" ht="12.75" hidden="1" customHeight="1" x14ac:dyDescent="0.2"/>
    <row r="4798" ht="12.75" hidden="1" customHeight="1" x14ac:dyDescent="0.2"/>
    <row r="4799" ht="12.75" hidden="1" customHeight="1" x14ac:dyDescent="0.2"/>
    <row r="4800" ht="12.75" hidden="1" customHeight="1" x14ac:dyDescent="0.2"/>
    <row r="4801" ht="12.75" hidden="1" customHeight="1" x14ac:dyDescent="0.2"/>
    <row r="4802" ht="12.75" hidden="1" customHeight="1" x14ac:dyDescent="0.2"/>
    <row r="4803" ht="12.75" hidden="1" customHeight="1" x14ac:dyDescent="0.2"/>
    <row r="4804" ht="12.75" hidden="1" customHeight="1" x14ac:dyDescent="0.2"/>
    <row r="4805" ht="12.75" hidden="1" customHeight="1" x14ac:dyDescent="0.2"/>
    <row r="4806" ht="12.75" hidden="1" customHeight="1" x14ac:dyDescent="0.2"/>
    <row r="4807" ht="12.75" hidden="1" customHeight="1" x14ac:dyDescent="0.2"/>
    <row r="4808" ht="12.75" hidden="1" customHeight="1" x14ac:dyDescent="0.2"/>
    <row r="4809" ht="12.75" hidden="1" customHeight="1" x14ac:dyDescent="0.2"/>
    <row r="4810" ht="12.75" hidden="1" customHeight="1" x14ac:dyDescent="0.2"/>
    <row r="4811" ht="12.75" hidden="1" customHeight="1" x14ac:dyDescent="0.2"/>
    <row r="4812" ht="12.75" hidden="1" customHeight="1" x14ac:dyDescent="0.2"/>
    <row r="4813" ht="12.75" hidden="1" customHeight="1" x14ac:dyDescent="0.2"/>
    <row r="4814" ht="12.75" hidden="1" customHeight="1" x14ac:dyDescent="0.2"/>
    <row r="4815" ht="12.75" hidden="1" customHeight="1" x14ac:dyDescent="0.2"/>
    <row r="4816" ht="12.75" hidden="1" customHeight="1" x14ac:dyDescent="0.2"/>
    <row r="4817" ht="12.75" hidden="1" customHeight="1" x14ac:dyDescent="0.2"/>
    <row r="4818" ht="12.75" hidden="1" customHeight="1" x14ac:dyDescent="0.2"/>
    <row r="4819" ht="12.75" hidden="1" customHeight="1" x14ac:dyDescent="0.2"/>
    <row r="4820" ht="12.75" hidden="1" customHeight="1" x14ac:dyDescent="0.2"/>
    <row r="4821" ht="12.75" hidden="1" customHeight="1" x14ac:dyDescent="0.2"/>
    <row r="4822" ht="12.75" hidden="1" customHeight="1" x14ac:dyDescent="0.2"/>
    <row r="4823" ht="12.75" hidden="1" customHeight="1" x14ac:dyDescent="0.2"/>
    <row r="4824" ht="12.75" hidden="1" customHeight="1" x14ac:dyDescent="0.2"/>
    <row r="4825" ht="12.75" hidden="1" customHeight="1" x14ac:dyDescent="0.2"/>
    <row r="4826" ht="12.75" hidden="1" customHeight="1" x14ac:dyDescent="0.2"/>
    <row r="4827" ht="12.75" hidden="1" customHeight="1" x14ac:dyDescent="0.2"/>
    <row r="4828" ht="12.75" hidden="1" customHeight="1" x14ac:dyDescent="0.2"/>
    <row r="4829" ht="12.75" hidden="1" customHeight="1" x14ac:dyDescent="0.2"/>
    <row r="4830" ht="12.75" hidden="1" customHeight="1" x14ac:dyDescent="0.2"/>
    <row r="4831" ht="12.75" hidden="1" customHeight="1" x14ac:dyDescent="0.2"/>
    <row r="4832" ht="12.75" hidden="1" customHeight="1" x14ac:dyDescent="0.2"/>
    <row r="4833" ht="12.75" hidden="1" customHeight="1" x14ac:dyDescent="0.2"/>
    <row r="4834" ht="12.75" hidden="1" customHeight="1" x14ac:dyDescent="0.2"/>
    <row r="4835" ht="12.75" hidden="1" customHeight="1" x14ac:dyDescent="0.2"/>
    <row r="4836" ht="12.75" hidden="1" customHeight="1" x14ac:dyDescent="0.2"/>
    <row r="4837" ht="12.75" hidden="1" customHeight="1" x14ac:dyDescent="0.2"/>
    <row r="4838" ht="12.75" hidden="1" customHeight="1" x14ac:dyDescent="0.2"/>
    <row r="4839" ht="12.75" hidden="1" customHeight="1" x14ac:dyDescent="0.2"/>
    <row r="4840" ht="12.75" hidden="1" customHeight="1" x14ac:dyDescent="0.2"/>
    <row r="4841" ht="12.75" hidden="1" customHeight="1" x14ac:dyDescent="0.2"/>
    <row r="4842" ht="12.75" hidden="1" customHeight="1" x14ac:dyDescent="0.2"/>
    <row r="4843" ht="12.75" hidden="1" customHeight="1" x14ac:dyDescent="0.2"/>
    <row r="4844" ht="12.75" hidden="1" customHeight="1" x14ac:dyDescent="0.2"/>
    <row r="4845" ht="12.75" hidden="1" customHeight="1" x14ac:dyDescent="0.2"/>
    <row r="4846" ht="12.75" hidden="1" customHeight="1" x14ac:dyDescent="0.2"/>
    <row r="4847" ht="12.75" hidden="1" customHeight="1" x14ac:dyDescent="0.2"/>
    <row r="4848" ht="12.75" hidden="1" customHeight="1" x14ac:dyDescent="0.2"/>
    <row r="4849" ht="12.75" hidden="1" customHeight="1" x14ac:dyDescent="0.2"/>
    <row r="4850" ht="12.75" hidden="1" customHeight="1" x14ac:dyDescent="0.2"/>
    <row r="4851" ht="12.75" hidden="1" customHeight="1" x14ac:dyDescent="0.2"/>
    <row r="4852" ht="12.75" hidden="1" customHeight="1" x14ac:dyDescent="0.2"/>
    <row r="4853" ht="12.75" hidden="1" customHeight="1" x14ac:dyDescent="0.2"/>
    <row r="4854" ht="12.75" hidden="1" customHeight="1" x14ac:dyDescent="0.2"/>
    <row r="4855" ht="12.75" hidden="1" customHeight="1" x14ac:dyDescent="0.2"/>
    <row r="4856" ht="12.75" hidden="1" customHeight="1" x14ac:dyDescent="0.2"/>
    <row r="4857" ht="12.75" hidden="1" customHeight="1" x14ac:dyDescent="0.2"/>
    <row r="4858" ht="12.75" hidden="1" customHeight="1" x14ac:dyDescent="0.2"/>
    <row r="4859" ht="12.75" hidden="1" customHeight="1" x14ac:dyDescent="0.2"/>
    <row r="4860" ht="12.75" hidden="1" customHeight="1" x14ac:dyDescent="0.2"/>
    <row r="4861" ht="12.75" hidden="1" customHeight="1" x14ac:dyDescent="0.2"/>
    <row r="4862" ht="12.75" hidden="1" customHeight="1" x14ac:dyDescent="0.2"/>
    <row r="4863" ht="12.75" hidden="1" customHeight="1" x14ac:dyDescent="0.2"/>
    <row r="4864" ht="12.75" hidden="1" customHeight="1" x14ac:dyDescent="0.2"/>
    <row r="4865" ht="12.75" hidden="1" customHeight="1" x14ac:dyDescent="0.2"/>
    <row r="4866" ht="12.75" hidden="1" customHeight="1" x14ac:dyDescent="0.2"/>
    <row r="4867" ht="12.75" hidden="1" customHeight="1" x14ac:dyDescent="0.2"/>
    <row r="4868" ht="12.75" hidden="1" customHeight="1" x14ac:dyDescent="0.2"/>
    <row r="4869" ht="12.75" hidden="1" customHeight="1" x14ac:dyDescent="0.2"/>
    <row r="4870" ht="12.75" hidden="1" customHeight="1" x14ac:dyDescent="0.2"/>
    <row r="4871" ht="12.75" hidden="1" customHeight="1" x14ac:dyDescent="0.2"/>
    <row r="4872" ht="12.75" hidden="1" customHeight="1" x14ac:dyDescent="0.2"/>
    <row r="4873" ht="12.75" hidden="1" customHeight="1" x14ac:dyDescent="0.2"/>
    <row r="4874" ht="12.75" hidden="1" customHeight="1" x14ac:dyDescent="0.2"/>
    <row r="4875" ht="12.75" hidden="1" customHeight="1" x14ac:dyDescent="0.2"/>
    <row r="4876" ht="12.75" hidden="1" customHeight="1" x14ac:dyDescent="0.2"/>
    <row r="4877" ht="12.75" hidden="1" customHeight="1" x14ac:dyDescent="0.2"/>
    <row r="4878" ht="12.75" hidden="1" customHeight="1" x14ac:dyDescent="0.2"/>
    <row r="4879" ht="12.75" hidden="1" customHeight="1" x14ac:dyDescent="0.2"/>
    <row r="4880" ht="12.75" hidden="1" customHeight="1" x14ac:dyDescent="0.2"/>
    <row r="4881" ht="12.75" hidden="1" customHeight="1" x14ac:dyDescent="0.2"/>
    <row r="4882" ht="12.75" hidden="1" customHeight="1" x14ac:dyDescent="0.2"/>
    <row r="4883" ht="12.75" hidden="1" customHeight="1" x14ac:dyDescent="0.2"/>
    <row r="4884" ht="12.75" hidden="1" customHeight="1" x14ac:dyDescent="0.2"/>
    <row r="4885" ht="12.75" hidden="1" customHeight="1" x14ac:dyDescent="0.2"/>
    <row r="4886" ht="12.75" hidden="1" customHeight="1" x14ac:dyDescent="0.2"/>
    <row r="4887" ht="12.75" hidden="1" customHeight="1" x14ac:dyDescent="0.2"/>
    <row r="4888" ht="12.75" hidden="1" customHeight="1" x14ac:dyDescent="0.2"/>
    <row r="4889" ht="12.75" hidden="1" customHeight="1" x14ac:dyDescent="0.2"/>
    <row r="4890" ht="12.75" hidden="1" customHeight="1" x14ac:dyDescent="0.2"/>
    <row r="4891" ht="12.75" hidden="1" customHeight="1" x14ac:dyDescent="0.2"/>
    <row r="4892" ht="12.75" hidden="1" customHeight="1" x14ac:dyDescent="0.2"/>
    <row r="4893" ht="12.75" hidden="1" customHeight="1" x14ac:dyDescent="0.2"/>
    <row r="4894" ht="12.75" hidden="1" customHeight="1" x14ac:dyDescent="0.2"/>
    <row r="4895" ht="12.75" hidden="1" customHeight="1" x14ac:dyDescent="0.2"/>
    <row r="4896" ht="12.75" hidden="1" customHeight="1" x14ac:dyDescent="0.2"/>
    <row r="4897" ht="12.75" hidden="1" customHeight="1" x14ac:dyDescent="0.2"/>
    <row r="4898" ht="12.75" hidden="1" customHeight="1" x14ac:dyDescent="0.2"/>
    <row r="4899" ht="12.75" hidden="1" customHeight="1" x14ac:dyDescent="0.2"/>
    <row r="4900" ht="12.75" hidden="1" customHeight="1" x14ac:dyDescent="0.2"/>
    <row r="4901" ht="12.75" hidden="1" customHeight="1" x14ac:dyDescent="0.2"/>
    <row r="4902" ht="12.75" hidden="1" customHeight="1" x14ac:dyDescent="0.2"/>
    <row r="4903" ht="12.75" hidden="1" customHeight="1" x14ac:dyDescent="0.2"/>
    <row r="4904" ht="12.75" hidden="1" customHeight="1" x14ac:dyDescent="0.2"/>
    <row r="4905" ht="12.75" hidden="1" customHeight="1" x14ac:dyDescent="0.2"/>
    <row r="4906" ht="12.75" hidden="1" customHeight="1" x14ac:dyDescent="0.2"/>
    <row r="4907" ht="12.75" hidden="1" customHeight="1" x14ac:dyDescent="0.2"/>
    <row r="4908" ht="12.75" hidden="1" customHeight="1" x14ac:dyDescent="0.2"/>
    <row r="4909" ht="12.75" hidden="1" customHeight="1" x14ac:dyDescent="0.2"/>
    <row r="4910" ht="12.75" hidden="1" customHeight="1" x14ac:dyDescent="0.2"/>
    <row r="4911" ht="12.75" hidden="1" customHeight="1" x14ac:dyDescent="0.2"/>
    <row r="4912" ht="12.75" hidden="1" customHeight="1" x14ac:dyDescent="0.2"/>
    <row r="4913" ht="12.75" hidden="1" customHeight="1" x14ac:dyDescent="0.2"/>
    <row r="4914" ht="12.75" hidden="1" customHeight="1" x14ac:dyDescent="0.2"/>
    <row r="4915" ht="12.75" hidden="1" customHeight="1" x14ac:dyDescent="0.2"/>
    <row r="4916" ht="12.75" hidden="1" customHeight="1" x14ac:dyDescent="0.2"/>
    <row r="4917" ht="12.75" hidden="1" customHeight="1" x14ac:dyDescent="0.2"/>
    <row r="4918" ht="12.75" hidden="1" customHeight="1" x14ac:dyDescent="0.2"/>
    <row r="4919" ht="12.75" hidden="1" customHeight="1" x14ac:dyDescent="0.2"/>
    <row r="4920" ht="12.75" hidden="1" customHeight="1" x14ac:dyDescent="0.2"/>
    <row r="4921" ht="12.75" hidden="1" customHeight="1" x14ac:dyDescent="0.2"/>
    <row r="4922" ht="12.75" hidden="1" customHeight="1" x14ac:dyDescent="0.2"/>
    <row r="4923" ht="12.75" hidden="1" customHeight="1" x14ac:dyDescent="0.2"/>
    <row r="4924" ht="12.75" hidden="1" customHeight="1" x14ac:dyDescent="0.2"/>
    <row r="4925" ht="12.75" hidden="1" customHeight="1" x14ac:dyDescent="0.2"/>
    <row r="4926" ht="12.75" hidden="1" customHeight="1" x14ac:dyDescent="0.2"/>
    <row r="4927" ht="12.75" hidden="1" customHeight="1" x14ac:dyDescent="0.2"/>
    <row r="4928" ht="12.75" hidden="1" customHeight="1" x14ac:dyDescent="0.2"/>
    <row r="4929" ht="12.75" hidden="1" customHeight="1" x14ac:dyDescent="0.2"/>
    <row r="4930" ht="12.75" hidden="1" customHeight="1" x14ac:dyDescent="0.2"/>
    <row r="4931" ht="12.75" hidden="1" customHeight="1" x14ac:dyDescent="0.2"/>
    <row r="4932" ht="12.75" hidden="1" customHeight="1" x14ac:dyDescent="0.2"/>
    <row r="4933" ht="12.75" hidden="1" customHeight="1" x14ac:dyDescent="0.2"/>
    <row r="4934" ht="12.75" hidden="1" customHeight="1" x14ac:dyDescent="0.2"/>
    <row r="4935" ht="12.75" hidden="1" customHeight="1" x14ac:dyDescent="0.2"/>
    <row r="4936" ht="12.75" hidden="1" customHeight="1" x14ac:dyDescent="0.2"/>
    <row r="4937" ht="12.75" hidden="1" customHeight="1" x14ac:dyDescent="0.2"/>
    <row r="4938" ht="12.75" hidden="1" customHeight="1" x14ac:dyDescent="0.2"/>
    <row r="4939" ht="12.75" hidden="1" customHeight="1" x14ac:dyDescent="0.2"/>
    <row r="4940" ht="12.75" hidden="1" customHeight="1" x14ac:dyDescent="0.2"/>
    <row r="4941" ht="12.75" hidden="1" customHeight="1" x14ac:dyDescent="0.2"/>
    <row r="4942" ht="12.75" hidden="1" customHeight="1" x14ac:dyDescent="0.2"/>
    <row r="4943" ht="12.75" hidden="1" customHeight="1" x14ac:dyDescent="0.2"/>
    <row r="4944" ht="12.75" hidden="1" customHeight="1" x14ac:dyDescent="0.2"/>
    <row r="4945" ht="12.75" hidden="1" customHeight="1" x14ac:dyDescent="0.2"/>
    <row r="4946" ht="12.75" hidden="1" customHeight="1" x14ac:dyDescent="0.2"/>
    <row r="4947" ht="12.75" hidden="1" customHeight="1" x14ac:dyDescent="0.2"/>
    <row r="4948" ht="12.75" hidden="1" customHeight="1" x14ac:dyDescent="0.2"/>
    <row r="4949" ht="12.75" hidden="1" customHeight="1" x14ac:dyDescent="0.2"/>
    <row r="4950" ht="12.75" hidden="1" customHeight="1" x14ac:dyDescent="0.2"/>
    <row r="4951" ht="12.75" hidden="1" customHeight="1" x14ac:dyDescent="0.2"/>
    <row r="4952" ht="12.75" hidden="1" customHeight="1" x14ac:dyDescent="0.2"/>
    <row r="4953" ht="12.75" hidden="1" customHeight="1" x14ac:dyDescent="0.2"/>
    <row r="4954" ht="12.75" hidden="1" customHeight="1" x14ac:dyDescent="0.2"/>
    <row r="4955" ht="12.75" hidden="1" customHeight="1" x14ac:dyDescent="0.2"/>
    <row r="4956" ht="12.75" hidden="1" customHeight="1" x14ac:dyDescent="0.2"/>
    <row r="4957" ht="12.75" hidden="1" customHeight="1" x14ac:dyDescent="0.2"/>
    <row r="4958" ht="12.75" hidden="1" customHeight="1" x14ac:dyDescent="0.2"/>
    <row r="4959" ht="12.75" hidden="1" customHeight="1" x14ac:dyDescent="0.2"/>
    <row r="4960" ht="12.75" hidden="1" customHeight="1" x14ac:dyDescent="0.2"/>
    <row r="4961" ht="12.75" hidden="1" customHeight="1" x14ac:dyDescent="0.2"/>
    <row r="4962" ht="12.75" hidden="1" customHeight="1" x14ac:dyDescent="0.2"/>
    <row r="4963" ht="12.75" hidden="1" customHeight="1" x14ac:dyDescent="0.2"/>
    <row r="4964" ht="12.75" hidden="1" customHeight="1" x14ac:dyDescent="0.2"/>
    <row r="4965" ht="12.75" hidden="1" customHeight="1" x14ac:dyDescent="0.2"/>
    <row r="4966" ht="12.75" hidden="1" customHeight="1" x14ac:dyDescent="0.2"/>
    <row r="4967" ht="12.75" hidden="1" customHeight="1" x14ac:dyDescent="0.2"/>
    <row r="4968" ht="12.75" hidden="1" customHeight="1" x14ac:dyDescent="0.2"/>
    <row r="4969" ht="12.75" hidden="1" customHeight="1" x14ac:dyDescent="0.2"/>
    <row r="4970" ht="12.75" hidden="1" customHeight="1" x14ac:dyDescent="0.2"/>
    <row r="4971" ht="12.75" hidden="1" customHeight="1" x14ac:dyDescent="0.2"/>
    <row r="4972" ht="12.75" hidden="1" customHeight="1" x14ac:dyDescent="0.2"/>
    <row r="4973" ht="12.75" hidden="1" customHeight="1" x14ac:dyDescent="0.2"/>
    <row r="4974" ht="12.75" hidden="1" customHeight="1" x14ac:dyDescent="0.2"/>
    <row r="4975" ht="12.75" hidden="1" customHeight="1" x14ac:dyDescent="0.2"/>
    <row r="4976" ht="12.75" hidden="1" customHeight="1" x14ac:dyDescent="0.2"/>
    <row r="4977" ht="12.75" hidden="1" customHeight="1" x14ac:dyDescent="0.2"/>
    <row r="4978" ht="12.75" hidden="1" customHeight="1" x14ac:dyDescent="0.2"/>
    <row r="4979" ht="12.75" hidden="1" customHeight="1" x14ac:dyDescent="0.2"/>
    <row r="4980" ht="12.75" hidden="1" customHeight="1" x14ac:dyDescent="0.2"/>
    <row r="4981" ht="12.75" hidden="1" customHeight="1" x14ac:dyDescent="0.2"/>
    <row r="4982" ht="12.75" hidden="1" customHeight="1" x14ac:dyDescent="0.2"/>
    <row r="4983" ht="12.75" hidden="1" customHeight="1" x14ac:dyDescent="0.2"/>
    <row r="4984" ht="12.75" hidden="1" customHeight="1" x14ac:dyDescent="0.2"/>
    <row r="4985" ht="12.75" hidden="1" customHeight="1" x14ac:dyDescent="0.2"/>
    <row r="4986" ht="12.75" hidden="1" customHeight="1" x14ac:dyDescent="0.2"/>
    <row r="4987" ht="12.75" hidden="1" customHeight="1" x14ac:dyDescent="0.2"/>
    <row r="4988" ht="12.75" hidden="1" customHeight="1" x14ac:dyDescent="0.2"/>
    <row r="4989" ht="12.75" hidden="1" customHeight="1" x14ac:dyDescent="0.2"/>
    <row r="4990" ht="12.75" hidden="1" customHeight="1" x14ac:dyDescent="0.2"/>
    <row r="4991" ht="12.75" hidden="1" customHeight="1" x14ac:dyDescent="0.2"/>
    <row r="4992" ht="12.75" hidden="1" customHeight="1" x14ac:dyDescent="0.2"/>
    <row r="4993" ht="12.75" hidden="1" customHeight="1" x14ac:dyDescent="0.2"/>
    <row r="4994" ht="12.75" hidden="1" customHeight="1" x14ac:dyDescent="0.2"/>
    <row r="4995" ht="12.75" hidden="1" customHeight="1" x14ac:dyDescent="0.2"/>
    <row r="4996" ht="12.75" hidden="1" customHeight="1" x14ac:dyDescent="0.2"/>
    <row r="4997" ht="12.75" hidden="1" customHeight="1" x14ac:dyDescent="0.2"/>
    <row r="4998" ht="12.75" hidden="1" customHeight="1" x14ac:dyDescent="0.2"/>
    <row r="4999" ht="12.75" hidden="1" customHeight="1" x14ac:dyDescent="0.2"/>
    <row r="5000" ht="12.75" hidden="1" customHeight="1" x14ac:dyDescent="0.2"/>
    <row r="5001" ht="12.75" hidden="1" customHeight="1" x14ac:dyDescent="0.2"/>
    <row r="5002" ht="12.75" hidden="1" customHeight="1" x14ac:dyDescent="0.2"/>
    <row r="5003" ht="12.75" hidden="1" customHeight="1" x14ac:dyDescent="0.2"/>
    <row r="5004" ht="12.75" hidden="1" customHeight="1" x14ac:dyDescent="0.2"/>
    <row r="5005" ht="12.75" hidden="1" customHeight="1" x14ac:dyDescent="0.2"/>
    <row r="5006" ht="12.75" hidden="1" customHeight="1" x14ac:dyDescent="0.2"/>
    <row r="5007" ht="12.75" hidden="1" customHeight="1" x14ac:dyDescent="0.2"/>
    <row r="5008" ht="12.75" hidden="1" customHeight="1" x14ac:dyDescent="0.2"/>
    <row r="5009" ht="12.75" hidden="1" customHeight="1" x14ac:dyDescent="0.2"/>
    <row r="5010" ht="12.75" hidden="1" customHeight="1" x14ac:dyDescent="0.2"/>
    <row r="5011" ht="12.75" hidden="1" customHeight="1" x14ac:dyDescent="0.2"/>
    <row r="5012" ht="12.75" hidden="1" customHeight="1" x14ac:dyDescent="0.2"/>
    <row r="5013" ht="12.75" hidden="1" customHeight="1" x14ac:dyDescent="0.2"/>
    <row r="5014" ht="12.75" hidden="1" customHeight="1" x14ac:dyDescent="0.2"/>
    <row r="5015" ht="12.75" hidden="1" customHeight="1" x14ac:dyDescent="0.2"/>
    <row r="5016" ht="12.75" hidden="1" customHeight="1" x14ac:dyDescent="0.2"/>
    <row r="5017" ht="12.75" hidden="1" customHeight="1" x14ac:dyDescent="0.2"/>
    <row r="5018" ht="12.75" hidden="1" customHeight="1" x14ac:dyDescent="0.2"/>
    <row r="5019" ht="12.75" hidden="1" customHeight="1" x14ac:dyDescent="0.2"/>
    <row r="5020" ht="12.75" hidden="1" customHeight="1" x14ac:dyDescent="0.2"/>
    <row r="5021" ht="12.75" hidden="1" customHeight="1" x14ac:dyDescent="0.2"/>
    <row r="5022" ht="12.75" hidden="1" customHeight="1" x14ac:dyDescent="0.2"/>
    <row r="5023" ht="12.75" hidden="1" customHeight="1" x14ac:dyDescent="0.2"/>
    <row r="5024" ht="12.75" hidden="1" customHeight="1" x14ac:dyDescent="0.2"/>
    <row r="5025" ht="12.75" hidden="1" customHeight="1" x14ac:dyDescent="0.2"/>
    <row r="5026" ht="12.75" hidden="1" customHeight="1" x14ac:dyDescent="0.2"/>
    <row r="5027" ht="12.75" hidden="1" customHeight="1" x14ac:dyDescent="0.2"/>
    <row r="5028" ht="12.75" hidden="1" customHeight="1" x14ac:dyDescent="0.2"/>
    <row r="5029" ht="12.75" hidden="1" customHeight="1" x14ac:dyDescent="0.2"/>
    <row r="5030" ht="12.75" hidden="1" customHeight="1" x14ac:dyDescent="0.2"/>
    <row r="5031" ht="12.75" hidden="1" customHeight="1" x14ac:dyDescent="0.2"/>
    <row r="5032" ht="12.75" hidden="1" customHeight="1" x14ac:dyDescent="0.2"/>
    <row r="5033" ht="12.75" hidden="1" customHeight="1" x14ac:dyDescent="0.2"/>
    <row r="5034" ht="12.75" hidden="1" customHeight="1" x14ac:dyDescent="0.2"/>
    <row r="5035" ht="12.75" hidden="1" customHeight="1" x14ac:dyDescent="0.2"/>
    <row r="5036" ht="12.75" hidden="1" customHeight="1" x14ac:dyDescent="0.2"/>
    <row r="5037" ht="12.75" hidden="1" customHeight="1" x14ac:dyDescent="0.2"/>
    <row r="5038" ht="12.75" hidden="1" customHeight="1" x14ac:dyDescent="0.2"/>
    <row r="5039" ht="12.75" hidden="1" customHeight="1" x14ac:dyDescent="0.2"/>
    <row r="5040" ht="12.75" hidden="1" customHeight="1" x14ac:dyDescent="0.2"/>
    <row r="5041" ht="12.75" hidden="1" customHeight="1" x14ac:dyDescent="0.2"/>
    <row r="5042" ht="12.75" hidden="1" customHeight="1" x14ac:dyDescent="0.2"/>
    <row r="5043" ht="12.75" hidden="1" customHeight="1" x14ac:dyDescent="0.2"/>
    <row r="5044" ht="12.75" hidden="1" customHeight="1" x14ac:dyDescent="0.2"/>
    <row r="5045" ht="12.75" hidden="1" customHeight="1" x14ac:dyDescent="0.2"/>
    <row r="5046" ht="12.75" hidden="1" customHeight="1" x14ac:dyDescent="0.2"/>
    <row r="5047" ht="12.75" hidden="1" customHeight="1" x14ac:dyDescent="0.2"/>
    <row r="5048" ht="12.75" hidden="1" customHeight="1" x14ac:dyDescent="0.2"/>
    <row r="5049" ht="12.75" hidden="1" customHeight="1" x14ac:dyDescent="0.2"/>
    <row r="5050" ht="12.75" hidden="1" customHeight="1" x14ac:dyDescent="0.2"/>
    <row r="5051" ht="12.75" hidden="1" customHeight="1" x14ac:dyDescent="0.2"/>
    <row r="5052" ht="12.75" hidden="1" customHeight="1" x14ac:dyDescent="0.2"/>
    <row r="5053" ht="12.75" hidden="1" customHeight="1" x14ac:dyDescent="0.2"/>
    <row r="5054" ht="12.75" hidden="1" customHeight="1" x14ac:dyDescent="0.2"/>
    <row r="5055" ht="12.75" hidden="1" customHeight="1" x14ac:dyDescent="0.2"/>
    <row r="5056" ht="12.75" hidden="1" customHeight="1" x14ac:dyDescent="0.2"/>
    <row r="5057" ht="12.75" hidden="1" customHeight="1" x14ac:dyDescent="0.2"/>
    <row r="5058" ht="12.75" hidden="1" customHeight="1" x14ac:dyDescent="0.2"/>
    <row r="5059" ht="12.75" hidden="1" customHeight="1" x14ac:dyDescent="0.2"/>
    <row r="5060" ht="12.75" hidden="1" customHeight="1" x14ac:dyDescent="0.2"/>
    <row r="5061" ht="12.75" hidden="1" customHeight="1" x14ac:dyDescent="0.2"/>
    <row r="5062" ht="12.75" hidden="1" customHeight="1" x14ac:dyDescent="0.2"/>
    <row r="5063" ht="12.75" hidden="1" customHeight="1" x14ac:dyDescent="0.2"/>
    <row r="5064" ht="12.75" hidden="1" customHeight="1" x14ac:dyDescent="0.2"/>
    <row r="5065" ht="12.75" hidden="1" customHeight="1" x14ac:dyDescent="0.2"/>
    <row r="5066" ht="12.75" hidden="1" customHeight="1" x14ac:dyDescent="0.2"/>
    <row r="5067" ht="12.75" hidden="1" customHeight="1" x14ac:dyDescent="0.2"/>
    <row r="5068" ht="12.75" hidden="1" customHeight="1" x14ac:dyDescent="0.2"/>
    <row r="5069" ht="12.75" hidden="1" customHeight="1" x14ac:dyDescent="0.2"/>
    <row r="5070" ht="12.75" hidden="1" customHeight="1" x14ac:dyDescent="0.2"/>
    <row r="5071" ht="12.75" hidden="1" customHeight="1" x14ac:dyDescent="0.2"/>
    <row r="5072" ht="12.75" hidden="1" customHeight="1" x14ac:dyDescent="0.2"/>
    <row r="5073" ht="12.75" hidden="1" customHeight="1" x14ac:dyDescent="0.2"/>
    <row r="5074" ht="12.75" hidden="1" customHeight="1" x14ac:dyDescent="0.2"/>
    <row r="5075" ht="12.75" hidden="1" customHeight="1" x14ac:dyDescent="0.2"/>
    <row r="5076" ht="12.75" hidden="1" customHeight="1" x14ac:dyDescent="0.2"/>
    <row r="5077" ht="12.75" hidden="1" customHeight="1" x14ac:dyDescent="0.2"/>
    <row r="5078" ht="12.75" hidden="1" customHeight="1" x14ac:dyDescent="0.2"/>
    <row r="5079" ht="12.75" hidden="1" customHeight="1" x14ac:dyDescent="0.2"/>
    <row r="5080" ht="12.75" hidden="1" customHeight="1" x14ac:dyDescent="0.2"/>
    <row r="5081" ht="12.75" hidden="1" customHeight="1" x14ac:dyDescent="0.2"/>
    <row r="5082" ht="12.75" hidden="1" customHeight="1" x14ac:dyDescent="0.2"/>
    <row r="5083" ht="12.75" hidden="1" customHeight="1" x14ac:dyDescent="0.2"/>
    <row r="5084" ht="12.75" hidden="1" customHeight="1" x14ac:dyDescent="0.2"/>
    <row r="5085" ht="12.75" hidden="1" customHeight="1" x14ac:dyDescent="0.2"/>
    <row r="5086" ht="12.75" hidden="1" customHeight="1" x14ac:dyDescent="0.2"/>
    <row r="5087" ht="12.75" hidden="1" customHeight="1" x14ac:dyDescent="0.2"/>
    <row r="5088" ht="12.75" hidden="1" customHeight="1" x14ac:dyDescent="0.2"/>
    <row r="5089" ht="12.75" hidden="1" customHeight="1" x14ac:dyDescent="0.2"/>
    <row r="5090" ht="12.75" hidden="1" customHeight="1" x14ac:dyDescent="0.2"/>
    <row r="5091" ht="12.75" hidden="1" customHeight="1" x14ac:dyDescent="0.2"/>
    <row r="5092" ht="12.75" hidden="1" customHeight="1" x14ac:dyDescent="0.2"/>
    <row r="5093" ht="12.75" hidden="1" customHeight="1" x14ac:dyDescent="0.2"/>
    <row r="5094" ht="12.75" hidden="1" customHeight="1" x14ac:dyDescent="0.2"/>
    <row r="5095" ht="12.75" hidden="1" customHeight="1" x14ac:dyDescent="0.2"/>
    <row r="5096" ht="12.75" hidden="1" customHeight="1" x14ac:dyDescent="0.2"/>
    <row r="5097" ht="12.75" hidden="1" customHeight="1" x14ac:dyDescent="0.2"/>
    <row r="5098" ht="12.75" hidden="1" customHeight="1" x14ac:dyDescent="0.2"/>
    <row r="5099" ht="12.75" hidden="1" customHeight="1" x14ac:dyDescent="0.2"/>
    <row r="5100" ht="12.75" hidden="1" customHeight="1" x14ac:dyDescent="0.2"/>
    <row r="5101" ht="12.75" hidden="1" customHeight="1" x14ac:dyDescent="0.2"/>
    <row r="5102" ht="12.75" hidden="1" customHeight="1" x14ac:dyDescent="0.2"/>
    <row r="5103" ht="12.75" hidden="1" customHeight="1" x14ac:dyDescent="0.2"/>
    <row r="5104" ht="12.75" hidden="1" customHeight="1" x14ac:dyDescent="0.2"/>
    <row r="5105" ht="12.75" hidden="1" customHeight="1" x14ac:dyDescent="0.2"/>
    <row r="5106" ht="12.75" hidden="1" customHeight="1" x14ac:dyDescent="0.2"/>
    <row r="5107" ht="12.75" hidden="1" customHeight="1" x14ac:dyDescent="0.2"/>
    <row r="5108" ht="12.75" hidden="1" customHeight="1" x14ac:dyDescent="0.2"/>
    <row r="5109" ht="12.75" hidden="1" customHeight="1" x14ac:dyDescent="0.2"/>
    <row r="5110" ht="12.75" hidden="1" customHeight="1" x14ac:dyDescent="0.2"/>
    <row r="5111" ht="12.75" hidden="1" customHeight="1" x14ac:dyDescent="0.2"/>
    <row r="5112" ht="12.75" hidden="1" customHeight="1" x14ac:dyDescent="0.2"/>
    <row r="5113" ht="12.75" hidden="1" customHeight="1" x14ac:dyDescent="0.2"/>
    <row r="5114" ht="12.75" hidden="1" customHeight="1" x14ac:dyDescent="0.2"/>
    <row r="5115" ht="12.75" hidden="1" customHeight="1" x14ac:dyDescent="0.2"/>
    <row r="5116" ht="12.75" hidden="1" customHeight="1" x14ac:dyDescent="0.2"/>
    <row r="5117" ht="12.75" hidden="1" customHeight="1" x14ac:dyDescent="0.2"/>
    <row r="5118" ht="12.75" hidden="1" customHeight="1" x14ac:dyDescent="0.2"/>
    <row r="5119" ht="12.75" hidden="1" customHeight="1" x14ac:dyDescent="0.2"/>
    <row r="5120" ht="12.75" hidden="1" customHeight="1" x14ac:dyDescent="0.2"/>
    <row r="5121" ht="12.75" hidden="1" customHeight="1" x14ac:dyDescent="0.2"/>
    <row r="5122" ht="12.75" hidden="1" customHeight="1" x14ac:dyDescent="0.2"/>
    <row r="5123" ht="12.75" hidden="1" customHeight="1" x14ac:dyDescent="0.2"/>
    <row r="5124" ht="12.75" hidden="1" customHeight="1" x14ac:dyDescent="0.2"/>
    <row r="5125" ht="12.75" hidden="1" customHeight="1" x14ac:dyDescent="0.2"/>
    <row r="5126" ht="12.75" hidden="1" customHeight="1" x14ac:dyDescent="0.2"/>
    <row r="5127" ht="12.75" hidden="1" customHeight="1" x14ac:dyDescent="0.2"/>
    <row r="5128" ht="12.75" hidden="1" customHeight="1" x14ac:dyDescent="0.2"/>
    <row r="5129" ht="12.75" hidden="1" customHeight="1" x14ac:dyDescent="0.2"/>
    <row r="5130" ht="12.75" hidden="1" customHeight="1" x14ac:dyDescent="0.2"/>
    <row r="5131" ht="12.75" hidden="1" customHeight="1" x14ac:dyDescent="0.2"/>
    <row r="5132" ht="12.75" hidden="1" customHeight="1" x14ac:dyDescent="0.2"/>
    <row r="5133" ht="12.75" hidden="1" customHeight="1" x14ac:dyDescent="0.2"/>
    <row r="5134" ht="12.75" hidden="1" customHeight="1" x14ac:dyDescent="0.2"/>
    <row r="5135" ht="12.75" hidden="1" customHeight="1" x14ac:dyDescent="0.2"/>
    <row r="5136" ht="12.75" hidden="1" customHeight="1" x14ac:dyDescent="0.2"/>
    <row r="5137" ht="12.75" hidden="1" customHeight="1" x14ac:dyDescent="0.2"/>
    <row r="5138" ht="12.75" hidden="1" customHeight="1" x14ac:dyDescent="0.2"/>
    <row r="5139" ht="12.75" hidden="1" customHeight="1" x14ac:dyDescent="0.2"/>
    <row r="5140" ht="12.75" hidden="1" customHeight="1" x14ac:dyDescent="0.2"/>
    <row r="5141" ht="12.75" hidden="1" customHeight="1" x14ac:dyDescent="0.2"/>
    <row r="5142" ht="12.75" hidden="1" customHeight="1" x14ac:dyDescent="0.2"/>
    <row r="5143" ht="12.75" hidden="1" customHeight="1" x14ac:dyDescent="0.2"/>
    <row r="5144" ht="12.75" hidden="1" customHeight="1" x14ac:dyDescent="0.2"/>
    <row r="5145" ht="12.75" hidden="1" customHeight="1" x14ac:dyDescent="0.2"/>
    <row r="5146" ht="12.75" hidden="1" customHeight="1" x14ac:dyDescent="0.2"/>
    <row r="5147" ht="12.75" hidden="1" customHeight="1" x14ac:dyDescent="0.2"/>
    <row r="5148" ht="12.75" hidden="1" customHeight="1" x14ac:dyDescent="0.2"/>
    <row r="5149" ht="12.75" hidden="1" customHeight="1" x14ac:dyDescent="0.2"/>
    <row r="5150" ht="12.75" hidden="1" customHeight="1" x14ac:dyDescent="0.2"/>
    <row r="5151" ht="12.75" hidden="1" customHeight="1" x14ac:dyDescent="0.2"/>
    <row r="5152" ht="12.75" hidden="1" customHeight="1" x14ac:dyDescent="0.2"/>
    <row r="5153" ht="12.75" hidden="1" customHeight="1" x14ac:dyDescent="0.2"/>
    <row r="5154" ht="12.75" hidden="1" customHeight="1" x14ac:dyDescent="0.2"/>
    <row r="5155" ht="12.75" hidden="1" customHeight="1" x14ac:dyDescent="0.2"/>
    <row r="5156" ht="12.75" hidden="1" customHeight="1" x14ac:dyDescent="0.2"/>
    <row r="5157" ht="12.75" hidden="1" customHeight="1" x14ac:dyDescent="0.2"/>
    <row r="5158" ht="12.75" hidden="1" customHeight="1" x14ac:dyDescent="0.2"/>
    <row r="5159" ht="12.75" hidden="1" customHeight="1" x14ac:dyDescent="0.2"/>
    <row r="5160" ht="12.75" hidden="1" customHeight="1" x14ac:dyDescent="0.2"/>
    <row r="5161" ht="12.75" hidden="1" customHeight="1" x14ac:dyDescent="0.2"/>
    <row r="5162" ht="12.75" hidden="1" customHeight="1" x14ac:dyDescent="0.2"/>
    <row r="5163" ht="12.75" hidden="1" customHeight="1" x14ac:dyDescent="0.2"/>
    <row r="5164" ht="12.75" hidden="1" customHeight="1" x14ac:dyDescent="0.2"/>
    <row r="5165" ht="12.75" hidden="1" customHeight="1" x14ac:dyDescent="0.2"/>
    <row r="5166" ht="12.75" hidden="1" customHeight="1" x14ac:dyDescent="0.2"/>
    <row r="5167" ht="12.75" hidden="1" customHeight="1" x14ac:dyDescent="0.2"/>
    <row r="5168" ht="12.75" hidden="1" customHeight="1" x14ac:dyDescent="0.2"/>
    <row r="5169" ht="12.75" hidden="1" customHeight="1" x14ac:dyDescent="0.2"/>
    <row r="5170" ht="12.75" hidden="1" customHeight="1" x14ac:dyDescent="0.2"/>
    <row r="5171" ht="12.75" hidden="1" customHeight="1" x14ac:dyDescent="0.2"/>
    <row r="5172" ht="12.75" hidden="1" customHeight="1" x14ac:dyDescent="0.2"/>
    <row r="5173" ht="12.75" hidden="1" customHeight="1" x14ac:dyDescent="0.2"/>
    <row r="5174" ht="12.75" hidden="1" customHeight="1" x14ac:dyDescent="0.2"/>
    <row r="5175" ht="12.75" hidden="1" customHeight="1" x14ac:dyDescent="0.2"/>
    <row r="5176" ht="12.75" hidden="1" customHeight="1" x14ac:dyDescent="0.2"/>
    <row r="5177" ht="12.75" hidden="1" customHeight="1" x14ac:dyDescent="0.2"/>
    <row r="5178" ht="12.75" hidden="1" customHeight="1" x14ac:dyDescent="0.2"/>
    <row r="5179" ht="12.75" hidden="1" customHeight="1" x14ac:dyDescent="0.2"/>
    <row r="5180" ht="12.75" hidden="1" customHeight="1" x14ac:dyDescent="0.2"/>
    <row r="5181" ht="12.75" hidden="1" customHeight="1" x14ac:dyDescent="0.2"/>
    <row r="5182" ht="12.75" hidden="1" customHeight="1" x14ac:dyDescent="0.2"/>
    <row r="5183" ht="12.75" hidden="1" customHeight="1" x14ac:dyDescent="0.2"/>
    <row r="5184" ht="12.75" hidden="1" customHeight="1" x14ac:dyDescent="0.2"/>
    <row r="5185" ht="12.75" hidden="1" customHeight="1" x14ac:dyDescent="0.2"/>
    <row r="5186" ht="12.75" hidden="1" customHeight="1" x14ac:dyDescent="0.2"/>
    <row r="5187" ht="12.75" hidden="1" customHeight="1" x14ac:dyDescent="0.2"/>
    <row r="5188" ht="12.75" hidden="1" customHeight="1" x14ac:dyDescent="0.2"/>
    <row r="5189" ht="12.75" hidden="1" customHeight="1" x14ac:dyDescent="0.2"/>
    <row r="5190" ht="12.75" hidden="1" customHeight="1" x14ac:dyDescent="0.2"/>
    <row r="5191" ht="12.75" hidden="1" customHeight="1" x14ac:dyDescent="0.2"/>
    <row r="5192" ht="12.75" hidden="1" customHeight="1" x14ac:dyDescent="0.2"/>
    <row r="5193" ht="12.75" hidden="1" customHeight="1" x14ac:dyDescent="0.2"/>
    <row r="5194" ht="12.75" hidden="1" customHeight="1" x14ac:dyDescent="0.2"/>
    <row r="5195" ht="12.75" hidden="1" customHeight="1" x14ac:dyDescent="0.2"/>
    <row r="5196" ht="12.75" hidden="1" customHeight="1" x14ac:dyDescent="0.2"/>
    <row r="5197" ht="12.75" hidden="1" customHeight="1" x14ac:dyDescent="0.2"/>
    <row r="5198" ht="12.75" hidden="1" customHeight="1" x14ac:dyDescent="0.2"/>
    <row r="5199" ht="12.75" hidden="1" customHeight="1" x14ac:dyDescent="0.2"/>
    <row r="5200" ht="12.75" hidden="1" customHeight="1" x14ac:dyDescent="0.2"/>
    <row r="5201" ht="12.75" hidden="1" customHeight="1" x14ac:dyDescent="0.2"/>
    <row r="5202" ht="12.75" hidden="1" customHeight="1" x14ac:dyDescent="0.2"/>
    <row r="5203" ht="12.75" hidden="1" customHeight="1" x14ac:dyDescent="0.2"/>
    <row r="5204" ht="12.75" hidden="1" customHeight="1" x14ac:dyDescent="0.2"/>
    <row r="5205" ht="12.75" hidden="1" customHeight="1" x14ac:dyDescent="0.2"/>
    <row r="5206" ht="12.75" hidden="1" customHeight="1" x14ac:dyDescent="0.2"/>
    <row r="5207" ht="12.75" hidden="1" customHeight="1" x14ac:dyDescent="0.2"/>
    <row r="5208" ht="12.75" hidden="1" customHeight="1" x14ac:dyDescent="0.2"/>
    <row r="5209" ht="12.75" hidden="1" customHeight="1" x14ac:dyDescent="0.2"/>
    <row r="5210" ht="12.75" hidden="1" customHeight="1" x14ac:dyDescent="0.2"/>
    <row r="5211" ht="12.75" hidden="1" customHeight="1" x14ac:dyDescent="0.2"/>
    <row r="5212" ht="12.75" hidden="1" customHeight="1" x14ac:dyDescent="0.2"/>
    <row r="5213" ht="12.75" hidden="1" customHeight="1" x14ac:dyDescent="0.2"/>
    <row r="5214" ht="12.75" hidden="1" customHeight="1" x14ac:dyDescent="0.2"/>
    <row r="5215" ht="12.75" hidden="1" customHeight="1" x14ac:dyDescent="0.2"/>
    <row r="5216" ht="12.75" hidden="1" customHeight="1" x14ac:dyDescent="0.2"/>
    <row r="5217" ht="12.75" hidden="1" customHeight="1" x14ac:dyDescent="0.2"/>
    <row r="5218" ht="12.75" hidden="1" customHeight="1" x14ac:dyDescent="0.2"/>
    <row r="5219" ht="12.75" hidden="1" customHeight="1" x14ac:dyDescent="0.2"/>
    <row r="5220" ht="12.75" hidden="1" customHeight="1" x14ac:dyDescent="0.2"/>
    <row r="5221" ht="12.75" hidden="1" customHeight="1" x14ac:dyDescent="0.2"/>
    <row r="5222" ht="12.75" hidden="1" customHeight="1" x14ac:dyDescent="0.2"/>
    <row r="5223" ht="12.75" hidden="1" customHeight="1" x14ac:dyDescent="0.2"/>
    <row r="5224" ht="12.75" hidden="1" customHeight="1" x14ac:dyDescent="0.2"/>
    <row r="5225" ht="12.75" hidden="1" customHeight="1" x14ac:dyDescent="0.2"/>
    <row r="5226" ht="12.75" hidden="1" customHeight="1" x14ac:dyDescent="0.2"/>
    <row r="5227" ht="12.75" hidden="1" customHeight="1" x14ac:dyDescent="0.2"/>
    <row r="5228" ht="12.75" hidden="1" customHeight="1" x14ac:dyDescent="0.2"/>
    <row r="5229" ht="12.75" hidden="1" customHeight="1" x14ac:dyDescent="0.2"/>
    <row r="5230" ht="12.75" hidden="1" customHeight="1" x14ac:dyDescent="0.2"/>
    <row r="5231" ht="12.75" hidden="1" customHeight="1" x14ac:dyDescent="0.2"/>
    <row r="5232" ht="12.75" hidden="1" customHeight="1" x14ac:dyDescent="0.2"/>
    <row r="5233" ht="12.75" hidden="1" customHeight="1" x14ac:dyDescent="0.2"/>
    <row r="5234" ht="12.75" hidden="1" customHeight="1" x14ac:dyDescent="0.2"/>
    <row r="5235" ht="12.75" hidden="1" customHeight="1" x14ac:dyDescent="0.2"/>
    <row r="5236" ht="12.75" hidden="1" customHeight="1" x14ac:dyDescent="0.2"/>
    <row r="5237" ht="12.75" hidden="1" customHeight="1" x14ac:dyDescent="0.2"/>
    <row r="5238" ht="12.75" hidden="1" customHeight="1" x14ac:dyDescent="0.2"/>
    <row r="5239" ht="12.75" hidden="1" customHeight="1" x14ac:dyDescent="0.2"/>
    <row r="5240" ht="12.75" hidden="1" customHeight="1" x14ac:dyDescent="0.2"/>
    <row r="5241" ht="12.75" hidden="1" customHeight="1" x14ac:dyDescent="0.2"/>
    <row r="5242" ht="12.75" hidden="1" customHeight="1" x14ac:dyDescent="0.2"/>
    <row r="5243" ht="12.75" hidden="1" customHeight="1" x14ac:dyDescent="0.2"/>
    <row r="5244" ht="12.75" hidden="1" customHeight="1" x14ac:dyDescent="0.2"/>
    <row r="5245" ht="12.75" hidden="1" customHeight="1" x14ac:dyDescent="0.2"/>
    <row r="5246" ht="12.75" hidden="1" customHeight="1" x14ac:dyDescent="0.2"/>
    <row r="5247" ht="12.75" hidden="1" customHeight="1" x14ac:dyDescent="0.2"/>
    <row r="5248" ht="12.75" hidden="1" customHeight="1" x14ac:dyDescent="0.2"/>
    <row r="5249" ht="12.75" hidden="1" customHeight="1" x14ac:dyDescent="0.2"/>
    <row r="5250" ht="12.75" hidden="1" customHeight="1" x14ac:dyDescent="0.2"/>
    <row r="5251" ht="12.75" hidden="1" customHeight="1" x14ac:dyDescent="0.2"/>
    <row r="5252" ht="12.75" hidden="1" customHeight="1" x14ac:dyDescent="0.2"/>
    <row r="5253" ht="12.75" hidden="1" customHeight="1" x14ac:dyDescent="0.2"/>
    <row r="5254" ht="12.75" hidden="1" customHeight="1" x14ac:dyDescent="0.2"/>
    <row r="5255" ht="12.75" hidden="1" customHeight="1" x14ac:dyDescent="0.2"/>
    <row r="5256" ht="12.75" hidden="1" customHeight="1" x14ac:dyDescent="0.2"/>
    <row r="5257" ht="12.75" hidden="1" customHeight="1" x14ac:dyDescent="0.2"/>
    <row r="5258" ht="12.75" hidden="1" customHeight="1" x14ac:dyDescent="0.2"/>
    <row r="5259" ht="12.75" hidden="1" customHeight="1" x14ac:dyDescent="0.2"/>
    <row r="5260" ht="12.75" hidden="1" customHeight="1" x14ac:dyDescent="0.2"/>
    <row r="5261" ht="12.75" hidden="1" customHeight="1" x14ac:dyDescent="0.2"/>
    <row r="5262" ht="12.75" hidden="1" customHeight="1" x14ac:dyDescent="0.2"/>
    <row r="5263" ht="12.75" hidden="1" customHeight="1" x14ac:dyDescent="0.2"/>
    <row r="5264" ht="12.75" hidden="1" customHeight="1" x14ac:dyDescent="0.2"/>
    <row r="5265" ht="12.75" hidden="1" customHeight="1" x14ac:dyDescent="0.2"/>
    <row r="5266" ht="12.75" hidden="1" customHeight="1" x14ac:dyDescent="0.2"/>
    <row r="5267" ht="12.75" hidden="1" customHeight="1" x14ac:dyDescent="0.2"/>
    <row r="5268" ht="12.75" hidden="1" customHeight="1" x14ac:dyDescent="0.2"/>
    <row r="5269" ht="12.75" hidden="1" customHeight="1" x14ac:dyDescent="0.2"/>
    <row r="5270" ht="12.75" hidden="1" customHeight="1" x14ac:dyDescent="0.2"/>
    <row r="5271" ht="12.75" hidden="1" customHeight="1" x14ac:dyDescent="0.2"/>
    <row r="5272" ht="12.75" hidden="1" customHeight="1" x14ac:dyDescent="0.2"/>
    <row r="5273" ht="12.75" hidden="1" customHeight="1" x14ac:dyDescent="0.2"/>
    <row r="5274" ht="12.75" hidden="1" customHeight="1" x14ac:dyDescent="0.2"/>
    <row r="5275" ht="12.75" hidden="1" customHeight="1" x14ac:dyDescent="0.2"/>
    <row r="5276" ht="12.75" hidden="1" customHeight="1" x14ac:dyDescent="0.2"/>
    <row r="5277" ht="12.75" hidden="1" customHeight="1" x14ac:dyDescent="0.2"/>
    <row r="5278" ht="12.75" hidden="1" customHeight="1" x14ac:dyDescent="0.2"/>
    <row r="5279" ht="12.75" hidden="1" customHeight="1" x14ac:dyDescent="0.2"/>
    <row r="5280" ht="12.75" hidden="1" customHeight="1" x14ac:dyDescent="0.2"/>
    <row r="5281" ht="12.75" hidden="1" customHeight="1" x14ac:dyDescent="0.2"/>
    <row r="5282" ht="12.75" hidden="1" customHeight="1" x14ac:dyDescent="0.2"/>
    <row r="5283" ht="12.75" hidden="1" customHeight="1" x14ac:dyDescent="0.2"/>
    <row r="5284" ht="12.75" hidden="1" customHeight="1" x14ac:dyDescent="0.2"/>
    <row r="5285" ht="12.75" hidden="1" customHeight="1" x14ac:dyDescent="0.2"/>
    <row r="5286" ht="12.75" hidden="1" customHeight="1" x14ac:dyDescent="0.2"/>
    <row r="5287" ht="12.75" hidden="1" customHeight="1" x14ac:dyDescent="0.2"/>
    <row r="5288" ht="12.75" hidden="1" customHeight="1" x14ac:dyDescent="0.2"/>
    <row r="5289" ht="12.75" hidden="1" customHeight="1" x14ac:dyDescent="0.2"/>
    <row r="5290" ht="12.75" hidden="1" customHeight="1" x14ac:dyDescent="0.2"/>
    <row r="5291" ht="12.75" hidden="1" customHeight="1" x14ac:dyDescent="0.2"/>
    <row r="5292" ht="12.75" hidden="1" customHeight="1" x14ac:dyDescent="0.2"/>
    <row r="5293" ht="12.75" hidden="1" customHeight="1" x14ac:dyDescent="0.2"/>
    <row r="5294" ht="12.75" hidden="1" customHeight="1" x14ac:dyDescent="0.2"/>
    <row r="5295" ht="12.75" hidden="1" customHeight="1" x14ac:dyDescent="0.2"/>
    <row r="5296" ht="12.75" hidden="1" customHeight="1" x14ac:dyDescent="0.2"/>
    <row r="5297" ht="12.75" hidden="1" customHeight="1" x14ac:dyDescent="0.2"/>
    <row r="5298" ht="12.75" hidden="1" customHeight="1" x14ac:dyDescent="0.2"/>
    <row r="5299" ht="12.75" hidden="1" customHeight="1" x14ac:dyDescent="0.2"/>
    <row r="5300" ht="12.75" hidden="1" customHeight="1" x14ac:dyDescent="0.2"/>
    <row r="5301" ht="12.75" hidden="1" customHeight="1" x14ac:dyDescent="0.2"/>
    <row r="5302" ht="12.75" hidden="1" customHeight="1" x14ac:dyDescent="0.2"/>
    <row r="5303" ht="12.75" hidden="1" customHeight="1" x14ac:dyDescent="0.2"/>
    <row r="5304" ht="12.75" hidden="1" customHeight="1" x14ac:dyDescent="0.2"/>
    <row r="5305" ht="12.75" hidden="1" customHeight="1" x14ac:dyDescent="0.2"/>
    <row r="5306" ht="12.75" hidden="1" customHeight="1" x14ac:dyDescent="0.2"/>
    <row r="5307" ht="12.75" hidden="1" customHeight="1" x14ac:dyDescent="0.2"/>
    <row r="5308" ht="12.75" hidden="1" customHeight="1" x14ac:dyDescent="0.2"/>
    <row r="5309" ht="12.75" hidden="1" customHeight="1" x14ac:dyDescent="0.2"/>
    <row r="5310" ht="12.75" hidden="1" customHeight="1" x14ac:dyDescent="0.2"/>
    <row r="5311" ht="12.75" hidden="1" customHeight="1" x14ac:dyDescent="0.2"/>
    <row r="5312" ht="12.75" hidden="1" customHeight="1" x14ac:dyDescent="0.2"/>
    <row r="5313" ht="12.75" hidden="1" customHeight="1" x14ac:dyDescent="0.2"/>
    <row r="5314" ht="12.75" hidden="1" customHeight="1" x14ac:dyDescent="0.2"/>
    <row r="5315" ht="12.75" hidden="1" customHeight="1" x14ac:dyDescent="0.2"/>
    <row r="5316" ht="12.75" hidden="1" customHeight="1" x14ac:dyDescent="0.2"/>
    <row r="5317" ht="12.75" hidden="1" customHeight="1" x14ac:dyDescent="0.2"/>
    <row r="5318" ht="12.75" hidden="1" customHeight="1" x14ac:dyDescent="0.2"/>
    <row r="5319" ht="12.75" hidden="1" customHeight="1" x14ac:dyDescent="0.2"/>
    <row r="5320" ht="12.75" hidden="1" customHeight="1" x14ac:dyDescent="0.2"/>
    <row r="5321" ht="12.75" hidden="1" customHeight="1" x14ac:dyDescent="0.2"/>
    <row r="5322" ht="12.75" hidden="1" customHeight="1" x14ac:dyDescent="0.2"/>
    <row r="5323" ht="12.75" hidden="1" customHeight="1" x14ac:dyDescent="0.2"/>
    <row r="5324" ht="12.75" hidden="1" customHeight="1" x14ac:dyDescent="0.2"/>
    <row r="5325" ht="12.75" hidden="1" customHeight="1" x14ac:dyDescent="0.2"/>
    <row r="5326" ht="12.75" hidden="1" customHeight="1" x14ac:dyDescent="0.2"/>
    <row r="5327" ht="12.75" hidden="1" customHeight="1" x14ac:dyDescent="0.2"/>
    <row r="5328" ht="12.75" hidden="1" customHeight="1" x14ac:dyDescent="0.2"/>
    <row r="5329" ht="12.75" hidden="1" customHeight="1" x14ac:dyDescent="0.2"/>
    <row r="5330" ht="12.75" hidden="1" customHeight="1" x14ac:dyDescent="0.2"/>
    <row r="5331" ht="12.75" hidden="1" customHeight="1" x14ac:dyDescent="0.2"/>
    <row r="5332" ht="12.75" hidden="1" customHeight="1" x14ac:dyDescent="0.2"/>
    <row r="5333" ht="12.75" hidden="1" customHeight="1" x14ac:dyDescent="0.2"/>
    <row r="5334" ht="12.75" hidden="1" customHeight="1" x14ac:dyDescent="0.2"/>
    <row r="5335" ht="12.75" hidden="1" customHeight="1" x14ac:dyDescent="0.2"/>
    <row r="5336" ht="12.75" hidden="1" customHeight="1" x14ac:dyDescent="0.2"/>
    <row r="5337" ht="12.75" hidden="1" customHeight="1" x14ac:dyDescent="0.2"/>
    <row r="5338" ht="12.75" hidden="1" customHeight="1" x14ac:dyDescent="0.2"/>
    <row r="5339" ht="12.75" hidden="1" customHeight="1" x14ac:dyDescent="0.2"/>
    <row r="5340" ht="12.75" hidden="1" customHeight="1" x14ac:dyDescent="0.2"/>
    <row r="5341" ht="12.75" hidden="1" customHeight="1" x14ac:dyDescent="0.2"/>
    <row r="5342" ht="12.75" hidden="1" customHeight="1" x14ac:dyDescent="0.2"/>
    <row r="5343" ht="12.75" hidden="1" customHeight="1" x14ac:dyDescent="0.2"/>
    <row r="5344" ht="12.75" hidden="1" customHeight="1" x14ac:dyDescent="0.2"/>
    <row r="5345" ht="12.75" hidden="1" customHeight="1" x14ac:dyDescent="0.2"/>
    <row r="5346" ht="12.75" hidden="1" customHeight="1" x14ac:dyDescent="0.2"/>
    <row r="5347" ht="12.75" hidden="1" customHeight="1" x14ac:dyDescent="0.2"/>
    <row r="5348" ht="12.75" hidden="1" customHeight="1" x14ac:dyDescent="0.2"/>
    <row r="5349" ht="12.75" hidden="1" customHeight="1" x14ac:dyDescent="0.2"/>
    <row r="5350" ht="12.75" hidden="1" customHeight="1" x14ac:dyDescent="0.2"/>
    <row r="5351" ht="12.75" hidden="1" customHeight="1" x14ac:dyDescent="0.2"/>
    <row r="5352" ht="12.75" hidden="1" customHeight="1" x14ac:dyDescent="0.2"/>
    <row r="5353" ht="12.75" hidden="1" customHeight="1" x14ac:dyDescent="0.2"/>
    <row r="5354" ht="12.75" hidden="1" customHeight="1" x14ac:dyDescent="0.2"/>
    <row r="5355" ht="12.75" hidden="1" customHeight="1" x14ac:dyDescent="0.2"/>
    <row r="5356" ht="12.75" hidden="1" customHeight="1" x14ac:dyDescent="0.2"/>
    <row r="5357" ht="12.75" hidden="1" customHeight="1" x14ac:dyDescent="0.2"/>
    <row r="5358" ht="12.75" hidden="1" customHeight="1" x14ac:dyDescent="0.2"/>
    <row r="5359" ht="12.75" hidden="1" customHeight="1" x14ac:dyDescent="0.2"/>
    <row r="5360" ht="12.75" hidden="1" customHeight="1" x14ac:dyDescent="0.2"/>
    <row r="5361" ht="12.75" hidden="1" customHeight="1" x14ac:dyDescent="0.2"/>
    <row r="5362" ht="12.75" hidden="1" customHeight="1" x14ac:dyDescent="0.2"/>
    <row r="5363" ht="12.75" hidden="1" customHeight="1" x14ac:dyDescent="0.2"/>
    <row r="5364" ht="12.75" hidden="1" customHeight="1" x14ac:dyDescent="0.2"/>
    <row r="5365" ht="12.75" hidden="1" customHeight="1" x14ac:dyDescent="0.2"/>
    <row r="5366" ht="12.75" hidden="1" customHeight="1" x14ac:dyDescent="0.2"/>
    <row r="5367" ht="12.75" hidden="1" customHeight="1" x14ac:dyDescent="0.2"/>
    <row r="5368" ht="12.75" hidden="1" customHeight="1" x14ac:dyDescent="0.2"/>
    <row r="5369" ht="12.75" hidden="1" customHeight="1" x14ac:dyDescent="0.2"/>
    <row r="5370" ht="12.75" hidden="1" customHeight="1" x14ac:dyDescent="0.2"/>
    <row r="5371" ht="12.75" hidden="1" customHeight="1" x14ac:dyDescent="0.2"/>
    <row r="5372" ht="12.75" hidden="1" customHeight="1" x14ac:dyDescent="0.2"/>
    <row r="5373" ht="12.75" hidden="1" customHeight="1" x14ac:dyDescent="0.2"/>
    <row r="5374" ht="12.75" hidden="1" customHeight="1" x14ac:dyDescent="0.2"/>
    <row r="5375" ht="12.75" hidden="1" customHeight="1" x14ac:dyDescent="0.2"/>
    <row r="5376" ht="12.75" hidden="1" customHeight="1" x14ac:dyDescent="0.2"/>
    <row r="5377" ht="12.75" hidden="1" customHeight="1" x14ac:dyDescent="0.2"/>
    <row r="5378" ht="12.75" hidden="1" customHeight="1" x14ac:dyDescent="0.2"/>
    <row r="5379" ht="12.75" hidden="1" customHeight="1" x14ac:dyDescent="0.2"/>
    <row r="5380" ht="12.75" hidden="1" customHeight="1" x14ac:dyDescent="0.2"/>
    <row r="5381" ht="12.75" hidden="1" customHeight="1" x14ac:dyDescent="0.2"/>
    <row r="5382" ht="12.75" hidden="1" customHeight="1" x14ac:dyDescent="0.2"/>
    <row r="5383" ht="12.75" hidden="1" customHeight="1" x14ac:dyDescent="0.2"/>
    <row r="5384" ht="12.75" hidden="1" customHeight="1" x14ac:dyDescent="0.2"/>
    <row r="5385" ht="12.75" hidden="1" customHeight="1" x14ac:dyDescent="0.2"/>
    <row r="5386" ht="12.75" hidden="1" customHeight="1" x14ac:dyDescent="0.2"/>
    <row r="5387" ht="12.75" hidden="1" customHeight="1" x14ac:dyDescent="0.2"/>
    <row r="5388" ht="12.75" hidden="1" customHeight="1" x14ac:dyDescent="0.2"/>
    <row r="5389" ht="12.75" hidden="1" customHeight="1" x14ac:dyDescent="0.2"/>
    <row r="5390" ht="12.75" hidden="1" customHeight="1" x14ac:dyDescent="0.2"/>
    <row r="5391" ht="12.75" hidden="1" customHeight="1" x14ac:dyDescent="0.2"/>
    <row r="5392" ht="12.75" hidden="1" customHeight="1" x14ac:dyDescent="0.2"/>
    <row r="5393" ht="12.75" hidden="1" customHeight="1" x14ac:dyDescent="0.2"/>
    <row r="5394" ht="12.75" hidden="1" customHeight="1" x14ac:dyDescent="0.2"/>
    <row r="5395" ht="12.75" hidden="1" customHeight="1" x14ac:dyDescent="0.2"/>
    <row r="5396" ht="12.75" hidden="1" customHeight="1" x14ac:dyDescent="0.2"/>
    <row r="5397" ht="12.75" hidden="1" customHeight="1" x14ac:dyDescent="0.2"/>
    <row r="5398" ht="12.75" hidden="1" customHeight="1" x14ac:dyDescent="0.2"/>
    <row r="5399" ht="12.75" hidden="1" customHeight="1" x14ac:dyDescent="0.2"/>
    <row r="5400" ht="12.75" hidden="1" customHeight="1" x14ac:dyDescent="0.2"/>
    <row r="5401" ht="12.75" hidden="1" customHeight="1" x14ac:dyDescent="0.2"/>
    <row r="5402" ht="12.75" hidden="1" customHeight="1" x14ac:dyDescent="0.2"/>
    <row r="5403" ht="12.75" hidden="1" customHeight="1" x14ac:dyDescent="0.2"/>
    <row r="5404" ht="12.75" hidden="1" customHeight="1" x14ac:dyDescent="0.2"/>
    <row r="5405" ht="12.75" hidden="1" customHeight="1" x14ac:dyDescent="0.2"/>
    <row r="5406" ht="12.75" hidden="1" customHeight="1" x14ac:dyDescent="0.2"/>
    <row r="5407" ht="12.75" hidden="1" customHeight="1" x14ac:dyDescent="0.2"/>
    <row r="5408" ht="12.75" hidden="1" customHeight="1" x14ac:dyDescent="0.2"/>
    <row r="5409" ht="12.75" hidden="1" customHeight="1" x14ac:dyDescent="0.2"/>
    <row r="5410" ht="12.75" hidden="1" customHeight="1" x14ac:dyDescent="0.2"/>
    <row r="5411" ht="12.75" hidden="1" customHeight="1" x14ac:dyDescent="0.2"/>
    <row r="5412" ht="12.75" hidden="1" customHeight="1" x14ac:dyDescent="0.2"/>
    <row r="5413" ht="12.75" hidden="1" customHeight="1" x14ac:dyDescent="0.2"/>
    <row r="5414" ht="12.75" hidden="1" customHeight="1" x14ac:dyDescent="0.2"/>
    <row r="5415" ht="12.75" hidden="1" customHeight="1" x14ac:dyDescent="0.2"/>
    <row r="5416" ht="12.75" hidden="1" customHeight="1" x14ac:dyDescent="0.2"/>
    <row r="5417" ht="12.75" hidden="1" customHeight="1" x14ac:dyDescent="0.2"/>
    <row r="5418" ht="12.75" hidden="1" customHeight="1" x14ac:dyDescent="0.2"/>
    <row r="5419" ht="12.75" hidden="1" customHeight="1" x14ac:dyDescent="0.2"/>
    <row r="5420" ht="12.75" hidden="1" customHeight="1" x14ac:dyDescent="0.2"/>
    <row r="5421" ht="12.75" hidden="1" customHeight="1" x14ac:dyDescent="0.2"/>
    <row r="5422" ht="12.75" hidden="1" customHeight="1" x14ac:dyDescent="0.2"/>
    <row r="5423" ht="12.75" hidden="1" customHeight="1" x14ac:dyDescent="0.2"/>
    <row r="5424" ht="12.75" hidden="1" customHeight="1" x14ac:dyDescent="0.2"/>
    <row r="5425" ht="12.75" hidden="1" customHeight="1" x14ac:dyDescent="0.2"/>
    <row r="5426" ht="12.75" hidden="1" customHeight="1" x14ac:dyDescent="0.2"/>
    <row r="5427" ht="12.75" hidden="1" customHeight="1" x14ac:dyDescent="0.2"/>
    <row r="5428" ht="12.75" hidden="1" customHeight="1" x14ac:dyDescent="0.2"/>
    <row r="5429" ht="12.75" hidden="1" customHeight="1" x14ac:dyDescent="0.2"/>
    <row r="5430" ht="12.75" hidden="1" customHeight="1" x14ac:dyDescent="0.2"/>
    <row r="5431" ht="12.75" hidden="1" customHeight="1" x14ac:dyDescent="0.2"/>
    <row r="5432" ht="12.75" hidden="1" customHeight="1" x14ac:dyDescent="0.2"/>
    <row r="5433" ht="12.75" hidden="1" customHeight="1" x14ac:dyDescent="0.2"/>
    <row r="5434" ht="12.75" hidden="1" customHeight="1" x14ac:dyDescent="0.2"/>
    <row r="5435" ht="12.75" hidden="1" customHeight="1" x14ac:dyDescent="0.2"/>
    <row r="5436" ht="12.75" hidden="1" customHeight="1" x14ac:dyDescent="0.2"/>
    <row r="5437" ht="12.75" hidden="1" customHeight="1" x14ac:dyDescent="0.2"/>
    <row r="5438" ht="12.75" hidden="1" customHeight="1" x14ac:dyDescent="0.2"/>
    <row r="5439" ht="12.75" hidden="1" customHeight="1" x14ac:dyDescent="0.2"/>
    <row r="5440" ht="12.75" hidden="1" customHeight="1" x14ac:dyDescent="0.2"/>
    <row r="5441" ht="12.75" hidden="1" customHeight="1" x14ac:dyDescent="0.2"/>
    <row r="5442" ht="12.75" hidden="1" customHeight="1" x14ac:dyDescent="0.2"/>
    <row r="5443" ht="12.75" hidden="1" customHeight="1" x14ac:dyDescent="0.2"/>
    <row r="5444" ht="12.75" hidden="1" customHeight="1" x14ac:dyDescent="0.2"/>
    <row r="5445" ht="12.75" hidden="1" customHeight="1" x14ac:dyDescent="0.2"/>
    <row r="5446" ht="12.75" hidden="1" customHeight="1" x14ac:dyDescent="0.2"/>
    <row r="5447" ht="12.75" hidden="1" customHeight="1" x14ac:dyDescent="0.2"/>
    <row r="5448" ht="12.75" hidden="1" customHeight="1" x14ac:dyDescent="0.2"/>
    <row r="5449" ht="12.75" hidden="1" customHeight="1" x14ac:dyDescent="0.2"/>
    <row r="5450" ht="12.75" hidden="1" customHeight="1" x14ac:dyDescent="0.2"/>
    <row r="5451" ht="12.75" hidden="1" customHeight="1" x14ac:dyDescent="0.2"/>
    <row r="5452" ht="12.75" hidden="1" customHeight="1" x14ac:dyDescent="0.2"/>
    <row r="5453" ht="12.75" hidden="1" customHeight="1" x14ac:dyDescent="0.2"/>
    <row r="5454" ht="12.75" hidden="1" customHeight="1" x14ac:dyDescent="0.2"/>
    <row r="5455" ht="12.75" hidden="1" customHeight="1" x14ac:dyDescent="0.2"/>
    <row r="5456" ht="12.75" hidden="1" customHeight="1" x14ac:dyDescent="0.2"/>
    <row r="5457" ht="12.75" hidden="1" customHeight="1" x14ac:dyDescent="0.2"/>
    <row r="5458" ht="12.75" hidden="1" customHeight="1" x14ac:dyDescent="0.2"/>
    <row r="5459" ht="12.75" hidden="1" customHeight="1" x14ac:dyDescent="0.2"/>
    <row r="5460" ht="12.75" hidden="1" customHeight="1" x14ac:dyDescent="0.2"/>
    <row r="5461" ht="12.75" hidden="1" customHeight="1" x14ac:dyDescent="0.2"/>
    <row r="5462" ht="12.75" hidden="1" customHeight="1" x14ac:dyDescent="0.2"/>
    <row r="5463" ht="12.75" hidden="1" customHeight="1" x14ac:dyDescent="0.2"/>
    <row r="5464" ht="12.75" hidden="1" customHeight="1" x14ac:dyDescent="0.2"/>
    <row r="5465" ht="12.75" hidden="1" customHeight="1" x14ac:dyDescent="0.2"/>
    <row r="5466" ht="12.75" hidden="1" customHeight="1" x14ac:dyDescent="0.2"/>
    <row r="5467" ht="12.75" hidden="1" customHeight="1" x14ac:dyDescent="0.2"/>
    <row r="5468" ht="12.75" hidden="1" customHeight="1" x14ac:dyDescent="0.2"/>
    <row r="5469" ht="12.75" hidden="1" customHeight="1" x14ac:dyDescent="0.2"/>
    <row r="5470" ht="12.75" hidden="1" customHeight="1" x14ac:dyDescent="0.2"/>
    <row r="5471" ht="12.75" hidden="1" customHeight="1" x14ac:dyDescent="0.2"/>
    <row r="5472" ht="12.75" hidden="1" customHeight="1" x14ac:dyDescent="0.2"/>
    <row r="5473" ht="12.75" hidden="1" customHeight="1" x14ac:dyDescent="0.2"/>
    <row r="5474" ht="12.75" hidden="1" customHeight="1" x14ac:dyDescent="0.2"/>
    <row r="5475" ht="12.75" hidden="1" customHeight="1" x14ac:dyDescent="0.2"/>
    <row r="5476" ht="12.75" hidden="1" customHeight="1" x14ac:dyDescent="0.2"/>
    <row r="5477" ht="12.75" hidden="1" customHeight="1" x14ac:dyDescent="0.2"/>
    <row r="5478" ht="12.75" hidden="1" customHeight="1" x14ac:dyDescent="0.2"/>
    <row r="5479" ht="12.75" hidden="1" customHeight="1" x14ac:dyDescent="0.2"/>
    <row r="5480" ht="12.75" hidden="1" customHeight="1" x14ac:dyDescent="0.2"/>
    <row r="5481" ht="12.75" hidden="1" customHeight="1" x14ac:dyDescent="0.2"/>
    <row r="5482" ht="12.75" hidden="1" customHeight="1" x14ac:dyDescent="0.2"/>
    <row r="5483" ht="12.75" hidden="1" customHeight="1" x14ac:dyDescent="0.2"/>
    <row r="5484" ht="12.75" hidden="1" customHeight="1" x14ac:dyDescent="0.2"/>
    <row r="5485" ht="12.75" hidden="1" customHeight="1" x14ac:dyDescent="0.2"/>
    <row r="5486" ht="12.75" hidden="1" customHeight="1" x14ac:dyDescent="0.2"/>
    <row r="5487" ht="12.75" hidden="1" customHeight="1" x14ac:dyDescent="0.2"/>
    <row r="5488" ht="12.75" hidden="1" customHeight="1" x14ac:dyDescent="0.2"/>
    <row r="5489" ht="12.75" hidden="1" customHeight="1" x14ac:dyDescent="0.2"/>
    <row r="5490" ht="12.75" hidden="1" customHeight="1" x14ac:dyDescent="0.2"/>
    <row r="5491" ht="12.75" hidden="1" customHeight="1" x14ac:dyDescent="0.2"/>
    <row r="5492" ht="12.75" hidden="1" customHeight="1" x14ac:dyDescent="0.2"/>
    <row r="5493" ht="12.75" hidden="1" customHeight="1" x14ac:dyDescent="0.2"/>
    <row r="5494" ht="12.75" hidden="1" customHeight="1" x14ac:dyDescent="0.2"/>
    <row r="5495" ht="12.75" hidden="1" customHeight="1" x14ac:dyDescent="0.2"/>
    <row r="5496" ht="12.75" hidden="1" customHeight="1" x14ac:dyDescent="0.2"/>
    <row r="5497" ht="12.75" hidden="1" customHeight="1" x14ac:dyDescent="0.2"/>
    <row r="5498" ht="12.75" hidden="1" customHeight="1" x14ac:dyDescent="0.2"/>
    <row r="5499" ht="12.75" hidden="1" customHeight="1" x14ac:dyDescent="0.2"/>
    <row r="5500" ht="12.75" hidden="1" customHeight="1" x14ac:dyDescent="0.2"/>
    <row r="5501" ht="12.75" hidden="1" customHeight="1" x14ac:dyDescent="0.2"/>
    <row r="5502" ht="12.75" hidden="1" customHeight="1" x14ac:dyDescent="0.2"/>
    <row r="5503" ht="12.75" hidden="1" customHeight="1" x14ac:dyDescent="0.2"/>
    <row r="5504" ht="12.75" hidden="1" customHeight="1" x14ac:dyDescent="0.2"/>
    <row r="5505" ht="12.75" hidden="1" customHeight="1" x14ac:dyDescent="0.2"/>
    <row r="5506" ht="12.75" hidden="1" customHeight="1" x14ac:dyDescent="0.2"/>
    <row r="5507" ht="12.75" hidden="1" customHeight="1" x14ac:dyDescent="0.2"/>
    <row r="5508" ht="12.75" hidden="1" customHeight="1" x14ac:dyDescent="0.2"/>
    <row r="5509" ht="12.75" hidden="1" customHeight="1" x14ac:dyDescent="0.2"/>
    <row r="5510" ht="12.75" hidden="1" customHeight="1" x14ac:dyDescent="0.2"/>
    <row r="5511" ht="12.75" hidden="1" customHeight="1" x14ac:dyDescent="0.2"/>
    <row r="5512" ht="12.75" hidden="1" customHeight="1" x14ac:dyDescent="0.2"/>
    <row r="5513" ht="12.75" hidden="1" customHeight="1" x14ac:dyDescent="0.2"/>
    <row r="5514" ht="12.75" hidden="1" customHeight="1" x14ac:dyDescent="0.2"/>
    <row r="5515" ht="12.75" hidden="1" customHeight="1" x14ac:dyDescent="0.2"/>
    <row r="5516" ht="12.75" hidden="1" customHeight="1" x14ac:dyDescent="0.2"/>
    <row r="5517" ht="12.75" hidden="1" customHeight="1" x14ac:dyDescent="0.2"/>
    <row r="5518" ht="12.75" hidden="1" customHeight="1" x14ac:dyDescent="0.2"/>
    <row r="5519" ht="12.75" hidden="1" customHeight="1" x14ac:dyDescent="0.2"/>
    <row r="5520" ht="12.75" hidden="1" customHeight="1" x14ac:dyDescent="0.2"/>
    <row r="5521" ht="12.75" hidden="1" customHeight="1" x14ac:dyDescent="0.2"/>
    <row r="5522" ht="12.75" hidden="1" customHeight="1" x14ac:dyDescent="0.2"/>
    <row r="5523" ht="12.75" hidden="1" customHeight="1" x14ac:dyDescent="0.2"/>
    <row r="5524" ht="12.75" hidden="1" customHeight="1" x14ac:dyDescent="0.2"/>
    <row r="5525" ht="12.75" hidden="1" customHeight="1" x14ac:dyDescent="0.2"/>
    <row r="5526" ht="12.75" hidden="1" customHeight="1" x14ac:dyDescent="0.2"/>
    <row r="5527" ht="12.75" hidden="1" customHeight="1" x14ac:dyDescent="0.2"/>
    <row r="5528" ht="12.75" hidden="1" customHeight="1" x14ac:dyDescent="0.2"/>
    <row r="5529" ht="12.75" hidden="1" customHeight="1" x14ac:dyDescent="0.2"/>
    <row r="5530" ht="12.75" hidden="1" customHeight="1" x14ac:dyDescent="0.2"/>
    <row r="5531" ht="12.75" hidden="1" customHeight="1" x14ac:dyDescent="0.2"/>
    <row r="5532" ht="12.75" hidden="1" customHeight="1" x14ac:dyDescent="0.2"/>
    <row r="5533" ht="12.75" hidden="1" customHeight="1" x14ac:dyDescent="0.2"/>
    <row r="5534" ht="12.75" hidden="1" customHeight="1" x14ac:dyDescent="0.2"/>
    <row r="5535" ht="12.75" hidden="1" customHeight="1" x14ac:dyDescent="0.2"/>
    <row r="5536" ht="12.75" hidden="1" customHeight="1" x14ac:dyDescent="0.2"/>
    <row r="5537" ht="12.75" hidden="1" customHeight="1" x14ac:dyDescent="0.2"/>
    <row r="5538" ht="12.75" hidden="1" customHeight="1" x14ac:dyDescent="0.2"/>
    <row r="5539" ht="12.75" hidden="1" customHeight="1" x14ac:dyDescent="0.2"/>
    <row r="5540" ht="12.75" hidden="1" customHeight="1" x14ac:dyDescent="0.2"/>
    <row r="5541" ht="12.75" hidden="1" customHeight="1" x14ac:dyDescent="0.2"/>
    <row r="5542" ht="12.75" hidden="1" customHeight="1" x14ac:dyDescent="0.2"/>
    <row r="5543" ht="12.75" hidden="1" customHeight="1" x14ac:dyDescent="0.2"/>
    <row r="5544" ht="12.75" hidden="1" customHeight="1" x14ac:dyDescent="0.2"/>
    <row r="5545" ht="12.75" hidden="1" customHeight="1" x14ac:dyDescent="0.2"/>
    <row r="5546" ht="12.75" hidden="1" customHeight="1" x14ac:dyDescent="0.2"/>
    <row r="5547" ht="12.75" hidden="1" customHeight="1" x14ac:dyDescent="0.2"/>
    <row r="5548" ht="12.75" hidden="1" customHeight="1" x14ac:dyDescent="0.2"/>
    <row r="5549" ht="12.75" hidden="1" customHeight="1" x14ac:dyDescent="0.2"/>
    <row r="5550" ht="12.75" hidden="1" customHeight="1" x14ac:dyDescent="0.2"/>
    <row r="5551" ht="12.75" hidden="1" customHeight="1" x14ac:dyDescent="0.2"/>
    <row r="5552" ht="12.75" hidden="1" customHeight="1" x14ac:dyDescent="0.2"/>
    <row r="5553" ht="12.75" hidden="1" customHeight="1" x14ac:dyDescent="0.2"/>
    <row r="5554" ht="12.75" hidden="1" customHeight="1" x14ac:dyDescent="0.2"/>
    <row r="5555" ht="12.75" hidden="1" customHeight="1" x14ac:dyDescent="0.2"/>
    <row r="5556" ht="12.75" hidden="1" customHeight="1" x14ac:dyDescent="0.2"/>
    <row r="5557" ht="12.75" hidden="1" customHeight="1" x14ac:dyDescent="0.2"/>
    <row r="5558" ht="12.75" hidden="1" customHeight="1" x14ac:dyDescent="0.2"/>
    <row r="5559" ht="12.75" hidden="1" customHeight="1" x14ac:dyDescent="0.2"/>
    <row r="5560" ht="12.75" hidden="1" customHeight="1" x14ac:dyDescent="0.2"/>
    <row r="5561" ht="12.75" hidden="1" customHeight="1" x14ac:dyDescent="0.2"/>
    <row r="5562" ht="12.75" hidden="1" customHeight="1" x14ac:dyDescent="0.2"/>
    <row r="5563" ht="12.75" hidden="1" customHeight="1" x14ac:dyDescent="0.2"/>
    <row r="5564" ht="12.75" hidden="1" customHeight="1" x14ac:dyDescent="0.2"/>
    <row r="5565" ht="12.75" hidden="1" customHeight="1" x14ac:dyDescent="0.2"/>
    <row r="5566" ht="12.75" hidden="1" customHeight="1" x14ac:dyDescent="0.2"/>
    <row r="5567" ht="12.75" hidden="1" customHeight="1" x14ac:dyDescent="0.2"/>
    <row r="5568" ht="12.75" hidden="1" customHeight="1" x14ac:dyDescent="0.2"/>
    <row r="5569" ht="12.75" hidden="1" customHeight="1" x14ac:dyDescent="0.2"/>
    <row r="5570" ht="12.75" hidden="1" customHeight="1" x14ac:dyDescent="0.2"/>
    <row r="5571" ht="12.75" hidden="1" customHeight="1" x14ac:dyDescent="0.2"/>
    <row r="5572" ht="12.75" hidden="1" customHeight="1" x14ac:dyDescent="0.2"/>
    <row r="5573" ht="12.75" hidden="1" customHeight="1" x14ac:dyDescent="0.2"/>
    <row r="5574" ht="12.75" hidden="1" customHeight="1" x14ac:dyDescent="0.2"/>
    <row r="5575" ht="12.75" hidden="1" customHeight="1" x14ac:dyDescent="0.2"/>
    <row r="5576" ht="12.75" hidden="1" customHeight="1" x14ac:dyDescent="0.2"/>
    <row r="5577" ht="12.75" hidden="1" customHeight="1" x14ac:dyDescent="0.2"/>
    <row r="5578" ht="12.75" hidden="1" customHeight="1" x14ac:dyDescent="0.2"/>
    <row r="5579" ht="12.75" hidden="1" customHeight="1" x14ac:dyDescent="0.2"/>
    <row r="5580" ht="12.75" hidden="1" customHeight="1" x14ac:dyDescent="0.2"/>
    <row r="5581" ht="12.75" hidden="1" customHeight="1" x14ac:dyDescent="0.2"/>
    <row r="5582" ht="12.75" hidden="1" customHeight="1" x14ac:dyDescent="0.2"/>
    <row r="5583" ht="12.75" hidden="1" customHeight="1" x14ac:dyDescent="0.2"/>
    <row r="5584" ht="12.75" hidden="1" customHeight="1" x14ac:dyDescent="0.2"/>
    <row r="5585" ht="12.75" hidden="1" customHeight="1" x14ac:dyDescent="0.2"/>
    <row r="5586" ht="12.75" hidden="1" customHeight="1" x14ac:dyDescent="0.2"/>
    <row r="5587" ht="12.75" hidden="1" customHeight="1" x14ac:dyDescent="0.2"/>
    <row r="5588" ht="12.75" hidden="1" customHeight="1" x14ac:dyDescent="0.2"/>
    <row r="5589" ht="12.75" hidden="1" customHeight="1" x14ac:dyDescent="0.2"/>
    <row r="5590" ht="12.75" hidden="1" customHeight="1" x14ac:dyDescent="0.2"/>
    <row r="5591" ht="12.75" hidden="1" customHeight="1" x14ac:dyDescent="0.2"/>
    <row r="5592" ht="12.75" hidden="1" customHeight="1" x14ac:dyDescent="0.2"/>
    <row r="5593" ht="12.75" hidden="1" customHeight="1" x14ac:dyDescent="0.2"/>
    <row r="5594" ht="12.75" hidden="1" customHeight="1" x14ac:dyDescent="0.2"/>
    <row r="5595" ht="12.75" hidden="1" customHeight="1" x14ac:dyDescent="0.2"/>
    <row r="5596" ht="12.75" hidden="1" customHeight="1" x14ac:dyDescent="0.2"/>
    <row r="5597" ht="12.75" hidden="1" customHeight="1" x14ac:dyDescent="0.2"/>
    <row r="5598" ht="12.75" hidden="1" customHeight="1" x14ac:dyDescent="0.2"/>
    <row r="5599" ht="12.75" hidden="1" customHeight="1" x14ac:dyDescent="0.2"/>
    <row r="5600" ht="12.75" hidden="1" customHeight="1" x14ac:dyDescent="0.2"/>
    <row r="5601" ht="12.75" hidden="1" customHeight="1" x14ac:dyDescent="0.2"/>
    <row r="5602" ht="12.75" hidden="1" customHeight="1" x14ac:dyDescent="0.2"/>
    <row r="5603" ht="12.75" hidden="1" customHeight="1" x14ac:dyDescent="0.2"/>
    <row r="5604" ht="12.75" hidden="1" customHeight="1" x14ac:dyDescent="0.2"/>
    <row r="5605" ht="12.75" hidden="1" customHeight="1" x14ac:dyDescent="0.2"/>
    <row r="5606" ht="12.75" hidden="1" customHeight="1" x14ac:dyDescent="0.2"/>
    <row r="5607" ht="12.75" hidden="1" customHeight="1" x14ac:dyDescent="0.2"/>
    <row r="5608" ht="12.75" hidden="1" customHeight="1" x14ac:dyDescent="0.2"/>
    <row r="5609" ht="12.75" hidden="1" customHeight="1" x14ac:dyDescent="0.2"/>
    <row r="5610" ht="12.75" hidden="1" customHeight="1" x14ac:dyDescent="0.2"/>
    <row r="5611" ht="12.75" hidden="1" customHeight="1" x14ac:dyDescent="0.2"/>
    <row r="5612" ht="12.75" hidden="1" customHeight="1" x14ac:dyDescent="0.2"/>
    <row r="5613" ht="12.75" hidden="1" customHeight="1" x14ac:dyDescent="0.2"/>
    <row r="5614" ht="12.75" hidden="1" customHeight="1" x14ac:dyDescent="0.2"/>
    <row r="5615" ht="12.75" hidden="1" customHeight="1" x14ac:dyDescent="0.2"/>
    <row r="5616" ht="12.75" hidden="1" customHeight="1" x14ac:dyDescent="0.2"/>
    <row r="5617" ht="12.75" hidden="1" customHeight="1" x14ac:dyDescent="0.2"/>
    <row r="5618" ht="12.75" hidden="1" customHeight="1" x14ac:dyDescent="0.2"/>
    <row r="5619" ht="12.75" hidden="1" customHeight="1" x14ac:dyDescent="0.2"/>
    <row r="5620" ht="12.75" hidden="1" customHeight="1" x14ac:dyDescent="0.2"/>
    <row r="5621" ht="12.75" hidden="1" customHeight="1" x14ac:dyDescent="0.2"/>
    <row r="5622" ht="12.75" hidden="1" customHeight="1" x14ac:dyDescent="0.2"/>
    <row r="5623" ht="12.75" hidden="1" customHeight="1" x14ac:dyDescent="0.2"/>
    <row r="5624" ht="12.75" hidden="1" customHeight="1" x14ac:dyDescent="0.2"/>
    <row r="5625" ht="12.75" hidden="1" customHeight="1" x14ac:dyDescent="0.2"/>
    <row r="5626" ht="12.75" hidden="1" customHeight="1" x14ac:dyDescent="0.2"/>
    <row r="5627" ht="12.75" hidden="1" customHeight="1" x14ac:dyDescent="0.2"/>
    <row r="5628" ht="12.75" hidden="1" customHeight="1" x14ac:dyDescent="0.2"/>
    <row r="5629" ht="12.75" hidden="1" customHeight="1" x14ac:dyDescent="0.2"/>
    <row r="5630" ht="12.75" hidden="1" customHeight="1" x14ac:dyDescent="0.2"/>
    <row r="5631" ht="12.75" hidden="1" customHeight="1" x14ac:dyDescent="0.2"/>
    <row r="5632" ht="12.75" hidden="1" customHeight="1" x14ac:dyDescent="0.2"/>
    <row r="5633" ht="12.75" hidden="1" customHeight="1" x14ac:dyDescent="0.2"/>
    <row r="5634" ht="12.75" hidden="1" customHeight="1" x14ac:dyDescent="0.2"/>
    <row r="5635" ht="12.75" hidden="1" customHeight="1" x14ac:dyDescent="0.2"/>
    <row r="5636" ht="12.75" hidden="1" customHeight="1" x14ac:dyDescent="0.2"/>
    <row r="5637" ht="12.75" hidden="1" customHeight="1" x14ac:dyDescent="0.2"/>
    <row r="5638" ht="12.75" hidden="1" customHeight="1" x14ac:dyDescent="0.2"/>
    <row r="5639" ht="12.75" hidden="1" customHeight="1" x14ac:dyDescent="0.2"/>
    <row r="5640" ht="12.75" hidden="1" customHeight="1" x14ac:dyDescent="0.2"/>
    <row r="5641" ht="12.75" hidden="1" customHeight="1" x14ac:dyDescent="0.2"/>
    <row r="5642" ht="12.75" hidden="1" customHeight="1" x14ac:dyDescent="0.2"/>
    <row r="5643" ht="12.75" hidden="1" customHeight="1" x14ac:dyDescent="0.2"/>
    <row r="5644" ht="12.75" hidden="1" customHeight="1" x14ac:dyDescent="0.2"/>
    <row r="5645" ht="12.75" hidden="1" customHeight="1" x14ac:dyDescent="0.2"/>
    <row r="5646" ht="12.75" hidden="1" customHeight="1" x14ac:dyDescent="0.2"/>
    <row r="5647" ht="12.75" hidden="1" customHeight="1" x14ac:dyDescent="0.2"/>
    <row r="5648" ht="12.75" hidden="1" customHeight="1" x14ac:dyDescent="0.2"/>
    <row r="5649" ht="12.75" hidden="1" customHeight="1" x14ac:dyDescent="0.2"/>
    <row r="5650" ht="12.75" hidden="1" customHeight="1" x14ac:dyDescent="0.2"/>
    <row r="5651" ht="12.75" hidden="1" customHeight="1" x14ac:dyDescent="0.2"/>
    <row r="5652" ht="12.75" hidden="1" customHeight="1" x14ac:dyDescent="0.2"/>
    <row r="5653" ht="12.75" hidden="1" customHeight="1" x14ac:dyDescent="0.2"/>
    <row r="5654" ht="12.75" hidden="1" customHeight="1" x14ac:dyDescent="0.2"/>
    <row r="5655" ht="12.75" hidden="1" customHeight="1" x14ac:dyDescent="0.2"/>
    <row r="5656" ht="12.75" hidden="1" customHeight="1" x14ac:dyDescent="0.2"/>
    <row r="5657" ht="12.75" hidden="1" customHeight="1" x14ac:dyDescent="0.2"/>
    <row r="5658" ht="12.75" hidden="1" customHeight="1" x14ac:dyDescent="0.2"/>
    <row r="5659" ht="12.75" hidden="1" customHeight="1" x14ac:dyDescent="0.2"/>
    <row r="5660" ht="12.75" hidden="1" customHeight="1" x14ac:dyDescent="0.2"/>
    <row r="5661" ht="12.75" hidden="1" customHeight="1" x14ac:dyDescent="0.2"/>
    <row r="5662" ht="12.75" hidden="1" customHeight="1" x14ac:dyDescent="0.2"/>
    <row r="5663" ht="12.75" hidden="1" customHeight="1" x14ac:dyDescent="0.2"/>
    <row r="5664" ht="12.75" hidden="1" customHeight="1" x14ac:dyDescent="0.2"/>
    <row r="5665" ht="12.75" hidden="1" customHeight="1" x14ac:dyDescent="0.2"/>
    <row r="5666" ht="12.75" hidden="1" customHeight="1" x14ac:dyDescent="0.2"/>
    <row r="5667" ht="12.75" hidden="1" customHeight="1" x14ac:dyDescent="0.2"/>
    <row r="5668" ht="12.75" hidden="1" customHeight="1" x14ac:dyDescent="0.2"/>
    <row r="5669" ht="12.75" hidden="1" customHeight="1" x14ac:dyDescent="0.2"/>
    <row r="5670" ht="12.75" hidden="1" customHeight="1" x14ac:dyDescent="0.2"/>
    <row r="5671" ht="12.75" hidden="1" customHeight="1" x14ac:dyDescent="0.2"/>
    <row r="5672" ht="12.75" hidden="1" customHeight="1" x14ac:dyDescent="0.2"/>
    <row r="5673" ht="12.75" hidden="1" customHeight="1" x14ac:dyDescent="0.2"/>
    <row r="5674" ht="12.75" hidden="1" customHeight="1" x14ac:dyDescent="0.2"/>
    <row r="5675" ht="12.75" hidden="1" customHeight="1" x14ac:dyDescent="0.2"/>
    <row r="5676" ht="12.75" hidden="1" customHeight="1" x14ac:dyDescent="0.2"/>
    <row r="5677" ht="12.75" hidden="1" customHeight="1" x14ac:dyDescent="0.2"/>
    <row r="5678" ht="12.75" hidden="1" customHeight="1" x14ac:dyDescent="0.2"/>
    <row r="5679" ht="12.75" hidden="1" customHeight="1" x14ac:dyDescent="0.2"/>
    <row r="5680" ht="12.75" hidden="1" customHeight="1" x14ac:dyDescent="0.2"/>
    <row r="5681" ht="12.75" hidden="1" customHeight="1" x14ac:dyDescent="0.2"/>
    <row r="5682" ht="12.75" hidden="1" customHeight="1" x14ac:dyDescent="0.2"/>
    <row r="5683" ht="12.75" hidden="1" customHeight="1" x14ac:dyDescent="0.2"/>
    <row r="5684" ht="12.75" hidden="1" customHeight="1" x14ac:dyDescent="0.2"/>
    <row r="5685" ht="12.75" hidden="1" customHeight="1" x14ac:dyDescent="0.2"/>
    <row r="5686" ht="12.75" hidden="1" customHeight="1" x14ac:dyDescent="0.2"/>
    <row r="5687" ht="12.75" hidden="1" customHeight="1" x14ac:dyDescent="0.2"/>
    <row r="5688" ht="12.75" hidden="1" customHeight="1" x14ac:dyDescent="0.2"/>
    <row r="5689" ht="12.75" hidden="1" customHeight="1" x14ac:dyDescent="0.2"/>
    <row r="5690" ht="12.75" hidden="1" customHeight="1" x14ac:dyDescent="0.2"/>
    <row r="5691" ht="12.75" hidden="1" customHeight="1" x14ac:dyDescent="0.2"/>
    <row r="5692" ht="12.75" hidden="1" customHeight="1" x14ac:dyDescent="0.2"/>
    <row r="5693" ht="12.75" hidden="1" customHeight="1" x14ac:dyDescent="0.2"/>
    <row r="5694" ht="12.75" hidden="1" customHeight="1" x14ac:dyDescent="0.2"/>
    <row r="5695" ht="12.75" hidden="1" customHeight="1" x14ac:dyDescent="0.2"/>
    <row r="5696" ht="12.75" hidden="1" customHeight="1" x14ac:dyDescent="0.2"/>
    <row r="5697" ht="12.75" hidden="1" customHeight="1" x14ac:dyDescent="0.2"/>
    <row r="5698" ht="12.75" hidden="1" customHeight="1" x14ac:dyDescent="0.2"/>
    <row r="5699" ht="12.75" hidden="1" customHeight="1" x14ac:dyDescent="0.2"/>
    <row r="5700" ht="12.75" hidden="1" customHeight="1" x14ac:dyDescent="0.2"/>
    <row r="5701" ht="12.75" hidden="1" customHeight="1" x14ac:dyDescent="0.2"/>
    <row r="5702" ht="12.75" hidden="1" customHeight="1" x14ac:dyDescent="0.2"/>
    <row r="5703" ht="12.75" hidden="1" customHeight="1" x14ac:dyDescent="0.2"/>
    <row r="5704" ht="12.75" hidden="1" customHeight="1" x14ac:dyDescent="0.2"/>
    <row r="5705" ht="12.75" hidden="1" customHeight="1" x14ac:dyDescent="0.2"/>
    <row r="5706" ht="12.75" hidden="1" customHeight="1" x14ac:dyDescent="0.2"/>
    <row r="5707" ht="12.75" hidden="1" customHeight="1" x14ac:dyDescent="0.2"/>
    <row r="5708" ht="12.75" hidden="1" customHeight="1" x14ac:dyDescent="0.2"/>
    <row r="5709" ht="12.75" hidden="1" customHeight="1" x14ac:dyDescent="0.2"/>
    <row r="5710" ht="12.75" hidden="1" customHeight="1" x14ac:dyDescent="0.2"/>
    <row r="5711" ht="12.75" hidden="1" customHeight="1" x14ac:dyDescent="0.2"/>
    <row r="5712" ht="12.75" hidden="1" customHeight="1" x14ac:dyDescent="0.2"/>
    <row r="5713" ht="12.75" hidden="1" customHeight="1" x14ac:dyDescent="0.2"/>
    <row r="5714" ht="12.75" hidden="1" customHeight="1" x14ac:dyDescent="0.2"/>
    <row r="5715" ht="12.75" hidden="1" customHeight="1" x14ac:dyDescent="0.2"/>
    <row r="5716" ht="12.75" hidden="1" customHeight="1" x14ac:dyDescent="0.2"/>
    <row r="5717" ht="12.75" hidden="1" customHeight="1" x14ac:dyDescent="0.2"/>
    <row r="5718" ht="12.75" hidden="1" customHeight="1" x14ac:dyDescent="0.2"/>
    <row r="5719" ht="12.75" hidden="1" customHeight="1" x14ac:dyDescent="0.2"/>
    <row r="5720" ht="12.75" hidden="1" customHeight="1" x14ac:dyDescent="0.2"/>
    <row r="5721" ht="12.75" hidden="1" customHeight="1" x14ac:dyDescent="0.2"/>
    <row r="5722" ht="12.75" hidden="1" customHeight="1" x14ac:dyDescent="0.2"/>
    <row r="5723" ht="12.75" hidden="1" customHeight="1" x14ac:dyDescent="0.2"/>
    <row r="5724" ht="12.75" hidden="1" customHeight="1" x14ac:dyDescent="0.2"/>
    <row r="5725" ht="12.75" hidden="1" customHeight="1" x14ac:dyDescent="0.2"/>
    <row r="5726" ht="12.75" hidden="1" customHeight="1" x14ac:dyDescent="0.2"/>
    <row r="5727" ht="12.75" hidden="1" customHeight="1" x14ac:dyDescent="0.2"/>
    <row r="5728" ht="12.75" hidden="1" customHeight="1" x14ac:dyDescent="0.2"/>
    <row r="5729" ht="12.75" hidden="1" customHeight="1" x14ac:dyDescent="0.2"/>
    <row r="5730" ht="12.75" hidden="1" customHeight="1" x14ac:dyDescent="0.2"/>
    <row r="5731" ht="12.75" hidden="1" customHeight="1" x14ac:dyDescent="0.2"/>
    <row r="5732" ht="12.75" hidden="1" customHeight="1" x14ac:dyDescent="0.2"/>
    <row r="5733" ht="12.75" hidden="1" customHeight="1" x14ac:dyDescent="0.2"/>
    <row r="5734" ht="12.75" hidden="1" customHeight="1" x14ac:dyDescent="0.2"/>
    <row r="5735" ht="12.75" hidden="1" customHeight="1" x14ac:dyDescent="0.2"/>
    <row r="5736" ht="12.75" hidden="1" customHeight="1" x14ac:dyDescent="0.2"/>
    <row r="5737" ht="12.75" hidden="1" customHeight="1" x14ac:dyDescent="0.2"/>
    <row r="5738" ht="12.75" hidden="1" customHeight="1" x14ac:dyDescent="0.2"/>
    <row r="5739" ht="12.75" hidden="1" customHeight="1" x14ac:dyDescent="0.2"/>
    <row r="5740" ht="12.75" hidden="1" customHeight="1" x14ac:dyDescent="0.2"/>
    <row r="5741" ht="12.75" hidden="1" customHeight="1" x14ac:dyDescent="0.2"/>
    <row r="5742" ht="12.75" hidden="1" customHeight="1" x14ac:dyDescent="0.2"/>
    <row r="5743" ht="12.75" hidden="1" customHeight="1" x14ac:dyDescent="0.2"/>
    <row r="5744" ht="12.75" hidden="1" customHeight="1" x14ac:dyDescent="0.2"/>
    <row r="5745" ht="12.75" hidden="1" customHeight="1" x14ac:dyDescent="0.2"/>
    <row r="5746" ht="12.75" hidden="1" customHeight="1" x14ac:dyDescent="0.2"/>
    <row r="5747" ht="12.75" hidden="1" customHeight="1" x14ac:dyDescent="0.2"/>
    <row r="5748" ht="12.75" hidden="1" customHeight="1" x14ac:dyDescent="0.2"/>
    <row r="5749" ht="12.75" hidden="1" customHeight="1" x14ac:dyDescent="0.2"/>
    <row r="5750" ht="12.75" hidden="1" customHeight="1" x14ac:dyDescent="0.2"/>
    <row r="5751" ht="12.75" hidden="1" customHeight="1" x14ac:dyDescent="0.2"/>
    <row r="5752" ht="12.75" hidden="1" customHeight="1" x14ac:dyDescent="0.2"/>
    <row r="5753" ht="12.75" hidden="1" customHeight="1" x14ac:dyDescent="0.2"/>
    <row r="5754" ht="12.75" hidden="1" customHeight="1" x14ac:dyDescent="0.2"/>
    <row r="5755" ht="12.75" hidden="1" customHeight="1" x14ac:dyDescent="0.2"/>
    <row r="5756" ht="12.75" hidden="1" customHeight="1" x14ac:dyDescent="0.2"/>
    <row r="5757" ht="12.75" hidden="1" customHeight="1" x14ac:dyDescent="0.2"/>
    <row r="5758" ht="12.75" hidden="1" customHeight="1" x14ac:dyDescent="0.2"/>
    <row r="5759" ht="12.75" hidden="1" customHeight="1" x14ac:dyDescent="0.2"/>
    <row r="5760" ht="12.75" hidden="1" customHeight="1" x14ac:dyDescent="0.2"/>
    <row r="5761" ht="12.75" hidden="1" customHeight="1" x14ac:dyDescent="0.2"/>
    <row r="5762" ht="12.75" hidden="1" customHeight="1" x14ac:dyDescent="0.2"/>
    <row r="5763" ht="12.75" hidden="1" customHeight="1" x14ac:dyDescent="0.2"/>
    <row r="5764" ht="12.75" hidden="1" customHeight="1" x14ac:dyDescent="0.2"/>
    <row r="5765" ht="12.75" hidden="1" customHeight="1" x14ac:dyDescent="0.2"/>
    <row r="5766" ht="12.75" hidden="1" customHeight="1" x14ac:dyDescent="0.2"/>
    <row r="5767" ht="12.75" hidden="1" customHeight="1" x14ac:dyDescent="0.2"/>
    <row r="5768" ht="12.75" hidden="1" customHeight="1" x14ac:dyDescent="0.2"/>
    <row r="5769" ht="12.75" hidden="1" customHeight="1" x14ac:dyDescent="0.2"/>
    <row r="5770" ht="12.75" hidden="1" customHeight="1" x14ac:dyDescent="0.2"/>
    <row r="5771" ht="12.75" hidden="1" customHeight="1" x14ac:dyDescent="0.2"/>
    <row r="5772" ht="12.75" hidden="1" customHeight="1" x14ac:dyDescent="0.2"/>
    <row r="5773" ht="12.75" hidden="1" customHeight="1" x14ac:dyDescent="0.2"/>
    <row r="5774" ht="12.75" hidden="1" customHeight="1" x14ac:dyDescent="0.2"/>
    <row r="5775" ht="12.75" hidden="1" customHeight="1" x14ac:dyDescent="0.2"/>
    <row r="5776" ht="12.75" hidden="1" customHeight="1" x14ac:dyDescent="0.2"/>
    <row r="5777" ht="12.75" hidden="1" customHeight="1" x14ac:dyDescent="0.2"/>
    <row r="5778" ht="12.75" hidden="1" customHeight="1" x14ac:dyDescent="0.2"/>
    <row r="5779" ht="12.75" hidden="1" customHeight="1" x14ac:dyDescent="0.2"/>
    <row r="5780" ht="12.75" hidden="1" customHeight="1" x14ac:dyDescent="0.2"/>
    <row r="5781" ht="12.75" hidden="1" customHeight="1" x14ac:dyDescent="0.2"/>
    <row r="5782" ht="12.75" hidden="1" customHeight="1" x14ac:dyDescent="0.2"/>
    <row r="5783" ht="12.75" hidden="1" customHeight="1" x14ac:dyDescent="0.2"/>
    <row r="5784" ht="12.75" hidden="1" customHeight="1" x14ac:dyDescent="0.2"/>
    <row r="5785" ht="12.75" hidden="1" customHeight="1" x14ac:dyDescent="0.2"/>
    <row r="5786" ht="12.75" hidden="1" customHeight="1" x14ac:dyDescent="0.2"/>
    <row r="5787" ht="12.75" hidden="1" customHeight="1" x14ac:dyDescent="0.2"/>
    <row r="5788" ht="12.75" hidden="1" customHeight="1" x14ac:dyDescent="0.2"/>
    <row r="5789" ht="12.75" hidden="1" customHeight="1" x14ac:dyDescent="0.2"/>
    <row r="5790" ht="12.75" hidden="1" customHeight="1" x14ac:dyDescent="0.2"/>
    <row r="5791" ht="12.75" hidden="1" customHeight="1" x14ac:dyDescent="0.2"/>
    <row r="5792" ht="12.75" hidden="1" customHeight="1" x14ac:dyDescent="0.2"/>
    <row r="5793" ht="12.75" hidden="1" customHeight="1" x14ac:dyDescent="0.2"/>
    <row r="5794" ht="12.75" hidden="1" customHeight="1" x14ac:dyDescent="0.2"/>
    <row r="5795" ht="12.75" hidden="1" customHeight="1" x14ac:dyDescent="0.2"/>
    <row r="5796" ht="12.75" hidden="1" customHeight="1" x14ac:dyDescent="0.2"/>
    <row r="5797" ht="12.75" hidden="1" customHeight="1" x14ac:dyDescent="0.2"/>
    <row r="5798" ht="12.75" hidden="1" customHeight="1" x14ac:dyDescent="0.2"/>
    <row r="5799" ht="12.75" hidden="1" customHeight="1" x14ac:dyDescent="0.2"/>
    <row r="5800" ht="12.75" hidden="1" customHeight="1" x14ac:dyDescent="0.2"/>
    <row r="5801" ht="12.75" hidden="1" customHeight="1" x14ac:dyDescent="0.2"/>
    <row r="5802" ht="12.75" hidden="1" customHeight="1" x14ac:dyDescent="0.2"/>
    <row r="5803" ht="12.75" hidden="1" customHeight="1" x14ac:dyDescent="0.2"/>
    <row r="5804" ht="12.75" hidden="1" customHeight="1" x14ac:dyDescent="0.2"/>
    <row r="5805" ht="12.75" hidden="1" customHeight="1" x14ac:dyDescent="0.2"/>
    <row r="5806" ht="12.75" hidden="1" customHeight="1" x14ac:dyDescent="0.2"/>
    <row r="5807" ht="12.75" hidden="1" customHeight="1" x14ac:dyDescent="0.2"/>
    <row r="5808" ht="12.75" hidden="1" customHeight="1" x14ac:dyDescent="0.2"/>
    <row r="5809" ht="12.75" hidden="1" customHeight="1" x14ac:dyDescent="0.2"/>
    <row r="5810" ht="12.75" hidden="1" customHeight="1" x14ac:dyDescent="0.2"/>
    <row r="5811" ht="12.75" hidden="1" customHeight="1" x14ac:dyDescent="0.2"/>
    <row r="5812" ht="12.75" hidden="1" customHeight="1" x14ac:dyDescent="0.2"/>
    <row r="5813" ht="12.75" hidden="1" customHeight="1" x14ac:dyDescent="0.2"/>
    <row r="5814" ht="12.75" hidden="1" customHeight="1" x14ac:dyDescent="0.2"/>
    <row r="5815" ht="12.75" hidden="1" customHeight="1" x14ac:dyDescent="0.2"/>
    <row r="5816" ht="12.75" hidden="1" customHeight="1" x14ac:dyDescent="0.2"/>
    <row r="5817" ht="12.75" hidden="1" customHeight="1" x14ac:dyDescent="0.2"/>
    <row r="5818" ht="12.75" hidden="1" customHeight="1" x14ac:dyDescent="0.2"/>
    <row r="5819" ht="12.75" hidden="1" customHeight="1" x14ac:dyDescent="0.2"/>
    <row r="5820" ht="12.75" hidden="1" customHeight="1" x14ac:dyDescent="0.2"/>
    <row r="5821" ht="12.75" hidden="1" customHeight="1" x14ac:dyDescent="0.2"/>
    <row r="5822" ht="12.75" hidden="1" customHeight="1" x14ac:dyDescent="0.2"/>
    <row r="5823" ht="12.75" hidden="1" customHeight="1" x14ac:dyDescent="0.2"/>
    <row r="5824" ht="12.75" hidden="1" customHeight="1" x14ac:dyDescent="0.2"/>
    <row r="5825" ht="12.75" hidden="1" customHeight="1" x14ac:dyDescent="0.2"/>
    <row r="5826" ht="12.75" hidden="1" customHeight="1" x14ac:dyDescent="0.2"/>
    <row r="5827" ht="12.75" hidden="1" customHeight="1" x14ac:dyDescent="0.2"/>
    <row r="5828" ht="12.75" hidden="1" customHeight="1" x14ac:dyDescent="0.2"/>
    <row r="5829" ht="12.75" hidden="1" customHeight="1" x14ac:dyDescent="0.2"/>
    <row r="5830" ht="12.75" hidden="1" customHeight="1" x14ac:dyDescent="0.2"/>
    <row r="5831" ht="12.75" hidden="1" customHeight="1" x14ac:dyDescent="0.2"/>
    <row r="5832" ht="12.75" hidden="1" customHeight="1" x14ac:dyDescent="0.2"/>
    <row r="5833" ht="12.75" hidden="1" customHeight="1" x14ac:dyDescent="0.2"/>
    <row r="5834" ht="12.75" hidden="1" customHeight="1" x14ac:dyDescent="0.2"/>
    <row r="5835" ht="12.75" hidden="1" customHeight="1" x14ac:dyDescent="0.2"/>
    <row r="5836" ht="12.75" hidden="1" customHeight="1" x14ac:dyDescent="0.2"/>
    <row r="5837" ht="12.75" hidden="1" customHeight="1" x14ac:dyDescent="0.2"/>
    <row r="5838" ht="12.75" hidden="1" customHeight="1" x14ac:dyDescent="0.2"/>
    <row r="5839" ht="12.75" hidden="1" customHeight="1" x14ac:dyDescent="0.2"/>
    <row r="5840" ht="12.75" hidden="1" customHeight="1" x14ac:dyDescent="0.2"/>
    <row r="5841" ht="12.75" hidden="1" customHeight="1" x14ac:dyDescent="0.2"/>
    <row r="5842" ht="12.75" hidden="1" customHeight="1" x14ac:dyDescent="0.2"/>
    <row r="5843" ht="12.75" hidden="1" customHeight="1" x14ac:dyDescent="0.2"/>
    <row r="5844" ht="12.75" hidden="1" customHeight="1" x14ac:dyDescent="0.2"/>
    <row r="5845" ht="12.75" hidden="1" customHeight="1" x14ac:dyDescent="0.2"/>
    <row r="5846" ht="12.75" hidden="1" customHeight="1" x14ac:dyDescent="0.2"/>
    <row r="5847" ht="12.75" hidden="1" customHeight="1" x14ac:dyDescent="0.2"/>
    <row r="5848" ht="12.75" hidden="1" customHeight="1" x14ac:dyDescent="0.2"/>
    <row r="5849" ht="12.75" hidden="1" customHeight="1" x14ac:dyDescent="0.2"/>
    <row r="5850" ht="12.75" hidden="1" customHeight="1" x14ac:dyDescent="0.2"/>
    <row r="5851" ht="12.75" hidden="1" customHeight="1" x14ac:dyDescent="0.2"/>
    <row r="5852" ht="12.75" hidden="1" customHeight="1" x14ac:dyDescent="0.2"/>
    <row r="5853" ht="12.75" hidden="1" customHeight="1" x14ac:dyDescent="0.2"/>
    <row r="5854" ht="12.75" hidden="1" customHeight="1" x14ac:dyDescent="0.2"/>
    <row r="5855" ht="12.75" hidden="1" customHeight="1" x14ac:dyDescent="0.2"/>
    <row r="5856" ht="12.75" hidden="1" customHeight="1" x14ac:dyDescent="0.2"/>
    <row r="5857" ht="12.75" hidden="1" customHeight="1" x14ac:dyDescent="0.2"/>
    <row r="5858" ht="12.75" hidden="1" customHeight="1" x14ac:dyDescent="0.2"/>
    <row r="5859" ht="12.75" hidden="1" customHeight="1" x14ac:dyDescent="0.2"/>
    <row r="5860" ht="12.75" hidden="1" customHeight="1" x14ac:dyDescent="0.2"/>
    <row r="5861" ht="12.75" hidden="1" customHeight="1" x14ac:dyDescent="0.2"/>
    <row r="5862" ht="12.75" hidden="1" customHeight="1" x14ac:dyDescent="0.2"/>
    <row r="5863" ht="12.75" hidden="1" customHeight="1" x14ac:dyDescent="0.2"/>
    <row r="5864" ht="12.75" hidden="1" customHeight="1" x14ac:dyDescent="0.2"/>
    <row r="5865" ht="12.75" hidden="1" customHeight="1" x14ac:dyDescent="0.2"/>
    <row r="5866" ht="12.75" hidden="1" customHeight="1" x14ac:dyDescent="0.2"/>
    <row r="5867" ht="12.75" hidden="1" customHeight="1" x14ac:dyDescent="0.2"/>
    <row r="5868" ht="12.75" hidden="1" customHeight="1" x14ac:dyDescent="0.2"/>
    <row r="5869" ht="12.75" hidden="1" customHeight="1" x14ac:dyDescent="0.2"/>
    <row r="5870" ht="12.75" hidden="1" customHeight="1" x14ac:dyDescent="0.2"/>
    <row r="5871" ht="12.75" hidden="1" customHeight="1" x14ac:dyDescent="0.2"/>
    <row r="5872" ht="12.75" hidden="1" customHeight="1" x14ac:dyDescent="0.2"/>
    <row r="5873" ht="12.75" hidden="1" customHeight="1" x14ac:dyDescent="0.2"/>
    <row r="5874" ht="12.75" hidden="1" customHeight="1" x14ac:dyDescent="0.2"/>
    <row r="5875" ht="12.75" hidden="1" customHeight="1" x14ac:dyDescent="0.2"/>
    <row r="5876" ht="12.75" hidden="1" customHeight="1" x14ac:dyDescent="0.2"/>
    <row r="5877" ht="12.75" hidden="1" customHeight="1" x14ac:dyDescent="0.2"/>
    <row r="5878" ht="12.75" hidden="1" customHeight="1" x14ac:dyDescent="0.2"/>
    <row r="5879" ht="12.75" hidden="1" customHeight="1" x14ac:dyDescent="0.2"/>
    <row r="5880" ht="12.75" hidden="1" customHeight="1" x14ac:dyDescent="0.2"/>
    <row r="5881" ht="12.75" hidden="1" customHeight="1" x14ac:dyDescent="0.2"/>
    <row r="5882" ht="12.75" hidden="1" customHeight="1" x14ac:dyDescent="0.2"/>
    <row r="5883" ht="12.75" hidden="1" customHeight="1" x14ac:dyDescent="0.2"/>
    <row r="5884" ht="12.75" hidden="1" customHeight="1" x14ac:dyDescent="0.2"/>
    <row r="5885" ht="12.75" hidden="1" customHeight="1" x14ac:dyDescent="0.2"/>
    <row r="5886" ht="12.75" hidden="1" customHeight="1" x14ac:dyDescent="0.2"/>
    <row r="5887" ht="12.75" hidden="1" customHeight="1" x14ac:dyDescent="0.2"/>
    <row r="5888" ht="12.75" hidden="1" customHeight="1" x14ac:dyDescent="0.2"/>
    <row r="5889" ht="12.75" hidden="1" customHeight="1" x14ac:dyDescent="0.2"/>
    <row r="5890" ht="12.75" hidden="1" customHeight="1" x14ac:dyDescent="0.2"/>
    <row r="5891" ht="12.75" hidden="1" customHeight="1" x14ac:dyDescent="0.2"/>
    <row r="5892" ht="12.75" hidden="1" customHeight="1" x14ac:dyDescent="0.2"/>
    <row r="5893" ht="12.75" hidden="1" customHeight="1" x14ac:dyDescent="0.2"/>
    <row r="5894" ht="12.75" hidden="1" customHeight="1" x14ac:dyDescent="0.2"/>
    <row r="5895" ht="12.75" hidden="1" customHeight="1" x14ac:dyDescent="0.2"/>
    <row r="5896" ht="12.75" hidden="1" customHeight="1" x14ac:dyDescent="0.2"/>
    <row r="5897" ht="12.75" hidden="1" customHeight="1" x14ac:dyDescent="0.2"/>
    <row r="5898" ht="12.75" hidden="1" customHeight="1" x14ac:dyDescent="0.2"/>
    <row r="5899" ht="12.75" hidden="1" customHeight="1" x14ac:dyDescent="0.2"/>
    <row r="5900" ht="12.75" hidden="1" customHeight="1" x14ac:dyDescent="0.2"/>
    <row r="5901" ht="12.75" hidden="1" customHeight="1" x14ac:dyDescent="0.2"/>
    <row r="5902" ht="12.75" hidden="1" customHeight="1" x14ac:dyDescent="0.2"/>
    <row r="5903" ht="12.75" hidden="1" customHeight="1" x14ac:dyDescent="0.2"/>
    <row r="5904" ht="12.75" hidden="1" customHeight="1" x14ac:dyDescent="0.2"/>
    <row r="5905" ht="12.75" hidden="1" customHeight="1" x14ac:dyDescent="0.2"/>
    <row r="5906" ht="12.75" hidden="1" customHeight="1" x14ac:dyDescent="0.2"/>
    <row r="5907" ht="12.75" hidden="1" customHeight="1" x14ac:dyDescent="0.2"/>
    <row r="5908" ht="12.75" hidden="1" customHeight="1" x14ac:dyDescent="0.2"/>
    <row r="5909" ht="12.75" hidden="1" customHeight="1" x14ac:dyDescent="0.2"/>
    <row r="5910" ht="12.75" hidden="1" customHeight="1" x14ac:dyDescent="0.2"/>
    <row r="5911" ht="12.75" hidden="1" customHeight="1" x14ac:dyDescent="0.2"/>
    <row r="5912" ht="12.75" hidden="1" customHeight="1" x14ac:dyDescent="0.2"/>
    <row r="5913" ht="12.75" hidden="1" customHeight="1" x14ac:dyDescent="0.2"/>
    <row r="5914" ht="12.75" hidden="1" customHeight="1" x14ac:dyDescent="0.2"/>
    <row r="5915" ht="12.75" hidden="1" customHeight="1" x14ac:dyDescent="0.2"/>
    <row r="5916" ht="12.75" hidden="1" customHeight="1" x14ac:dyDescent="0.2"/>
    <row r="5917" ht="12.75" hidden="1" customHeight="1" x14ac:dyDescent="0.2"/>
    <row r="5918" ht="12.75" hidden="1" customHeight="1" x14ac:dyDescent="0.2"/>
    <row r="5919" ht="12.75" hidden="1" customHeight="1" x14ac:dyDescent="0.2"/>
    <row r="5920" ht="12.75" hidden="1" customHeight="1" x14ac:dyDescent="0.2"/>
    <row r="5921" ht="12.75" hidden="1" customHeight="1" x14ac:dyDescent="0.2"/>
    <row r="5922" ht="12.75" hidden="1" customHeight="1" x14ac:dyDescent="0.2"/>
    <row r="5923" ht="12.75" hidden="1" customHeight="1" x14ac:dyDescent="0.2"/>
    <row r="5924" ht="12.75" hidden="1" customHeight="1" x14ac:dyDescent="0.2"/>
    <row r="5925" ht="12.75" hidden="1" customHeight="1" x14ac:dyDescent="0.2"/>
    <row r="5926" ht="12.75" hidden="1" customHeight="1" x14ac:dyDescent="0.2"/>
    <row r="5927" ht="12.75" hidden="1" customHeight="1" x14ac:dyDescent="0.2"/>
    <row r="5928" ht="12.75" hidden="1" customHeight="1" x14ac:dyDescent="0.2"/>
    <row r="5929" ht="12.75" hidden="1" customHeight="1" x14ac:dyDescent="0.2"/>
    <row r="5930" ht="12.75" hidden="1" customHeight="1" x14ac:dyDescent="0.2"/>
    <row r="5931" ht="12.75" hidden="1" customHeight="1" x14ac:dyDescent="0.2"/>
    <row r="5932" ht="12.75" hidden="1" customHeight="1" x14ac:dyDescent="0.2"/>
    <row r="5933" ht="12.75" hidden="1" customHeight="1" x14ac:dyDescent="0.2"/>
    <row r="5934" ht="12.75" hidden="1" customHeight="1" x14ac:dyDescent="0.2"/>
    <row r="5935" ht="12.75" hidden="1" customHeight="1" x14ac:dyDescent="0.2"/>
    <row r="5936" ht="12.75" hidden="1" customHeight="1" x14ac:dyDescent="0.2"/>
    <row r="5937" ht="12.75" hidden="1" customHeight="1" x14ac:dyDescent="0.2"/>
    <row r="5938" ht="12.75" hidden="1" customHeight="1" x14ac:dyDescent="0.2"/>
    <row r="5939" ht="12.75" hidden="1" customHeight="1" x14ac:dyDescent="0.2"/>
    <row r="5940" ht="12.75" hidden="1" customHeight="1" x14ac:dyDescent="0.2"/>
    <row r="5941" ht="12.75" hidden="1" customHeight="1" x14ac:dyDescent="0.2"/>
    <row r="5942" ht="12.75" hidden="1" customHeight="1" x14ac:dyDescent="0.2"/>
    <row r="5943" ht="12.75" hidden="1" customHeight="1" x14ac:dyDescent="0.2"/>
    <row r="5944" ht="12.75" hidden="1" customHeight="1" x14ac:dyDescent="0.2"/>
    <row r="5945" ht="12.75" hidden="1" customHeight="1" x14ac:dyDescent="0.2"/>
    <row r="5946" ht="12.75" hidden="1" customHeight="1" x14ac:dyDescent="0.2"/>
    <row r="5947" ht="12.75" hidden="1" customHeight="1" x14ac:dyDescent="0.2"/>
    <row r="5948" ht="12.75" hidden="1" customHeight="1" x14ac:dyDescent="0.2"/>
    <row r="5949" ht="12.75" hidden="1" customHeight="1" x14ac:dyDescent="0.2"/>
    <row r="5950" ht="12.75" hidden="1" customHeight="1" x14ac:dyDescent="0.2"/>
    <row r="5951" ht="12.75" hidden="1" customHeight="1" x14ac:dyDescent="0.2"/>
    <row r="5952" ht="12.75" hidden="1" customHeight="1" x14ac:dyDescent="0.2"/>
    <row r="5953" ht="12.75" hidden="1" customHeight="1" x14ac:dyDescent="0.2"/>
    <row r="5954" ht="12.75" hidden="1" customHeight="1" x14ac:dyDescent="0.2"/>
    <row r="5955" ht="12.75" hidden="1" customHeight="1" x14ac:dyDescent="0.2"/>
    <row r="5956" ht="12.75" hidden="1" customHeight="1" x14ac:dyDescent="0.2"/>
    <row r="5957" ht="12.75" hidden="1" customHeight="1" x14ac:dyDescent="0.2"/>
    <row r="5958" ht="12.75" hidden="1" customHeight="1" x14ac:dyDescent="0.2"/>
    <row r="5959" ht="12.75" hidden="1" customHeight="1" x14ac:dyDescent="0.2"/>
    <row r="5960" ht="12.75" hidden="1" customHeight="1" x14ac:dyDescent="0.2"/>
    <row r="5961" ht="12.75" hidden="1" customHeight="1" x14ac:dyDescent="0.2"/>
    <row r="5962" ht="12.75" hidden="1" customHeight="1" x14ac:dyDescent="0.2"/>
    <row r="5963" ht="12.75" hidden="1" customHeight="1" x14ac:dyDescent="0.2"/>
    <row r="5964" ht="12.75" hidden="1" customHeight="1" x14ac:dyDescent="0.2"/>
    <row r="5965" ht="12.75" hidden="1" customHeight="1" x14ac:dyDescent="0.2"/>
    <row r="5966" ht="12.75" hidden="1" customHeight="1" x14ac:dyDescent="0.2"/>
    <row r="5967" ht="12.75" hidden="1" customHeight="1" x14ac:dyDescent="0.2"/>
    <row r="5968" ht="12.75" hidden="1" customHeight="1" x14ac:dyDescent="0.2"/>
    <row r="5969" ht="12.75" hidden="1" customHeight="1" x14ac:dyDescent="0.2"/>
    <row r="5970" ht="12.75" hidden="1" customHeight="1" x14ac:dyDescent="0.2"/>
    <row r="5971" ht="12.75" hidden="1" customHeight="1" x14ac:dyDescent="0.2"/>
    <row r="5972" ht="12.75" hidden="1" customHeight="1" x14ac:dyDescent="0.2"/>
    <row r="5973" ht="12.75" hidden="1" customHeight="1" x14ac:dyDescent="0.2"/>
    <row r="5974" ht="12.75" hidden="1" customHeight="1" x14ac:dyDescent="0.2"/>
    <row r="5975" ht="12.75" hidden="1" customHeight="1" x14ac:dyDescent="0.2"/>
    <row r="5976" ht="12.75" hidden="1" customHeight="1" x14ac:dyDescent="0.2"/>
    <row r="5977" ht="12.75" hidden="1" customHeight="1" x14ac:dyDescent="0.2"/>
    <row r="5978" ht="12.75" hidden="1" customHeight="1" x14ac:dyDescent="0.2"/>
    <row r="5979" ht="12.75" hidden="1" customHeight="1" x14ac:dyDescent="0.2"/>
    <row r="5980" ht="12.75" hidden="1" customHeight="1" x14ac:dyDescent="0.2"/>
    <row r="5981" ht="12.75" hidden="1" customHeight="1" x14ac:dyDescent="0.2"/>
    <row r="5982" ht="12.75" hidden="1" customHeight="1" x14ac:dyDescent="0.2"/>
    <row r="5983" ht="12.75" hidden="1" customHeight="1" x14ac:dyDescent="0.2"/>
    <row r="5984" ht="12.75" hidden="1" customHeight="1" x14ac:dyDescent="0.2"/>
    <row r="5985" ht="12.75" hidden="1" customHeight="1" x14ac:dyDescent="0.2"/>
    <row r="5986" ht="12.75" hidden="1" customHeight="1" x14ac:dyDescent="0.2"/>
    <row r="5987" ht="12.75" hidden="1" customHeight="1" x14ac:dyDescent="0.2"/>
    <row r="5988" ht="12.75" hidden="1" customHeight="1" x14ac:dyDescent="0.2"/>
    <row r="5989" ht="12.75" hidden="1" customHeight="1" x14ac:dyDescent="0.2"/>
    <row r="5990" ht="12.75" hidden="1" customHeight="1" x14ac:dyDescent="0.2"/>
    <row r="5991" ht="12.75" hidden="1" customHeight="1" x14ac:dyDescent="0.2"/>
    <row r="5992" ht="12.75" hidden="1" customHeight="1" x14ac:dyDescent="0.2"/>
    <row r="5993" ht="12.75" hidden="1" customHeight="1" x14ac:dyDescent="0.2"/>
    <row r="5994" ht="12.75" hidden="1" customHeight="1" x14ac:dyDescent="0.2"/>
    <row r="5995" ht="12.75" hidden="1" customHeight="1" x14ac:dyDescent="0.2"/>
    <row r="5996" ht="12.75" hidden="1" customHeight="1" x14ac:dyDescent="0.2"/>
    <row r="5997" ht="12.75" hidden="1" customHeight="1" x14ac:dyDescent="0.2"/>
    <row r="5998" ht="12.75" hidden="1" customHeight="1" x14ac:dyDescent="0.2"/>
    <row r="5999" ht="12.75" hidden="1" customHeight="1" x14ac:dyDescent="0.2"/>
    <row r="6000" ht="12.75" hidden="1" customHeight="1" x14ac:dyDescent="0.2"/>
    <row r="6001" ht="12.75" hidden="1" customHeight="1" x14ac:dyDescent="0.2"/>
    <row r="6002" ht="12.75" hidden="1" customHeight="1" x14ac:dyDescent="0.2"/>
    <row r="6003" ht="12.75" hidden="1" customHeight="1" x14ac:dyDescent="0.2"/>
    <row r="6004" ht="12.75" hidden="1" customHeight="1" x14ac:dyDescent="0.2"/>
    <row r="6005" ht="12.75" hidden="1" customHeight="1" x14ac:dyDescent="0.2"/>
    <row r="6006" ht="12.75" hidden="1" customHeight="1" x14ac:dyDescent="0.2"/>
    <row r="6007" ht="12.75" hidden="1" customHeight="1" x14ac:dyDescent="0.2"/>
    <row r="6008" ht="12.75" hidden="1" customHeight="1" x14ac:dyDescent="0.2"/>
    <row r="6009" ht="12.75" hidden="1" customHeight="1" x14ac:dyDescent="0.2"/>
    <row r="6010" ht="12.75" hidden="1" customHeight="1" x14ac:dyDescent="0.2"/>
    <row r="6011" ht="12.75" hidden="1" customHeight="1" x14ac:dyDescent="0.2"/>
    <row r="6012" ht="12.75" hidden="1" customHeight="1" x14ac:dyDescent="0.2"/>
    <row r="6013" ht="12.75" hidden="1" customHeight="1" x14ac:dyDescent="0.2"/>
    <row r="6014" ht="12.75" hidden="1" customHeight="1" x14ac:dyDescent="0.2"/>
    <row r="6015" ht="12.75" hidden="1" customHeight="1" x14ac:dyDescent="0.2"/>
    <row r="6016" ht="12.75" hidden="1" customHeight="1" x14ac:dyDescent="0.2"/>
    <row r="6017" ht="12.75" hidden="1" customHeight="1" x14ac:dyDescent="0.2"/>
    <row r="6018" ht="12.75" hidden="1" customHeight="1" x14ac:dyDescent="0.2"/>
    <row r="6019" ht="12.75" hidden="1" customHeight="1" x14ac:dyDescent="0.2"/>
    <row r="6020" ht="12.75" hidden="1" customHeight="1" x14ac:dyDescent="0.2"/>
    <row r="6021" ht="12.75" hidden="1" customHeight="1" x14ac:dyDescent="0.2"/>
    <row r="6022" ht="12.75" hidden="1" customHeight="1" x14ac:dyDescent="0.2"/>
    <row r="6023" ht="12.75" hidden="1" customHeight="1" x14ac:dyDescent="0.2"/>
    <row r="6024" ht="12.75" hidden="1" customHeight="1" x14ac:dyDescent="0.2"/>
    <row r="6025" ht="12.75" hidden="1" customHeight="1" x14ac:dyDescent="0.2"/>
    <row r="6026" ht="12.75" hidden="1" customHeight="1" x14ac:dyDescent="0.2"/>
    <row r="6027" ht="12.75" hidden="1" customHeight="1" x14ac:dyDescent="0.2"/>
    <row r="6028" ht="12.75" hidden="1" customHeight="1" x14ac:dyDescent="0.2"/>
    <row r="6029" ht="12.75" hidden="1" customHeight="1" x14ac:dyDescent="0.2"/>
    <row r="6030" ht="12.75" hidden="1" customHeight="1" x14ac:dyDescent="0.2"/>
    <row r="6031" ht="12.75" hidden="1" customHeight="1" x14ac:dyDescent="0.2"/>
    <row r="6032" ht="12.75" hidden="1" customHeight="1" x14ac:dyDescent="0.2"/>
    <row r="6033" ht="12.75" hidden="1" customHeight="1" x14ac:dyDescent="0.2"/>
    <row r="6034" ht="12.75" hidden="1" customHeight="1" x14ac:dyDescent="0.2"/>
    <row r="6035" ht="12.75" hidden="1" customHeight="1" x14ac:dyDescent="0.2"/>
    <row r="6036" ht="12.75" hidden="1" customHeight="1" x14ac:dyDescent="0.2"/>
    <row r="6037" ht="12.75" hidden="1" customHeight="1" x14ac:dyDescent="0.2"/>
    <row r="6038" ht="12.75" hidden="1" customHeight="1" x14ac:dyDescent="0.2"/>
    <row r="6039" ht="12.75" hidden="1" customHeight="1" x14ac:dyDescent="0.2"/>
    <row r="6040" ht="12.75" hidden="1" customHeight="1" x14ac:dyDescent="0.2"/>
    <row r="6041" ht="12.75" hidden="1" customHeight="1" x14ac:dyDescent="0.2"/>
    <row r="6042" ht="12.75" hidden="1" customHeight="1" x14ac:dyDescent="0.2"/>
    <row r="6043" ht="12.75" hidden="1" customHeight="1" x14ac:dyDescent="0.2"/>
    <row r="6044" ht="12.75" hidden="1" customHeight="1" x14ac:dyDescent="0.2"/>
    <row r="6045" ht="12.75" hidden="1" customHeight="1" x14ac:dyDescent="0.2"/>
    <row r="6046" ht="12.75" hidden="1" customHeight="1" x14ac:dyDescent="0.2"/>
    <row r="6047" ht="12.75" hidden="1" customHeight="1" x14ac:dyDescent="0.2"/>
    <row r="6048" ht="12.75" hidden="1" customHeight="1" x14ac:dyDescent="0.2"/>
    <row r="6049" ht="12.75" hidden="1" customHeight="1" x14ac:dyDescent="0.2"/>
    <row r="6050" ht="12.75" hidden="1" customHeight="1" x14ac:dyDescent="0.2"/>
    <row r="6051" ht="12.75" hidden="1" customHeight="1" x14ac:dyDescent="0.2"/>
    <row r="6052" ht="12.75" hidden="1" customHeight="1" x14ac:dyDescent="0.2"/>
    <row r="6053" ht="12.75" hidden="1" customHeight="1" x14ac:dyDescent="0.2"/>
    <row r="6054" ht="12.75" hidden="1" customHeight="1" x14ac:dyDescent="0.2"/>
    <row r="6055" ht="12.75" hidden="1" customHeight="1" x14ac:dyDescent="0.2"/>
    <row r="6056" ht="12.75" hidden="1" customHeight="1" x14ac:dyDescent="0.2"/>
    <row r="6057" ht="12.75" hidden="1" customHeight="1" x14ac:dyDescent="0.2"/>
    <row r="6058" ht="12.75" hidden="1" customHeight="1" x14ac:dyDescent="0.2"/>
    <row r="6059" ht="12.75" hidden="1" customHeight="1" x14ac:dyDescent="0.2"/>
    <row r="6060" ht="12.75" hidden="1" customHeight="1" x14ac:dyDescent="0.2"/>
    <row r="6061" ht="12.75" hidden="1" customHeight="1" x14ac:dyDescent="0.2"/>
    <row r="6062" ht="12.75" hidden="1" customHeight="1" x14ac:dyDescent="0.2"/>
    <row r="6063" ht="12.75" hidden="1" customHeight="1" x14ac:dyDescent="0.2"/>
    <row r="6064" ht="12.75" hidden="1" customHeight="1" x14ac:dyDescent="0.2"/>
    <row r="6065" ht="12.75" hidden="1" customHeight="1" x14ac:dyDescent="0.2"/>
    <row r="6066" ht="12.75" hidden="1" customHeight="1" x14ac:dyDescent="0.2"/>
    <row r="6067" ht="12.75" hidden="1" customHeight="1" x14ac:dyDescent="0.2"/>
    <row r="6068" ht="12.75" hidden="1" customHeight="1" x14ac:dyDescent="0.2"/>
    <row r="6069" ht="12.75" hidden="1" customHeight="1" x14ac:dyDescent="0.2"/>
    <row r="6070" ht="12.75" hidden="1" customHeight="1" x14ac:dyDescent="0.2"/>
    <row r="6071" ht="12.75" hidden="1" customHeight="1" x14ac:dyDescent="0.2"/>
    <row r="6072" ht="12.75" hidden="1" customHeight="1" x14ac:dyDescent="0.2"/>
    <row r="6073" ht="12.75" hidden="1" customHeight="1" x14ac:dyDescent="0.2"/>
    <row r="6074" ht="12.75" hidden="1" customHeight="1" x14ac:dyDescent="0.2"/>
    <row r="6075" ht="12.75" hidden="1" customHeight="1" x14ac:dyDescent="0.2"/>
    <row r="6076" ht="12.75" hidden="1" customHeight="1" x14ac:dyDescent="0.2"/>
    <row r="6077" ht="12.75" hidden="1" customHeight="1" x14ac:dyDescent="0.2"/>
    <row r="6078" ht="12.75" hidden="1" customHeight="1" x14ac:dyDescent="0.2"/>
    <row r="6079" ht="12.75" hidden="1" customHeight="1" x14ac:dyDescent="0.2"/>
    <row r="6080" ht="12.75" hidden="1" customHeight="1" x14ac:dyDescent="0.2"/>
    <row r="6081" ht="12.75" hidden="1" customHeight="1" x14ac:dyDescent="0.2"/>
    <row r="6082" ht="12.75" hidden="1" customHeight="1" x14ac:dyDescent="0.2"/>
    <row r="6083" ht="12.75" hidden="1" customHeight="1" x14ac:dyDescent="0.2"/>
    <row r="6084" ht="12.75" hidden="1" customHeight="1" x14ac:dyDescent="0.2"/>
    <row r="6085" ht="12.75" hidden="1" customHeight="1" x14ac:dyDescent="0.2"/>
    <row r="6086" ht="12.75" hidden="1" customHeight="1" x14ac:dyDescent="0.2"/>
    <row r="6087" ht="12.75" hidden="1" customHeight="1" x14ac:dyDescent="0.2"/>
    <row r="6088" ht="12.75" hidden="1" customHeight="1" x14ac:dyDescent="0.2"/>
    <row r="6089" ht="12.75" hidden="1" customHeight="1" x14ac:dyDescent="0.2"/>
    <row r="6090" ht="12.75" hidden="1" customHeight="1" x14ac:dyDescent="0.2"/>
    <row r="6091" ht="12.75" hidden="1" customHeight="1" x14ac:dyDescent="0.2"/>
    <row r="6092" ht="12.75" hidden="1" customHeight="1" x14ac:dyDescent="0.2"/>
    <row r="6093" ht="12.75" hidden="1" customHeight="1" x14ac:dyDescent="0.2"/>
    <row r="6094" ht="12.75" hidden="1" customHeight="1" x14ac:dyDescent="0.2"/>
    <row r="6095" ht="12.75" hidden="1" customHeight="1" x14ac:dyDescent="0.2"/>
    <row r="6096" ht="12.75" hidden="1" customHeight="1" x14ac:dyDescent="0.2"/>
    <row r="6097" ht="12.75" hidden="1" customHeight="1" x14ac:dyDescent="0.2"/>
    <row r="6098" ht="12.75" hidden="1" customHeight="1" x14ac:dyDescent="0.2"/>
    <row r="6099" ht="12.75" hidden="1" customHeight="1" x14ac:dyDescent="0.2"/>
    <row r="6100" ht="12.75" hidden="1" customHeight="1" x14ac:dyDescent="0.2"/>
    <row r="6101" ht="12.75" hidden="1" customHeight="1" x14ac:dyDescent="0.2"/>
    <row r="6102" ht="12.75" hidden="1" customHeight="1" x14ac:dyDescent="0.2"/>
    <row r="6103" ht="12.75" hidden="1" customHeight="1" x14ac:dyDescent="0.2"/>
    <row r="6104" ht="12.75" hidden="1" customHeight="1" x14ac:dyDescent="0.2"/>
    <row r="6105" ht="12.75" hidden="1" customHeight="1" x14ac:dyDescent="0.2"/>
    <row r="6106" ht="12.75" hidden="1" customHeight="1" x14ac:dyDescent="0.2"/>
    <row r="6107" ht="12.75" hidden="1" customHeight="1" x14ac:dyDescent="0.2"/>
    <row r="6108" ht="12.75" hidden="1" customHeight="1" x14ac:dyDescent="0.2"/>
    <row r="6109" ht="12.75" hidden="1" customHeight="1" x14ac:dyDescent="0.2"/>
    <row r="6110" ht="12.75" hidden="1" customHeight="1" x14ac:dyDescent="0.2"/>
    <row r="6111" ht="12.75" hidden="1" customHeight="1" x14ac:dyDescent="0.2"/>
    <row r="6112" ht="12.75" hidden="1" customHeight="1" x14ac:dyDescent="0.2"/>
    <row r="6113" ht="12.75" hidden="1" customHeight="1" x14ac:dyDescent="0.2"/>
    <row r="6114" ht="12.75" hidden="1" customHeight="1" x14ac:dyDescent="0.2"/>
    <row r="6115" ht="12.75" hidden="1" customHeight="1" x14ac:dyDescent="0.2"/>
    <row r="6116" ht="12.75" hidden="1" customHeight="1" x14ac:dyDescent="0.2"/>
    <row r="6117" ht="12.75" hidden="1" customHeight="1" x14ac:dyDescent="0.2"/>
    <row r="6118" ht="12.75" hidden="1" customHeight="1" x14ac:dyDescent="0.2"/>
    <row r="6119" ht="12.75" hidden="1" customHeight="1" x14ac:dyDescent="0.2"/>
    <row r="6120" ht="12.75" hidden="1" customHeight="1" x14ac:dyDescent="0.2"/>
    <row r="6121" ht="12.75" hidden="1" customHeight="1" x14ac:dyDescent="0.2"/>
    <row r="6122" ht="12.75" hidden="1" customHeight="1" x14ac:dyDescent="0.2"/>
    <row r="6123" ht="12.75" hidden="1" customHeight="1" x14ac:dyDescent="0.2"/>
    <row r="6124" ht="12.75" hidden="1" customHeight="1" x14ac:dyDescent="0.2"/>
    <row r="6125" ht="12.75" hidden="1" customHeight="1" x14ac:dyDescent="0.2"/>
    <row r="6126" ht="12.75" hidden="1" customHeight="1" x14ac:dyDescent="0.2"/>
    <row r="6127" ht="12.75" hidden="1" customHeight="1" x14ac:dyDescent="0.2"/>
    <row r="6128" ht="12.75" hidden="1" customHeight="1" x14ac:dyDescent="0.2"/>
    <row r="6129" ht="12.75" hidden="1" customHeight="1" x14ac:dyDescent="0.2"/>
    <row r="6130" ht="12.75" hidden="1" customHeight="1" x14ac:dyDescent="0.2"/>
    <row r="6131" ht="12.75" hidden="1" customHeight="1" x14ac:dyDescent="0.2"/>
    <row r="6132" ht="12.75" hidden="1" customHeight="1" x14ac:dyDescent="0.2"/>
    <row r="6133" ht="12.75" hidden="1" customHeight="1" x14ac:dyDescent="0.2"/>
    <row r="6134" ht="12.75" hidden="1" customHeight="1" x14ac:dyDescent="0.2"/>
    <row r="6135" ht="12.75" hidden="1" customHeight="1" x14ac:dyDescent="0.2"/>
    <row r="6136" ht="12.75" hidden="1" customHeight="1" x14ac:dyDescent="0.2"/>
    <row r="6137" ht="12.75" hidden="1" customHeight="1" x14ac:dyDescent="0.2"/>
    <row r="6138" ht="12.75" hidden="1" customHeight="1" x14ac:dyDescent="0.2"/>
    <row r="6139" ht="12.75" hidden="1" customHeight="1" x14ac:dyDescent="0.2"/>
    <row r="6140" ht="12.75" hidden="1" customHeight="1" x14ac:dyDescent="0.2"/>
    <row r="6141" ht="12.75" hidden="1" customHeight="1" x14ac:dyDescent="0.2"/>
    <row r="6142" ht="12.75" hidden="1" customHeight="1" x14ac:dyDescent="0.2"/>
    <row r="6143" ht="12.75" hidden="1" customHeight="1" x14ac:dyDescent="0.2"/>
    <row r="6144" ht="12.75" hidden="1" customHeight="1" x14ac:dyDescent="0.2"/>
    <row r="6145" ht="12.75" hidden="1" customHeight="1" x14ac:dyDescent="0.2"/>
    <row r="6146" ht="12.75" hidden="1" customHeight="1" x14ac:dyDescent="0.2"/>
    <row r="6147" ht="12.75" hidden="1" customHeight="1" x14ac:dyDescent="0.2"/>
    <row r="6148" ht="12.75" hidden="1" customHeight="1" x14ac:dyDescent="0.2"/>
    <row r="6149" ht="12.75" hidden="1" customHeight="1" x14ac:dyDescent="0.2"/>
    <row r="6150" ht="12.75" hidden="1" customHeight="1" x14ac:dyDescent="0.2"/>
    <row r="6151" ht="12.75" hidden="1" customHeight="1" x14ac:dyDescent="0.2"/>
    <row r="6152" ht="12.75" hidden="1" customHeight="1" x14ac:dyDescent="0.2"/>
    <row r="6153" ht="12.75" hidden="1" customHeight="1" x14ac:dyDescent="0.2"/>
    <row r="6154" ht="12.75" hidden="1" customHeight="1" x14ac:dyDescent="0.2"/>
    <row r="6155" ht="12.75" hidden="1" customHeight="1" x14ac:dyDescent="0.2"/>
    <row r="6156" ht="12.75" hidden="1" customHeight="1" x14ac:dyDescent="0.2"/>
    <row r="6157" ht="12.75" hidden="1" customHeight="1" x14ac:dyDescent="0.2"/>
    <row r="6158" ht="12.75" hidden="1" customHeight="1" x14ac:dyDescent="0.2"/>
    <row r="6159" ht="12.75" hidden="1" customHeight="1" x14ac:dyDescent="0.2"/>
    <row r="6160" ht="12.75" hidden="1" customHeight="1" x14ac:dyDescent="0.2"/>
    <row r="6161" ht="12.75" hidden="1" customHeight="1" x14ac:dyDescent="0.2"/>
    <row r="6162" ht="12.75" hidden="1" customHeight="1" x14ac:dyDescent="0.2"/>
    <row r="6163" ht="12.75" hidden="1" customHeight="1" x14ac:dyDescent="0.2"/>
    <row r="6164" ht="12.75" hidden="1" customHeight="1" x14ac:dyDescent="0.2"/>
    <row r="6165" ht="12.75" hidden="1" customHeight="1" x14ac:dyDescent="0.2"/>
    <row r="6166" ht="12.75" hidden="1" customHeight="1" x14ac:dyDescent="0.2"/>
    <row r="6167" ht="12.75" hidden="1" customHeight="1" x14ac:dyDescent="0.2"/>
    <row r="6168" ht="12.75" hidden="1" customHeight="1" x14ac:dyDescent="0.2"/>
    <row r="6169" ht="12.75" hidden="1" customHeight="1" x14ac:dyDescent="0.2"/>
    <row r="6170" ht="12.75" hidden="1" customHeight="1" x14ac:dyDescent="0.2"/>
    <row r="6171" ht="12.75" hidden="1" customHeight="1" x14ac:dyDescent="0.2"/>
    <row r="6172" ht="12.75" hidden="1" customHeight="1" x14ac:dyDescent="0.2"/>
    <row r="6173" ht="12.75" hidden="1" customHeight="1" x14ac:dyDescent="0.2"/>
    <row r="6174" ht="12.75" hidden="1" customHeight="1" x14ac:dyDescent="0.2"/>
    <row r="6175" ht="12.75" hidden="1" customHeight="1" x14ac:dyDescent="0.2"/>
    <row r="6176" ht="12.75" hidden="1" customHeight="1" x14ac:dyDescent="0.2"/>
    <row r="6177" ht="12.75" hidden="1" customHeight="1" x14ac:dyDescent="0.2"/>
    <row r="6178" ht="12.75" hidden="1" customHeight="1" x14ac:dyDescent="0.2"/>
    <row r="6179" ht="12.75" hidden="1" customHeight="1" x14ac:dyDescent="0.2"/>
    <row r="6180" ht="12.75" hidden="1" customHeight="1" x14ac:dyDescent="0.2"/>
    <row r="6181" ht="12.75" hidden="1" customHeight="1" x14ac:dyDescent="0.2"/>
    <row r="6182" ht="12.75" hidden="1" customHeight="1" x14ac:dyDescent="0.2"/>
    <row r="6183" ht="12.75" hidden="1" customHeight="1" x14ac:dyDescent="0.2"/>
    <row r="6184" ht="12.75" hidden="1" customHeight="1" x14ac:dyDescent="0.2"/>
    <row r="6185" ht="12.75" hidden="1" customHeight="1" x14ac:dyDescent="0.2"/>
    <row r="6186" ht="12.75" hidden="1" customHeight="1" x14ac:dyDescent="0.2"/>
    <row r="6187" ht="12.75" hidden="1" customHeight="1" x14ac:dyDescent="0.2"/>
    <row r="6188" ht="12.75" hidden="1" customHeight="1" x14ac:dyDescent="0.2"/>
    <row r="6189" ht="12.75" hidden="1" customHeight="1" x14ac:dyDescent="0.2"/>
    <row r="6190" ht="12.75" hidden="1" customHeight="1" x14ac:dyDescent="0.2"/>
    <row r="6191" ht="12.75" hidden="1" customHeight="1" x14ac:dyDescent="0.2"/>
    <row r="6192" ht="12.75" hidden="1" customHeight="1" x14ac:dyDescent="0.2"/>
    <row r="6193" ht="12.75" hidden="1" customHeight="1" x14ac:dyDescent="0.2"/>
    <row r="6194" ht="12.75" hidden="1" customHeight="1" x14ac:dyDescent="0.2"/>
    <row r="6195" ht="12.75" hidden="1" customHeight="1" x14ac:dyDescent="0.2"/>
    <row r="6196" ht="12.75" hidden="1" customHeight="1" x14ac:dyDescent="0.2"/>
    <row r="6197" ht="12.75" hidden="1" customHeight="1" x14ac:dyDescent="0.2"/>
    <row r="6198" ht="12.75" hidden="1" customHeight="1" x14ac:dyDescent="0.2"/>
    <row r="6199" ht="12.75" hidden="1" customHeight="1" x14ac:dyDescent="0.2"/>
    <row r="6200" ht="12.75" hidden="1" customHeight="1" x14ac:dyDescent="0.2"/>
    <row r="6201" ht="12.75" hidden="1" customHeight="1" x14ac:dyDescent="0.2"/>
    <row r="6202" ht="12.75" hidden="1" customHeight="1" x14ac:dyDescent="0.2"/>
    <row r="6203" ht="12.75" hidden="1" customHeight="1" x14ac:dyDescent="0.2"/>
    <row r="6204" ht="12.75" hidden="1" customHeight="1" x14ac:dyDescent="0.2"/>
    <row r="6205" ht="12.75" hidden="1" customHeight="1" x14ac:dyDescent="0.2"/>
    <row r="6206" ht="12.75" hidden="1" customHeight="1" x14ac:dyDescent="0.2"/>
    <row r="6207" ht="12.75" hidden="1" customHeight="1" x14ac:dyDescent="0.2"/>
    <row r="6208" ht="12.75" hidden="1" customHeight="1" x14ac:dyDescent="0.2"/>
    <row r="6209" ht="12.75" hidden="1" customHeight="1" x14ac:dyDescent="0.2"/>
    <row r="6210" ht="12.75" hidden="1" customHeight="1" x14ac:dyDescent="0.2"/>
    <row r="6211" ht="12.75" hidden="1" customHeight="1" x14ac:dyDescent="0.2"/>
    <row r="6212" ht="12.75" hidden="1" customHeight="1" x14ac:dyDescent="0.2"/>
    <row r="6213" ht="12.75" hidden="1" customHeight="1" x14ac:dyDescent="0.2"/>
    <row r="6214" ht="12.75" hidden="1" customHeight="1" x14ac:dyDescent="0.2"/>
    <row r="6215" ht="12.75" hidden="1" customHeight="1" x14ac:dyDescent="0.2"/>
    <row r="6216" ht="12.75" hidden="1" customHeight="1" x14ac:dyDescent="0.2"/>
    <row r="6217" ht="12.75" hidden="1" customHeight="1" x14ac:dyDescent="0.2"/>
    <row r="6218" ht="12.75" hidden="1" customHeight="1" x14ac:dyDescent="0.2"/>
    <row r="6219" ht="12.75" hidden="1" customHeight="1" x14ac:dyDescent="0.2"/>
    <row r="6220" ht="12.75" hidden="1" customHeight="1" x14ac:dyDescent="0.2"/>
    <row r="6221" ht="12.75" hidden="1" customHeight="1" x14ac:dyDescent="0.2"/>
    <row r="6222" ht="12.75" hidden="1" customHeight="1" x14ac:dyDescent="0.2"/>
    <row r="6223" ht="12.75" hidden="1" customHeight="1" x14ac:dyDescent="0.2"/>
    <row r="6224" ht="12.75" hidden="1" customHeight="1" x14ac:dyDescent="0.2"/>
    <row r="6225" ht="12.75" hidden="1" customHeight="1" x14ac:dyDescent="0.2"/>
    <row r="6226" ht="12.75" hidden="1" customHeight="1" x14ac:dyDescent="0.2"/>
    <row r="6227" ht="12.75" hidden="1" customHeight="1" x14ac:dyDescent="0.2"/>
    <row r="6228" ht="12.75" hidden="1" customHeight="1" x14ac:dyDescent="0.2"/>
    <row r="6229" ht="12.75" hidden="1" customHeight="1" x14ac:dyDescent="0.2"/>
    <row r="6230" ht="12.75" hidden="1" customHeight="1" x14ac:dyDescent="0.2"/>
    <row r="6231" ht="12.75" hidden="1" customHeight="1" x14ac:dyDescent="0.2"/>
    <row r="6232" ht="12.75" hidden="1" customHeight="1" x14ac:dyDescent="0.2"/>
    <row r="6233" ht="12.75" hidden="1" customHeight="1" x14ac:dyDescent="0.2"/>
    <row r="6234" ht="12.75" hidden="1" customHeight="1" x14ac:dyDescent="0.2"/>
    <row r="6235" ht="12.75" hidden="1" customHeight="1" x14ac:dyDescent="0.2"/>
    <row r="6236" ht="12.75" hidden="1" customHeight="1" x14ac:dyDescent="0.2"/>
    <row r="6237" ht="12.75" hidden="1" customHeight="1" x14ac:dyDescent="0.2"/>
    <row r="6238" ht="12.75" hidden="1" customHeight="1" x14ac:dyDescent="0.2"/>
    <row r="6239" ht="12.75" hidden="1" customHeight="1" x14ac:dyDescent="0.2"/>
    <row r="6240" ht="12.75" hidden="1" customHeight="1" x14ac:dyDescent="0.2"/>
    <row r="6241" ht="12.75" hidden="1" customHeight="1" x14ac:dyDescent="0.2"/>
    <row r="6242" ht="12.75" hidden="1" customHeight="1" x14ac:dyDescent="0.2"/>
    <row r="6243" ht="12.75" hidden="1" customHeight="1" x14ac:dyDescent="0.2"/>
    <row r="6244" ht="12.75" hidden="1" customHeight="1" x14ac:dyDescent="0.2"/>
    <row r="6245" ht="12.75" hidden="1" customHeight="1" x14ac:dyDescent="0.2"/>
    <row r="6246" ht="12.75" hidden="1" customHeight="1" x14ac:dyDescent="0.2"/>
    <row r="6247" ht="12.75" hidden="1" customHeight="1" x14ac:dyDescent="0.2"/>
    <row r="6248" ht="12.75" hidden="1" customHeight="1" x14ac:dyDescent="0.2"/>
    <row r="6249" ht="12.75" hidden="1" customHeight="1" x14ac:dyDescent="0.2"/>
    <row r="6250" ht="12.75" hidden="1" customHeight="1" x14ac:dyDescent="0.2"/>
    <row r="6251" ht="12.75" hidden="1" customHeight="1" x14ac:dyDescent="0.2"/>
    <row r="6252" ht="12.75" hidden="1" customHeight="1" x14ac:dyDescent="0.2"/>
    <row r="6253" ht="12.75" hidden="1" customHeight="1" x14ac:dyDescent="0.2"/>
    <row r="6254" ht="12.75" hidden="1" customHeight="1" x14ac:dyDescent="0.2"/>
    <row r="6255" ht="12.75" hidden="1" customHeight="1" x14ac:dyDescent="0.2"/>
    <row r="6256" ht="12.75" hidden="1" customHeight="1" x14ac:dyDescent="0.2"/>
    <row r="6257" ht="12.75" hidden="1" customHeight="1" x14ac:dyDescent="0.2"/>
    <row r="6258" ht="12.75" hidden="1" customHeight="1" x14ac:dyDescent="0.2"/>
    <row r="6259" ht="12.75" hidden="1" customHeight="1" x14ac:dyDescent="0.2"/>
    <row r="6260" ht="12.75" hidden="1" customHeight="1" x14ac:dyDescent="0.2"/>
    <row r="6261" ht="12.75" hidden="1" customHeight="1" x14ac:dyDescent="0.2"/>
    <row r="6262" ht="12.75" hidden="1" customHeight="1" x14ac:dyDescent="0.2"/>
    <row r="6263" ht="12.75" hidden="1" customHeight="1" x14ac:dyDescent="0.2"/>
    <row r="6264" ht="12.75" hidden="1" customHeight="1" x14ac:dyDescent="0.2"/>
    <row r="6265" ht="12.75" hidden="1" customHeight="1" x14ac:dyDescent="0.2"/>
    <row r="6266" ht="12.75" hidden="1" customHeight="1" x14ac:dyDescent="0.2"/>
    <row r="6267" ht="12.75" hidden="1" customHeight="1" x14ac:dyDescent="0.2"/>
    <row r="6268" ht="12.75" hidden="1" customHeight="1" x14ac:dyDescent="0.2"/>
    <row r="6269" ht="12.75" hidden="1" customHeight="1" x14ac:dyDescent="0.2"/>
    <row r="6270" ht="12.75" hidden="1" customHeight="1" x14ac:dyDescent="0.2"/>
    <row r="6271" ht="12.75" hidden="1" customHeight="1" x14ac:dyDescent="0.2"/>
    <row r="6272" ht="12.75" hidden="1" customHeight="1" x14ac:dyDescent="0.2"/>
    <row r="6273" ht="12.75" hidden="1" customHeight="1" x14ac:dyDescent="0.2"/>
    <row r="6274" ht="12.75" hidden="1" customHeight="1" x14ac:dyDescent="0.2"/>
    <row r="6275" ht="12.75" hidden="1" customHeight="1" x14ac:dyDescent="0.2"/>
    <row r="6276" ht="12.75" hidden="1" customHeight="1" x14ac:dyDescent="0.2"/>
    <row r="6277" ht="12.75" hidden="1" customHeight="1" x14ac:dyDescent="0.2"/>
    <row r="6278" ht="12.75" hidden="1" customHeight="1" x14ac:dyDescent="0.2"/>
    <row r="6279" ht="12.75" hidden="1" customHeight="1" x14ac:dyDescent="0.2"/>
    <row r="6280" ht="12.75" hidden="1" customHeight="1" x14ac:dyDescent="0.2"/>
    <row r="6281" ht="12.75" hidden="1" customHeight="1" x14ac:dyDescent="0.2"/>
    <row r="6282" ht="12.75" hidden="1" customHeight="1" x14ac:dyDescent="0.2"/>
    <row r="6283" ht="12.75" hidden="1" customHeight="1" x14ac:dyDescent="0.2"/>
    <row r="6284" ht="12.75" hidden="1" customHeight="1" x14ac:dyDescent="0.2"/>
    <row r="6285" ht="12.75" hidden="1" customHeight="1" x14ac:dyDescent="0.2"/>
    <row r="6286" ht="12.75" hidden="1" customHeight="1" x14ac:dyDescent="0.2"/>
    <row r="6287" ht="12.75" hidden="1" customHeight="1" x14ac:dyDescent="0.2"/>
    <row r="6288" ht="12.75" hidden="1" customHeight="1" x14ac:dyDescent="0.2"/>
    <row r="6289" ht="12.75" hidden="1" customHeight="1" x14ac:dyDescent="0.2"/>
    <row r="6290" ht="12.75" hidden="1" customHeight="1" x14ac:dyDescent="0.2"/>
    <row r="6291" ht="12.75" hidden="1" customHeight="1" x14ac:dyDescent="0.2"/>
    <row r="6292" ht="12.75" hidden="1" customHeight="1" x14ac:dyDescent="0.2"/>
    <row r="6293" ht="12.75" hidden="1" customHeight="1" x14ac:dyDescent="0.2"/>
    <row r="6294" ht="12.75" hidden="1" customHeight="1" x14ac:dyDescent="0.2"/>
    <row r="6295" ht="12.75" hidden="1" customHeight="1" x14ac:dyDescent="0.2"/>
    <row r="6296" ht="12.75" hidden="1" customHeight="1" x14ac:dyDescent="0.2"/>
    <row r="6297" ht="12.75" hidden="1" customHeight="1" x14ac:dyDescent="0.2"/>
    <row r="6298" ht="12.75" hidden="1" customHeight="1" x14ac:dyDescent="0.2"/>
    <row r="6299" ht="12.75" hidden="1" customHeight="1" x14ac:dyDescent="0.2"/>
    <row r="6300" ht="12.75" hidden="1" customHeight="1" x14ac:dyDescent="0.2"/>
    <row r="6301" ht="12.75" hidden="1" customHeight="1" x14ac:dyDescent="0.2"/>
    <row r="6302" ht="12.75" hidden="1" customHeight="1" x14ac:dyDescent="0.2"/>
    <row r="6303" ht="12.75" hidden="1" customHeight="1" x14ac:dyDescent="0.2"/>
    <row r="6304" ht="12.75" hidden="1" customHeight="1" x14ac:dyDescent="0.2"/>
    <row r="6305" ht="12.75" hidden="1" customHeight="1" x14ac:dyDescent="0.2"/>
    <row r="6306" ht="12.75" hidden="1" customHeight="1" x14ac:dyDescent="0.2"/>
    <row r="6307" ht="12.75" hidden="1" customHeight="1" x14ac:dyDescent="0.2"/>
    <row r="6308" ht="12.75" hidden="1" customHeight="1" x14ac:dyDescent="0.2"/>
    <row r="6309" ht="12.75" hidden="1" customHeight="1" x14ac:dyDescent="0.2"/>
    <row r="6310" ht="12.75" hidden="1" customHeight="1" x14ac:dyDescent="0.2"/>
    <row r="6311" ht="12.75" hidden="1" customHeight="1" x14ac:dyDescent="0.2"/>
    <row r="6312" ht="12.75" hidden="1" customHeight="1" x14ac:dyDescent="0.2"/>
    <row r="6313" ht="12.75" hidden="1" customHeight="1" x14ac:dyDescent="0.2"/>
    <row r="6314" ht="12.75" hidden="1" customHeight="1" x14ac:dyDescent="0.2"/>
    <row r="6315" ht="12.75" hidden="1" customHeight="1" x14ac:dyDescent="0.2"/>
    <row r="6316" ht="12.75" hidden="1" customHeight="1" x14ac:dyDescent="0.2"/>
    <row r="6317" ht="12.75" hidden="1" customHeight="1" x14ac:dyDescent="0.2"/>
    <row r="6318" ht="12.75" hidden="1" customHeight="1" x14ac:dyDescent="0.2"/>
    <row r="6319" ht="12.75" hidden="1" customHeight="1" x14ac:dyDescent="0.2"/>
    <row r="6320" ht="12.75" hidden="1" customHeight="1" x14ac:dyDescent="0.2"/>
    <row r="6321" ht="12.75" hidden="1" customHeight="1" x14ac:dyDescent="0.2"/>
    <row r="6322" ht="12.75" hidden="1" customHeight="1" x14ac:dyDescent="0.2"/>
    <row r="6323" ht="12.75" hidden="1" customHeight="1" x14ac:dyDescent="0.2"/>
    <row r="6324" ht="12.75" hidden="1" customHeight="1" x14ac:dyDescent="0.2"/>
    <row r="6325" ht="12.75" hidden="1" customHeight="1" x14ac:dyDescent="0.2"/>
    <row r="6326" ht="12.75" hidden="1" customHeight="1" x14ac:dyDescent="0.2"/>
    <row r="6327" ht="12.75" hidden="1" customHeight="1" x14ac:dyDescent="0.2"/>
    <row r="6328" ht="12.75" hidden="1" customHeight="1" x14ac:dyDescent="0.2"/>
    <row r="6329" ht="12.75" hidden="1" customHeight="1" x14ac:dyDescent="0.2"/>
    <row r="6330" ht="12.75" hidden="1" customHeight="1" x14ac:dyDescent="0.2"/>
    <row r="6331" ht="12.75" hidden="1" customHeight="1" x14ac:dyDescent="0.2"/>
    <row r="6332" ht="12.75" hidden="1" customHeight="1" x14ac:dyDescent="0.2"/>
    <row r="6333" ht="12.75" hidden="1" customHeight="1" x14ac:dyDescent="0.2"/>
    <row r="6334" ht="12.75" hidden="1" customHeight="1" x14ac:dyDescent="0.2"/>
    <row r="6335" ht="12.75" hidden="1" customHeight="1" x14ac:dyDescent="0.2"/>
    <row r="6336" ht="12.75" hidden="1" customHeight="1" x14ac:dyDescent="0.2"/>
    <row r="6337" ht="12.75" hidden="1" customHeight="1" x14ac:dyDescent="0.2"/>
    <row r="6338" ht="12.75" hidden="1" customHeight="1" x14ac:dyDescent="0.2"/>
    <row r="6339" ht="12.75" hidden="1" customHeight="1" x14ac:dyDescent="0.2"/>
    <row r="6340" ht="12.75" hidden="1" customHeight="1" x14ac:dyDescent="0.2"/>
    <row r="6341" ht="12.75" hidden="1" customHeight="1" x14ac:dyDescent="0.2"/>
    <row r="6342" ht="12.75" hidden="1" customHeight="1" x14ac:dyDescent="0.2"/>
    <row r="6343" ht="12.75" hidden="1" customHeight="1" x14ac:dyDescent="0.2"/>
    <row r="6344" ht="12.75" hidden="1" customHeight="1" x14ac:dyDescent="0.2"/>
    <row r="6345" ht="12.75" hidden="1" customHeight="1" x14ac:dyDescent="0.2"/>
    <row r="6346" ht="12.75" hidden="1" customHeight="1" x14ac:dyDescent="0.2"/>
    <row r="6347" ht="12.75" hidden="1" customHeight="1" x14ac:dyDescent="0.2"/>
    <row r="6348" ht="12.75" hidden="1" customHeight="1" x14ac:dyDescent="0.2"/>
    <row r="6349" ht="12.75" hidden="1" customHeight="1" x14ac:dyDescent="0.2"/>
    <row r="6350" ht="12.75" hidden="1" customHeight="1" x14ac:dyDescent="0.2"/>
    <row r="6351" ht="12.75" hidden="1" customHeight="1" x14ac:dyDescent="0.2"/>
    <row r="6352" ht="12.75" hidden="1" customHeight="1" x14ac:dyDescent="0.2"/>
    <row r="6353" ht="12.75" hidden="1" customHeight="1" x14ac:dyDescent="0.2"/>
    <row r="6354" ht="12.75" hidden="1" customHeight="1" x14ac:dyDescent="0.2"/>
    <row r="6355" ht="12.75" hidden="1" customHeight="1" x14ac:dyDescent="0.2"/>
    <row r="6356" ht="12.75" hidden="1" customHeight="1" x14ac:dyDescent="0.2"/>
    <row r="6357" ht="12.75" hidden="1" customHeight="1" x14ac:dyDescent="0.2"/>
    <row r="6358" ht="12.75" hidden="1" customHeight="1" x14ac:dyDescent="0.2"/>
    <row r="6359" ht="12.75" hidden="1" customHeight="1" x14ac:dyDescent="0.2"/>
    <row r="6360" ht="12.75" hidden="1" customHeight="1" x14ac:dyDescent="0.2"/>
    <row r="6361" ht="12.75" hidden="1" customHeight="1" x14ac:dyDescent="0.2"/>
    <row r="6362" ht="12.75" hidden="1" customHeight="1" x14ac:dyDescent="0.2"/>
    <row r="6363" ht="12.75" hidden="1" customHeight="1" x14ac:dyDescent="0.2"/>
    <row r="6364" ht="12.75" hidden="1" customHeight="1" x14ac:dyDescent="0.2"/>
    <row r="6365" ht="12.75" hidden="1" customHeight="1" x14ac:dyDescent="0.2"/>
    <row r="6366" ht="12.75" hidden="1" customHeight="1" x14ac:dyDescent="0.2"/>
    <row r="6367" ht="12.75" hidden="1" customHeight="1" x14ac:dyDescent="0.2"/>
    <row r="6368" ht="12.75" hidden="1" customHeight="1" x14ac:dyDescent="0.2"/>
    <row r="6369" ht="12.75" hidden="1" customHeight="1" x14ac:dyDescent="0.2"/>
    <row r="6370" ht="12.75" hidden="1" customHeight="1" x14ac:dyDescent="0.2"/>
    <row r="6371" ht="12.75" hidden="1" customHeight="1" x14ac:dyDescent="0.2"/>
    <row r="6372" ht="12.75" hidden="1" customHeight="1" x14ac:dyDescent="0.2"/>
    <row r="6373" ht="12.75" hidden="1" customHeight="1" x14ac:dyDescent="0.2"/>
    <row r="6374" ht="12.75" hidden="1" customHeight="1" x14ac:dyDescent="0.2"/>
    <row r="6375" ht="12.75" hidden="1" customHeight="1" x14ac:dyDescent="0.2"/>
    <row r="6376" ht="12.75" hidden="1" customHeight="1" x14ac:dyDescent="0.2"/>
    <row r="6377" ht="12.75" hidden="1" customHeight="1" x14ac:dyDescent="0.2"/>
    <row r="6378" ht="12.75" hidden="1" customHeight="1" x14ac:dyDescent="0.2"/>
    <row r="6379" ht="12.75" hidden="1" customHeight="1" x14ac:dyDescent="0.2"/>
    <row r="6380" ht="12.75" hidden="1" customHeight="1" x14ac:dyDescent="0.2"/>
    <row r="6381" ht="12.75" hidden="1" customHeight="1" x14ac:dyDescent="0.2"/>
    <row r="6382" ht="12.75" hidden="1" customHeight="1" x14ac:dyDescent="0.2"/>
    <row r="6383" ht="12.75" hidden="1" customHeight="1" x14ac:dyDescent="0.2"/>
    <row r="6384" ht="12.75" hidden="1" customHeight="1" x14ac:dyDescent="0.2"/>
    <row r="6385" ht="12.75" hidden="1" customHeight="1" x14ac:dyDescent="0.2"/>
    <row r="6386" ht="12.75" hidden="1" customHeight="1" x14ac:dyDescent="0.2"/>
    <row r="6387" ht="12.75" hidden="1" customHeight="1" x14ac:dyDescent="0.2"/>
    <row r="6388" ht="12.75" hidden="1" customHeight="1" x14ac:dyDescent="0.2"/>
    <row r="6389" ht="12.75" hidden="1" customHeight="1" x14ac:dyDescent="0.2"/>
    <row r="6390" ht="12.75" hidden="1" customHeight="1" x14ac:dyDescent="0.2"/>
    <row r="6391" ht="12.75" hidden="1" customHeight="1" x14ac:dyDescent="0.2"/>
    <row r="6392" ht="12.75" hidden="1" customHeight="1" x14ac:dyDescent="0.2"/>
    <row r="6393" ht="12.75" hidden="1" customHeight="1" x14ac:dyDescent="0.2"/>
    <row r="6394" ht="12.75" hidden="1" customHeight="1" x14ac:dyDescent="0.2"/>
    <row r="6395" ht="12.75" hidden="1" customHeight="1" x14ac:dyDescent="0.2"/>
    <row r="6396" ht="12.75" hidden="1" customHeight="1" x14ac:dyDescent="0.2"/>
    <row r="6397" ht="12.75" hidden="1" customHeight="1" x14ac:dyDescent="0.2"/>
    <row r="6398" ht="12.75" hidden="1" customHeight="1" x14ac:dyDescent="0.2"/>
    <row r="6399" ht="12.75" hidden="1" customHeight="1" x14ac:dyDescent="0.2"/>
    <row r="6400" ht="12.75" hidden="1" customHeight="1" x14ac:dyDescent="0.2"/>
    <row r="6401" ht="12.75" hidden="1" customHeight="1" x14ac:dyDescent="0.2"/>
    <row r="6402" ht="12.75" hidden="1" customHeight="1" x14ac:dyDescent="0.2"/>
    <row r="6403" ht="12.75" hidden="1" customHeight="1" x14ac:dyDescent="0.2"/>
    <row r="6404" ht="12.75" hidden="1" customHeight="1" x14ac:dyDescent="0.2"/>
    <row r="6405" ht="12.75" hidden="1" customHeight="1" x14ac:dyDescent="0.2"/>
    <row r="6406" ht="12.75" hidden="1" customHeight="1" x14ac:dyDescent="0.2"/>
    <row r="6407" ht="12.75" hidden="1" customHeight="1" x14ac:dyDescent="0.2"/>
    <row r="6408" ht="12.75" hidden="1" customHeight="1" x14ac:dyDescent="0.2"/>
    <row r="6409" ht="12.75" hidden="1" customHeight="1" x14ac:dyDescent="0.2"/>
    <row r="6410" ht="12.75" hidden="1" customHeight="1" x14ac:dyDescent="0.2"/>
    <row r="6411" ht="12.75" hidden="1" customHeight="1" x14ac:dyDescent="0.2"/>
    <row r="6412" ht="12.75" hidden="1" customHeight="1" x14ac:dyDescent="0.2"/>
    <row r="6413" ht="12.75" hidden="1" customHeight="1" x14ac:dyDescent="0.2"/>
    <row r="6414" ht="12.75" hidden="1" customHeight="1" x14ac:dyDescent="0.2"/>
    <row r="6415" ht="12.75" hidden="1" customHeight="1" x14ac:dyDescent="0.2"/>
    <row r="6416" ht="12.75" hidden="1" customHeight="1" x14ac:dyDescent="0.2"/>
    <row r="6417" ht="12.75" hidden="1" customHeight="1" x14ac:dyDescent="0.2"/>
    <row r="6418" ht="12.75" hidden="1" customHeight="1" x14ac:dyDescent="0.2"/>
    <row r="6419" ht="12.75" hidden="1" customHeight="1" x14ac:dyDescent="0.2"/>
    <row r="6420" ht="12.75" hidden="1" customHeight="1" x14ac:dyDescent="0.2"/>
    <row r="6421" ht="12.75" hidden="1" customHeight="1" x14ac:dyDescent="0.2"/>
    <row r="6422" ht="12.75" hidden="1" customHeight="1" x14ac:dyDescent="0.2"/>
    <row r="6423" ht="12.75" hidden="1" customHeight="1" x14ac:dyDescent="0.2"/>
    <row r="6424" ht="12.75" hidden="1" customHeight="1" x14ac:dyDescent="0.2"/>
    <row r="6425" ht="12.75" hidden="1" customHeight="1" x14ac:dyDescent="0.2"/>
    <row r="6426" ht="12.75" hidden="1" customHeight="1" x14ac:dyDescent="0.2"/>
    <row r="6427" ht="12.75" hidden="1" customHeight="1" x14ac:dyDescent="0.2"/>
    <row r="6428" ht="12.75" hidden="1" customHeight="1" x14ac:dyDescent="0.2"/>
    <row r="6429" ht="12.75" hidden="1" customHeight="1" x14ac:dyDescent="0.2"/>
    <row r="6430" ht="12.75" hidden="1" customHeight="1" x14ac:dyDescent="0.2"/>
    <row r="6431" ht="12.75" hidden="1" customHeight="1" x14ac:dyDescent="0.2"/>
    <row r="6432" ht="12.75" hidden="1" customHeight="1" x14ac:dyDescent="0.2"/>
    <row r="6433" ht="12.75" hidden="1" customHeight="1" x14ac:dyDescent="0.2"/>
    <row r="6434" ht="12.75" hidden="1" customHeight="1" x14ac:dyDescent="0.2"/>
    <row r="6435" ht="12.75" hidden="1" customHeight="1" x14ac:dyDescent="0.2"/>
    <row r="6436" ht="12.75" hidden="1" customHeight="1" x14ac:dyDescent="0.2"/>
    <row r="6437" ht="12.75" hidden="1" customHeight="1" x14ac:dyDescent="0.2"/>
    <row r="6438" ht="12.75" hidden="1" customHeight="1" x14ac:dyDescent="0.2"/>
    <row r="6439" ht="12.75" hidden="1" customHeight="1" x14ac:dyDescent="0.2"/>
    <row r="6440" ht="12.75" hidden="1" customHeight="1" x14ac:dyDescent="0.2"/>
    <row r="6441" ht="12.75" hidden="1" customHeight="1" x14ac:dyDescent="0.2"/>
    <row r="6442" ht="12.75" hidden="1" customHeight="1" x14ac:dyDescent="0.2"/>
    <row r="6443" ht="12.75" hidden="1" customHeight="1" x14ac:dyDescent="0.2"/>
    <row r="6444" ht="12.75" hidden="1" customHeight="1" x14ac:dyDescent="0.2"/>
    <row r="6445" ht="12.75" hidden="1" customHeight="1" x14ac:dyDescent="0.2"/>
    <row r="6446" ht="12.75" hidden="1" customHeight="1" x14ac:dyDescent="0.2"/>
    <row r="6447" ht="12.75" hidden="1" customHeight="1" x14ac:dyDescent="0.2"/>
    <row r="6448" ht="12.75" hidden="1" customHeight="1" x14ac:dyDescent="0.2"/>
    <row r="6449" ht="12.75" hidden="1" customHeight="1" x14ac:dyDescent="0.2"/>
    <row r="6450" ht="12.75" hidden="1" customHeight="1" x14ac:dyDescent="0.2"/>
    <row r="6451" ht="12.75" hidden="1" customHeight="1" x14ac:dyDescent="0.2"/>
    <row r="6452" ht="12.75" hidden="1" customHeight="1" x14ac:dyDescent="0.2"/>
    <row r="6453" ht="12.75" hidden="1" customHeight="1" x14ac:dyDescent="0.2"/>
    <row r="6454" ht="12.75" hidden="1" customHeight="1" x14ac:dyDescent="0.2"/>
    <row r="6455" ht="12.75" hidden="1" customHeight="1" x14ac:dyDescent="0.2"/>
    <row r="6456" ht="12.75" hidden="1" customHeight="1" x14ac:dyDescent="0.2"/>
    <row r="6457" ht="12.75" hidden="1" customHeight="1" x14ac:dyDescent="0.2"/>
    <row r="6458" ht="12.75" hidden="1" customHeight="1" x14ac:dyDescent="0.2"/>
    <row r="6459" ht="12.75" hidden="1" customHeight="1" x14ac:dyDescent="0.2"/>
    <row r="6460" ht="12.75" hidden="1" customHeight="1" x14ac:dyDescent="0.2"/>
    <row r="6461" ht="12.75" hidden="1" customHeight="1" x14ac:dyDescent="0.2"/>
    <row r="6462" ht="12.75" hidden="1" customHeight="1" x14ac:dyDescent="0.2"/>
    <row r="6463" ht="12.75" hidden="1" customHeight="1" x14ac:dyDescent="0.2"/>
    <row r="6464" ht="12.75" hidden="1" customHeight="1" x14ac:dyDescent="0.2"/>
    <row r="6465" ht="12.75" hidden="1" customHeight="1" x14ac:dyDescent="0.2"/>
    <row r="6466" ht="12.75" hidden="1" customHeight="1" x14ac:dyDescent="0.2"/>
    <row r="6467" ht="12.75" hidden="1" customHeight="1" x14ac:dyDescent="0.2"/>
    <row r="6468" ht="12.75" hidden="1" customHeight="1" x14ac:dyDescent="0.2"/>
    <row r="6469" ht="12.75" hidden="1" customHeight="1" x14ac:dyDescent="0.2"/>
    <row r="6470" ht="12.75" hidden="1" customHeight="1" x14ac:dyDescent="0.2"/>
    <row r="6471" ht="12.75" hidden="1" customHeight="1" x14ac:dyDescent="0.2"/>
    <row r="6472" ht="12.75" hidden="1" customHeight="1" x14ac:dyDescent="0.2"/>
    <row r="6473" ht="12.75" hidden="1" customHeight="1" x14ac:dyDescent="0.2"/>
    <row r="6474" ht="12.75" hidden="1" customHeight="1" x14ac:dyDescent="0.2"/>
    <row r="6475" ht="12.75" hidden="1" customHeight="1" x14ac:dyDescent="0.2"/>
    <row r="6476" ht="12.75" hidden="1" customHeight="1" x14ac:dyDescent="0.2"/>
    <row r="6477" ht="12.75" hidden="1" customHeight="1" x14ac:dyDescent="0.2"/>
    <row r="6478" ht="12.75" hidden="1" customHeight="1" x14ac:dyDescent="0.2"/>
    <row r="6479" ht="12.75" hidden="1" customHeight="1" x14ac:dyDescent="0.2"/>
    <row r="6480" ht="12.75" hidden="1" customHeight="1" x14ac:dyDescent="0.2"/>
    <row r="6481" ht="12.75" hidden="1" customHeight="1" x14ac:dyDescent="0.2"/>
    <row r="6482" ht="12.75" hidden="1" customHeight="1" x14ac:dyDescent="0.2"/>
    <row r="6483" ht="12.75" hidden="1" customHeight="1" x14ac:dyDescent="0.2"/>
    <row r="6484" ht="12.75" hidden="1" customHeight="1" x14ac:dyDescent="0.2"/>
    <row r="6485" ht="12.75" hidden="1" customHeight="1" x14ac:dyDescent="0.2"/>
    <row r="6486" ht="12.75" hidden="1" customHeight="1" x14ac:dyDescent="0.2"/>
    <row r="6487" ht="12.75" hidden="1" customHeight="1" x14ac:dyDescent="0.2"/>
    <row r="6488" ht="12.75" hidden="1" customHeight="1" x14ac:dyDescent="0.2"/>
    <row r="6489" ht="12.75" hidden="1" customHeight="1" x14ac:dyDescent="0.2"/>
    <row r="6490" ht="12.75" hidden="1" customHeight="1" x14ac:dyDescent="0.2"/>
    <row r="6491" ht="12.75" hidden="1" customHeight="1" x14ac:dyDescent="0.2"/>
    <row r="6492" ht="12.75" hidden="1" customHeight="1" x14ac:dyDescent="0.2"/>
    <row r="6493" ht="12.75" hidden="1" customHeight="1" x14ac:dyDescent="0.2"/>
    <row r="6494" ht="12.75" hidden="1" customHeight="1" x14ac:dyDescent="0.2"/>
    <row r="6495" ht="12.75" hidden="1" customHeight="1" x14ac:dyDescent="0.2"/>
    <row r="6496" ht="12.75" hidden="1" customHeight="1" x14ac:dyDescent="0.2"/>
    <row r="6497" ht="12.75" hidden="1" customHeight="1" x14ac:dyDescent="0.2"/>
    <row r="6498" ht="12.75" hidden="1" customHeight="1" x14ac:dyDescent="0.2"/>
    <row r="6499" ht="12.75" hidden="1" customHeight="1" x14ac:dyDescent="0.2"/>
    <row r="6500" ht="12.75" hidden="1" customHeight="1" x14ac:dyDescent="0.2"/>
    <row r="6501" ht="12.75" hidden="1" customHeight="1" x14ac:dyDescent="0.2"/>
    <row r="6502" ht="12.75" hidden="1" customHeight="1" x14ac:dyDescent="0.2"/>
    <row r="6503" ht="12.75" hidden="1" customHeight="1" x14ac:dyDescent="0.2"/>
    <row r="6504" ht="12.75" hidden="1" customHeight="1" x14ac:dyDescent="0.2"/>
    <row r="6505" ht="12.75" hidden="1" customHeight="1" x14ac:dyDescent="0.2"/>
    <row r="6506" ht="12.75" hidden="1" customHeight="1" x14ac:dyDescent="0.2"/>
    <row r="6507" ht="12.75" hidden="1" customHeight="1" x14ac:dyDescent="0.2"/>
    <row r="6508" ht="12.75" hidden="1" customHeight="1" x14ac:dyDescent="0.2"/>
    <row r="6509" ht="12.75" hidden="1" customHeight="1" x14ac:dyDescent="0.2"/>
    <row r="6510" ht="12.75" hidden="1" customHeight="1" x14ac:dyDescent="0.2"/>
    <row r="6511" ht="12.75" hidden="1" customHeight="1" x14ac:dyDescent="0.2"/>
    <row r="6512" ht="12.75" hidden="1" customHeight="1" x14ac:dyDescent="0.2"/>
    <row r="6513" ht="12.75" hidden="1" customHeight="1" x14ac:dyDescent="0.2"/>
    <row r="6514" ht="12.75" hidden="1" customHeight="1" x14ac:dyDescent="0.2"/>
    <row r="6515" ht="12.75" hidden="1" customHeight="1" x14ac:dyDescent="0.2"/>
    <row r="6516" ht="12.75" hidden="1" customHeight="1" x14ac:dyDescent="0.2"/>
    <row r="6517" ht="12.75" hidden="1" customHeight="1" x14ac:dyDescent="0.2"/>
    <row r="6518" ht="12.75" hidden="1" customHeight="1" x14ac:dyDescent="0.2"/>
    <row r="6519" ht="12.75" hidden="1" customHeight="1" x14ac:dyDescent="0.2"/>
    <row r="6520" ht="12.75" hidden="1" customHeight="1" x14ac:dyDescent="0.2"/>
    <row r="6521" ht="12.75" hidden="1" customHeight="1" x14ac:dyDescent="0.2"/>
    <row r="6522" ht="12.75" hidden="1" customHeight="1" x14ac:dyDescent="0.2"/>
    <row r="6523" ht="12.75" hidden="1" customHeight="1" x14ac:dyDescent="0.2"/>
    <row r="6524" ht="12.75" hidden="1" customHeight="1" x14ac:dyDescent="0.2"/>
    <row r="6525" ht="12.75" hidden="1" customHeight="1" x14ac:dyDescent="0.2"/>
    <row r="6526" ht="12.75" hidden="1" customHeight="1" x14ac:dyDescent="0.2"/>
    <row r="6527" ht="12.75" hidden="1" customHeight="1" x14ac:dyDescent="0.2"/>
    <row r="6528" ht="12.75" hidden="1" customHeight="1" x14ac:dyDescent="0.2"/>
    <row r="6529" ht="12.75" hidden="1" customHeight="1" x14ac:dyDescent="0.2"/>
    <row r="6530" ht="12.75" hidden="1" customHeight="1" x14ac:dyDescent="0.2"/>
    <row r="6531" ht="12.75" hidden="1" customHeight="1" x14ac:dyDescent="0.2"/>
    <row r="6532" ht="12.75" hidden="1" customHeight="1" x14ac:dyDescent="0.2"/>
    <row r="6533" ht="12.75" hidden="1" customHeight="1" x14ac:dyDescent="0.2"/>
    <row r="6534" ht="12.75" hidden="1" customHeight="1" x14ac:dyDescent="0.2"/>
    <row r="6535" ht="12.75" hidden="1" customHeight="1" x14ac:dyDescent="0.2"/>
    <row r="6536" ht="12.75" hidden="1" customHeight="1" x14ac:dyDescent="0.2"/>
    <row r="6537" ht="12.75" hidden="1" customHeight="1" x14ac:dyDescent="0.2"/>
    <row r="6538" ht="12.75" hidden="1" customHeight="1" x14ac:dyDescent="0.2"/>
    <row r="6539" ht="12.75" hidden="1" customHeight="1" x14ac:dyDescent="0.2"/>
    <row r="6540" ht="12.75" hidden="1" customHeight="1" x14ac:dyDescent="0.2"/>
    <row r="6541" ht="12.75" hidden="1" customHeight="1" x14ac:dyDescent="0.2"/>
    <row r="6542" ht="12.75" hidden="1" customHeight="1" x14ac:dyDescent="0.2"/>
    <row r="6543" ht="12.75" hidden="1" customHeight="1" x14ac:dyDescent="0.2"/>
    <row r="6544" ht="12.75" hidden="1" customHeight="1" x14ac:dyDescent="0.2"/>
    <row r="6545" ht="12.75" hidden="1" customHeight="1" x14ac:dyDescent="0.2"/>
    <row r="6546" ht="12.75" hidden="1" customHeight="1" x14ac:dyDescent="0.2"/>
    <row r="6547" ht="12.75" hidden="1" customHeight="1" x14ac:dyDescent="0.2"/>
    <row r="6548" ht="12.75" hidden="1" customHeight="1" x14ac:dyDescent="0.2"/>
    <row r="6549" ht="12.75" hidden="1" customHeight="1" x14ac:dyDescent="0.2"/>
    <row r="6550" ht="12.75" hidden="1" customHeight="1" x14ac:dyDescent="0.2"/>
    <row r="6551" ht="12.75" hidden="1" customHeight="1" x14ac:dyDescent="0.2"/>
    <row r="6552" ht="12.75" hidden="1" customHeight="1" x14ac:dyDescent="0.2"/>
    <row r="6553" ht="12.75" hidden="1" customHeight="1" x14ac:dyDescent="0.2"/>
    <row r="6554" ht="12.75" hidden="1" customHeight="1" x14ac:dyDescent="0.2"/>
    <row r="6555" ht="12.75" hidden="1" customHeight="1" x14ac:dyDescent="0.2"/>
    <row r="6556" ht="12.75" hidden="1" customHeight="1" x14ac:dyDescent="0.2"/>
    <row r="6557" ht="12.75" hidden="1" customHeight="1" x14ac:dyDescent="0.2"/>
    <row r="6558" ht="12.75" hidden="1" customHeight="1" x14ac:dyDescent="0.2"/>
    <row r="6559" ht="12.75" hidden="1" customHeight="1" x14ac:dyDescent="0.2"/>
    <row r="6560" ht="12.75" hidden="1" customHeight="1" x14ac:dyDescent="0.2"/>
    <row r="6561" ht="12.75" hidden="1" customHeight="1" x14ac:dyDescent="0.2"/>
    <row r="6562" ht="12.75" hidden="1" customHeight="1" x14ac:dyDescent="0.2"/>
    <row r="6563" ht="12.75" hidden="1" customHeight="1" x14ac:dyDescent="0.2"/>
    <row r="6564" ht="12.75" hidden="1" customHeight="1" x14ac:dyDescent="0.2"/>
    <row r="6565" ht="12.75" hidden="1" customHeight="1" x14ac:dyDescent="0.2"/>
    <row r="6566" ht="12.75" hidden="1" customHeight="1" x14ac:dyDescent="0.2"/>
    <row r="6567" ht="12.75" hidden="1" customHeight="1" x14ac:dyDescent="0.2"/>
    <row r="6568" ht="12.75" hidden="1" customHeight="1" x14ac:dyDescent="0.2"/>
    <row r="6569" ht="12.75" hidden="1" customHeight="1" x14ac:dyDescent="0.2"/>
    <row r="6570" ht="12.75" hidden="1" customHeight="1" x14ac:dyDescent="0.2"/>
    <row r="6571" ht="12.75" hidden="1" customHeight="1" x14ac:dyDescent="0.2"/>
    <row r="6572" ht="12.75" hidden="1" customHeight="1" x14ac:dyDescent="0.2"/>
    <row r="6573" ht="12.75" hidden="1" customHeight="1" x14ac:dyDescent="0.2"/>
    <row r="6574" ht="12.75" hidden="1" customHeight="1" x14ac:dyDescent="0.2"/>
    <row r="6575" ht="12.75" hidden="1" customHeight="1" x14ac:dyDescent="0.2"/>
    <row r="6576" ht="12.75" hidden="1" customHeight="1" x14ac:dyDescent="0.2"/>
    <row r="6577" ht="12.75" hidden="1" customHeight="1" x14ac:dyDescent="0.2"/>
    <row r="6578" ht="12.75" hidden="1" customHeight="1" x14ac:dyDescent="0.2"/>
    <row r="6579" ht="12.75" hidden="1" customHeight="1" x14ac:dyDescent="0.2"/>
    <row r="6580" ht="12.75" hidden="1" customHeight="1" x14ac:dyDescent="0.2"/>
    <row r="6581" ht="12.75" hidden="1" customHeight="1" x14ac:dyDescent="0.2"/>
    <row r="6582" ht="12.75" hidden="1" customHeight="1" x14ac:dyDescent="0.2"/>
    <row r="6583" ht="12.75" hidden="1" customHeight="1" x14ac:dyDescent="0.2"/>
    <row r="6584" ht="12.75" hidden="1" customHeight="1" x14ac:dyDescent="0.2"/>
    <row r="6585" ht="12.75" hidden="1" customHeight="1" x14ac:dyDescent="0.2"/>
    <row r="6586" ht="12.75" hidden="1" customHeight="1" x14ac:dyDescent="0.2"/>
    <row r="6587" ht="12.75" hidden="1" customHeight="1" x14ac:dyDescent="0.2"/>
    <row r="6588" ht="12.75" hidden="1" customHeight="1" x14ac:dyDescent="0.2"/>
    <row r="6589" ht="12.75" hidden="1" customHeight="1" x14ac:dyDescent="0.2"/>
    <row r="6590" ht="12.75" hidden="1" customHeight="1" x14ac:dyDescent="0.2"/>
    <row r="6591" ht="12.75" hidden="1" customHeight="1" x14ac:dyDescent="0.2"/>
    <row r="6592" ht="12.75" hidden="1" customHeight="1" x14ac:dyDescent="0.2"/>
    <row r="6593" ht="12.75" hidden="1" customHeight="1" x14ac:dyDescent="0.2"/>
    <row r="6594" ht="12.75" hidden="1" customHeight="1" x14ac:dyDescent="0.2"/>
    <row r="6595" ht="12.75" hidden="1" customHeight="1" x14ac:dyDescent="0.2"/>
    <row r="6596" ht="12.75" hidden="1" customHeight="1" x14ac:dyDescent="0.2"/>
    <row r="6597" ht="12.75" hidden="1" customHeight="1" x14ac:dyDescent="0.2"/>
    <row r="6598" ht="12.75" hidden="1" customHeight="1" x14ac:dyDescent="0.2"/>
    <row r="6599" ht="12.75" hidden="1" customHeight="1" x14ac:dyDescent="0.2"/>
    <row r="6600" ht="12.75" hidden="1" customHeight="1" x14ac:dyDescent="0.2"/>
    <row r="6601" ht="12.75" hidden="1" customHeight="1" x14ac:dyDescent="0.2"/>
    <row r="6602" ht="12.75" hidden="1" customHeight="1" x14ac:dyDescent="0.2"/>
    <row r="6603" ht="12.75" hidden="1" customHeight="1" x14ac:dyDescent="0.2"/>
    <row r="6604" ht="12.75" hidden="1" customHeight="1" x14ac:dyDescent="0.2"/>
    <row r="6605" ht="12.75" hidden="1" customHeight="1" x14ac:dyDescent="0.2"/>
    <row r="6606" ht="12.75" hidden="1" customHeight="1" x14ac:dyDescent="0.2"/>
    <row r="6607" ht="12.75" hidden="1" customHeight="1" x14ac:dyDescent="0.2"/>
    <row r="6608" ht="12.75" hidden="1" customHeight="1" x14ac:dyDescent="0.2"/>
    <row r="6609" ht="12.75" hidden="1" customHeight="1" x14ac:dyDescent="0.2"/>
    <row r="6610" ht="12.75" hidden="1" customHeight="1" x14ac:dyDescent="0.2"/>
    <row r="6611" ht="12.75" hidden="1" customHeight="1" x14ac:dyDescent="0.2"/>
    <row r="6612" ht="12.75" hidden="1" customHeight="1" x14ac:dyDescent="0.2"/>
    <row r="6613" ht="12.75" hidden="1" customHeight="1" x14ac:dyDescent="0.2"/>
    <row r="6614" ht="12.75" hidden="1" customHeight="1" x14ac:dyDescent="0.2"/>
    <row r="6615" ht="12.75" hidden="1" customHeight="1" x14ac:dyDescent="0.2"/>
    <row r="6616" ht="12.75" hidden="1" customHeight="1" x14ac:dyDescent="0.2"/>
    <row r="6617" ht="12.75" hidden="1" customHeight="1" x14ac:dyDescent="0.2"/>
    <row r="6618" ht="12.75" hidden="1" customHeight="1" x14ac:dyDescent="0.2"/>
    <row r="6619" ht="12.75" hidden="1" customHeight="1" x14ac:dyDescent="0.2"/>
    <row r="6620" ht="12.75" hidden="1" customHeight="1" x14ac:dyDescent="0.2"/>
    <row r="6621" ht="12.75" hidden="1" customHeight="1" x14ac:dyDescent="0.2"/>
    <row r="6622" ht="12.75" hidden="1" customHeight="1" x14ac:dyDescent="0.2"/>
    <row r="6623" ht="12.75" hidden="1" customHeight="1" x14ac:dyDescent="0.2"/>
    <row r="6624" ht="12.75" hidden="1" customHeight="1" x14ac:dyDescent="0.2"/>
    <row r="6625" ht="12.75" hidden="1" customHeight="1" x14ac:dyDescent="0.2"/>
    <row r="6626" ht="12.75" hidden="1" customHeight="1" x14ac:dyDescent="0.2"/>
    <row r="6627" ht="12.75" hidden="1" customHeight="1" x14ac:dyDescent="0.2"/>
    <row r="6628" ht="12.75" hidden="1" customHeight="1" x14ac:dyDescent="0.2"/>
    <row r="6629" ht="12.75" hidden="1" customHeight="1" x14ac:dyDescent="0.2"/>
    <row r="6630" ht="12.75" hidden="1" customHeight="1" x14ac:dyDescent="0.2"/>
    <row r="6631" ht="12.75" hidden="1" customHeight="1" x14ac:dyDescent="0.2"/>
    <row r="6632" ht="12.75" hidden="1" customHeight="1" x14ac:dyDescent="0.2"/>
    <row r="6633" ht="12.75" hidden="1" customHeight="1" x14ac:dyDescent="0.2"/>
    <row r="6634" ht="12.75" hidden="1" customHeight="1" x14ac:dyDescent="0.2"/>
    <row r="6635" ht="12.75" hidden="1" customHeight="1" x14ac:dyDescent="0.2"/>
    <row r="6636" ht="12.75" hidden="1" customHeight="1" x14ac:dyDescent="0.2"/>
    <row r="6637" ht="12.75" hidden="1" customHeight="1" x14ac:dyDescent="0.2"/>
    <row r="6638" ht="12.75" hidden="1" customHeight="1" x14ac:dyDescent="0.2"/>
    <row r="6639" ht="12.75" hidden="1" customHeight="1" x14ac:dyDescent="0.2"/>
    <row r="6640" ht="12.75" hidden="1" customHeight="1" x14ac:dyDescent="0.2"/>
    <row r="6641" ht="12.75" hidden="1" customHeight="1" x14ac:dyDescent="0.2"/>
    <row r="6642" ht="12.75" hidden="1" customHeight="1" x14ac:dyDescent="0.2"/>
    <row r="6643" ht="12.75" hidden="1" customHeight="1" x14ac:dyDescent="0.2"/>
    <row r="6644" ht="12.75" hidden="1" customHeight="1" x14ac:dyDescent="0.2"/>
    <row r="6645" ht="12.75" hidden="1" customHeight="1" x14ac:dyDescent="0.2"/>
    <row r="6646" ht="12.75" hidden="1" customHeight="1" x14ac:dyDescent="0.2"/>
    <row r="6647" ht="12.75" hidden="1" customHeight="1" x14ac:dyDescent="0.2"/>
    <row r="6648" ht="12.75" hidden="1" customHeight="1" x14ac:dyDescent="0.2"/>
    <row r="6649" ht="12.75" hidden="1" customHeight="1" x14ac:dyDescent="0.2"/>
    <row r="6650" ht="12.75" hidden="1" customHeight="1" x14ac:dyDescent="0.2"/>
    <row r="6651" ht="12.75" hidden="1" customHeight="1" x14ac:dyDescent="0.2"/>
    <row r="6652" ht="12.75" hidden="1" customHeight="1" x14ac:dyDescent="0.2"/>
    <row r="6653" ht="12.75" hidden="1" customHeight="1" x14ac:dyDescent="0.2"/>
    <row r="6654" ht="12.75" hidden="1" customHeight="1" x14ac:dyDescent="0.2"/>
    <row r="6655" ht="12.75" hidden="1" customHeight="1" x14ac:dyDescent="0.2"/>
    <row r="6656" ht="12.75" hidden="1" customHeight="1" x14ac:dyDescent="0.2"/>
    <row r="6657" ht="12.75" hidden="1" customHeight="1" x14ac:dyDescent="0.2"/>
    <row r="6658" ht="12.75" hidden="1" customHeight="1" x14ac:dyDescent="0.2"/>
    <row r="6659" ht="12.75" hidden="1" customHeight="1" x14ac:dyDescent="0.2"/>
    <row r="6660" ht="12.75" hidden="1" customHeight="1" x14ac:dyDescent="0.2"/>
    <row r="6661" ht="12.75" hidden="1" customHeight="1" x14ac:dyDescent="0.2"/>
    <row r="6662" ht="12.75" hidden="1" customHeight="1" x14ac:dyDescent="0.2"/>
    <row r="6663" ht="12.75" hidden="1" customHeight="1" x14ac:dyDescent="0.2"/>
    <row r="6664" ht="12.75" hidden="1" customHeight="1" x14ac:dyDescent="0.2"/>
    <row r="6665" ht="12.75" hidden="1" customHeight="1" x14ac:dyDescent="0.2"/>
    <row r="6666" ht="12.75" hidden="1" customHeight="1" x14ac:dyDescent="0.2"/>
    <row r="6667" ht="12.75" hidden="1" customHeight="1" x14ac:dyDescent="0.2"/>
    <row r="6668" ht="12.75" hidden="1" customHeight="1" x14ac:dyDescent="0.2"/>
    <row r="6669" ht="12.75" hidden="1" customHeight="1" x14ac:dyDescent="0.2"/>
    <row r="6670" ht="12.75" hidden="1" customHeight="1" x14ac:dyDescent="0.2"/>
    <row r="6671" ht="12.75" hidden="1" customHeight="1" x14ac:dyDescent="0.2"/>
    <row r="6672" ht="12.75" hidden="1" customHeight="1" x14ac:dyDescent="0.2"/>
    <row r="6673" ht="12.75" hidden="1" customHeight="1" x14ac:dyDescent="0.2"/>
    <row r="6674" ht="12.75" hidden="1" customHeight="1" x14ac:dyDescent="0.2"/>
    <row r="6675" ht="12.75" hidden="1" customHeight="1" x14ac:dyDescent="0.2"/>
    <row r="6676" ht="12.75" hidden="1" customHeight="1" x14ac:dyDescent="0.2"/>
    <row r="6677" ht="12.75" hidden="1" customHeight="1" x14ac:dyDescent="0.2"/>
    <row r="6678" ht="12.75" hidden="1" customHeight="1" x14ac:dyDescent="0.2"/>
    <row r="6679" ht="12.75" hidden="1" customHeight="1" x14ac:dyDescent="0.2"/>
    <row r="6680" ht="12.75" hidden="1" customHeight="1" x14ac:dyDescent="0.2"/>
    <row r="6681" ht="12.75" hidden="1" customHeight="1" x14ac:dyDescent="0.2"/>
    <row r="6682" ht="12.75" hidden="1" customHeight="1" x14ac:dyDescent="0.2"/>
    <row r="6683" ht="12.75" hidden="1" customHeight="1" x14ac:dyDescent="0.2"/>
    <row r="6684" ht="12.75" hidden="1" customHeight="1" x14ac:dyDescent="0.2"/>
    <row r="6685" ht="12.75" hidden="1" customHeight="1" x14ac:dyDescent="0.2"/>
    <row r="6686" ht="12.75" hidden="1" customHeight="1" x14ac:dyDescent="0.2"/>
    <row r="6687" ht="12.75" hidden="1" customHeight="1" x14ac:dyDescent="0.2"/>
    <row r="6688" ht="12.75" hidden="1" customHeight="1" x14ac:dyDescent="0.2"/>
    <row r="6689" ht="12.75" hidden="1" customHeight="1" x14ac:dyDescent="0.2"/>
    <row r="6690" ht="12.75" hidden="1" customHeight="1" x14ac:dyDescent="0.2"/>
    <row r="6691" ht="12.75" hidden="1" customHeight="1" x14ac:dyDescent="0.2"/>
    <row r="6692" ht="12.75" hidden="1" customHeight="1" x14ac:dyDescent="0.2"/>
    <row r="6693" ht="12.75" hidden="1" customHeight="1" x14ac:dyDescent="0.2"/>
    <row r="6694" ht="12.75" hidden="1" customHeight="1" x14ac:dyDescent="0.2"/>
    <row r="6695" ht="12.75" hidden="1" customHeight="1" x14ac:dyDescent="0.2"/>
    <row r="6696" ht="12.75" hidden="1" customHeight="1" x14ac:dyDescent="0.2"/>
    <row r="6697" ht="12.75" hidden="1" customHeight="1" x14ac:dyDescent="0.2"/>
    <row r="6698" ht="12.75" hidden="1" customHeight="1" x14ac:dyDescent="0.2"/>
    <row r="6699" ht="12.75" hidden="1" customHeight="1" x14ac:dyDescent="0.2"/>
    <row r="6700" ht="12.75" hidden="1" customHeight="1" x14ac:dyDescent="0.2"/>
    <row r="6701" ht="12.75" hidden="1" customHeight="1" x14ac:dyDescent="0.2"/>
    <row r="6702" ht="12.75" hidden="1" customHeight="1" x14ac:dyDescent="0.2"/>
    <row r="6703" ht="12.75" hidden="1" customHeight="1" x14ac:dyDescent="0.2"/>
    <row r="6704" ht="12.75" hidden="1" customHeight="1" x14ac:dyDescent="0.2"/>
    <row r="6705" ht="12.75" hidden="1" customHeight="1" x14ac:dyDescent="0.2"/>
    <row r="6706" ht="12.75" hidden="1" customHeight="1" x14ac:dyDescent="0.2"/>
    <row r="6707" ht="12.75" hidden="1" customHeight="1" x14ac:dyDescent="0.2"/>
    <row r="6708" ht="12.75" hidden="1" customHeight="1" x14ac:dyDescent="0.2"/>
    <row r="6709" ht="12.75" hidden="1" customHeight="1" x14ac:dyDescent="0.2"/>
    <row r="6710" ht="12.75" hidden="1" customHeight="1" x14ac:dyDescent="0.2"/>
    <row r="6711" ht="12.75" hidden="1" customHeight="1" x14ac:dyDescent="0.2"/>
    <row r="6712" ht="12.75" hidden="1" customHeight="1" x14ac:dyDescent="0.2"/>
    <row r="6713" ht="12.75" hidden="1" customHeight="1" x14ac:dyDescent="0.2"/>
    <row r="6714" ht="12.75" hidden="1" customHeight="1" x14ac:dyDescent="0.2"/>
    <row r="6715" ht="12.75" hidden="1" customHeight="1" x14ac:dyDescent="0.2"/>
    <row r="6716" ht="12.75" hidden="1" customHeight="1" x14ac:dyDescent="0.2"/>
    <row r="6717" ht="12.75" hidden="1" customHeight="1" x14ac:dyDescent="0.2"/>
    <row r="6718" ht="12.75" hidden="1" customHeight="1" x14ac:dyDescent="0.2"/>
    <row r="6719" ht="12.75" hidden="1" customHeight="1" x14ac:dyDescent="0.2"/>
    <row r="6720" ht="12.75" hidden="1" customHeight="1" x14ac:dyDescent="0.2"/>
    <row r="6721" ht="12.75" hidden="1" customHeight="1" x14ac:dyDescent="0.2"/>
    <row r="6722" ht="12.75" hidden="1" customHeight="1" x14ac:dyDescent="0.2"/>
    <row r="6723" ht="12.75" hidden="1" customHeight="1" x14ac:dyDescent="0.2"/>
    <row r="6724" ht="12.75" hidden="1" customHeight="1" x14ac:dyDescent="0.2"/>
    <row r="6725" ht="12.75" hidden="1" customHeight="1" x14ac:dyDescent="0.2"/>
    <row r="6726" ht="12.75" hidden="1" customHeight="1" x14ac:dyDescent="0.2"/>
    <row r="6727" ht="12.75" hidden="1" customHeight="1" x14ac:dyDescent="0.2"/>
    <row r="6728" ht="12.75" hidden="1" customHeight="1" x14ac:dyDescent="0.2"/>
    <row r="6729" ht="12.75" hidden="1" customHeight="1" x14ac:dyDescent="0.2"/>
    <row r="6730" ht="12.75" hidden="1" customHeight="1" x14ac:dyDescent="0.2"/>
    <row r="6731" ht="12.75" hidden="1" customHeight="1" x14ac:dyDescent="0.2"/>
    <row r="6732" ht="12.75" hidden="1" customHeight="1" x14ac:dyDescent="0.2"/>
    <row r="6733" ht="12.75" hidden="1" customHeight="1" x14ac:dyDescent="0.2"/>
    <row r="6734" ht="12.75" hidden="1" customHeight="1" x14ac:dyDescent="0.2"/>
    <row r="6735" ht="12.75" hidden="1" customHeight="1" x14ac:dyDescent="0.2"/>
    <row r="6736" ht="12.75" hidden="1" customHeight="1" x14ac:dyDescent="0.2"/>
    <row r="6737" ht="12.75" hidden="1" customHeight="1" x14ac:dyDescent="0.2"/>
    <row r="6738" ht="12.75" hidden="1" customHeight="1" x14ac:dyDescent="0.2"/>
    <row r="6739" ht="12.75" hidden="1" customHeight="1" x14ac:dyDescent="0.2"/>
    <row r="6740" ht="12.75" hidden="1" customHeight="1" x14ac:dyDescent="0.2"/>
    <row r="6741" ht="12.75" hidden="1" customHeight="1" x14ac:dyDescent="0.2"/>
    <row r="6742" ht="12.75" hidden="1" customHeight="1" x14ac:dyDescent="0.2"/>
    <row r="6743" ht="12.75" hidden="1" customHeight="1" x14ac:dyDescent="0.2"/>
    <row r="6744" ht="12.75" hidden="1" customHeight="1" x14ac:dyDescent="0.2"/>
    <row r="6745" ht="12.75" hidden="1" customHeight="1" x14ac:dyDescent="0.2"/>
    <row r="6746" ht="12.75" hidden="1" customHeight="1" x14ac:dyDescent="0.2"/>
    <row r="6747" ht="12.75" hidden="1" customHeight="1" x14ac:dyDescent="0.2"/>
    <row r="6748" ht="12.75" hidden="1" customHeight="1" x14ac:dyDescent="0.2"/>
    <row r="6749" ht="12.75" hidden="1" customHeight="1" x14ac:dyDescent="0.2"/>
    <row r="6750" ht="12.75" hidden="1" customHeight="1" x14ac:dyDescent="0.2"/>
    <row r="6751" ht="12.75" hidden="1" customHeight="1" x14ac:dyDescent="0.2"/>
    <row r="6752" ht="12.75" hidden="1" customHeight="1" x14ac:dyDescent="0.2"/>
    <row r="6753" ht="12.75" hidden="1" customHeight="1" x14ac:dyDescent="0.2"/>
    <row r="6754" ht="12.75" hidden="1" customHeight="1" x14ac:dyDescent="0.2"/>
    <row r="6755" ht="12.75" hidden="1" customHeight="1" x14ac:dyDescent="0.2"/>
    <row r="6756" ht="12.75" hidden="1" customHeight="1" x14ac:dyDescent="0.2"/>
    <row r="6757" ht="12.75" hidden="1" customHeight="1" x14ac:dyDescent="0.2"/>
    <row r="6758" ht="12.75" hidden="1" customHeight="1" x14ac:dyDescent="0.2"/>
    <row r="6759" ht="12.75" hidden="1" customHeight="1" x14ac:dyDescent="0.2"/>
    <row r="6760" ht="12.75" hidden="1" customHeight="1" x14ac:dyDescent="0.2"/>
    <row r="6761" ht="12.75" hidden="1" customHeight="1" x14ac:dyDescent="0.2"/>
    <row r="6762" ht="12.75" hidden="1" customHeight="1" x14ac:dyDescent="0.2"/>
    <row r="6763" ht="12.75" hidden="1" customHeight="1" x14ac:dyDescent="0.2"/>
    <row r="6764" ht="12.75" hidden="1" customHeight="1" x14ac:dyDescent="0.2"/>
    <row r="6765" ht="12.75" hidden="1" customHeight="1" x14ac:dyDescent="0.2"/>
    <row r="6766" ht="12.75" hidden="1" customHeight="1" x14ac:dyDescent="0.2"/>
    <row r="6767" ht="12.75" hidden="1" customHeight="1" x14ac:dyDescent="0.2"/>
    <row r="6768" ht="12.75" hidden="1" customHeight="1" x14ac:dyDescent="0.2"/>
    <row r="6769" ht="12.75" hidden="1" customHeight="1" x14ac:dyDescent="0.2"/>
    <row r="6770" ht="12.75" hidden="1" customHeight="1" x14ac:dyDescent="0.2"/>
    <row r="6771" ht="12.75" hidden="1" customHeight="1" x14ac:dyDescent="0.2"/>
    <row r="6772" ht="12.75" hidden="1" customHeight="1" x14ac:dyDescent="0.2"/>
    <row r="6773" ht="12.75" hidden="1" customHeight="1" x14ac:dyDescent="0.2"/>
    <row r="6774" ht="12.75" hidden="1" customHeight="1" x14ac:dyDescent="0.2"/>
    <row r="6775" ht="12.75" hidden="1" customHeight="1" x14ac:dyDescent="0.2"/>
    <row r="6776" ht="12.75" hidden="1" customHeight="1" x14ac:dyDescent="0.2"/>
    <row r="6777" ht="12.75" hidden="1" customHeight="1" x14ac:dyDescent="0.2"/>
    <row r="6778" ht="12.75" hidden="1" customHeight="1" x14ac:dyDescent="0.2"/>
    <row r="6779" ht="12.75" hidden="1" customHeight="1" x14ac:dyDescent="0.2"/>
    <row r="6780" ht="12.75" hidden="1" customHeight="1" x14ac:dyDescent="0.2"/>
    <row r="6781" ht="12.75" hidden="1" customHeight="1" x14ac:dyDescent="0.2"/>
    <row r="6782" ht="12.75" hidden="1" customHeight="1" x14ac:dyDescent="0.2"/>
    <row r="6783" ht="12.75" hidden="1" customHeight="1" x14ac:dyDescent="0.2"/>
    <row r="6784" ht="12.75" hidden="1" customHeight="1" x14ac:dyDescent="0.2"/>
    <row r="6785" ht="12.75" hidden="1" customHeight="1" x14ac:dyDescent="0.2"/>
    <row r="6786" ht="12.75" hidden="1" customHeight="1" x14ac:dyDescent="0.2"/>
    <row r="6787" ht="12.75" hidden="1" customHeight="1" x14ac:dyDescent="0.2"/>
    <row r="6788" ht="12.75" hidden="1" customHeight="1" x14ac:dyDescent="0.2"/>
    <row r="6789" ht="12.75" hidden="1" customHeight="1" x14ac:dyDescent="0.2"/>
    <row r="6790" ht="12.75" hidden="1" customHeight="1" x14ac:dyDescent="0.2"/>
    <row r="6791" ht="12.75" hidden="1" customHeight="1" x14ac:dyDescent="0.2"/>
    <row r="6792" ht="12.75" hidden="1" customHeight="1" x14ac:dyDescent="0.2"/>
    <row r="6793" ht="12.75" hidden="1" customHeight="1" x14ac:dyDescent="0.2"/>
    <row r="6794" ht="12.75" hidden="1" customHeight="1" x14ac:dyDescent="0.2"/>
    <row r="6795" ht="12.75" hidden="1" customHeight="1" x14ac:dyDescent="0.2"/>
    <row r="6796" ht="12.75" hidden="1" customHeight="1" x14ac:dyDescent="0.2"/>
    <row r="6797" ht="12.75" hidden="1" customHeight="1" x14ac:dyDescent="0.2"/>
    <row r="6798" ht="12.75" hidden="1" customHeight="1" x14ac:dyDescent="0.2"/>
    <row r="6799" ht="12.75" hidden="1" customHeight="1" x14ac:dyDescent="0.2"/>
    <row r="6800" ht="12.75" hidden="1" customHeight="1" x14ac:dyDescent="0.2"/>
    <row r="6801" ht="12.75" hidden="1" customHeight="1" x14ac:dyDescent="0.2"/>
    <row r="6802" ht="12.75" hidden="1" customHeight="1" x14ac:dyDescent="0.2"/>
    <row r="6803" ht="12.75" hidden="1" customHeight="1" x14ac:dyDescent="0.2"/>
    <row r="6804" ht="12.75" hidden="1" customHeight="1" x14ac:dyDescent="0.2"/>
    <row r="6805" ht="12.75" hidden="1" customHeight="1" x14ac:dyDescent="0.2"/>
    <row r="6806" ht="12.75" hidden="1" customHeight="1" x14ac:dyDescent="0.2"/>
    <row r="6807" ht="12.75" hidden="1" customHeight="1" x14ac:dyDescent="0.2"/>
    <row r="6808" ht="12.75" hidden="1" customHeight="1" x14ac:dyDescent="0.2"/>
    <row r="6809" ht="12.75" hidden="1" customHeight="1" x14ac:dyDescent="0.2"/>
    <row r="6810" ht="12.75" hidden="1" customHeight="1" x14ac:dyDescent="0.2"/>
    <row r="6811" ht="12.75" hidden="1" customHeight="1" x14ac:dyDescent="0.2"/>
    <row r="6812" ht="12.75" hidden="1" customHeight="1" x14ac:dyDescent="0.2"/>
    <row r="6813" ht="12.75" hidden="1" customHeight="1" x14ac:dyDescent="0.2"/>
    <row r="6814" ht="12.75" hidden="1" customHeight="1" x14ac:dyDescent="0.2"/>
    <row r="6815" ht="12.75" hidden="1" customHeight="1" x14ac:dyDescent="0.2"/>
    <row r="6816" ht="12.75" hidden="1" customHeight="1" x14ac:dyDescent="0.2"/>
    <row r="6817" ht="12.75" hidden="1" customHeight="1" x14ac:dyDescent="0.2"/>
    <row r="6818" ht="12.75" hidden="1" customHeight="1" x14ac:dyDescent="0.2"/>
    <row r="6819" ht="12.75" hidden="1" customHeight="1" x14ac:dyDescent="0.2"/>
    <row r="6820" ht="12.75" hidden="1" customHeight="1" x14ac:dyDescent="0.2"/>
    <row r="6821" ht="12.75" hidden="1" customHeight="1" x14ac:dyDescent="0.2"/>
    <row r="6822" ht="12.75" hidden="1" customHeight="1" x14ac:dyDescent="0.2"/>
    <row r="6823" ht="12.75" hidden="1" customHeight="1" x14ac:dyDescent="0.2"/>
    <row r="6824" ht="12.75" hidden="1" customHeight="1" x14ac:dyDescent="0.2"/>
    <row r="6825" ht="12.75" hidden="1" customHeight="1" x14ac:dyDescent="0.2"/>
    <row r="6826" ht="12.75" hidden="1" customHeight="1" x14ac:dyDescent="0.2"/>
    <row r="6827" ht="12.75" hidden="1" customHeight="1" x14ac:dyDescent="0.2"/>
    <row r="6828" ht="12.75" hidden="1" customHeight="1" x14ac:dyDescent="0.2"/>
    <row r="6829" ht="12.75" hidden="1" customHeight="1" x14ac:dyDescent="0.2"/>
    <row r="6830" ht="12.75" hidden="1" customHeight="1" x14ac:dyDescent="0.2"/>
    <row r="6831" ht="12.75" hidden="1" customHeight="1" x14ac:dyDescent="0.2"/>
    <row r="6832" ht="12.75" hidden="1" customHeight="1" x14ac:dyDescent="0.2"/>
    <row r="6833" ht="12.75" hidden="1" customHeight="1" x14ac:dyDescent="0.2"/>
    <row r="6834" ht="12.75" hidden="1" customHeight="1" x14ac:dyDescent="0.2"/>
    <row r="6835" ht="12.75" hidden="1" customHeight="1" x14ac:dyDescent="0.2"/>
    <row r="6836" ht="12.75" hidden="1" customHeight="1" x14ac:dyDescent="0.2"/>
    <row r="6837" ht="12.75" hidden="1" customHeight="1" x14ac:dyDescent="0.2"/>
    <row r="6838" ht="12.75" hidden="1" customHeight="1" x14ac:dyDescent="0.2"/>
    <row r="6839" ht="12.75" hidden="1" customHeight="1" x14ac:dyDescent="0.2"/>
    <row r="6840" ht="12.75" hidden="1" customHeight="1" x14ac:dyDescent="0.2"/>
    <row r="6841" ht="12.75" hidden="1" customHeight="1" x14ac:dyDescent="0.2"/>
    <row r="6842" ht="12.75" hidden="1" customHeight="1" x14ac:dyDescent="0.2"/>
    <row r="6843" ht="12.75" hidden="1" customHeight="1" x14ac:dyDescent="0.2"/>
    <row r="6844" ht="12.75" hidden="1" customHeight="1" x14ac:dyDescent="0.2"/>
    <row r="6845" ht="12.75" hidden="1" customHeight="1" x14ac:dyDescent="0.2"/>
    <row r="6846" ht="12.75" hidden="1" customHeight="1" x14ac:dyDescent="0.2"/>
    <row r="6847" ht="12.75" hidden="1" customHeight="1" x14ac:dyDescent="0.2"/>
    <row r="6848" ht="12.75" hidden="1" customHeight="1" x14ac:dyDescent="0.2"/>
    <row r="6849" ht="12.75" hidden="1" customHeight="1" x14ac:dyDescent="0.2"/>
    <row r="6850" ht="12.75" hidden="1" customHeight="1" x14ac:dyDescent="0.2"/>
    <row r="6851" ht="12.75" hidden="1" customHeight="1" x14ac:dyDescent="0.2"/>
    <row r="6852" ht="12.75" hidden="1" customHeight="1" x14ac:dyDescent="0.2"/>
    <row r="6853" ht="12.75" hidden="1" customHeight="1" x14ac:dyDescent="0.2"/>
    <row r="6854" ht="12.75" hidden="1" customHeight="1" x14ac:dyDescent="0.2"/>
    <row r="6855" ht="12.75" hidden="1" customHeight="1" x14ac:dyDescent="0.2"/>
    <row r="6856" ht="12.75" hidden="1" customHeight="1" x14ac:dyDescent="0.2"/>
    <row r="6857" ht="12.75" hidden="1" customHeight="1" x14ac:dyDescent="0.2"/>
    <row r="6858" ht="12.75" hidden="1" customHeight="1" x14ac:dyDescent="0.2"/>
    <row r="6859" ht="12.75" hidden="1" customHeight="1" x14ac:dyDescent="0.2"/>
    <row r="6860" ht="12.75" hidden="1" customHeight="1" x14ac:dyDescent="0.2"/>
    <row r="6861" ht="12.75" hidden="1" customHeight="1" x14ac:dyDescent="0.2"/>
    <row r="6862" ht="12.75" hidden="1" customHeight="1" x14ac:dyDescent="0.2"/>
    <row r="6863" ht="12.75" hidden="1" customHeight="1" x14ac:dyDescent="0.2"/>
    <row r="6864" ht="12.75" hidden="1" customHeight="1" x14ac:dyDescent="0.2"/>
    <row r="6865" ht="12.75" hidden="1" customHeight="1" x14ac:dyDescent="0.2"/>
    <row r="6866" ht="12.75" hidden="1" customHeight="1" x14ac:dyDescent="0.2"/>
    <row r="6867" ht="12.75" hidden="1" customHeight="1" x14ac:dyDescent="0.2"/>
    <row r="6868" ht="12.75" hidden="1" customHeight="1" x14ac:dyDescent="0.2"/>
    <row r="6869" ht="12.75" hidden="1" customHeight="1" x14ac:dyDescent="0.2"/>
    <row r="6870" ht="12.75" hidden="1" customHeight="1" x14ac:dyDescent="0.2"/>
    <row r="6871" ht="12.75" hidden="1" customHeight="1" x14ac:dyDescent="0.2"/>
    <row r="6872" ht="12.75" hidden="1" customHeight="1" x14ac:dyDescent="0.2"/>
    <row r="6873" ht="12.75" hidden="1" customHeight="1" x14ac:dyDescent="0.2"/>
    <row r="6874" ht="12.75" hidden="1" customHeight="1" x14ac:dyDescent="0.2"/>
    <row r="6875" ht="12.75" hidden="1" customHeight="1" x14ac:dyDescent="0.2"/>
    <row r="6876" ht="12.75" hidden="1" customHeight="1" x14ac:dyDescent="0.2"/>
    <row r="6877" ht="12.75" hidden="1" customHeight="1" x14ac:dyDescent="0.2"/>
    <row r="6878" ht="12.75" hidden="1" customHeight="1" x14ac:dyDescent="0.2"/>
    <row r="6879" ht="12.75" hidden="1" customHeight="1" x14ac:dyDescent="0.2"/>
    <row r="6880" ht="12.75" hidden="1" customHeight="1" x14ac:dyDescent="0.2"/>
    <row r="6881" ht="12.75" hidden="1" customHeight="1" x14ac:dyDescent="0.2"/>
    <row r="6882" ht="12.75" hidden="1" customHeight="1" x14ac:dyDescent="0.2"/>
    <row r="6883" ht="12.75" hidden="1" customHeight="1" x14ac:dyDescent="0.2"/>
    <row r="6884" ht="12.75" hidden="1" customHeight="1" x14ac:dyDescent="0.2"/>
    <row r="6885" ht="12.75" hidden="1" customHeight="1" x14ac:dyDescent="0.2"/>
    <row r="6886" ht="12.75" hidden="1" customHeight="1" x14ac:dyDescent="0.2"/>
    <row r="6887" ht="12.75" hidden="1" customHeight="1" x14ac:dyDescent="0.2"/>
    <row r="6888" ht="12.75" hidden="1" customHeight="1" x14ac:dyDescent="0.2"/>
    <row r="6889" ht="12.75" hidden="1" customHeight="1" x14ac:dyDescent="0.2"/>
    <row r="6890" ht="12.75" hidden="1" customHeight="1" x14ac:dyDescent="0.2"/>
    <row r="6891" ht="12.75" hidden="1" customHeight="1" x14ac:dyDescent="0.2"/>
    <row r="6892" ht="12.75" hidden="1" customHeight="1" x14ac:dyDescent="0.2"/>
    <row r="6893" ht="12.75" hidden="1" customHeight="1" x14ac:dyDescent="0.2"/>
    <row r="6894" ht="12.75" hidden="1" customHeight="1" x14ac:dyDescent="0.2"/>
    <row r="6895" ht="12.75" hidden="1" customHeight="1" x14ac:dyDescent="0.2"/>
    <row r="6896" ht="12.75" hidden="1" customHeight="1" x14ac:dyDescent="0.2"/>
    <row r="6897" ht="12.75" hidden="1" customHeight="1" x14ac:dyDescent="0.2"/>
    <row r="6898" ht="12.75" hidden="1" customHeight="1" x14ac:dyDescent="0.2"/>
    <row r="6899" ht="12.75" hidden="1" customHeight="1" x14ac:dyDescent="0.2"/>
    <row r="6900" ht="12.75" hidden="1" customHeight="1" x14ac:dyDescent="0.2"/>
    <row r="6901" ht="12.75" hidden="1" customHeight="1" x14ac:dyDescent="0.2"/>
    <row r="6902" ht="12.75" hidden="1" customHeight="1" x14ac:dyDescent="0.2"/>
    <row r="6903" ht="12.75" hidden="1" customHeight="1" x14ac:dyDescent="0.2"/>
    <row r="6904" ht="12.75" hidden="1" customHeight="1" x14ac:dyDescent="0.2"/>
    <row r="6905" ht="12.75" hidden="1" customHeight="1" x14ac:dyDescent="0.2"/>
    <row r="6906" ht="12.75" hidden="1" customHeight="1" x14ac:dyDescent="0.2"/>
    <row r="6907" ht="12.75" hidden="1" customHeight="1" x14ac:dyDescent="0.2"/>
    <row r="6908" ht="12.75" hidden="1" customHeight="1" x14ac:dyDescent="0.2"/>
    <row r="6909" ht="12.75" hidden="1" customHeight="1" x14ac:dyDescent="0.2"/>
    <row r="6910" ht="12.75" hidden="1" customHeight="1" x14ac:dyDescent="0.2"/>
    <row r="6911" ht="12.75" hidden="1" customHeight="1" x14ac:dyDescent="0.2"/>
    <row r="6912" ht="12.75" hidden="1" customHeight="1" x14ac:dyDescent="0.2"/>
    <row r="6913" ht="12.75" hidden="1" customHeight="1" x14ac:dyDescent="0.2"/>
    <row r="6914" ht="12.75" hidden="1" customHeight="1" x14ac:dyDescent="0.2"/>
    <row r="6915" ht="12.75" hidden="1" customHeight="1" x14ac:dyDescent="0.2"/>
    <row r="6916" ht="12.75" hidden="1" customHeight="1" x14ac:dyDescent="0.2"/>
    <row r="6917" ht="12.75" hidden="1" customHeight="1" x14ac:dyDescent="0.2"/>
    <row r="6918" ht="12.75" hidden="1" customHeight="1" x14ac:dyDescent="0.2"/>
    <row r="6919" ht="12.75" hidden="1" customHeight="1" x14ac:dyDescent="0.2"/>
    <row r="6920" ht="12.75" hidden="1" customHeight="1" x14ac:dyDescent="0.2"/>
    <row r="6921" ht="12.75" hidden="1" customHeight="1" x14ac:dyDescent="0.2"/>
    <row r="6922" ht="12.75" hidden="1" customHeight="1" x14ac:dyDescent="0.2"/>
    <row r="6923" ht="12.75" hidden="1" customHeight="1" x14ac:dyDescent="0.2"/>
    <row r="6924" ht="12.75" hidden="1" customHeight="1" x14ac:dyDescent="0.2"/>
    <row r="6925" ht="12.75" hidden="1" customHeight="1" x14ac:dyDescent="0.2"/>
    <row r="6926" ht="12.75" hidden="1" customHeight="1" x14ac:dyDescent="0.2"/>
    <row r="6927" ht="12.75" hidden="1" customHeight="1" x14ac:dyDescent="0.2"/>
    <row r="6928" ht="12.75" hidden="1" customHeight="1" x14ac:dyDescent="0.2"/>
    <row r="6929" ht="12.75" hidden="1" customHeight="1" x14ac:dyDescent="0.2"/>
    <row r="6930" ht="12.75" hidden="1" customHeight="1" x14ac:dyDescent="0.2"/>
    <row r="6931" ht="12.75" hidden="1" customHeight="1" x14ac:dyDescent="0.2"/>
    <row r="6932" ht="12.75" hidden="1" customHeight="1" x14ac:dyDescent="0.2"/>
    <row r="6933" ht="12.75" hidden="1" customHeight="1" x14ac:dyDescent="0.2"/>
    <row r="6934" ht="12.75" hidden="1" customHeight="1" x14ac:dyDescent="0.2"/>
    <row r="6935" ht="12.75" hidden="1" customHeight="1" x14ac:dyDescent="0.2"/>
    <row r="6936" ht="12.75" hidden="1" customHeight="1" x14ac:dyDescent="0.2"/>
    <row r="6937" ht="12.75" hidden="1" customHeight="1" x14ac:dyDescent="0.2"/>
    <row r="6938" ht="12.75" hidden="1" customHeight="1" x14ac:dyDescent="0.2"/>
    <row r="6939" ht="12.75" hidden="1" customHeight="1" x14ac:dyDescent="0.2"/>
    <row r="6940" ht="12.75" hidden="1" customHeight="1" x14ac:dyDescent="0.2"/>
    <row r="6941" ht="12.75" hidden="1" customHeight="1" x14ac:dyDescent="0.2"/>
    <row r="6942" ht="12.75" hidden="1" customHeight="1" x14ac:dyDescent="0.2"/>
    <row r="6943" ht="12.75" hidden="1" customHeight="1" x14ac:dyDescent="0.2"/>
    <row r="6944" ht="12.75" hidden="1" customHeight="1" x14ac:dyDescent="0.2"/>
    <row r="6945" ht="12.75" hidden="1" customHeight="1" x14ac:dyDescent="0.2"/>
    <row r="6946" ht="12.75" hidden="1" customHeight="1" x14ac:dyDescent="0.2"/>
    <row r="6947" ht="12.75" hidden="1" customHeight="1" x14ac:dyDescent="0.2"/>
    <row r="6948" ht="12.75" hidden="1" customHeight="1" x14ac:dyDescent="0.2"/>
    <row r="6949" ht="12.75" hidden="1" customHeight="1" x14ac:dyDescent="0.2"/>
    <row r="6950" ht="12.75" hidden="1" customHeight="1" x14ac:dyDescent="0.2"/>
    <row r="6951" ht="12.75" hidden="1" customHeight="1" x14ac:dyDescent="0.2"/>
    <row r="6952" ht="12.75" hidden="1" customHeight="1" x14ac:dyDescent="0.2"/>
    <row r="6953" ht="12.75" hidden="1" customHeight="1" x14ac:dyDescent="0.2"/>
    <row r="6954" ht="12.75" hidden="1" customHeight="1" x14ac:dyDescent="0.2"/>
    <row r="6955" ht="12.75" hidden="1" customHeight="1" x14ac:dyDescent="0.2"/>
    <row r="6956" ht="12.75" hidden="1" customHeight="1" x14ac:dyDescent="0.2"/>
    <row r="6957" ht="12.75" hidden="1" customHeight="1" x14ac:dyDescent="0.2"/>
    <row r="6958" ht="12.75" hidden="1" customHeight="1" x14ac:dyDescent="0.2"/>
    <row r="6959" ht="12.75" hidden="1" customHeight="1" x14ac:dyDescent="0.2"/>
    <row r="6960" ht="12.75" hidden="1" customHeight="1" x14ac:dyDescent="0.2"/>
    <row r="6961" ht="12.75" hidden="1" customHeight="1" x14ac:dyDescent="0.2"/>
    <row r="6962" ht="12.75" hidden="1" customHeight="1" x14ac:dyDescent="0.2"/>
    <row r="6963" ht="12.75" hidden="1" customHeight="1" x14ac:dyDescent="0.2"/>
    <row r="6964" ht="12.75" hidden="1" customHeight="1" x14ac:dyDescent="0.2"/>
    <row r="6965" ht="12.75" hidden="1" customHeight="1" x14ac:dyDescent="0.2"/>
    <row r="6966" ht="12.75" hidden="1" customHeight="1" x14ac:dyDescent="0.2"/>
    <row r="6967" ht="12.75" hidden="1" customHeight="1" x14ac:dyDescent="0.2"/>
    <row r="6968" ht="12.75" hidden="1" customHeight="1" x14ac:dyDescent="0.2"/>
    <row r="6969" ht="12.75" hidden="1" customHeight="1" x14ac:dyDescent="0.2"/>
    <row r="6970" ht="12.75" hidden="1" customHeight="1" x14ac:dyDescent="0.2"/>
    <row r="6971" ht="12.75" hidden="1" customHeight="1" x14ac:dyDescent="0.2"/>
    <row r="6972" ht="12.75" hidden="1" customHeight="1" x14ac:dyDescent="0.2"/>
    <row r="6973" ht="12.75" hidden="1" customHeight="1" x14ac:dyDescent="0.2"/>
    <row r="6974" ht="12.75" hidden="1" customHeight="1" x14ac:dyDescent="0.2"/>
    <row r="6975" ht="12.75" hidden="1" customHeight="1" x14ac:dyDescent="0.2"/>
    <row r="6976" ht="12.75" hidden="1" customHeight="1" x14ac:dyDescent="0.2"/>
    <row r="6977" ht="12.75" hidden="1" customHeight="1" x14ac:dyDescent="0.2"/>
    <row r="6978" ht="12.75" hidden="1" customHeight="1" x14ac:dyDescent="0.2"/>
    <row r="6979" ht="12.75" hidden="1" customHeight="1" x14ac:dyDescent="0.2"/>
    <row r="6980" ht="12.75" hidden="1" customHeight="1" x14ac:dyDescent="0.2"/>
    <row r="6981" ht="12.75" hidden="1" customHeight="1" x14ac:dyDescent="0.2"/>
    <row r="6982" ht="12.75" hidden="1" customHeight="1" x14ac:dyDescent="0.2"/>
    <row r="6983" ht="12.75" hidden="1" customHeight="1" x14ac:dyDescent="0.2"/>
    <row r="6984" ht="12.75" hidden="1" customHeight="1" x14ac:dyDescent="0.2"/>
    <row r="6985" ht="12.75" hidden="1" customHeight="1" x14ac:dyDescent="0.2"/>
    <row r="6986" ht="12.75" hidden="1" customHeight="1" x14ac:dyDescent="0.2"/>
    <row r="6987" ht="12.75" hidden="1" customHeight="1" x14ac:dyDescent="0.2"/>
    <row r="6988" ht="12.75" hidden="1" customHeight="1" x14ac:dyDescent="0.2"/>
    <row r="6989" ht="12.75" hidden="1" customHeight="1" x14ac:dyDescent="0.2"/>
    <row r="6990" ht="12.75" hidden="1" customHeight="1" x14ac:dyDescent="0.2"/>
    <row r="6991" ht="12.75" hidden="1" customHeight="1" x14ac:dyDescent="0.2"/>
    <row r="6992" ht="12.75" hidden="1" customHeight="1" x14ac:dyDescent="0.2"/>
    <row r="6993" ht="12.75" hidden="1" customHeight="1" x14ac:dyDescent="0.2"/>
    <row r="6994" ht="12.75" hidden="1" customHeight="1" x14ac:dyDescent="0.2"/>
    <row r="6995" ht="12.75" hidden="1" customHeight="1" x14ac:dyDescent="0.2"/>
    <row r="6996" ht="12.75" hidden="1" customHeight="1" x14ac:dyDescent="0.2"/>
    <row r="6997" ht="12.75" hidden="1" customHeight="1" x14ac:dyDescent="0.2"/>
    <row r="6998" ht="12.75" hidden="1" customHeight="1" x14ac:dyDescent="0.2"/>
    <row r="6999" ht="12.75" hidden="1" customHeight="1" x14ac:dyDescent="0.2"/>
    <row r="7000" ht="12.75" hidden="1" customHeight="1" x14ac:dyDescent="0.2"/>
    <row r="7001" ht="12.75" hidden="1" customHeight="1" x14ac:dyDescent="0.2"/>
    <row r="7002" ht="12.75" hidden="1" customHeight="1" x14ac:dyDescent="0.2"/>
    <row r="7003" ht="12.75" hidden="1" customHeight="1" x14ac:dyDescent="0.2"/>
    <row r="7004" ht="12.75" hidden="1" customHeight="1" x14ac:dyDescent="0.2"/>
    <row r="7005" ht="12.75" hidden="1" customHeight="1" x14ac:dyDescent="0.2"/>
    <row r="7006" ht="12.75" hidden="1" customHeight="1" x14ac:dyDescent="0.2"/>
    <row r="7007" ht="12.75" hidden="1" customHeight="1" x14ac:dyDescent="0.2"/>
    <row r="7008" ht="12.75" hidden="1" customHeight="1" x14ac:dyDescent="0.2"/>
    <row r="7009" ht="12.75" hidden="1" customHeight="1" x14ac:dyDescent="0.2"/>
    <row r="7010" ht="12.75" hidden="1" customHeight="1" x14ac:dyDescent="0.2"/>
    <row r="7011" ht="12.75" hidden="1" customHeight="1" x14ac:dyDescent="0.2"/>
    <row r="7012" ht="12.75" hidden="1" customHeight="1" x14ac:dyDescent="0.2"/>
    <row r="7013" ht="12.75" hidden="1" customHeight="1" x14ac:dyDescent="0.2"/>
    <row r="7014" ht="12.75" hidden="1" customHeight="1" x14ac:dyDescent="0.2"/>
    <row r="7015" ht="12.75" hidden="1" customHeight="1" x14ac:dyDescent="0.2"/>
    <row r="7016" ht="12.75" hidden="1" customHeight="1" x14ac:dyDescent="0.2"/>
    <row r="7017" ht="12.75" hidden="1" customHeight="1" x14ac:dyDescent="0.2"/>
    <row r="7018" ht="12.75" hidden="1" customHeight="1" x14ac:dyDescent="0.2"/>
    <row r="7019" ht="12.75" hidden="1" customHeight="1" x14ac:dyDescent="0.2"/>
    <row r="7020" ht="12.75" hidden="1" customHeight="1" x14ac:dyDescent="0.2"/>
    <row r="7021" ht="12.75" hidden="1" customHeight="1" x14ac:dyDescent="0.2"/>
    <row r="7022" ht="12.75" hidden="1" customHeight="1" x14ac:dyDescent="0.2"/>
    <row r="7023" ht="12.75" hidden="1" customHeight="1" x14ac:dyDescent="0.2"/>
    <row r="7024" ht="12.75" hidden="1" customHeight="1" x14ac:dyDescent="0.2"/>
    <row r="7025" ht="12.75" hidden="1" customHeight="1" x14ac:dyDescent="0.2"/>
    <row r="7026" ht="12.75" hidden="1" customHeight="1" x14ac:dyDescent="0.2"/>
    <row r="7027" ht="12.75" hidden="1" customHeight="1" x14ac:dyDescent="0.2"/>
    <row r="7028" ht="12.75" hidden="1" customHeight="1" x14ac:dyDescent="0.2"/>
    <row r="7029" ht="12.75" hidden="1" customHeight="1" x14ac:dyDescent="0.2"/>
    <row r="7030" ht="12.75" hidden="1" customHeight="1" x14ac:dyDescent="0.2"/>
    <row r="7031" ht="12.75" hidden="1" customHeight="1" x14ac:dyDescent="0.2"/>
    <row r="7032" ht="12.75" hidden="1" customHeight="1" x14ac:dyDescent="0.2"/>
    <row r="7033" ht="12.75" hidden="1" customHeight="1" x14ac:dyDescent="0.2"/>
    <row r="7034" ht="12.75" hidden="1" customHeight="1" x14ac:dyDescent="0.2"/>
    <row r="7035" ht="12.75" hidden="1" customHeight="1" x14ac:dyDescent="0.2"/>
    <row r="7036" ht="12.75" hidden="1" customHeight="1" x14ac:dyDescent="0.2"/>
    <row r="7037" ht="12.75" hidden="1" customHeight="1" x14ac:dyDescent="0.2"/>
    <row r="7038" ht="12.75" hidden="1" customHeight="1" x14ac:dyDescent="0.2"/>
    <row r="7039" ht="12.75" hidden="1" customHeight="1" x14ac:dyDescent="0.2"/>
    <row r="7040" ht="12.75" hidden="1" customHeight="1" x14ac:dyDescent="0.2"/>
    <row r="7041" ht="12.75" hidden="1" customHeight="1" x14ac:dyDescent="0.2"/>
    <row r="7042" ht="12.75" hidden="1" customHeight="1" x14ac:dyDescent="0.2"/>
    <row r="7043" ht="12.75" hidden="1" customHeight="1" x14ac:dyDescent="0.2"/>
    <row r="7044" ht="12.75" hidden="1" customHeight="1" x14ac:dyDescent="0.2"/>
    <row r="7045" ht="12.75" hidden="1" customHeight="1" x14ac:dyDescent="0.2"/>
    <row r="7046" ht="12.75" hidden="1" customHeight="1" x14ac:dyDescent="0.2"/>
    <row r="7047" ht="12.75" hidden="1" customHeight="1" x14ac:dyDescent="0.2"/>
    <row r="7048" ht="12.75" hidden="1" customHeight="1" x14ac:dyDescent="0.2"/>
    <row r="7049" ht="12.75" hidden="1" customHeight="1" x14ac:dyDescent="0.2"/>
    <row r="7050" ht="12.75" hidden="1" customHeight="1" x14ac:dyDescent="0.2"/>
    <row r="7051" ht="12.75" hidden="1" customHeight="1" x14ac:dyDescent="0.2"/>
    <row r="7052" ht="12.75" hidden="1" customHeight="1" x14ac:dyDescent="0.2"/>
    <row r="7053" ht="12.75" hidden="1" customHeight="1" x14ac:dyDescent="0.2"/>
    <row r="7054" ht="12.75" hidden="1" customHeight="1" x14ac:dyDescent="0.2"/>
    <row r="7055" ht="12.75" hidden="1" customHeight="1" x14ac:dyDescent="0.2"/>
    <row r="7056" ht="12.75" hidden="1" customHeight="1" x14ac:dyDescent="0.2"/>
    <row r="7057" ht="12.75" hidden="1" customHeight="1" x14ac:dyDescent="0.2"/>
    <row r="7058" ht="12.75" hidden="1" customHeight="1" x14ac:dyDescent="0.2"/>
    <row r="7059" ht="12.75" hidden="1" customHeight="1" x14ac:dyDescent="0.2"/>
    <row r="7060" ht="12.75" hidden="1" customHeight="1" x14ac:dyDescent="0.2"/>
    <row r="7061" ht="12.75" hidden="1" customHeight="1" x14ac:dyDescent="0.2"/>
    <row r="7062" ht="12.75" hidden="1" customHeight="1" x14ac:dyDescent="0.2"/>
    <row r="7063" ht="12.75" hidden="1" customHeight="1" x14ac:dyDescent="0.2"/>
    <row r="7064" ht="12.75" hidden="1" customHeight="1" x14ac:dyDescent="0.2"/>
    <row r="7065" ht="12.75" hidden="1" customHeight="1" x14ac:dyDescent="0.2"/>
    <row r="7066" ht="12.75" hidden="1" customHeight="1" x14ac:dyDescent="0.2"/>
    <row r="7067" ht="12.75" hidden="1" customHeight="1" x14ac:dyDescent="0.2"/>
    <row r="7068" ht="12.75" hidden="1" customHeight="1" x14ac:dyDescent="0.2"/>
    <row r="7069" ht="12.75" hidden="1" customHeight="1" x14ac:dyDescent="0.2"/>
    <row r="7070" ht="12.75" hidden="1" customHeight="1" x14ac:dyDescent="0.2"/>
    <row r="7071" ht="12.75" hidden="1" customHeight="1" x14ac:dyDescent="0.2"/>
    <row r="7072" ht="12.75" hidden="1" customHeight="1" x14ac:dyDescent="0.2"/>
    <row r="7073" ht="12.75" hidden="1" customHeight="1" x14ac:dyDescent="0.2"/>
    <row r="7074" ht="12.75" hidden="1" customHeight="1" x14ac:dyDescent="0.2"/>
    <row r="7075" ht="12.75" hidden="1" customHeight="1" x14ac:dyDescent="0.2"/>
    <row r="7076" ht="12.75" hidden="1" customHeight="1" x14ac:dyDescent="0.2"/>
    <row r="7077" ht="12.75" hidden="1" customHeight="1" x14ac:dyDescent="0.2"/>
    <row r="7078" ht="12.75" hidden="1" customHeight="1" x14ac:dyDescent="0.2"/>
    <row r="7079" ht="12.75" hidden="1" customHeight="1" x14ac:dyDescent="0.2"/>
    <row r="7080" ht="12.75" hidden="1" customHeight="1" x14ac:dyDescent="0.2"/>
    <row r="7081" ht="12.75" hidden="1" customHeight="1" x14ac:dyDescent="0.2"/>
    <row r="7082" ht="12.75" hidden="1" customHeight="1" x14ac:dyDescent="0.2"/>
    <row r="7083" ht="12.75" hidden="1" customHeight="1" x14ac:dyDescent="0.2"/>
    <row r="7084" ht="12.75" hidden="1" customHeight="1" x14ac:dyDescent="0.2"/>
    <row r="7085" ht="12.75" hidden="1" customHeight="1" x14ac:dyDescent="0.2"/>
    <row r="7086" ht="12.75" hidden="1" customHeight="1" x14ac:dyDescent="0.2"/>
    <row r="7087" ht="12.75" hidden="1" customHeight="1" x14ac:dyDescent="0.2"/>
    <row r="7088" ht="12.75" hidden="1" customHeight="1" x14ac:dyDescent="0.2"/>
    <row r="7089" ht="12.75" hidden="1" customHeight="1" x14ac:dyDescent="0.2"/>
    <row r="7090" ht="12.75" hidden="1" customHeight="1" x14ac:dyDescent="0.2"/>
    <row r="7091" ht="12.75" hidden="1" customHeight="1" x14ac:dyDescent="0.2"/>
    <row r="7092" ht="12.75" hidden="1" customHeight="1" x14ac:dyDescent="0.2"/>
    <row r="7093" ht="12.75" hidden="1" customHeight="1" x14ac:dyDescent="0.2"/>
    <row r="7094" ht="12.75" hidden="1" customHeight="1" x14ac:dyDescent="0.2"/>
    <row r="7095" ht="12.75" hidden="1" customHeight="1" x14ac:dyDescent="0.2"/>
    <row r="7096" ht="12.75" hidden="1" customHeight="1" x14ac:dyDescent="0.2"/>
    <row r="7097" ht="12.75" hidden="1" customHeight="1" x14ac:dyDescent="0.2"/>
    <row r="7098" ht="12.75" hidden="1" customHeight="1" x14ac:dyDescent="0.2"/>
    <row r="7099" ht="12.75" hidden="1" customHeight="1" x14ac:dyDescent="0.2"/>
    <row r="7100" ht="12.75" hidden="1" customHeight="1" x14ac:dyDescent="0.2"/>
    <row r="7101" ht="12.75" hidden="1" customHeight="1" x14ac:dyDescent="0.2"/>
    <row r="7102" ht="12.75" hidden="1" customHeight="1" x14ac:dyDescent="0.2"/>
    <row r="7103" ht="12.75" hidden="1" customHeight="1" x14ac:dyDescent="0.2"/>
    <row r="7104" ht="12.75" hidden="1" customHeight="1" x14ac:dyDescent="0.2"/>
    <row r="7105" ht="12.75" hidden="1" customHeight="1" x14ac:dyDescent="0.2"/>
    <row r="7106" ht="12.75" hidden="1" customHeight="1" x14ac:dyDescent="0.2"/>
    <row r="7107" ht="12.75" hidden="1" customHeight="1" x14ac:dyDescent="0.2"/>
    <row r="7108" ht="12.75" hidden="1" customHeight="1" x14ac:dyDescent="0.2"/>
    <row r="7109" ht="12.75" hidden="1" customHeight="1" x14ac:dyDescent="0.2"/>
    <row r="7110" ht="12.75" hidden="1" customHeight="1" x14ac:dyDescent="0.2"/>
    <row r="7111" ht="12.75" hidden="1" customHeight="1" x14ac:dyDescent="0.2"/>
    <row r="7112" ht="12.75" hidden="1" customHeight="1" x14ac:dyDescent="0.2"/>
    <row r="7113" ht="12.75" hidden="1" customHeight="1" x14ac:dyDescent="0.2"/>
    <row r="7114" ht="12.75" hidden="1" customHeight="1" x14ac:dyDescent="0.2"/>
    <row r="7115" ht="12.75" hidden="1" customHeight="1" x14ac:dyDescent="0.2"/>
    <row r="7116" ht="12.75" hidden="1" customHeight="1" x14ac:dyDescent="0.2"/>
    <row r="7117" ht="12.75" hidden="1" customHeight="1" x14ac:dyDescent="0.2"/>
    <row r="7118" ht="12.75" hidden="1" customHeight="1" x14ac:dyDescent="0.2"/>
    <row r="7119" ht="12.75" hidden="1" customHeight="1" x14ac:dyDescent="0.2"/>
    <row r="7120" ht="12.75" hidden="1" customHeight="1" x14ac:dyDescent="0.2"/>
    <row r="7121" ht="12.75" hidden="1" customHeight="1" x14ac:dyDescent="0.2"/>
    <row r="7122" ht="12.75" hidden="1" customHeight="1" x14ac:dyDescent="0.2"/>
    <row r="7123" ht="12.75" hidden="1" customHeight="1" x14ac:dyDescent="0.2"/>
    <row r="7124" ht="12.75" hidden="1" customHeight="1" x14ac:dyDescent="0.2"/>
    <row r="7125" ht="12.75" hidden="1" customHeight="1" x14ac:dyDescent="0.2"/>
    <row r="7126" ht="12.75" hidden="1" customHeight="1" x14ac:dyDescent="0.2"/>
    <row r="7127" ht="12.75" hidden="1" customHeight="1" x14ac:dyDescent="0.2"/>
    <row r="7128" ht="12.75" hidden="1" customHeight="1" x14ac:dyDescent="0.2"/>
    <row r="7129" ht="12.75" hidden="1" customHeight="1" x14ac:dyDescent="0.2"/>
    <row r="7130" ht="12.75" hidden="1" customHeight="1" x14ac:dyDescent="0.2"/>
    <row r="7131" ht="12.75" hidden="1" customHeight="1" x14ac:dyDescent="0.2"/>
    <row r="7132" ht="12.75" hidden="1" customHeight="1" x14ac:dyDescent="0.2"/>
    <row r="7133" ht="12.75" hidden="1" customHeight="1" x14ac:dyDescent="0.2"/>
    <row r="7134" ht="12.75" hidden="1" customHeight="1" x14ac:dyDescent="0.2"/>
    <row r="7135" ht="12.75" hidden="1" customHeight="1" x14ac:dyDescent="0.2"/>
    <row r="7136" ht="12.75" hidden="1" customHeight="1" x14ac:dyDescent="0.2"/>
    <row r="7137" ht="12.75" hidden="1" customHeight="1" x14ac:dyDescent="0.2"/>
    <row r="7138" ht="12.75" hidden="1" customHeight="1" x14ac:dyDescent="0.2"/>
    <row r="7139" ht="12.75" hidden="1" customHeight="1" x14ac:dyDescent="0.2"/>
    <row r="7140" ht="12.75" hidden="1" customHeight="1" x14ac:dyDescent="0.2"/>
    <row r="7141" ht="12.75" hidden="1" customHeight="1" x14ac:dyDescent="0.2"/>
    <row r="7142" ht="12.75" hidden="1" customHeight="1" x14ac:dyDescent="0.2"/>
    <row r="7143" ht="12.75" hidden="1" customHeight="1" x14ac:dyDescent="0.2"/>
    <row r="7144" ht="12.75" hidden="1" customHeight="1" x14ac:dyDescent="0.2"/>
    <row r="7145" ht="12.75" hidden="1" customHeight="1" x14ac:dyDescent="0.2"/>
    <row r="7146" ht="12.75" hidden="1" customHeight="1" x14ac:dyDescent="0.2"/>
    <row r="7147" ht="12.75" hidden="1" customHeight="1" x14ac:dyDescent="0.2"/>
    <row r="7148" ht="12.75" hidden="1" customHeight="1" x14ac:dyDescent="0.2"/>
    <row r="7149" ht="12.75" hidden="1" customHeight="1" x14ac:dyDescent="0.2"/>
    <row r="7150" ht="12.75" hidden="1" customHeight="1" x14ac:dyDescent="0.2"/>
    <row r="7151" ht="12.75" hidden="1" customHeight="1" x14ac:dyDescent="0.2"/>
    <row r="7152" ht="12.75" hidden="1" customHeight="1" x14ac:dyDescent="0.2"/>
    <row r="7153" ht="12.75" hidden="1" customHeight="1" x14ac:dyDescent="0.2"/>
    <row r="7154" ht="12.75" hidden="1" customHeight="1" x14ac:dyDescent="0.2"/>
    <row r="7155" ht="12.75" hidden="1" customHeight="1" x14ac:dyDescent="0.2"/>
    <row r="7156" ht="12.75" hidden="1" customHeight="1" x14ac:dyDescent="0.2"/>
    <row r="7157" ht="12.75" hidden="1" customHeight="1" x14ac:dyDescent="0.2"/>
    <row r="7158" ht="12.75" hidden="1" customHeight="1" x14ac:dyDescent="0.2"/>
    <row r="7159" ht="12.75" hidden="1" customHeight="1" x14ac:dyDescent="0.2"/>
    <row r="7160" ht="12.75" hidden="1" customHeight="1" x14ac:dyDescent="0.2"/>
    <row r="7161" ht="12.75" hidden="1" customHeight="1" x14ac:dyDescent="0.2"/>
    <row r="7162" ht="12.75" hidden="1" customHeight="1" x14ac:dyDescent="0.2"/>
    <row r="7163" ht="12.75" hidden="1" customHeight="1" x14ac:dyDescent="0.2"/>
    <row r="7164" ht="12.75" hidden="1" customHeight="1" x14ac:dyDescent="0.2"/>
    <row r="7165" ht="12.75" hidden="1" customHeight="1" x14ac:dyDescent="0.2"/>
    <row r="7166" ht="12.75" hidden="1" customHeight="1" x14ac:dyDescent="0.2"/>
    <row r="7167" ht="12.75" hidden="1" customHeight="1" x14ac:dyDescent="0.2"/>
    <row r="7168" ht="12.75" hidden="1" customHeight="1" x14ac:dyDescent="0.2"/>
    <row r="7169" ht="12.75" hidden="1" customHeight="1" x14ac:dyDescent="0.2"/>
    <row r="7170" ht="12.75" hidden="1" customHeight="1" x14ac:dyDescent="0.2"/>
    <row r="7171" ht="12.75" hidden="1" customHeight="1" x14ac:dyDescent="0.2"/>
    <row r="7172" ht="12.75" hidden="1" customHeight="1" x14ac:dyDescent="0.2"/>
    <row r="7173" ht="12.75" hidden="1" customHeight="1" x14ac:dyDescent="0.2"/>
    <row r="7174" ht="12.75" hidden="1" customHeight="1" x14ac:dyDescent="0.2"/>
    <row r="7175" ht="12.75" hidden="1" customHeight="1" x14ac:dyDescent="0.2"/>
    <row r="7176" ht="12.75" hidden="1" customHeight="1" x14ac:dyDescent="0.2"/>
    <row r="7177" ht="12.75" hidden="1" customHeight="1" x14ac:dyDescent="0.2"/>
    <row r="7178" ht="12.75" hidden="1" customHeight="1" x14ac:dyDescent="0.2"/>
    <row r="7179" ht="12.75" hidden="1" customHeight="1" x14ac:dyDescent="0.2"/>
    <row r="7180" ht="12.75" hidden="1" customHeight="1" x14ac:dyDescent="0.2"/>
    <row r="7181" ht="12.75" hidden="1" customHeight="1" x14ac:dyDescent="0.2"/>
    <row r="7182" ht="12.75" hidden="1" customHeight="1" x14ac:dyDescent="0.2"/>
    <row r="7183" ht="12.75" hidden="1" customHeight="1" x14ac:dyDescent="0.2"/>
    <row r="7184" ht="12.75" hidden="1" customHeight="1" x14ac:dyDescent="0.2"/>
    <row r="7185" ht="12.75" hidden="1" customHeight="1" x14ac:dyDescent="0.2"/>
    <row r="7186" ht="12.75" hidden="1" customHeight="1" x14ac:dyDescent="0.2"/>
    <row r="7187" ht="12.75" hidden="1" customHeight="1" x14ac:dyDescent="0.2"/>
    <row r="7188" ht="12.75" hidden="1" customHeight="1" x14ac:dyDescent="0.2"/>
    <row r="7189" ht="12.75" hidden="1" customHeight="1" x14ac:dyDescent="0.2"/>
    <row r="7190" ht="12.75" hidden="1" customHeight="1" x14ac:dyDescent="0.2"/>
    <row r="7191" ht="12.75" hidden="1" customHeight="1" x14ac:dyDescent="0.2"/>
    <row r="7192" ht="12.75" hidden="1" customHeight="1" x14ac:dyDescent="0.2"/>
    <row r="7193" ht="12.75" hidden="1" customHeight="1" x14ac:dyDescent="0.2"/>
    <row r="7194" ht="12.75" hidden="1" customHeight="1" x14ac:dyDescent="0.2"/>
    <row r="7195" ht="12.75" hidden="1" customHeight="1" x14ac:dyDescent="0.2"/>
    <row r="7196" ht="12.75" hidden="1" customHeight="1" x14ac:dyDescent="0.2"/>
    <row r="7197" ht="12.75" hidden="1" customHeight="1" x14ac:dyDescent="0.2"/>
    <row r="7198" ht="12.75" hidden="1" customHeight="1" x14ac:dyDescent="0.2"/>
    <row r="7199" ht="12.75" hidden="1" customHeight="1" x14ac:dyDescent="0.2"/>
    <row r="7200" ht="12.75" hidden="1" customHeight="1" x14ac:dyDescent="0.2"/>
    <row r="7201" ht="12.75" hidden="1" customHeight="1" x14ac:dyDescent="0.2"/>
    <row r="7202" ht="12.75" hidden="1" customHeight="1" x14ac:dyDescent="0.2"/>
    <row r="7203" ht="12.75" hidden="1" customHeight="1" x14ac:dyDescent="0.2"/>
    <row r="7204" ht="12.75" hidden="1" customHeight="1" x14ac:dyDescent="0.2"/>
    <row r="7205" ht="12.75" hidden="1" customHeight="1" x14ac:dyDescent="0.2"/>
    <row r="7206" ht="12.75" hidden="1" customHeight="1" x14ac:dyDescent="0.2"/>
    <row r="7207" ht="12.75" hidden="1" customHeight="1" x14ac:dyDescent="0.2"/>
    <row r="7208" ht="12.75" hidden="1" customHeight="1" x14ac:dyDescent="0.2"/>
    <row r="7209" ht="12.75" hidden="1" customHeight="1" x14ac:dyDescent="0.2"/>
    <row r="7210" ht="12.75" hidden="1" customHeight="1" x14ac:dyDescent="0.2"/>
    <row r="7211" ht="12.75" hidden="1" customHeight="1" x14ac:dyDescent="0.2"/>
    <row r="7212" ht="12.75" hidden="1" customHeight="1" x14ac:dyDescent="0.2"/>
    <row r="7213" ht="12.75" hidden="1" customHeight="1" x14ac:dyDescent="0.2"/>
    <row r="7214" ht="12.75" hidden="1" customHeight="1" x14ac:dyDescent="0.2"/>
    <row r="7215" ht="12.75" hidden="1" customHeight="1" x14ac:dyDescent="0.2"/>
    <row r="7216" ht="12.75" hidden="1" customHeight="1" x14ac:dyDescent="0.2"/>
    <row r="7217" ht="12.75" hidden="1" customHeight="1" x14ac:dyDescent="0.2"/>
    <row r="7218" ht="12.75" hidden="1" customHeight="1" x14ac:dyDescent="0.2"/>
    <row r="7219" ht="12.75" hidden="1" customHeight="1" x14ac:dyDescent="0.2"/>
    <row r="7220" ht="12.75" hidden="1" customHeight="1" x14ac:dyDescent="0.2"/>
    <row r="7221" ht="12.75" hidden="1" customHeight="1" x14ac:dyDescent="0.2"/>
    <row r="7222" ht="12.75" hidden="1" customHeight="1" x14ac:dyDescent="0.2"/>
    <row r="7223" ht="12.75" hidden="1" customHeight="1" x14ac:dyDescent="0.2"/>
    <row r="7224" ht="12.75" hidden="1" customHeight="1" x14ac:dyDescent="0.2"/>
    <row r="7225" ht="12.75" hidden="1" customHeight="1" x14ac:dyDescent="0.2"/>
    <row r="7226" ht="12.75" hidden="1" customHeight="1" x14ac:dyDescent="0.2"/>
    <row r="7227" ht="12.75" hidden="1" customHeight="1" x14ac:dyDescent="0.2"/>
    <row r="7228" ht="12.75" hidden="1" customHeight="1" x14ac:dyDescent="0.2"/>
    <row r="7229" ht="12.75" hidden="1" customHeight="1" x14ac:dyDescent="0.2"/>
    <row r="7230" ht="12.75" hidden="1" customHeight="1" x14ac:dyDescent="0.2"/>
    <row r="7231" ht="12.75" hidden="1" customHeight="1" x14ac:dyDescent="0.2"/>
    <row r="7232" ht="12.75" hidden="1" customHeight="1" x14ac:dyDescent="0.2"/>
    <row r="7233" ht="12.75" hidden="1" customHeight="1" x14ac:dyDescent="0.2"/>
    <row r="7234" ht="12.75" hidden="1" customHeight="1" x14ac:dyDescent="0.2"/>
    <row r="7235" ht="12.75" hidden="1" customHeight="1" x14ac:dyDescent="0.2"/>
    <row r="7236" ht="12.75" hidden="1" customHeight="1" x14ac:dyDescent="0.2"/>
    <row r="7237" ht="12.75" hidden="1" customHeight="1" x14ac:dyDescent="0.2"/>
    <row r="7238" ht="12.75" hidden="1" customHeight="1" x14ac:dyDescent="0.2"/>
    <row r="7239" ht="12.75" hidden="1" customHeight="1" x14ac:dyDescent="0.2"/>
    <row r="7240" ht="12.75" hidden="1" customHeight="1" x14ac:dyDescent="0.2"/>
    <row r="7241" ht="12.75" hidden="1" customHeight="1" x14ac:dyDescent="0.2"/>
    <row r="7242" ht="12.75" hidden="1" customHeight="1" x14ac:dyDescent="0.2"/>
    <row r="7243" ht="12.75" hidden="1" customHeight="1" x14ac:dyDescent="0.2"/>
    <row r="7244" ht="12.75" hidden="1" customHeight="1" x14ac:dyDescent="0.2"/>
    <row r="7245" ht="12.75" hidden="1" customHeight="1" x14ac:dyDescent="0.2"/>
    <row r="7246" ht="12.75" hidden="1" customHeight="1" x14ac:dyDescent="0.2"/>
    <row r="7247" ht="12.75" hidden="1" customHeight="1" x14ac:dyDescent="0.2"/>
    <row r="7248" ht="12.75" hidden="1" customHeight="1" x14ac:dyDescent="0.2"/>
    <row r="7249" ht="12.75" hidden="1" customHeight="1" x14ac:dyDescent="0.2"/>
    <row r="7250" ht="12.75" hidden="1" customHeight="1" x14ac:dyDescent="0.2"/>
    <row r="7251" ht="12.75" hidden="1" customHeight="1" x14ac:dyDescent="0.2"/>
    <row r="7252" ht="12.75" hidden="1" customHeight="1" x14ac:dyDescent="0.2"/>
    <row r="7253" ht="12.75" hidden="1" customHeight="1" x14ac:dyDescent="0.2"/>
    <row r="7254" ht="12.75" hidden="1" customHeight="1" x14ac:dyDescent="0.2"/>
    <row r="7255" ht="12.75" hidden="1" customHeight="1" x14ac:dyDescent="0.2"/>
    <row r="7256" ht="12.75" hidden="1" customHeight="1" x14ac:dyDescent="0.2"/>
    <row r="7257" ht="12.75" hidden="1" customHeight="1" x14ac:dyDescent="0.2"/>
    <row r="7258" ht="12.75" hidden="1" customHeight="1" x14ac:dyDescent="0.2"/>
    <row r="7259" ht="12.75" hidden="1" customHeight="1" x14ac:dyDescent="0.2"/>
    <row r="7260" ht="12.75" hidden="1" customHeight="1" x14ac:dyDescent="0.2"/>
    <row r="7261" ht="12.75" hidden="1" customHeight="1" x14ac:dyDescent="0.2"/>
    <row r="7262" ht="12.75" hidden="1" customHeight="1" x14ac:dyDescent="0.2"/>
    <row r="7263" ht="12.75" hidden="1" customHeight="1" x14ac:dyDescent="0.2"/>
    <row r="7264" ht="12.75" hidden="1" customHeight="1" x14ac:dyDescent="0.2"/>
    <row r="7265" ht="12.75" hidden="1" customHeight="1" x14ac:dyDescent="0.2"/>
    <row r="7266" ht="12.75" hidden="1" customHeight="1" x14ac:dyDescent="0.2"/>
    <row r="7267" ht="12.75" hidden="1" customHeight="1" x14ac:dyDescent="0.2"/>
    <row r="7268" ht="12.75" hidden="1" customHeight="1" x14ac:dyDescent="0.2"/>
    <row r="7269" ht="12.75" hidden="1" customHeight="1" x14ac:dyDescent="0.2"/>
    <row r="7270" ht="12.75" hidden="1" customHeight="1" x14ac:dyDescent="0.2"/>
    <row r="7271" ht="12.75" hidden="1" customHeight="1" x14ac:dyDescent="0.2"/>
    <row r="7272" ht="12.75" hidden="1" customHeight="1" x14ac:dyDescent="0.2"/>
    <row r="7273" ht="12.75" hidden="1" customHeight="1" x14ac:dyDescent="0.2"/>
    <row r="7274" ht="12.75" hidden="1" customHeight="1" x14ac:dyDescent="0.2"/>
    <row r="7275" ht="12.75" hidden="1" customHeight="1" x14ac:dyDescent="0.2"/>
    <row r="7276" ht="12.75" hidden="1" customHeight="1" x14ac:dyDescent="0.2"/>
    <row r="7277" ht="12.75" hidden="1" customHeight="1" x14ac:dyDescent="0.2"/>
    <row r="7278" ht="12.75" hidden="1" customHeight="1" x14ac:dyDescent="0.2"/>
    <row r="7279" ht="12.75" hidden="1" customHeight="1" x14ac:dyDescent="0.2"/>
    <row r="7280" ht="12.75" hidden="1" customHeight="1" x14ac:dyDescent="0.2"/>
    <row r="7281" ht="12.75" hidden="1" customHeight="1" x14ac:dyDescent="0.2"/>
    <row r="7282" ht="12.75" hidden="1" customHeight="1" x14ac:dyDescent="0.2"/>
    <row r="7283" ht="12.75" hidden="1" customHeight="1" x14ac:dyDescent="0.2"/>
    <row r="7284" ht="12.75" hidden="1" customHeight="1" x14ac:dyDescent="0.2"/>
    <row r="7285" ht="12.75" hidden="1" customHeight="1" x14ac:dyDescent="0.2"/>
    <row r="7286" ht="12.75" hidden="1" customHeight="1" x14ac:dyDescent="0.2"/>
    <row r="7287" ht="12.75" hidden="1" customHeight="1" x14ac:dyDescent="0.2"/>
    <row r="7288" ht="12.75" hidden="1" customHeight="1" x14ac:dyDescent="0.2"/>
    <row r="7289" ht="12.75" hidden="1" customHeight="1" x14ac:dyDescent="0.2"/>
    <row r="7290" ht="12.75" hidden="1" customHeight="1" x14ac:dyDescent="0.2"/>
    <row r="7291" ht="12.75" hidden="1" customHeight="1" x14ac:dyDescent="0.2"/>
    <row r="7292" ht="12.75" hidden="1" customHeight="1" x14ac:dyDescent="0.2"/>
    <row r="7293" ht="12.75" hidden="1" customHeight="1" x14ac:dyDescent="0.2"/>
    <row r="7294" ht="12.75" hidden="1" customHeight="1" x14ac:dyDescent="0.2"/>
    <row r="7295" ht="12.75" hidden="1" customHeight="1" x14ac:dyDescent="0.2"/>
    <row r="7296" ht="12.75" hidden="1" customHeight="1" x14ac:dyDescent="0.2"/>
    <row r="7297" ht="12.75" hidden="1" customHeight="1" x14ac:dyDescent="0.2"/>
    <row r="7298" ht="12.75" hidden="1" customHeight="1" x14ac:dyDescent="0.2"/>
    <row r="7299" ht="12.75" hidden="1" customHeight="1" x14ac:dyDescent="0.2"/>
    <row r="7300" ht="12.75" hidden="1" customHeight="1" x14ac:dyDescent="0.2"/>
    <row r="7301" ht="12.75" hidden="1" customHeight="1" x14ac:dyDescent="0.2"/>
    <row r="7302" ht="12.75" hidden="1" customHeight="1" x14ac:dyDescent="0.2"/>
    <row r="7303" ht="12.75" hidden="1" customHeight="1" x14ac:dyDescent="0.2"/>
    <row r="7304" ht="12.75" hidden="1" customHeight="1" x14ac:dyDescent="0.2"/>
    <row r="7305" ht="12.75" hidden="1" customHeight="1" x14ac:dyDescent="0.2"/>
    <row r="7306" ht="12.75" hidden="1" customHeight="1" x14ac:dyDescent="0.2"/>
    <row r="7307" ht="12.75" hidden="1" customHeight="1" x14ac:dyDescent="0.2"/>
    <row r="7308" ht="12.75" hidden="1" customHeight="1" x14ac:dyDescent="0.2"/>
    <row r="7309" ht="12.75" hidden="1" customHeight="1" x14ac:dyDescent="0.2"/>
    <row r="7310" ht="12.75" hidden="1" customHeight="1" x14ac:dyDescent="0.2"/>
    <row r="7311" ht="12.75" hidden="1" customHeight="1" x14ac:dyDescent="0.2"/>
    <row r="7312" ht="12.75" hidden="1" customHeight="1" x14ac:dyDescent="0.2"/>
    <row r="7313" ht="12.75" hidden="1" customHeight="1" x14ac:dyDescent="0.2"/>
    <row r="7314" ht="12.75" hidden="1" customHeight="1" x14ac:dyDescent="0.2"/>
    <row r="7315" ht="12.75" hidden="1" customHeight="1" x14ac:dyDescent="0.2"/>
    <row r="7316" ht="12.75" hidden="1" customHeight="1" x14ac:dyDescent="0.2"/>
    <row r="7317" ht="12.75" hidden="1" customHeight="1" x14ac:dyDescent="0.2"/>
    <row r="7318" ht="12.75" hidden="1" customHeight="1" x14ac:dyDescent="0.2"/>
    <row r="7319" ht="12.75" hidden="1" customHeight="1" x14ac:dyDescent="0.2"/>
    <row r="7320" ht="12.75" hidden="1" customHeight="1" x14ac:dyDescent="0.2"/>
    <row r="7321" ht="12.75" hidden="1" customHeight="1" x14ac:dyDescent="0.2"/>
    <row r="7322" ht="12.75" hidden="1" customHeight="1" x14ac:dyDescent="0.2"/>
    <row r="7323" ht="12.75" hidden="1" customHeight="1" x14ac:dyDescent="0.2"/>
    <row r="7324" ht="12.75" hidden="1" customHeight="1" x14ac:dyDescent="0.2"/>
    <row r="7325" ht="12.75" hidden="1" customHeight="1" x14ac:dyDescent="0.2"/>
    <row r="7326" ht="12.75" hidden="1" customHeight="1" x14ac:dyDescent="0.2"/>
    <row r="7327" ht="12.75" hidden="1" customHeight="1" x14ac:dyDescent="0.2"/>
    <row r="7328" ht="12.75" hidden="1" customHeight="1" x14ac:dyDescent="0.2"/>
    <row r="7329" ht="12.75" hidden="1" customHeight="1" x14ac:dyDescent="0.2"/>
    <row r="7330" ht="12.75" hidden="1" customHeight="1" x14ac:dyDescent="0.2"/>
    <row r="7331" ht="12.75" hidden="1" customHeight="1" x14ac:dyDescent="0.2"/>
    <row r="7332" ht="12.75" hidden="1" customHeight="1" x14ac:dyDescent="0.2"/>
    <row r="7333" ht="12.75" hidden="1" customHeight="1" x14ac:dyDescent="0.2"/>
    <row r="7334" ht="12.75" hidden="1" customHeight="1" x14ac:dyDescent="0.2"/>
    <row r="7335" ht="12.75" hidden="1" customHeight="1" x14ac:dyDescent="0.2"/>
    <row r="7336" ht="12.75" hidden="1" customHeight="1" x14ac:dyDescent="0.2"/>
    <row r="7337" ht="12.75" hidden="1" customHeight="1" x14ac:dyDescent="0.2"/>
    <row r="7338" ht="12.75" hidden="1" customHeight="1" x14ac:dyDescent="0.2"/>
    <row r="7339" ht="12.75" hidden="1" customHeight="1" x14ac:dyDescent="0.2"/>
    <row r="7340" ht="12.75" hidden="1" customHeight="1" x14ac:dyDescent="0.2"/>
    <row r="7341" ht="12.75" hidden="1" customHeight="1" x14ac:dyDescent="0.2"/>
    <row r="7342" ht="12.75" hidden="1" customHeight="1" x14ac:dyDescent="0.2"/>
    <row r="7343" ht="12.75" hidden="1" customHeight="1" x14ac:dyDescent="0.2"/>
    <row r="7344" ht="12.75" hidden="1" customHeight="1" x14ac:dyDescent="0.2"/>
    <row r="7345" ht="12.75" hidden="1" customHeight="1" x14ac:dyDescent="0.2"/>
    <row r="7346" ht="12.75" hidden="1" customHeight="1" x14ac:dyDescent="0.2"/>
    <row r="7347" ht="12.75" hidden="1" customHeight="1" x14ac:dyDescent="0.2"/>
    <row r="7348" ht="12.75" hidden="1" customHeight="1" x14ac:dyDescent="0.2"/>
    <row r="7349" ht="12.75" hidden="1" customHeight="1" x14ac:dyDescent="0.2"/>
    <row r="7350" ht="12.75" hidden="1" customHeight="1" x14ac:dyDescent="0.2"/>
    <row r="7351" ht="12.75" hidden="1" customHeight="1" x14ac:dyDescent="0.2"/>
    <row r="7352" ht="12.75" hidden="1" customHeight="1" x14ac:dyDescent="0.2"/>
    <row r="7353" ht="12.75" hidden="1" customHeight="1" x14ac:dyDescent="0.2"/>
    <row r="7354" ht="12.75" hidden="1" customHeight="1" x14ac:dyDescent="0.2"/>
    <row r="7355" ht="12.75" hidden="1" customHeight="1" x14ac:dyDescent="0.2"/>
    <row r="7356" ht="12.75" hidden="1" customHeight="1" x14ac:dyDescent="0.2"/>
    <row r="7357" ht="12.75" hidden="1" customHeight="1" x14ac:dyDescent="0.2"/>
    <row r="7358" ht="12.75" hidden="1" customHeight="1" x14ac:dyDescent="0.2"/>
    <row r="7359" ht="12.75" hidden="1" customHeight="1" x14ac:dyDescent="0.2"/>
    <row r="7360" ht="12.75" hidden="1" customHeight="1" x14ac:dyDescent="0.2"/>
    <row r="7361" ht="12.75" hidden="1" customHeight="1" x14ac:dyDescent="0.2"/>
    <row r="7362" ht="12.75" hidden="1" customHeight="1" x14ac:dyDescent="0.2"/>
    <row r="7363" ht="12.75" hidden="1" customHeight="1" x14ac:dyDescent="0.2"/>
    <row r="7364" ht="12.75" hidden="1" customHeight="1" x14ac:dyDescent="0.2"/>
    <row r="7365" ht="12.75" hidden="1" customHeight="1" x14ac:dyDescent="0.2"/>
    <row r="7366" ht="12.75" hidden="1" customHeight="1" x14ac:dyDescent="0.2"/>
    <row r="7367" ht="12.75" hidden="1" customHeight="1" x14ac:dyDescent="0.2"/>
    <row r="7368" ht="12.75" hidden="1" customHeight="1" x14ac:dyDescent="0.2"/>
    <row r="7369" ht="12.75" hidden="1" customHeight="1" x14ac:dyDescent="0.2"/>
    <row r="7370" ht="12.75" hidden="1" customHeight="1" x14ac:dyDescent="0.2"/>
    <row r="7371" ht="12.75" hidden="1" customHeight="1" x14ac:dyDescent="0.2"/>
    <row r="7372" ht="12.75" hidden="1" customHeight="1" x14ac:dyDescent="0.2"/>
    <row r="7373" ht="12.75" hidden="1" customHeight="1" x14ac:dyDescent="0.2"/>
    <row r="7374" ht="12.75" hidden="1" customHeight="1" x14ac:dyDescent="0.2"/>
    <row r="7375" ht="12.75" hidden="1" customHeight="1" x14ac:dyDescent="0.2"/>
    <row r="7376" ht="12.75" hidden="1" customHeight="1" x14ac:dyDescent="0.2"/>
    <row r="7377" ht="12.75" hidden="1" customHeight="1" x14ac:dyDescent="0.2"/>
    <row r="7378" ht="12.75" hidden="1" customHeight="1" x14ac:dyDescent="0.2"/>
    <row r="7379" ht="12.75" hidden="1" customHeight="1" x14ac:dyDescent="0.2"/>
    <row r="7380" ht="12.75" hidden="1" customHeight="1" x14ac:dyDescent="0.2"/>
    <row r="7381" ht="12.75" hidden="1" customHeight="1" x14ac:dyDescent="0.2"/>
    <row r="7382" ht="12.75" hidden="1" customHeight="1" x14ac:dyDescent="0.2"/>
    <row r="7383" ht="12.75" hidden="1" customHeight="1" x14ac:dyDescent="0.2"/>
    <row r="7384" ht="12.75" hidden="1" customHeight="1" x14ac:dyDescent="0.2"/>
    <row r="7385" ht="12.75" hidden="1" customHeight="1" x14ac:dyDescent="0.2"/>
    <row r="7386" ht="12.75" hidden="1" customHeight="1" x14ac:dyDescent="0.2"/>
    <row r="7387" ht="12.75" hidden="1" customHeight="1" x14ac:dyDescent="0.2"/>
    <row r="7388" ht="12.75" hidden="1" customHeight="1" x14ac:dyDescent="0.2"/>
    <row r="7389" ht="12.75" hidden="1" customHeight="1" x14ac:dyDescent="0.2"/>
    <row r="7390" ht="12.75" hidden="1" customHeight="1" x14ac:dyDescent="0.2"/>
    <row r="7391" ht="12.75" hidden="1" customHeight="1" x14ac:dyDescent="0.2"/>
    <row r="7392" ht="12.75" hidden="1" customHeight="1" x14ac:dyDescent="0.2"/>
    <row r="7393" ht="12.75" hidden="1" customHeight="1" x14ac:dyDescent="0.2"/>
    <row r="7394" ht="12.75" hidden="1" customHeight="1" x14ac:dyDescent="0.2"/>
    <row r="7395" ht="12.75" hidden="1" customHeight="1" x14ac:dyDescent="0.2"/>
    <row r="7396" ht="12.75" hidden="1" customHeight="1" x14ac:dyDescent="0.2"/>
    <row r="7397" ht="12.75" hidden="1" customHeight="1" x14ac:dyDescent="0.2"/>
    <row r="7398" ht="12.75" hidden="1" customHeight="1" x14ac:dyDescent="0.2"/>
    <row r="7399" ht="12.75" hidden="1" customHeight="1" x14ac:dyDescent="0.2"/>
    <row r="7400" ht="12.75" hidden="1" customHeight="1" x14ac:dyDescent="0.2"/>
    <row r="7401" ht="12.75" hidden="1" customHeight="1" x14ac:dyDescent="0.2"/>
    <row r="7402" ht="12.75" hidden="1" customHeight="1" x14ac:dyDescent="0.2"/>
    <row r="7403" ht="12.75" hidden="1" customHeight="1" x14ac:dyDescent="0.2"/>
    <row r="7404" ht="12.75" hidden="1" customHeight="1" x14ac:dyDescent="0.2"/>
    <row r="7405" ht="12.75" hidden="1" customHeight="1" x14ac:dyDescent="0.2"/>
    <row r="7406" ht="12.75" hidden="1" customHeight="1" x14ac:dyDescent="0.2"/>
    <row r="7407" ht="12.75" hidden="1" customHeight="1" x14ac:dyDescent="0.2"/>
    <row r="7408" ht="12.75" hidden="1" customHeight="1" x14ac:dyDescent="0.2"/>
    <row r="7409" ht="12.75" hidden="1" customHeight="1" x14ac:dyDescent="0.2"/>
    <row r="7410" ht="12.75" hidden="1" customHeight="1" x14ac:dyDescent="0.2"/>
    <row r="7411" ht="12.75" hidden="1" customHeight="1" x14ac:dyDescent="0.2"/>
    <row r="7412" ht="12.75" hidden="1" customHeight="1" x14ac:dyDescent="0.2"/>
    <row r="7413" ht="12.75" hidden="1" customHeight="1" x14ac:dyDescent="0.2"/>
    <row r="7414" ht="12.75" hidden="1" customHeight="1" x14ac:dyDescent="0.2"/>
    <row r="7415" ht="12.75" hidden="1" customHeight="1" x14ac:dyDescent="0.2"/>
    <row r="7416" ht="12.75" hidden="1" customHeight="1" x14ac:dyDescent="0.2"/>
    <row r="7417" ht="12.75" hidden="1" customHeight="1" x14ac:dyDescent="0.2"/>
    <row r="7418" ht="12.75" hidden="1" customHeight="1" x14ac:dyDescent="0.2"/>
    <row r="7419" ht="12.75" hidden="1" customHeight="1" x14ac:dyDescent="0.2"/>
    <row r="7420" ht="12.75" hidden="1" customHeight="1" x14ac:dyDescent="0.2"/>
    <row r="7421" ht="12.75" hidden="1" customHeight="1" x14ac:dyDescent="0.2"/>
    <row r="7422" ht="12.75" hidden="1" customHeight="1" x14ac:dyDescent="0.2"/>
    <row r="7423" ht="12.75" hidden="1" customHeight="1" x14ac:dyDescent="0.2"/>
    <row r="7424" ht="12.75" hidden="1" customHeight="1" x14ac:dyDescent="0.2"/>
    <row r="7425" ht="12.75" hidden="1" customHeight="1" x14ac:dyDescent="0.2"/>
    <row r="7426" ht="12.75" hidden="1" customHeight="1" x14ac:dyDescent="0.2"/>
    <row r="7427" ht="12.75" hidden="1" customHeight="1" x14ac:dyDescent="0.2"/>
    <row r="7428" ht="12.75" hidden="1" customHeight="1" x14ac:dyDescent="0.2"/>
    <row r="7429" ht="12.75" hidden="1" customHeight="1" x14ac:dyDescent="0.2"/>
    <row r="7430" ht="12.75" hidden="1" customHeight="1" x14ac:dyDescent="0.2"/>
    <row r="7431" ht="12.75" hidden="1" customHeight="1" x14ac:dyDescent="0.2"/>
    <row r="7432" ht="12.75" hidden="1" customHeight="1" x14ac:dyDescent="0.2"/>
    <row r="7433" ht="12.75" hidden="1" customHeight="1" x14ac:dyDescent="0.2"/>
    <row r="7434" ht="12.75" hidden="1" customHeight="1" x14ac:dyDescent="0.2"/>
    <row r="7435" ht="12.75" hidden="1" customHeight="1" x14ac:dyDescent="0.2"/>
    <row r="7436" ht="12.75" hidden="1" customHeight="1" x14ac:dyDescent="0.2"/>
    <row r="7437" ht="12.75" hidden="1" customHeight="1" x14ac:dyDescent="0.2"/>
    <row r="7438" ht="12.75" hidden="1" customHeight="1" x14ac:dyDescent="0.2"/>
    <row r="7439" ht="12.75" hidden="1" customHeight="1" x14ac:dyDescent="0.2"/>
    <row r="7440" ht="12.75" hidden="1" customHeight="1" x14ac:dyDescent="0.2"/>
    <row r="7441" ht="12.75" hidden="1" customHeight="1" x14ac:dyDescent="0.2"/>
    <row r="7442" ht="12.75" hidden="1" customHeight="1" x14ac:dyDescent="0.2"/>
    <row r="7443" ht="12.75" hidden="1" customHeight="1" x14ac:dyDescent="0.2"/>
    <row r="7444" ht="12.75" hidden="1" customHeight="1" x14ac:dyDescent="0.2"/>
    <row r="7445" ht="12.75" hidden="1" customHeight="1" x14ac:dyDescent="0.2"/>
    <row r="7446" ht="12.75" hidden="1" customHeight="1" x14ac:dyDescent="0.2"/>
    <row r="7447" ht="12.75" hidden="1" customHeight="1" x14ac:dyDescent="0.2"/>
    <row r="7448" ht="12.75" hidden="1" customHeight="1" x14ac:dyDescent="0.2"/>
    <row r="7449" ht="12.75" hidden="1" customHeight="1" x14ac:dyDescent="0.2"/>
    <row r="7450" ht="12.75" hidden="1" customHeight="1" x14ac:dyDescent="0.2"/>
    <row r="7451" ht="12.75" hidden="1" customHeight="1" x14ac:dyDescent="0.2"/>
    <row r="7452" ht="12.75" hidden="1" customHeight="1" x14ac:dyDescent="0.2"/>
    <row r="7453" ht="12.75" hidden="1" customHeight="1" x14ac:dyDescent="0.2"/>
    <row r="7454" ht="12.75" hidden="1" customHeight="1" x14ac:dyDescent="0.2"/>
    <row r="7455" ht="12.75" hidden="1" customHeight="1" x14ac:dyDescent="0.2"/>
    <row r="7456" ht="12.75" hidden="1" customHeight="1" x14ac:dyDescent="0.2"/>
    <row r="7457" ht="12.75" hidden="1" customHeight="1" x14ac:dyDescent="0.2"/>
    <row r="7458" ht="12.75" hidden="1" customHeight="1" x14ac:dyDescent="0.2"/>
    <row r="7459" ht="12.75" hidden="1" customHeight="1" x14ac:dyDescent="0.2"/>
    <row r="7460" ht="12.75" hidden="1" customHeight="1" x14ac:dyDescent="0.2"/>
    <row r="7461" ht="12.75" hidden="1" customHeight="1" x14ac:dyDescent="0.2"/>
    <row r="7462" ht="12.75" hidden="1" customHeight="1" x14ac:dyDescent="0.2"/>
    <row r="7463" ht="12.75" hidden="1" customHeight="1" x14ac:dyDescent="0.2"/>
    <row r="7464" ht="12.75" hidden="1" customHeight="1" x14ac:dyDescent="0.2"/>
    <row r="7465" ht="12.75" hidden="1" customHeight="1" x14ac:dyDescent="0.2"/>
    <row r="7466" ht="12.75" hidden="1" customHeight="1" x14ac:dyDescent="0.2"/>
    <row r="7467" ht="12.75" hidden="1" customHeight="1" x14ac:dyDescent="0.2"/>
    <row r="7468" ht="12.75" hidden="1" customHeight="1" x14ac:dyDescent="0.2"/>
    <row r="7469" ht="12.75" hidden="1" customHeight="1" x14ac:dyDescent="0.2"/>
    <row r="7470" ht="12.75" hidden="1" customHeight="1" x14ac:dyDescent="0.2"/>
    <row r="7471" ht="12.75" hidden="1" customHeight="1" x14ac:dyDescent="0.2"/>
    <row r="7472" ht="12.75" hidden="1" customHeight="1" x14ac:dyDescent="0.2"/>
    <row r="7473" ht="12.75" hidden="1" customHeight="1" x14ac:dyDescent="0.2"/>
    <row r="7474" ht="12.75" hidden="1" customHeight="1" x14ac:dyDescent="0.2"/>
    <row r="7475" ht="12.75" hidden="1" customHeight="1" x14ac:dyDescent="0.2"/>
    <row r="7476" ht="12.75" hidden="1" customHeight="1" x14ac:dyDescent="0.2"/>
    <row r="7477" ht="12.75" hidden="1" customHeight="1" x14ac:dyDescent="0.2"/>
    <row r="7478" ht="12.75" hidden="1" customHeight="1" x14ac:dyDescent="0.2"/>
    <row r="7479" ht="12.75" hidden="1" customHeight="1" x14ac:dyDescent="0.2"/>
    <row r="7480" ht="12.75" hidden="1" customHeight="1" x14ac:dyDescent="0.2"/>
    <row r="7481" ht="12.75" hidden="1" customHeight="1" x14ac:dyDescent="0.2"/>
    <row r="7482" ht="12.75" hidden="1" customHeight="1" x14ac:dyDescent="0.2"/>
    <row r="7483" ht="12.75" hidden="1" customHeight="1" x14ac:dyDescent="0.2"/>
    <row r="7484" ht="12.75" hidden="1" customHeight="1" x14ac:dyDescent="0.2"/>
    <row r="7485" ht="12.75" hidden="1" customHeight="1" x14ac:dyDescent="0.2"/>
    <row r="7486" ht="12.75" hidden="1" customHeight="1" x14ac:dyDescent="0.2"/>
    <row r="7487" ht="12.75" hidden="1" customHeight="1" x14ac:dyDescent="0.2"/>
    <row r="7488" ht="12.75" hidden="1" customHeight="1" x14ac:dyDescent="0.2"/>
    <row r="7489" ht="12.75" hidden="1" customHeight="1" x14ac:dyDescent="0.2"/>
    <row r="7490" ht="12.75" hidden="1" customHeight="1" x14ac:dyDescent="0.2"/>
    <row r="7491" ht="12.75" hidden="1" customHeight="1" x14ac:dyDescent="0.2"/>
    <row r="7492" ht="12.75" hidden="1" customHeight="1" x14ac:dyDescent="0.2"/>
    <row r="7493" ht="12.75" hidden="1" customHeight="1" x14ac:dyDescent="0.2"/>
    <row r="7494" ht="12.75" hidden="1" customHeight="1" x14ac:dyDescent="0.2"/>
    <row r="7495" ht="12.75" hidden="1" customHeight="1" x14ac:dyDescent="0.2"/>
    <row r="7496" ht="12.75" hidden="1" customHeight="1" x14ac:dyDescent="0.2"/>
    <row r="7497" ht="12.75" hidden="1" customHeight="1" x14ac:dyDescent="0.2"/>
    <row r="7498" ht="12.75" hidden="1" customHeight="1" x14ac:dyDescent="0.2"/>
    <row r="7499" ht="12.75" hidden="1" customHeight="1" x14ac:dyDescent="0.2"/>
    <row r="7500" ht="12.75" hidden="1" customHeight="1" x14ac:dyDescent="0.2"/>
    <row r="7501" ht="12.75" hidden="1" customHeight="1" x14ac:dyDescent="0.2"/>
    <row r="7502" ht="12.75" hidden="1" customHeight="1" x14ac:dyDescent="0.2"/>
    <row r="7503" ht="12.75" hidden="1" customHeight="1" x14ac:dyDescent="0.2"/>
    <row r="7504" ht="12.75" hidden="1" customHeight="1" x14ac:dyDescent="0.2"/>
    <row r="7505" ht="12.75" hidden="1" customHeight="1" x14ac:dyDescent="0.2"/>
    <row r="7506" ht="12.75" hidden="1" customHeight="1" x14ac:dyDescent="0.2"/>
    <row r="7507" ht="12.75" hidden="1" customHeight="1" x14ac:dyDescent="0.2"/>
    <row r="7508" ht="12.75" hidden="1" customHeight="1" x14ac:dyDescent="0.2"/>
    <row r="7509" ht="12.75" hidden="1" customHeight="1" x14ac:dyDescent="0.2"/>
    <row r="7510" ht="12.75" hidden="1" customHeight="1" x14ac:dyDescent="0.2"/>
    <row r="7511" ht="12.75" hidden="1" customHeight="1" x14ac:dyDescent="0.2"/>
    <row r="7512" ht="12.75" hidden="1" customHeight="1" x14ac:dyDescent="0.2"/>
    <row r="7513" ht="12.75" hidden="1" customHeight="1" x14ac:dyDescent="0.2"/>
    <row r="7514" ht="12.75" hidden="1" customHeight="1" x14ac:dyDescent="0.2"/>
    <row r="7515" ht="12.75" hidden="1" customHeight="1" x14ac:dyDescent="0.2"/>
    <row r="7516" ht="12.75" hidden="1" customHeight="1" x14ac:dyDescent="0.2"/>
    <row r="7517" ht="12.75" hidden="1" customHeight="1" x14ac:dyDescent="0.2"/>
    <row r="7518" ht="12.75" hidden="1" customHeight="1" x14ac:dyDescent="0.2"/>
    <row r="7519" ht="12.75" hidden="1" customHeight="1" x14ac:dyDescent="0.2"/>
    <row r="7520" ht="12.75" hidden="1" customHeight="1" x14ac:dyDescent="0.2"/>
    <row r="7521" ht="12.75" hidden="1" customHeight="1" x14ac:dyDescent="0.2"/>
    <row r="7522" ht="12.75" hidden="1" customHeight="1" x14ac:dyDescent="0.2"/>
    <row r="7523" ht="12.75" hidden="1" customHeight="1" x14ac:dyDescent="0.2"/>
    <row r="7524" ht="12.75" hidden="1" customHeight="1" x14ac:dyDescent="0.2"/>
    <row r="7525" ht="12.75" hidden="1" customHeight="1" x14ac:dyDescent="0.2"/>
    <row r="7526" ht="12.75" hidden="1" customHeight="1" x14ac:dyDescent="0.2"/>
    <row r="7527" ht="12.75" hidden="1" customHeight="1" x14ac:dyDescent="0.2"/>
    <row r="7528" ht="12.75" hidden="1" customHeight="1" x14ac:dyDescent="0.2"/>
    <row r="7529" ht="12.75" hidden="1" customHeight="1" x14ac:dyDescent="0.2"/>
    <row r="7530" ht="12.75" hidden="1" customHeight="1" x14ac:dyDescent="0.2"/>
    <row r="7531" ht="12.75" hidden="1" customHeight="1" x14ac:dyDescent="0.2"/>
    <row r="7532" ht="12.75" hidden="1" customHeight="1" x14ac:dyDescent="0.2"/>
    <row r="7533" ht="12.75" hidden="1" customHeight="1" x14ac:dyDescent="0.2"/>
    <row r="7534" ht="12.75" hidden="1" customHeight="1" x14ac:dyDescent="0.2"/>
    <row r="7535" ht="12.75" hidden="1" customHeight="1" x14ac:dyDescent="0.2"/>
    <row r="7536" ht="12.75" hidden="1" customHeight="1" x14ac:dyDescent="0.2"/>
    <row r="7537" ht="12.75" hidden="1" customHeight="1" x14ac:dyDescent="0.2"/>
    <row r="7538" ht="12.75" hidden="1" customHeight="1" x14ac:dyDescent="0.2"/>
    <row r="7539" ht="12.75" hidden="1" customHeight="1" x14ac:dyDescent="0.2"/>
    <row r="7540" ht="12.75" hidden="1" customHeight="1" x14ac:dyDescent="0.2"/>
    <row r="7541" ht="12.75" hidden="1" customHeight="1" x14ac:dyDescent="0.2"/>
    <row r="7542" ht="12.75" hidden="1" customHeight="1" x14ac:dyDescent="0.2"/>
    <row r="7543" ht="12.75" hidden="1" customHeight="1" x14ac:dyDescent="0.2"/>
    <row r="7544" ht="12.75" hidden="1" customHeight="1" x14ac:dyDescent="0.2"/>
    <row r="7545" ht="12.75" hidden="1" customHeight="1" x14ac:dyDescent="0.2"/>
    <row r="7546" ht="12.75" hidden="1" customHeight="1" x14ac:dyDescent="0.2"/>
    <row r="7547" ht="12.75" hidden="1" customHeight="1" x14ac:dyDescent="0.2"/>
    <row r="7548" ht="12.75" hidden="1" customHeight="1" x14ac:dyDescent="0.2"/>
    <row r="7549" ht="12.75" hidden="1" customHeight="1" x14ac:dyDescent="0.2"/>
    <row r="7550" ht="12.75" hidden="1" customHeight="1" x14ac:dyDescent="0.2"/>
    <row r="7551" ht="12.75" hidden="1" customHeight="1" x14ac:dyDescent="0.2"/>
    <row r="7552" ht="12.75" hidden="1" customHeight="1" x14ac:dyDescent="0.2"/>
    <row r="7553" ht="12.75" hidden="1" customHeight="1" x14ac:dyDescent="0.2"/>
    <row r="7554" ht="12.75" hidden="1" customHeight="1" x14ac:dyDescent="0.2"/>
    <row r="7555" ht="12.75" hidden="1" customHeight="1" x14ac:dyDescent="0.2"/>
    <row r="7556" ht="12.75" hidden="1" customHeight="1" x14ac:dyDescent="0.2"/>
    <row r="7557" ht="12.75" hidden="1" customHeight="1" x14ac:dyDescent="0.2"/>
    <row r="7558" ht="12.75" hidden="1" customHeight="1" x14ac:dyDescent="0.2"/>
    <row r="7559" ht="12.75" hidden="1" customHeight="1" x14ac:dyDescent="0.2"/>
    <row r="7560" ht="12.75" hidden="1" customHeight="1" x14ac:dyDescent="0.2"/>
    <row r="7561" ht="12.75" hidden="1" customHeight="1" x14ac:dyDescent="0.2"/>
    <row r="7562" ht="12.75" hidden="1" customHeight="1" x14ac:dyDescent="0.2"/>
    <row r="7563" ht="12.75" hidden="1" customHeight="1" x14ac:dyDescent="0.2"/>
    <row r="7564" ht="12.75" hidden="1" customHeight="1" x14ac:dyDescent="0.2"/>
    <row r="7565" ht="12.75" hidden="1" customHeight="1" x14ac:dyDescent="0.2"/>
    <row r="7566" ht="12.75" hidden="1" customHeight="1" x14ac:dyDescent="0.2"/>
    <row r="7567" ht="12.75" hidden="1" customHeight="1" x14ac:dyDescent="0.2"/>
    <row r="7568" ht="12.75" hidden="1" customHeight="1" x14ac:dyDescent="0.2"/>
    <row r="7569" ht="12.75" hidden="1" customHeight="1" x14ac:dyDescent="0.2"/>
    <row r="7570" ht="12.75" hidden="1" customHeight="1" x14ac:dyDescent="0.2"/>
    <row r="7571" ht="12.75" hidden="1" customHeight="1" x14ac:dyDescent="0.2"/>
    <row r="7572" ht="12.75" hidden="1" customHeight="1" x14ac:dyDescent="0.2"/>
    <row r="7573" ht="12.75" hidden="1" customHeight="1" x14ac:dyDescent="0.2"/>
    <row r="7574" ht="12.75" hidden="1" customHeight="1" x14ac:dyDescent="0.2"/>
    <row r="7575" ht="12.75" hidden="1" customHeight="1" x14ac:dyDescent="0.2"/>
    <row r="7576" ht="12.75" hidden="1" customHeight="1" x14ac:dyDescent="0.2"/>
    <row r="7577" ht="12.75" hidden="1" customHeight="1" x14ac:dyDescent="0.2"/>
    <row r="7578" ht="12.75" hidden="1" customHeight="1" x14ac:dyDescent="0.2"/>
    <row r="7579" ht="12.75" hidden="1" customHeight="1" x14ac:dyDescent="0.2"/>
    <row r="7580" ht="12.75" hidden="1" customHeight="1" x14ac:dyDescent="0.2"/>
    <row r="7581" ht="12.75" hidden="1" customHeight="1" x14ac:dyDescent="0.2"/>
    <row r="7582" ht="12.75" hidden="1" customHeight="1" x14ac:dyDescent="0.2"/>
    <row r="7583" ht="12.75" hidden="1" customHeight="1" x14ac:dyDescent="0.2"/>
    <row r="7584" ht="12.75" hidden="1" customHeight="1" x14ac:dyDescent="0.2"/>
    <row r="7585" ht="12.75" hidden="1" customHeight="1" x14ac:dyDescent="0.2"/>
    <row r="7586" ht="12.75" hidden="1" customHeight="1" x14ac:dyDescent="0.2"/>
    <row r="7587" ht="12.75" hidden="1" customHeight="1" x14ac:dyDescent="0.2"/>
    <row r="7588" ht="12.75" hidden="1" customHeight="1" x14ac:dyDescent="0.2"/>
    <row r="7589" ht="12.75" hidden="1" customHeight="1" x14ac:dyDescent="0.2"/>
    <row r="7590" ht="12.75" hidden="1" customHeight="1" x14ac:dyDescent="0.2"/>
    <row r="7591" ht="12.75" hidden="1" customHeight="1" x14ac:dyDescent="0.2"/>
    <row r="7592" ht="12.75" hidden="1" customHeight="1" x14ac:dyDescent="0.2"/>
    <row r="7593" ht="12.75" hidden="1" customHeight="1" x14ac:dyDescent="0.2"/>
    <row r="7594" ht="12.75" hidden="1" customHeight="1" x14ac:dyDescent="0.2"/>
    <row r="7595" ht="12.75" hidden="1" customHeight="1" x14ac:dyDescent="0.2"/>
    <row r="7596" ht="12.75" hidden="1" customHeight="1" x14ac:dyDescent="0.2"/>
    <row r="7597" ht="12.75" hidden="1" customHeight="1" x14ac:dyDescent="0.2"/>
    <row r="7598" ht="12.75" hidden="1" customHeight="1" x14ac:dyDescent="0.2"/>
    <row r="7599" ht="12.75" hidden="1" customHeight="1" x14ac:dyDescent="0.2"/>
    <row r="7600" ht="12.75" hidden="1" customHeight="1" x14ac:dyDescent="0.2"/>
    <row r="7601" ht="12.75" hidden="1" customHeight="1" x14ac:dyDescent="0.2"/>
    <row r="7602" ht="12.75" hidden="1" customHeight="1" x14ac:dyDescent="0.2"/>
    <row r="7603" ht="12.75" hidden="1" customHeight="1" x14ac:dyDescent="0.2"/>
    <row r="7604" ht="12.75" hidden="1" customHeight="1" x14ac:dyDescent="0.2"/>
    <row r="7605" ht="12.75" hidden="1" customHeight="1" x14ac:dyDescent="0.2"/>
    <row r="7606" ht="12.75" hidden="1" customHeight="1" x14ac:dyDescent="0.2"/>
    <row r="7607" ht="12.75" hidden="1" customHeight="1" x14ac:dyDescent="0.2"/>
    <row r="7608" ht="12.75" hidden="1" customHeight="1" x14ac:dyDescent="0.2"/>
    <row r="7609" ht="12.75" hidden="1" customHeight="1" x14ac:dyDescent="0.2"/>
    <row r="7610" ht="12.75" hidden="1" customHeight="1" x14ac:dyDescent="0.2"/>
    <row r="7611" ht="12.75" hidden="1" customHeight="1" x14ac:dyDescent="0.2"/>
    <row r="7612" ht="12.75" hidden="1" customHeight="1" x14ac:dyDescent="0.2"/>
    <row r="7613" ht="12.75" hidden="1" customHeight="1" x14ac:dyDescent="0.2"/>
    <row r="7614" ht="12.75" hidden="1" customHeight="1" x14ac:dyDescent="0.2"/>
    <row r="7615" ht="12.75" hidden="1" customHeight="1" x14ac:dyDescent="0.2"/>
    <row r="7616" ht="12.75" hidden="1" customHeight="1" x14ac:dyDescent="0.2"/>
    <row r="7617" ht="12.75" hidden="1" customHeight="1" x14ac:dyDescent="0.2"/>
    <row r="7618" ht="12.75" hidden="1" customHeight="1" x14ac:dyDescent="0.2"/>
    <row r="7619" ht="12.75" hidden="1" customHeight="1" x14ac:dyDescent="0.2"/>
    <row r="7620" ht="12.75" hidden="1" customHeight="1" x14ac:dyDescent="0.2"/>
    <row r="7621" ht="12.75" hidden="1" customHeight="1" x14ac:dyDescent="0.2"/>
    <row r="7622" ht="12.75" hidden="1" customHeight="1" x14ac:dyDescent="0.2"/>
    <row r="7623" ht="12.75" hidden="1" customHeight="1" x14ac:dyDescent="0.2"/>
    <row r="7624" ht="12.75" hidden="1" customHeight="1" x14ac:dyDescent="0.2"/>
    <row r="7625" ht="12.75" hidden="1" customHeight="1" x14ac:dyDescent="0.2"/>
    <row r="7626" ht="12.75" hidden="1" customHeight="1" x14ac:dyDescent="0.2"/>
    <row r="7627" ht="12.75" hidden="1" customHeight="1" x14ac:dyDescent="0.2"/>
    <row r="7628" ht="12.75" hidden="1" customHeight="1" x14ac:dyDescent="0.2"/>
    <row r="7629" ht="12.75" hidden="1" customHeight="1" x14ac:dyDescent="0.2"/>
    <row r="7630" ht="12.75" hidden="1" customHeight="1" x14ac:dyDescent="0.2"/>
    <row r="7631" ht="12.75" hidden="1" customHeight="1" x14ac:dyDescent="0.2"/>
    <row r="7632" ht="12.75" hidden="1" customHeight="1" x14ac:dyDescent="0.2"/>
    <row r="7633" ht="12.75" hidden="1" customHeight="1" x14ac:dyDescent="0.2"/>
    <row r="7634" ht="12.75" hidden="1" customHeight="1" x14ac:dyDescent="0.2"/>
    <row r="7635" ht="12.75" hidden="1" customHeight="1" x14ac:dyDescent="0.2"/>
    <row r="7636" ht="12.75" hidden="1" customHeight="1" x14ac:dyDescent="0.2"/>
    <row r="7637" ht="12.75" hidden="1" customHeight="1" x14ac:dyDescent="0.2"/>
    <row r="7638" ht="12.75" hidden="1" customHeight="1" x14ac:dyDescent="0.2"/>
    <row r="7639" ht="12.75" hidden="1" customHeight="1" x14ac:dyDescent="0.2"/>
    <row r="7640" ht="12.75" hidden="1" customHeight="1" x14ac:dyDescent="0.2"/>
    <row r="7641" ht="12.75" hidden="1" customHeight="1" x14ac:dyDescent="0.2"/>
    <row r="7642" ht="12.75" hidden="1" customHeight="1" x14ac:dyDescent="0.2"/>
    <row r="7643" ht="12.75" hidden="1" customHeight="1" x14ac:dyDescent="0.2"/>
    <row r="7644" ht="12.75" hidden="1" customHeight="1" x14ac:dyDescent="0.2"/>
    <row r="7645" ht="12.75" hidden="1" customHeight="1" x14ac:dyDescent="0.2"/>
    <row r="7646" ht="12.75" hidden="1" customHeight="1" x14ac:dyDescent="0.2"/>
    <row r="7647" ht="12.75" hidden="1" customHeight="1" x14ac:dyDescent="0.2"/>
    <row r="7648" ht="12.75" hidden="1" customHeight="1" x14ac:dyDescent="0.2"/>
    <row r="7649" ht="12.75" hidden="1" customHeight="1" x14ac:dyDescent="0.2"/>
    <row r="7650" ht="12.75" hidden="1" customHeight="1" x14ac:dyDescent="0.2"/>
    <row r="7651" ht="12.75" hidden="1" customHeight="1" x14ac:dyDescent="0.2"/>
    <row r="7652" ht="12.75" hidden="1" customHeight="1" x14ac:dyDescent="0.2"/>
    <row r="7653" ht="12.75" hidden="1" customHeight="1" x14ac:dyDescent="0.2"/>
    <row r="7654" ht="12.75" hidden="1" customHeight="1" x14ac:dyDescent="0.2"/>
    <row r="7655" ht="12.75" hidden="1" customHeight="1" x14ac:dyDescent="0.2"/>
    <row r="7656" ht="12.75" hidden="1" customHeight="1" x14ac:dyDescent="0.2"/>
    <row r="7657" ht="12.75" hidden="1" customHeight="1" x14ac:dyDescent="0.2"/>
    <row r="7658" ht="12.75" hidden="1" customHeight="1" x14ac:dyDescent="0.2"/>
    <row r="7659" ht="12.75" hidden="1" customHeight="1" x14ac:dyDescent="0.2"/>
    <row r="7660" ht="12.75" hidden="1" customHeight="1" x14ac:dyDescent="0.2"/>
    <row r="7661" ht="12.75" hidden="1" customHeight="1" x14ac:dyDescent="0.2"/>
    <row r="7662" ht="12.75" hidden="1" customHeight="1" x14ac:dyDescent="0.2"/>
    <row r="7663" ht="12.75" hidden="1" customHeight="1" x14ac:dyDescent="0.2"/>
    <row r="7664" ht="12.75" hidden="1" customHeight="1" x14ac:dyDescent="0.2"/>
    <row r="7665" ht="12.75" hidden="1" customHeight="1" x14ac:dyDescent="0.2"/>
    <row r="7666" ht="12.75" hidden="1" customHeight="1" x14ac:dyDescent="0.2"/>
    <row r="7667" ht="12.75" hidden="1" customHeight="1" x14ac:dyDescent="0.2"/>
    <row r="7668" ht="12.75" hidden="1" customHeight="1" x14ac:dyDescent="0.2"/>
    <row r="7669" ht="12.75" hidden="1" customHeight="1" x14ac:dyDescent="0.2"/>
    <row r="7670" ht="12.75" hidden="1" customHeight="1" x14ac:dyDescent="0.2"/>
    <row r="7671" ht="12.75" hidden="1" customHeight="1" x14ac:dyDescent="0.2"/>
    <row r="7672" ht="12.75" hidden="1" customHeight="1" x14ac:dyDescent="0.2"/>
    <row r="7673" ht="12.75" hidden="1" customHeight="1" x14ac:dyDescent="0.2"/>
    <row r="7674" ht="12.75" hidden="1" customHeight="1" x14ac:dyDescent="0.2"/>
    <row r="7675" ht="12.75" hidden="1" customHeight="1" x14ac:dyDescent="0.2"/>
    <row r="7676" ht="12.75" hidden="1" customHeight="1" x14ac:dyDescent="0.2"/>
    <row r="7677" ht="12.75" hidden="1" customHeight="1" x14ac:dyDescent="0.2"/>
    <row r="7678" ht="12.75" hidden="1" customHeight="1" x14ac:dyDescent="0.2"/>
    <row r="7679" ht="12.75" hidden="1" customHeight="1" x14ac:dyDescent="0.2"/>
    <row r="7680" ht="12.75" hidden="1" customHeight="1" x14ac:dyDescent="0.2"/>
    <row r="7681" ht="12.75" hidden="1" customHeight="1" x14ac:dyDescent="0.2"/>
    <row r="7682" ht="12.75" hidden="1" customHeight="1" x14ac:dyDescent="0.2"/>
    <row r="7683" ht="12.75" hidden="1" customHeight="1" x14ac:dyDescent="0.2"/>
    <row r="7684" ht="12.75" hidden="1" customHeight="1" x14ac:dyDescent="0.2"/>
    <row r="7685" ht="12.75" hidden="1" customHeight="1" x14ac:dyDescent="0.2"/>
    <row r="7686" ht="12.75" hidden="1" customHeight="1" x14ac:dyDescent="0.2"/>
    <row r="7687" ht="12.75" hidden="1" customHeight="1" x14ac:dyDescent="0.2"/>
    <row r="7688" ht="12.75" hidden="1" customHeight="1" x14ac:dyDescent="0.2"/>
    <row r="7689" ht="12.75" hidden="1" customHeight="1" x14ac:dyDescent="0.2"/>
    <row r="7690" ht="12.75" hidden="1" customHeight="1" x14ac:dyDescent="0.2"/>
    <row r="7691" ht="12.75" hidden="1" customHeight="1" x14ac:dyDescent="0.2"/>
    <row r="7692" ht="12.75" hidden="1" customHeight="1" x14ac:dyDescent="0.2"/>
    <row r="7693" ht="12.75" hidden="1" customHeight="1" x14ac:dyDescent="0.2"/>
    <row r="7694" ht="12.75" hidden="1" customHeight="1" x14ac:dyDescent="0.2"/>
    <row r="7695" ht="12.75" hidden="1" customHeight="1" x14ac:dyDescent="0.2"/>
    <row r="7696" ht="12.75" hidden="1" customHeight="1" x14ac:dyDescent="0.2"/>
    <row r="7697" ht="12.75" hidden="1" customHeight="1" x14ac:dyDescent="0.2"/>
    <row r="7698" ht="12.75" hidden="1" customHeight="1" x14ac:dyDescent="0.2"/>
    <row r="7699" ht="12.75" hidden="1" customHeight="1" x14ac:dyDescent="0.2"/>
    <row r="7700" ht="12.75" hidden="1" customHeight="1" x14ac:dyDescent="0.2"/>
    <row r="7701" ht="12.75" hidden="1" customHeight="1" x14ac:dyDescent="0.2"/>
    <row r="7702" ht="12.75" hidden="1" customHeight="1" x14ac:dyDescent="0.2"/>
    <row r="7703" ht="12.75" hidden="1" customHeight="1" x14ac:dyDescent="0.2"/>
    <row r="7704" ht="12.75" hidden="1" customHeight="1" x14ac:dyDescent="0.2"/>
    <row r="7705" ht="12.75" hidden="1" customHeight="1" x14ac:dyDescent="0.2"/>
    <row r="7706" ht="12.75" hidden="1" customHeight="1" x14ac:dyDescent="0.2"/>
    <row r="7707" ht="12.75" hidden="1" customHeight="1" x14ac:dyDescent="0.2"/>
    <row r="7708" ht="12.75" hidden="1" customHeight="1" x14ac:dyDescent="0.2"/>
    <row r="7709" ht="12.75" hidden="1" customHeight="1" x14ac:dyDescent="0.2"/>
    <row r="7710" ht="12.75" hidden="1" customHeight="1" x14ac:dyDescent="0.2"/>
    <row r="7711" ht="12.75" hidden="1" customHeight="1" x14ac:dyDescent="0.2"/>
    <row r="7712" ht="12.75" hidden="1" customHeight="1" x14ac:dyDescent="0.2"/>
    <row r="7713" ht="12.75" hidden="1" customHeight="1" x14ac:dyDescent="0.2"/>
    <row r="7714" ht="12.75" hidden="1" customHeight="1" x14ac:dyDescent="0.2"/>
    <row r="7715" ht="12.75" hidden="1" customHeight="1" x14ac:dyDescent="0.2"/>
    <row r="7716" ht="12.75" hidden="1" customHeight="1" x14ac:dyDescent="0.2"/>
    <row r="7717" ht="12.75" hidden="1" customHeight="1" x14ac:dyDescent="0.2"/>
    <row r="7718" ht="12.75" hidden="1" customHeight="1" x14ac:dyDescent="0.2"/>
    <row r="7719" ht="12.75" hidden="1" customHeight="1" x14ac:dyDescent="0.2"/>
    <row r="7720" ht="12.75" hidden="1" customHeight="1" x14ac:dyDescent="0.2"/>
    <row r="7721" ht="12.75" hidden="1" customHeight="1" x14ac:dyDescent="0.2"/>
    <row r="7722" ht="12.75" hidden="1" customHeight="1" x14ac:dyDescent="0.2"/>
    <row r="7723" ht="12.75" hidden="1" customHeight="1" x14ac:dyDescent="0.2"/>
    <row r="7724" ht="12.75" hidden="1" customHeight="1" x14ac:dyDescent="0.2"/>
    <row r="7725" ht="12.75" hidden="1" customHeight="1" x14ac:dyDescent="0.2"/>
    <row r="7726" ht="12.75" hidden="1" customHeight="1" x14ac:dyDescent="0.2"/>
    <row r="7727" ht="12.75" hidden="1" customHeight="1" x14ac:dyDescent="0.2"/>
    <row r="7728" ht="12.75" hidden="1" customHeight="1" x14ac:dyDescent="0.2"/>
    <row r="7729" ht="12.75" hidden="1" customHeight="1" x14ac:dyDescent="0.2"/>
    <row r="7730" ht="12.75" hidden="1" customHeight="1" x14ac:dyDescent="0.2"/>
    <row r="7731" ht="12.75" hidden="1" customHeight="1" x14ac:dyDescent="0.2"/>
    <row r="7732" ht="12.75" hidden="1" customHeight="1" x14ac:dyDescent="0.2"/>
    <row r="7733" ht="12.75" hidden="1" customHeight="1" x14ac:dyDescent="0.2"/>
    <row r="7734" ht="12.75" hidden="1" customHeight="1" x14ac:dyDescent="0.2"/>
    <row r="7735" ht="12.75" hidden="1" customHeight="1" x14ac:dyDescent="0.2"/>
    <row r="7736" ht="12.75" hidden="1" customHeight="1" x14ac:dyDescent="0.2"/>
    <row r="7737" ht="12.75" hidden="1" customHeight="1" x14ac:dyDescent="0.2"/>
    <row r="7738" ht="12.75" hidden="1" customHeight="1" x14ac:dyDescent="0.2"/>
    <row r="7739" ht="12.75" hidden="1" customHeight="1" x14ac:dyDescent="0.2"/>
    <row r="7740" ht="12.75" hidden="1" customHeight="1" x14ac:dyDescent="0.2"/>
    <row r="7741" ht="12.75" hidden="1" customHeight="1" x14ac:dyDescent="0.2"/>
    <row r="7742" ht="12.75" hidden="1" customHeight="1" x14ac:dyDescent="0.2"/>
    <row r="7743" ht="12.75" hidden="1" customHeight="1" x14ac:dyDescent="0.2"/>
    <row r="7744" ht="12.75" hidden="1" customHeight="1" x14ac:dyDescent="0.2"/>
    <row r="7745" ht="12.75" hidden="1" customHeight="1" x14ac:dyDescent="0.2"/>
    <row r="7746" ht="12.75" hidden="1" customHeight="1" x14ac:dyDescent="0.2"/>
    <row r="7747" ht="12.75" hidden="1" customHeight="1" x14ac:dyDescent="0.2"/>
    <row r="7748" ht="12.75" hidden="1" customHeight="1" x14ac:dyDescent="0.2"/>
    <row r="7749" ht="12.75" hidden="1" customHeight="1" x14ac:dyDescent="0.2"/>
    <row r="7750" ht="12.75" hidden="1" customHeight="1" x14ac:dyDescent="0.2"/>
    <row r="7751" ht="12.75" hidden="1" customHeight="1" x14ac:dyDescent="0.2"/>
    <row r="7752" ht="12.75" hidden="1" customHeight="1" x14ac:dyDescent="0.2"/>
    <row r="7753" ht="12.75" hidden="1" customHeight="1" x14ac:dyDescent="0.2"/>
    <row r="7754" ht="12.75" hidden="1" customHeight="1" x14ac:dyDescent="0.2"/>
    <row r="7755" ht="12.75" hidden="1" customHeight="1" x14ac:dyDescent="0.2"/>
    <row r="7756" ht="12.75" hidden="1" customHeight="1" x14ac:dyDescent="0.2"/>
    <row r="7757" ht="12.75" hidden="1" customHeight="1" x14ac:dyDescent="0.2"/>
    <row r="7758" ht="12.75" hidden="1" customHeight="1" x14ac:dyDescent="0.2"/>
    <row r="7759" ht="12.75" hidden="1" customHeight="1" x14ac:dyDescent="0.2"/>
    <row r="7760" ht="12.75" hidden="1" customHeight="1" x14ac:dyDescent="0.2"/>
    <row r="7761" ht="12.75" hidden="1" customHeight="1" x14ac:dyDescent="0.2"/>
    <row r="7762" ht="12.75" hidden="1" customHeight="1" x14ac:dyDescent="0.2"/>
    <row r="7763" ht="12.75" hidden="1" customHeight="1" x14ac:dyDescent="0.2"/>
    <row r="7764" ht="12.75" hidden="1" customHeight="1" x14ac:dyDescent="0.2"/>
    <row r="7765" ht="12.75" hidden="1" customHeight="1" x14ac:dyDescent="0.2"/>
    <row r="7766" ht="12.75" hidden="1" customHeight="1" x14ac:dyDescent="0.2"/>
    <row r="7767" ht="12.75" hidden="1" customHeight="1" x14ac:dyDescent="0.2"/>
    <row r="7768" ht="12.75" hidden="1" customHeight="1" x14ac:dyDescent="0.2"/>
    <row r="7769" ht="12.75" hidden="1" customHeight="1" x14ac:dyDescent="0.2"/>
    <row r="7770" ht="12.75" hidden="1" customHeight="1" x14ac:dyDescent="0.2"/>
    <row r="7771" ht="12.75" hidden="1" customHeight="1" x14ac:dyDescent="0.2"/>
    <row r="7772" ht="12.75" hidden="1" customHeight="1" x14ac:dyDescent="0.2"/>
    <row r="7773" ht="12.75" hidden="1" customHeight="1" x14ac:dyDescent="0.2"/>
    <row r="7774" ht="12.75" hidden="1" customHeight="1" x14ac:dyDescent="0.2"/>
    <row r="7775" ht="12.75" hidden="1" customHeight="1" x14ac:dyDescent="0.2"/>
    <row r="7776" ht="12.75" hidden="1" customHeight="1" x14ac:dyDescent="0.2"/>
    <row r="7777" ht="12.75" hidden="1" customHeight="1" x14ac:dyDescent="0.2"/>
    <row r="7778" ht="12.75" hidden="1" customHeight="1" x14ac:dyDescent="0.2"/>
    <row r="7779" ht="12.75" hidden="1" customHeight="1" x14ac:dyDescent="0.2"/>
    <row r="7780" ht="12.75" hidden="1" customHeight="1" x14ac:dyDescent="0.2"/>
    <row r="7781" ht="12.75" hidden="1" customHeight="1" x14ac:dyDescent="0.2"/>
    <row r="7782" ht="12.75" hidden="1" customHeight="1" x14ac:dyDescent="0.2"/>
    <row r="7783" ht="12.75" hidden="1" customHeight="1" x14ac:dyDescent="0.2"/>
    <row r="7784" ht="12.75" hidden="1" customHeight="1" x14ac:dyDescent="0.2"/>
    <row r="7785" ht="12.75" hidden="1" customHeight="1" x14ac:dyDescent="0.2"/>
    <row r="7786" ht="12.75" hidden="1" customHeight="1" x14ac:dyDescent="0.2"/>
    <row r="7787" ht="12.75" hidden="1" customHeight="1" x14ac:dyDescent="0.2"/>
    <row r="7788" ht="12.75" hidden="1" customHeight="1" x14ac:dyDescent="0.2"/>
    <row r="7789" ht="12.75" hidden="1" customHeight="1" x14ac:dyDescent="0.2"/>
    <row r="7790" ht="12.75" hidden="1" customHeight="1" x14ac:dyDescent="0.2"/>
    <row r="7791" ht="12.75" hidden="1" customHeight="1" x14ac:dyDescent="0.2"/>
    <row r="7792" ht="12.75" hidden="1" customHeight="1" x14ac:dyDescent="0.2"/>
    <row r="7793" ht="12.75" hidden="1" customHeight="1" x14ac:dyDescent="0.2"/>
    <row r="7794" ht="12.75" hidden="1" customHeight="1" x14ac:dyDescent="0.2"/>
    <row r="7795" ht="12.75" hidden="1" customHeight="1" x14ac:dyDescent="0.2"/>
    <row r="7796" ht="12.75" hidden="1" customHeight="1" x14ac:dyDescent="0.2"/>
    <row r="7797" ht="12.75" hidden="1" customHeight="1" x14ac:dyDescent="0.2"/>
    <row r="7798" ht="12.75" hidden="1" customHeight="1" x14ac:dyDescent="0.2"/>
    <row r="7799" ht="12.75" hidden="1" customHeight="1" x14ac:dyDescent="0.2"/>
    <row r="7800" ht="12.75" hidden="1" customHeight="1" x14ac:dyDescent="0.2"/>
    <row r="7801" ht="12.75" hidden="1" customHeight="1" x14ac:dyDescent="0.2"/>
    <row r="7802" ht="12.75" hidden="1" customHeight="1" x14ac:dyDescent="0.2"/>
    <row r="7803" ht="12.75" hidden="1" customHeight="1" x14ac:dyDescent="0.2"/>
    <row r="7804" ht="12.75" hidden="1" customHeight="1" x14ac:dyDescent="0.2"/>
    <row r="7805" ht="12.75" hidden="1" customHeight="1" x14ac:dyDescent="0.2"/>
    <row r="7806" ht="12.75" hidden="1" customHeight="1" x14ac:dyDescent="0.2"/>
    <row r="7807" ht="12.75" hidden="1" customHeight="1" x14ac:dyDescent="0.2"/>
    <row r="7808" ht="12.75" hidden="1" customHeight="1" x14ac:dyDescent="0.2"/>
    <row r="7809" ht="12.75" hidden="1" customHeight="1" x14ac:dyDescent="0.2"/>
    <row r="7810" ht="12.75" hidden="1" customHeight="1" x14ac:dyDescent="0.2"/>
    <row r="7811" ht="12.75" hidden="1" customHeight="1" x14ac:dyDescent="0.2"/>
    <row r="7812" ht="12.75" hidden="1" customHeight="1" x14ac:dyDescent="0.2"/>
    <row r="7813" ht="12.75" hidden="1" customHeight="1" x14ac:dyDescent="0.2"/>
    <row r="7814" ht="12.75" hidden="1" customHeight="1" x14ac:dyDescent="0.2"/>
    <row r="7815" ht="12.75" hidden="1" customHeight="1" x14ac:dyDescent="0.2"/>
    <row r="7816" ht="12.75" hidden="1" customHeight="1" x14ac:dyDescent="0.2"/>
    <row r="7817" ht="12.75" hidden="1" customHeight="1" x14ac:dyDescent="0.2"/>
    <row r="7818" ht="12.75" hidden="1" customHeight="1" x14ac:dyDescent="0.2"/>
    <row r="7819" ht="12.75" hidden="1" customHeight="1" x14ac:dyDescent="0.2"/>
    <row r="7820" ht="12.75" hidden="1" customHeight="1" x14ac:dyDescent="0.2"/>
    <row r="7821" ht="12.75" hidden="1" customHeight="1" x14ac:dyDescent="0.2"/>
    <row r="7822" ht="12.75" hidden="1" customHeight="1" x14ac:dyDescent="0.2"/>
    <row r="7823" ht="12.75" hidden="1" customHeight="1" x14ac:dyDescent="0.2"/>
    <row r="7824" ht="12.75" hidden="1" customHeight="1" x14ac:dyDescent="0.2"/>
    <row r="7825" ht="12.75" hidden="1" customHeight="1" x14ac:dyDescent="0.2"/>
    <row r="7826" ht="12.75" hidden="1" customHeight="1" x14ac:dyDescent="0.2"/>
    <row r="7827" ht="12.75" hidden="1" customHeight="1" x14ac:dyDescent="0.2"/>
    <row r="7828" ht="12.75" hidden="1" customHeight="1" x14ac:dyDescent="0.2"/>
    <row r="7829" ht="12.75" hidden="1" customHeight="1" x14ac:dyDescent="0.2"/>
    <row r="7830" ht="12.75" hidden="1" customHeight="1" x14ac:dyDescent="0.2"/>
    <row r="7831" ht="12.75" hidden="1" customHeight="1" x14ac:dyDescent="0.2"/>
    <row r="7832" ht="12.75" hidden="1" customHeight="1" x14ac:dyDescent="0.2"/>
    <row r="7833" ht="12.75" hidden="1" customHeight="1" x14ac:dyDescent="0.2"/>
    <row r="7834" ht="12.75" hidden="1" customHeight="1" x14ac:dyDescent="0.2"/>
    <row r="7835" ht="12.75" hidden="1" customHeight="1" x14ac:dyDescent="0.2"/>
    <row r="7836" ht="12.75" hidden="1" customHeight="1" x14ac:dyDescent="0.2"/>
    <row r="7837" ht="12.75" hidden="1" customHeight="1" x14ac:dyDescent="0.2"/>
    <row r="7838" ht="12.75" hidden="1" customHeight="1" x14ac:dyDescent="0.2"/>
    <row r="7839" ht="12.75" hidden="1" customHeight="1" x14ac:dyDescent="0.2"/>
    <row r="7840" ht="12.75" hidden="1" customHeight="1" x14ac:dyDescent="0.2"/>
    <row r="7841" ht="12.75" hidden="1" customHeight="1" x14ac:dyDescent="0.2"/>
    <row r="7842" ht="12.75" hidden="1" customHeight="1" x14ac:dyDescent="0.2"/>
    <row r="7843" ht="12.75" hidden="1" customHeight="1" x14ac:dyDescent="0.2"/>
    <row r="7844" ht="12.75" hidden="1" customHeight="1" x14ac:dyDescent="0.2"/>
    <row r="7845" ht="12.75" hidden="1" customHeight="1" x14ac:dyDescent="0.2"/>
    <row r="7846" ht="12.75" hidden="1" customHeight="1" x14ac:dyDescent="0.2"/>
    <row r="7847" ht="12.75" hidden="1" customHeight="1" x14ac:dyDescent="0.2"/>
    <row r="7848" ht="12.75" hidden="1" customHeight="1" x14ac:dyDescent="0.2"/>
    <row r="7849" ht="12.75" hidden="1" customHeight="1" x14ac:dyDescent="0.2"/>
    <row r="7850" ht="12.75" hidden="1" customHeight="1" x14ac:dyDescent="0.2"/>
    <row r="7851" ht="12.75" hidden="1" customHeight="1" x14ac:dyDescent="0.2"/>
    <row r="7852" ht="12.75" hidden="1" customHeight="1" x14ac:dyDescent="0.2"/>
    <row r="7853" ht="12.75" hidden="1" customHeight="1" x14ac:dyDescent="0.2"/>
    <row r="7854" ht="12.75" hidden="1" customHeight="1" x14ac:dyDescent="0.2"/>
    <row r="7855" ht="12.75" hidden="1" customHeight="1" x14ac:dyDescent="0.2"/>
    <row r="7856" ht="12.75" hidden="1" customHeight="1" x14ac:dyDescent="0.2"/>
    <row r="7857" ht="12.75" hidden="1" customHeight="1" x14ac:dyDescent="0.2"/>
    <row r="7858" ht="12.75" hidden="1" customHeight="1" x14ac:dyDescent="0.2"/>
    <row r="7859" ht="12.75" hidden="1" customHeight="1" x14ac:dyDescent="0.2"/>
    <row r="7860" ht="12.75" hidden="1" customHeight="1" x14ac:dyDescent="0.2"/>
    <row r="7861" ht="12.75" hidden="1" customHeight="1" x14ac:dyDescent="0.2"/>
    <row r="7862" ht="12.75" hidden="1" customHeight="1" x14ac:dyDescent="0.2"/>
    <row r="7863" ht="12.75" hidden="1" customHeight="1" x14ac:dyDescent="0.2"/>
    <row r="7864" ht="12.75" hidden="1" customHeight="1" x14ac:dyDescent="0.2"/>
    <row r="7865" ht="12.75" hidden="1" customHeight="1" x14ac:dyDescent="0.2"/>
    <row r="7866" ht="12.75" hidden="1" customHeight="1" x14ac:dyDescent="0.2"/>
    <row r="7867" ht="12.75" hidden="1" customHeight="1" x14ac:dyDescent="0.2"/>
    <row r="7868" ht="12.75" hidden="1" customHeight="1" x14ac:dyDescent="0.2"/>
    <row r="7869" ht="12.75" hidden="1" customHeight="1" x14ac:dyDescent="0.2"/>
    <row r="7870" ht="12.75" hidden="1" customHeight="1" x14ac:dyDescent="0.2"/>
    <row r="7871" ht="12.75" hidden="1" customHeight="1" x14ac:dyDescent="0.2"/>
    <row r="7872" ht="12.75" hidden="1" customHeight="1" x14ac:dyDescent="0.2"/>
    <row r="7873" ht="12.75" hidden="1" customHeight="1" x14ac:dyDescent="0.2"/>
    <row r="7874" ht="12.75" hidden="1" customHeight="1" x14ac:dyDescent="0.2"/>
    <row r="7875" ht="12.75" hidden="1" customHeight="1" x14ac:dyDescent="0.2"/>
    <row r="7876" ht="12.75" hidden="1" customHeight="1" x14ac:dyDescent="0.2"/>
    <row r="7877" ht="12.75" hidden="1" customHeight="1" x14ac:dyDescent="0.2"/>
    <row r="7878" ht="12.75" hidden="1" customHeight="1" x14ac:dyDescent="0.2"/>
    <row r="7879" ht="12.75" hidden="1" customHeight="1" x14ac:dyDescent="0.2"/>
    <row r="7880" ht="12.75" hidden="1" customHeight="1" x14ac:dyDescent="0.2"/>
    <row r="7881" ht="12.75" hidden="1" customHeight="1" x14ac:dyDescent="0.2"/>
    <row r="7882" ht="12.75" hidden="1" customHeight="1" x14ac:dyDescent="0.2"/>
    <row r="7883" ht="12.75" hidden="1" customHeight="1" x14ac:dyDescent="0.2"/>
    <row r="7884" ht="12.75" hidden="1" customHeight="1" x14ac:dyDescent="0.2"/>
    <row r="7885" ht="12.75" hidden="1" customHeight="1" x14ac:dyDescent="0.2"/>
    <row r="7886" ht="12.75" hidden="1" customHeight="1" x14ac:dyDescent="0.2"/>
    <row r="7887" ht="12.75" hidden="1" customHeight="1" x14ac:dyDescent="0.2"/>
    <row r="7888" ht="12.75" hidden="1" customHeight="1" x14ac:dyDescent="0.2"/>
    <row r="7889" ht="12.75" hidden="1" customHeight="1" x14ac:dyDescent="0.2"/>
    <row r="7890" ht="12.75" hidden="1" customHeight="1" x14ac:dyDescent="0.2"/>
    <row r="7891" ht="12.75" hidden="1" customHeight="1" x14ac:dyDescent="0.2"/>
    <row r="7892" ht="12.75" hidden="1" customHeight="1" x14ac:dyDescent="0.2"/>
    <row r="7893" ht="12.75" hidden="1" customHeight="1" x14ac:dyDescent="0.2"/>
    <row r="7894" ht="12.75" hidden="1" customHeight="1" x14ac:dyDescent="0.2"/>
    <row r="7895" ht="12.75" hidden="1" customHeight="1" x14ac:dyDescent="0.2"/>
    <row r="7896" ht="12.75" hidden="1" customHeight="1" x14ac:dyDescent="0.2"/>
    <row r="7897" ht="12.75" hidden="1" customHeight="1" x14ac:dyDescent="0.2"/>
    <row r="7898" ht="12.75" hidden="1" customHeight="1" x14ac:dyDescent="0.2"/>
    <row r="7899" ht="12.75" hidden="1" customHeight="1" x14ac:dyDescent="0.2"/>
    <row r="7900" ht="12.75" hidden="1" customHeight="1" x14ac:dyDescent="0.2"/>
    <row r="7901" ht="12.75" hidden="1" customHeight="1" x14ac:dyDescent="0.2"/>
    <row r="7902" ht="12.75" hidden="1" customHeight="1" x14ac:dyDescent="0.2"/>
    <row r="7903" ht="12.75" hidden="1" customHeight="1" x14ac:dyDescent="0.2"/>
    <row r="7904" ht="12.75" hidden="1" customHeight="1" x14ac:dyDescent="0.2"/>
    <row r="7905" ht="12.75" hidden="1" customHeight="1" x14ac:dyDescent="0.2"/>
    <row r="7906" ht="12.75" hidden="1" customHeight="1" x14ac:dyDescent="0.2"/>
    <row r="7907" ht="12.75" hidden="1" customHeight="1" x14ac:dyDescent="0.2"/>
    <row r="7908" ht="12.75" hidden="1" customHeight="1" x14ac:dyDescent="0.2"/>
    <row r="7909" ht="12.75" hidden="1" customHeight="1" x14ac:dyDescent="0.2"/>
    <row r="7910" ht="12.75" hidden="1" customHeight="1" x14ac:dyDescent="0.2"/>
    <row r="7911" ht="12.75" hidden="1" customHeight="1" x14ac:dyDescent="0.2"/>
    <row r="7912" ht="12.75" hidden="1" customHeight="1" x14ac:dyDescent="0.2"/>
    <row r="7913" ht="12.75" hidden="1" customHeight="1" x14ac:dyDescent="0.2"/>
    <row r="7914" ht="12.75" hidden="1" customHeight="1" x14ac:dyDescent="0.2"/>
    <row r="7915" ht="12.75" hidden="1" customHeight="1" x14ac:dyDescent="0.2"/>
    <row r="7916" ht="12.75" hidden="1" customHeight="1" x14ac:dyDescent="0.2"/>
    <row r="7917" ht="12.75" hidden="1" customHeight="1" x14ac:dyDescent="0.2"/>
    <row r="7918" ht="12.75" hidden="1" customHeight="1" x14ac:dyDescent="0.2"/>
    <row r="7919" ht="12.75" hidden="1" customHeight="1" x14ac:dyDescent="0.2"/>
    <row r="7920" ht="12.75" hidden="1" customHeight="1" x14ac:dyDescent="0.2"/>
    <row r="7921" ht="12.75" hidden="1" customHeight="1" x14ac:dyDescent="0.2"/>
    <row r="7922" ht="12.75" hidden="1" customHeight="1" x14ac:dyDescent="0.2"/>
    <row r="7923" ht="12.75" hidden="1" customHeight="1" x14ac:dyDescent="0.2"/>
    <row r="7924" ht="12.75" hidden="1" customHeight="1" x14ac:dyDescent="0.2"/>
    <row r="7925" ht="12.75" hidden="1" customHeight="1" x14ac:dyDescent="0.2"/>
    <row r="7926" ht="12.75" hidden="1" customHeight="1" x14ac:dyDescent="0.2"/>
    <row r="7927" ht="12.75" hidden="1" customHeight="1" x14ac:dyDescent="0.2"/>
    <row r="7928" ht="12.75" hidden="1" customHeight="1" x14ac:dyDescent="0.2"/>
    <row r="7929" ht="12.75" hidden="1" customHeight="1" x14ac:dyDescent="0.2"/>
    <row r="7930" ht="12.75" hidden="1" customHeight="1" x14ac:dyDescent="0.2"/>
    <row r="7931" ht="12.75" hidden="1" customHeight="1" x14ac:dyDescent="0.2"/>
    <row r="7932" ht="12.75" hidden="1" customHeight="1" x14ac:dyDescent="0.2"/>
    <row r="7933" ht="12.75" hidden="1" customHeight="1" x14ac:dyDescent="0.2"/>
    <row r="7934" ht="12.75" hidden="1" customHeight="1" x14ac:dyDescent="0.2"/>
    <row r="7935" ht="12.75" hidden="1" customHeight="1" x14ac:dyDescent="0.2"/>
    <row r="7936" ht="12.75" hidden="1" customHeight="1" x14ac:dyDescent="0.2"/>
    <row r="7937" ht="12.75" hidden="1" customHeight="1" x14ac:dyDescent="0.2"/>
    <row r="7938" ht="12.75" hidden="1" customHeight="1" x14ac:dyDescent="0.2"/>
    <row r="7939" ht="12.75" hidden="1" customHeight="1" x14ac:dyDescent="0.2"/>
    <row r="7940" ht="12.75" hidden="1" customHeight="1" x14ac:dyDescent="0.2"/>
    <row r="7941" ht="12.75" hidden="1" customHeight="1" x14ac:dyDescent="0.2"/>
    <row r="7942" ht="12.75" hidden="1" customHeight="1" x14ac:dyDescent="0.2"/>
    <row r="7943" ht="12.75" hidden="1" customHeight="1" x14ac:dyDescent="0.2"/>
    <row r="7944" ht="12.75" hidden="1" customHeight="1" x14ac:dyDescent="0.2"/>
    <row r="7945" ht="12.75" hidden="1" customHeight="1" x14ac:dyDescent="0.2"/>
    <row r="7946" ht="12.75" hidden="1" customHeight="1" x14ac:dyDescent="0.2"/>
    <row r="7947" ht="12.75" hidden="1" customHeight="1" x14ac:dyDescent="0.2"/>
    <row r="7948" ht="12.75" hidden="1" customHeight="1" x14ac:dyDescent="0.2"/>
    <row r="7949" ht="12.75" hidden="1" customHeight="1" x14ac:dyDescent="0.2"/>
    <row r="7950" ht="12.75" hidden="1" customHeight="1" x14ac:dyDescent="0.2"/>
    <row r="7951" ht="12.75" hidden="1" customHeight="1" x14ac:dyDescent="0.2"/>
    <row r="7952" ht="12.75" hidden="1" customHeight="1" x14ac:dyDescent="0.2"/>
    <row r="7953" ht="12.75" hidden="1" customHeight="1" x14ac:dyDescent="0.2"/>
    <row r="7954" ht="12.75" hidden="1" customHeight="1" x14ac:dyDescent="0.2"/>
    <row r="7955" ht="12.75" hidden="1" customHeight="1" x14ac:dyDescent="0.2"/>
    <row r="7956" ht="12.75" hidden="1" customHeight="1" x14ac:dyDescent="0.2"/>
    <row r="7957" ht="12.75" hidden="1" customHeight="1" x14ac:dyDescent="0.2"/>
    <row r="7958" ht="12.75" hidden="1" customHeight="1" x14ac:dyDescent="0.2"/>
    <row r="7959" ht="12.75" hidden="1" customHeight="1" x14ac:dyDescent="0.2"/>
    <row r="7960" ht="12.75" hidden="1" customHeight="1" x14ac:dyDescent="0.2"/>
    <row r="7961" ht="12.75" hidden="1" customHeight="1" x14ac:dyDescent="0.2"/>
    <row r="7962" ht="12.75" hidden="1" customHeight="1" x14ac:dyDescent="0.2"/>
    <row r="7963" ht="12.75" hidden="1" customHeight="1" x14ac:dyDescent="0.2"/>
    <row r="7964" ht="12.75" hidden="1" customHeight="1" x14ac:dyDescent="0.2"/>
    <row r="7965" ht="12.75" hidden="1" customHeight="1" x14ac:dyDescent="0.2"/>
    <row r="7966" ht="12.75" hidden="1" customHeight="1" x14ac:dyDescent="0.2"/>
    <row r="7967" ht="12.75" hidden="1" customHeight="1" x14ac:dyDescent="0.2"/>
    <row r="7968" ht="12.75" hidden="1" customHeight="1" x14ac:dyDescent="0.2"/>
    <row r="7969" ht="12.75" hidden="1" customHeight="1" x14ac:dyDescent="0.2"/>
    <row r="7970" ht="12.75" hidden="1" customHeight="1" x14ac:dyDescent="0.2"/>
    <row r="7971" ht="12.75" hidden="1" customHeight="1" x14ac:dyDescent="0.2"/>
    <row r="7972" ht="12.75" hidden="1" customHeight="1" x14ac:dyDescent="0.2"/>
    <row r="7973" ht="12.75" hidden="1" customHeight="1" x14ac:dyDescent="0.2"/>
    <row r="7974" ht="12.75" hidden="1" customHeight="1" x14ac:dyDescent="0.2"/>
    <row r="7975" ht="12.75" hidden="1" customHeight="1" x14ac:dyDescent="0.2"/>
    <row r="7976" ht="12.75" hidden="1" customHeight="1" x14ac:dyDescent="0.2"/>
    <row r="7977" ht="12.75" hidden="1" customHeight="1" x14ac:dyDescent="0.2"/>
    <row r="7978" ht="12.75" hidden="1" customHeight="1" x14ac:dyDescent="0.2"/>
    <row r="7979" ht="12.75" hidden="1" customHeight="1" x14ac:dyDescent="0.2"/>
    <row r="7980" ht="12.75" hidden="1" customHeight="1" x14ac:dyDescent="0.2"/>
    <row r="7981" ht="12.75" hidden="1" customHeight="1" x14ac:dyDescent="0.2"/>
    <row r="7982" ht="12.75" hidden="1" customHeight="1" x14ac:dyDescent="0.2"/>
    <row r="7983" ht="12.75" hidden="1" customHeight="1" x14ac:dyDescent="0.2"/>
    <row r="7984" ht="12.75" hidden="1" customHeight="1" x14ac:dyDescent="0.2"/>
    <row r="7985" ht="12.75" hidden="1" customHeight="1" x14ac:dyDescent="0.2"/>
    <row r="7986" ht="12.75" hidden="1" customHeight="1" x14ac:dyDescent="0.2"/>
    <row r="7987" ht="12.75" hidden="1" customHeight="1" x14ac:dyDescent="0.2"/>
    <row r="7988" ht="12.75" hidden="1" customHeight="1" x14ac:dyDescent="0.2"/>
    <row r="7989" ht="12.75" hidden="1" customHeight="1" x14ac:dyDescent="0.2"/>
    <row r="7990" ht="12.75" hidden="1" customHeight="1" x14ac:dyDescent="0.2"/>
    <row r="7991" ht="12.75" hidden="1" customHeight="1" x14ac:dyDescent="0.2"/>
    <row r="7992" ht="12.75" hidden="1" customHeight="1" x14ac:dyDescent="0.2"/>
    <row r="7993" ht="12.75" hidden="1" customHeight="1" x14ac:dyDescent="0.2"/>
    <row r="7994" ht="12.75" hidden="1" customHeight="1" x14ac:dyDescent="0.2"/>
    <row r="7995" ht="12.75" hidden="1" customHeight="1" x14ac:dyDescent="0.2"/>
    <row r="7996" ht="12.75" hidden="1" customHeight="1" x14ac:dyDescent="0.2"/>
    <row r="7997" ht="12.75" hidden="1" customHeight="1" x14ac:dyDescent="0.2"/>
    <row r="7998" ht="12.75" hidden="1" customHeight="1" x14ac:dyDescent="0.2"/>
    <row r="7999" ht="12.75" hidden="1" customHeight="1" x14ac:dyDescent="0.2"/>
    <row r="8000" ht="12.75" hidden="1" customHeight="1" x14ac:dyDescent="0.2"/>
    <row r="8001" ht="12.75" hidden="1" customHeight="1" x14ac:dyDescent="0.2"/>
    <row r="8002" ht="12.75" hidden="1" customHeight="1" x14ac:dyDescent="0.2"/>
    <row r="8003" ht="12.75" hidden="1" customHeight="1" x14ac:dyDescent="0.2"/>
    <row r="8004" ht="12.75" hidden="1" customHeight="1" x14ac:dyDescent="0.2"/>
    <row r="8005" ht="12.75" hidden="1" customHeight="1" x14ac:dyDescent="0.2"/>
    <row r="8006" ht="12.75" hidden="1" customHeight="1" x14ac:dyDescent="0.2"/>
    <row r="8007" ht="12.75" hidden="1" customHeight="1" x14ac:dyDescent="0.2"/>
    <row r="8008" ht="12.75" hidden="1" customHeight="1" x14ac:dyDescent="0.2"/>
    <row r="8009" ht="12.75" hidden="1" customHeight="1" x14ac:dyDescent="0.2"/>
    <row r="8010" ht="12.75" hidden="1" customHeight="1" x14ac:dyDescent="0.2"/>
    <row r="8011" ht="12.75" hidden="1" customHeight="1" x14ac:dyDescent="0.2"/>
    <row r="8012" ht="12.75" hidden="1" customHeight="1" x14ac:dyDescent="0.2"/>
    <row r="8013" ht="12.75" hidden="1" customHeight="1" x14ac:dyDescent="0.2"/>
    <row r="8014" ht="12.75" hidden="1" customHeight="1" x14ac:dyDescent="0.2"/>
    <row r="8015" ht="12.75" hidden="1" customHeight="1" x14ac:dyDescent="0.2"/>
    <row r="8016" ht="12.75" hidden="1" customHeight="1" x14ac:dyDescent="0.2"/>
    <row r="8017" ht="12.75" hidden="1" customHeight="1" x14ac:dyDescent="0.2"/>
    <row r="8018" ht="12.75" hidden="1" customHeight="1" x14ac:dyDescent="0.2"/>
    <row r="8019" ht="12.75" hidden="1" customHeight="1" x14ac:dyDescent="0.2"/>
    <row r="8020" ht="12.75" hidden="1" customHeight="1" x14ac:dyDescent="0.2"/>
    <row r="8021" ht="12.75" hidden="1" customHeight="1" x14ac:dyDescent="0.2"/>
    <row r="8022" ht="12.75" hidden="1" customHeight="1" x14ac:dyDescent="0.2"/>
    <row r="8023" ht="12.75" hidden="1" customHeight="1" x14ac:dyDescent="0.2"/>
    <row r="8024" ht="12.75" hidden="1" customHeight="1" x14ac:dyDescent="0.2"/>
    <row r="8025" ht="12.75" hidden="1" customHeight="1" x14ac:dyDescent="0.2"/>
    <row r="8026" ht="12.75" hidden="1" customHeight="1" x14ac:dyDescent="0.2"/>
    <row r="8027" ht="12.75" hidden="1" customHeight="1" x14ac:dyDescent="0.2"/>
    <row r="8028" ht="12.75" hidden="1" customHeight="1" x14ac:dyDescent="0.2"/>
    <row r="8029" ht="12.75" hidden="1" customHeight="1" x14ac:dyDescent="0.2"/>
    <row r="8030" ht="12.75" hidden="1" customHeight="1" x14ac:dyDescent="0.2"/>
    <row r="8031" ht="12.75" hidden="1" customHeight="1" x14ac:dyDescent="0.2"/>
    <row r="8032" ht="12.75" hidden="1" customHeight="1" x14ac:dyDescent="0.2"/>
    <row r="8033" ht="12.75" hidden="1" customHeight="1" x14ac:dyDescent="0.2"/>
    <row r="8034" ht="12.75" hidden="1" customHeight="1" x14ac:dyDescent="0.2"/>
    <row r="8035" ht="12.75" hidden="1" customHeight="1" x14ac:dyDescent="0.2"/>
    <row r="8036" ht="12.75" hidden="1" customHeight="1" x14ac:dyDescent="0.2"/>
    <row r="8037" ht="12.75" hidden="1" customHeight="1" x14ac:dyDescent="0.2"/>
    <row r="8038" ht="12.75" hidden="1" customHeight="1" x14ac:dyDescent="0.2"/>
    <row r="8039" ht="12.75" hidden="1" customHeight="1" x14ac:dyDescent="0.2"/>
    <row r="8040" ht="12.75" hidden="1" customHeight="1" x14ac:dyDescent="0.2"/>
    <row r="8041" ht="12.75" hidden="1" customHeight="1" x14ac:dyDescent="0.2"/>
    <row r="8042" ht="12.75" hidden="1" customHeight="1" x14ac:dyDescent="0.2"/>
    <row r="8043" ht="12.75" hidden="1" customHeight="1" x14ac:dyDescent="0.2"/>
    <row r="8044" ht="12.75" hidden="1" customHeight="1" x14ac:dyDescent="0.2"/>
    <row r="8045" ht="12.75" hidden="1" customHeight="1" x14ac:dyDescent="0.2"/>
    <row r="8046" ht="12.75" hidden="1" customHeight="1" x14ac:dyDescent="0.2"/>
    <row r="8047" ht="12.75" hidden="1" customHeight="1" x14ac:dyDescent="0.2"/>
    <row r="8048" ht="12.75" hidden="1" customHeight="1" x14ac:dyDescent="0.2"/>
    <row r="8049" ht="12.75" hidden="1" customHeight="1" x14ac:dyDescent="0.2"/>
    <row r="8050" ht="12.75" hidden="1" customHeight="1" x14ac:dyDescent="0.2"/>
    <row r="8051" ht="12.75" hidden="1" customHeight="1" x14ac:dyDescent="0.2"/>
    <row r="8052" ht="12.75" hidden="1" customHeight="1" x14ac:dyDescent="0.2"/>
    <row r="8053" ht="12.75" hidden="1" customHeight="1" x14ac:dyDescent="0.2"/>
    <row r="8054" ht="12.75" hidden="1" customHeight="1" x14ac:dyDescent="0.2"/>
    <row r="8055" ht="12.75" hidden="1" customHeight="1" x14ac:dyDescent="0.2"/>
    <row r="8056" ht="12.75" hidden="1" customHeight="1" x14ac:dyDescent="0.2"/>
    <row r="8057" ht="12.75" hidden="1" customHeight="1" x14ac:dyDescent="0.2"/>
    <row r="8058" ht="12.75" hidden="1" customHeight="1" x14ac:dyDescent="0.2"/>
    <row r="8059" ht="12.75" hidden="1" customHeight="1" x14ac:dyDescent="0.2"/>
    <row r="8060" ht="12.75" hidden="1" customHeight="1" x14ac:dyDescent="0.2"/>
    <row r="8061" ht="12.75" hidden="1" customHeight="1" x14ac:dyDescent="0.2"/>
    <row r="8062" ht="12.75" hidden="1" customHeight="1" x14ac:dyDescent="0.2"/>
    <row r="8063" ht="12.75" hidden="1" customHeight="1" x14ac:dyDescent="0.2"/>
    <row r="8064" ht="12.75" hidden="1" customHeight="1" x14ac:dyDescent="0.2"/>
    <row r="8065" ht="12.75" hidden="1" customHeight="1" x14ac:dyDescent="0.2"/>
    <row r="8066" ht="12.75" hidden="1" customHeight="1" x14ac:dyDescent="0.2"/>
    <row r="8067" ht="12.75" hidden="1" customHeight="1" x14ac:dyDescent="0.2"/>
    <row r="8068" ht="12.75" hidden="1" customHeight="1" x14ac:dyDescent="0.2"/>
    <row r="8069" ht="12.75" hidden="1" customHeight="1" x14ac:dyDescent="0.2"/>
    <row r="8070" ht="12.75" hidden="1" customHeight="1" x14ac:dyDescent="0.2"/>
    <row r="8071" ht="12.75" hidden="1" customHeight="1" x14ac:dyDescent="0.2"/>
    <row r="8072" ht="12.75" hidden="1" customHeight="1" x14ac:dyDescent="0.2"/>
    <row r="8073" ht="12.75" hidden="1" customHeight="1" x14ac:dyDescent="0.2"/>
    <row r="8074" ht="12.75" hidden="1" customHeight="1" x14ac:dyDescent="0.2"/>
    <row r="8075" ht="12.75" hidden="1" customHeight="1" x14ac:dyDescent="0.2"/>
    <row r="8076" ht="12.75" hidden="1" customHeight="1" x14ac:dyDescent="0.2"/>
    <row r="8077" ht="12.75" hidden="1" customHeight="1" x14ac:dyDescent="0.2"/>
    <row r="8078" ht="12.75" hidden="1" customHeight="1" x14ac:dyDescent="0.2"/>
    <row r="8079" ht="12.75" hidden="1" customHeight="1" x14ac:dyDescent="0.2"/>
    <row r="8080" ht="12.75" hidden="1" customHeight="1" x14ac:dyDescent="0.2"/>
    <row r="8081" ht="12.75" hidden="1" customHeight="1" x14ac:dyDescent="0.2"/>
    <row r="8082" ht="12.75" hidden="1" customHeight="1" x14ac:dyDescent="0.2"/>
    <row r="8083" ht="12.75" hidden="1" customHeight="1" x14ac:dyDescent="0.2"/>
    <row r="8084" ht="12.75" hidden="1" customHeight="1" x14ac:dyDescent="0.2"/>
    <row r="8085" ht="12.75" hidden="1" customHeight="1" x14ac:dyDescent="0.2"/>
    <row r="8086" ht="12.75" hidden="1" customHeight="1" x14ac:dyDescent="0.2"/>
    <row r="8087" ht="12.75" hidden="1" customHeight="1" x14ac:dyDescent="0.2"/>
    <row r="8088" ht="12.75" hidden="1" customHeight="1" x14ac:dyDescent="0.2"/>
    <row r="8089" ht="12.75" hidden="1" customHeight="1" x14ac:dyDescent="0.2"/>
    <row r="8090" ht="12.75" hidden="1" customHeight="1" x14ac:dyDescent="0.2"/>
    <row r="8091" ht="12.75" hidden="1" customHeight="1" x14ac:dyDescent="0.2"/>
    <row r="8092" ht="12.75" hidden="1" customHeight="1" x14ac:dyDescent="0.2"/>
    <row r="8093" ht="12.75" hidden="1" customHeight="1" x14ac:dyDescent="0.2"/>
    <row r="8094" ht="12.75" hidden="1" customHeight="1" x14ac:dyDescent="0.2"/>
    <row r="8095" ht="12.75" hidden="1" customHeight="1" x14ac:dyDescent="0.2"/>
    <row r="8096" ht="12.75" hidden="1" customHeight="1" x14ac:dyDescent="0.2"/>
    <row r="8097" ht="12.75" hidden="1" customHeight="1" x14ac:dyDescent="0.2"/>
    <row r="8098" ht="12.75" hidden="1" customHeight="1" x14ac:dyDescent="0.2"/>
    <row r="8099" ht="12.75" hidden="1" customHeight="1" x14ac:dyDescent="0.2"/>
    <row r="8100" ht="12.75" hidden="1" customHeight="1" x14ac:dyDescent="0.2"/>
    <row r="8101" ht="12.75" hidden="1" customHeight="1" x14ac:dyDescent="0.2"/>
    <row r="8102" ht="12.75" hidden="1" customHeight="1" x14ac:dyDescent="0.2"/>
    <row r="8103" ht="12.75" hidden="1" customHeight="1" x14ac:dyDescent="0.2"/>
    <row r="8104" ht="12.75" hidden="1" customHeight="1" x14ac:dyDescent="0.2"/>
    <row r="8105" ht="12.75" hidden="1" customHeight="1" x14ac:dyDescent="0.2"/>
    <row r="8106" ht="12.75" hidden="1" customHeight="1" x14ac:dyDescent="0.2"/>
    <row r="8107" ht="12.75" hidden="1" customHeight="1" x14ac:dyDescent="0.2"/>
    <row r="8108" ht="12.75" hidden="1" customHeight="1" x14ac:dyDescent="0.2"/>
    <row r="8109" ht="12.75" hidden="1" customHeight="1" x14ac:dyDescent="0.2"/>
    <row r="8110" ht="12.75" hidden="1" customHeight="1" x14ac:dyDescent="0.2"/>
    <row r="8111" ht="12.75" hidden="1" customHeight="1" x14ac:dyDescent="0.2"/>
    <row r="8112" ht="12.75" hidden="1" customHeight="1" x14ac:dyDescent="0.2"/>
    <row r="8113" ht="12.75" hidden="1" customHeight="1" x14ac:dyDescent="0.2"/>
    <row r="8114" ht="12.75" hidden="1" customHeight="1" x14ac:dyDescent="0.2"/>
    <row r="8115" ht="12.75" hidden="1" customHeight="1" x14ac:dyDescent="0.2"/>
    <row r="8116" ht="12.75" hidden="1" customHeight="1" x14ac:dyDescent="0.2"/>
    <row r="8117" ht="12.75" hidden="1" customHeight="1" x14ac:dyDescent="0.2"/>
    <row r="8118" ht="12.75" hidden="1" customHeight="1" x14ac:dyDescent="0.2"/>
    <row r="8119" ht="12.75" hidden="1" customHeight="1" x14ac:dyDescent="0.2"/>
    <row r="8120" ht="12.75" hidden="1" customHeight="1" x14ac:dyDescent="0.2"/>
    <row r="8121" ht="12.75" hidden="1" customHeight="1" x14ac:dyDescent="0.2"/>
    <row r="8122" ht="12.75" hidden="1" customHeight="1" x14ac:dyDescent="0.2"/>
    <row r="8123" ht="12.75" hidden="1" customHeight="1" x14ac:dyDescent="0.2"/>
    <row r="8124" ht="12.75" hidden="1" customHeight="1" x14ac:dyDescent="0.2"/>
    <row r="8125" ht="12.75" hidden="1" customHeight="1" x14ac:dyDescent="0.2"/>
    <row r="8126" ht="12.75" hidden="1" customHeight="1" x14ac:dyDescent="0.2"/>
    <row r="8127" ht="12.75" hidden="1" customHeight="1" x14ac:dyDescent="0.2"/>
    <row r="8128" ht="12.75" hidden="1" customHeight="1" x14ac:dyDescent="0.2"/>
    <row r="8129" ht="12.75" hidden="1" customHeight="1" x14ac:dyDescent="0.2"/>
    <row r="8130" ht="12.75" hidden="1" customHeight="1" x14ac:dyDescent="0.2"/>
    <row r="8131" ht="12.75" hidden="1" customHeight="1" x14ac:dyDescent="0.2"/>
    <row r="8132" ht="12.75" hidden="1" customHeight="1" x14ac:dyDescent="0.2"/>
    <row r="8133" ht="12.75" hidden="1" customHeight="1" x14ac:dyDescent="0.2"/>
    <row r="8134" ht="12.75" hidden="1" customHeight="1" x14ac:dyDescent="0.2"/>
    <row r="8135" ht="12.75" hidden="1" customHeight="1" x14ac:dyDescent="0.2"/>
    <row r="8136" ht="12.75" hidden="1" customHeight="1" x14ac:dyDescent="0.2"/>
    <row r="8137" ht="12.75" hidden="1" customHeight="1" x14ac:dyDescent="0.2"/>
    <row r="8138" ht="12.75" hidden="1" customHeight="1" x14ac:dyDescent="0.2"/>
    <row r="8139" ht="12.75" hidden="1" customHeight="1" x14ac:dyDescent="0.2"/>
    <row r="8140" ht="12.75" hidden="1" customHeight="1" x14ac:dyDescent="0.2"/>
    <row r="8141" ht="12.75" hidden="1" customHeight="1" x14ac:dyDescent="0.2"/>
    <row r="8142" ht="12.75" hidden="1" customHeight="1" x14ac:dyDescent="0.2"/>
    <row r="8143" ht="12.75" hidden="1" customHeight="1" x14ac:dyDescent="0.2"/>
    <row r="8144" ht="12.75" hidden="1" customHeight="1" x14ac:dyDescent="0.2"/>
    <row r="8145" ht="12.75" hidden="1" customHeight="1" x14ac:dyDescent="0.2"/>
    <row r="8146" ht="12.75" hidden="1" customHeight="1" x14ac:dyDescent="0.2"/>
    <row r="8147" ht="12.75" hidden="1" customHeight="1" x14ac:dyDescent="0.2"/>
    <row r="8148" ht="12.75" hidden="1" customHeight="1" x14ac:dyDescent="0.2"/>
    <row r="8149" ht="12.75" hidden="1" customHeight="1" x14ac:dyDescent="0.2"/>
    <row r="8150" ht="12.75" hidden="1" customHeight="1" x14ac:dyDescent="0.2"/>
    <row r="8151" ht="12.75" hidden="1" customHeight="1" x14ac:dyDescent="0.2"/>
    <row r="8152" ht="12.75" hidden="1" customHeight="1" x14ac:dyDescent="0.2"/>
    <row r="8153" ht="12.75" hidden="1" customHeight="1" x14ac:dyDescent="0.2"/>
    <row r="8154" ht="12.75" hidden="1" customHeight="1" x14ac:dyDescent="0.2"/>
    <row r="8155" ht="12.75" hidden="1" customHeight="1" x14ac:dyDescent="0.2"/>
    <row r="8156" ht="12.75" hidden="1" customHeight="1" x14ac:dyDescent="0.2"/>
    <row r="8157" ht="12.75" hidden="1" customHeight="1" x14ac:dyDescent="0.2"/>
    <row r="8158" ht="12.75" hidden="1" customHeight="1" x14ac:dyDescent="0.2"/>
    <row r="8159" ht="12.75" hidden="1" customHeight="1" x14ac:dyDescent="0.2"/>
    <row r="8160" ht="12.75" hidden="1" customHeight="1" x14ac:dyDescent="0.2"/>
    <row r="8161" ht="12.75" hidden="1" customHeight="1" x14ac:dyDescent="0.2"/>
    <row r="8162" ht="12.75" hidden="1" customHeight="1" x14ac:dyDescent="0.2"/>
    <row r="8163" ht="12.75" hidden="1" customHeight="1" x14ac:dyDescent="0.2"/>
    <row r="8164" ht="12.75" hidden="1" customHeight="1" x14ac:dyDescent="0.2"/>
    <row r="8165" ht="12.75" hidden="1" customHeight="1" x14ac:dyDescent="0.2"/>
    <row r="8166" ht="12.75" hidden="1" customHeight="1" x14ac:dyDescent="0.2"/>
    <row r="8167" ht="12.75" hidden="1" customHeight="1" x14ac:dyDescent="0.2"/>
    <row r="8168" ht="12.75" hidden="1" customHeight="1" x14ac:dyDescent="0.2"/>
    <row r="8169" ht="12.75" hidden="1" customHeight="1" x14ac:dyDescent="0.2"/>
    <row r="8170" ht="12.75" hidden="1" customHeight="1" x14ac:dyDescent="0.2"/>
    <row r="8171" ht="12.75" hidden="1" customHeight="1" x14ac:dyDescent="0.2"/>
    <row r="8172" ht="12.75" hidden="1" customHeight="1" x14ac:dyDescent="0.2"/>
    <row r="8173" ht="12.75" hidden="1" customHeight="1" x14ac:dyDescent="0.2"/>
    <row r="8174" ht="12.75" hidden="1" customHeight="1" x14ac:dyDescent="0.2"/>
    <row r="8175" ht="12.75" hidden="1" customHeight="1" x14ac:dyDescent="0.2"/>
    <row r="8176" ht="12.75" hidden="1" customHeight="1" x14ac:dyDescent="0.2"/>
    <row r="8177" ht="12.75" hidden="1" customHeight="1" x14ac:dyDescent="0.2"/>
    <row r="8178" ht="12.75" hidden="1" customHeight="1" x14ac:dyDescent="0.2"/>
    <row r="8179" ht="12.75" hidden="1" customHeight="1" x14ac:dyDescent="0.2"/>
    <row r="8180" ht="12.75" hidden="1" customHeight="1" x14ac:dyDescent="0.2"/>
    <row r="8181" ht="12.75" hidden="1" customHeight="1" x14ac:dyDescent="0.2"/>
    <row r="8182" ht="12.75" hidden="1" customHeight="1" x14ac:dyDescent="0.2"/>
    <row r="8183" ht="12.75" hidden="1" customHeight="1" x14ac:dyDescent="0.2"/>
    <row r="8184" ht="12.75" hidden="1" customHeight="1" x14ac:dyDescent="0.2"/>
    <row r="8185" ht="12.75" hidden="1" customHeight="1" x14ac:dyDescent="0.2"/>
    <row r="8186" ht="12.75" hidden="1" customHeight="1" x14ac:dyDescent="0.2"/>
    <row r="8187" ht="12.75" hidden="1" customHeight="1" x14ac:dyDescent="0.2"/>
    <row r="8188" ht="12.75" hidden="1" customHeight="1" x14ac:dyDescent="0.2"/>
    <row r="8189" ht="12.75" hidden="1" customHeight="1" x14ac:dyDescent="0.2"/>
    <row r="8190" ht="12.75" hidden="1" customHeight="1" x14ac:dyDescent="0.2"/>
    <row r="8191" ht="12.75" hidden="1" customHeight="1" x14ac:dyDescent="0.2"/>
    <row r="8192" ht="12.75" hidden="1" customHeight="1" x14ac:dyDescent="0.2"/>
    <row r="8193" ht="12.75" hidden="1" customHeight="1" x14ac:dyDescent="0.2"/>
    <row r="8194" ht="12.75" hidden="1" customHeight="1" x14ac:dyDescent="0.2"/>
    <row r="8195" ht="12.75" hidden="1" customHeight="1" x14ac:dyDescent="0.2"/>
    <row r="8196" ht="12.75" hidden="1" customHeight="1" x14ac:dyDescent="0.2"/>
    <row r="8197" ht="12.75" hidden="1" customHeight="1" x14ac:dyDescent="0.2"/>
    <row r="8198" ht="12.75" hidden="1" customHeight="1" x14ac:dyDescent="0.2"/>
    <row r="8199" ht="12.75" hidden="1" customHeight="1" x14ac:dyDescent="0.2"/>
    <row r="8200" ht="12.75" hidden="1" customHeight="1" x14ac:dyDescent="0.2"/>
    <row r="8201" ht="12.75" hidden="1" customHeight="1" x14ac:dyDescent="0.2"/>
    <row r="8202" ht="12.75" hidden="1" customHeight="1" x14ac:dyDescent="0.2"/>
    <row r="8203" ht="12.75" hidden="1" customHeight="1" x14ac:dyDescent="0.2"/>
    <row r="8204" ht="12.75" hidden="1" customHeight="1" x14ac:dyDescent="0.2"/>
    <row r="8205" ht="12.75" hidden="1" customHeight="1" x14ac:dyDescent="0.2"/>
    <row r="8206" ht="12.75" hidden="1" customHeight="1" x14ac:dyDescent="0.2"/>
    <row r="8207" ht="12.75" hidden="1" customHeight="1" x14ac:dyDescent="0.2"/>
    <row r="8208" ht="12.75" hidden="1" customHeight="1" x14ac:dyDescent="0.2"/>
    <row r="8209" ht="12.75" hidden="1" customHeight="1" x14ac:dyDescent="0.2"/>
    <row r="8210" ht="12.75" hidden="1" customHeight="1" x14ac:dyDescent="0.2"/>
    <row r="8211" ht="12.75" hidden="1" customHeight="1" x14ac:dyDescent="0.2"/>
    <row r="8212" ht="12.75" hidden="1" customHeight="1" x14ac:dyDescent="0.2"/>
    <row r="8213" ht="12.75" hidden="1" customHeight="1" x14ac:dyDescent="0.2"/>
    <row r="8214" ht="12.75" hidden="1" customHeight="1" x14ac:dyDescent="0.2"/>
    <row r="8215" ht="12.75" hidden="1" customHeight="1" x14ac:dyDescent="0.2"/>
    <row r="8216" ht="12.75" hidden="1" customHeight="1" x14ac:dyDescent="0.2"/>
    <row r="8217" ht="12.75" hidden="1" customHeight="1" x14ac:dyDescent="0.2"/>
    <row r="8218" ht="12.75" hidden="1" customHeight="1" x14ac:dyDescent="0.2"/>
    <row r="8219" ht="12.75" hidden="1" customHeight="1" x14ac:dyDescent="0.2"/>
    <row r="8220" ht="12.75" hidden="1" customHeight="1" x14ac:dyDescent="0.2"/>
    <row r="8221" ht="12.75" hidden="1" customHeight="1" x14ac:dyDescent="0.2"/>
    <row r="8222" ht="12.75" hidden="1" customHeight="1" x14ac:dyDescent="0.2"/>
    <row r="8223" ht="12.75" hidden="1" customHeight="1" x14ac:dyDescent="0.2"/>
    <row r="8224" ht="12.75" hidden="1" customHeight="1" x14ac:dyDescent="0.2"/>
    <row r="8225" ht="12.75" hidden="1" customHeight="1" x14ac:dyDescent="0.2"/>
    <row r="8226" ht="12.75" hidden="1" customHeight="1" x14ac:dyDescent="0.2"/>
    <row r="8227" ht="12.75" hidden="1" customHeight="1" x14ac:dyDescent="0.2"/>
    <row r="8228" ht="12.75" hidden="1" customHeight="1" x14ac:dyDescent="0.2"/>
    <row r="8229" ht="12.75" hidden="1" customHeight="1" x14ac:dyDescent="0.2"/>
    <row r="8230" ht="12.75" hidden="1" customHeight="1" x14ac:dyDescent="0.2"/>
    <row r="8231" ht="12.75" hidden="1" customHeight="1" x14ac:dyDescent="0.2"/>
    <row r="8232" ht="12.75" hidden="1" customHeight="1" x14ac:dyDescent="0.2"/>
    <row r="8233" ht="12.75" hidden="1" customHeight="1" x14ac:dyDescent="0.2"/>
    <row r="8234" ht="12.75" hidden="1" customHeight="1" x14ac:dyDescent="0.2"/>
    <row r="8235" ht="12.75" hidden="1" customHeight="1" x14ac:dyDescent="0.2"/>
    <row r="8236" ht="12.75" hidden="1" customHeight="1" x14ac:dyDescent="0.2"/>
    <row r="8237" ht="12.75" hidden="1" customHeight="1" x14ac:dyDescent="0.2"/>
    <row r="8238" ht="12.75" hidden="1" customHeight="1" x14ac:dyDescent="0.2"/>
    <row r="8239" ht="12.75" hidden="1" customHeight="1" x14ac:dyDescent="0.2"/>
    <row r="8240" ht="12.75" hidden="1" customHeight="1" x14ac:dyDescent="0.2"/>
    <row r="8241" ht="12.75" hidden="1" customHeight="1" x14ac:dyDescent="0.2"/>
    <row r="8242" ht="12.75" hidden="1" customHeight="1" x14ac:dyDescent="0.2"/>
    <row r="8243" ht="12.75" hidden="1" customHeight="1" x14ac:dyDescent="0.2"/>
    <row r="8244" ht="12.75" hidden="1" customHeight="1" x14ac:dyDescent="0.2"/>
    <row r="8245" ht="12.75" hidden="1" customHeight="1" x14ac:dyDescent="0.2"/>
    <row r="8246" ht="12.75" hidden="1" customHeight="1" x14ac:dyDescent="0.2"/>
    <row r="8247" ht="12.75" hidden="1" customHeight="1" x14ac:dyDescent="0.2"/>
    <row r="8248" ht="12.75" hidden="1" customHeight="1" x14ac:dyDescent="0.2"/>
    <row r="8249" ht="12.75" hidden="1" customHeight="1" x14ac:dyDescent="0.2"/>
    <row r="8250" ht="12.75" hidden="1" customHeight="1" x14ac:dyDescent="0.2"/>
    <row r="8251" ht="12.75" hidden="1" customHeight="1" x14ac:dyDescent="0.2"/>
    <row r="8252" ht="12.75" hidden="1" customHeight="1" x14ac:dyDescent="0.2"/>
    <row r="8253" ht="12.75" hidden="1" customHeight="1" x14ac:dyDescent="0.2"/>
    <row r="8254" ht="12.75" hidden="1" customHeight="1" x14ac:dyDescent="0.2"/>
    <row r="8255" ht="12.75" hidden="1" customHeight="1" x14ac:dyDescent="0.2"/>
    <row r="8256" ht="12.75" hidden="1" customHeight="1" x14ac:dyDescent="0.2"/>
    <row r="8257" ht="12.75" hidden="1" customHeight="1" x14ac:dyDescent="0.2"/>
    <row r="8258" ht="12.75" hidden="1" customHeight="1" x14ac:dyDescent="0.2"/>
    <row r="8259" ht="12.75" hidden="1" customHeight="1" x14ac:dyDescent="0.2"/>
    <row r="8260" ht="12.75" hidden="1" customHeight="1" x14ac:dyDescent="0.2"/>
    <row r="8261" ht="12.75" hidden="1" customHeight="1" x14ac:dyDescent="0.2"/>
    <row r="8262" ht="12.75" hidden="1" customHeight="1" x14ac:dyDescent="0.2"/>
    <row r="8263" ht="12.75" hidden="1" customHeight="1" x14ac:dyDescent="0.2"/>
    <row r="8264" ht="12.75" hidden="1" customHeight="1" x14ac:dyDescent="0.2"/>
    <row r="8265" ht="12.75" hidden="1" customHeight="1" x14ac:dyDescent="0.2"/>
    <row r="8266" ht="12.75" hidden="1" customHeight="1" x14ac:dyDescent="0.2"/>
    <row r="8267" ht="12.75" hidden="1" customHeight="1" x14ac:dyDescent="0.2"/>
    <row r="8268" ht="12.75" hidden="1" customHeight="1" x14ac:dyDescent="0.2"/>
    <row r="8269" ht="12.75" hidden="1" customHeight="1" x14ac:dyDescent="0.2"/>
    <row r="8270" ht="12.75" hidden="1" customHeight="1" x14ac:dyDescent="0.2"/>
    <row r="8271" ht="12.75" hidden="1" customHeight="1" x14ac:dyDescent="0.2"/>
    <row r="8272" ht="12.75" hidden="1" customHeight="1" x14ac:dyDescent="0.2"/>
    <row r="8273" ht="12.75" hidden="1" customHeight="1" x14ac:dyDescent="0.2"/>
    <row r="8274" ht="12.75" hidden="1" customHeight="1" x14ac:dyDescent="0.2"/>
    <row r="8275" ht="12.75" hidden="1" customHeight="1" x14ac:dyDescent="0.2"/>
    <row r="8276" ht="12.75" hidden="1" customHeight="1" x14ac:dyDescent="0.2"/>
    <row r="8277" ht="12.75" hidden="1" customHeight="1" x14ac:dyDescent="0.2"/>
    <row r="8278" ht="12.75" hidden="1" customHeight="1" x14ac:dyDescent="0.2"/>
    <row r="8279" ht="12.75" hidden="1" customHeight="1" x14ac:dyDescent="0.2"/>
    <row r="8280" ht="12.75" hidden="1" customHeight="1" x14ac:dyDescent="0.2"/>
    <row r="8281" ht="12.75" hidden="1" customHeight="1" x14ac:dyDescent="0.2"/>
    <row r="8282" ht="12.75" hidden="1" customHeight="1" x14ac:dyDescent="0.2"/>
    <row r="8283" ht="12.75" hidden="1" customHeight="1" x14ac:dyDescent="0.2"/>
    <row r="8284" ht="12.75" hidden="1" customHeight="1" x14ac:dyDescent="0.2"/>
    <row r="8285" ht="12.75" hidden="1" customHeight="1" x14ac:dyDescent="0.2"/>
    <row r="8286" ht="12.75" hidden="1" customHeight="1" x14ac:dyDescent="0.2"/>
    <row r="8287" ht="12.75" hidden="1" customHeight="1" x14ac:dyDescent="0.2"/>
    <row r="8288" ht="12.75" hidden="1" customHeight="1" x14ac:dyDescent="0.2"/>
    <row r="8289" ht="12.75" hidden="1" customHeight="1" x14ac:dyDescent="0.2"/>
    <row r="8290" ht="12.75" hidden="1" customHeight="1" x14ac:dyDescent="0.2"/>
    <row r="8291" ht="12.75" hidden="1" customHeight="1" x14ac:dyDescent="0.2"/>
    <row r="8292" ht="12.75" hidden="1" customHeight="1" x14ac:dyDescent="0.2"/>
    <row r="8293" ht="12.75" hidden="1" customHeight="1" x14ac:dyDescent="0.2"/>
    <row r="8294" ht="12.75" hidden="1" customHeight="1" x14ac:dyDescent="0.2"/>
    <row r="8295" ht="12.75" hidden="1" customHeight="1" x14ac:dyDescent="0.2"/>
    <row r="8296" ht="12.75" hidden="1" customHeight="1" x14ac:dyDescent="0.2"/>
    <row r="8297" ht="12.75" hidden="1" customHeight="1" x14ac:dyDescent="0.2"/>
    <row r="8298" ht="12.75" hidden="1" customHeight="1" x14ac:dyDescent="0.2"/>
    <row r="8299" ht="12.75" hidden="1" customHeight="1" x14ac:dyDescent="0.2"/>
    <row r="8300" ht="12.75" hidden="1" customHeight="1" x14ac:dyDescent="0.2"/>
    <row r="8301" ht="12.75" hidden="1" customHeight="1" x14ac:dyDescent="0.2"/>
    <row r="8302" ht="12.75" hidden="1" customHeight="1" x14ac:dyDescent="0.2"/>
    <row r="8303" ht="12.75" hidden="1" customHeight="1" x14ac:dyDescent="0.2"/>
    <row r="8304" ht="12.75" hidden="1" customHeight="1" x14ac:dyDescent="0.2"/>
    <row r="8305" ht="12.75" hidden="1" customHeight="1" x14ac:dyDescent="0.2"/>
    <row r="8306" ht="12.75" hidden="1" customHeight="1" x14ac:dyDescent="0.2"/>
    <row r="8307" ht="12.75" hidden="1" customHeight="1" x14ac:dyDescent="0.2"/>
    <row r="8308" ht="12.75" hidden="1" customHeight="1" x14ac:dyDescent="0.2"/>
    <row r="8309" ht="12.75" hidden="1" customHeight="1" x14ac:dyDescent="0.2"/>
    <row r="8310" ht="12.75" hidden="1" customHeight="1" x14ac:dyDescent="0.2"/>
    <row r="8311" ht="12.75" hidden="1" customHeight="1" x14ac:dyDescent="0.2"/>
    <row r="8312" ht="12.75" hidden="1" customHeight="1" x14ac:dyDescent="0.2"/>
    <row r="8313" ht="12.75" hidden="1" customHeight="1" x14ac:dyDescent="0.2"/>
    <row r="8314" ht="12.75" hidden="1" customHeight="1" x14ac:dyDescent="0.2"/>
    <row r="8315" ht="12.75" hidden="1" customHeight="1" x14ac:dyDescent="0.2"/>
    <row r="8316" ht="12.75" hidden="1" customHeight="1" x14ac:dyDescent="0.2"/>
    <row r="8317" ht="12.75" hidden="1" customHeight="1" x14ac:dyDescent="0.2"/>
    <row r="8318" ht="12.75" hidden="1" customHeight="1" x14ac:dyDescent="0.2"/>
    <row r="8319" ht="12.75" hidden="1" customHeight="1" x14ac:dyDescent="0.2"/>
    <row r="8320" ht="12.75" hidden="1" customHeight="1" x14ac:dyDescent="0.2"/>
    <row r="8321" ht="12.75" hidden="1" customHeight="1" x14ac:dyDescent="0.2"/>
    <row r="8322" ht="12.75" hidden="1" customHeight="1" x14ac:dyDescent="0.2"/>
    <row r="8323" ht="12.75" hidden="1" customHeight="1" x14ac:dyDescent="0.2"/>
    <row r="8324" ht="12.75" hidden="1" customHeight="1" x14ac:dyDescent="0.2"/>
    <row r="8325" ht="12.75" hidden="1" customHeight="1" x14ac:dyDescent="0.2"/>
    <row r="8326" ht="12.75" hidden="1" customHeight="1" x14ac:dyDescent="0.2"/>
    <row r="8327" ht="12.75" hidden="1" customHeight="1" x14ac:dyDescent="0.2"/>
    <row r="8328" ht="12.75" hidden="1" customHeight="1" x14ac:dyDescent="0.2"/>
    <row r="8329" ht="12.75" hidden="1" customHeight="1" x14ac:dyDescent="0.2"/>
    <row r="8330" ht="12.75" hidden="1" customHeight="1" x14ac:dyDescent="0.2"/>
    <row r="8331" ht="12.75" hidden="1" customHeight="1" x14ac:dyDescent="0.2"/>
    <row r="8332" ht="12.75" hidden="1" customHeight="1" x14ac:dyDescent="0.2"/>
    <row r="8333" ht="12.75" hidden="1" customHeight="1" x14ac:dyDescent="0.2"/>
    <row r="8334" ht="12.75" hidden="1" customHeight="1" x14ac:dyDescent="0.2"/>
    <row r="8335" ht="12.75" hidden="1" customHeight="1" x14ac:dyDescent="0.2"/>
    <row r="8336" ht="12.75" hidden="1" customHeight="1" x14ac:dyDescent="0.2"/>
    <row r="8337" ht="12.75" hidden="1" customHeight="1" x14ac:dyDescent="0.2"/>
    <row r="8338" ht="12.75" hidden="1" customHeight="1" x14ac:dyDescent="0.2"/>
    <row r="8339" ht="12.75" hidden="1" customHeight="1" x14ac:dyDescent="0.2"/>
    <row r="8340" ht="12.75" hidden="1" customHeight="1" x14ac:dyDescent="0.2"/>
    <row r="8341" ht="12.75" hidden="1" customHeight="1" x14ac:dyDescent="0.2"/>
    <row r="8342" ht="12.75" hidden="1" customHeight="1" x14ac:dyDescent="0.2"/>
    <row r="8343" ht="12.75" hidden="1" customHeight="1" x14ac:dyDescent="0.2"/>
    <row r="8344" ht="12.75" hidden="1" customHeight="1" x14ac:dyDescent="0.2"/>
    <row r="8345" ht="12.75" hidden="1" customHeight="1" x14ac:dyDescent="0.2"/>
    <row r="8346" ht="12.75" hidden="1" customHeight="1" x14ac:dyDescent="0.2"/>
    <row r="8347" ht="12.75" hidden="1" customHeight="1" x14ac:dyDescent="0.2"/>
    <row r="8348" ht="12.75" hidden="1" customHeight="1" x14ac:dyDescent="0.2"/>
    <row r="8349" ht="12.75" hidden="1" customHeight="1" x14ac:dyDescent="0.2"/>
    <row r="8350" ht="12.75" hidden="1" customHeight="1" x14ac:dyDescent="0.2"/>
    <row r="8351" ht="12.75" hidden="1" customHeight="1" x14ac:dyDescent="0.2"/>
    <row r="8352" ht="12.75" hidden="1" customHeight="1" x14ac:dyDescent="0.2"/>
    <row r="8353" ht="12.75" hidden="1" customHeight="1" x14ac:dyDescent="0.2"/>
    <row r="8354" ht="12.75" hidden="1" customHeight="1" x14ac:dyDescent="0.2"/>
    <row r="8355" ht="12.75" hidden="1" customHeight="1" x14ac:dyDescent="0.2"/>
    <row r="8356" ht="12.75" hidden="1" customHeight="1" x14ac:dyDescent="0.2"/>
    <row r="8357" ht="12.75" hidden="1" customHeight="1" x14ac:dyDescent="0.2"/>
    <row r="8358" ht="12.75" hidden="1" customHeight="1" x14ac:dyDescent="0.2"/>
    <row r="8359" ht="12.75" hidden="1" customHeight="1" x14ac:dyDescent="0.2"/>
    <row r="8360" ht="12.75" hidden="1" customHeight="1" x14ac:dyDescent="0.2"/>
    <row r="8361" ht="12.75" hidden="1" customHeight="1" x14ac:dyDescent="0.2"/>
    <row r="8362" ht="12.75" hidden="1" customHeight="1" x14ac:dyDescent="0.2"/>
    <row r="8363" ht="12.75" hidden="1" customHeight="1" x14ac:dyDescent="0.2"/>
    <row r="8364" ht="12.75" hidden="1" customHeight="1" x14ac:dyDescent="0.2"/>
    <row r="8365" ht="12.75" hidden="1" customHeight="1" x14ac:dyDescent="0.2"/>
    <row r="8366" ht="12.75" hidden="1" customHeight="1" x14ac:dyDescent="0.2"/>
    <row r="8367" ht="12.75" hidden="1" customHeight="1" x14ac:dyDescent="0.2"/>
    <row r="8368" ht="12.75" hidden="1" customHeight="1" x14ac:dyDescent="0.2"/>
    <row r="8369" ht="12.75" hidden="1" customHeight="1" x14ac:dyDescent="0.2"/>
    <row r="8370" ht="12.75" hidden="1" customHeight="1" x14ac:dyDescent="0.2"/>
    <row r="8371" ht="12.75" hidden="1" customHeight="1" x14ac:dyDescent="0.2"/>
    <row r="8372" ht="12.75" hidden="1" customHeight="1" x14ac:dyDescent="0.2"/>
    <row r="8373" ht="12.75" hidden="1" customHeight="1" x14ac:dyDescent="0.2"/>
    <row r="8374" ht="12.75" hidden="1" customHeight="1" x14ac:dyDescent="0.2"/>
    <row r="8375" ht="12.75" hidden="1" customHeight="1" x14ac:dyDescent="0.2"/>
    <row r="8376" ht="12.75" hidden="1" customHeight="1" x14ac:dyDescent="0.2"/>
    <row r="8377" ht="12.75" hidden="1" customHeight="1" x14ac:dyDescent="0.2"/>
    <row r="8378" ht="12.75" hidden="1" customHeight="1" x14ac:dyDescent="0.2"/>
    <row r="8379" ht="12.75" hidden="1" customHeight="1" x14ac:dyDescent="0.2"/>
    <row r="8380" ht="12.75" hidden="1" customHeight="1" x14ac:dyDescent="0.2"/>
    <row r="8381" ht="12.75" hidden="1" customHeight="1" x14ac:dyDescent="0.2"/>
    <row r="8382" ht="12.75" hidden="1" customHeight="1" x14ac:dyDescent="0.2"/>
    <row r="8383" ht="12.75" hidden="1" customHeight="1" x14ac:dyDescent="0.2"/>
    <row r="8384" ht="12.75" hidden="1" customHeight="1" x14ac:dyDescent="0.2"/>
    <row r="8385" ht="12.75" hidden="1" customHeight="1" x14ac:dyDescent="0.2"/>
    <row r="8386" ht="12.75" hidden="1" customHeight="1" x14ac:dyDescent="0.2"/>
    <row r="8387" ht="12.75" hidden="1" customHeight="1" x14ac:dyDescent="0.2"/>
    <row r="8388" ht="12.75" hidden="1" customHeight="1" x14ac:dyDescent="0.2"/>
    <row r="8389" ht="12.75" hidden="1" customHeight="1" x14ac:dyDescent="0.2"/>
    <row r="8390" ht="12.75" hidden="1" customHeight="1" x14ac:dyDescent="0.2"/>
    <row r="8391" ht="12.75" hidden="1" customHeight="1" x14ac:dyDescent="0.2"/>
    <row r="8392" ht="12.75" hidden="1" customHeight="1" x14ac:dyDescent="0.2"/>
    <row r="8393" ht="12.75" hidden="1" customHeight="1" x14ac:dyDescent="0.2"/>
    <row r="8394" ht="12.75" hidden="1" customHeight="1" x14ac:dyDescent="0.2"/>
    <row r="8395" ht="12.75" hidden="1" customHeight="1" x14ac:dyDescent="0.2"/>
    <row r="8396" ht="12.75" hidden="1" customHeight="1" x14ac:dyDescent="0.2"/>
    <row r="8397" ht="12.75" hidden="1" customHeight="1" x14ac:dyDescent="0.2"/>
    <row r="8398" ht="12.75" hidden="1" customHeight="1" x14ac:dyDescent="0.2"/>
    <row r="8399" ht="12.75" hidden="1" customHeight="1" x14ac:dyDescent="0.2"/>
    <row r="8400" ht="12.75" hidden="1" customHeight="1" x14ac:dyDescent="0.2"/>
    <row r="8401" ht="12.75" hidden="1" customHeight="1" x14ac:dyDescent="0.2"/>
    <row r="8402" ht="12.75" hidden="1" customHeight="1" x14ac:dyDescent="0.2"/>
    <row r="8403" ht="12.75" hidden="1" customHeight="1" x14ac:dyDescent="0.2"/>
    <row r="8404" ht="12.75" hidden="1" customHeight="1" x14ac:dyDescent="0.2"/>
    <row r="8405" ht="12.75" hidden="1" customHeight="1" x14ac:dyDescent="0.2"/>
    <row r="8406" ht="12.75" hidden="1" customHeight="1" x14ac:dyDescent="0.2"/>
    <row r="8407" ht="12.75" hidden="1" customHeight="1" x14ac:dyDescent="0.2"/>
    <row r="8408" ht="12.75" hidden="1" customHeight="1" x14ac:dyDescent="0.2"/>
    <row r="8409" ht="12.75" hidden="1" customHeight="1" x14ac:dyDescent="0.2"/>
    <row r="8410" ht="12.75" hidden="1" customHeight="1" x14ac:dyDescent="0.2"/>
    <row r="8411" ht="12.75" hidden="1" customHeight="1" x14ac:dyDescent="0.2"/>
    <row r="8412" ht="12.75" hidden="1" customHeight="1" x14ac:dyDescent="0.2"/>
    <row r="8413" ht="12.75" hidden="1" customHeight="1" x14ac:dyDescent="0.2"/>
    <row r="8414" ht="12.75" hidden="1" customHeight="1" x14ac:dyDescent="0.2"/>
    <row r="8415" ht="12.75" hidden="1" customHeight="1" x14ac:dyDescent="0.2"/>
    <row r="8416" ht="12.75" hidden="1" customHeight="1" x14ac:dyDescent="0.2"/>
    <row r="8417" ht="12.75" hidden="1" customHeight="1" x14ac:dyDescent="0.2"/>
    <row r="8418" ht="12.75" hidden="1" customHeight="1" x14ac:dyDescent="0.2"/>
    <row r="8419" ht="12.75" hidden="1" customHeight="1" x14ac:dyDescent="0.2"/>
    <row r="8420" ht="12.75" hidden="1" customHeight="1" x14ac:dyDescent="0.2"/>
    <row r="8421" ht="12.75" hidden="1" customHeight="1" x14ac:dyDescent="0.2"/>
    <row r="8422" ht="12.75" hidden="1" customHeight="1" x14ac:dyDescent="0.2"/>
    <row r="8423" ht="12.75" hidden="1" customHeight="1" x14ac:dyDescent="0.2"/>
    <row r="8424" ht="12.75" hidden="1" customHeight="1" x14ac:dyDescent="0.2"/>
    <row r="8425" ht="12.75" hidden="1" customHeight="1" x14ac:dyDescent="0.2"/>
    <row r="8426" ht="12.75" hidden="1" customHeight="1" x14ac:dyDescent="0.2"/>
    <row r="8427" ht="12.75" hidden="1" customHeight="1" x14ac:dyDescent="0.2"/>
    <row r="8428" ht="12.75" hidden="1" customHeight="1" x14ac:dyDescent="0.2"/>
    <row r="8429" ht="12.75" hidden="1" customHeight="1" x14ac:dyDescent="0.2"/>
    <row r="8430" ht="12.75" hidden="1" customHeight="1" x14ac:dyDescent="0.2"/>
    <row r="8431" ht="12.75" hidden="1" customHeight="1" x14ac:dyDescent="0.2"/>
    <row r="8432" ht="12.75" hidden="1" customHeight="1" x14ac:dyDescent="0.2"/>
    <row r="8433" ht="12.75" hidden="1" customHeight="1" x14ac:dyDescent="0.2"/>
    <row r="8434" ht="12.75" hidden="1" customHeight="1" x14ac:dyDescent="0.2"/>
    <row r="8435" ht="12.75" hidden="1" customHeight="1" x14ac:dyDescent="0.2"/>
    <row r="8436" ht="12.75" hidden="1" customHeight="1" x14ac:dyDescent="0.2"/>
    <row r="8437" ht="12.75" hidden="1" customHeight="1" x14ac:dyDescent="0.2"/>
    <row r="8438" ht="12.75" hidden="1" customHeight="1" x14ac:dyDescent="0.2"/>
    <row r="8439" ht="12.75" hidden="1" customHeight="1" x14ac:dyDescent="0.2"/>
    <row r="8440" ht="12.75" hidden="1" customHeight="1" x14ac:dyDescent="0.2"/>
    <row r="8441" ht="12.75" hidden="1" customHeight="1" x14ac:dyDescent="0.2"/>
    <row r="8442" ht="12.75" hidden="1" customHeight="1" x14ac:dyDescent="0.2"/>
    <row r="8443" ht="12.75" hidden="1" customHeight="1" x14ac:dyDescent="0.2"/>
    <row r="8444" ht="12.75" hidden="1" customHeight="1" x14ac:dyDescent="0.2"/>
    <row r="8445" ht="12.75" hidden="1" customHeight="1" x14ac:dyDescent="0.2"/>
    <row r="8446" ht="12.75" hidden="1" customHeight="1" x14ac:dyDescent="0.2"/>
    <row r="8447" ht="12.75" hidden="1" customHeight="1" x14ac:dyDescent="0.2"/>
    <row r="8448" ht="12.75" hidden="1" customHeight="1" x14ac:dyDescent="0.2"/>
    <row r="8449" ht="12.75" hidden="1" customHeight="1" x14ac:dyDescent="0.2"/>
    <row r="8450" ht="12.75" hidden="1" customHeight="1" x14ac:dyDescent="0.2"/>
    <row r="8451" ht="12.75" hidden="1" customHeight="1" x14ac:dyDescent="0.2"/>
    <row r="8452" ht="12.75" hidden="1" customHeight="1" x14ac:dyDescent="0.2"/>
    <row r="8453" ht="12.75" hidden="1" customHeight="1" x14ac:dyDescent="0.2"/>
    <row r="8454" ht="12.75" hidden="1" customHeight="1" x14ac:dyDescent="0.2"/>
    <row r="8455" ht="12.75" hidden="1" customHeight="1" x14ac:dyDescent="0.2"/>
    <row r="8456" ht="12.75" hidden="1" customHeight="1" x14ac:dyDescent="0.2"/>
    <row r="8457" ht="12.75" hidden="1" customHeight="1" x14ac:dyDescent="0.2"/>
    <row r="8458" ht="12.75" hidden="1" customHeight="1" x14ac:dyDescent="0.2"/>
    <row r="8459" ht="12.75" hidden="1" customHeight="1" x14ac:dyDescent="0.2"/>
    <row r="8460" ht="12.75" hidden="1" customHeight="1" x14ac:dyDescent="0.2"/>
    <row r="8461" ht="12.75" hidden="1" customHeight="1" x14ac:dyDescent="0.2"/>
    <row r="8462" ht="12.75" hidden="1" customHeight="1" x14ac:dyDescent="0.2"/>
    <row r="8463" ht="12.75" hidden="1" customHeight="1" x14ac:dyDescent="0.2"/>
    <row r="8464" ht="12.75" hidden="1" customHeight="1" x14ac:dyDescent="0.2"/>
    <row r="8465" ht="12.75" hidden="1" customHeight="1" x14ac:dyDescent="0.2"/>
    <row r="8466" ht="12.75" hidden="1" customHeight="1" x14ac:dyDescent="0.2"/>
    <row r="8467" ht="12.75" hidden="1" customHeight="1" x14ac:dyDescent="0.2"/>
    <row r="8468" ht="12.75" hidden="1" customHeight="1" x14ac:dyDescent="0.2"/>
    <row r="8469" ht="12.75" hidden="1" customHeight="1" x14ac:dyDescent="0.2"/>
    <row r="8470" ht="12.75" hidden="1" customHeight="1" x14ac:dyDescent="0.2"/>
    <row r="8471" ht="12.75" hidden="1" customHeight="1" x14ac:dyDescent="0.2"/>
    <row r="8472" ht="12.75" hidden="1" customHeight="1" x14ac:dyDescent="0.2"/>
    <row r="8473" ht="12.75" hidden="1" customHeight="1" x14ac:dyDescent="0.2"/>
    <row r="8474" ht="12.75" hidden="1" customHeight="1" x14ac:dyDescent="0.2"/>
    <row r="8475" ht="12.75" hidden="1" customHeight="1" x14ac:dyDescent="0.2"/>
    <row r="8476" ht="12.75" hidden="1" customHeight="1" x14ac:dyDescent="0.2"/>
    <row r="8477" ht="12.75" hidden="1" customHeight="1" x14ac:dyDescent="0.2"/>
    <row r="8478" ht="12.75" hidden="1" customHeight="1" x14ac:dyDescent="0.2"/>
    <row r="8479" ht="12.75" hidden="1" customHeight="1" x14ac:dyDescent="0.2"/>
    <row r="8480" ht="12.75" hidden="1" customHeight="1" x14ac:dyDescent="0.2"/>
    <row r="8481" ht="12.75" hidden="1" customHeight="1" x14ac:dyDescent="0.2"/>
    <row r="8482" ht="12.75" hidden="1" customHeight="1" x14ac:dyDescent="0.2"/>
    <row r="8483" ht="12.75" hidden="1" customHeight="1" x14ac:dyDescent="0.2"/>
    <row r="8484" ht="12.75" hidden="1" customHeight="1" x14ac:dyDescent="0.2"/>
    <row r="8485" ht="12.75" hidden="1" customHeight="1" x14ac:dyDescent="0.2"/>
    <row r="8486" ht="12.75" hidden="1" customHeight="1" x14ac:dyDescent="0.2"/>
    <row r="8487" ht="12.75" hidden="1" customHeight="1" x14ac:dyDescent="0.2"/>
    <row r="8488" ht="12.75" hidden="1" customHeight="1" x14ac:dyDescent="0.2"/>
    <row r="8489" ht="12.75" hidden="1" customHeight="1" x14ac:dyDescent="0.2"/>
    <row r="8490" ht="12.75" hidden="1" customHeight="1" x14ac:dyDescent="0.2"/>
    <row r="8491" ht="12.75" hidden="1" customHeight="1" x14ac:dyDescent="0.2"/>
    <row r="8492" ht="12.75" hidden="1" customHeight="1" x14ac:dyDescent="0.2"/>
    <row r="8493" ht="12.75" hidden="1" customHeight="1" x14ac:dyDescent="0.2"/>
    <row r="8494" ht="12.75" hidden="1" customHeight="1" x14ac:dyDescent="0.2"/>
    <row r="8495" ht="12.75" hidden="1" customHeight="1" x14ac:dyDescent="0.2"/>
    <row r="8496" ht="12.75" hidden="1" customHeight="1" x14ac:dyDescent="0.2"/>
    <row r="8497" ht="12.75" hidden="1" customHeight="1" x14ac:dyDescent="0.2"/>
    <row r="8498" ht="12.75" hidden="1" customHeight="1" x14ac:dyDescent="0.2"/>
    <row r="8499" ht="12.75" hidden="1" customHeight="1" x14ac:dyDescent="0.2"/>
    <row r="8500" ht="12.75" hidden="1" customHeight="1" x14ac:dyDescent="0.2"/>
    <row r="8501" ht="12.75" hidden="1" customHeight="1" x14ac:dyDescent="0.2"/>
    <row r="8502" ht="12.75" hidden="1" customHeight="1" x14ac:dyDescent="0.2"/>
    <row r="8503" ht="12.75" hidden="1" customHeight="1" x14ac:dyDescent="0.2"/>
    <row r="8504" ht="12.75" hidden="1" customHeight="1" x14ac:dyDescent="0.2"/>
    <row r="8505" ht="12.75" hidden="1" customHeight="1" x14ac:dyDescent="0.2"/>
    <row r="8506" ht="12.75" hidden="1" customHeight="1" x14ac:dyDescent="0.2"/>
    <row r="8507" ht="12.75" hidden="1" customHeight="1" x14ac:dyDescent="0.2"/>
    <row r="8508" ht="12.75" hidden="1" customHeight="1" x14ac:dyDescent="0.2"/>
    <row r="8509" ht="12.75" hidden="1" customHeight="1" x14ac:dyDescent="0.2"/>
    <row r="8510" ht="12.75" hidden="1" customHeight="1" x14ac:dyDescent="0.2"/>
    <row r="8511" ht="12.75" hidden="1" customHeight="1" x14ac:dyDescent="0.2"/>
    <row r="8512" ht="12.75" hidden="1" customHeight="1" x14ac:dyDescent="0.2"/>
    <row r="8513" ht="12.75" hidden="1" customHeight="1" x14ac:dyDescent="0.2"/>
    <row r="8514" ht="12.75" hidden="1" customHeight="1" x14ac:dyDescent="0.2"/>
    <row r="8515" ht="12.75" hidden="1" customHeight="1" x14ac:dyDescent="0.2"/>
    <row r="8516" ht="12.75" hidden="1" customHeight="1" x14ac:dyDescent="0.2"/>
    <row r="8517" ht="12.75" hidden="1" customHeight="1" x14ac:dyDescent="0.2"/>
    <row r="8518" ht="12.75" hidden="1" customHeight="1" x14ac:dyDescent="0.2"/>
    <row r="8519" ht="12.75" hidden="1" customHeight="1" x14ac:dyDescent="0.2"/>
    <row r="8520" ht="12.75" hidden="1" customHeight="1" x14ac:dyDescent="0.2"/>
    <row r="8521" ht="12.75" hidden="1" customHeight="1" x14ac:dyDescent="0.2"/>
    <row r="8522" ht="12.75" hidden="1" customHeight="1" x14ac:dyDescent="0.2"/>
    <row r="8523" ht="12.75" hidden="1" customHeight="1" x14ac:dyDescent="0.2"/>
    <row r="8524" ht="12.75" hidden="1" customHeight="1" x14ac:dyDescent="0.2"/>
    <row r="8525" ht="12.75" hidden="1" customHeight="1" x14ac:dyDescent="0.2"/>
    <row r="8526" ht="12.75" hidden="1" customHeight="1" x14ac:dyDescent="0.2"/>
    <row r="8527" ht="12.75" hidden="1" customHeight="1" x14ac:dyDescent="0.2"/>
    <row r="8528" ht="12.75" hidden="1" customHeight="1" x14ac:dyDescent="0.2"/>
    <row r="8529" ht="12.75" hidden="1" customHeight="1" x14ac:dyDescent="0.2"/>
    <row r="8530" ht="12.75" hidden="1" customHeight="1" x14ac:dyDescent="0.2"/>
    <row r="8531" ht="12.75" hidden="1" customHeight="1" x14ac:dyDescent="0.2"/>
    <row r="8532" ht="12.75" hidden="1" customHeight="1" x14ac:dyDescent="0.2"/>
    <row r="8533" ht="12.75" hidden="1" customHeight="1" x14ac:dyDescent="0.2"/>
    <row r="8534" ht="12.75" hidden="1" customHeight="1" x14ac:dyDescent="0.2"/>
    <row r="8535" ht="12.75" hidden="1" customHeight="1" x14ac:dyDescent="0.2"/>
    <row r="8536" ht="12.75" hidden="1" customHeight="1" x14ac:dyDescent="0.2"/>
    <row r="8537" ht="12.75" hidden="1" customHeight="1" x14ac:dyDescent="0.2"/>
    <row r="8538" ht="12.75" hidden="1" customHeight="1" x14ac:dyDescent="0.2"/>
    <row r="8539" ht="12.75" hidden="1" customHeight="1" x14ac:dyDescent="0.2"/>
    <row r="8540" ht="12.75" hidden="1" customHeight="1" x14ac:dyDescent="0.2"/>
    <row r="8541" ht="12.75" hidden="1" customHeight="1" x14ac:dyDescent="0.2"/>
    <row r="8542" ht="12.75" hidden="1" customHeight="1" x14ac:dyDescent="0.2"/>
    <row r="8543" ht="12.75" hidden="1" customHeight="1" x14ac:dyDescent="0.2"/>
    <row r="8544" ht="12.75" hidden="1" customHeight="1" x14ac:dyDescent="0.2"/>
    <row r="8545" ht="12.75" hidden="1" customHeight="1" x14ac:dyDescent="0.2"/>
    <row r="8546" ht="12.75" hidden="1" customHeight="1" x14ac:dyDescent="0.2"/>
    <row r="8547" ht="12.75" hidden="1" customHeight="1" x14ac:dyDescent="0.2"/>
    <row r="8548" ht="12.75" hidden="1" customHeight="1" x14ac:dyDescent="0.2"/>
    <row r="8549" ht="12.75" hidden="1" customHeight="1" x14ac:dyDescent="0.2"/>
    <row r="8550" ht="12.75" hidden="1" customHeight="1" x14ac:dyDescent="0.2"/>
    <row r="8551" ht="12.75" hidden="1" customHeight="1" x14ac:dyDescent="0.2"/>
    <row r="8552" ht="12.75" hidden="1" customHeight="1" x14ac:dyDescent="0.2"/>
    <row r="8553" ht="12.75" hidden="1" customHeight="1" x14ac:dyDescent="0.2"/>
    <row r="8554" ht="12.75" hidden="1" customHeight="1" x14ac:dyDescent="0.2"/>
    <row r="8555" ht="12.75" hidden="1" customHeight="1" x14ac:dyDescent="0.2"/>
    <row r="8556" ht="12.75" hidden="1" customHeight="1" x14ac:dyDescent="0.2"/>
    <row r="8557" ht="12.75" hidden="1" customHeight="1" x14ac:dyDescent="0.2"/>
    <row r="8558" ht="12.75" hidden="1" customHeight="1" x14ac:dyDescent="0.2"/>
    <row r="8559" ht="12.75" hidden="1" customHeight="1" x14ac:dyDescent="0.2"/>
    <row r="8560" ht="12.75" hidden="1" customHeight="1" x14ac:dyDescent="0.2"/>
    <row r="8561" ht="12.75" hidden="1" customHeight="1" x14ac:dyDescent="0.2"/>
    <row r="8562" ht="12.75" hidden="1" customHeight="1" x14ac:dyDescent="0.2"/>
    <row r="8563" ht="12.75" hidden="1" customHeight="1" x14ac:dyDescent="0.2"/>
    <row r="8564" ht="12.75" hidden="1" customHeight="1" x14ac:dyDescent="0.2"/>
    <row r="8565" ht="12.75" hidden="1" customHeight="1" x14ac:dyDescent="0.2"/>
    <row r="8566" ht="12.75" hidden="1" customHeight="1" x14ac:dyDescent="0.2"/>
    <row r="8567" ht="12.75" hidden="1" customHeight="1" x14ac:dyDescent="0.2"/>
    <row r="8568" ht="12.75" hidden="1" customHeight="1" x14ac:dyDescent="0.2"/>
    <row r="8569" ht="12.75" hidden="1" customHeight="1" x14ac:dyDescent="0.2"/>
    <row r="8570" ht="12.75" hidden="1" customHeight="1" x14ac:dyDescent="0.2"/>
    <row r="8571" ht="12.75" hidden="1" customHeight="1" x14ac:dyDescent="0.2"/>
    <row r="8572" ht="12.75" hidden="1" customHeight="1" x14ac:dyDescent="0.2"/>
    <row r="8573" ht="12.75" hidden="1" customHeight="1" x14ac:dyDescent="0.2"/>
    <row r="8574" ht="12.75" hidden="1" customHeight="1" x14ac:dyDescent="0.2"/>
    <row r="8575" ht="12.75" hidden="1" customHeight="1" x14ac:dyDescent="0.2"/>
    <row r="8576" ht="12.75" hidden="1" customHeight="1" x14ac:dyDescent="0.2"/>
    <row r="8577" ht="12.75" hidden="1" customHeight="1" x14ac:dyDescent="0.2"/>
    <row r="8578" ht="12.75" hidden="1" customHeight="1" x14ac:dyDescent="0.2"/>
    <row r="8579" ht="12.75" hidden="1" customHeight="1" x14ac:dyDescent="0.2"/>
    <row r="8580" ht="12.75" hidden="1" customHeight="1" x14ac:dyDescent="0.2"/>
    <row r="8581" ht="12.75" hidden="1" customHeight="1" x14ac:dyDescent="0.2"/>
    <row r="8582" ht="12.75" hidden="1" customHeight="1" x14ac:dyDescent="0.2"/>
    <row r="8583" ht="12.75" hidden="1" customHeight="1" x14ac:dyDescent="0.2"/>
    <row r="8584" ht="12.75" hidden="1" customHeight="1" x14ac:dyDescent="0.2"/>
    <row r="8585" ht="12.75" hidden="1" customHeight="1" x14ac:dyDescent="0.2"/>
    <row r="8586" ht="12.75" hidden="1" customHeight="1" x14ac:dyDescent="0.2"/>
    <row r="8587" ht="12.75" hidden="1" customHeight="1" x14ac:dyDescent="0.2"/>
    <row r="8588" ht="12.75" hidden="1" customHeight="1" x14ac:dyDescent="0.2"/>
    <row r="8589" ht="12.75" hidden="1" customHeight="1" x14ac:dyDescent="0.2"/>
    <row r="8590" ht="12.75" hidden="1" customHeight="1" x14ac:dyDescent="0.2"/>
    <row r="8591" ht="12.75" hidden="1" customHeight="1" x14ac:dyDescent="0.2"/>
    <row r="8592" ht="12.75" hidden="1" customHeight="1" x14ac:dyDescent="0.2"/>
    <row r="8593" ht="12.75" hidden="1" customHeight="1" x14ac:dyDescent="0.2"/>
    <row r="8594" ht="12.75" hidden="1" customHeight="1" x14ac:dyDescent="0.2"/>
    <row r="8595" ht="12.75" hidden="1" customHeight="1" x14ac:dyDescent="0.2"/>
    <row r="8596" ht="12.75" hidden="1" customHeight="1" x14ac:dyDescent="0.2"/>
    <row r="8597" ht="12.75" hidden="1" customHeight="1" x14ac:dyDescent="0.2"/>
    <row r="8598" ht="12.75" hidden="1" customHeight="1" x14ac:dyDescent="0.2"/>
    <row r="8599" ht="12.75" hidden="1" customHeight="1" x14ac:dyDescent="0.2"/>
    <row r="8600" ht="12.75" hidden="1" customHeight="1" x14ac:dyDescent="0.2"/>
    <row r="8601" ht="12.75" hidden="1" customHeight="1" x14ac:dyDescent="0.2"/>
    <row r="8602" ht="12.75" hidden="1" customHeight="1" x14ac:dyDescent="0.2"/>
    <row r="8603" ht="12.75" hidden="1" customHeight="1" x14ac:dyDescent="0.2"/>
    <row r="8604" ht="12.75" hidden="1" customHeight="1" x14ac:dyDescent="0.2"/>
    <row r="8605" ht="12.75" hidden="1" customHeight="1" x14ac:dyDescent="0.2"/>
    <row r="8606" ht="12.75" hidden="1" customHeight="1" x14ac:dyDescent="0.2"/>
    <row r="8607" ht="12.75" hidden="1" customHeight="1" x14ac:dyDescent="0.2"/>
    <row r="8608" ht="12.75" hidden="1" customHeight="1" x14ac:dyDescent="0.2"/>
    <row r="8609" ht="12.75" hidden="1" customHeight="1" x14ac:dyDescent="0.2"/>
    <row r="8610" ht="12.75" hidden="1" customHeight="1" x14ac:dyDescent="0.2"/>
    <row r="8611" ht="12.75" hidden="1" customHeight="1" x14ac:dyDescent="0.2"/>
    <row r="8612" ht="12.75" hidden="1" customHeight="1" x14ac:dyDescent="0.2"/>
    <row r="8613" ht="12.75" hidden="1" customHeight="1" x14ac:dyDescent="0.2"/>
    <row r="8614" ht="12.75" hidden="1" customHeight="1" x14ac:dyDescent="0.2"/>
    <row r="8615" ht="12.75" hidden="1" customHeight="1" x14ac:dyDescent="0.2"/>
    <row r="8616" ht="12.75" hidden="1" customHeight="1" x14ac:dyDescent="0.2"/>
    <row r="8617" ht="12.75" hidden="1" customHeight="1" x14ac:dyDescent="0.2"/>
    <row r="8618" ht="12.75" hidden="1" customHeight="1" x14ac:dyDescent="0.2"/>
    <row r="8619" ht="12.75" hidden="1" customHeight="1" x14ac:dyDescent="0.2"/>
    <row r="8620" ht="12.75" hidden="1" customHeight="1" x14ac:dyDescent="0.2"/>
    <row r="8621" ht="12.75" hidden="1" customHeight="1" x14ac:dyDescent="0.2"/>
    <row r="8622" ht="12.75" hidden="1" customHeight="1" x14ac:dyDescent="0.2"/>
    <row r="8623" ht="12.75" hidden="1" customHeight="1" x14ac:dyDescent="0.2"/>
    <row r="8624" ht="12.75" hidden="1" customHeight="1" x14ac:dyDescent="0.2"/>
    <row r="8625" ht="12.75" hidden="1" customHeight="1" x14ac:dyDescent="0.2"/>
    <row r="8626" ht="12.75" hidden="1" customHeight="1" x14ac:dyDescent="0.2"/>
    <row r="8627" ht="12.75" hidden="1" customHeight="1" x14ac:dyDescent="0.2"/>
    <row r="8628" ht="12.75" hidden="1" customHeight="1" x14ac:dyDescent="0.2"/>
    <row r="8629" ht="12.75" hidden="1" customHeight="1" x14ac:dyDescent="0.2"/>
    <row r="8630" ht="12.75" hidden="1" customHeight="1" x14ac:dyDescent="0.2"/>
    <row r="8631" ht="12.75" hidden="1" customHeight="1" x14ac:dyDescent="0.2"/>
    <row r="8632" ht="12.75" hidden="1" customHeight="1" x14ac:dyDescent="0.2"/>
    <row r="8633" ht="12.75" hidden="1" customHeight="1" x14ac:dyDescent="0.2"/>
    <row r="8634" ht="12.75" hidden="1" customHeight="1" x14ac:dyDescent="0.2"/>
    <row r="8635" ht="12.75" hidden="1" customHeight="1" x14ac:dyDescent="0.2"/>
    <row r="8636" ht="12.75" hidden="1" customHeight="1" x14ac:dyDescent="0.2"/>
    <row r="8637" ht="12.75" hidden="1" customHeight="1" x14ac:dyDescent="0.2"/>
    <row r="8638" ht="12.75" hidden="1" customHeight="1" x14ac:dyDescent="0.2"/>
    <row r="8639" ht="12.75" hidden="1" customHeight="1" x14ac:dyDescent="0.2"/>
    <row r="8640" ht="12.75" hidden="1" customHeight="1" x14ac:dyDescent="0.2"/>
    <row r="8641" ht="12.75" hidden="1" customHeight="1" x14ac:dyDescent="0.2"/>
    <row r="8642" ht="12.75" hidden="1" customHeight="1" x14ac:dyDescent="0.2"/>
    <row r="8643" ht="12.75" hidden="1" customHeight="1" x14ac:dyDescent="0.2"/>
    <row r="8644" ht="12.75" hidden="1" customHeight="1" x14ac:dyDescent="0.2"/>
    <row r="8645" ht="12.75" hidden="1" customHeight="1" x14ac:dyDescent="0.2"/>
    <row r="8646" ht="12.75" hidden="1" customHeight="1" x14ac:dyDescent="0.2"/>
    <row r="8647" ht="12.75" hidden="1" customHeight="1" x14ac:dyDescent="0.2"/>
    <row r="8648" ht="12.75" hidden="1" customHeight="1" x14ac:dyDescent="0.2"/>
    <row r="8649" ht="12.75" hidden="1" customHeight="1" x14ac:dyDescent="0.2"/>
    <row r="8650" ht="12.75" hidden="1" customHeight="1" x14ac:dyDescent="0.2"/>
    <row r="8651" ht="12.75" hidden="1" customHeight="1" x14ac:dyDescent="0.2"/>
    <row r="8652" ht="12.75" hidden="1" customHeight="1" x14ac:dyDescent="0.2"/>
    <row r="8653" ht="12.75" hidden="1" customHeight="1" x14ac:dyDescent="0.2"/>
    <row r="8654" ht="12.75" hidden="1" customHeight="1" x14ac:dyDescent="0.2"/>
    <row r="8655" ht="12.75" hidden="1" customHeight="1" x14ac:dyDescent="0.2"/>
    <row r="8656" ht="12.75" hidden="1" customHeight="1" x14ac:dyDescent="0.2"/>
    <row r="8657" ht="12.75" hidden="1" customHeight="1" x14ac:dyDescent="0.2"/>
    <row r="8658" ht="12.75" hidden="1" customHeight="1" x14ac:dyDescent="0.2"/>
    <row r="8659" ht="12.75" hidden="1" customHeight="1" x14ac:dyDescent="0.2"/>
    <row r="8660" ht="12.75" hidden="1" customHeight="1" x14ac:dyDescent="0.2"/>
    <row r="8661" ht="12.75" hidden="1" customHeight="1" x14ac:dyDescent="0.2"/>
    <row r="8662" ht="12.75" hidden="1" customHeight="1" x14ac:dyDescent="0.2"/>
    <row r="8663" ht="12.75" hidden="1" customHeight="1" x14ac:dyDescent="0.2"/>
    <row r="8664" ht="12.75" hidden="1" customHeight="1" x14ac:dyDescent="0.2"/>
    <row r="8665" ht="12.75" hidden="1" customHeight="1" x14ac:dyDescent="0.2"/>
    <row r="8666" ht="12.75" hidden="1" customHeight="1" x14ac:dyDescent="0.2"/>
    <row r="8667" ht="12.75" hidden="1" customHeight="1" x14ac:dyDescent="0.2"/>
    <row r="8668" ht="12.75" hidden="1" customHeight="1" x14ac:dyDescent="0.2"/>
    <row r="8669" ht="12.75" hidden="1" customHeight="1" x14ac:dyDescent="0.2"/>
    <row r="8670" ht="12.75" hidden="1" customHeight="1" x14ac:dyDescent="0.2"/>
    <row r="8671" ht="12.75" hidden="1" customHeight="1" x14ac:dyDescent="0.2"/>
    <row r="8672" ht="12.75" hidden="1" customHeight="1" x14ac:dyDescent="0.2"/>
    <row r="8673" ht="12.75" hidden="1" customHeight="1" x14ac:dyDescent="0.2"/>
    <row r="8674" ht="12.75" hidden="1" customHeight="1" x14ac:dyDescent="0.2"/>
    <row r="8675" ht="12.75" hidden="1" customHeight="1" x14ac:dyDescent="0.2"/>
    <row r="8676" ht="12.75" hidden="1" customHeight="1" x14ac:dyDescent="0.2"/>
    <row r="8677" ht="12.75" hidden="1" customHeight="1" x14ac:dyDescent="0.2"/>
    <row r="8678" ht="12.75" hidden="1" customHeight="1" x14ac:dyDescent="0.2"/>
    <row r="8679" ht="12.75" hidden="1" customHeight="1" x14ac:dyDescent="0.2"/>
    <row r="8680" ht="12.75" hidden="1" customHeight="1" x14ac:dyDescent="0.2"/>
    <row r="8681" ht="12.75" hidden="1" customHeight="1" x14ac:dyDescent="0.2"/>
    <row r="8682" ht="12.75" hidden="1" customHeight="1" x14ac:dyDescent="0.2"/>
    <row r="8683" ht="12.75" hidden="1" customHeight="1" x14ac:dyDescent="0.2"/>
    <row r="8684" ht="12.75" hidden="1" customHeight="1" x14ac:dyDescent="0.2"/>
    <row r="8685" ht="12.75" hidden="1" customHeight="1" x14ac:dyDescent="0.2"/>
    <row r="8686" ht="12.75" hidden="1" customHeight="1" x14ac:dyDescent="0.2"/>
    <row r="8687" ht="12.75" hidden="1" customHeight="1" x14ac:dyDescent="0.2"/>
    <row r="8688" ht="12.75" hidden="1" customHeight="1" x14ac:dyDescent="0.2"/>
    <row r="8689" ht="12.75" hidden="1" customHeight="1" x14ac:dyDescent="0.2"/>
    <row r="8690" ht="12.75" hidden="1" customHeight="1" x14ac:dyDescent="0.2"/>
    <row r="8691" ht="12.75" hidden="1" customHeight="1" x14ac:dyDescent="0.2"/>
    <row r="8692" ht="12.75" hidden="1" customHeight="1" x14ac:dyDescent="0.2"/>
    <row r="8693" ht="12.75" hidden="1" customHeight="1" x14ac:dyDescent="0.2"/>
    <row r="8694" ht="12.75" hidden="1" customHeight="1" x14ac:dyDescent="0.2"/>
    <row r="8695" ht="12.75" hidden="1" customHeight="1" x14ac:dyDescent="0.2"/>
    <row r="8696" ht="12.75" hidden="1" customHeight="1" x14ac:dyDescent="0.2"/>
    <row r="8697" ht="12.75" hidden="1" customHeight="1" x14ac:dyDescent="0.2"/>
    <row r="8698" ht="12.75" hidden="1" customHeight="1" x14ac:dyDescent="0.2"/>
    <row r="8699" ht="12.75" hidden="1" customHeight="1" x14ac:dyDescent="0.2"/>
    <row r="8700" ht="12.75" hidden="1" customHeight="1" x14ac:dyDescent="0.2"/>
    <row r="8701" ht="12.75" hidden="1" customHeight="1" x14ac:dyDescent="0.2"/>
    <row r="8702" ht="12.75" hidden="1" customHeight="1" x14ac:dyDescent="0.2"/>
    <row r="8703" ht="12.75" hidden="1" customHeight="1" x14ac:dyDescent="0.2"/>
    <row r="8704" ht="12.75" hidden="1" customHeight="1" x14ac:dyDescent="0.2"/>
    <row r="8705" ht="12.75" hidden="1" customHeight="1" x14ac:dyDescent="0.2"/>
    <row r="8706" ht="12.75" hidden="1" customHeight="1" x14ac:dyDescent="0.2"/>
    <row r="8707" ht="12.75" hidden="1" customHeight="1" x14ac:dyDescent="0.2"/>
    <row r="8708" ht="12.75" hidden="1" customHeight="1" x14ac:dyDescent="0.2"/>
    <row r="8709" ht="12.75" hidden="1" customHeight="1" x14ac:dyDescent="0.2"/>
    <row r="8710" ht="12.75" hidden="1" customHeight="1" x14ac:dyDescent="0.2"/>
    <row r="8711" ht="12.75" hidden="1" customHeight="1" x14ac:dyDescent="0.2"/>
    <row r="8712" ht="12.75" hidden="1" customHeight="1" x14ac:dyDescent="0.2"/>
    <row r="8713" ht="12.75" hidden="1" customHeight="1" x14ac:dyDescent="0.2"/>
    <row r="8714" ht="12.75" hidden="1" customHeight="1" x14ac:dyDescent="0.2"/>
    <row r="8715" ht="12.75" hidden="1" customHeight="1" x14ac:dyDescent="0.2"/>
    <row r="8716" ht="12.75" hidden="1" customHeight="1" x14ac:dyDescent="0.2"/>
    <row r="8717" ht="12.75" hidden="1" customHeight="1" x14ac:dyDescent="0.2"/>
    <row r="8718" ht="12.75" hidden="1" customHeight="1" x14ac:dyDescent="0.2"/>
    <row r="8719" ht="12.75" hidden="1" customHeight="1" x14ac:dyDescent="0.2"/>
    <row r="8720" ht="12.75" hidden="1" customHeight="1" x14ac:dyDescent="0.2"/>
    <row r="8721" ht="12.75" hidden="1" customHeight="1" x14ac:dyDescent="0.2"/>
    <row r="8722" ht="12.75" hidden="1" customHeight="1" x14ac:dyDescent="0.2"/>
    <row r="8723" ht="12.75" hidden="1" customHeight="1" x14ac:dyDescent="0.2"/>
    <row r="8724" ht="12.75" hidden="1" customHeight="1" x14ac:dyDescent="0.2"/>
    <row r="8725" ht="12.75" hidden="1" customHeight="1" x14ac:dyDescent="0.2"/>
    <row r="8726" ht="12.75" hidden="1" customHeight="1" x14ac:dyDescent="0.2"/>
    <row r="8727" ht="12.75" hidden="1" customHeight="1" x14ac:dyDescent="0.2"/>
    <row r="8728" ht="12.75" hidden="1" customHeight="1" x14ac:dyDescent="0.2"/>
    <row r="8729" ht="12.75" hidden="1" customHeight="1" x14ac:dyDescent="0.2"/>
    <row r="8730" ht="12.75" hidden="1" customHeight="1" x14ac:dyDescent="0.2"/>
    <row r="8731" ht="12.75" hidden="1" customHeight="1" x14ac:dyDescent="0.2"/>
    <row r="8732" ht="12.75" hidden="1" customHeight="1" x14ac:dyDescent="0.2"/>
    <row r="8733" ht="12.75" hidden="1" customHeight="1" x14ac:dyDescent="0.2"/>
    <row r="8734" ht="12.75" hidden="1" customHeight="1" x14ac:dyDescent="0.2"/>
    <row r="8735" ht="12.75" hidden="1" customHeight="1" x14ac:dyDescent="0.2"/>
    <row r="8736" ht="12.75" hidden="1" customHeight="1" x14ac:dyDescent="0.2"/>
    <row r="8737" ht="12.75" hidden="1" customHeight="1" x14ac:dyDescent="0.2"/>
    <row r="8738" ht="12.75" hidden="1" customHeight="1" x14ac:dyDescent="0.2"/>
    <row r="8739" ht="12.75" hidden="1" customHeight="1" x14ac:dyDescent="0.2"/>
    <row r="8740" ht="12.75" hidden="1" customHeight="1" x14ac:dyDescent="0.2"/>
    <row r="8741" ht="12.75" hidden="1" customHeight="1" x14ac:dyDescent="0.2"/>
    <row r="8742" ht="12.75" hidden="1" customHeight="1" x14ac:dyDescent="0.2"/>
    <row r="8743" ht="12.75" hidden="1" customHeight="1" x14ac:dyDescent="0.2"/>
    <row r="8744" ht="12.75" hidden="1" customHeight="1" x14ac:dyDescent="0.2"/>
    <row r="8745" ht="12.75" hidden="1" customHeight="1" x14ac:dyDescent="0.2"/>
    <row r="8746" ht="12.75" hidden="1" customHeight="1" x14ac:dyDescent="0.2"/>
    <row r="8747" ht="12.75" hidden="1" customHeight="1" x14ac:dyDescent="0.2"/>
    <row r="8748" ht="12.75" hidden="1" customHeight="1" x14ac:dyDescent="0.2"/>
    <row r="8749" ht="12.75" hidden="1" customHeight="1" x14ac:dyDescent="0.2"/>
    <row r="8750" ht="12.75" hidden="1" customHeight="1" x14ac:dyDescent="0.2"/>
    <row r="8751" ht="12.75" hidden="1" customHeight="1" x14ac:dyDescent="0.2"/>
    <row r="8752" ht="12.75" hidden="1" customHeight="1" x14ac:dyDescent="0.2"/>
    <row r="8753" ht="12.75" hidden="1" customHeight="1" x14ac:dyDescent="0.2"/>
    <row r="8754" ht="12.75" hidden="1" customHeight="1" x14ac:dyDescent="0.2"/>
    <row r="8755" ht="12.75" hidden="1" customHeight="1" x14ac:dyDescent="0.2"/>
    <row r="8756" ht="12.75" hidden="1" customHeight="1" x14ac:dyDescent="0.2"/>
    <row r="8757" ht="12.75" hidden="1" customHeight="1" x14ac:dyDescent="0.2"/>
    <row r="8758" ht="12.75" hidden="1" customHeight="1" x14ac:dyDescent="0.2"/>
    <row r="8759" ht="12.75" hidden="1" customHeight="1" x14ac:dyDescent="0.2"/>
    <row r="8760" ht="12.75" hidden="1" customHeight="1" x14ac:dyDescent="0.2"/>
    <row r="8761" ht="12.75" hidden="1" customHeight="1" x14ac:dyDescent="0.2"/>
    <row r="8762" ht="12.75" hidden="1" customHeight="1" x14ac:dyDescent="0.2"/>
    <row r="8763" ht="12.75" hidden="1" customHeight="1" x14ac:dyDescent="0.2"/>
    <row r="8764" ht="12.75" hidden="1" customHeight="1" x14ac:dyDescent="0.2"/>
    <row r="8765" ht="12.75" hidden="1" customHeight="1" x14ac:dyDescent="0.2"/>
    <row r="8766" ht="12.75" hidden="1" customHeight="1" x14ac:dyDescent="0.2"/>
    <row r="8767" ht="12.75" hidden="1" customHeight="1" x14ac:dyDescent="0.2"/>
    <row r="8768" ht="12.75" hidden="1" customHeight="1" x14ac:dyDescent="0.2"/>
    <row r="8769" ht="12.75" hidden="1" customHeight="1" x14ac:dyDescent="0.2"/>
    <row r="8770" ht="12.75" hidden="1" customHeight="1" x14ac:dyDescent="0.2"/>
    <row r="8771" ht="12.75" hidden="1" customHeight="1" x14ac:dyDescent="0.2"/>
    <row r="8772" ht="12.75" hidden="1" customHeight="1" x14ac:dyDescent="0.2"/>
    <row r="8773" ht="12.75" hidden="1" customHeight="1" x14ac:dyDescent="0.2"/>
    <row r="8774" ht="12.75" hidden="1" customHeight="1" x14ac:dyDescent="0.2"/>
    <row r="8775" ht="12.75" hidden="1" customHeight="1" x14ac:dyDescent="0.2"/>
    <row r="8776" ht="12.75" hidden="1" customHeight="1" x14ac:dyDescent="0.2"/>
    <row r="8777" ht="12.75" hidden="1" customHeight="1" x14ac:dyDescent="0.2"/>
    <row r="8778" ht="12.75" hidden="1" customHeight="1" x14ac:dyDescent="0.2"/>
    <row r="8779" ht="12.75" hidden="1" customHeight="1" x14ac:dyDescent="0.2"/>
    <row r="8780" ht="12.75" hidden="1" customHeight="1" x14ac:dyDescent="0.2"/>
    <row r="8781" ht="12.75" hidden="1" customHeight="1" x14ac:dyDescent="0.2"/>
    <row r="8782" ht="12.75" hidden="1" customHeight="1" x14ac:dyDescent="0.2"/>
    <row r="8783" ht="12.75" hidden="1" customHeight="1" x14ac:dyDescent="0.2"/>
    <row r="8784" ht="12.75" hidden="1" customHeight="1" x14ac:dyDescent="0.2"/>
    <row r="8785" ht="12.75" hidden="1" customHeight="1" x14ac:dyDescent="0.2"/>
    <row r="8786" ht="12.75" hidden="1" customHeight="1" x14ac:dyDescent="0.2"/>
    <row r="8787" ht="12.75" hidden="1" customHeight="1" x14ac:dyDescent="0.2"/>
    <row r="8788" ht="12.75" hidden="1" customHeight="1" x14ac:dyDescent="0.2"/>
    <row r="8789" ht="12.75" hidden="1" customHeight="1" x14ac:dyDescent="0.2"/>
    <row r="8790" ht="12.75" hidden="1" customHeight="1" x14ac:dyDescent="0.2"/>
    <row r="8791" ht="12.75" hidden="1" customHeight="1" x14ac:dyDescent="0.2"/>
    <row r="8792" ht="12.75" hidden="1" customHeight="1" x14ac:dyDescent="0.2"/>
    <row r="8793" ht="12.75" hidden="1" customHeight="1" x14ac:dyDescent="0.2"/>
    <row r="8794" ht="12.75" hidden="1" customHeight="1" x14ac:dyDescent="0.2"/>
    <row r="8795" ht="12.75" hidden="1" customHeight="1" x14ac:dyDescent="0.2"/>
    <row r="8796" ht="12.75" hidden="1" customHeight="1" x14ac:dyDescent="0.2"/>
    <row r="8797" ht="12.75" hidden="1" customHeight="1" x14ac:dyDescent="0.2"/>
    <row r="8798" ht="12.75" hidden="1" customHeight="1" x14ac:dyDescent="0.2"/>
    <row r="8799" ht="12.75" hidden="1" customHeight="1" x14ac:dyDescent="0.2"/>
    <row r="8800" ht="12.75" hidden="1" customHeight="1" x14ac:dyDescent="0.2"/>
    <row r="8801" ht="12.75" hidden="1" customHeight="1" x14ac:dyDescent="0.2"/>
    <row r="8802" ht="12.75" hidden="1" customHeight="1" x14ac:dyDescent="0.2"/>
    <row r="8803" ht="12.75" hidden="1" customHeight="1" x14ac:dyDescent="0.2"/>
    <row r="8804" ht="12.75" hidden="1" customHeight="1" x14ac:dyDescent="0.2"/>
    <row r="8805" ht="12.75" hidden="1" customHeight="1" x14ac:dyDescent="0.2"/>
    <row r="8806" ht="12.75" hidden="1" customHeight="1" x14ac:dyDescent="0.2"/>
    <row r="8807" ht="12.75" hidden="1" customHeight="1" x14ac:dyDescent="0.2"/>
    <row r="8808" ht="12.75" hidden="1" customHeight="1" x14ac:dyDescent="0.2"/>
    <row r="8809" ht="12.75" hidden="1" customHeight="1" x14ac:dyDescent="0.2"/>
    <row r="8810" ht="12.75" hidden="1" customHeight="1" x14ac:dyDescent="0.2"/>
    <row r="8811" ht="12.75" hidden="1" customHeight="1" x14ac:dyDescent="0.2"/>
    <row r="8812" ht="12.75" hidden="1" customHeight="1" x14ac:dyDescent="0.2"/>
    <row r="8813" ht="12.75" hidden="1" customHeight="1" x14ac:dyDescent="0.2"/>
    <row r="8814" ht="12.75" hidden="1" customHeight="1" x14ac:dyDescent="0.2"/>
    <row r="8815" ht="12.75" hidden="1" customHeight="1" x14ac:dyDescent="0.2"/>
    <row r="8816" ht="12.75" hidden="1" customHeight="1" x14ac:dyDescent="0.2"/>
    <row r="8817" ht="12.75" hidden="1" customHeight="1" x14ac:dyDescent="0.2"/>
    <row r="8818" ht="12.75" hidden="1" customHeight="1" x14ac:dyDescent="0.2"/>
    <row r="8819" ht="12.75" hidden="1" customHeight="1" x14ac:dyDescent="0.2"/>
    <row r="8820" ht="12.75" hidden="1" customHeight="1" x14ac:dyDescent="0.2"/>
    <row r="8821" ht="12.75" hidden="1" customHeight="1" x14ac:dyDescent="0.2"/>
    <row r="8822" ht="12.75" hidden="1" customHeight="1" x14ac:dyDescent="0.2"/>
    <row r="8823" ht="12.75" hidden="1" customHeight="1" x14ac:dyDescent="0.2"/>
    <row r="8824" ht="12.75" hidden="1" customHeight="1" x14ac:dyDescent="0.2"/>
    <row r="8825" ht="12.75" hidden="1" customHeight="1" x14ac:dyDescent="0.2"/>
    <row r="8826" ht="12.75" hidden="1" customHeight="1" x14ac:dyDescent="0.2"/>
    <row r="8827" ht="12.75" hidden="1" customHeight="1" x14ac:dyDescent="0.2"/>
    <row r="8828" ht="12.75" hidden="1" customHeight="1" x14ac:dyDescent="0.2"/>
    <row r="8829" ht="12.75" hidden="1" customHeight="1" x14ac:dyDescent="0.2"/>
    <row r="8830" ht="12.75" hidden="1" customHeight="1" x14ac:dyDescent="0.2"/>
    <row r="8831" ht="12.75" hidden="1" customHeight="1" x14ac:dyDescent="0.2"/>
    <row r="8832" ht="12.75" hidden="1" customHeight="1" x14ac:dyDescent="0.2"/>
    <row r="8833" ht="12.75" hidden="1" customHeight="1" x14ac:dyDescent="0.2"/>
    <row r="8834" ht="12.75" hidden="1" customHeight="1" x14ac:dyDescent="0.2"/>
    <row r="8835" ht="12.75" hidden="1" customHeight="1" x14ac:dyDescent="0.2"/>
    <row r="8836" ht="12.75" hidden="1" customHeight="1" x14ac:dyDescent="0.2"/>
    <row r="8837" ht="12.75" hidden="1" customHeight="1" x14ac:dyDescent="0.2"/>
    <row r="8838" ht="12.75" hidden="1" customHeight="1" x14ac:dyDescent="0.2"/>
    <row r="8839" ht="12.75" hidden="1" customHeight="1" x14ac:dyDescent="0.2"/>
    <row r="8840" ht="12.75" hidden="1" customHeight="1" x14ac:dyDescent="0.2"/>
    <row r="8841" ht="12.75" hidden="1" customHeight="1" x14ac:dyDescent="0.2"/>
    <row r="8842" ht="12.75" hidden="1" customHeight="1" x14ac:dyDescent="0.2"/>
    <row r="8843" ht="12.75" hidden="1" customHeight="1" x14ac:dyDescent="0.2"/>
    <row r="8844" ht="12.75" hidden="1" customHeight="1" x14ac:dyDescent="0.2"/>
    <row r="8845" ht="12.75" hidden="1" customHeight="1" x14ac:dyDescent="0.2"/>
    <row r="8846" ht="12.75" hidden="1" customHeight="1" x14ac:dyDescent="0.2"/>
    <row r="8847" ht="12.75" hidden="1" customHeight="1" x14ac:dyDescent="0.2"/>
    <row r="8848" ht="12.75" hidden="1" customHeight="1" x14ac:dyDescent="0.2"/>
    <row r="8849" ht="12.75" hidden="1" customHeight="1" x14ac:dyDescent="0.2"/>
    <row r="8850" ht="12.75" hidden="1" customHeight="1" x14ac:dyDescent="0.2"/>
    <row r="8851" ht="12.75" hidden="1" customHeight="1" x14ac:dyDescent="0.2"/>
    <row r="8852" ht="12.75" hidden="1" customHeight="1" x14ac:dyDescent="0.2"/>
    <row r="8853" ht="12.75" hidden="1" customHeight="1" x14ac:dyDescent="0.2"/>
    <row r="8854" ht="12.75" hidden="1" customHeight="1" x14ac:dyDescent="0.2"/>
    <row r="8855" ht="12.75" hidden="1" customHeight="1" x14ac:dyDescent="0.2"/>
    <row r="8856" ht="12.75" hidden="1" customHeight="1" x14ac:dyDescent="0.2"/>
    <row r="8857" ht="12.75" hidden="1" customHeight="1" x14ac:dyDescent="0.2"/>
    <row r="8858" ht="12.75" hidden="1" customHeight="1" x14ac:dyDescent="0.2"/>
    <row r="8859" ht="12.75" hidden="1" customHeight="1" x14ac:dyDescent="0.2"/>
    <row r="8860" ht="12.75" hidden="1" customHeight="1" x14ac:dyDescent="0.2"/>
    <row r="8861" ht="12.75" hidden="1" customHeight="1" x14ac:dyDescent="0.2"/>
    <row r="8862" ht="12.75" hidden="1" customHeight="1" x14ac:dyDescent="0.2"/>
    <row r="8863" ht="12.75" hidden="1" customHeight="1" x14ac:dyDescent="0.2"/>
    <row r="8864" ht="12.75" hidden="1" customHeight="1" x14ac:dyDescent="0.2"/>
    <row r="8865" ht="12.75" hidden="1" customHeight="1" x14ac:dyDescent="0.2"/>
    <row r="8866" ht="12.75" hidden="1" customHeight="1" x14ac:dyDescent="0.2"/>
    <row r="8867" ht="12.75" hidden="1" customHeight="1" x14ac:dyDescent="0.2"/>
    <row r="8868" ht="12.75" hidden="1" customHeight="1" x14ac:dyDescent="0.2"/>
    <row r="8869" ht="12.75" hidden="1" customHeight="1" x14ac:dyDescent="0.2"/>
    <row r="8870" ht="12.75" hidden="1" customHeight="1" x14ac:dyDescent="0.2"/>
    <row r="8871" ht="12.75" hidden="1" customHeight="1" x14ac:dyDescent="0.2"/>
    <row r="8872" ht="12.75" hidden="1" customHeight="1" x14ac:dyDescent="0.2"/>
    <row r="8873" ht="12.75" hidden="1" customHeight="1" x14ac:dyDescent="0.2"/>
    <row r="8874" ht="12.75" hidden="1" customHeight="1" x14ac:dyDescent="0.2"/>
    <row r="8875" ht="12.75" hidden="1" customHeight="1" x14ac:dyDescent="0.2"/>
    <row r="8876" ht="12.75" hidden="1" customHeight="1" x14ac:dyDescent="0.2"/>
    <row r="8877" ht="12.75" hidden="1" customHeight="1" x14ac:dyDescent="0.2"/>
    <row r="8878" ht="12.75" hidden="1" customHeight="1" x14ac:dyDescent="0.2"/>
    <row r="8879" ht="12.75" hidden="1" customHeight="1" x14ac:dyDescent="0.2"/>
    <row r="8880" ht="12.75" hidden="1" customHeight="1" x14ac:dyDescent="0.2"/>
    <row r="8881" ht="12.75" hidden="1" customHeight="1" x14ac:dyDescent="0.2"/>
    <row r="8882" ht="12.75" hidden="1" customHeight="1" x14ac:dyDescent="0.2"/>
    <row r="8883" ht="12.75" hidden="1" customHeight="1" x14ac:dyDescent="0.2"/>
    <row r="8884" ht="12.75" hidden="1" customHeight="1" x14ac:dyDescent="0.2"/>
    <row r="8885" ht="12.75" hidden="1" customHeight="1" x14ac:dyDescent="0.2"/>
    <row r="8886" ht="12.75" hidden="1" customHeight="1" x14ac:dyDescent="0.2"/>
    <row r="8887" ht="12.75" hidden="1" customHeight="1" x14ac:dyDescent="0.2"/>
    <row r="8888" ht="12.75" hidden="1" customHeight="1" x14ac:dyDescent="0.2"/>
    <row r="8889" ht="12.75" hidden="1" customHeight="1" x14ac:dyDescent="0.2"/>
    <row r="8890" ht="12.75" hidden="1" customHeight="1" x14ac:dyDescent="0.2"/>
    <row r="8891" ht="12.75" hidden="1" customHeight="1" x14ac:dyDescent="0.2"/>
    <row r="8892" ht="12.75" hidden="1" customHeight="1" x14ac:dyDescent="0.2"/>
    <row r="8893" ht="12.75" hidden="1" customHeight="1" x14ac:dyDescent="0.2"/>
    <row r="8894" ht="12.75" hidden="1" customHeight="1" x14ac:dyDescent="0.2"/>
    <row r="8895" ht="12.75" hidden="1" customHeight="1" x14ac:dyDescent="0.2"/>
    <row r="8896" ht="12.75" hidden="1" customHeight="1" x14ac:dyDescent="0.2"/>
    <row r="8897" ht="12.75" hidden="1" customHeight="1" x14ac:dyDescent="0.2"/>
    <row r="8898" ht="12.75" hidden="1" customHeight="1" x14ac:dyDescent="0.2"/>
    <row r="8899" ht="12.75" hidden="1" customHeight="1" x14ac:dyDescent="0.2"/>
    <row r="8900" ht="12.75" hidden="1" customHeight="1" x14ac:dyDescent="0.2"/>
    <row r="8901" ht="12.75" hidden="1" customHeight="1" x14ac:dyDescent="0.2"/>
    <row r="8902" ht="12.75" hidden="1" customHeight="1" x14ac:dyDescent="0.2"/>
    <row r="8903" ht="12.75" hidden="1" customHeight="1" x14ac:dyDescent="0.2"/>
    <row r="8904" ht="12.75" hidden="1" customHeight="1" x14ac:dyDescent="0.2"/>
    <row r="8905" ht="12.75" hidden="1" customHeight="1" x14ac:dyDescent="0.2"/>
    <row r="8906" ht="12.75" hidden="1" customHeight="1" x14ac:dyDescent="0.2"/>
    <row r="8907" ht="12.75" hidden="1" customHeight="1" x14ac:dyDescent="0.2"/>
    <row r="8908" ht="12.75" hidden="1" customHeight="1" x14ac:dyDescent="0.2"/>
    <row r="8909" ht="12.75" hidden="1" customHeight="1" x14ac:dyDescent="0.2"/>
    <row r="8910" ht="12.75" hidden="1" customHeight="1" x14ac:dyDescent="0.2"/>
    <row r="8911" ht="12.75" hidden="1" customHeight="1" x14ac:dyDescent="0.2"/>
    <row r="8912" ht="12.75" hidden="1" customHeight="1" x14ac:dyDescent="0.2"/>
    <row r="8913" ht="12.75" hidden="1" customHeight="1" x14ac:dyDescent="0.2"/>
    <row r="8914" ht="12.75" hidden="1" customHeight="1" x14ac:dyDescent="0.2"/>
    <row r="8915" ht="12.75" hidden="1" customHeight="1" x14ac:dyDescent="0.2"/>
    <row r="8916" ht="12.75" hidden="1" customHeight="1" x14ac:dyDescent="0.2"/>
    <row r="8917" ht="12.75" hidden="1" customHeight="1" x14ac:dyDescent="0.2"/>
    <row r="8918" ht="12.75" hidden="1" customHeight="1" x14ac:dyDescent="0.2"/>
    <row r="8919" ht="12.75" hidden="1" customHeight="1" x14ac:dyDescent="0.2"/>
    <row r="8920" ht="12.75" hidden="1" customHeight="1" x14ac:dyDescent="0.2"/>
    <row r="8921" ht="12.75" hidden="1" customHeight="1" x14ac:dyDescent="0.2"/>
    <row r="8922" ht="12.75" hidden="1" customHeight="1" x14ac:dyDescent="0.2"/>
    <row r="8923" ht="12.75" hidden="1" customHeight="1" x14ac:dyDescent="0.2"/>
    <row r="8924" ht="12.75" hidden="1" customHeight="1" x14ac:dyDescent="0.2"/>
    <row r="8925" ht="12.75" hidden="1" customHeight="1" x14ac:dyDescent="0.2"/>
    <row r="8926" ht="12.75" hidden="1" customHeight="1" x14ac:dyDescent="0.2"/>
    <row r="8927" ht="12.75" hidden="1" customHeight="1" x14ac:dyDescent="0.2"/>
    <row r="8928" ht="12.75" hidden="1" customHeight="1" x14ac:dyDescent="0.2"/>
    <row r="8929" ht="12.75" hidden="1" customHeight="1" x14ac:dyDescent="0.2"/>
    <row r="8930" ht="12.75" hidden="1" customHeight="1" x14ac:dyDescent="0.2"/>
    <row r="8931" ht="12.75" hidden="1" customHeight="1" x14ac:dyDescent="0.2"/>
    <row r="8932" ht="12.75" hidden="1" customHeight="1" x14ac:dyDescent="0.2"/>
    <row r="8933" ht="12.75" hidden="1" customHeight="1" x14ac:dyDescent="0.2"/>
    <row r="8934" ht="12.75" hidden="1" customHeight="1" x14ac:dyDescent="0.2"/>
    <row r="8935" ht="12.75" hidden="1" customHeight="1" x14ac:dyDescent="0.2"/>
    <row r="8936" ht="12.75" hidden="1" customHeight="1" x14ac:dyDescent="0.2"/>
    <row r="8937" ht="12.75" hidden="1" customHeight="1" x14ac:dyDescent="0.2"/>
    <row r="8938" ht="12.75" hidden="1" customHeight="1" x14ac:dyDescent="0.2"/>
    <row r="8939" ht="12.75" hidden="1" customHeight="1" x14ac:dyDescent="0.2"/>
    <row r="8940" ht="12.75" hidden="1" customHeight="1" x14ac:dyDescent="0.2"/>
    <row r="8941" ht="12.75" hidden="1" customHeight="1" x14ac:dyDescent="0.2"/>
    <row r="8942" ht="12.75" hidden="1" customHeight="1" x14ac:dyDescent="0.2"/>
    <row r="8943" ht="12.75" hidden="1" customHeight="1" x14ac:dyDescent="0.2"/>
    <row r="8944" ht="12.75" hidden="1" customHeight="1" x14ac:dyDescent="0.2"/>
    <row r="8945" ht="12.75" hidden="1" customHeight="1" x14ac:dyDescent="0.2"/>
    <row r="8946" ht="12.75" hidden="1" customHeight="1" x14ac:dyDescent="0.2"/>
    <row r="8947" ht="12.75" hidden="1" customHeight="1" x14ac:dyDescent="0.2"/>
    <row r="8948" ht="12.75" hidden="1" customHeight="1" x14ac:dyDescent="0.2"/>
    <row r="8949" ht="12.75" hidden="1" customHeight="1" x14ac:dyDescent="0.2"/>
    <row r="8950" ht="12.75" hidden="1" customHeight="1" x14ac:dyDescent="0.2"/>
    <row r="8951" ht="12.75" hidden="1" customHeight="1" x14ac:dyDescent="0.2"/>
    <row r="8952" ht="12.75" hidden="1" customHeight="1" x14ac:dyDescent="0.2"/>
    <row r="8953" ht="12.75" hidden="1" customHeight="1" x14ac:dyDescent="0.2"/>
    <row r="8954" ht="12.75" hidden="1" customHeight="1" x14ac:dyDescent="0.2"/>
    <row r="8955" ht="12.75" hidden="1" customHeight="1" x14ac:dyDescent="0.2"/>
    <row r="8956" ht="12.75" hidden="1" customHeight="1" x14ac:dyDescent="0.2"/>
    <row r="8957" ht="12.75" hidden="1" customHeight="1" x14ac:dyDescent="0.2"/>
    <row r="8958" ht="12.75" hidden="1" customHeight="1" x14ac:dyDescent="0.2"/>
    <row r="8959" ht="12.75" hidden="1" customHeight="1" x14ac:dyDescent="0.2"/>
    <row r="8960" ht="12.75" hidden="1" customHeight="1" x14ac:dyDescent="0.2"/>
    <row r="8961" ht="12.75" hidden="1" customHeight="1" x14ac:dyDescent="0.2"/>
    <row r="8962" ht="12.75" hidden="1" customHeight="1" x14ac:dyDescent="0.2"/>
    <row r="8963" ht="12.75" hidden="1" customHeight="1" x14ac:dyDescent="0.2"/>
    <row r="8964" ht="12.75" hidden="1" customHeight="1" x14ac:dyDescent="0.2"/>
    <row r="8965" ht="12.75" hidden="1" customHeight="1" x14ac:dyDescent="0.2"/>
    <row r="8966" ht="12.75" hidden="1" customHeight="1" x14ac:dyDescent="0.2"/>
    <row r="8967" ht="12.75" hidden="1" customHeight="1" x14ac:dyDescent="0.2"/>
    <row r="8968" ht="12.75" hidden="1" customHeight="1" x14ac:dyDescent="0.2"/>
    <row r="8969" ht="12.75" hidden="1" customHeight="1" x14ac:dyDescent="0.2"/>
    <row r="8970" ht="12.75" hidden="1" customHeight="1" x14ac:dyDescent="0.2"/>
    <row r="8971" ht="12.75" hidden="1" customHeight="1" x14ac:dyDescent="0.2"/>
    <row r="8972" ht="12.75" hidden="1" customHeight="1" x14ac:dyDescent="0.2"/>
    <row r="8973" ht="12.75" hidden="1" customHeight="1" x14ac:dyDescent="0.2"/>
    <row r="8974" ht="12.75" hidden="1" customHeight="1" x14ac:dyDescent="0.2"/>
    <row r="8975" ht="12.75" hidden="1" customHeight="1" x14ac:dyDescent="0.2"/>
    <row r="8976" ht="12.75" hidden="1" customHeight="1" x14ac:dyDescent="0.2"/>
    <row r="8977" ht="12.75" hidden="1" customHeight="1" x14ac:dyDescent="0.2"/>
    <row r="8978" ht="12.75" hidden="1" customHeight="1" x14ac:dyDescent="0.2"/>
    <row r="8979" ht="12.75" hidden="1" customHeight="1" x14ac:dyDescent="0.2"/>
    <row r="8980" ht="12.75" hidden="1" customHeight="1" x14ac:dyDescent="0.2"/>
    <row r="8981" ht="12.75" hidden="1" customHeight="1" x14ac:dyDescent="0.2"/>
    <row r="8982" ht="12.75" hidden="1" customHeight="1" x14ac:dyDescent="0.2"/>
    <row r="8983" ht="12.75" hidden="1" customHeight="1" x14ac:dyDescent="0.2"/>
    <row r="8984" ht="12.75" hidden="1" customHeight="1" x14ac:dyDescent="0.2"/>
    <row r="8985" ht="12.75" hidden="1" customHeight="1" x14ac:dyDescent="0.2"/>
    <row r="8986" ht="12.75" hidden="1" customHeight="1" x14ac:dyDescent="0.2"/>
    <row r="8987" ht="12.75" hidden="1" customHeight="1" x14ac:dyDescent="0.2"/>
    <row r="8988" ht="12.75" hidden="1" customHeight="1" x14ac:dyDescent="0.2"/>
    <row r="8989" ht="12.75" hidden="1" customHeight="1" x14ac:dyDescent="0.2"/>
    <row r="8990" ht="12.75" hidden="1" customHeight="1" x14ac:dyDescent="0.2"/>
    <row r="8991" ht="12.75" hidden="1" customHeight="1" x14ac:dyDescent="0.2"/>
    <row r="8992" ht="12.75" hidden="1" customHeight="1" x14ac:dyDescent="0.2"/>
    <row r="8993" ht="12.75" hidden="1" customHeight="1" x14ac:dyDescent="0.2"/>
    <row r="8994" ht="12.75" hidden="1" customHeight="1" x14ac:dyDescent="0.2"/>
    <row r="8995" ht="12.75" hidden="1" customHeight="1" x14ac:dyDescent="0.2"/>
    <row r="8996" ht="12.75" hidden="1" customHeight="1" x14ac:dyDescent="0.2"/>
    <row r="8997" ht="12.75" hidden="1" customHeight="1" x14ac:dyDescent="0.2"/>
    <row r="8998" ht="12.75" hidden="1" customHeight="1" x14ac:dyDescent="0.2"/>
    <row r="8999" ht="12.75" hidden="1" customHeight="1" x14ac:dyDescent="0.2"/>
    <row r="9000" ht="12.75" hidden="1" customHeight="1" x14ac:dyDescent="0.2"/>
    <row r="9001" ht="12.75" hidden="1" customHeight="1" x14ac:dyDescent="0.2"/>
    <row r="9002" ht="12.75" hidden="1" customHeight="1" x14ac:dyDescent="0.2"/>
    <row r="9003" ht="12.75" hidden="1" customHeight="1" x14ac:dyDescent="0.2"/>
    <row r="9004" ht="12.75" hidden="1" customHeight="1" x14ac:dyDescent="0.2"/>
    <row r="9005" ht="12.75" hidden="1" customHeight="1" x14ac:dyDescent="0.2"/>
    <row r="9006" ht="12.75" hidden="1" customHeight="1" x14ac:dyDescent="0.2"/>
    <row r="9007" ht="12.75" hidden="1" customHeight="1" x14ac:dyDescent="0.2"/>
    <row r="9008" ht="12.75" hidden="1" customHeight="1" x14ac:dyDescent="0.2"/>
    <row r="9009" ht="12.75" hidden="1" customHeight="1" x14ac:dyDescent="0.2"/>
    <row r="9010" ht="12.75" hidden="1" customHeight="1" x14ac:dyDescent="0.2"/>
    <row r="9011" ht="12.75" hidden="1" customHeight="1" x14ac:dyDescent="0.2"/>
    <row r="9012" ht="12.75" hidden="1" customHeight="1" x14ac:dyDescent="0.2"/>
    <row r="9013" ht="12.75" hidden="1" customHeight="1" x14ac:dyDescent="0.2"/>
    <row r="9014" ht="12.75" hidden="1" customHeight="1" x14ac:dyDescent="0.2"/>
    <row r="9015" ht="12.75" hidden="1" customHeight="1" x14ac:dyDescent="0.2"/>
    <row r="9016" ht="12.75" hidden="1" customHeight="1" x14ac:dyDescent="0.2"/>
    <row r="9017" ht="12.75" hidden="1" customHeight="1" x14ac:dyDescent="0.2"/>
    <row r="9018" ht="12.75" hidden="1" customHeight="1" x14ac:dyDescent="0.2"/>
    <row r="9019" ht="12.75" hidden="1" customHeight="1" x14ac:dyDescent="0.2"/>
    <row r="9020" ht="12.75" hidden="1" customHeight="1" x14ac:dyDescent="0.2"/>
    <row r="9021" ht="12.75" hidden="1" customHeight="1" x14ac:dyDescent="0.2"/>
    <row r="9022" ht="12.75" hidden="1" customHeight="1" x14ac:dyDescent="0.2"/>
    <row r="9023" ht="12.75" hidden="1" customHeight="1" x14ac:dyDescent="0.2"/>
    <row r="9024" ht="12.75" hidden="1" customHeight="1" x14ac:dyDescent="0.2"/>
    <row r="9025" ht="12.75" hidden="1" customHeight="1" x14ac:dyDescent="0.2"/>
    <row r="9026" ht="12.75" hidden="1" customHeight="1" x14ac:dyDescent="0.2"/>
    <row r="9027" ht="12.75" hidden="1" customHeight="1" x14ac:dyDescent="0.2"/>
    <row r="9028" ht="12.75" hidden="1" customHeight="1" x14ac:dyDescent="0.2"/>
    <row r="9029" ht="12.75" hidden="1" customHeight="1" x14ac:dyDescent="0.2"/>
    <row r="9030" ht="12.75" hidden="1" customHeight="1" x14ac:dyDescent="0.2"/>
    <row r="9031" ht="12.75" hidden="1" customHeight="1" x14ac:dyDescent="0.2"/>
    <row r="9032" ht="12.75" hidden="1" customHeight="1" x14ac:dyDescent="0.2"/>
    <row r="9033" ht="12.75" hidden="1" customHeight="1" x14ac:dyDescent="0.2"/>
    <row r="9034" ht="12.75" hidden="1" customHeight="1" x14ac:dyDescent="0.2"/>
    <row r="9035" ht="12.75" hidden="1" customHeight="1" x14ac:dyDescent="0.2"/>
    <row r="9036" ht="12.75" hidden="1" customHeight="1" x14ac:dyDescent="0.2"/>
    <row r="9037" ht="12.75" hidden="1" customHeight="1" x14ac:dyDescent="0.2"/>
    <row r="9038" ht="12.75" hidden="1" customHeight="1" x14ac:dyDescent="0.2"/>
    <row r="9039" ht="12.75" hidden="1" customHeight="1" x14ac:dyDescent="0.2"/>
    <row r="9040" ht="12.75" hidden="1" customHeight="1" x14ac:dyDescent="0.2"/>
    <row r="9041" ht="12.75" hidden="1" customHeight="1" x14ac:dyDescent="0.2"/>
    <row r="9042" ht="12.75" hidden="1" customHeight="1" x14ac:dyDescent="0.2"/>
    <row r="9043" ht="12.75" hidden="1" customHeight="1" x14ac:dyDescent="0.2"/>
    <row r="9044" ht="12.75" hidden="1" customHeight="1" x14ac:dyDescent="0.2"/>
    <row r="9045" ht="12.75" hidden="1" customHeight="1" x14ac:dyDescent="0.2"/>
    <row r="9046" ht="12.75" hidden="1" customHeight="1" x14ac:dyDescent="0.2"/>
    <row r="9047" ht="12.75" hidden="1" customHeight="1" x14ac:dyDescent="0.2"/>
    <row r="9048" ht="12.75" hidden="1" customHeight="1" x14ac:dyDescent="0.2"/>
    <row r="9049" ht="12.75" hidden="1" customHeight="1" x14ac:dyDescent="0.2"/>
    <row r="9050" ht="12.75" hidden="1" customHeight="1" x14ac:dyDescent="0.2"/>
    <row r="9051" ht="12.75" hidden="1" customHeight="1" x14ac:dyDescent="0.2"/>
    <row r="9052" ht="12.75" hidden="1" customHeight="1" x14ac:dyDescent="0.2"/>
    <row r="9053" ht="12.75" hidden="1" customHeight="1" x14ac:dyDescent="0.2"/>
    <row r="9054" ht="12.75" hidden="1" customHeight="1" x14ac:dyDescent="0.2"/>
    <row r="9055" ht="12.75" hidden="1" customHeight="1" x14ac:dyDescent="0.2"/>
    <row r="9056" ht="12.75" hidden="1" customHeight="1" x14ac:dyDescent="0.2"/>
    <row r="9057" ht="12.75" hidden="1" customHeight="1" x14ac:dyDescent="0.2"/>
    <row r="9058" ht="12.75" hidden="1" customHeight="1" x14ac:dyDescent="0.2"/>
    <row r="9059" ht="12.75" hidden="1" customHeight="1" x14ac:dyDescent="0.2"/>
    <row r="9060" ht="12.75" hidden="1" customHeight="1" x14ac:dyDescent="0.2"/>
    <row r="9061" ht="12.75" hidden="1" customHeight="1" x14ac:dyDescent="0.2"/>
    <row r="9062" ht="12.75" hidden="1" customHeight="1" x14ac:dyDescent="0.2"/>
    <row r="9063" ht="12.75" hidden="1" customHeight="1" x14ac:dyDescent="0.2"/>
    <row r="9064" ht="12.75" hidden="1" customHeight="1" x14ac:dyDescent="0.2"/>
    <row r="9065" ht="12.75" hidden="1" customHeight="1" x14ac:dyDescent="0.2"/>
    <row r="9066" ht="12.75" hidden="1" customHeight="1" x14ac:dyDescent="0.2"/>
    <row r="9067" ht="12.75" hidden="1" customHeight="1" x14ac:dyDescent="0.2"/>
    <row r="9068" ht="12.75" hidden="1" customHeight="1" x14ac:dyDescent="0.2"/>
    <row r="9069" ht="12.75" hidden="1" customHeight="1" x14ac:dyDescent="0.2"/>
    <row r="9070" ht="12.75" hidden="1" customHeight="1" x14ac:dyDescent="0.2"/>
    <row r="9071" ht="12.75" hidden="1" customHeight="1" x14ac:dyDescent="0.2"/>
    <row r="9072" ht="12.75" hidden="1" customHeight="1" x14ac:dyDescent="0.2"/>
    <row r="9073" ht="12.75" hidden="1" customHeight="1" x14ac:dyDescent="0.2"/>
    <row r="9074" ht="12.75" hidden="1" customHeight="1" x14ac:dyDescent="0.2"/>
    <row r="9075" ht="12.75" hidden="1" customHeight="1" x14ac:dyDescent="0.2"/>
    <row r="9076" ht="12.75" hidden="1" customHeight="1" x14ac:dyDescent="0.2"/>
    <row r="9077" ht="12.75" hidden="1" customHeight="1" x14ac:dyDescent="0.2"/>
    <row r="9078" ht="12.75" hidden="1" customHeight="1" x14ac:dyDescent="0.2"/>
    <row r="9079" ht="12.75" hidden="1" customHeight="1" x14ac:dyDescent="0.2"/>
    <row r="9080" ht="12.75" hidden="1" customHeight="1" x14ac:dyDescent="0.2"/>
    <row r="9081" ht="12.75" hidden="1" customHeight="1" x14ac:dyDescent="0.2"/>
    <row r="9082" ht="12.75" hidden="1" customHeight="1" x14ac:dyDescent="0.2"/>
    <row r="9083" ht="12.75" hidden="1" customHeight="1" x14ac:dyDescent="0.2"/>
    <row r="9084" ht="12.75" hidden="1" customHeight="1" x14ac:dyDescent="0.2"/>
    <row r="9085" ht="12.75" hidden="1" customHeight="1" x14ac:dyDescent="0.2"/>
    <row r="9086" ht="12.75" hidden="1" customHeight="1" x14ac:dyDescent="0.2"/>
    <row r="9087" ht="12.75" hidden="1" customHeight="1" x14ac:dyDescent="0.2"/>
    <row r="9088" ht="12.75" hidden="1" customHeight="1" x14ac:dyDescent="0.2"/>
    <row r="9089" ht="12.75" hidden="1" customHeight="1" x14ac:dyDescent="0.2"/>
    <row r="9090" ht="12.75" hidden="1" customHeight="1" x14ac:dyDescent="0.2"/>
    <row r="9091" ht="12.75" hidden="1" customHeight="1" x14ac:dyDescent="0.2"/>
    <row r="9092" ht="12.75" hidden="1" customHeight="1" x14ac:dyDescent="0.2"/>
    <row r="9093" ht="12.75" hidden="1" customHeight="1" x14ac:dyDescent="0.2"/>
    <row r="9094" ht="12.75" hidden="1" customHeight="1" x14ac:dyDescent="0.2"/>
    <row r="9095" ht="12.75" hidden="1" customHeight="1" x14ac:dyDescent="0.2"/>
    <row r="9096" ht="12.75" hidden="1" customHeight="1" x14ac:dyDescent="0.2"/>
    <row r="9097" ht="12.75" hidden="1" customHeight="1" x14ac:dyDescent="0.2"/>
    <row r="9098" ht="12.75" hidden="1" customHeight="1" x14ac:dyDescent="0.2"/>
    <row r="9099" ht="12.75" hidden="1" customHeight="1" x14ac:dyDescent="0.2"/>
    <row r="9100" ht="12.75" hidden="1" customHeight="1" x14ac:dyDescent="0.2"/>
    <row r="9101" ht="12.75" hidden="1" customHeight="1" x14ac:dyDescent="0.2"/>
    <row r="9102" ht="12.75" hidden="1" customHeight="1" x14ac:dyDescent="0.2"/>
    <row r="9103" ht="12.75" hidden="1" customHeight="1" x14ac:dyDescent="0.2"/>
    <row r="9104" ht="12.75" hidden="1" customHeight="1" x14ac:dyDescent="0.2"/>
    <row r="9105" ht="12.75" hidden="1" customHeight="1" x14ac:dyDescent="0.2"/>
    <row r="9106" ht="12.75" hidden="1" customHeight="1" x14ac:dyDescent="0.2"/>
    <row r="9107" ht="12.75" hidden="1" customHeight="1" x14ac:dyDescent="0.2"/>
    <row r="9108" ht="12.75" hidden="1" customHeight="1" x14ac:dyDescent="0.2"/>
    <row r="9109" ht="12.75" hidden="1" customHeight="1" x14ac:dyDescent="0.2"/>
    <row r="9110" ht="12.75" hidden="1" customHeight="1" x14ac:dyDescent="0.2"/>
    <row r="9111" ht="12.75" hidden="1" customHeight="1" x14ac:dyDescent="0.2"/>
    <row r="9112" ht="12.75" hidden="1" customHeight="1" x14ac:dyDescent="0.2"/>
    <row r="9113" ht="12.75" hidden="1" customHeight="1" x14ac:dyDescent="0.2"/>
    <row r="9114" ht="12.75" hidden="1" customHeight="1" x14ac:dyDescent="0.2"/>
    <row r="9115" ht="12.75" hidden="1" customHeight="1" x14ac:dyDescent="0.2"/>
    <row r="9116" ht="12.75" hidden="1" customHeight="1" x14ac:dyDescent="0.2"/>
    <row r="9117" ht="12.75" hidden="1" customHeight="1" x14ac:dyDescent="0.2"/>
    <row r="9118" ht="12.75" hidden="1" customHeight="1" x14ac:dyDescent="0.2"/>
    <row r="9119" ht="12.75" hidden="1" customHeight="1" x14ac:dyDescent="0.2"/>
    <row r="9120" ht="12.75" hidden="1" customHeight="1" x14ac:dyDescent="0.2"/>
    <row r="9121" ht="12.75" hidden="1" customHeight="1" x14ac:dyDescent="0.2"/>
    <row r="9122" ht="12.75" hidden="1" customHeight="1" x14ac:dyDescent="0.2"/>
    <row r="9123" ht="12.75" hidden="1" customHeight="1" x14ac:dyDescent="0.2"/>
    <row r="9124" ht="12.75" hidden="1" customHeight="1" x14ac:dyDescent="0.2"/>
    <row r="9125" ht="12.75" hidden="1" customHeight="1" x14ac:dyDescent="0.2"/>
    <row r="9126" ht="12.75" hidden="1" customHeight="1" x14ac:dyDescent="0.2"/>
    <row r="9127" ht="12.75" hidden="1" customHeight="1" x14ac:dyDescent="0.2"/>
    <row r="9128" ht="12.75" hidden="1" customHeight="1" x14ac:dyDescent="0.2"/>
    <row r="9129" ht="12.75" hidden="1" customHeight="1" x14ac:dyDescent="0.2"/>
    <row r="9130" ht="12.75" hidden="1" customHeight="1" x14ac:dyDescent="0.2"/>
    <row r="9131" ht="12.75" hidden="1" customHeight="1" x14ac:dyDescent="0.2"/>
    <row r="9132" ht="12.75" hidden="1" customHeight="1" x14ac:dyDescent="0.2"/>
    <row r="9133" ht="12.75" hidden="1" customHeight="1" x14ac:dyDescent="0.2"/>
    <row r="9134" ht="12.75" hidden="1" customHeight="1" x14ac:dyDescent="0.2"/>
    <row r="9135" ht="12.75" hidden="1" customHeight="1" x14ac:dyDescent="0.2"/>
    <row r="9136" ht="12.75" hidden="1" customHeight="1" x14ac:dyDescent="0.2"/>
    <row r="9137" ht="12.75" hidden="1" customHeight="1" x14ac:dyDescent="0.2"/>
    <row r="9138" ht="12.75" hidden="1" customHeight="1" x14ac:dyDescent="0.2"/>
    <row r="9139" ht="12.75" hidden="1" customHeight="1" x14ac:dyDescent="0.2"/>
    <row r="9140" ht="12.75" hidden="1" customHeight="1" x14ac:dyDescent="0.2"/>
    <row r="9141" ht="12.75" hidden="1" customHeight="1" x14ac:dyDescent="0.2"/>
    <row r="9142" ht="12.75" hidden="1" customHeight="1" x14ac:dyDescent="0.2"/>
    <row r="9143" ht="12.75" hidden="1" customHeight="1" x14ac:dyDescent="0.2"/>
    <row r="9144" ht="12.75" hidden="1" customHeight="1" x14ac:dyDescent="0.2"/>
    <row r="9145" ht="12.75" hidden="1" customHeight="1" x14ac:dyDescent="0.2"/>
    <row r="9146" ht="12.75" hidden="1" customHeight="1" x14ac:dyDescent="0.2"/>
    <row r="9147" ht="12.75" hidden="1" customHeight="1" x14ac:dyDescent="0.2"/>
    <row r="9148" ht="12.75" hidden="1" customHeight="1" x14ac:dyDescent="0.2"/>
    <row r="9149" ht="12.75" hidden="1" customHeight="1" x14ac:dyDescent="0.2"/>
    <row r="9150" ht="12.75" hidden="1" customHeight="1" x14ac:dyDescent="0.2"/>
    <row r="9151" ht="12.75" hidden="1" customHeight="1" x14ac:dyDescent="0.2"/>
    <row r="9152" ht="12.75" hidden="1" customHeight="1" x14ac:dyDescent="0.2"/>
    <row r="9153" ht="12.75" hidden="1" customHeight="1" x14ac:dyDescent="0.2"/>
    <row r="9154" ht="12.75" hidden="1" customHeight="1" x14ac:dyDescent="0.2"/>
    <row r="9155" ht="12.75" hidden="1" customHeight="1" x14ac:dyDescent="0.2"/>
    <row r="9156" ht="12.75" hidden="1" customHeight="1" x14ac:dyDescent="0.2"/>
    <row r="9157" ht="12.75" hidden="1" customHeight="1" x14ac:dyDescent="0.2"/>
    <row r="9158" ht="12.75" hidden="1" customHeight="1" x14ac:dyDescent="0.2"/>
    <row r="9159" ht="12.75" hidden="1" customHeight="1" x14ac:dyDescent="0.2"/>
    <row r="9160" ht="12.75" hidden="1" customHeight="1" x14ac:dyDescent="0.2"/>
    <row r="9161" ht="12.75" hidden="1" customHeight="1" x14ac:dyDescent="0.2"/>
    <row r="9162" ht="12.75" hidden="1" customHeight="1" x14ac:dyDescent="0.2"/>
    <row r="9163" ht="12.75" hidden="1" customHeight="1" x14ac:dyDescent="0.2"/>
    <row r="9164" ht="12.75" hidden="1" customHeight="1" x14ac:dyDescent="0.2"/>
    <row r="9165" ht="12.75" hidden="1" customHeight="1" x14ac:dyDescent="0.2"/>
    <row r="9166" ht="12.75" hidden="1" customHeight="1" x14ac:dyDescent="0.2"/>
    <row r="9167" ht="12.75" hidden="1" customHeight="1" x14ac:dyDescent="0.2"/>
    <row r="9168" ht="12.75" hidden="1" customHeight="1" x14ac:dyDescent="0.2"/>
    <row r="9169" ht="12.75" hidden="1" customHeight="1" x14ac:dyDescent="0.2"/>
    <row r="9170" ht="12.75" hidden="1" customHeight="1" x14ac:dyDescent="0.2"/>
    <row r="9171" ht="12.75" hidden="1" customHeight="1" x14ac:dyDescent="0.2"/>
    <row r="9172" ht="12.75" hidden="1" customHeight="1" x14ac:dyDescent="0.2"/>
    <row r="9173" ht="12.75" hidden="1" customHeight="1" x14ac:dyDescent="0.2"/>
    <row r="9174" ht="12.75" hidden="1" customHeight="1" x14ac:dyDescent="0.2"/>
    <row r="9175" ht="12.75" hidden="1" customHeight="1" x14ac:dyDescent="0.2"/>
    <row r="9176" ht="12.75" hidden="1" customHeight="1" x14ac:dyDescent="0.2"/>
    <row r="9177" ht="12.75" hidden="1" customHeight="1" x14ac:dyDescent="0.2"/>
    <row r="9178" ht="12.75" hidden="1" customHeight="1" x14ac:dyDescent="0.2"/>
    <row r="9179" ht="12.75" hidden="1" customHeight="1" x14ac:dyDescent="0.2"/>
    <row r="9180" ht="12.75" hidden="1" customHeight="1" x14ac:dyDescent="0.2"/>
    <row r="9181" ht="12.75" hidden="1" customHeight="1" x14ac:dyDescent="0.2"/>
    <row r="9182" ht="12.75" hidden="1" customHeight="1" x14ac:dyDescent="0.2"/>
    <row r="9183" ht="12.75" hidden="1" customHeight="1" x14ac:dyDescent="0.2"/>
    <row r="9184" ht="12.75" hidden="1" customHeight="1" x14ac:dyDescent="0.2"/>
    <row r="9185" ht="12.75" hidden="1" customHeight="1" x14ac:dyDescent="0.2"/>
    <row r="9186" ht="12.75" hidden="1" customHeight="1" x14ac:dyDescent="0.2"/>
    <row r="9187" ht="12.75" hidden="1" customHeight="1" x14ac:dyDescent="0.2"/>
    <row r="9188" ht="12.75" hidden="1" customHeight="1" x14ac:dyDescent="0.2"/>
    <row r="9189" ht="12.75" hidden="1" customHeight="1" x14ac:dyDescent="0.2"/>
    <row r="9190" ht="12.75" hidden="1" customHeight="1" x14ac:dyDescent="0.2"/>
    <row r="9191" ht="12.75" hidden="1" customHeight="1" x14ac:dyDescent="0.2"/>
    <row r="9192" ht="12.75" hidden="1" customHeight="1" x14ac:dyDescent="0.2"/>
    <row r="9193" ht="12.75" hidden="1" customHeight="1" x14ac:dyDescent="0.2"/>
    <row r="9194" ht="12.75" hidden="1" customHeight="1" x14ac:dyDescent="0.2"/>
    <row r="9195" ht="12.75" hidden="1" customHeight="1" x14ac:dyDescent="0.2"/>
    <row r="9196" ht="12.75" hidden="1" customHeight="1" x14ac:dyDescent="0.2"/>
    <row r="9197" ht="12.75" hidden="1" customHeight="1" x14ac:dyDescent="0.2"/>
    <row r="9198" ht="12.75" hidden="1" customHeight="1" x14ac:dyDescent="0.2"/>
    <row r="9199" ht="12.75" hidden="1" customHeight="1" x14ac:dyDescent="0.2"/>
    <row r="9200" ht="12.75" hidden="1" customHeight="1" x14ac:dyDescent="0.2"/>
    <row r="9201" ht="12.75" hidden="1" customHeight="1" x14ac:dyDescent="0.2"/>
    <row r="9202" ht="12.75" hidden="1" customHeight="1" x14ac:dyDescent="0.2"/>
    <row r="9203" ht="12.75" hidden="1" customHeight="1" x14ac:dyDescent="0.2"/>
    <row r="9204" ht="12.75" hidden="1" customHeight="1" x14ac:dyDescent="0.2"/>
    <row r="9205" ht="12.75" hidden="1" customHeight="1" x14ac:dyDescent="0.2"/>
    <row r="9206" ht="12.75" hidden="1" customHeight="1" x14ac:dyDescent="0.2"/>
    <row r="9207" ht="12.75" hidden="1" customHeight="1" x14ac:dyDescent="0.2"/>
    <row r="9208" ht="12.75" hidden="1" customHeight="1" x14ac:dyDescent="0.2"/>
    <row r="9209" ht="12.75" hidden="1" customHeight="1" x14ac:dyDescent="0.2"/>
    <row r="9210" ht="12.75" hidden="1" customHeight="1" x14ac:dyDescent="0.2"/>
    <row r="9211" ht="12.75" hidden="1" customHeight="1" x14ac:dyDescent="0.2"/>
    <row r="9212" ht="12.75" hidden="1" customHeight="1" x14ac:dyDescent="0.2"/>
    <row r="9213" ht="12.75" hidden="1" customHeight="1" x14ac:dyDescent="0.2"/>
    <row r="9214" ht="12.75" hidden="1" customHeight="1" x14ac:dyDescent="0.2"/>
    <row r="9215" ht="12.75" hidden="1" customHeight="1" x14ac:dyDescent="0.2"/>
    <row r="9216" ht="12.75" hidden="1" customHeight="1" x14ac:dyDescent="0.2"/>
    <row r="9217" ht="12.75" hidden="1" customHeight="1" x14ac:dyDescent="0.2"/>
    <row r="9218" ht="12.75" hidden="1" customHeight="1" x14ac:dyDescent="0.2"/>
    <row r="9219" ht="12.75" hidden="1" customHeight="1" x14ac:dyDescent="0.2"/>
    <row r="9220" ht="12.75" hidden="1" customHeight="1" x14ac:dyDescent="0.2"/>
    <row r="9221" ht="12.75" hidden="1" customHeight="1" x14ac:dyDescent="0.2"/>
    <row r="9222" ht="12.75" hidden="1" customHeight="1" x14ac:dyDescent="0.2"/>
    <row r="9223" ht="12.75" hidden="1" customHeight="1" x14ac:dyDescent="0.2"/>
    <row r="9224" ht="12.75" hidden="1" customHeight="1" x14ac:dyDescent="0.2"/>
    <row r="9225" ht="12.75" hidden="1" customHeight="1" x14ac:dyDescent="0.2"/>
    <row r="9226" ht="12.75" hidden="1" customHeight="1" x14ac:dyDescent="0.2"/>
    <row r="9227" ht="12.75" hidden="1" customHeight="1" x14ac:dyDescent="0.2"/>
    <row r="9228" ht="12.75" hidden="1" customHeight="1" x14ac:dyDescent="0.2"/>
    <row r="9229" ht="12.75" hidden="1" customHeight="1" x14ac:dyDescent="0.2"/>
    <row r="9230" ht="12.75" hidden="1" customHeight="1" x14ac:dyDescent="0.2"/>
    <row r="9231" ht="12.75" hidden="1" customHeight="1" x14ac:dyDescent="0.2"/>
    <row r="9232" ht="12.75" hidden="1" customHeight="1" x14ac:dyDescent="0.2"/>
    <row r="9233" ht="12.75" hidden="1" customHeight="1" x14ac:dyDescent="0.2"/>
    <row r="9234" ht="12.75" hidden="1" customHeight="1" x14ac:dyDescent="0.2"/>
    <row r="9235" ht="12.75" hidden="1" customHeight="1" x14ac:dyDescent="0.2"/>
    <row r="9236" ht="12.75" hidden="1" customHeight="1" x14ac:dyDescent="0.2"/>
    <row r="9237" ht="12.75" hidden="1" customHeight="1" x14ac:dyDescent="0.2"/>
    <row r="9238" ht="12.75" hidden="1" customHeight="1" x14ac:dyDescent="0.2"/>
    <row r="9239" ht="12.75" hidden="1" customHeight="1" x14ac:dyDescent="0.2"/>
    <row r="9240" ht="12.75" hidden="1" customHeight="1" x14ac:dyDescent="0.2"/>
    <row r="9241" ht="12.75" hidden="1" customHeight="1" x14ac:dyDescent="0.2"/>
    <row r="9242" ht="12.75" hidden="1" customHeight="1" x14ac:dyDescent="0.2"/>
    <row r="9243" ht="12.75" hidden="1" customHeight="1" x14ac:dyDescent="0.2"/>
    <row r="9244" ht="12.75" hidden="1" customHeight="1" x14ac:dyDescent="0.2"/>
    <row r="9245" ht="12.75" hidden="1" customHeight="1" x14ac:dyDescent="0.2"/>
    <row r="9246" ht="12.75" hidden="1" customHeight="1" x14ac:dyDescent="0.2"/>
    <row r="9247" ht="12.75" hidden="1" customHeight="1" x14ac:dyDescent="0.2"/>
    <row r="9248" ht="12.75" hidden="1" customHeight="1" x14ac:dyDescent="0.2"/>
    <row r="9249" ht="12.75" hidden="1" customHeight="1" x14ac:dyDescent="0.2"/>
    <row r="9250" ht="12.75" hidden="1" customHeight="1" x14ac:dyDescent="0.2"/>
    <row r="9251" ht="12.75" hidden="1" customHeight="1" x14ac:dyDescent="0.2"/>
    <row r="9252" ht="12.75" hidden="1" customHeight="1" x14ac:dyDescent="0.2"/>
    <row r="9253" ht="12.75" hidden="1" customHeight="1" x14ac:dyDescent="0.2"/>
    <row r="9254" ht="12.75" hidden="1" customHeight="1" x14ac:dyDescent="0.2"/>
    <row r="9255" ht="12.75" hidden="1" customHeight="1" x14ac:dyDescent="0.2"/>
    <row r="9256" ht="12.75" hidden="1" customHeight="1" x14ac:dyDescent="0.2"/>
    <row r="9257" ht="12.75" hidden="1" customHeight="1" x14ac:dyDescent="0.2"/>
    <row r="9258" ht="12.75" hidden="1" customHeight="1" x14ac:dyDescent="0.2"/>
    <row r="9259" ht="12.75" hidden="1" customHeight="1" x14ac:dyDescent="0.2"/>
    <row r="9260" ht="12.75" hidden="1" customHeight="1" x14ac:dyDescent="0.2"/>
    <row r="9261" ht="12.75" hidden="1" customHeight="1" x14ac:dyDescent="0.2"/>
    <row r="9262" ht="12.75" hidden="1" customHeight="1" x14ac:dyDescent="0.2"/>
    <row r="9263" ht="12.75" hidden="1" customHeight="1" x14ac:dyDescent="0.2"/>
    <row r="9264" ht="12.75" hidden="1" customHeight="1" x14ac:dyDescent="0.2"/>
    <row r="9265" ht="12.75" hidden="1" customHeight="1" x14ac:dyDescent="0.2"/>
    <row r="9266" ht="12.75" hidden="1" customHeight="1" x14ac:dyDescent="0.2"/>
    <row r="9267" ht="12.75" hidden="1" customHeight="1" x14ac:dyDescent="0.2"/>
    <row r="9268" ht="12.75" hidden="1" customHeight="1" x14ac:dyDescent="0.2"/>
    <row r="9269" ht="12.75" hidden="1" customHeight="1" x14ac:dyDescent="0.2"/>
    <row r="9270" ht="12.75" hidden="1" customHeight="1" x14ac:dyDescent="0.2"/>
    <row r="9271" ht="12.75" hidden="1" customHeight="1" x14ac:dyDescent="0.2"/>
    <row r="9272" ht="12.75" hidden="1" customHeight="1" x14ac:dyDescent="0.2"/>
    <row r="9273" ht="12.75" hidden="1" customHeight="1" x14ac:dyDescent="0.2"/>
    <row r="9274" ht="12.75" hidden="1" customHeight="1" x14ac:dyDescent="0.2"/>
    <row r="9275" ht="12.75" hidden="1" customHeight="1" x14ac:dyDescent="0.2"/>
    <row r="9276" ht="12.75" hidden="1" customHeight="1" x14ac:dyDescent="0.2"/>
    <row r="9277" ht="12.75" hidden="1" customHeight="1" x14ac:dyDescent="0.2"/>
    <row r="9278" ht="12.75" hidden="1" customHeight="1" x14ac:dyDescent="0.2"/>
    <row r="9279" ht="12.75" hidden="1" customHeight="1" x14ac:dyDescent="0.2"/>
    <row r="9280" ht="12.75" hidden="1" customHeight="1" x14ac:dyDescent="0.2"/>
    <row r="9281" ht="12.75" hidden="1" customHeight="1" x14ac:dyDescent="0.2"/>
    <row r="9282" ht="12.75" hidden="1" customHeight="1" x14ac:dyDescent="0.2"/>
    <row r="9283" ht="12.75" hidden="1" customHeight="1" x14ac:dyDescent="0.2"/>
    <row r="9284" ht="12.75" hidden="1" customHeight="1" x14ac:dyDescent="0.2"/>
    <row r="9285" ht="12.75" hidden="1" customHeight="1" x14ac:dyDescent="0.2"/>
    <row r="9286" ht="12.75" hidden="1" customHeight="1" x14ac:dyDescent="0.2"/>
    <row r="9287" ht="12.75" hidden="1" customHeight="1" x14ac:dyDescent="0.2"/>
    <row r="9288" ht="12.75" hidden="1" customHeight="1" x14ac:dyDescent="0.2"/>
    <row r="9289" ht="12.75" hidden="1" customHeight="1" x14ac:dyDescent="0.2"/>
    <row r="9290" ht="12.75" hidden="1" customHeight="1" x14ac:dyDescent="0.2"/>
    <row r="9291" ht="12.75" hidden="1" customHeight="1" x14ac:dyDescent="0.2"/>
    <row r="9292" ht="12.75" hidden="1" customHeight="1" x14ac:dyDescent="0.2"/>
    <row r="9293" ht="12.75" hidden="1" customHeight="1" x14ac:dyDescent="0.2"/>
    <row r="9294" ht="12.75" hidden="1" customHeight="1" x14ac:dyDescent="0.2"/>
    <row r="9295" ht="12.75" hidden="1" customHeight="1" x14ac:dyDescent="0.2"/>
    <row r="9296" ht="12.75" hidden="1" customHeight="1" x14ac:dyDescent="0.2"/>
    <row r="9297" ht="12.75" hidden="1" customHeight="1" x14ac:dyDescent="0.2"/>
    <row r="9298" ht="12.75" hidden="1" customHeight="1" x14ac:dyDescent="0.2"/>
    <row r="9299" ht="12.75" hidden="1" customHeight="1" x14ac:dyDescent="0.2"/>
    <row r="9300" ht="12.75" hidden="1" customHeight="1" x14ac:dyDescent="0.2"/>
    <row r="9301" ht="12.75" hidden="1" customHeight="1" x14ac:dyDescent="0.2"/>
    <row r="9302" ht="12.75" hidden="1" customHeight="1" x14ac:dyDescent="0.2"/>
    <row r="9303" ht="12.75" hidden="1" customHeight="1" x14ac:dyDescent="0.2"/>
    <row r="9304" ht="12.75" hidden="1" customHeight="1" x14ac:dyDescent="0.2"/>
    <row r="9305" ht="12.75" hidden="1" customHeight="1" x14ac:dyDescent="0.2"/>
    <row r="9306" ht="12.75" hidden="1" customHeight="1" x14ac:dyDescent="0.2"/>
    <row r="9307" ht="12.75" hidden="1" customHeight="1" x14ac:dyDescent="0.2"/>
    <row r="9308" ht="12.75" hidden="1" customHeight="1" x14ac:dyDescent="0.2"/>
    <row r="9309" ht="12.75" hidden="1" customHeight="1" x14ac:dyDescent="0.2"/>
    <row r="9310" ht="12.75" hidden="1" customHeight="1" x14ac:dyDescent="0.2"/>
    <row r="9311" ht="12.75" hidden="1" customHeight="1" x14ac:dyDescent="0.2"/>
    <row r="9312" ht="12.75" hidden="1" customHeight="1" x14ac:dyDescent="0.2"/>
    <row r="9313" ht="12.75" hidden="1" customHeight="1" x14ac:dyDescent="0.2"/>
    <row r="9314" ht="12.75" hidden="1" customHeight="1" x14ac:dyDescent="0.2"/>
    <row r="9315" ht="12.75" hidden="1" customHeight="1" x14ac:dyDescent="0.2"/>
    <row r="9316" ht="12.75" hidden="1" customHeight="1" x14ac:dyDescent="0.2"/>
    <row r="9317" ht="12.75" hidden="1" customHeight="1" x14ac:dyDescent="0.2"/>
    <row r="9318" ht="12.75" hidden="1" customHeight="1" x14ac:dyDescent="0.2"/>
    <row r="9319" ht="12.75" hidden="1" customHeight="1" x14ac:dyDescent="0.2"/>
    <row r="9320" ht="12.75" hidden="1" customHeight="1" x14ac:dyDescent="0.2"/>
    <row r="9321" ht="12.75" hidden="1" customHeight="1" x14ac:dyDescent="0.2"/>
    <row r="9322" ht="12.75" hidden="1" customHeight="1" x14ac:dyDescent="0.2"/>
    <row r="9323" ht="12.75" hidden="1" customHeight="1" x14ac:dyDescent="0.2"/>
    <row r="9324" ht="12.75" hidden="1" customHeight="1" x14ac:dyDescent="0.2"/>
    <row r="9325" ht="12.75" hidden="1" customHeight="1" x14ac:dyDescent="0.2"/>
    <row r="9326" ht="12.75" hidden="1" customHeight="1" x14ac:dyDescent="0.2"/>
    <row r="9327" ht="12.75" hidden="1" customHeight="1" x14ac:dyDescent="0.2"/>
    <row r="9328" ht="12.75" hidden="1" customHeight="1" x14ac:dyDescent="0.2"/>
    <row r="9329" ht="12.75" hidden="1" customHeight="1" x14ac:dyDescent="0.2"/>
    <row r="9330" ht="12.75" hidden="1" customHeight="1" x14ac:dyDescent="0.2"/>
    <row r="9331" ht="12.75" hidden="1" customHeight="1" x14ac:dyDescent="0.2"/>
    <row r="9332" ht="12.75" hidden="1" customHeight="1" x14ac:dyDescent="0.2"/>
    <row r="9333" ht="12.75" hidden="1" customHeight="1" x14ac:dyDescent="0.2"/>
    <row r="9334" ht="12.75" hidden="1" customHeight="1" x14ac:dyDescent="0.2"/>
    <row r="9335" ht="12.75" hidden="1" customHeight="1" x14ac:dyDescent="0.2"/>
    <row r="9336" ht="12.75" hidden="1" customHeight="1" x14ac:dyDescent="0.2"/>
    <row r="9337" ht="12.75" hidden="1" customHeight="1" x14ac:dyDescent="0.2"/>
    <row r="9338" ht="12.75" hidden="1" customHeight="1" x14ac:dyDescent="0.2"/>
    <row r="9339" ht="12.75" hidden="1" customHeight="1" x14ac:dyDescent="0.2"/>
    <row r="9340" ht="12.75" hidden="1" customHeight="1" x14ac:dyDescent="0.2"/>
    <row r="9341" ht="12.75" hidden="1" customHeight="1" x14ac:dyDescent="0.2"/>
    <row r="9342" ht="12.75" hidden="1" customHeight="1" x14ac:dyDescent="0.2"/>
    <row r="9343" ht="12.75" hidden="1" customHeight="1" x14ac:dyDescent="0.2"/>
    <row r="9344" ht="12.75" hidden="1" customHeight="1" x14ac:dyDescent="0.2"/>
    <row r="9345" ht="12.75" hidden="1" customHeight="1" x14ac:dyDescent="0.2"/>
    <row r="9346" ht="12.75" hidden="1" customHeight="1" x14ac:dyDescent="0.2"/>
    <row r="9347" ht="12.75" hidden="1" customHeight="1" x14ac:dyDescent="0.2"/>
    <row r="9348" ht="12.75" hidden="1" customHeight="1" x14ac:dyDescent="0.2"/>
    <row r="9349" ht="12.75" hidden="1" customHeight="1" x14ac:dyDescent="0.2"/>
    <row r="9350" ht="12.75" hidden="1" customHeight="1" x14ac:dyDescent="0.2"/>
    <row r="9351" ht="12.75" hidden="1" customHeight="1" x14ac:dyDescent="0.2"/>
    <row r="9352" ht="12.75" hidden="1" customHeight="1" x14ac:dyDescent="0.2"/>
    <row r="9353" ht="12.75" hidden="1" customHeight="1" x14ac:dyDescent="0.2"/>
    <row r="9354" ht="12.75" hidden="1" customHeight="1" x14ac:dyDescent="0.2"/>
    <row r="9355" ht="12.75" hidden="1" customHeight="1" x14ac:dyDescent="0.2"/>
    <row r="9356" ht="12.75" hidden="1" customHeight="1" x14ac:dyDescent="0.2"/>
    <row r="9357" ht="12.75" hidden="1" customHeight="1" x14ac:dyDescent="0.2"/>
    <row r="9358" ht="12.75" hidden="1" customHeight="1" x14ac:dyDescent="0.2"/>
    <row r="9359" ht="12.75" hidden="1" customHeight="1" x14ac:dyDescent="0.2"/>
    <row r="9360" ht="12.75" hidden="1" customHeight="1" x14ac:dyDescent="0.2"/>
    <row r="9361" ht="12.75" hidden="1" customHeight="1" x14ac:dyDescent="0.2"/>
    <row r="9362" ht="12.75" hidden="1" customHeight="1" x14ac:dyDescent="0.2"/>
    <row r="9363" ht="12.75" hidden="1" customHeight="1" x14ac:dyDescent="0.2"/>
    <row r="9364" ht="12.75" hidden="1" customHeight="1" x14ac:dyDescent="0.2"/>
    <row r="9365" ht="12.75" hidden="1" customHeight="1" x14ac:dyDescent="0.2"/>
    <row r="9366" ht="12.75" hidden="1" customHeight="1" x14ac:dyDescent="0.2"/>
    <row r="9367" ht="12.75" hidden="1" customHeight="1" x14ac:dyDescent="0.2"/>
    <row r="9368" ht="12.75" hidden="1" customHeight="1" x14ac:dyDescent="0.2"/>
    <row r="9369" ht="12.75" hidden="1" customHeight="1" x14ac:dyDescent="0.2"/>
    <row r="9370" ht="12.75" hidden="1" customHeight="1" x14ac:dyDescent="0.2"/>
    <row r="9371" ht="12.75" hidden="1" customHeight="1" x14ac:dyDescent="0.2"/>
    <row r="9372" ht="12.75" hidden="1" customHeight="1" x14ac:dyDescent="0.2"/>
    <row r="9373" ht="12.75" hidden="1" customHeight="1" x14ac:dyDescent="0.2"/>
    <row r="9374" ht="12.75" hidden="1" customHeight="1" x14ac:dyDescent="0.2"/>
    <row r="9375" ht="12.75" hidden="1" customHeight="1" x14ac:dyDescent="0.2"/>
    <row r="9376" ht="12.75" hidden="1" customHeight="1" x14ac:dyDescent="0.2"/>
    <row r="9377" ht="12.75" hidden="1" customHeight="1" x14ac:dyDescent="0.2"/>
    <row r="9378" ht="12.75" hidden="1" customHeight="1" x14ac:dyDescent="0.2"/>
    <row r="9379" ht="12.75" hidden="1" customHeight="1" x14ac:dyDescent="0.2"/>
    <row r="9380" ht="12.75" hidden="1" customHeight="1" x14ac:dyDescent="0.2"/>
    <row r="9381" ht="12.75" hidden="1" customHeight="1" x14ac:dyDescent="0.2"/>
    <row r="9382" ht="12.75" hidden="1" customHeight="1" x14ac:dyDescent="0.2"/>
    <row r="9383" ht="12.75" hidden="1" customHeight="1" x14ac:dyDescent="0.2"/>
    <row r="9384" ht="12.75" hidden="1" customHeight="1" x14ac:dyDescent="0.2"/>
    <row r="9385" ht="12.75" hidden="1" customHeight="1" x14ac:dyDescent="0.2"/>
    <row r="9386" ht="12.75" hidden="1" customHeight="1" x14ac:dyDescent="0.2"/>
    <row r="9387" ht="12.75" hidden="1" customHeight="1" x14ac:dyDescent="0.2"/>
    <row r="9388" ht="12.75" hidden="1" customHeight="1" x14ac:dyDescent="0.2"/>
    <row r="9389" ht="12.75" hidden="1" customHeight="1" x14ac:dyDescent="0.2"/>
    <row r="9390" ht="12.75" hidden="1" customHeight="1" x14ac:dyDescent="0.2"/>
    <row r="9391" ht="12.75" hidden="1" customHeight="1" x14ac:dyDescent="0.2"/>
    <row r="9392" ht="12.75" hidden="1" customHeight="1" x14ac:dyDescent="0.2"/>
    <row r="9393" ht="12.75" hidden="1" customHeight="1" x14ac:dyDescent="0.2"/>
    <row r="9394" ht="12.75" hidden="1" customHeight="1" x14ac:dyDescent="0.2"/>
    <row r="9395" ht="12.75" hidden="1" customHeight="1" x14ac:dyDescent="0.2"/>
    <row r="9396" ht="12.75" hidden="1" customHeight="1" x14ac:dyDescent="0.2"/>
    <row r="9397" ht="12.75" hidden="1" customHeight="1" x14ac:dyDescent="0.2"/>
    <row r="9398" ht="12.75" hidden="1" customHeight="1" x14ac:dyDescent="0.2"/>
    <row r="9399" ht="12.75" hidden="1" customHeight="1" x14ac:dyDescent="0.2"/>
    <row r="9400" ht="12.75" hidden="1" customHeight="1" x14ac:dyDescent="0.2"/>
    <row r="9401" ht="12.75" hidden="1" customHeight="1" x14ac:dyDescent="0.2"/>
    <row r="9402" ht="12.75" hidden="1" customHeight="1" x14ac:dyDescent="0.2"/>
    <row r="9403" ht="12.75" hidden="1" customHeight="1" x14ac:dyDescent="0.2"/>
    <row r="9404" ht="12.75" hidden="1" customHeight="1" x14ac:dyDescent="0.2"/>
    <row r="9405" ht="12.75" hidden="1" customHeight="1" x14ac:dyDescent="0.2"/>
    <row r="9406" ht="12.75" hidden="1" customHeight="1" x14ac:dyDescent="0.2"/>
    <row r="9407" ht="12.75" hidden="1" customHeight="1" x14ac:dyDescent="0.2"/>
    <row r="9408" ht="12.75" hidden="1" customHeight="1" x14ac:dyDescent="0.2"/>
    <row r="9409" ht="12.75" hidden="1" customHeight="1" x14ac:dyDescent="0.2"/>
    <row r="9410" ht="12.75" hidden="1" customHeight="1" x14ac:dyDescent="0.2"/>
    <row r="9411" ht="12.75" hidden="1" customHeight="1" x14ac:dyDescent="0.2"/>
    <row r="9412" ht="12.75" hidden="1" customHeight="1" x14ac:dyDescent="0.2"/>
    <row r="9413" ht="12.75" hidden="1" customHeight="1" x14ac:dyDescent="0.2"/>
    <row r="9414" ht="12.75" hidden="1" customHeight="1" x14ac:dyDescent="0.2"/>
    <row r="9415" ht="12.75" hidden="1" customHeight="1" x14ac:dyDescent="0.2"/>
    <row r="9416" ht="12.75" hidden="1" customHeight="1" x14ac:dyDescent="0.2"/>
    <row r="9417" ht="12.75" hidden="1" customHeight="1" x14ac:dyDescent="0.2"/>
    <row r="9418" ht="12.75" hidden="1" customHeight="1" x14ac:dyDescent="0.2"/>
    <row r="9419" ht="12.75" hidden="1" customHeight="1" x14ac:dyDescent="0.2"/>
    <row r="9420" ht="12.75" hidden="1" customHeight="1" x14ac:dyDescent="0.2"/>
    <row r="9421" ht="12.75" hidden="1" customHeight="1" x14ac:dyDescent="0.2"/>
    <row r="9422" ht="12.75" hidden="1" customHeight="1" x14ac:dyDescent="0.2"/>
    <row r="9423" ht="12.75" hidden="1" customHeight="1" x14ac:dyDescent="0.2"/>
    <row r="9424" ht="12.75" hidden="1" customHeight="1" x14ac:dyDescent="0.2"/>
    <row r="9425" ht="12.75" hidden="1" customHeight="1" x14ac:dyDescent="0.2"/>
    <row r="9426" ht="12.75" hidden="1" customHeight="1" x14ac:dyDescent="0.2"/>
    <row r="9427" ht="12.75" hidden="1" customHeight="1" x14ac:dyDescent="0.2"/>
    <row r="9428" ht="12.75" hidden="1" customHeight="1" x14ac:dyDescent="0.2"/>
    <row r="9429" ht="12.75" hidden="1" customHeight="1" x14ac:dyDescent="0.2"/>
    <row r="9430" ht="12.75" hidden="1" customHeight="1" x14ac:dyDescent="0.2"/>
    <row r="9431" ht="12.75" hidden="1" customHeight="1" x14ac:dyDescent="0.2"/>
    <row r="9432" ht="12.75" hidden="1" customHeight="1" x14ac:dyDescent="0.2"/>
    <row r="9433" ht="12.75" hidden="1" customHeight="1" x14ac:dyDescent="0.2"/>
    <row r="9434" ht="12.75" hidden="1" customHeight="1" x14ac:dyDescent="0.2"/>
    <row r="9435" ht="12.75" hidden="1" customHeight="1" x14ac:dyDescent="0.2"/>
    <row r="9436" ht="12.75" hidden="1" customHeight="1" x14ac:dyDescent="0.2"/>
    <row r="9437" ht="12.75" hidden="1" customHeight="1" x14ac:dyDescent="0.2"/>
    <row r="9438" ht="12.75" hidden="1" customHeight="1" x14ac:dyDescent="0.2"/>
    <row r="9439" ht="12.75" hidden="1" customHeight="1" x14ac:dyDescent="0.2"/>
    <row r="9440" ht="12.75" hidden="1" customHeight="1" x14ac:dyDescent="0.2"/>
    <row r="9441" ht="12.75" hidden="1" customHeight="1" x14ac:dyDescent="0.2"/>
    <row r="9442" ht="12.75" hidden="1" customHeight="1" x14ac:dyDescent="0.2"/>
    <row r="9443" ht="12.75" hidden="1" customHeight="1" x14ac:dyDescent="0.2"/>
    <row r="9444" ht="12.75" hidden="1" customHeight="1" x14ac:dyDescent="0.2"/>
    <row r="9445" ht="12.75" hidden="1" customHeight="1" x14ac:dyDescent="0.2"/>
    <row r="9446" ht="12.75" hidden="1" customHeight="1" x14ac:dyDescent="0.2"/>
    <row r="9447" ht="12.75" hidden="1" customHeight="1" x14ac:dyDescent="0.2"/>
    <row r="9448" ht="12.75" hidden="1" customHeight="1" x14ac:dyDescent="0.2"/>
    <row r="9449" ht="12.75" hidden="1" customHeight="1" x14ac:dyDescent="0.2"/>
    <row r="9450" ht="12.75" hidden="1" customHeight="1" x14ac:dyDescent="0.2"/>
    <row r="9451" ht="12.75" hidden="1" customHeight="1" x14ac:dyDescent="0.2"/>
    <row r="9452" ht="12.75" hidden="1" customHeight="1" x14ac:dyDescent="0.2"/>
    <row r="9453" ht="12.75" hidden="1" customHeight="1" x14ac:dyDescent="0.2"/>
    <row r="9454" ht="12.75" hidden="1" customHeight="1" x14ac:dyDescent="0.2"/>
    <row r="9455" ht="12.75" hidden="1" customHeight="1" x14ac:dyDescent="0.2"/>
    <row r="9456" ht="12.75" hidden="1" customHeight="1" x14ac:dyDescent="0.2"/>
    <row r="9457" ht="12.75" hidden="1" customHeight="1" x14ac:dyDescent="0.2"/>
    <row r="9458" ht="12.75" hidden="1" customHeight="1" x14ac:dyDescent="0.2"/>
    <row r="9459" ht="12.75" hidden="1" customHeight="1" x14ac:dyDescent="0.2"/>
    <row r="9460" ht="12.75" hidden="1" customHeight="1" x14ac:dyDescent="0.2"/>
    <row r="9461" ht="12.75" hidden="1" customHeight="1" x14ac:dyDescent="0.2"/>
    <row r="9462" ht="12.75" hidden="1" customHeight="1" x14ac:dyDescent="0.2"/>
    <row r="9463" ht="12.75" hidden="1" customHeight="1" x14ac:dyDescent="0.2"/>
    <row r="9464" ht="12.75" hidden="1" customHeight="1" x14ac:dyDescent="0.2"/>
    <row r="9465" ht="12.75" hidden="1" customHeight="1" x14ac:dyDescent="0.2"/>
    <row r="9466" ht="12.75" hidden="1" customHeight="1" x14ac:dyDescent="0.2"/>
    <row r="9467" ht="12.75" hidden="1" customHeight="1" x14ac:dyDescent="0.2"/>
    <row r="9468" ht="12.75" hidden="1" customHeight="1" x14ac:dyDescent="0.2"/>
    <row r="9469" ht="12.75" hidden="1" customHeight="1" x14ac:dyDescent="0.2"/>
    <row r="9470" ht="12.75" hidden="1" customHeight="1" x14ac:dyDescent="0.2"/>
    <row r="9471" ht="12.75" hidden="1" customHeight="1" x14ac:dyDescent="0.2"/>
    <row r="9472" ht="12.75" hidden="1" customHeight="1" x14ac:dyDescent="0.2"/>
    <row r="9473" ht="12.75" hidden="1" customHeight="1" x14ac:dyDescent="0.2"/>
    <row r="9474" ht="12.75" hidden="1" customHeight="1" x14ac:dyDescent="0.2"/>
    <row r="9475" ht="12.75" hidden="1" customHeight="1" x14ac:dyDescent="0.2"/>
    <row r="9476" ht="12.75" hidden="1" customHeight="1" x14ac:dyDescent="0.2"/>
    <row r="9477" ht="12.75" hidden="1" customHeight="1" x14ac:dyDescent="0.2"/>
    <row r="9478" ht="12.75" hidden="1" customHeight="1" x14ac:dyDescent="0.2"/>
    <row r="9479" ht="12.75" hidden="1" customHeight="1" x14ac:dyDescent="0.2"/>
    <row r="9480" ht="12.75" hidden="1" customHeight="1" x14ac:dyDescent="0.2"/>
    <row r="9481" ht="12.75" hidden="1" customHeight="1" x14ac:dyDescent="0.2"/>
    <row r="9482" ht="12.75" hidden="1" customHeight="1" x14ac:dyDescent="0.2"/>
    <row r="9483" ht="12.75" hidden="1" customHeight="1" x14ac:dyDescent="0.2"/>
    <row r="9484" ht="12.75" hidden="1" customHeight="1" x14ac:dyDescent="0.2"/>
    <row r="9485" ht="12.75" hidden="1" customHeight="1" x14ac:dyDescent="0.2"/>
    <row r="9486" ht="12.75" hidden="1" customHeight="1" x14ac:dyDescent="0.2"/>
    <row r="9487" ht="12.75" hidden="1" customHeight="1" x14ac:dyDescent="0.2"/>
    <row r="9488" ht="12.75" hidden="1" customHeight="1" x14ac:dyDescent="0.2"/>
    <row r="9489" ht="12.75" hidden="1" customHeight="1" x14ac:dyDescent="0.2"/>
    <row r="9490" ht="12.75" hidden="1" customHeight="1" x14ac:dyDescent="0.2"/>
    <row r="9491" ht="12.75" hidden="1" customHeight="1" x14ac:dyDescent="0.2"/>
    <row r="9492" ht="12.75" hidden="1" customHeight="1" x14ac:dyDescent="0.2"/>
    <row r="9493" ht="12.75" hidden="1" customHeight="1" x14ac:dyDescent="0.2"/>
    <row r="9494" ht="12.75" hidden="1" customHeight="1" x14ac:dyDescent="0.2"/>
    <row r="9495" ht="12.75" hidden="1" customHeight="1" x14ac:dyDescent="0.2"/>
    <row r="9496" ht="12.75" hidden="1" customHeight="1" x14ac:dyDescent="0.2"/>
    <row r="9497" ht="12.75" hidden="1" customHeight="1" x14ac:dyDescent="0.2"/>
    <row r="9498" ht="12.75" hidden="1" customHeight="1" x14ac:dyDescent="0.2"/>
    <row r="9499" ht="12.75" hidden="1" customHeight="1" x14ac:dyDescent="0.2"/>
    <row r="9500" ht="12.75" hidden="1" customHeight="1" x14ac:dyDescent="0.2"/>
    <row r="9501" ht="12.75" hidden="1" customHeight="1" x14ac:dyDescent="0.2"/>
    <row r="9502" ht="12.75" hidden="1" customHeight="1" x14ac:dyDescent="0.2"/>
    <row r="9503" ht="12.75" hidden="1" customHeight="1" x14ac:dyDescent="0.2"/>
    <row r="9504" ht="12.75" hidden="1" customHeight="1" x14ac:dyDescent="0.2"/>
    <row r="9505" ht="12.75" hidden="1" customHeight="1" x14ac:dyDescent="0.2"/>
    <row r="9506" ht="12.75" hidden="1" customHeight="1" x14ac:dyDescent="0.2"/>
    <row r="9507" ht="12.75" hidden="1" customHeight="1" x14ac:dyDescent="0.2"/>
    <row r="9508" ht="12.75" hidden="1" customHeight="1" x14ac:dyDescent="0.2"/>
    <row r="9509" ht="12.75" hidden="1" customHeight="1" x14ac:dyDescent="0.2"/>
    <row r="9510" ht="12.75" hidden="1" customHeight="1" x14ac:dyDescent="0.2"/>
    <row r="9511" ht="12.75" hidden="1" customHeight="1" x14ac:dyDescent="0.2"/>
    <row r="9512" ht="12.75" hidden="1" customHeight="1" x14ac:dyDescent="0.2"/>
    <row r="9513" ht="12.75" hidden="1" customHeight="1" x14ac:dyDescent="0.2"/>
    <row r="9514" ht="12.75" hidden="1" customHeight="1" x14ac:dyDescent="0.2"/>
    <row r="9515" ht="12.75" hidden="1" customHeight="1" x14ac:dyDescent="0.2"/>
    <row r="9516" ht="12.75" hidden="1" customHeight="1" x14ac:dyDescent="0.2"/>
    <row r="9517" ht="12.75" hidden="1" customHeight="1" x14ac:dyDescent="0.2"/>
    <row r="9518" ht="12.75" hidden="1" customHeight="1" x14ac:dyDescent="0.2"/>
    <row r="9519" ht="12.75" hidden="1" customHeight="1" x14ac:dyDescent="0.2"/>
    <row r="9520" ht="12.75" hidden="1" customHeight="1" x14ac:dyDescent="0.2"/>
    <row r="9521" ht="12.75" hidden="1" customHeight="1" x14ac:dyDescent="0.2"/>
    <row r="9522" ht="12.75" hidden="1" customHeight="1" x14ac:dyDescent="0.2"/>
    <row r="9523" ht="12.75" hidden="1" customHeight="1" x14ac:dyDescent="0.2"/>
    <row r="9524" ht="12.75" hidden="1" customHeight="1" x14ac:dyDescent="0.2"/>
    <row r="9525" ht="12.75" hidden="1" customHeight="1" x14ac:dyDescent="0.2"/>
    <row r="9526" ht="12.75" hidden="1" customHeight="1" x14ac:dyDescent="0.2"/>
    <row r="9527" ht="12.75" hidden="1" customHeight="1" x14ac:dyDescent="0.2"/>
    <row r="9528" ht="12.75" hidden="1" customHeight="1" x14ac:dyDescent="0.2"/>
    <row r="9529" ht="12.75" hidden="1" customHeight="1" x14ac:dyDescent="0.2"/>
    <row r="9530" ht="12.75" hidden="1" customHeight="1" x14ac:dyDescent="0.2"/>
    <row r="9531" ht="12.75" hidden="1" customHeight="1" x14ac:dyDescent="0.2"/>
    <row r="9532" ht="12.75" hidden="1" customHeight="1" x14ac:dyDescent="0.2"/>
    <row r="9533" ht="12.75" hidden="1" customHeight="1" x14ac:dyDescent="0.2"/>
    <row r="9534" ht="12.75" hidden="1" customHeight="1" x14ac:dyDescent="0.2"/>
    <row r="9535" ht="12.75" hidden="1" customHeight="1" x14ac:dyDescent="0.2"/>
    <row r="9536" ht="12.75" hidden="1" customHeight="1" x14ac:dyDescent="0.2"/>
    <row r="9537" ht="12.75" hidden="1" customHeight="1" x14ac:dyDescent="0.2"/>
    <row r="9538" ht="12.75" hidden="1" customHeight="1" x14ac:dyDescent="0.2"/>
    <row r="9539" ht="12.75" hidden="1" customHeight="1" x14ac:dyDescent="0.2"/>
    <row r="9540" ht="12.75" hidden="1" customHeight="1" x14ac:dyDescent="0.2"/>
    <row r="9541" ht="12.75" hidden="1" customHeight="1" x14ac:dyDescent="0.2"/>
    <row r="9542" ht="12.75" hidden="1" customHeight="1" x14ac:dyDescent="0.2"/>
    <row r="9543" ht="12.75" hidden="1" customHeight="1" x14ac:dyDescent="0.2"/>
    <row r="9544" ht="12.75" hidden="1" customHeight="1" x14ac:dyDescent="0.2"/>
    <row r="9545" ht="12.75" hidden="1" customHeight="1" x14ac:dyDescent="0.2"/>
    <row r="9546" ht="12.75" hidden="1" customHeight="1" x14ac:dyDescent="0.2"/>
    <row r="9547" ht="12.75" hidden="1" customHeight="1" x14ac:dyDescent="0.2"/>
    <row r="9548" ht="12.75" hidden="1" customHeight="1" x14ac:dyDescent="0.2"/>
    <row r="9549" ht="12.75" hidden="1" customHeight="1" x14ac:dyDescent="0.2"/>
    <row r="9550" ht="12.75" hidden="1" customHeight="1" x14ac:dyDescent="0.2"/>
    <row r="9551" ht="12.75" hidden="1" customHeight="1" x14ac:dyDescent="0.2"/>
    <row r="9552" ht="12.75" hidden="1" customHeight="1" x14ac:dyDescent="0.2"/>
    <row r="9553" ht="12.75" hidden="1" customHeight="1" x14ac:dyDescent="0.2"/>
    <row r="9554" ht="12.75" hidden="1" customHeight="1" x14ac:dyDescent="0.2"/>
    <row r="9555" ht="12.75" hidden="1" customHeight="1" x14ac:dyDescent="0.2"/>
    <row r="9556" ht="12.75" hidden="1" customHeight="1" x14ac:dyDescent="0.2"/>
    <row r="9557" ht="12.75" hidden="1" customHeight="1" x14ac:dyDescent="0.2"/>
    <row r="9558" ht="12.75" hidden="1" customHeight="1" x14ac:dyDescent="0.2"/>
    <row r="9559" ht="12.75" hidden="1" customHeight="1" x14ac:dyDescent="0.2"/>
    <row r="9560" ht="12.75" hidden="1" customHeight="1" x14ac:dyDescent="0.2"/>
    <row r="9561" ht="12.75" hidden="1" customHeight="1" x14ac:dyDescent="0.2"/>
    <row r="9562" ht="12.75" hidden="1" customHeight="1" x14ac:dyDescent="0.2"/>
    <row r="9563" ht="12.75" hidden="1" customHeight="1" x14ac:dyDescent="0.2"/>
    <row r="9564" ht="12.75" hidden="1" customHeight="1" x14ac:dyDescent="0.2"/>
    <row r="9565" ht="12.75" hidden="1" customHeight="1" x14ac:dyDescent="0.2"/>
    <row r="9566" ht="12.75" hidden="1" customHeight="1" x14ac:dyDescent="0.2"/>
    <row r="9567" ht="12.75" hidden="1" customHeight="1" x14ac:dyDescent="0.2"/>
    <row r="9568" ht="12.75" hidden="1" customHeight="1" x14ac:dyDescent="0.2"/>
    <row r="9569" ht="12.75" hidden="1" customHeight="1" x14ac:dyDescent="0.2"/>
    <row r="9570" ht="12.75" hidden="1" customHeight="1" x14ac:dyDescent="0.2"/>
    <row r="9571" ht="12.75" hidden="1" customHeight="1" x14ac:dyDescent="0.2"/>
    <row r="9572" ht="12.75" hidden="1" customHeight="1" x14ac:dyDescent="0.2"/>
    <row r="9573" ht="12.75" hidden="1" customHeight="1" x14ac:dyDescent="0.2"/>
    <row r="9574" ht="12.75" hidden="1" customHeight="1" x14ac:dyDescent="0.2"/>
    <row r="9575" ht="12.75" hidden="1" customHeight="1" x14ac:dyDescent="0.2"/>
    <row r="9576" ht="12.75" hidden="1" customHeight="1" x14ac:dyDescent="0.2"/>
    <row r="9577" ht="12.75" hidden="1" customHeight="1" x14ac:dyDescent="0.2"/>
    <row r="9578" ht="12.75" hidden="1" customHeight="1" x14ac:dyDescent="0.2"/>
    <row r="9579" ht="12.75" hidden="1" customHeight="1" x14ac:dyDescent="0.2"/>
    <row r="9580" ht="12.75" hidden="1" customHeight="1" x14ac:dyDescent="0.2"/>
    <row r="9581" ht="12.75" hidden="1" customHeight="1" x14ac:dyDescent="0.2"/>
    <row r="9582" ht="12.75" hidden="1" customHeight="1" x14ac:dyDescent="0.2"/>
    <row r="9583" ht="12.75" hidden="1" customHeight="1" x14ac:dyDescent="0.2"/>
    <row r="9584" ht="12.75" hidden="1" customHeight="1" x14ac:dyDescent="0.2"/>
    <row r="9585" ht="12.75" hidden="1" customHeight="1" x14ac:dyDescent="0.2"/>
    <row r="9586" ht="12.75" hidden="1" customHeight="1" x14ac:dyDescent="0.2"/>
    <row r="9587" ht="12.75" hidden="1" customHeight="1" x14ac:dyDescent="0.2"/>
    <row r="9588" ht="12.75" hidden="1" customHeight="1" x14ac:dyDescent="0.2"/>
    <row r="9589" ht="12.75" hidden="1" customHeight="1" x14ac:dyDescent="0.2"/>
    <row r="9590" ht="12.75" hidden="1" customHeight="1" x14ac:dyDescent="0.2"/>
    <row r="9591" ht="12.75" hidden="1" customHeight="1" x14ac:dyDescent="0.2"/>
    <row r="9592" ht="12.75" hidden="1" customHeight="1" x14ac:dyDescent="0.2"/>
    <row r="9593" ht="12.75" hidden="1" customHeight="1" x14ac:dyDescent="0.2"/>
    <row r="9594" ht="12.75" hidden="1" customHeight="1" x14ac:dyDescent="0.2"/>
    <row r="9595" ht="12.75" hidden="1" customHeight="1" x14ac:dyDescent="0.2"/>
    <row r="9596" ht="12.75" hidden="1" customHeight="1" x14ac:dyDescent="0.2"/>
    <row r="9597" ht="12.75" hidden="1" customHeight="1" x14ac:dyDescent="0.2"/>
    <row r="9598" ht="12.75" hidden="1" customHeight="1" x14ac:dyDescent="0.2"/>
    <row r="9599" ht="12.75" hidden="1" customHeight="1" x14ac:dyDescent="0.2"/>
    <row r="9600" ht="12.75" hidden="1" customHeight="1" x14ac:dyDescent="0.2"/>
    <row r="9601" ht="12.75" hidden="1" customHeight="1" x14ac:dyDescent="0.2"/>
    <row r="9602" ht="12.75" hidden="1" customHeight="1" x14ac:dyDescent="0.2"/>
    <row r="9603" ht="12.75" hidden="1" customHeight="1" x14ac:dyDescent="0.2"/>
    <row r="9604" ht="12.75" hidden="1" customHeight="1" x14ac:dyDescent="0.2"/>
    <row r="9605" ht="12.75" hidden="1" customHeight="1" x14ac:dyDescent="0.2"/>
    <row r="9606" ht="12.75" hidden="1" customHeight="1" x14ac:dyDescent="0.2"/>
    <row r="9607" ht="12.75" hidden="1" customHeight="1" x14ac:dyDescent="0.2"/>
    <row r="9608" ht="12.75" hidden="1" customHeight="1" x14ac:dyDescent="0.2"/>
    <row r="9609" ht="12.75" hidden="1" customHeight="1" x14ac:dyDescent="0.2"/>
    <row r="9610" ht="12.75" hidden="1" customHeight="1" x14ac:dyDescent="0.2"/>
    <row r="9611" ht="12.75" hidden="1" customHeight="1" x14ac:dyDescent="0.2"/>
    <row r="9612" ht="12.75" hidden="1" customHeight="1" x14ac:dyDescent="0.2"/>
    <row r="9613" ht="12.75" hidden="1" customHeight="1" x14ac:dyDescent="0.2"/>
    <row r="9614" ht="12.75" hidden="1" customHeight="1" x14ac:dyDescent="0.2"/>
    <row r="9615" ht="12.75" hidden="1" customHeight="1" x14ac:dyDescent="0.2"/>
    <row r="9616" ht="12.75" hidden="1" customHeight="1" x14ac:dyDescent="0.2"/>
    <row r="9617" ht="12.75" hidden="1" customHeight="1" x14ac:dyDescent="0.2"/>
    <row r="9618" ht="12.75" hidden="1" customHeight="1" x14ac:dyDescent="0.2"/>
    <row r="9619" ht="12.75" hidden="1" customHeight="1" x14ac:dyDescent="0.2"/>
    <row r="9620" ht="12.75" hidden="1" customHeight="1" x14ac:dyDescent="0.2"/>
    <row r="9621" ht="12.75" hidden="1" customHeight="1" x14ac:dyDescent="0.2"/>
    <row r="9622" ht="12.75" hidden="1" customHeight="1" x14ac:dyDescent="0.2"/>
    <row r="9623" ht="12.75" hidden="1" customHeight="1" x14ac:dyDescent="0.2"/>
    <row r="9624" ht="12.75" hidden="1" customHeight="1" x14ac:dyDescent="0.2"/>
    <row r="9625" ht="12.75" hidden="1" customHeight="1" x14ac:dyDescent="0.2"/>
    <row r="9626" ht="12.75" hidden="1" customHeight="1" x14ac:dyDescent="0.2"/>
    <row r="9627" ht="12.75" hidden="1" customHeight="1" x14ac:dyDescent="0.2"/>
    <row r="9628" ht="12.75" hidden="1" customHeight="1" x14ac:dyDescent="0.2"/>
    <row r="9629" ht="12.75" hidden="1" customHeight="1" x14ac:dyDescent="0.2"/>
    <row r="9630" ht="12.75" hidden="1" customHeight="1" x14ac:dyDescent="0.2"/>
    <row r="9631" ht="12.75" hidden="1" customHeight="1" x14ac:dyDescent="0.2"/>
    <row r="9632" ht="12.75" hidden="1" customHeight="1" x14ac:dyDescent="0.2"/>
    <row r="9633" ht="12.75" hidden="1" customHeight="1" x14ac:dyDescent="0.2"/>
    <row r="9634" ht="12.75" hidden="1" customHeight="1" x14ac:dyDescent="0.2"/>
    <row r="9635" ht="12.75" hidden="1" customHeight="1" x14ac:dyDescent="0.2"/>
    <row r="9636" ht="12.75" hidden="1" customHeight="1" x14ac:dyDescent="0.2"/>
    <row r="9637" ht="12.75" hidden="1" customHeight="1" x14ac:dyDescent="0.2"/>
    <row r="9638" ht="12.75" hidden="1" customHeight="1" x14ac:dyDescent="0.2"/>
    <row r="9639" ht="12.75" hidden="1" customHeight="1" x14ac:dyDescent="0.2"/>
    <row r="9640" ht="12.75" hidden="1" customHeight="1" x14ac:dyDescent="0.2"/>
    <row r="9641" ht="12.75" hidden="1" customHeight="1" x14ac:dyDescent="0.2"/>
    <row r="9642" ht="12.75" hidden="1" customHeight="1" x14ac:dyDescent="0.2"/>
    <row r="9643" ht="12.75" hidden="1" customHeight="1" x14ac:dyDescent="0.2"/>
    <row r="9644" ht="12.75" hidden="1" customHeight="1" x14ac:dyDescent="0.2"/>
    <row r="9645" ht="12.75" hidden="1" customHeight="1" x14ac:dyDescent="0.2"/>
    <row r="9646" ht="12.75" hidden="1" customHeight="1" x14ac:dyDescent="0.2"/>
    <row r="9647" ht="12.75" hidden="1" customHeight="1" x14ac:dyDescent="0.2"/>
    <row r="9648" ht="12.75" hidden="1" customHeight="1" x14ac:dyDescent="0.2"/>
    <row r="9649" ht="12.75" hidden="1" customHeight="1" x14ac:dyDescent="0.2"/>
    <row r="9650" ht="12.75" hidden="1" customHeight="1" x14ac:dyDescent="0.2"/>
    <row r="9651" ht="12.75" hidden="1" customHeight="1" x14ac:dyDescent="0.2"/>
    <row r="9652" ht="12.75" hidden="1" customHeight="1" x14ac:dyDescent="0.2"/>
    <row r="9653" ht="12.75" hidden="1" customHeight="1" x14ac:dyDescent="0.2"/>
    <row r="9654" ht="12.75" hidden="1" customHeight="1" x14ac:dyDescent="0.2"/>
    <row r="9655" ht="12.75" hidden="1" customHeight="1" x14ac:dyDescent="0.2"/>
    <row r="9656" ht="12.75" hidden="1" customHeight="1" x14ac:dyDescent="0.2"/>
    <row r="9657" ht="12.75" hidden="1" customHeight="1" x14ac:dyDescent="0.2"/>
    <row r="9658" ht="12.75" hidden="1" customHeight="1" x14ac:dyDescent="0.2"/>
    <row r="9659" ht="12.75" hidden="1" customHeight="1" x14ac:dyDescent="0.2"/>
    <row r="9660" ht="12.75" hidden="1" customHeight="1" x14ac:dyDescent="0.2"/>
    <row r="9661" ht="12.75" hidden="1" customHeight="1" x14ac:dyDescent="0.2"/>
    <row r="9662" ht="12.75" hidden="1" customHeight="1" x14ac:dyDescent="0.2"/>
    <row r="9663" ht="12.75" hidden="1" customHeight="1" x14ac:dyDescent="0.2"/>
    <row r="9664" ht="12.75" hidden="1" customHeight="1" x14ac:dyDescent="0.2"/>
    <row r="9665" ht="12.75" hidden="1" customHeight="1" x14ac:dyDescent="0.2"/>
    <row r="9666" ht="12.75" hidden="1" customHeight="1" x14ac:dyDescent="0.2"/>
    <row r="9667" ht="12.75" hidden="1" customHeight="1" x14ac:dyDescent="0.2"/>
    <row r="9668" ht="12.75" hidden="1" customHeight="1" x14ac:dyDescent="0.2"/>
    <row r="9669" ht="12.75" hidden="1" customHeight="1" x14ac:dyDescent="0.2"/>
    <row r="9670" ht="12.75" hidden="1" customHeight="1" x14ac:dyDescent="0.2"/>
    <row r="9671" ht="12.75" hidden="1" customHeight="1" x14ac:dyDescent="0.2"/>
    <row r="9672" ht="12.75" hidden="1" customHeight="1" x14ac:dyDescent="0.2"/>
    <row r="9673" ht="12.75" hidden="1" customHeight="1" x14ac:dyDescent="0.2"/>
    <row r="9674" ht="12.75" hidden="1" customHeight="1" x14ac:dyDescent="0.2"/>
    <row r="9675" ht="12.75" hidden="1" customHeight="1" x14ac:dyDescent="0.2"/>
    <row r="9676" ht="12.75" hidden="1" customHeight="1" x14ac:dyDescent="0.2"/>
    <row r="9677" ht="12.75" hidden="1" customHeight="1" x14ac:dyDescent="0.2"/>
    <row r="9678" ht="12.75" hidden="1" customHeight="1" x14ac:dyDescent="0.2"/>
    <row r="9679" ht="12.75" hidden="1" customHeight="1" x14ac:dyDescent="0.2"/>
    <row r="9680" ht="12.75" hidden="1" customHeight="1" x14ac:dyDescent="0.2"/>
    <row r="9681" ht="12.75" hidden="1" customHeight="1" x14ac:dyDescent="0.2"/>
    <row r="9682" ht="12.75" hidden="1" customHeight="1" x14ac:dyDescent="0.2"/>
    <row r="9683" ht="12.75" hidden="1" customHeight="1" x14ac:dyDescent="0.2"/>
    <row r="9684" ht="12.75" hidden="1" customHeight="1" x14ac:dyDescent="0.2"/>
    <row r="9685" ht="12.75" hidden="1" customHeight="1" x14ac:dyDescent="0.2"/>
    <row r="9686" ht="12.75" hidden="1" customHeight="1" x14ac:dyDescent="0.2"/>
    <row r="9687" ht="12.75" hidden="1" customHeight="1" x14ac:dyDescent="0.2"/>
    <row r="9688" ht="12.75" hidden="1" customHeight="1" x14ac:dyDescent="0.2"/>
    <row r="9689" ht="12.75" hidden="1" customHeight="1" x14ac:dyDescent="0.2"/>
    <row r="9690" ht="12.75" hidden="1" customHeight="1" x14ac:dyDescent="0.2"/>
    <row r="9691" ht="12.75" hidden="1" customHeight="1" x14ac:dyDescent="0.2"/>
    <row r="9692" ht="12.75" hidden="1" customHeight="1" x14ac:dyDescent="0.2"/>
    <row r="9693" ht="12.75" hidden="1" customHeight="1" x14ac:dyDescent="0.2"/>
    <row r="9694" ht="12.75" hidden="1" customHeight="1" x14ac:dyDescent="0.2"/>
    <row r="9695" ht="12.75" hidden="1" customHeight="1" x14ac:dyDescent="0.2"/>
    <row r="9696" ht="12.75" hidden="1" customHeight="1" x14ac:dyDescent="0.2"/>
    <row r="9697" ht="12.75" hidden="1" customHeight="1" x14ac:dyDescent="0.2"/>
    <row r="9698" ht="12.75" hidden="1" customHeight="1" x14ac:dyDescent="0.2"/>
    <row r="9699" ht="12.75" hidden="1" customHeight="1" x14ac:dyDescent="0.2"/>
    <row r="9700" ht="12.75" hidden="1" customHeight="1" x14ac:dyDescent="0.2"/>
    <row r="9701" ht="12.75" hidden="1" customHeight="1" x14ac:dyDescent="0.2"/>
    <row r="9702" ht="12.75" hidden="1" customHeight="1" x14ac:dyDescent="0.2"/>
    <row r="9703" ht="12.75" hidden="1" customHeight="1" x14ac:dyDescent="0.2"/>
    <row r="9704" ht="12.75" hidden="1" customHeight="1" x14ac:dyDescent="0.2"/>
    <row r="9705" ht="12.75" hidden="1" customHeight="1" x14ac:dyDescent="0.2"/>
    <row r="9706" ht="12.75" hidden="1" customHeight="1" x14ac:dyDescent="0.2"/>
    <row r="9707" ht="12.75" hidden="1" customHeight="1" x14ac:dyDescent="0.2"/>
    <row r="9708" ht="12.75" hidden="1" customHeight="1" x14ac:dyDescent="0.2"/>
    <row r="9709" ht="12.75" hidden="1" customHeight="1" x14ac:dyDescent="0.2"/>
    <row r="9710" ht="12.75" hidden="1" customHeight="1" x14ac:dyDescent="0.2"/>
    <row r="9711" ht="12.75" hidden="1" customHeight="1" x14ac:dyDescent="0.2"/>
    <row r="9712" ht="12.75" hidden="1" customHeight="1" x14ac:dyDescent="0.2"/>
    <row r="9713" ht="12.75" hidden="1" customHeight="1" x14ac:dyDescent="0.2"/>
    <row r="9714" ht="12.75" hidden="1" customHeight="1" x14ac:dyDescent="0.2"/>
    <row r="9715" ht="12.75" hidden="1" customHeight="1" x14ac:dyDescent="0.2"/>
    <row r="9716" ht="12.75" hidden="1" customHeight="1" x14ac:dyDescent="0.2"/>
    <row r="9717" ht="12.75" hidden="1" customHeight="1" x14ac:dyDescent="0.2"/>
    <row r="9718" ht="12.75" hidden="1" customHeight="1" x14ac:dyDescent="0.2"/>
    <row r="9719" ht="12.75" hidden="1" customHeight="1" x14ac:dyDescent="0.2"/>
    <row r="9720" ht="12.75" hidden="1" customHeight="1" x14ac:dyDescent="0.2"/>
    <row r="9721" ht="12.75" hidden="1" customHeight="1" x14ac:dyDescent="0.2"/>
    <row r="9722" ht="12.75" hidden="1" customHeight="1" x14ac:dyDescent="0.2"/>
    <row r="9723" ht="12.75" hidden="1" customHeight="1" x14ac:dyDescent="0.2"/>
    <row r="9724" ht="12.75" hidden="1" customHeight="1" x14ac:dyDescent="0.2"/>
    <row r="9725" ht="12.75" hidden="1" customHeight="1" x14ac:dyDescent="0.2"/>
    <row r="9726" ht="12.75" hidden="1" customHeight="1" x14ac:dyDescent="0.2"/>
    <row r="9727" ht="12.75" hidden="1" customHeight="1" x14ac:dyDescent="0.2"/>
    <row r="9728" ht="12.75" hidden="1" customHeight="1" x14ac:dyDescent="0.2"/>
    <row r="9729" ht="12.75" hidden="1" customHeight="1" x14ac:dyDescent="0.2"/>
    <row r="9730" ht="12.75" hidden="1" customHeight="1" x14ac:dyDescent="0.2"/>
    <row r="9731" ht="12.75" hidden="1" customHeight="1" x14ac:dyDescent="0.2"/>
    <row r="9732" ht="12.75" hidden="1" customHeight="1" x14ac:dyDescent="0.2"/>
    <row r="9733" ht="12.75" hidden="1" customHeight="1" x14ac:dyDescent="0.2"/>
    <row r="9734" ht="12.75" hidden="1" customHeight="1" x14ac:dyDescent="0.2"/>
    <row r="9735" ht="12.75" hidden="1" customHeight="1" x14ac:dyDescent="0.2"/>
    <row r="9736" ht="12.75" hidden="1" customHeight="1" x14ac:dyDescent="0.2"/>
    <row r="9737" ht="12.75" hidden="1" customHeight="1" x14ac:dyDescent="0.2"/>
    <row r="9738" ht="12.75" hidden="1" customHeight="1" x14ac:dyDescent="0.2"/>
    <row r="9739" ht="12.75" hidden="1" customHeight="1" x14ac:dyDescent="0.2"/>
    <row r="9740" ht="12.75" hidden="1" customHeight="1" x14ac:dyDescent="0.2"/>
    <row r="9741" ht="12.75" hidden="1" customHeight="1" x14ac:dyDescent="0.2"/>
    <row r="9742" ht="12.75" hidden="1" customHeight="1" x14ac:dyDescent="0.2"/>
    <row r="9743" ht="12.75" hidden="1" customHeight="1" x14ac:dyDescent="0.2"/>
    <row r="9744" ht="12.75" hidden="1" customHeight="1" x14ac:dyDescent="0.2"/>
    <row r="9745" ht="12.75" hidden="1" customHeight="1" x14ac:dyDescent="0.2"/>
    <row r="9746" ht="12.75" hidden="1" customHeight="1" x14ac:dyDescent="0.2"/>
    <row r="9747" ht="12.75" hidden="1" customHeight="1" x14ac:dyDescent="0.2"/>
    <row r="9748" ht="12.75" hidden="1" customHeight="1" x14ac:dyDescent="0.2"/>
    <row r="9749" ht="12.75" hidden="1" customHeight="1" x14ac:dyDescent="0.2"/>
    <row r="9750" ht="12.75" hidden="1" customHeight="1" x14ac:dyDescent="0.2"/>
    <row r="9751" ht="12.75" hidden="1" customHeight="1" x14ac:dyDescent="0.2"/>
    <row r="9752" ht="12.75" hidden="1" customHeight="1" x14ac:dyDescent="0.2"/>
    <row r="9753" ht="12.75" hidden="1" customHeight="1" x14ac:dyDescent="0.2"/>
    <row r="9754" ht="12.75" hidden="1" customHeight="1" x14ac:dyDescent="0.2"/>
    <row r="9755" ht="12.75" hidden="1" customHeight="1" x14ac:dyDescent="0.2"/>
    <row r="9756" ht="12.75" hidden="1" customHeight="1" x14ac:dyDescent="0.2"/>
    <row r="9757" ht="12.75" hidden="1" customHeight="1" x14ac:dyDescent="0.2"/>
    <row r="9758" ht="12.75" hidden="1" customHeight="1" x14ac:dyDescent="0.2"/>
    <row r="9759" ht="12.75" hidden="1" customHeight="1" x14ac:dyDescent="0.2"/>
    <row r="9760" ht="12.75" hidden="1" customHeight="1" x14ac:dyDescent="0.2"/>
    <row r="9761" ht="12.75" hidden="1" customHeight="1" x14ac:dyDescent="0.2"/>
    <row r="9762" ht="12.75" hidden="1" customHeight="1" x14ac:dyDescent="0.2"/>
    <row r="9763" ht="12.75" hidden="1" customHeight="1" x14ac:dyDescent="0.2"/>
    <row r="9764" ht="12.75" hidden="1" customHeight="1" x14ac:dyDescent="0.2"/>
    <row r="9765" ht="12.75" hidden="1" customHeight="1" x14ac:dyDescent="0.2"/>
    <row r="9766" ht="12.75" hidden="1" customHeight="1" x14ac:dyDescent="0.2"/>
    <row r="9767" ht="12.75" hidden="1" customHeight="1" x14ac:dyDescent="0.2"/>
    <row r="9768" ht="12.75" hidden="1" customHeight="1" x14ac:dyDescent="0.2"/>
    <row r="9769" ht="12.75" hidden="1" customHeight="1" x14ac:dyDescent="0.2"/>
    <row r="9770" ht="12.75" hidden="1" customHeight="1" x14ac:dyDescent="0.2"/>
    <row r="9771" ht="12.75" hidden="1" customHeight="1" x14ac:dyDescent="0.2"/>
    <row r="9772" ht="12.75" hidden="1" customHeight="1" x14ac:dyDescent="0.2"/>
    <row r="9773" ht="12.75" hidden="1" customHeight="1" x14ac:dyDescent="0.2"/>
    <row r="9774" ht="12.75" hidden="1" customHeight="1" x14ac:dyDescent="0.2"/>
    <row r="9775" ht="12.75" hidden="1" customHeight="1" x14ac:dyDescent="0.2"/>
    <row r="9776" ht="12.75" hidden="1" customHeight="1" x14ac:dyDescent="0.2"/>
    <row r="9777" ht="12.75" hidden="1" customHeight="1" x14ac:dyDescent="0.2"/>
    <row r="9778" ht="12.75" hidden="1" customHeight="1" x14ac:dyDescent="0.2"/>
    <row r="9779" ht="12.75" hidden="1" customHeight="1" x14ac:dyDescent="0.2"/>
    <row r="9780" ht="12.75" hidden="1" customHeight="1" x14ac:dyDescent="0.2"/>
    <row r="9781" ht="12.75" hidden="1" customHeight="1" x14ac:dyDescent="0.2"/>
    <row r="9782" ht="12.75" hidden="1" customHeight="1" x14ac:dyDescent="0.2"/>
    <row r="9783" ht="12.75" hidden="1" customHeight="1" x14ac:dyDescent="0.2"/>
    <row r="9784" ht="12.75" hidden="1" customHeight="1" x14ac:dyDescent="0.2"/>
    <row r="9785" ht="12.75" hidden="1" customHeight="1" x14ac:dyDescent="0.2"/>
    <row r="9786" ht="12.75" hidden="1" customHeight="1" x14ac:dyDescent="0.2"/>
    <row r="9787" ht="12.75" hidden="1" customHeight="1" x14ac:dyDescent="0.2"/>
    <row r="9788" ht="12.75" hidden="1" customHeight="1" x14ac:dyDescent="0.2"/>
    <row r="9789" ht="12.75" hidden="1" customHeight="1" x14ac:dyDescent="0.2"/>
    <row r="9790" ht="12.75" hidden="1" customHeight="1" x14ac:dyDescent="0.2"/>
    <row r="9791" ht="12.75" hidden="1" customHeight="1" x14ac:dyDescent="0.2"/>
    <row r="9792" ht="12.75" hidden="1" customHeight="1" x14ac:dyDescent="0.2"/>
    <row r="9793" ht="12.75" hidden="1" customHeight="1" x14ac:dyDescent="0.2"/>
    <row r="9794" ht="12.75" hidden="1" customHeight="1" x14ac:dyDescent="0.2"/>
    <row r="9795" ht="12.75" hidden="1" customHeight="1" x14ac:dyDescent="0.2"/>
    <row r="9796" ht="12.75" hidden="1" customHeight="1" x14ac:dyDescent="0.2"/>
    <row r="9797" ht="12.75" hidden="1" customHeight="1" x14ac:dyDescent="0.2"/>
    <row r="9798" ht="12.75" hidden="1" customHeight="1" x14ac:dyDescent="0.2"/>
    <row r="9799" ht="12.75" hidden="1" customHeight="1" x14ac:dyDescent="0.2"/>
    <row r="9800" ht="12.75" hidden="1" customHeight="1" x14ac:dyDescent="0.2"/>
    <row r="9801" ht="12.75" hidden="1" customHeight="1" x14ac:dyDescent="0.2"/>
    <row r="9802" ht="12.75" hidden="1" customHeight="1" x14ac:dyDescent="0.2"/>
    <row r="9803" ht="12.75" hidden="1" customHeight="1" x14ac:dyDescent="0.2"/>
    <row r="9804" ht="12.75" hidden="1" customHeight="1" x14ac:dyDescent="0.2"/>
    <row r="9805" ht="12.75" hidden="1" customHeight="1" x14ac:dyDescent="0.2"/>
    <row r="9806" ht="12.75" hidden="1" customHeight="1" x14ac:dyDescent="0.2"/>
    <row r="9807" ht="12.75" hidden="1" customHeight="1" x14ac:dyDescent="0.2"/>
    <row r="9808" ht="12.75" hidden="1" customHeight="1" x14ac:dyDescent="0.2"/>
    <row r="9809" ht="12.75" hidden="1" customHeight="1" x14ac:dyDescent="0.2"/>
    <row r="9810" ht="12.75" hidden="1" customHeight="1" x14ac:dyDescent="0.2"/>
    <row r="9811" ht="12.75" hidden="1" customHeight="1" x14ac:dyDescent="0.2"/>
    <row r="9812" ht="12.75" hidden="1" customHeight="1" x14ac:dyDescent="0.2"/>
    <row r="9813" ht="12.75" hidden="1" customHeight="1" x14ac:dyDescent="0.2"/>
    <row r="9814" ht="12.75" hidden="1" customHeight="1" x14ac:dyDescent="0.2"/>
    <row r="9815" ht="12.75" hidden="1" customHeight="1" x14ac:dyDescent="0.2"/>
    <row r="9816" ht="12.75" hidden="1" customHeight="1" x14ac:dyDescent="0.2"/>
    <row r="9817" ht="12.75" hidden="1" customHeight="1" x14ac:dyDescent="0.2"/>
    <row r="9818" ht="12.75" hidden="1" customHeight="1" x14ac:dyDescent="0.2"/>
    <row r="9819" ht="12.75" hidden="1" customHeight="1" x14ac:dyDescent="0.2"/>
    <row r="9820" ht="12.75" hidden="1" customHeight="1" x14ac:dyDescent="0.2"/>
    <row r="9821" ht="12.75" hidden="1" customHeight="1" x14ac:dyDescent="0.2"/>
    <row r="9822" ht="12.75" hidden="1" customHeight="1" x14ac:dyDescent="0.2"/>
    <row r="9823" ht="12.75" hidden="1" customHeight="1" x14ac:dyDescent="0.2"/>
    <row r="9824" ht="12.75" hidden="1" customHeight="1" x14ac:dyDescent="0.2"/>
    <row r="9825" ht="12.75" hidden="1" customHeight="1" x14ac:dyDescent="0.2"/>
    <row r="9826" ht="12.75" hidden="1" customHeight="1" x14ac:dyDescent="0.2"/>
    <row r="9827" ht="12.75" hidden="1" customHeight="1" x14ac:dyDescent="0.2"/>
    <row r="9828" ht="12.75" hidden="1" customHeight="1" x14ac:dyDescent="0.2"/>
    <row r="9829" ht="12.75" hidden="1" customHeight="1" x14ac:dyDescent="0.2"/>
    <row r="9830" ht="12.75" hidden="1" customHeight="1" x14ac:dyDescent="0.2"/>
    <row r="9831" ht="12.75" hidden="1" customHeight="1" x14ac:dyDescent="0.2"/>
    <row r="9832" ht="12.75" hidden="1" customHeight="1" x14ac:dyDescent="0.2"/>
    <row r="9833" ht="12.75" hidden="1" customHeight="1" x14ac:dyDescent="0.2"/>
    <row r="9834" ht="12.75" hidden="1" customHeight="1" x14ac:dyDescent="0.2"/>
    <row r="9835" ht="12.75" hidden="1" customHeight="1" x14ac:dyDescent="0.2"/>
    <row r="9836" ht="12.75" hidden="1" customHeight="1" x14ac:dyDescent="0.2"/>
    <row r="9837" ht="12.75" hidden="1" customHeight="1" x14ac:dyDescent="0.2"/>
    <row r="9838" ht="12.75" hidden="1" customHeight="1" x14ac:dyDescent="0.2"/>
    <row r="9839" ht="12.75" hidden="1" customHeight="1" x14ac:dyDescent="0.2"/>
    <row r="9840" ht="12.75" hidden="1" customHeight="1" x14ac:dyDescent="0.2"/>
    <row r="9841" ht="12.75" hidden="1" customHeight="1" x14ac:dyDescent="0.2"/>
    <row r="9842" ht="12.75" hidden="1" customHeight="1" x14ac:dyDescent="0.2"/>
    <row r="9843" ht="12.75" hidden="1" customHeight="1" x14ac:dyDescent="0.2"/>
    <row r="9844" ht="12.75" hidden="1" customHeight="1" x14ac:dyDescent="0.2"/>
    <row r="9845" ht="12.75" hidden="1" customHeight="1" x14ac:dyDescent="0.2"/>
    <row r="9846" ht="12.75" hidden="1" customHeight="1" x14ac:dyDescent="0.2"/>
    <row r="9847" ht="12.75" hidden="1" customHeight="1" x14ac:dyDescent="0.2"/>
    <row r="9848" ht="12.75" hidden="1" customHeight="1" x14ac:dyDescent="0.2"/>
    <row r="9849" ht="12.75" hidden="1" customHeight="1" x14ac:dyDescent="0.2"/>
    <row r="9850" ht="12.75" hidden="1" customHeight="1" x14ac:dyDescent="0.2"/>
    <row r="9851" ht="12.75" hidden="1" customHeight="1" x14ac:dyDescent="0.2"/>
    <row r="9852" ht="12.75" hidden="1" customHeight="1" x14ac:dyDescent="0.2"/>
    <row r="9853" ht="12.75" hidden="1" customHeight="1" x14ac:dyDescent="0.2"/>
    <row r="9854" ht="12.75" hidden="1" customHeight="1" x14ac:dyDescent="0.2"/>
    <row r="9855" ht="12.75" hidden="1" customHeight="1" x14ac:dyDescent="0.2"/>
    <row r="9856" ht="12.75" hidden="1" customHeight="1" x14ac:dyDescent="0.2"/>
    <row r="9857" ht="12.75" hidden="1" customHeight="1" x14ac:dyDescent="0.2"/>
    <row r="9858" ht="12.75" hidden="1" customHeight="1" x14ac:dyDescent="0.2"/>
    <row r="9859" ht="12.75" hidden="1" customHeight="1" x14ac:dyDescent="0.2"/>
    <row r="9860" ht="12.75" hidden="1" customHeight="1" x14ac:dyDescent="0.2"/>
    <row r="9861" ht="12.75" hidden="1" customHeight="1" x14ac:dyDescent="0.2"/>
    <row r="9862" ht="12.75" hidden="1" customHeight="1" x14ac:dyDescent="0.2"/>
    <row r="9863" ht="12.75" hidden="1" customHeight="1" x14ac:dyDescent="0.2"/>
    <row r="9864" ht="12.75" hidden="1" customHeight="1" x14ac:dyDescent="0.2"/>
    <row r="9865" ht="12.75" hidden="1" customHeight="1" x14ac:dyDescent="0.2"/>
    <row r="9866" ht="12.75" hidden="1" customHeight="1" x14ac:dyDescent="0.2"/>
    <row r="9867" ht="12.75" hidden="1" customHeight="1" x14ac:dyDescent="0.2"/>
    <row r="9868" ht="12.75" hidden="1" customHeight="1" x14ac:dyDescent="0.2"/>
    <row r="9869" ht="12.75" hidden="1" customHeight="1" x14ac:dyDescent="0.2"/>
    <row r="9870" ht="12.75" hidden="1" customHeight="1" x14ac:dyDescent="0.2"/>
    <row r="9871" ht="12.75" hidden="1" customHeight="1" x14ac:dyDescent="0.2"/>
    <row r="9872" ht="12.75" hidden="1" customHeight="1" x14ac:dyDescent="0.2"/>
    <row r="9873" ht="12.75" hidden="1" customHeight="1" x14ac:dyDescent="0.2"/>
    <row r="9874" ht="12.75" hidden="1" customHeight="1" x14ac:dyDescent="0.2"/>
    <row r="9875" ht="12.75" hidden="1" customHeight="1" x14ac:dyDescent="0.2"/>
    <row r="9876" ht="12.75" hidden="1" customHeight="1" x14ac:dyDescent="0.2"/>
    <row r="9877" ht="12.75" hidden="1" customHeight="1" x14ac:dyDescent="0.2"/>
    <row r="9878" ht="12.75" hidden="1" customHeight="1" x14ac:dyDescent="0.2"/>
    <row r="9879" ht="12.75" hidden="1" customHeight="1" x14ac:dyDescent="0.2"/>
    <row r="9880" ht="12.75" hidden="1" customHeight="1" x14ac:dyDescent="0.2"/>
    <row r="9881" ht="12.75" hidden="1" customHeight="1" x14ac:dyDescent="0.2"/>
    <row r="9882" ht="12.75" hidden="1" customHeight="1" x14ac:dyDescent="0.2"/>
    <row r="9883" ht="12.75" hidden="1" customHeight="1" x14ac:dyDescent="0.2"/>
    <row r="9884" ht="12.75" hidden="1" customHeight="1" x14ac:dyDescent="0.2"/>
    <row r="9885" ht="12.75" hidden="1" customHeight="1" x14ac:dyDescent="0.2"/>
    <row r="9886" ht="12.75" hidden="1" customHeight="1" x14ac:dyDescent="0.2"/>
    <row r="9887" ht="12.75" hidden="1" customHeight="1" x14ac:dyDescent="0.2"/>
    <row r="9888" ht="12.75" hidden="1" customHeight="1" x14ac:dyDescent="0.2"/>
    <row r="9889" ht="12.75" hidden="1" customHeight="1" x14ac:dyDescent="0.2"/>
    <row r="9890" ht="12.75" hidden="1" customHeight="1" x14ac:dyDescent="0.2"/>
    <row r="9891" ht="12.75" hidden="1" customHeight="1" x14ac:dyDescent="0.2"/>
    <row r="9892" ht="12.75" hidden="1" customHeight="1" x14ac:dyDescent="0.2"/>
    <row r="9893" ht="12.75" hidden="1" customHeight="1" x14ac:dyDescent="0.2"/>
    <row r="9894" ht="12.75" hidden="1" customHeight="1" x14ac:dyDescent="0.2"/>
    <row r="9895" ht="12.75" hidden="1" customHeight="1" x14ac:dyDescent="0.2"/>
    <row r="9896" ht="12.75" hidden="1" customHeight="1" x14ac:dyDescent="0.2"/>
    <row r="9897" ht="12.75" hidden="1" customHeight="1" x14ac:dyDescent="0.2"/>
    <row r="9898" ht="12.75" hidden="1" customHeight="1" x14ac:dyDescent="0.2"/>
    <row r="9899" ht="12.75" hidden="1" customHeight="1" x14ac:dyDescent="0.2"/>
    <row r="9900" ht="12.75" hidden="1" customHeight="1" x14ac:dyDescent="0.2"/>
    <row r="9901" ht="12.75" hidden="1" customHeight="1" x14ac:dyDescent="0.2"/>
    <row r="9902" ht="12.75" hidden="1" customHeight="1" x14ac:dyDescent="0.2"/>
    <row r="9903" ht="12.75" hidden="1" customHeight="1" x14ac:dyDescent="0.2"/>
    <row r="9904" ht="12.75" hidden="1" customHeight="1" x14ac:dyDescent="0.2"/>
    <row r="9905" ht="12.75" hidden="1" customHeight="1" x14ac:dyDescent="0.2"/>
    <row r="9906" ht="12.75" hidden="1" customHeight="1" x14ac:dyDescent="0.2"/>
    <row r="9907" ht="12.75" hidden="1" customHeight="1" x14ac:dyDescent="0.2"/>
    <row r="9908" ht="12.75" hidden="1" customHeight="1" x14ac:dyDescent="0.2"/>
    <row r="9909" ht="12.75" hidden="1" customHeight="1" x14ac:dyDescent="0.2"/>
    <row r="9910" ht="12.75" hidden="1" customHeight="1" x14ac:dyDescent="0.2"/>
    <row r="9911" ht="12.75" hidden="1" customHeight="1" x14ac:dyDescent="0.2"/>
    <row r="9912" ht="12.75" hidden="1" customHeight="1" x14ac:dyDescent="0.2"/>
    <row r="9913" ht="12.75" hidden="1" customHeight="1" x14ac:dyDescent="0.2"/>
    <row r="9914" ht="12.75" hidden="1" customHeight="1" x14ac:dyDescent="0.2"/>
    <row r="9915" ht="12.75" hidden="1" customHeight="1" x14ac:dyDescent="0.2"/>
    <row r="9916" ht="12.75" hidden="1" customHeight="1" x14ac:dyDescent="0.2"/>
    <row r="9917" ht="12.75" hidden="1" customHeight="1" x14ac:dyDescent="0.2"/>
    <row r="9918" ht="12.75" hidden="1" customHeight="1" x14ac:dyDescent="0.2"/>
    <row r="9919" ht="12.75" hidden="1" customHeight="1" x14ac:dyDescent="0.2"/>
    <row r="9920" ht="12.75" hidden="1" customHeight="1" x14ac:dyDescent="0.2"/>
    <row r="9921" ht="12.75" hidden="1" customHeight="1" x14ac:dyDescent="0.2"/>
    <row r="9922" ht="12.75" hidden="1" customHeight="1" x14ac:dyDescent="0.2"/>
    <row r="9923" ht="12.75" hidden="1" customHeight="1" x14ac:dyDescent="0.2"/>
    <row r="9924" ht="12.75" hidden="1" customHeight="1" x14ac:dyDescent="0.2"/>
    <row r="9925" ht="12.75" hidden="1" customHeight="1" x14ac:dyDescent="0.2"/>
    <row r="9926" ht="12.75" hidden="1" customHeight="1" x14ac:dyDescent="0.2"/>
    <row r="9927" ht="12.75" hidden="1" customHeight="1" x14ac:dyDescent="0.2"/>
    <row r="9928" ht="12.75" hidden="1" customHeight="1" x14ac:dyDescent="0.2"/>
    <row r="9929" ht="12.75" hidden="1" customHeight="1" x14ac:dyDescent="0.2"/>
    <row r="9930" ht="12.75" hidden="1" customHeight="1" x14ac:dyDescent="0.2"/>
    <row r="9931" ht="12.75" hidden="1" customHeight="1" x14ac:dyDescent="0.2"/>
    <row r="9932" ht="12.75" hidden="1" customHeight="1" x14ac:dyDescent="0.2"/>
    <row r="9933" ht="12.75" hidden="1" customHeight="1" x14ac:dyDescent="0.2"/>
    <row r="9934" ht="12.75" hidden="1" customHeight="1" x14ac:dyDescent="0.2"/>
    <row r="9935" ht="12.75" hidden="1" customHeight="1" x14ac:dyDescent="0.2"/>
    <row r="9936" ht="12.75" hidden="1" customHeight="1" x14ac:dyDescent="0.2"/>
    <row r="9937" ht="12.75" hidden="1" customHeight="1" x14ac:dyDescent="0.2"/>
    <row r="9938" ht="12.75" hidden="1" customHeight="1" x14ac:dyDescent="0.2"/>
    <row r="9939" ht="12.75" hidden="1" customHeight="1" x14ac:dyDescent="0.2"/>
    <row r="9940" ht="12.75" hidden="1" customHeight="1" x14ac:dyDescent="0.2"/>
    <row r="9941" ht="12.75" hidden="1" customHeight="1" x14ac:dyDescent="0.2"/>
    <row r="9942" ht="12.75" hidden="1" customHeight="1" x14ac:dyDescent="0.2"/>
    <row r="9943" ht="12.75" hidden="1" customHeight="1" x14ac:dyDescent="0.2"/>
    <row r="9944" ht="12.75" hidden="1" customHeight="1" x14ac:dyDescent="0.2"/>
    <row r="9945" ht="12.75" hidden="1" customHeight="1" x14ac:dyDescent="0.2"/>
    <row r="9946" ht="12.75" hidden="1" customHeight="1" x14ac:dyDescent="0.2"/>
    <row r="9947" ht="12.75" hidden="1" customHeight="1" x14ac:dyDescent="0.2"/>
    <row r="9948" ht="12.75" hidden="1" customHeight="1" x14ac:dyDescent="0.2"/>
    <row r="9949" ht="12.75" hidden="1" customHeight="1" x14ac:dyDescent="0.2"/>
    <row r="9950" ht="12.75" hidden="1" customHeight="1" x14ac:dyDescent="0.2"/>
    <row r="9951" ht="12.75" hidden="1" customHeight="1" x14ac:dyDescent="0.2"/>
    <row r="9952" ht="12.75" hidden="1" customHeight="1" x14ac:dyDescent="0.2"/>
    <row r="9953" ht="12.75" hidden="1" customHeight="1" x14ac:dyDescent="0.2"/>
    <row r="9954" ht="12.75" hidden="1" customHeight="1" x14ac:dyDescent="0.2"/>
    <row r="9955" ht="12.75" hidden="1" customHeight="1" x14ac:dyDescent="0.2"/>
    <row r="9956" ht="12.75" hidden="1" customHeight="1" x14ac:dyDescent="0.2"/>
    <row r="9957" ht="12.75" hidden="1" customHeight="1" x14ac:dyDescent="0.2"/>
    <row r="9958" ht="12.75" hidden="1" customHeight="1" x14ac:dyDescent="0.2"/>
    <row r="9959" ht="12.75" hidden="1" customHeight="1" x14ac:dyDescent="0.2"/>
    <row r="9960" ht="12.75" hidden="1" customHeight="1" x14ac:dyDescent="0.2"/>
    <row r="9961" ht="12.75" hidden="1" customHeight="1" x14ac:dyDescent="0.2"/>
    <row r="9962" ht="12.75" hidden="1" customHeight="1" x14ac:dyDescent="0.2"/>
    <row r="9963" ht="12.75" hidden="1" customHeight="1" x14ac:dyDescent="0.2"/>
    <row r="9964" ht="12.75" hidden="1" customHeight="1" x14ac:dyDescent="0.2"/>
    <row r="9965" ht="12.75" hidden="1" customHeight="1" x14ac:dyDescent="0.2"/>
    <row r="9966" ht="12.75" hidden="1" customHeight="1" x14ac:dyDescent="0.2"/>
    <row r="9967" ht="12.75" hidden="1" customHeight="1" x14ac:dyDescent="0.2"/>
    <row r="9968" ht="12.75" hidden="1" customHeight="1" x14ac:dyDescent="0.2"/>
    <row r="9969" ht="12.75" hidden="1" customHeight="1" x14ac:dyDescent="0.2"/>
    <row r="9970" ht="12.75" hidden="1" customHeight="1" x14ac:dyDescent="0.2"/>
    <row r="9971" ht="12.75" hidden="1" customHeight="1" x14ac:dyDescent="0.2"/>
    <row r="9972" ht="12.75" hidden="1" customHeight="1" x14ac:dyDescent="0.2"/>
    <row r="9973" ht="12.75" hidden="1" customHeight="1" x14ac:dyDescent="0.2"/>
    <row r="9974" ht="12.75" hidden="1" customHeight="1" x14ac:dyDescent="0.2"/>
    <row r="9975" ht="12.75" hidden="1" customHeight="1" x14ac:dyDescent="0.2"/>
    <row r="9976" ht="12.75" hidden="1" customHeight="1" x14ac:dyDescent="0.2"/>
    <row r="9977" ht="12.75" hidden="1" customHeight="1" x14ac:dyDescent="0.2"/>
    <row r="9978" ht="12.75" hidden="1" customHeight="1" x14ac:dyDescent="0.2"/>
    <row r="9979" ht="12.75" hidden="1" customHeight="1" x14ac:dyDescent="0.2"/>
    <row r="9980" ht="12.75" hidden="1" customHeight="1" x14ac:dyDescent="0.2"/>
    <row r="9981" ht="12.75" hidden="1" customHeight="1" x14ac:dyDescent="0.2"/>
    <row r="9982" ht="12.75" hidden="1" customHeight="1" x14ac:dyDescent="0.2"/>
    <row r="9983" ht="12.75" hidden="1" customHeight="1" x14ac:dyDescent="0.2"/>
    <row r="9984" ht="12.75" hidden="1" customHeight="1" x14ac:dyDescent="0.2"/>
    <row r="9985" ht="12.75" hidden="1" customHeight="1" x14ac:dyDescent="0.2"/>
    <row r="9986" ht="12.75" hidden="1" customHeight="1" x14ac:dyDescent="0.2"/>
    <row r="9987" ht="12.75" hidden="1" customHeight="1" x14ac:dyDescent="0.2"/>
    <row r="9988" ht="12.75" hidden="1" customHeight="1" x14ac:dyDescent="0.2"/>
    <row r="9989" ht="12.75" hidden="1" customHeight="1" x14ac:dyDescent="0.2"/>
    <row r="9990" ht="12.75" hidden="1" customHeight="1" x14ac:dyDescent="0.2"/>
    <row r="9991" ht="12.75" hidden="1" customHeight="1" x14ac:dyDescent="0.2"/>
    <row r="9992" ht="12.75" hidden="1" customHeight="1" x14ac:dyDescent="0.2"/>
    <row r="9993" ht="12.75" hidden="1" customHeight="1" x14ac:dyDescent="0.2"/>
    <row r="9994" ht="12.75" hidden="1" customHeight="1" x14ac:dyDescent="0.2"/>
    <row r="9995" ht="12.75" hidden="1" customHeight="1" x14ac:dyDescent="0.2"/>
    <row r="9996" ht="12.75" hidden="1" customHeight="1" x14ac:dyDescent="0.2"/>
    <row r="9997" ht="12.75" hidden="1" customHeight="1" x14ac:dyDescent="0.2"/>
    <row r="9998" ht="12.75" hidden="1" customHeight="1" x14ac:dyDescent="0.2"/>
    <row r="9999" ht="12.75" hidden="1" customHeight="1" x14ac:dyDescent="0.2"/>
    <row r="10000" ht="12.75" hidden="1" customHeight="1" x14ac:dyDescent="0.2"/>
    <row r="10001" ht="12.75" hidden="1" customHeight="1" x14ac:dyDescent="0.2"/>
    <row r="10002" ht="12.75" hidden="1" customHeight="1" x14ac:dyDescent="0.2"/>
    <row r="10003" ht="12.75" hidden="1" customHeight="1" x14ac:dyDescent="0.2"/>
    <row r="10004" ht="12.75" hidden="1" customHeight="1" x14ac:dyDescent="0.2"/>
    <row r="10005" ht="12.75" hidden="1" customHeight="1" x14ac:dyDescent="0.2"/>
    <row r="10006" ht="12.75" hidden="1" customHeight="1" x14ac:dyDescent="0.2"/>
    <row r="10007" ht="12.75" hidden="1" customHeight="1" x14ac:dyDescent="0.2"/>
    <row r="10008" ht="12.75" hidden="1" customHeight="1" x14ac:dyDescent="0.2"/>
    <row r="10009" ht="12.75" hidden="1" customHeight="1" x14ac:dyDescent="0.2"/>
    <row r="10010" ht="12.75" hidden="1" customHeight="1" x14ac:dyDescent="0.2"/>
    <row r="10011" ht="12.75" hidden="1" customHeight="1" x14ac:dyDescent="0.2"/>
    <row r="10012" ht="12.75" hidden="1" customHeight="1" x14ac:dyDescent="0.2"/>
    <row r="10013" ht="12.75" hidden="1" customHeight="1" x14ac:dyDescent="0.2"/>
    <row r="10014" ht="12.75" hidden="1" customHeight="1" x14ac:dyDescent="0.2"/>
    <row r="10015" ht="12.75" hidden="1" customHeight="1" x14ac:dyDescent="0.2"/>
    <row r="10016" ht="12.75" hidden="1" customHeight="1" x14ac:dyDescent="0.2"/>
    <row r="10017" ht="12.75" hidden="1" customHeight="1" x14ac:dyDescent="0.2"/>
    <row r="10018" ht="12.75" hidden="1" customHeight="1" x14ac:dyDescent="0.2"/>
    <row r="10019" ht="12.75" hidden="1" customHeight="1" x14ac:dyDescent="0.2"/>
    <row r="10020" ht="12.75" hidden="1" customHeight="1" x14ac:dyDescent="0.2"/>
    <row r="10021" ht="12.75" hidden="1" customHeight="1" x14ac:dyDescent="0.2"/>
    <row r="10022" ht="12.75" hidden="1" customHeight="1" x14ac:dyDescent="0.2"/>
    <row r="10023" ht="12.75" hidden="1" customHeight="1" x14ac:dyDescent="0.2"/>
    <row r="10024" ht="12.75" hidden="1" customHeight="1" x14ac:dyDescent="0.2"/>
    <row r="10025" ht="12.75" hidden="1" customHeight="1" x14ac:dyDescent="0.2"/>
    <row r="10026" ht="12.75" hidden="1" customHeight="1" x14ac:dyDescent="0.2"/>
    <row r="10027" ht="12.75" hidden="1" customHeight="1" x14ac:dyDescent="0.2"/>
    <row r="10028" ht="12.75" hidden="1" customHeight="1" x14ac:dyDescent="0.2"/>
    <row r="10029" ht="12.75" hidden="1" customHeight="1" x14ac:dyDescent="0.2"/>
    <row r="10030" ht="12.75" hidden="1" customHeight="1" x14ac:dyDescent="0.2"/>
    <row r="10031" ht="12.75" hidden="1" customHeight="1" x14ac:dyDescent="0.2"/>
    <row r="10032" ht="12.75" hidden="1" customHeight="1" x14ac:dyDescent="0.2"/>
    <row r="10033" ht="12.75" hidden="1" customHeight="1" x14ac:dyDescent="0.2"/>
    <row r="10034" ht="12.75" hidden="1" customHeight="1" x14ac:dyDescent="0.2"/>
    <row r="10035" ht="12.75" hidden="1" customHeight="1" x14ac:dyDescent="0.2"/>
    <row r="10036" ht="12.75" hidden="1" customHeight="1" x14ac:dyDescent="0.2"/>
    <row r="10037" ht="12.75" hidden="1" customHeight="1" x14ac:dyDescent="0.2"/>
    <row r="10038" ht="12.75" hidden="1" customHeight="1" x14ac:dyDescent="0.2"/>
    <row r="10039" ht="12.75" hidden="1" customHeight="1" x14ac:dyDescent="0.2"/>
    <row r="10040" ht="12.75" hidden="1" customHeight="1" x14ac:dyDescent="0.2"/>
    <row r="10041" ht="12.75" hidden="1" customHeight="1" x14ac:dyDescent="0.2"/>
    <row r="10042" ht="12.75" hidden="1" customHeight="1" x14ac:dyDescent="0.2"/>
    <row r="10043" ht="12.75" hidden="1" customHeight="1" x14ac:dyDescent="0.2"/>
    <row r="10044" ht="12.75" hidden="1" customHeight="1" x14ac:dyDescent="0.2"/>
    <row r="10045" ht="12.75" hidden="1" customHeight="1" x14ac:dyDescent="0.2"/>
    <row r="10046" ht="12.75" hidden="1" customHeight="1" x14ac:dyDescent="0.2"/>
    <row r="10047" ht="12.75" hidden="1" customHeight="1" x14ac:dyDescent="0.2"/>
    <row r="10048" ht="12.75" hidden="1" customHeight="1" x14ac:dyDescent="0.2"/>
    <row r="10049" ht="12.75" hidden="1" customHeight="1" x14ac:dyDescent="0.2"/>
    <row r="10050" ht="12.75" hidden="1" customHeight="1" x14ac:dyDescent="0.2"/>
    <row r="10051" ht="12.75" hidden="1" customHeight="1" x14ac:dyDescent="0.2"/>
    <row r="10052" ht="12.75" hidden="1" customHeight="1" x14ac:dyDescent="0.2"/>
    <row r="10053" ht="12.75" hidden="1" customHeight="1" x14ac:dyDescent="0.2"/>
    <row r="10054" ht="12.75" hidden="1" customHeight="1" x14ac:dyDescent="0.2"/>
    <row r="10055" ht="12.75" hidden="1" customHeight="1" x14ac:dyDescent="0.2"/>
    <row r="10056" ht="12.75" hidden="1" customHeight="1" x14ac:dyDescent="0.2"/>
    <row r="10057" ht="12.75" hidden="1" customHeight="1" x14ac:dyDescent="0.2"/>
    <row r="10058" ht="12.75" hidden="1" customHeight="1" x14ac:dyDescent="0.2"/>
    <row r="10059" ht="12.75" hidden="1" customHeight="1" x14ac:dyDescent="0.2"/>
    <row r="10060" ht="12.75" hidden="1" customHeight="1" x14ac:dyDescent="0.2"/>
    <row r="10061" ht="12.75" hidden="1" customHeight="1" x14ac:dyDescent="0.2"/>
    <row r="10062" ht="12.75" hidden="1" customHeight="1" x14ac:dyDescent="0.2"/>
    <row r="10063" ht="12.75" hidden="1" customHeight="1" x14ac:dyDescent="0.2"/>
    <row r="10064" ht="12.75" hidden="1" customHeight="1" x14ac:dyDescent="0.2"/>
    <row r="10065" ht="12.75" hidden="1" customHeight="1" x14ac:dyDescent="0.2"/>
    <row r="10066" ht="12.75" hidden="1" customHeight="1" x14ac:dyDescent="0.2"/>
    <row r="10067" ht="12.75" hidden="1" customHeight="1" x14ac:dyDescent="0.2"/>
    <row r="10068" ht="12.75" hidden="1" customHeight="1" x14ac:dyDescent="0.2"/>
    <row r="10069" ht="12.75" hidden="1" customHeight="1" x14ac:dyDescent="0.2"/>
    <row r="10070" ht="12.75" hidden="1" customHeight="1" x14ac:dyDescent="0.2"/>
    <row r="10071" ht="12.75" hidden="1" customHeight="1" x14ac:dyDescent="0.2"/>
    <row r="10072" ht="12.75" hidden="1" customHeight="1" x14ac:dyDescent="0.2"/>
    <row r="10073" ht="12.75" hidden="1" customHeight="1" x14ac:dyDescent="0.2"/>
    <row r="10074" ht="12.75" hidden="1" customHeight="1" x14ac:dyDescent="0.2"/>
    <row r="10075" ht="12.75" hidden="1" customHeight="1" x14ac:dyDescent="0.2"/>
    <row r="10076" ht="12.75" hidden="1" customHeight="1" x14ac:dyDescent="0.2"/>
    <row r="10077" ht="12.75" hidden="1" customHeight="1" x14ac:dyDescent="0.2"/>
    <row r="10078" ht="12.75" hidden="1" customHeight="1" x14ac:dyDescent="0.2"/>
    <row r="10079" ht="12.75" hidden="1" customHeight="1" x14ac:dyDescent="0.2"/>
    <row r="10080" ht="12.75" hidden="1" customHeight="1" x14ac:dyDescent="0.2"/>
    <row r="10081" ht="12.75" hidden="1" customHeight="1" x14ac:dyDescent="0.2"/>
    <row r="10082" ht="12.75" hidden="1" customHeight="1" x14ac:dyDescent="0.2"/>
    <row r="10083" ht="12.75" hidden="1" customHeight="1" x14ac:dyDescent="0.2"/>
    <row r="10084" ht="12.75" hidden="1" customHeight="1" x14ac:dyDescent="0.2"/>
    <row r="10085" ht="12.75" hidden="1" customHeight="1" x14ac:dyDescent="0.2"/>
    <row r="10086" ht="12.75" hidden="1" customHeight="1" x14ac:dyDescent="0.2"/>
    <row r="10087" ht="12.75" hidden="1" customHeight="1" x14ac:dyDescent="0.2"/>
    <row r="10088" ht="12.75" hidden="1" customHeight="1" x14ac:dyDescent="0.2"/>
    <row r="10089" ht="12.75" hidden="1" customHeight="1" x14ac:dyDescent="0.2"/>
    <row r="10090" ht="12.75" hidden="1" customHeight="1" x14ac:dyDescent="0.2"/>
    <row r="10091" ht="12.75" hidden="1" customHeight="1" x14ac:dyDescent="0.2"/>
    <row r="10092" ht="12.75" hidden="1" customHeight="1" x14ac:dyDescent="0.2"/>
    <row r="10093" ht="12.75" hidden="1" customHeight="1" x14ac:dyDescent="0.2"/>
    <row r="10094" ht="12.75" hidden="1" customHeight="1" x14ac:dyDescent="0.2"/>
    <row r="10095" ht="12.75" hidden="1" customHeight="1" x14ac:dyDescent="0.2"/>
    <row r="10096" ht="12.75" hidden="1" customHeight="1" x14ac:dyDescent="0.2"/>
    <row r="10097" ht="12.75" hidden="1" customHeight="1" x14ac:dyDescent="0.2"/>
    <row r="10098" ht="12.75" hidden="1" customHeight="1" x14ac:dyDescent="0.2"/>
    <row r="10099" ht="12.75" hidden="1" customHeight="1" x14ac:dyDescent="0.2"/>
    <row r="10100" ht="12.75" hidden="1" customHeight="1" x14ac:dyDescent="0.2"/>
    <row r="10101" ht="12.75" hidden="1" customHeight="1" x14ac:dyDescent="0.2"/>
    <row r="10102" ht="12.75" hidden="1" customHeight="1" x14ac:dyDescent="0.2"/>
    <row r="10103" ht="12.75" hidden="1" customHeight="1" x14ac:dyDescent="0.2"/>
    <row r="10104" ht="12.75" hidden="1" customHeight="1" x14ac:dyDescent="0.2"/>
    <row r="10105" ht="12.75" hidden="1" customHeight="1" x14ac:dyDescent="0.2"/>
    <row r="10106" ht="12.75" hidden="1" customHeight="1" x14ac:dyDescent="0.2"/>
    <row r="10107" ht="12.75" hidden="1" customHeight="1" x14ac:dyDescent="0.2"/>
    <row r="10108" ht="12.75" hidden="1" customHeight="1" x14ac:dyDescent="0.2"/>
    <row r="10109" ht="12.75" hidden="1" customHeight="1" x14ac:dyDescent="0.2"/>
    <row r="10110" ht="12.75" hidden="1" customHeight="1" x14ac:dyDescent="0.2"/>
    <row r="10111" ht="12.75" hidden="1" customHeight="1" x14ac:dyDescent="0.2"/>
    <row r="10112" ht="12.75" hidden="1" customHeight="1" x14ac:dyDescent="0.2"/>
    <row r="10113" ht="12.75" hidden="1" customHeight="1" x14ac:dyDescent="0.2"/>
    <row r="10114" ht="12.75" hidden="1" customHeight="1" x14ac:dyDescent="0.2"/>
    <row r="10115" ht="12.75" hidden="1" customHeight="1" x14ac:dyDescent="0.2"/>
    <row r="10116" ht="12.75" hidden="1" customHeight="1" x14ac:dyDescent="0.2"/>
    <row r="10117" ht="12.75" hidden="1" customHeight="1" x14ac:dyDescent="0.2"/>
    <row r="10118" ht="12.75" hidden="1" customHeight="1" x14ac:dyDescent="0.2"/>
    <row r="10119" ht="12.75" hidden="1" customHeight="1" x14ac:dyDescent="0.2"/>
    <row r="10120" ht="12.75" hidden="1" customHeight="1" x14ac:dyDescent="0.2"/>
    <row r="10121" ht="12.75" hidden="1" customHeight="1" x14ac:dyDescent="0.2"/>
    <row r="10122" ht="12.75" hidden="1" customHeight="1" x14ac:dyDescent="0.2"/>
    <row r="10123" ht="12.75" hidden="1" customHeight="1" x14ac:dyDescent="0.2"/>
    <row r="10124" ht="12.75" hidden="1" customHeight="1" x14ac:dyDescent="0.2"/>
    <row r="10125" ht="12.75" hidden="1" customHeight="1" x14ac:dyDescent="0.2"/>
    <row r="10126" ht="12.75" hidden="1" customHeight="1" x14ac:dyDescent="0.2"/>
    <row r="10127" ht="12.75" hidden="1" customHeight="1" x14ac:dyDescent="0.2"/>
    <row r="10128" ht="12.75" hidden="1" customHeight="1" x14ac:dyDescent="0.2"/>
    <row r="10129" ht="12.75" hidden="1" customHeight="1" x14ac:dyDescent="0.2"/>
    <row r="10130" ht="12.75" hidden="1" customHeight="1" x14ac:dyDescent="0.2"/>
    <row r="10131" ht="12.75" hidden="1" customHeight="1" x14ac:dyDescent="0.2"/>
    <row r="10132" ht="12.75" hidden="1" customHeight="1" x14ac:dyDescent="0.2"/>
    <row r="10133" ht="12.75" hidden="1" customHeight="1" x14ac:dyDescent="0.2"/>
    <row r="10134" ht="12.75" hidden="1" customHeight="1" x14ac:dyDescent="0.2"/>
    <row r="10135" ht="12.75" hidden="1" customHeight="1" x14ac:dyDescent="0.2"/>
    <row r="10136" ht="12.75" hidden="1" customHeight="1" x14ac:dyDescent="0.2"/>
    <row r="10137" ht="12.75" hidden="1" customHeight="1" x14ac:dyDescent="0.2"/>
    <row r="10138" ht="12.75" hidden="1" customHeight="1" x14ac:dyDescent="0.2"/>
    <row r="10139" ht="12.75" hidden="1" customHeight="1" x14ac:dyDescent="0.2"/>
    <row r="10140" ht="12.75" hidden="1" customHeight="1" x14ac:dyDescent="0.2"/>
    <row r="10141" ht="12.75" hidden="1" customHeight="1" x14ac:dyDescent="0.2"/>
    <row r="10142" ht="12.75" hidden="1" customHeight="1" x14ac:dyDescent="0.2"/>
    <row r="10143" ht="12.75" hidden="1" customHeight="1" x14ac:dyDescent="0.2"/>
    <row r="10144" ht="12.75" hidden="1" customHeight="1" x14ac:dyDescent="0.2"/>
    <row r="10145" ht="12.75" hidden="1" customHeight="1" x14ac:dyDescent="0.2"/>
    <row r="10146" ht="12.75" hidden="1" customHeight="1" x14ac:dyDescent="0.2"/>
    <row r="10147" ht="12.75" hidden="1" customHeight="1" x14ac:dyDescent="0.2"/>
    <row r="10148" ht="12.75" hidden="1" customHeight="1" x14ac:dyDescent="0.2"/>
    <row r="10149" ht="12.75" hidden="1" customHeight="1" x14ac:dyDescent="0.2"/>
    <row r="10150" ht="12.75" hidden="1" customHeight="1" x14ac:dyDescent="0.2"/>
    <row r="10151" ht="12.75" hidden="1" customHeight="1" x14ac:dyDescent="0.2"/>
    <row r="10152" ht="12.75" hidden="1" customHeight="1" x14ac:dyDescent="0.2"/>
    <row r="10153" ht="12.75" hidden="1" customHeight="1" x14ac:dyDescent="0.2"/>
    <row r="10154" ht="12.75" hidden="1" customHeight="1" x14ac:dyDescent="0.2"/>
    <row r="10155" ht="12.75" hidden="1" customHeight="1" x14ac:dyDescent="0.2"/>
    <row r="10156" ht="12.75" hidden="1" customHeight="1" x14ac:dyDescent="0.2"/>
    <row r="10157" ht="12.75" hidden="1" customHeight="1" x14ac:dyDescent="0.2"/>
    <row r="10158" ht="12.75" hidden="1" customHeight="1" x14ac:dyDescent="0.2"/>
    <row r="10159" ht="12.75" hidden="1" customHeight="1" x14ac:dyDescent="0.2"/>
    <row r="10160" ht="12.75" hidden="1" customHeight="1" x14ac:dyDescent="0.2"/>
    <row r="10161" ht="12.75" hidden="1" customHeight="1" x14ac:dyDescent="0.2"/>
    <row r="10162" ht="12.75" hidden="1" customHeight="1" x14ac:dyDescent="0.2"/>
    <row r="10163" ht="12.75" hidden="1" customHeight="1" x14ac:dyDescent="0.2"/>
    <row r="10164" ht="12.75" hidden="1" customHeight="1" x14ac:dyDescent="0.2"/>
    <row r="10165" ht="12.75" hidden="1" customHeight="1" x14ac:dyDescent="0.2"/>
    <row r="10166" ht="12.75" hidden="1" customHeight="1" x14ac:dyDescent="0.2"/>
    <row r="10167" ht="12.75" hidden="1" customHeight="1" x14ac:dyDescent="0.2"/>
    <row r="10168" ht="12.75" hidden="1" customHeight="1" x14ac:dyDescent="0.2"/>
    <row r="10169" ht="12.75" hidden="1" customHeight="1" x14ac:dyDescent="0.2"/>
    <row r="10170" ht="12.75" hidden="1" customHeight="1" x14ac:dyDescent="0.2"/>
    <row r="10171" ht="12.75" hidden="1" customHeight="1" x14ac:dyDescent="0.2"/>
    <row r="10172" ht="12.75" hidden="1" customHeight="1" x14ac:dyDescent="0.2"/>
    <row r="10173" ht="12.75" hidden="1" customHeight="1" x14ac:dyDescent="0.2"/>
    <row r="10174" ht="12.75" hidden="1" customHeight="1" x14ac:dyDescent="0.2"/>
    <row r="10175" ht="12.75" hidden="1" customHeight="1" x14ac:dyDescent="0.2"/>
    <row r="10176" ht="12.75" hidden="1" customHeight="1" x14ac:dyDescent="0.2"/>
    <row r="10177" ht="12.75" hidden="1" customHeight="1" x14ac:dyDescent="0.2"/>
    <row r="10178" ht="12.75" hidden="1" customHeight="1" x14ac:dyDescent="0.2"/>
    <row r="10179" ht="12.75" hidden="1" customHeight="1" x14ac:dyDescent="0.2"/>
    <row r="10180" ht="12.75" hidden="1" customHeight="1" x14ac:dyDescent="0.2"/>
    <row r="10181" ht="12.75" hidden="1" customHeight="1" x14ac:dyDescent="0.2"/>
    <row r="10182" ht="12.75" hidden="1" customHeight="1" x14ac:dyDescent="0.2"/>
    <row r="10183" ht="12.75" hidden="1" customHeight="1" x14ac:dyDescent="0.2"/>
    <row r="10184" ht="12.75" hidden="1" customHeight="1" x14ac:dyDescent="0.2"/>
    <row r="10185" ht="12.75" hidden="1" customHeight="1" x14ac:dyDescent="0.2"/>
    <row r="10186" ht="12.75" hidden="1" customHeight="1" x14ac:dyDescent="0.2"/>
    <row r="10187" ht="12.75" hidden="1" customHeight="1" x14ac:dyDescent="0.2"/>
    <row r="10188" ht="12.75" hidden="1" customHeight="1" x14ac:dyDescent="0.2"/>
    <row r="10189" ht="12.75" hidden="1" customHeight="1" x14ac:dyDescent="0.2"/>
    <row r="10190" ht="12.75" hidden="1" customHeight="1" x14ac:dyDescent="0.2"/>
    <row r="10191" ht="12.75" hidden="1" customHeight="1" x14ac:dyDescent="0.2"/>
    <row r="10192" ht="12.75" hidden="1" customHeight="1" x14ac:dyDescent="0.2"/>
    <row r="10193" ht="12.75" hidden="1" customHeight="1" x14ac:dyDescent="0.2"/>
    <row r="10194" ht="12.75" hidden="1" customHeight="1" x14ac:dyDescent="0.2"/>
    <row r="10195" ht="12.75" hidden="1" customHeight="1" x14ac:dyDescent="0.2"/>
    <row r="10196" ht="12.75" hidden="1" customHeight="1" x14ac:dyDescent="0.2"/>
    <row r="10197" ht="12.75" hidden="1" customHeight="1" x14ac:dyDescent="0.2"/>
    <row r="10198" ht="12.75" hidden="1" customHeight="1" x14ac:dyDescent="0.2"/>
    <row r="10199" ht="12.75" hidden="1" customHeight="1" x14ac:dyDescent="0.2"/>
    <row r="10200" ht="12.75" hidden="1" customHeight="1" x14ac:dyDescent="0.2"/>
    <row r="10201" ht="12.75" hidden="1" customHeight="1" x14ac:dyDescent="0.2"/>
    <row r="10202" ht="12.75" hidden="1" customHeight="1" x14ac:dyDescent="0.2"/>
    <row r="10203" ht="12.75" hidden="1" customHeight="1" x14ac:dyDescent="0.2"/>
    <row r="10204" ht="12.75" hidden="1" customHeight="1" x14ac:dyDescent="0.2"/>
    <row r="10205" ht="12.75" hidden="1" customHeight="1" x14ac:dyDescent="0.2"/>
    <row r="10206" ht="12.75" hidden="1" customHeight="1" x14ac:dyDescent="0.2"/>
    <row r="10207" ht="12.75" hidden="1" customHeight="1" x14ac:dyDescent="0.2"/>
    <row r="10208" ht="12.75" hidden="1" customHeight="1" x14ac:dyDescent="0.2"/>
    <row r="10209" ht="12.75" hidden="1" customHeight="1" x14ac:dyDescent="0.2"/>
    <row r="10210" ht="12.75" hidden="1" customHeight="1" x14ac:dyDescent="0.2"/>
    <row r="10211" ht="12.75" hidden="1" customHeight="1" x14ac:dyDescent="0.2"/>
    <row r="10212" ht="12.75" hidden="1" customHeight="1" x14ac:dyDescent="0.2"/>
    <row r="10213" ht="12.75" hidden="1" customHeight="1" x14ac:dyDescent="0.2"/>
    <row r="10214" ht="12.75" hidden="1" customHeight="1" x14ac:dyDescent="0.2"/>
    <row r="10215" ht="12.75" hidden="1" customHeight="1" x14ac:dyDescent="0.2"/>
    <row r="10216" ht="12.75" hidden="1" customHeight="1" x14ac:dyDescent="0.2"/>
    <row r="10217" ht="12.75" hidden="1" customHeight="1" x14ac:dyDescent="0.2"/>
    <row r="10218" ht="12.75" hidden="1" customHeight="1" x14ac:dyDescent="0.2"/>
    <row r="10219" ht="12.75" hidden="1" customHeight="1" x14ac:dyDescent="0.2"/>
    <row r="10220" ht="12.75" hidden="1" customHeight="1" x14ac:dyDescent="0.2"/>
    <row r="10221" ht="12.75" hidden="1" customHeight="1" x14ac:dyDescent="0.2"/>
    <row r="10222" ht="12.75" hidden="1" customHeight="1" x14ac:dyDescent="0.2"/>
    <row r="10223" ht="12.75" hidden="1" customHeight="1" x14ac:dyDescent="0.2"/>
    <row r="10224" ht="12.75" hidden="1" customHeight="1" x14ac:dyDescent="0.2"/>
    <row r="10225" ht="12.75" hidden="1" customHeight="1" x14ac:dyDescent="0.2"/>
    <row r="10226" ht="12.75" hidden="1" customHeight="1" x14ac:dyDescent="0.2"/>
    <row r="10227" ht="12.75" hidden="1" customHeight="1" x14ac:dyDescent="0.2"/>
    <row r="10228" ht="12.75" hidden="1" customHeight="1" x14ac:dyDescent="0.2"/>
    <row r="10229" ht="12.75" hidden="1" customHeight="1" x14ac:dyDescent="0.2"/>
    <row r="10230" ht="12.75" hidden="1" customHeight="1" x14ac:dyDescent="0.2"/>
    <row r="10231" ht="12.75" hidden="1" customHeight="1" x14ac:dyDescent="0.2"/>
    <row r="10232" ht="12.75" hidden="1" customHeight="1" x14ac:dyDescent="0.2"/>
    <row r="10233" ht="12.75" hidden="1" customHeight="1" x14ac:dyDescent="0.2"/>
    <row r="10234" ht="12.75" hidden="1" customHeight="1" x14ac:dyDescent="0.2"/>
    <row r="10235" ht="12.75" hidden="1" customHeight="1" x14ac:dyDescent="0.2"/>
    <row r="10236" ht="12.75" hidden="1" customHeight="1" x14ac:dyDescent="0.2"/>
    <row r="10237" ht="12.75" hidden="1" customHeight="1" x14ac:dyDescent="0.2"/>
    <row r="10238" ht="12.75" hidden="1" customHeight="1" x14ac:dyDescent="0.2"/>
    <row r="10239" ht="12.75" hidden="1" customHeight="1" x14ac:dyDescent="0.2"/>
    <row r="10240" ht="12.75" hidden="1" customHeight="1" x14ac:dyDescent="0.2"/>
    <row r="10241" ht="12.75" hidden="1" customHeight="1" x14ac:dyDescent="0.2"/>
    <row r="10242" ht="12.75" hidden="1" customHeight="1" x14ac:dyDescent="0.2"/>
    <row r="10243" ht="12.75" hidden="1" customHeight="1" x14ac:dyDescent="0.2"/>
    <row r="10244" ht="12.75" hidden="1" customHeight="1" x14ac:dyDescent="0.2"/>
    <row r="10245" ht="12.75" hidden="1" customHeight="1" x14ac:dyDescent="0.2"/>
    <row r="10246" ht="12.75" hidden="1" customHeight="1" x14ac:dyDescent="0.2"/>
    <row r="10247" ht="12.75" hidden="1" customHeight="1" x14ac:dyDescent="0.2"/>
    <row r="10248" ht="12.75" hidden="1" customHeight="1" x14ac:dyDescent="0.2"/>
    <row r="10249" ht="12.75" hidden="1" customHeight="1" x14ac:dyDescent="0.2"/>
    <row r="10250" ht="12.75" hidden="1" customHeight="1" x14ac:dyDescent="0.2"/>
    <row r="10251" ht="12.75" hidden="1" customHeight="1" x14ac:dyDescent="0.2"/>
    <row r="10252" ht="12.75" hidden="1" customHeight="1" x14ac:dyDescent="0.2"/>
    <row r="10253" ht="12.75" hidden="1" customHeight="1" x14ac:dyDescent="0.2"/>
    <row r="10254" ht="12.75" hidden="1" customHeight="1" x14ac:dyDescent="0.2"/>
    <row r="10255" ht="12.75" hidden="1" customHeight="1" x14ac:dyDescent="0.2"/>
    <row r="10256" ht="12.75" hidden="1" customHeight="1" x14ac:dyDescent="0.2"/>
    <row r="10257" ht="12.75" hidden="1" customHeight="1" x14ac:dyDescent="0.2"/>
    <row r="10258" ht="12.75" hidden="1" customHeight="1" x14ac:dyDescent="0.2"/>
    <row r="10259" ht="12.75" hidden="1" customHeight="1" x14ac:dyDescent="0.2"/>
    <row r="10260" ht="12.75" hidden="1" customHeight="1" x14ac:dyDescent="0.2"/>
    <row r="10261" ht="12.75" hidden="1" customHeight="1" x14ac:dyDescent="0.2"/>
    <row r="10262" ht="12.75" hidden="1" customHeight="1" x14ac:dyDescent="0.2"/>
    <row r="10263" ht="12.75" hidden="1" customHeight="1" x14ac:dyDescent="0.2"/>
    <row r="10264" ht="12.75" hidden="1" customHeight="1" x14ac:dyDescent="0.2"/>
    <row r="10265" ht="12.75" hidden="1" customHeight="1" x14ac:dyDescent="0.2"/>
    <row r="10266" ht="12.75" hidden="1" customHeight="1" x14ac:dyDescent="0.2"/>
    <row r="10267" ht="12.75" hidden="1" customHeight="1" x14ac:dyDescent="0.2"/>
    <row r="10268" ht="12.75" hidden="1" customHeight="1" x14ac:dyDescent="0.2"/>
    <row r="10269" ht="12.75" hidden="1" customHeight="1" x14ac:dyDescent="0.2"/>
    <row r="10270" ht="12.75" hidden="1" customHeight="1" x14ac:dyDescent="0.2"/>
    <row r="10271" ht="12.75" hidden="1" customHeight="1" x14ac:dyDescent="0.2"/>
    <row r="10272" ht="12.75" hidden="1" customHeight="1" x14ac:dyDescent="0.2"/>
    <row r="10273" ht="12.75" hidden="1" customHeight="1" x14ac:dyDescent="0.2"/>
    <row r="10274" ht="12.75" hidden="1" customHeight="1" x14ac:dyDescent="0.2"/>
    <row r="10275" ht="12.75" hidden="1" customHeight="1" x14ac:dyDescent="0.2"/>
    <row r="10276" ht="12.75" hidden="1" customHeight="1" x14ac:dyDescent="0.2"/>
    <row r="10277" ht="12.75" hidden="1" customHeight="1" x14ac:dyDescent="0.2"/>
    <row r="10278" ht="12.75" hidden="1" customHeight="1" x14ac:dyDescent="0.2"/>
    <row r="10279" ht="12.75" hidden="1" customHeight="1" x14ac:dyDescent="0.2"/>
    <row r="10280" ht="12.75" hidden="1" customHeight="1" x14ac:dyDescent="0.2"/>
    <row r="10281" ht="12.75" hidden="1" customHeight="1" x14ac:dyDescent="0.2"/>
    <row r="10282" ht="12.75" hidden="1" customHeight="1" x14ac:dyDescent="0.2"/>
    <row r="10283" ht="12.75" hidden="1" customHeight="1" x14ac:dyDescent="0.2"/>
    <row r="10284" ht="12.75" hidden="1" customHeight="1" x14ac:dyDescent="0.2"/>
    <row r="10285" ht="12.75" hidden="1" customHeight="1" x14ac:dyDescent="0.2"/>
    <row r="10286" ht="12.75" hidden="1" customHeight="1" x14ac:dyDescent="0.2"/>
    <row r="10287" ht="12.75" hidden="1" customHeight="1" x14ac:dyDescent="0.2"/>
    <row r="10288" ht="12.75" hidden="1" customHeight="1" x14ac:dyDescent="0.2"/>
    <row r="10289" ht="12.75" hidden="1" customHeight="1" x14ac:dyDescent="0.2"/>
    <row r="10290" ht="12.75" hidden="1" customHeight="1" x14ac:dyDescent="0.2"/>
    <row r="10291" ht="12.75" hidden="1" customHeight="1" x14ac:dyDescent="0.2"/>
    <row r="10292" ht="12.75" hidden="1" customHeight="1" x14ac:dyDescent="0.2"/>
    <row r="10293" ht="12.75" hidden="1" customHeight="1" x14ac:dyDescent="0.2"/>
    <row r="10294" ht="12.75" hidden="1" customHeight="1" x14ac:dyDescent="0.2"/>
    <row r="10295" ht="12.75" hidden="1" customHeight="1" x14ac:dyDescent="0.2"/>
    <row r="10296" ht="12.75" hidden="1" customHeight="1" x14ac:dyDescent="0.2"/>
    <row r="10297" ht="12.75" hidden="1" customHeight="1" x14ac:dyDescent="0.2"/>
    <row r="10298" ht="12.75" hidden="1" customHeight="1" x14ac:dyDescent="0.2"/>
    <row r="10299" ht="12.75" hidden="1" customHeight="1" x14ac:dyDescent="0.2"/>
    <row r="10300" ht="12.75" hidden="1" customHeight="1" x14ac:dyDescent="0.2"/>
    <row r="10301" ht="12.75" hidden="1" customHeight="1" x14ac:dyDescent="0.2"/>
    <row r="10302" ht="12.75" hidden="1" customHeight="1" x14ac:dyDescent="0.2"/>
    <row r="10303" ht="12.75" hidden="1" customHeight="1" x14ac:dyDescent="0.2"/>
    <row r="10304" ht="12.75" hidden="1" customHeight="1" x14ac:dyDescent="0.2"/>
    <row r="10305" ht="12.75" hidden="1" customHeight="1" x14ac:dyDescent="0.2"/>
    <row r="10306" ht="12.75" hidden="1" customHeight="1" x14ac:dyDescent="0.2"/>
    <row r="10307" ht="12.75" hidden="1" customHeight="1" x14ac:dyDescent="0.2"/>
    <row r="10308" ht="12.75" hidden="1" customHeight="1" x14ac:dyDescent="0.2"/>
    <row r="10309" ht="12.75" hidden="1" customHeight="1" x14ac:dyDescent="0.2"/>
    <row r="10310" ht="12.75" hidden="1" customHeight="1" x14ac:dyDescent="0.2"/>
    <row r="10311" ht="12.75" hidden="1" customHeight="1" x14ac:dyDescent="0.2"/>
    <row r="10312" ht="12.75" hidden="1" customHeight="1" x14ac:dyDescent="0.2"/>
    <row r="10313" ht="12.75" hidden="1" customHeight="1" x14ac:dyDescent="0.2"/>
    <row r="10314" ht="12.75" hidden="1" customHeight="1" x14ac:dyDescent="0.2"/>
    <row r="10315" ht="12.75" hidden="1" customHeight="1" x14ac:dyDescent="0.2"/>
    <row r="10316" ht="12.75" hidden="1" customHeight="1" x14ac:dyDescent="0.2"/>
    <row r="10317" ht="12.75" hidden="1" customHeight="1" x14ac:dyDescent="0.2"/>
    <row r="10318" ht="12.75" hidden="1" customHeight="1" x14ac:dyDescent="0.2"/>
    <row r="10319" ht="12.75" hidden="1" customHeight="1" x14ac:dyDescent="0.2"/>
    <row r="10320" ht="12.75" hidden="1" customHeight="1" x14ac:dyDescent="0.2"/>
    <row r="10321" ht="12.75" hidden="1" customHeight="1" x14ac:dyDescent="0.2"/>
    <row r="10322" ht="12.75" hidden="1" customHeight="1" x14ac:dyDescent="0.2"/>
    <row r="10323" ht="12.75" hidden="1" customHeight="1" x14ac:dyDescent="0.2"/>
    <row r="10324" ht="12.75" hidden="1" customHeight="1" x14ac:dyDescent="0.2"/>
    <row r="10325" ht="12.75" hidden="1" customHeight="1" x14ac:dyDescent="0.2"/>
    <row r="10326" ht="12.75" hidden="1" customHeight="1" x14ac:dyDescent="0.2"/>
    <row r="10327" ht="12.75" hidden="1" customHeight="1" x14ac:dyDescent="0.2"/>
    <row r="10328" ht="12.75" hidden="1" customHeight="1" x14ac:dyDescent="0.2"/>
    <row r="10329" ht="12.75" hidden="1" customHeight="1" x14ac:dyDescent="0.2"/>
    <row r="10330" ht="12.75" hidden="1" customHeight="1" x14ac:dyDescent="0.2"/>
    <row r="10331" ht="12.75" hidden="1" customHeight="1" x14ac:dyDescent="0.2"/>
    <row r="10332" ht="12.75" hidden="1" customHeight="1" x14ac:dyDescent="0.2"/>
    <row r="10333" ht="12.75" hidden="1" customHeight="1" x14ac:dyDescent="0.2"/>
    <row r="10334" ht="12.75" hidden="1" customHeight="1" x14ac:dyDescent="0.2"/>
    <row r="10335" ht="12.75" hidden="1" customHeight="1" x14ac:dyDescent="0.2"/>
    <row r="10336" ht="12.75" hidden="1" customHeight="1" x14ac:dyDescent="0.2"/>
    <row r="10337" ht="12.75" hidden="1" customHeight="1" x14ac:dyDescent="0.2"/>
    <row r="10338" ht="12.75" hidden="1" customHeight="1" x14ac:dyDescent="0.2"/>
    <row r="10339" ht="12.75" hidden="1" customHeight="1" x14ac:dyDescent="0.2"/>
    <row r="10340" ht="12.75" hidden="1" customHeight="1" x14ac:dyDescent="0.2"/>
    <row r="10341" ht="12.75" hidden="1" customHeight="1" x14ac:dyDescent="0.2"/>
    <row r="10342" ht="12.75" hidden="1" customHeight="1" x14ac:dyDescent="0.2"/>
    <row r="10343" ht="12.75" hidden="1" customHeight="1" x14ac:dyDescent="0.2"/>
    <row r="10344" ht="12.75" hidden="1" customHeight="1" x14ac:dyDescent="0.2"/>
    <row r="10345" ht="12.75" hidden="1" customHeight="1" x14ac:dyDescent="0.2"/>
    <row r="10346" ht="12.75" hidden="1" customHeight="1" x14ac:dyDescent="0.2"/>
    <row r="10347" ht="12.75" hidden="1" customHeight="1" x14ac:dyDescent="0.2"/>
    <row r="10348" ht="12.75" hidden="1" customHeight="1" x14ac:dyDescent="0.2"/>
    <row r="10349" ht="12.75" hidden="1" customHeight="1" x14ac:dyDescent="0.2"/>
    <row r="10350" ht="12.75" hidden="1" customHeight="1" x14ac:dyDescent="0.2"/>
    <row r="10351" ht="12.75" hidden="1" customHeight="1" x14ac:dyDescent="0.2"/>
    <row r="10352" ht="12.75" hidden="1" customHeight="1" x14ac:dyDescent="0.2"/>
    <row r="10353" ht="12.75" hidden="1" customHeight="1" x14ac:dyDescent="0.2"/>
    <row r="10354" ht="12.75" hidden="1" customHeight="1" x14ac:dyDescent="0.2"/>
    <row r="10355" ht="12.75" hidden="1" customHeight="1" x14ac:dyDescent="0.2"/>
    <row r="10356" ht="12.75" hidden="1" customHeight="1" x14ac:dyDescent="0.2"/>
    <row r="10357" ht="12.75" hidden="1" customHeight="1" x14ac:dyDescent="0.2"/>
    <row r="10358" ht="12.75" hidden="1" customHeight="1" x14ac:dyDescent="0.2"/>
    <row r="10359" ht="12.75" hidden="1" customHeight="1" x14ac:dyDescent="0.2"/>
    <row r="10360" ht="12.75" hidden="1" customHeight="1" x14ac:dyDescent="0.2"/>
    <row r="10361" ht="12.75" hidden="1" customHeight="1" x14ac:dyDescent="0.2"/>
    <row r="10362" ht="12.75" hidden="1" customHeight="1" x14ac:dyDescent="0.2"/>
    <row r="10363" ht="12.75" hidden="1" customHeight="1" x14ac:dyDescent="0.2"/>
    <row r="10364" ht="12.75" hidden="1" customHeight="1" x14ac:dyDescent="0.2"/>
    <row r="10365" ht="12.75" hidden="1" customHeight="1" x14ac:dyDescent="0.2"/>
    <row r="10366" ht="12.75" hidden="1" customHeight="1" x14ac:dyDescent="0.2"/>
    <row r="10367" ht="12.75" hidden="1" customHeight="1" x14ac:dyDescent="0.2"/>
    <row r="10368" ht="12.75" hidden="1" customHeight="1" x14ac:dyDescent="0.2"/>
    <row r="10369" ht="12.75" hidden="1" customHeight="1" x14ac:dyDescent="0.2"/>
    <row r="10370" ht="12.75" hidden="1" customHeight="1" x14ac:dyDescent="0.2"/>
    <row r="10371" ht="12.75" hidden="1" customHeight="1" x14ac:dyDescent="0.2"/>
    <row r="10372" ht="12.75" hidden="1" customHeight="1" x14ac:dyDescent="0.2"/>
    <row r="10373" ht="12.75" hidden="1" customHeight="1" x14ac:dyDescent="0.2"/>
    <row r="10374" ht="12.75" hidden="1" customHeight="1" x14ac:dyDescent="0.2"/>
    <row r="10375" ht="12.75" hidden="1" customHeight="1" x14ac:dyDescent="0.2"/>
    <row r="10376" ht="12.75" hidden="1" customHeight="1" x14ac:dyDescent="0.2"/>
    <row r="10377" ht="12.75" hidden="1" customHeight="1" x14ac:dyDescent="0.2"/>
    <row r="10378" ht="12.75" hidden="1" customHeight="1" x14ac:dyDescent="0.2"/>
    <row r="10379" ht="12.75" hidden="1" customHeight="1" x14ac:dyDescent="0.2"/>
    <row r="10380" ht="12.75" hidden="1" customHeight="1" x14ac:dyDescent="0.2"/>
    <row r="10381" ht="12.75" hidden="1" customHeight="1" x14ac:dyDescent="0.2"/>
    <row r="10382" ht="12.75" hidden="1" customHeight="1" x14ac:dyDescent="0.2"/>
    <row r="10383" ht="12.75" hidden="1" customHeight="1" x14ac:dyDescent="0.2"/>
    <row r="10384" ht="12.75" hidden="1" customHeight="1" x14ac:dyDescent="0.2"/>
    <row r="10385" ht="12.75" hidden="1" customHeight="1" x14ac:dyDescent="0.2"/>
    <row r="10386" ht="12.75" hidden="1" customHeight="1" x14ac:dyDescent="0.2"/>
    <row r="10387" ht="12.75" hidden="1" customHeight="1" x14ac:dyDescent="0.2"/>
    <row r="10388" ht="12.75" hidden="1" customHeight="1" x14ac:dyDescent="0.2"/>
    <row r="10389" ht="12.75" hidden="1" customHeight="1" x14ac:dyDescent="0.2"/>
    <row r="10390" ht="12.75" hidden="1" customHeight="1" x14ac:dyDescent="0.2"/>
    <row r="10391" ht="12.75" hidden="1" customHeight="1" x14ac:dyDescent="0.2"/>
    <row r="10392" ht="12.75" hidden="1" customHeight="1" x14ac:dyDescent="0.2"/>
    <row r="10393" ht="12.75" hidden="1" customHeight="1" x14ac:dyDescent="0.2"/>
    <row r="10394" ht="12.75" hidden="1" customHeight="1" x14ac:dyDescent="0.2"/>
    <row r="10395" ht="12.75" hidden="1" customHeight="1" x14ac:dyDescent="0.2"/>
    <row r="10396" ht="12.75" hidden="1" customHeight="1" x14ac:dyDescent="0.2"/>
    <row r="10397" ht="12.75" hidden="1" customHeight="1" x14ac:dyDescent="0.2"/>
    <row r="10398" ht="12.75" hidden="1" customHeight="1" x14ac:dyDescent="0.2"/>
    <row r="10399" ht="12.75" hidden="1" customHeight="1" x14ac:dyDescent="0.2"/>
    <row r="10400" ht="12.75" hidden="1" customHeight="1" x14ac:dyDescent="0.2"/>
    <row r="10401" ht="12.75" hidden="1" customHeight="1" x14ac:dyDescent="0.2"/>
    <row r="10402" ht="12.75" hidden="1" customHeight="1" x14ac:dyDescent="0.2"/>
    <row r="10403" ht="12.75" hidden="1" customHeight="1" x14ac:dyDescent="0.2"/>
    <row r="10404" ht="12.75" hidden="1" customHeight="1" x14ac:dyDescent="0.2"/>
    <row r="10405" ht="12.75" hidden="1" customHeight="1" x14ac:dyDescent="0.2"/>
    <row r="10406" ht="12.75" hidden="1" customHeight="1" x14ac:dyDescent="0.2"/>
    <row r="10407" ht="12.75" hidden="1" customHeight="1" x14ac:dyDescent="0.2"/>
    <row r="10408" ht="12.75" hidden="1" customHeight="1" x14ac:dyDescent="0.2"/>
    <row r="10409" ht="12.75" hidden="1" customHeight="1" x14ac:dyDescent="0.2"/>
    <row r="10410" ht="12.75" hidden="1" customHeight="1" x14ac:dyDescent="0.2"/>
    <row r="10411" ht="12.75" hidden="1" customHeight="1" x14ac:dyDescent="0.2"/>
    <row r="10412" ht="12.75" hidden="1" customHeight="1" x14ac:dyDescent="0.2"/>
    <row r="10413" ht="12.75" hidden="1" customHeight="1" x14ac:dyDescent="0.2"/>
    <row r="10414" ht="12.75" hidden="1" customHeight="1" x14ac:dyDescent="0.2"/>
    <row r="10415" ht="12.75" hidden="1" customHeight="1" x14ac:dyDescent="0.2"/>
    <row r="10416" ht="12.75" hidden="1" customHeight="1" x14ac:dyDescent="0.2"/>
    <row r="10417" ht="12.75" hidden="1" customHeight="1" x14ac:dyDescent="0.2"/>
    <row r="10418" ht="12.75" hidden="1" customHeight="1" x14ac:dyDescent="0.2"/>
    <row r="10419" ht="12.75" hidden="1" customHeight="1" x14ac:dyDescent="0.2"/>
    <row r="10420" ht="12.75" hidden="1" customHeight="1" x14ac:dyDescent="0.2"/>
    <row r="10421" ht="12.75" hidden="1" customHeight="1" x14ac:dyDescent="0.2"/>
    <row r="10422" ht="12.75" hidden="1" customHeight="1" x14ac:dyDescent="0.2"/>
    <row r="10423" ht="12.75" hidden="1" customHeight="1" x14ac:dyDescent="0.2"/>
    <row r="10424" ht="12.75" hidden="1" customHeight="1" x14ac:dyDescent="0.2"/>
    <row r="10425" ht="12.75" hidden="1" customHeight="1" x14ac:dyDescent="0.2"/>
    <row r="10426" ht="12.75" hidden="1" customHeight="1" x14ac:dyDescent="0.2"/>
    <row r="10427" ht="12.75" hidden="1" customHeight="1" x14ac:dyDescent="0.2"/>
    <row r="10428" ht="12.75" hidden="1" customHeight="1" x14ac:dyDescent="0.2"/>
    <row r="10429" ht="12.75" hidden="1" customHeight="1" x14ac:dyDescent="0.2"/>
    <row r="10430" ht="12.75" hidden="1" customHeight="1" x14ac:dyDescent="0.2"/>
    <row r="10431" ht="12.75" hidden="1" customHeight="1" x14ac:dyDescent="0.2"/>
    <row r="10432" ht="12.75" hidden="1" customHeight="1" x14ac:dyDescent="0.2"/>
    <row r="10433" ht="12.75" hidden="1" customHeight="1" x14ac:dyDescent="0.2"/>
    <row r="10434" ht="12.75" hidden="1" customHeight="1" x14ac:dyDescent="0.2"/>
    <row r="10435" ht="12.75" hidden="1" customHeight="1" x14ac:dyDescent="0.2"/>
    <row r="10436" ht="12.75" hidden="1" customHeight="1" x14ac:dyDescent="0.2"/>
    <row r="10437" ht="12.75" hidden="1" customHeight="1" x14ac:dyDescent="0.2"/>
    <row r="10438" ht="12.75" hidden="1" customHeight="1" x14ac:dyDescent="0.2"/>
    <row r="10439" ht="12.75" hidden="1" customHeight="1" x14ac:dyDescent="0.2"/>
    <row r="10440" ht="12.75" hidden="1" customHeight="1" x14ac:dyDescent="0.2"/>
    <row r="10441" ht="12.75" hidden="1" customHeight="1" x14ac:dyDescent="0.2"/>
    <row r="10442" ht="12.75" hidden="1" customHeight="1" x14ac:dyDescent="0.2"/>
    <row r="10443" ht="12.75" hidden="1" customHeight="1" x14ac:dyDescent="0.2"/>
    <row r="10444" ht="12.75" hidden="1" customHeight="1" x14ac:dyDescent="0.2"/>
    <row r="10445" ht="12.75" hidden="1" customHeight="1" x14ac:dyDescent="0.2"/>
    <row r="10446" ht="12.75" hidden="1" customHeight="1" x14ac:dyDescent="0.2"/>
    <row r="10447" ht="12.75" hidden="1" customHeight="1" x14ac:dyDescent="0.2"/>
    <row r="10448" ht="12.75" hidden="1" customHeight="1" x14ac:dyDescent="0.2"/>
    <row r="10449" ht="12.75" hidden="1" customHeight="1" x14ac:dyDescent="0.2"/>
    <row r="10450" ht="12.75" hidden="1" customHeight="1" x14ac:dyDescent="0.2"/>
    <row r="10451" ht="12.75" hidden="1" customHeight="1" x14ac:dyDescent="0.2"/>
    <row r="10452" ht="12.75" hidden="1" customHeight="1" x14ac:dyDescent="0.2"/>
    <row r="10453" ht="12.75" hidden="1" customHeight="1" x14ac:dyDescent="0.2"/>
    <row r="10454" ht="12.75" hidden="1" customHeight="1" x14ac:dyDescent="0.2"/>
    <row r="10455" ht="12.75" hidden="1" customHeight="1" x14ac:dyDescent="0.2"/>
    <row r="10456" ht="12.75" hidden="1" customHeight="1" x14ac:dyDescent="0.2"/>
    <row r="10457" ht="12.75" hidden="1" customHeight="1" x14ac:dyDescent="0.2"/>
    <row r="10458" ht="12.75" hidden="1" customHeight="1" x14ac:dyDescent="0.2"/>
    <row r="10459" ht="12.75" hidden="1" customHeight="1" x14ac:dyDescent="0.2"/>
    <row r="10460" ht="12.75" hidden="1" customHeight="1" x14ac:dyDescent="0.2"/>
    <row r="10461" ht="12.75" hidden="1" customHeight="1" x14ac:dyDescent="0.2"/>
    <row r="10462" ht="12.75" hidden="1" customHeight="1" x14ac:dyDescent="0.2"/>
    <row r="10463" ht="12.75" hidden="1" customHeight="1" x14ac:dyDescent="0.2"/>
    <row r="10464" ht="12.75" hidden="1" customHeight="1" x14ac:dyDescent="0.2"/>
    <row r="10465" ht="12.75" hidden="1" customHeight="1" x14ac:dyDescent="0.2"/>
    <row r="10466" ht="12.75" hidden="1" customHeight="1" x14ac:dyDescent="0.2"/>
    <row r="10467" ht="12.75" hidden="1" customHeight="1" x14ac:dyDescent="0.2"/>
    <row r="10468" ht="12.75" hidden="1" customHeight="1" x14ac:dyDescent="0.2"/>
    <row r="10469" ht="12.75" hidden="1" customHeight="1" x14ac:dyDescent="0.2"/>
    <row r="10470" ht="12.75" hidden="1" customHeight="1" x14ac:dyDescent="0.2"/>
    <row r="10471" ht="12.75" hidden="1" customHeight="1" x14ac:dyDescent="0.2"/>
    <row r="10472" ht="12.75" hidden="1" customHeight="1" x14ac:dyDescent="0.2"/>
    <row r="10473" ht="12.75" hidden="1" customHeight="1" x14ac:dyDescent="0.2"/>
    <row r="10474" ht="12.75" hidden="1" customHeight="1" x14ac:dyDescent="0.2"/>
    <row r="10475" ht="12.75" hidden="1" customHeight="1" x14ac:dyDescent="0.2"/>
    <row r="10476" ht="12.75" hidden="1" customHeight="1" x14ac:dyDescent="0.2"/>
    <row r="10477" ht="12.75" hidden="1" customHeight="1" x14ac:dyDescent="0.2"/>
    <row r="10478" ht="12.75" hidden="1" customHeight="1" x14ac:dyDescent="0.2"/>
    <row r="10479" ht="12.75" hidden="1" customHeight="1" x14ac:dyDescent="0.2"/>
    <row r="10480" ht="12.75" hidden="1" customHeight="1" x14ac:dyDescent="0.2"/>
    <row r="10481" ht="12.75" hidden="1" customHeight="1" x14ac:dyDescent="0.2"/>
    <row r="10482" ht="12.75" hidden="1" customHeight="1" x14ac:dyDescent="0.2"/>
    <row r="10483" ht="12.75" hidden="1" customHeight="1" x14ac:dyDescent="0.2"/>
    <row r="10484" ht="12.75" hidden="1" customHeight="1" x14ac:dyDescent="0.2"/>
    <row r="10485" ht="12.75" hidden="1" customHeight="1" x14ac:dyDescent="0.2"/>
    <row r="10486" ht="12.75" hidden="1" customHeight="1" x14ac:dyDescent="0.2"/>
    <row r="10487" ht="12.75" hidden="1" customHeight="1" x14ac:dyDescent="0.2"/>
    <row r="10488" ht="12.75" hidden="1" customHeight="1" x14ac:dyDescent="0.2"/>
    <row r="10489" ht="12.75" hidden="1" customHeight="1" x14ac:dyDescent="0.2"/>
    <row r="10490" ht="12.75" hidden="1" customHeight="1" x14ac:dyDescent="0.2"/>
    <row r="10491" ht="12.75" hidden="1" customHeight="1" x14ac:dyDescent="0.2"/>
    <row r="10492" ht="12.75" hidden="1" customHeight="1" x14ac:dyDescent="0.2"/>
    <row r="10493" ht="12.75" hidden="1" customHeight="1" x14ac:dyDescent="0.2"/>
    <row r="10494" ht="12.75" hidden="1" customHeight="1" x14ac:dyDescent="0.2"/>
    <row r="10495" ht="12.75" hidden="1" customHeight="1" x14ac:dyDescent="0.2"/>
    <row r="10496" ht="12.75" hidden="1" customHeight="1" x14ac:dyDescent="0.2"/>
    <row r="10497" ht="12.75" hidden="1" customHeight="1" x14ac:dyDescent="0.2"/>
    <row r="10498" ht="12.75" hidden="1" customHeight="1" x14ac:dyDescent="0.2"/>
    <row r="10499" ht="12.75" hidden="1" customHeight="1" x14ac:dyDescent="0.2"/>
    <row r="10500" ht="12.75" hidden="1" customHeight="1" x14ac:dyDescent="0.2"/>
    <row r="10501" ht="12.75" hidden="1" customHeight="1" x14ac:dyDescent="0.2"/>
    <row r="10502" ht="12.75" hidden="1" customHeight="1" x14ac:dyDescent="0.2"/>
    <row r="10503" ht="12.75" hidden="1" customHeight="1" x14ac:dyDescent="0.2"/>
    <row r="10504" ht="12.75" hidden="1" customHeight="1" x14ac:dyDescent="0.2"/>
    <row r="10505" ht="12.75" hidden="1" customHeight="1" x14ac:dyDescent="0.2"/>
    <row r="10506" ht="12.75" hidden="1" customHeight="1" x14ac:dyDescent="0.2"/>
    <row r="10507" ht="12.75" hidden="1" customHeight="1" x14ac:dyDescent="0.2"/>
    <row r="10508" ht="12.75" hidden="1" customHeight="1" x14ac:dyDescent="0.2"/>
    <row r="10509" ht="12.75" hidden="1" customHeight="1" x14ac:dyDescent="0.2"/>
    <row r="10510" ht="12.75" hidden="1" customHeight="1" x14ac:dyDescent="0.2"/>
    <row r="10511" ht="12.75" hidden="1" customHeight="1" x14ac:dyDescent="0.2"/>
    <row r="10512" ht="12.75" hidden="1" customHeight="1" x14ac:dyDescent="0.2"/>
    <row r="10513" ht="12.75" hidden="1" customHeight="1" x14ac:dyDescent="0.2"/>
    <row r="10514" ht="12.75" hidden="1" customHeight="1" x14ac:dyDescent="0.2"/>
    <row r="10515" ht="12.75" hidden="1" customHeight="1" x14ac:dyDescent="0.2"/>
    <row r="10516" ht="12.75" hidden="1" customHeight="1" x14ac:dyDescent="0.2"/>
    <row r="10517" ht="12.75" hidden="1" customHeight="1" x14ac:dyDescent="0.2"/>
    <row r="10518" ht="12.75" hidden="1" customHeight="1" x14ac:dyDescent="0.2"/>
    <row r="10519" ht="12.75" hidden="1" customHeight="1" x14ac:dyDescent="0.2"/>
    <row r="10520" ht="12.75" hidden="1" customHeight="1" x14ac:dyDescent="0.2"/>
    <row r="10521" ht="12.75" hidden="1" customHeight="1" x14ac:dyDescent="0.2"/>
    <row r="10522" ht="12.75" hidden="1" customHeight="1" x14ac:dyDescent="0.2"/>
    <row r="10523" ht="12.75" hidden="1" customHeight="1" x14ac:dyDescent="0.2"/>
    <row r="10524" ht="12.75" hidden="1" customHeight="1" x14ac:dyDescent="0.2"/>
    <row r="10525" ht="12.75" hidden="1" customHeight="1" x14ac:dyDescent="0.2"/>
    <row r="10526" ht="12.75" hidden="1" customHeight="1" x14ac:dyDescent="0.2"/>
    <row r="10527" ht="12.75" hidden="1" customHeight="1" x14ac:dyDescent="0.2"/>
    <row r="10528" ht="12.75" hidden="1" customHeight="1" x14ac:dyDescent="0.2"/>
    <row r="10529" ht="12.75" hidden="1" customHeight="1" x14ac:dyDescent="0.2"/>
    <row r="10530" ht="12.75" hidden="1" customHeight="1" x14ac:dyDescent="0.2"/>
    <row r="10531" ht="12.75" hidden="1" customHeight="1" x14ac:dyDescent="0.2"/>
    <row r="10532" ht="12.75" hidden="1" customHeight="1" x14ac:dyDescent="0.2"/>
    <row r="10533" ht="12.75" hidden="1" customHeight="1" x14ac:dyDescent="0.2"/>
    <row r="10534" ht="12.75" hidden="1" customHeight="1" x14ac:dyDescent="0.2"/>
    <row r="10535" ht="12.75" hidden="1" customHeight="1" x14ac:dyDescent="0.2"/>
    <row r="10536" ht="12.75" hidden="1" customHeight="1" x14ac:dyDescent="0.2"/>
    <row r="10537" ht="12.75" hidden="1" customHeight="1" x14ac:dyDescent="0.2"/>
    <row r="10538" ht="12.75" hidden="1" customHeight="1" x14ac:dyDescent="0.2"/>
    <row r="10539" ht="12.75" hidden="1" customHeight="1" x14ac:dyDescent="0.2"/>
    <row r="10540" ht="12.75" hidden="1" customHeight="1" x14ac:dyDescent="0.2"/>
    <row r="10541" ht="12.75" hidden="1" customHeight="1" x14ac:dyDescent="0.2"/>
    <row r="10542" ht="12.75" hidden="1" customHeight="1" x14ac:dyDescent="0.2"/>
    <row r="10543" ht="12.75" hidden="1" customHeight="1" x14ac:dyDescent="0.2"/>
    <row r="10544" ht="12.75" hidden="1" customHeight="1" x14ac:dyDescent="0.2"/>
    <row r="10545" ht="12.75" hidden="1" customHeight="1" x14ac:dyDescent="0.2"/>
    <row r="10546" ht="12.75" hidden="1" customHeight="1" x14ac:dyDescent="0.2"/>
    <row r="10547" ht="12.75" hidden="1" customHeight="1" x14ac:dyDescent="0.2"/>
    <row r="10548" ht="12.75" hidden="1" customHeight="1" x14ac:dyDescent="0.2"/>
    <row r="10549" ht="12.75" hidden="1" customHeight="1" x14ac:dyDescent="0.2"/>
    <row r="10550" ht="12.75" hidden="1" customHeight="1" x14ac:dyDescent="0.2"/>
    <row r="10551" ht="12.75" hidden="1" customHeight="1" x14ac:dyDescent="0.2"/>
    <row r="10552" ht="12.75" hidden="1" customHeight="1" x14ac:dyDescent="0.2"/>
    <row r="10553" ht="12.75" hidden="1" customHeight="1" x14ac:dyDescent="0.2"/>
    <row r="10554" ht="12.75" hidden="1" customHeight="1" x14ac:dyDescent="0.2"/>
    <row r="10555" ht="12.75" hidden="1" customHeight="1" x14ac:dyDescent="0.2"/>
    <row r="10556" ht="12.75" hidden="1" customHeight="1" x14ac:dyDescent="0.2"/>
    <row r="10557" ht="12.75" hidden="1" customHeight="1" x14ac:dyDescent="0.2"/>
    <row r="10558" ht="12.75" hidden="1" customHeight="1" x14ac:dyDescent="0.2"/>
    <row r="10559" ht="12.75" hidden="1" customHeight="1" x14ac:dyDescent="0.2"/>
    <row r="10560" ht="12.75" hidden="1" customHeight="1" x14ac:dyDescent="0.2"/>
    <row r="10561" ht="12.75" hidden="1" customHeight="1" x14ac:dyDescent="0.2"/>
    <row r="10562" ht="12.75" hidden="1" customHeight="1" x14ac:dyDescent="0.2"/>
    <row r="10563" ht="12.75" hidden="1" customHeight="1" x14ac:dyDescent="0.2"/>
    <row r="10564" ht="12.75" hidden="1" customHeight="1" x14ac:dyDescent="0.2"/>
    <row r="10565" ht="12.75" hidden="1" customHeight="1" x14ac:dyDescent="0.2"/>
    <row r="10566" ht="12.75" hidden="1" customHeight="1" x14ac:dyDescent="0.2"/>
    <row r="10567" ht="12.75" hidden="1" customHeight="1" x14ac:dyDescent="0.2"/>
    <row r="10568" ht="12.75" hidden="1" customHeight="1" x14ac:dyDescent="0.2"/>
    <row r="10569" ht="12.75" hidden="1" customHeight="1" x14ac:dyDescent="0.2"/>
    <row r="10570" ht="12.75" hidden="1" customHeight="1" x14ac:dyDescent="0.2"/>
    <row r="10571" ht="12.75" hidden="1" customHeight="1" x14ac:dyDescent="0.2"/>
    <row r="10572" ht="12.75" hidden="1" customHeight="1" x14ac:dyDescent="0.2"/>
    <row r="10573" ht="12.75" hidden="1" customHeight="1" x14ac:dyDescent="0.2"/>
    <row r="10574" ht="12.75" hidden="1" customHeight="1" x14ac:dyDescent="0.2"/>
    <row r="10575" ht="12.75" hidden="1" customHeight="1" x14ac:dyDescent="0.2"/>
    <row r="10576" ht="12.75" hidden="1" customHeight="1" x14ac:dyDescent="0.2"/>
    <row r="10577" ht="12.75" hidden="1" customHeight="1" x14ac:dyDescent="0.2"/>
    <row r="10578" ht="12.75" hidden="1" customHeight="1" x14ac:dyDescent="0.2"/>
    <row r="10579" ht="12.75" hidden="1" customHeight="1" x14ac:dyDescent="0.2"/>
    <row r="10580" ht="12.75" hidden="1" customHeight="1" x14ac:dyDescent="0.2"/>
    <row r="10581" ht="12.75" hidden="1" customHeight="1" x14ac:dyDescent="0.2"/>
    <row r="10582" ht="12.75" hidden="1" customHeight="1" x14ac:dyDescent="0.2"/>
    <row r="10583" ht="12.75" hidden="1" customHeight="1" x14ac:dyDescent="0.2"/>
    <row r="10584" ht="12.75" hidden="1" customHeight="1" x14ac:dyDescent="0.2"/>
    <row r="10585" ht="12.75" hidden="1" customHeight="1" x14ac:dyDescent="0.2"/>
    <row r="10586" ht="12.75" hidden="1" customHeight="1" x14ac:dyDescent="0.2"/>
    <row r="10587" ht="12.75" hidden="1" customHeight="1" x14ac:dyDescent="0.2"/>
    <row r="10588" ht="12.75" hidden="1" customHeight="1" x14ac:dyDescent="0.2"/>
    <row r="10589" ht="12.75" hidden="1" customHeight="1" x14ac:dyDescent="0.2"/>
    <row r="10590" ht="12.75" hidden="1" customHeight="1" x14ac:dyDescent="0.2"/>
    <row r="10591" ht="12.75" hidden="1" customHeight="1" x14ac:dyDescent="0.2"/>
    <row r="10592" ht="12.75" hidden="1" customHeight="1" x14ac:dyDescent="0.2"/>
    <row r="10593" ht="12.75" hidden="1" customHeight="1" x14ac:dyDescent="0.2"/>
    <row r="10594" ht="12.75" hidden="1" customHeight="1" x14ac:dyDescent="0.2"/>
    <row r="10595" ht="12.75" hidden="1" customHeight="1" x14ac:dyDescent="0.2"/>
    <row r="10596" ht="12.75" hidden="1" customHeight="1" x14ac:dyDescent="0.2"/>
    <row r="10597" ht="12.75" hidden="1" customHeight="1" x14ac:dyDescent="0.2"/>
    <row r="10598" ht="12.75" hidden="1" customHeight="1" x14ac:dyDescent="0.2"/>
    <row r="10599" ht="12.75" hidden="1" customHeight="1" x14ac:dyDescent="0.2"/>
    <row r="10600" ht="12.75" hidden="1" customHeight="1" x14ac:dyDescent="0.2"/>
    <row r="10601" ht="12.75" hidden="1" customHeight="1" x14ac:dyDescent="0.2"/>
    <row r="10602" ht="12.75" hidden="1" customHeight="1" x14ac:dyDescent="0.2"/>
    <row r="10603" ht="12.75" hidden="1" customHeight="1" x14ac:dyDescent="0.2"/>
    <row r="10604" ht="12.75" hidden="1" customHeight="1" x14ac:dyDescent="0.2"/>
    <row r="10605" ht="12.75" hidden="1" customHeight="1" x14ac:dyDescent="0.2"/>
    <row r="10606" ht="12.75" hidden="1" customHeight="1" x14ac:dyDescent="0.2"/>
    <row r="10607" ht="12.75" hidden="1" customHeight="1" x14ac:dyDescent="0.2"/>
    <row r="10608" ht="12.75" hidden="1" customHeight="1" x14ac:dyDescent="0.2"/>
    <row r="10609" ht="12.75" hidden="1" customHeight="1" x14ac:dyDescent="0.2"/>
    <row r="10610" ht="12.75" hidden="1" customHeight="1" x14ac:dyDescent="0.2"/>
    <row r="10611" ht="12.75" hidden="1" customHeight="1" x14ac:dyDescent="0.2"/>
    <row r="10612" ht="12.75" hidden="1" customHeight="1" x14ac:dyDescent="0.2"/>
    <row r="10613" ht="12.75" hidden="1" customHeight="1" x14ac:dyDescent="0.2"/>
    <row r="10614" ht="12.75" hidden="1" customHeight="1" x14ac:dyDescent="0.2"/>
    <row r="10615" ht="12.75" hidden="1" customHeight="1" x14ac:dyDescent="0.2"/>
    <row r="10616" ht="12.75" hidden="1" customHeight="1" x14ac:dyDescent="0.2"/>
    <row r="10617" ht="12.75" hidden="1" customHeight="1" x14ac:dyDescent="0.2"/>
    <row r="10618" ht="12.75" hidden="1" customHeight="1" x14ac:dyDescent="0.2"/>
    <row r="10619" ht="12.75" hidden="1" customHeight="1" x14ac:dyDescent="0.2"/>
    <row r="10620" ht="12.75" hidden="1" customHeight="1" x14ac:dyDescent="0.2"/>
    <row r="10621" ht="12.75" hidden="1" customHeight="1" x14ac:dyDescent="0.2"/>
    <row r="10622" ht="12.75" hidden="1" customHeight="1" x14ac:dyDescent="0.2"/>
    <row r="10623" ht="12.75" hidden="1" customHeight="1" x14ac:dyDescent="0.2"/>
    <row r="10624" ht="12.75" hidden="1" customHeight="1" x14ac:dyDescent="0.2"/>
    <row r="10625" ht="12.75" hidden="1" customHeight="1" x14ac:dyDescent="0.2"/>
    <row r="10626" ht="12.75" hidden="1" customHeight="1" x14ac:dyDescent="0.2"/>
    <row r="10627" ht="12.75" hidden="1" customHeight="1" x14ac:dyDescent="0.2"/>
    <row r="10628" ht="12.75" hidden="1" customHeight="1" x14ac:dyDescent="0.2"/>
    <row r="10629" ht="12.75" hidden="1" customHeight="1" x14ac:dyDescent="0.2"/>
    <row r="10630" ht="12.75" hidden="1" customHeight="1" x14ac:dyDescent="0.2"/>
    <row r="10631" ht="12.75" hidden="1" customHeight="1" x14ac:dyDescent="0.2"/>
    <row r="10632" ht="12.75" hidden="1" customHeight="1" x14ac:dyDescent="0.2"/>
    <row r="10633" ht="12.75" hidden="1" customHeight="1" x14ac:dyDescent="0.2"/>
    <row r="10634" ht="12.75" hidden="1" customHeight="1" x14ac:dyDescent="0.2"/>
    <row r="10635" ht="12.75" hidden="1" customHeight="1" x14ac:dyDescent="0.2"/>
    <row r="10636" ht="12.75" hidden="1" customHeight="1" x14ac:dyDescent="0.2"/>
    <row r="10637" ht="12.75" hidden="1" customHeight="1" x14ac:dyDescent="0.2"/>
    <row r="10638" ht="12.75" hidden="1" customHeight="1" x14ac:dyDescent="0.2"/>
    <row r="10639" ht="12.75" hidden="1" customHeight="1" x14ac:dyDescent="0.2"/>
    <row r="10640" ht="12.75" hidden="1" customHeight="1" x14ac:dyDescent="0.2"/>
    <row r="10641" ht="12.75" hidden="1" customHeight="1" x14ac:dyDescent="0.2"/>
    <row r="10642" ht="12.75" hidden="1" customHeight="1" x14ac:dyDescent="0.2"/>
    <row r="10643" ht="12.75" hidden="1" customHeight="1" x14ac:dyDescent="0.2"/>
    <row r="10644" ht="12.75" hidden="1" customHeight="1" x14ac:dyDescent="0.2"/>
    <row r="10645" ht="12.75" hidden="1" customHeight="1" x14ac:dyDescent="0.2"/>
    <row r="10646" ht="12.75" hidden="1" customHeight="1" x14ac:dyDescent="0.2"/>
    <row r="10647" ht="12.75" hidden="1" customHeight="1" x14ac:dyDescent="0.2"/>
    <row r="10648" ht="12.75" hidden="1" customHeight="1" x14ac:dyDescent="0.2"/>
    <row r="10649" ht="12.75" hidden="1" customHeight="1" x14ac:dyDescent="0.2"/>
    <row r="10650" ht="12.75" hidden="1" customHeight="1" x14ac:dyDescent="0.2"/>
    <row r="10651" ht="12.75" hidden="1" customHeight="1" x14ac:dyDescent="0.2"/>
    <row r="10652" ht="12.75" hidden="1" customHeight="1" x14ac:dyDescent="0.2"/>
    <row r="10653" ht="12.75" hidden="1" customHeight="1" x14ac:dyDescent="0.2"/>
    <row r="10654" ht="12.75" hidden="1" customHeight="1" x14ac:dyDescent="0.2"/>
    <row r="10655" ht="12.75" hidden="1" customHeight="1" x14ac:dyDescent="0.2"/>
    <row r="10656" ht="12.75" hidden="1" customHeight="1" x14ac:dyDescent="0.2"/>
    <row r="10657" ht="12.75" hidden="1" customHeight="1" x14ac:dyDescent="0.2"/>
    <row r="10658" ht="12.75" hidden="1" customHeight="1" x14ac:dyDescent="0.2"/>
    <row r="10659" ht="12.75" hidden="1" customHeight="1" x14ac:dyDescent="0.2"/>
    <row r="10660" ht="12.75" hidden="1" customHeight="1" x14ac:dyDescent="0.2"/>
    <row r="10661" ht="12.75" hidden="1" customHeight="1" x14ac:dyDescent="0.2"/>
    <row r="10662" ht="12.75" hidden="1" customHeight="1" x14ac:dyDescent="0.2"/>
    <row r="10663" ht="12.75" hidden="1" customHeight="1" x14ac:dyDescent="0.2"/>
    <row r="10664" ht="12.75" hidden="1" customHeight="1" x14ac:dyDescent="0.2"/>
    <row r="10665" ht="12.75" hidden="1" customHeight="1" x14ac:dyDescent="0.2"/>
    <row r="10666" ht="12.75" hidden="1" customHeight="1" x14ac:dyDescent="0.2"/>
    <row r="10667" ht="12.75" hidden="1" customHeight="1" x14ac:dyDescent="0.2"/>
    <row r="10668" ht="12.75" hidden="1" customHeight="1" x14ac:dyDescent="0.2"/>
    <row r="10669" ht="12.75" hidden="1" customHeight="1" x14ac:dyDescent="0.2"/>
    <row r="10670" ht="12.75" hidden="1" customHeight="1" x14ac:dyDescent="0.2"/>
    <row r="10671" ht="12.75" hidden="1" customHeight="1" x14ac:dyDescent="0.2"/>
    <row r="10672" ht="12.75" hidden="1" customHeight="1" x14ac:dyDescent="0.2"/>
    <row r="10673" ht="12.75" hidden="1" customHeight="1" x14ac:dyDescent="0.2"/>
    <row r="10674" ht="12.75" hidden="1" customHeight="1" x14ac:dyDescent="0.2"/>
    <row r="10675" ht="12.75" hidden="1" customHeight="1" x14ac:dyDescent="0.2"/>
    <row r="10676" ht="12.75" hidden="1" customHeight="1" x14ac:dyDescent="0.2"/>
    <row r="10677" ht="12.75" hidden="1" customHeight="1" x14ac:dyDescent="0.2"/>
    <row r="10678" ht="12.75" hidden="1" customHeight="1" x14ac:dyDescent="0.2"/>
    <row r="10679" ht="12.75" hidden="1" customHeight="1" x14ac:dyDescent="0.2"/>
    <row r="10680" ht="12.75" hidden="1" customHeight="1" x14ac:dyDescent="0.2"/>
    <row r="10681" ht="12.75" hidden="1" customHeight="1" x14ac:dyDescent="0.2"/>
    <row r="10682" ht="12.75" hidden="1" customHeight="1" x14ac:dyDescent="0.2"/>
    <row r="10683" ht="12.75" hidden="1" customHeight="1" x14ac:dyDescent="0.2"/>
    <row r="10684" ht="12.75" hidden="1" customHeight="1" x14ac:dyDescent="0.2"/>
    <row r="10685" ht="12.75" hidden="1" customHeight="1" x14ac:dyDescent="0.2"/>
    <row r="10686" ht="12.75" hidden="1" customHeight="1" x14ac:dyDescent="0.2"/>
    <row r="10687" ht="12.75" hidden="1" customHeight="1" x14ac:dyDescent="0.2"/>
    <row r="10688" ht="12.75" hidden="1" customHeight="1" x14ac:dyDescent="0.2"/>
    <row r="10689" ht="12.75" hidden="1" customHeight="1" x14ac:dyDescent="0.2"/>
    <row r="10690" ht="12.75" hidden="1" customHeight="1" x14ac:dyDescent="0.2"/>
    <row r="10691" ht="12.75" hidden="1" customHeight="1" x14ac:dyDescent="0.2"/>
    <row r="10692" ht="12.75" hidden="1" customHeight="1" x14ac:dyDescent="0.2"/>
    <row r="10693" ht="12.75" hidden="1" customHeight="1" x14ac:dyDescent="0.2"/>
    <row r="10694" ht="12.75" hidden="1" customHeight="1" x14ac:dyDescent="0.2"/>
    <row r="10695" ht="12.75" hidden="1" customHeight="1" x14ac:dyDescent="0.2"/>
    <row r="10696" ht="12.75" hidden="1" customHeight="1" x14ac:dyDescent="0.2"/>
    <row r="10697" ht="12.75" hidden="1" customHeight="1" x14ac:dyDescent="0.2"/>
    <row r="10698" ht="12.75" hidden="1" customHeight="1" x14ac:dyDescent="0.2"/>
    <row r="10699" ht="12.75" hidden="1" customHeight="1" x14ac:dyDescent="0.2"/>
    <row r="10700" ht="12.75" hidden="1" customHeight="1" x14ac:dyDescent="0.2"/>
    <row r="10701" ht="12.75" hidden="1" customHeight="1" x14ac:dyDescent="0.2"/>
    <row r="10702" ht="12.75" hidden="1" customHeight="1" x14ac:dyDescent="0.2"/>
    <row r="10703" ht="12.75" hidden="1" customHeight="1" x14ac:dyDescent="0.2"/>
    <row r="10704" ht="12.75" hidden="1" customHeight="1" x14ac:dyDescent="0.2"/>
    <row r="10705" ht="12.75" hidden="1" customHeight="1" x14ac:dyDescent="0.2"/>
    <row r="10706" ht="12.75" hidden="1" customHeight="1" x14ac:dyDescent="0.2"/>
    <row r="10707" ht="12.75" hidden="1" customHeight="1" x14ac:dyDescent="0.2"/>
    <row r="10708" ht="12.75" hidden="1" customHeight="1" x14ac:dyDescent="0.2"/>
    <row r="10709" ht="12.75" hidden="1" customHeight="1" x14ac:dyDescent="0.2"/>
    <row r="10710" ht="12.75" hidden="1" customHeight="1" x14ac:dyDescent="0.2"/>
    <row r="10711" ht="12.75" hidden="1" customHeight="1" x14ac:dyDescent="0.2"/>
    <row r="10712" ht="12.75" hidden="1" customHeight="1" x14ac:dyDescent="0.2"/>
    <row r="10713" ht="12.75" hidden="1" customHeight="1" x14ac:dyDescent="0.2"/>
    <row r="10714" ht="12.75" hidden="1" customHeight="1" x14ac:dyDescent="0.2"/>
    <row r="10715" ht="12.75" hidden="1" customHeight="1" x14ac:dyDescent="0.2"/>
    <row r="10716" ht="12.75" hidden="1" customHeight="1" x14ac:dyDescent="0.2"/>
    <row r="10717" ht="12.75" hidden="1" customHeight="1" x14ac:dyDescent="0.2"/>
    <row r="10718" ht="12.75" hidden="1" customHeight="1" x14ac:dyDescent="0.2"/>
    <row r="10719" ht="12.75" hidden="1" customHeight="1" x14ac:dyDescent="0.2"/>
    <row r="10720" ht="12.75" hidden="1" customHeight="1" x14ac:dyDescent="0.2"/>
    <row r="10721" ht="12.75" hidden="1" customHeight="1" x14ac:dyDescent="0.2"/>
    <row r="10722" ht="12.75" hidden="1" customHeight="1" x14ac:dyDescent="0.2"/>
    <row r="10723" ht="12.75" hidden="1" customHeight="1" x14ac:dyDescent="0.2"/>
    <row r="10724" ht="12.75" hidden="1" customHeight="1" x14ac:dyDescent="0.2"/>
    <row r="10725" ht="12.75" hidden="1" customHeight="1" x14ac:dyDescent="0.2"/>
    <row r="10726" ht="12.75" hidden="1" customHeight="1" x14ac:dyDescent="0.2"/>
    <row r="10727" ht="12.75" hidden="1" customHeight="1" x14ac:dyDescent="0.2"/>
    <row r="10728" ht="12.75" hidden="1" customHeight="1" x14ac:dyDescent="0.2"/>
    <row r="10729" ht="12.75" hidden="1" customHeight="1" x14ac:dyDescent="0.2"/>
    <row r="10730" ht="12.75" hidden="1" customHeight="1" x14ac:dyDescent="0.2"/>
    <row r="10731" ht="12.75" hidden="1" customHeight="1" x14ac:dyDescent="0.2"/>
    <row r="10732" ht="12.75" hidden="1" customHeight="1" x14ac:dyDescent="0.2"/>
    <row r="10733" ht="12.75" hidden="1" customHeight="1" x14ac:dyDescent="0.2"/>
    <row r="10734" ht="12.75" hidden="1" customHeight="1" x14ac:dyDescent="0.2"/>
    <row r="10735" ht="12.75" hidden="1" customHeight="1" x14ac:dyDescent="0.2"/>
    <row r="10736" ht="12.75" hidden="1" customHeight="1" x14ac:dyDescent="0.2"/>
    <row r="10737" ht="12.75" hidden="1" customHeight="1" x14ac:dyDescent="0.2"/>
    <row r="10738" ht="12.75" hidden="1" customHeight="1" x14ac:dyDescent="0.2"/>
    <row r="10739" ht="12.75" hidden="1" customHeight="1" x14ac:dyDescent="0.2"/>
    <row r="10740" ht="12.75" hidden="1" customHeight="1" x14ac:dyDescent="0.2"/>
    <row r="10741" ht="12.75" hidden="1" customHeight="1" x14ac:dyDescent="0.2"/>
    <row r="10742" ht="12.75" hidden="1" customHeight="1" x14ac:dyDescent="0.2"/>
    <row r="10743" ht="12.75" hidden="1" customHeight="1" x14ac:dyDescent="0.2"/>
    <row r="10744" ht="12.75" hidden="1" customHeight="1" x14ac:dyDescent="0.2"/>
    <row r="10745" ht="12.75" hidden="1" customHeight="1" x14ac:dyDescent="0.2"/>
    <row r="10746" ht="12.75" hidden="1" customHeight="1" x14ac:dyDescent="0.2"/>
    <row r="10747" ht="12.75" hidden="1" customHeight="1" x14ac:dyDescent="0.2"/>
    <row r="10748" ht="12.75" hidden="1" customHeight="1" x14ac:dyDescent="0.2"/>
    <row r="10749" ht="12.75" hidden="1" customHeight="1" x14ac:dyDescent="0.2"/>
    <row r="10750" ht="12.75" hidden="1" customHeight="1" x14ac:dyDescent="0.2"/>
    <row r="10751" ht="12.75" hidden="1" customHeight="1" x14ac:dyDescent="0.2"/>
    <row r="10752" ht="12.75" hidden="1" customHeight="1" x14ac:dyDescent="0.2"/>
    <row r="10753" ht="12.75" hidden="1" customHeight="1" x14ac:dyDescent="0.2"/>
    <row r="10754" ht="12.75" hidden="1" customHeight="1" x14ac:dyDescent="0.2"/>
    <row r="10755" ht="12.75" hidden="1" customHeight="1" x14ac:dyDescent="0.2"/>
    <row r="10756" ht="12.75" hidden="1" customHeight="1" x14ac:dyDescent="0.2"/>
    <row r="10757" ht="12.75" hidden="1" customHeight="1" x14ac:dyDescent="0.2"/>
    <row r="10758" ht="12.75" hidden="1" customHeight="1" x14ac:dyDescent="0.2"/>
    <row r="10759" ht="12.75" hidden="1" customHeight="1" x14ac:dyDescent="0.2"/>
    <row r="10760" ht="12.75" hidden="1" customHeight="1" x14ac:dyDescent="0.2"/>
    <row r="10761" ht="12.75" hidden="1" customHeight="1" x14ac:dyDescent="0.2"/>
    <row r="10762" ht="12.75" hidden="1" customHeight="1" x14ac:dyDescent="0.2"/>
    <row r="10763" ht="12.75" hidden="1" customHeight="1" x14ac:dyDescent="0.2"/>
    <row r="10764" ht="12.75" hidden="1" customHeight="1" x14ac:dyDescent="0.2"/>
    <row r="10765" ht="12.75" hidden="1" customHeight="1" x14ac:dyDescent="0.2"/>
    <row r="10766" ht="12.75" hidden="1" customHeight="1" x14ac:dyDescent="0.2"/>
    <row r="10767" ht="12.75" hidden="1" customHeight="1" x14ac:dyDescent="0.2"/>
    <row r="10768" ht="12.75" hidden="1" customHeight="1" x14ac:dyDescent="0.2"/>
    <row r="10769" ht="12.75" hidden="1" customHeight="1" x14ac:dyDescent="0.2"/>
    <row r="10770" ht="12.75" hidden="1" customHeight="1" x14ac:dyDescent="0.2"/>
    <row r="10771" ht="12.75" hidden="1" customHeight="1" x14ac:dyDescent="0.2"/>
    <row r="10772" ht="12.75" hidden="1" customHeight="1" x14ac:dyDescent="0.2"/>
    <row r="10773" ht="12.75" hidden="1" customHeight="1" x14ac:dyDescent="0.2"/>
    <row r="10774" ht="12.75" hidden="1" customHeight="1" x14ac:dyDescent="0.2"/>
    <row r="10775" ht="12.75" hidden="1" customHeight="1" x14ac:dyDescent="0.2"/>
    <row r="10776" ht="12.75" hidden="1" customHeight="1" x14ac:dyDescent="0.2"/>
    <row r="10777" ht="12.75" hidden="1" customHeight="1" x14ac:dyDescent="0.2"/>
    <row r="10778" ht="12.75" hidden="1" customHeight="1" x14ac:dyDescent="0.2"/>
    <row r="10779" ht="12.75" hidden="1" customHeight="1" x14ac:dyDescent="0.2"/>
    <row r="10780" ht="12.75" hidden="1" customHeight="1" x14ac:dyDescent="0.2"/>
    <row r="10781" ht="12.75" hidden="1" customHeight="1" x14ac:dyDescent="0.2"/>
    <row r="10782" ht="12.75" hidden="1" customHeight="1" x14ac:dyDescent="0.2"/>
    <row r="10783" ht="12.75" hidden="1" customHeight="1" x14ac:dyDescent="0.2"/>
    <row r="10784" ht="12.75" hidden="1" customHeight="1" x14ac:dyDescent="0.2"/>
    <row r="10785" ht="12.75" hidden="1" customHeight="1" x14ac:dyDescent="0.2"/>
    <row r="10786" ht="12.75" hidden="1" customHeight="1" x14ac:dyDescent="0.2"/>
    <row r="10787" ht="12.75" hidden="1" customHeight="1" x14ac:dyDescent="0.2"/>
    <row r="10788" ht="12.75" hidden="1" customHeight="1" x14ac:dyDescent="0.2"/>
    <row r="10789" ht="12.75" hidden="1" customHeight="1" x14ac:dyDescent="0.2"/>
    <row r="10790" ht="12.75" hidden="1" customHeight="1" x14ac:dyDescent="0.2"/>
    <row r="10791" ht="12.75" hidden="1" customHeight="1" x14ac:dyDescent="0.2"/>
    <row r="10792" ht="12.75" hidden="1" customHeight="1" x14ac:dyDescent="0.2"/>
    <row r="10793" ht="12.75" hidden="1" customHeight="1" x14ac:dyDescent="0.2"/>
    <row r="10794" ht="12.75" hidden="1" customHeight="1" x14ac:dyDescent="0.2"/>
    <row r="10795" ht="12.75" hidden="1" customHeight="1" x14ac:dyDescent="0.2"/>
    <row r="10796" ht="12.75" hidden="1" customHeight="1" x14ac:dyDescent="0.2"/>
    <row r="10797" ht="12.75" hidden="1" customHeight="1" x14ac:dyDescent="0.2"/>
    <row r="10798" ht="12.75" hidden="1" customHeight="1" x14ac:dyDescent="0.2"/>
    <row r="10799" ht="12.75" hidden="1" customHeight="1" x14ac:dyDescent="0.2"/>
    <row r="10800" ht="12.75" hidden="1" customHeight="1" x14ac:dyDescent="0.2"/>
    <row r="10801" ht="12.75" hidden="1" customHeight="1" x14ac:dyDescent="0.2"/>
    <row r="10802" ht="12.75" hidden="1" customHeight="1" x14ac:dyDescent="0.2"/>
    <row r="10803" ht="12.75" hidden="1" customHeight="1" x14ac:dyDescent="0.2"/>
    <row r="10804" ht="12.75" hidden="1" customHeight="1" x14ac:dyDescent="0.2"/>
    <row r="10805" ht="12.75" hidden="1" customHeight="1" x14ac:dyDescent="0.2"/>
    <row r="10806" ht="12.75" hidden="1" customHeight="1" x14ac:dyDescent="0.2"/>
    <row r="10807" ht="12.75" hidden="1" customHeight="1" x14ac:dyDescent="0.2"/>
    <row r="10808" ht="12.75" hidden="1" customHeight="1" x14ac:dyDescent="0.2"/>
    <row r="10809" ht="12.75" hidden="1" customHeight="1" x14ac:dyDescent="0.2"/>
    <row r="10810" ht="12.75" hidden="1" customHeight="1" x14ac:dyDescent="0.2"/>
    <row r="10811" ht="12.75" hidden="1" customHeight="1" x14ac:dyDescent="0.2"/>
    <row r="10812" ht="12.75" hidden="1" customHeight="1" x14ac:dyDescent="0.2"/>
    <row r="10813" ht="12.75" hidden="1" customHeight="1" x14ac:dyDescent="0.2"/>
    <row r="10814" ht="12.75" hidden="1" customHeight="1" x14ac:dyDescent="0.2"/>
    <row r="10815" ht="12.75" hidden="1" customHeight="1" x14ac:dyDescent="0.2"/>
    <row r="10816" ht="12.75" hidden="1" customHeight="1" x14ac:dyDescent="0.2"/>
    <row r="10817" ht="12.75" hidden="1" customHeight="1" x14ac:dyDescent="0.2"/>
    <row r="10818" ht="12.75" hidden="1" customHeight="1" x14ac:dyDescent="0.2"/>
    <row r="10819" ht="12.75" hidden="1" customHeight="1" x14ac:dyDescent="0.2"/>
    <row r="10820" ht="12.75" hidden="1" customHeight="1" x14ac:dyDescent="0.2"/>
    <row r="10821" ht="12.75" hidden="1" customHeight="1" x14ac:dyDescent="0.2"/>
    <row r="10822" ht="12.75" hidden="1" customHeight="1" x14ac:dyDescent="0.2"/>
    <row r="10823" ht="12.75" hidden="1" customHeight="1" x14ac:dyDescent="0.2"/>
    <row r="10824" ht="12.75" hidden="1" customHeight="1" x14ac:dyDescent="0.2"/>
    <row r="10825" ht="12.75" hidden="1" customHeight="1" x14ac:dyDescent="0.2"/>
    <row r="10826" ht="12.75" hidden="1" customHeight="1" x14ac:dyDescent="0.2"/>
    <row r="10827" ht="12.75" hidden="1" customHeight="1" x14ac:dyDescent="0.2"/>
    <row r="10828" ht="12.75" hidden="1" customHeight="1" x14ac:dyDescent="0.2"/>
    <row r="10829" ht="12.75" hidden="1" customHeight="1" x14ac:dyDescent="0.2"/>
    <row r="10830" ht="12.75" hidden="1" customHeight="1" x14ac:dyDescent="0.2"/>
    <row r="10831" ht="12.75" hidden="1" customHeight="1" x14ac:dyDescent="0.2"/>
    <row r="10832" ht="12.75" hidden="1" customHeight="1" x14ac:dyDescent="0.2"/>
    <row r="10833" ht="12.75" hidden="1" customHeight="1" x14ac:dyDescent="0.2"/>
    <row r="10834" ht="12.75" hidden="1" customHeight="1" x14ac:dyDescent="0.2"/>
    <row r="10835" ht="12.75" hidden="1" customHeight="1" x14ac:dyDescent="0.2"/>
    <row r="10836" ht="12.75" hidden="1" customHeight="1" x14ac:dyDescent="0.2"/>
    <row r="10837" ht="12.75" hidden="1" customHeight="1" x14ac:dyDescent="0.2"/>
    <row r="10838" ht="12.75" hidden="1" customHeight="1" x14ac:dyDescent="0.2"/>
    <row r="10839" ht="12.75" hidden="1" customHeight="1" x14ac:dyDescent="0.2"/>
    <row r="10840" ht="12.75" hidden="1" customHeight="1" x14ac:dyDescent="0.2"/>
    <row r="10841" ht="12.75" hidden="1" customHeight="1" x14ac:dyDescent="0.2"/>
    <row r="10842" ht="12.75" hidden="1" customHeight="1" x14ac:dyDescent="0.2"/>
    <row r="10843" ht="12.75" hidden="1" customHeight="1" x14ac:dyDescent="0.2"/>
    <row r="10844" ht="12.75" hidden="1" customHeight="1" x14ac:dyDescent="0.2"/>
    <row r="10845" ht="12.75" hidden="1" customHeight="1" x14ac:dyDescent="0.2"/>
    <row r="10846" ht="12.75" hidden="1" customHeight="1" x14ac:dyDescent="0.2"/>
    <row r="10847" ht="12.75" hidden="1" customHeight="1" x14ac:dyDescent="0.2"/>
    <row r="10848" ht="12.75" hidden="1" customHeight="1" x14ac:dyDescent="0.2"/>
    <row r="10849" ht="12.75" hidden="1" customHeight="1" x14ac:dyDescent="0.2"/>
    <row r="10850" ht="12.75" hidden="1" customHeight="1" x14ac:dyDescent="0.2"/>
    <row r="10851" ht="12.75" hidden="1" customHeight="1" x14ac:dyDescent="0.2"/>
    <row r="10852" ht="12.75" hidden="1" customHeight="1" x14ac:dyDescent="0.2"/>
    <row r="10853" ht="12.75" hidden="1" customHeight="1" x14ac:dyDescent="0.2"/>
    <row r="10854" ht="12.75" hidden="1" customHeight="1" x14ac:dyDescent="0.2"/>
    <row r="10855" ht="12.75" hidden="1" customHeight="1" x14ac:dyDescent="0.2"/>
    <row r="10856" ht="12.75" hidden="1" customHeight="1" x14ac:dyDescent="0.2"/>
    <row r="10857" ht="12.75" hidden="1" customHeight="1" x14ac:dyDescent="0.2"/>
    <row r="10858" ht="12.75" hidden="1" customHeight="1" x14ac:dyDescent="0.2"/>
    <row r="10859" ht="12.75" hidden="1" customHeight="1" x14ac:dyDescent="0.2"/>
    <row r="10860" ht="12.75" hidden="1" customHeight="1" x14ac:dyDescent="0.2"/>
    <row r="10861" ht="12.75" hidden="1" customHeight="1" x14ac:dyDescent="0.2"/>
    <row r="10862" ht="12.75" hidden="1" customHeight="1" x14ac:dyDescent="0.2"/>
    <row r="10863" ht="12.75" hidden="1" customHeight="1" x14ac:dyDescent="0.2"/>
    <row r="10864" ht="12.75" hidden="1" customHeight="1" x14ac:dyDescent="0.2"/>
    <row r="10865" ht="12.75" hidden="1" customHeight="1" x14ac:dyDescent="0.2"/>
    <row r="10866" ht="12.75" hidden="1" customHeight="1" x14ac:dyDescent="0.2"/>
    <row r="10867" ht="12.75" hidden="1" customHeight="1" x14ac:dyDescent="0.2"/>
    <row r="10868" ht="12.75" hidden="1" customHeight="1" x14ac:dyDescent="0.2"/>
    <row r="10869" ht="12.75" hidden="1" customHeight="1" x14ac:dyDescent="0.2"/>
    <row r="10870" ht="12.75" hidden="1" customHeight="1" x14ac:dyDescent="0.2"/>
    <row r="10871" ht="12.75" hidden="1" customHeight="1" x14ac:dyDescent="0.2"/>
    <row r="10872" ht="12.75" hidden="1" customHeight="1" x14ac:dyDescent="0.2"/>
    <row r="10873" ht="12.75" hidden="1" customHeight="1" x14ac:dyDescent="0.2"/>
    <row r="10874" ht="12.75" hidden="1" customHeight="1" x14ac:dyDescent="0.2"/>
    <row r="10875" ht="12.75" hidden="1" customHeight="1" x14ac:dyDescent="0.2"/>
    <row r="10876" ht="12.75" hidden="1" customHeight="1" x14ac:dyDescent="0.2"/>
    <row r="10877" ht="12.75" hidden="1" customHeight="1" x14ac:dyDescent="0.2"/>
    <row r="10878" ht="12.75" hidden="1" customHeight="1" x14ac:dyDescent="0.2"/>
    <row r="10879" ht="12.75" hidden="1" customHeight="1" x14ac:dyDescent="0.2"/>
    <row r="10880" ht="12.75" hidden="1" customHeight="1" x14ac:dyDescent="0.2"/>
    <row r="10881" ht="12.75" hidden="1" customHeight="1" x14ac:dyDescent="0.2"/>
    <row r="10882" ht="12.75" hidden="1" customHeight="1" x14ac:dyDescent="0.2"/>
    <row r="10883" ht="12.75" hidden="1" customHeight="1" x14ac:dyDescent="0.2"/>
    <row r="10884" ht="12.75" hidden="1" customHeight="1" x14ac:dyDescent="0.2"/>
    <row r="10885" ht="12.75" hidden="1" customHeight="1" x14ac:dyDescent="0.2"/>
    <row r="10886" ht="12.75" hidden="1" customHeight="1" x14ac:dyDescent="0.2"/>
    <row r="10887" ht="12.75" hidden="1" customHeight="1" x14ac:dyDescent="0.2"/>
    <row r="10888" ht="12.75" hidden="1" customHeight="1" x14ac:dyDescent="0.2"/>
    <row r="10889" ht="12.75" hidden="1" customHeight="1" x14ac:dyDescent="0.2"/>
    <row r="10890" ht="12.75" hidden="1" customHeight="1" x14ac:dyDescent="0.2"/>
    <row r="10891" ht="12.75" hidden="1" customHeight="1" x14ac:dyDescent="0.2"/>
    <row r="10892" ht="12.75" hidden="1" customHeight="1" x14ac:dyDescent="0.2"/>
    <row r="10893" ht="12.75" hidden="1" customHeight="1" x14ac:dyDescent="0.2"/>
    <row r="10894" ht="12.75" hidden="1" customHeight="1" x14ac:dyDescent="0.2"/>
    <row r="10895" ht="12.75" hidden="1" customHeight="1" x14ac:dyDescent="0.2"/>
    <row r="10896" ht="12.75" hidden="1" customHeight="1" x14ac:dyDescent="0.2"/>
    <row r="10897" ht="12.75" hidden="1" customHeight="1" x14ac:dyDescent="0.2"/>
    <row r="10898" ht="12.75" hidden="1" customHeight="1" x14ac:dyDescent="0.2"/>
    <row r="10899" ht="12.75" hidden="1" customHeight="1" x14ac:dyDescent="0.2"/>
    <row r="10900" ht="12.75" hidden="1" customHeight="1" x14ac:dyDescent="0.2"/>
    <row r="10901" ht="12.75" hidden="1" customHeight="1" x14ac:dyDescent="0.2"/>
    <row r="10902" ht="12.75" hidden="1" customHeight="1" x14ac:dyDescent="0.2"/>
    <row r="10903" ht="12.75" hidden="1" customHeight="1" x14ac:dyDescent="0.2"/>
    <row r="10904" ht="12.75" hidden="1" customHeight="1" x14ac:dyDescent="0.2"/>
    <row r="10905" ht="12.75" hidden="1" customHeight="1" x14ac:dyDescent="0.2"/>
    <row r="10906" ht="12.75" hidden="1" customHeight="1" x14ac:dyDescent="0.2"/>
    <row r="10907" ht="12.75" hidden="1" customHeight="1" x14ac:dyDescent="0.2"/>
    <row r="10908" ht="12.75" hidden="1" customHeight="1" x14ac:dyDescent="0.2"/>
    <row r="10909" ht="12.75" hidden="1" customHeight="1" x14ac:dyDescent="0.2"/>
    <row r="10910" ht="12.75" hidden="1" customHeight="1" x14ac:dyDescent="0.2"/>
    <row r="10911" ht="12.75" hidden="1" customHeight="1" x14ac:dyDescent="0.2"/>
    <row r="10912" ht="12.75" hidden="1" customHeight="1" x14ac:dyDescent="0.2"/>
    <row r="10913" ht="12.75" hidden="1" customHeight="1" x14ac:dyDescent="0.2"/>
    <row r="10914" ht="12.75" hidden="1" customHeight="1" x14ac:dyDescent="0.2"/>
    <row r="10915" ht="12.75" hidden="1" customHeight="1" x14ac:dyDescent="0.2"/>
    <row r="10916" ht="12.75" hidden="1" customHeight="1" x14ac:dyDescent="0.2"/>
    <row r="10917" ht="12.75" hidden="1" customHeight="1" x14ac:dyDescent="0.2"/>
    <row r="10918" ht="12.75" hidden="1" customHeight="1" x14ac:dyDescent="0.2"/>
    <row r="10919" ht="12.75" hidden="1" customHeight="1" x14ac:dyDescent="0.2"/>
    <row r="10920" ht="12.75" hidden="1" customHeight="1" x14ac:dyDescent="0.2"/>
    <row r="10921" ht="12.75" hidden="1" customHeight="1" x14ac:dyDescent="0.2"/>
    <row r="10922" ht="12.75" hidden="1" customHeight="1" x14ac:dyDescent="0.2"/>
    <row r="10923" ht="12.75" hidden="1" customHeight="1" x14ac:dyDescent="0.2"/>
    <row r="10924" ht="12.75" hidden="1" customHeight="1" x14ac:dyDescent="0.2"/>
    <row r="10925" ht="12.75" hidden="1" customHeight="1" x14ac:dyDescent="0.2"/>
    <row r="10926" ht="12.75" hidden="1" customHeight="1" x14ac:dyDescent="0.2"/>
    <row r="10927" ht="12.75" hidden="1" customHeight="1" x14ac:dyDescent="0.2"/>
    <row r="10928" ht="12.75" hidden="1" customHeight="1" x14ac:dyDescent="0.2"/>
    <row r="10929" ht="12.75" hidden="1" customHeight="1" x14ac:dyDescent="0.2"/>
    <row r="10930" ht="12.75" hidden="1" customHeight="1" x14ac:dyDescent="0.2"/>
    <row r="10931" ht="12.75" hidden="1" customHeight="1" x14ac:dyDescent="0.2"/>
    <row r="10932" ht="12.75" hidden="1" customHeight="1" x14ac:dyDescent="0.2"/>
    <row r="10933" ht="12.75" hidden="1" customHeight="1" x14ac:dyDescent="0.2"/>
    <row r="10934" ht="12.75" hidden="1" customHeight="1" x14ac:dyDescent="0.2"/>
    <row r="10935" ht="12.75" hidden="1" customHeight="1" x14ac:dyDescent="0.2"/>
    <row r="10936" ht="12.75" hidden="1" customHeight="1" x14ac:dyDescent="0.2"/>
    <row r="10937" ht="12.75" hidden="1" customHeight="1" x14ac:dyDescent="0.2"/>
    <row r="10938" ht="12.75" hidden="1" customHeight="1" x14ac:dyDescent="0.2"/>
    <row r="10939" ht="12.75" hidden="1" customHeight="1" x14ac:dyDescent="0.2"/>
    <row r="10940" ht="12.75" hidden="1" customHeight="1" x14ac:dyDescent="0.2"/>
    <row r="10941" ht="12.75" hidden="1" customHeight="1" x14ac:dyDescent="0.2"/>
    <row r="10942" ht="12.75" hidden="1" customHeight="1" x14ac:dyDescent="0.2"/>
    <row r="10943" ht="12.75" hidden="1" customHeight="1" x14ac:dyDescent="0.2"/>
    <row r="10944" ht="12.75" hidden="1" customHeight="1" x14ac:dyDescent="0.2"/>
    <row r="10945" ht="12.75" hidden="1" customHeight="1" x14ac:dyDescent="0.2"/>
    <row r="10946" ht="12.75" hidden="1" customHeight="1" x14ac:dyDescent="0.2"/>
    <row r="10947" ht="12.75" hidden="1" customHeight="1" x14ac:dyDescent="0.2"/>
    <row r="10948" ht="12.75" hidden="1" customHeight="1" x14ac:dyDescent="0.2"/>
    <row r="10949" ht="12.75" hidden="1" customHeight="1" x14ac:dyDescent="0.2"/>
    <row r="10950" ht="12.75" hidden="1" customHeight="1" x14ac:dyDescent="0.2"/>
    <row r="10951" ht="12.75" hidden="1" customHeight="1" x14ac:dyDescent="0.2"/>
    <row r="10952" ht="12.75" hidden="1" customHeight="1" x14ac:dyDescent="0.2"/>
    <row r="10953" ht="12.75" hidden="1" customHeight="1" x14ac:dyDescent="0.2"/>
    <row r="10954" ht="12.75" hidden="1" customHeight="1" x14ac:dyDescent="0.2"/>
    <row r="10955" ht="12.75" hidden="1" customHeight="1" x14ac:dyDescent="0.2"/>
    <row r="10956" ht="12.75" hidden="1" customHeight="1" x14ac:dyDescent="0.2"/>
    <row r="10957" ht="12.75" hidden="1" customHeight="1" x14ac:dyDescent="0.2"/>
    <row r="10958" ht="12.75" hidden="1" customHeight="1" x14ac:dyDescent="0.2"/>
    <row r="10959" ht="12.75" hidden="1" customHeight="1" x14ac:dyDescent="0.2"/>
    <row r="10960" ht="12.75" hidden="1" customHeight="1" x14ac:dyDescent="0.2"/>
    <row r="10961" ht="12.75" hidden="1" customHeight="1" x14ac:dyDescent="0.2"/>
    <row r="10962" ht="12.75" hidden="1" customHeight="1" x14ac:dyDescent="0.2"/>
    <row r="10963" ht="12.75" hidden="1" customHeight="1" x14ac:dyDescent="0.2"/>
    <row r="10964" ht="12.75" hidden="1" customHeight="1" x14ac:dyDescent="0.2"/>
    <row r="10965" ht="12.75" hidden="1" customHeight="1" x14ac:dyDescent="0.2"/>
    <row r="10966" ht="12.75" hidden="1" customHeight="1" x14ac:dyDescent="0.2"/>
    <row r="10967" ht="12.75" hidden="1" customHeight="1" x14ac:dyDescent="0.2"/>
    <row r="10968" ht="12.75" hidden="1" customHeight="1" x14ac:dyDescent="0.2"/>
    <row r="10969" ht="12.75" hidden="1" customHeight="1" x14ac:dyDescent="0.2"/>
    <row r="10970" ht="12.75" hidden="1" customHeight="1" x14ac:dyDescent="0.2"/>
    <row r="10971" ht="12.75" hidden="1" customHeight="1" x14ac:dyDescent="0.2"/>
    <row r="10972" ht="12.75" hidden="1" customHeight="1" x14ac:dyDescent="0.2"/>
    <row r="10973" ht="12.75" hidden="1" customHeight="1" x14ac:dyDescent="0.2"/>
    <row r="10974" ht="12.75" hidden="1" customHeight="1" x14ac:dyDescent="0.2"/>
    <row r="10975" ht="12.75" hidden="1" customHeight="1" x14ac:dyDescent="0.2"/>
    <row r="10976" ht="12.75" hidden="1" customHeight="1" x14ac:dyDescent="0.2"/>
    <row r="10977" ht="12.75" hidden="1" customHeight="1" x14ac:dyDescent="0.2"/>
    <row r="10978" ht="12.75" hidden="1" customHeight="1" x14ac:dyDescent="0.2"/>
    <row r="10979" ht="12.75" hidden="1" customHeight="1" x14ac:dyDescent="0.2"/>
    <row r="10980" ht="12.75" hidden="1" customHeight="1" x14ac:dyDescent="0.2"/>
    <row r="10981" ht="12.75" hidden="1" customHeight="1" x14ac:dyDescent="0.2"/>
    <row r="10982" ht="12.75" hidden="1" customHeight="1" x14ac:dyDescent="0.2"/>
    <row r="10983" ht="12.75" hidden="1" customHeight="1" x14ac:dyDescent="0.2"/>
    <row r="10984" ht="12.75" hidden="1" customHeight="1" x14ac:dyDescent="0.2"/>
    <row r="10985" ht="12.75" hidden="1" customHeight="1" x14ac:dyDescent="0.2"/>
    <row r="10986" ht="12.75" hidden="1" customHeight="1" x14ac:dyDescent="0.2"/>
    <row r="10987" ht="12.75" hidden="1" customHeight="1" x14ac:dyDescent="0.2"/>
    <row r="10988" ht="12.75" hidden="1" customHeight="1" x14ac:dyDescent="0.2"/>
    <row r="10989" ht="12.75" hidden="1" customHeight="1" x14ac:dyDescent="0.2"/>
    <row r="10990" ht="12.75" hidden="1" customHeight="1" x14ac:dyDescent="0.2"/>
    <row r="10991" ht="12.75" hidden="1" customHeight="1" x14ac:dyDescent="0.2"/>
    <row r="10992" ht="12.75" hidden="1" customHeight="1" x14ac:dyDescent="0.2"/>
    <row r="10993" ht="12.75" hidden="1" customHeight="1" x14ac:dyDescent="0.2"/>
    <row r="10994" ht="12.75" hidden="1" customHeight="1" x14ac:dyDescent="0.2"/>
    <row r="10995" ht="12.75" hidden="1" customHeight="1" x14ac:dyDescent="0.2"/>
    <row r="10996" ht="12.75" hidden="1" customHeight="1" x14ac:dyDescent="0.2"/>
    <row r="10997" ht="12.75" hidden="1" customHeight="1" x14ac:dyDescent="0.2"/>
    <row r="10998" ht="12.75" hidden="1" customHeight="1" x14ac:dyDescent="0.2"/>
    <row r="10999" ht="12.75" hidden="1" customHeight="1" x14ac:dyDescent="0.2"/>
    <row r="11000" ht="12.75" hidden="1" customHeight="1" x14ac:dyDescent="0.2"/>
    <row r="11001" ht="12.75" hidden="1" customHeight="1" x14ac:dyDescent="0.2"/>
    <row r="11002" ht="12.75" hidden="1" customHeight="1" x14ac:dyDescent="0.2"/>
    <row r="11003" ht="12.75" hidden="1" customHeight="1" x14ac:dyDescent="0.2"/>
    <row r="11004" ht="12.75" hidden="1" customHeight="1" x14ac:dyDescent="0.2"/>
    <row r="11005" ht="12.75" hidden="1" customHeight="1" x14ac:dyDescent="0.2"/>
    <row r="11006" ht="12.75" hidden="1" customHeight="1" x14ac:dyDescent="0.2"/>
    <row r="11007" ht="12.75" hidden="1" customHeight="1" x14ac:dyDescent="0.2"/>
    <row r="11008" ht="12.75" hidden="1" customHeight="1" x14ac:dyDescent="0.2"/>
    <row r="11009" ht="12.75" hidden="1" customHeight="1" x14ac:dyDescent="0.2"/>
    <row r="11010" ht="12.75" hidden="1" customHeight="1" x14ac:dyDescent="0.2"/>
    <row r="11011" ht="12.75" hidden="1" customHeight="1" x14ac:dyDescent="0.2"/>
    <row r="11012" ht="12.75" hidden="1" customHeight="1" x14ac:dyDescent="0.2"/>
    <row r="11013" ht="12.75" hidden="1" customHeight="1" x14ac:dyDescent="0.2"/>
    <row r="11014" ht="12.75" hidden="1" customHeight="1" x14ac:dyDescent="0.2"/>
    <row r="11015" ht="12.75" hidden="1" customHeight="1" x14ac:dyDescent="0.2"/>
    <row r="11016" ht="12.75" hidden="1" customHeight="1" x14ac:dyDescent="0.2"/>
    <row r="11017" ht="12.75" hidden="1" customHeight="1" x14ac:dyDescent="0.2"/>
    <row r="11018" ht="12.75" hidden="1" customHeight="1" x14ac:dyDescent="0.2"/>
    <row r="11019" ht="12.75" hidden="1" customHeight="1" x14ac:dyDescent="0.2"/>
    <row r="11020" ht="12.75" hidden="1" customHeight="1" x14ac:dyDescent="0.2"/>
    <row r="11021" ht="12.75" hidden="1" customHeight="1" x14ac:dyDescent="0.2"/>
    <row r="11022" ht="12.75" hidden="1" customHeight="1" x14ac:dyDescent="0.2"/>
    <row r="11023" ht="12.75" hidden="1" customHeight="1" x14ac:dyDescent="0.2"/>
    <row r="11024" ht="12.75" hidden="1" customHeight="1" x14ac:dyDescent="0.2"/>
    <row r="11025" ht="12.75" hidden="1" customHeight="1" x14ac:dyDescent="0.2"/>
    <row r="11026" ht="12.75" hidden="1" customHeight="1" x14ac:dyDescent="0.2"/>
    <row r="11027" ht="12.75" hidden="1" customHeight="1" x14ac:dyDescent="0.2"/>
    <row r="11028" ht="12.75" hidden="1" customHeight="1" x14ac:dyDescent="0.2"/>
    <row r="11029" ht="12.75" hidden="1" customHeight="1" x14ac:dyDescent="0.2"/>
    <row r="11030" ht="12.75" hidden="1" customHeight="1" x14ac:dyDescent="0.2"/>
    <row r="11031" ht="12.75" hidden="1" customHeight="1" x14ac:dyDescent="0.2"/>
    <row r="11032" ht="12.75" hidden="1" customHeight="1" x14ac:dyDescent="0.2"/>
    <row r="11033" ht="12.75" hidden="1" customHeight="1" x14ac:dyDescent="0.2"/>
    <row r="11034" ht="12.75" hidden="1" customHeight="1" x14ac:dyDescent="0.2"/>
    <row r="11035" ht="12.75" hidden="1" customHeight="1" x14ac:dyDescent="0.2"/>
    <row r="11036" ht="12.75" hidden="1" customHeight="1" x14ac:dyDescent="0.2"/>
    <row r="11037" ht="12.75" hidden="1" customHeight="1" x14ac:dyDescent="0.2"/>
    <row r="11038" ht="12.75" hidden="1" customHeight="1" x14ac:dyDescent="0.2"/>
    <row r="11039" ht="12.75" hidden="1" customHeight="1" x14ac:dyDescent="0.2"/>
    <row r="11040" ht="12.75" hidden="1" customHeight="1" x14ac:dyDescent="0.2"/>
    <row r="11041" ht="12.75" hidden="1" customHeight="1" x14ac:dyDescent="0.2"/>
    <row r="11042" ht="12.75" hidden="1" customHeight="1" x14ac:dyDescent="0.2"/>
    <row r="11043" ht="12.75" hidden="1" customHeight="1" x14ac:dyDescent="0.2"/>
    <row r="11044" ht="12.75" hidden="1" customHeight="1" x14ac:dyDescent="0.2"/>
    <row r="11045" ht="12.75" hidden="1" customHeight="1" x14ac:dyDescent="0.2"/>
    <row r="11046" ht="12.75" hidden="1" customHeight="1" x14ac:dyDescent="0.2"/>
    <row r="11047" ht="12.75" hidden="1" customHeight="1" x14ac:dyDescent="0.2"/>
    <row r="11048" ht="12.75" hidden="1" customHeight="1" x14ac:dyDescent="0.2"/>
    <row r="11049" ht="12.75" hidden="1" customHeight="1" x14ac:dyDescent="0.2"/>
    <row r="11050" ht="12.75" hidden="1" customHeight="1" x14ac:dyDescent="0.2"/>
    <row r="11051" ht="12.75" hidden="1" customHeight="1" x14ac:dyDescent="0.2"/>
    <row r="11052" ht="12.75" hidden="1" customHeight="1" x14ac:dyDescent="0.2"/>
    <row r="11053" ht="12.75" hidden="1" customHeight="1" x14ac:dyDescent="0.2"/>
    <row r="11054" ht="12.75" hidden="1" customHeight="1" x14ac:dyDescent="0.2"/>
    <row r="11055" ht="12.75" hidden="1" customHeight="1" x14ac:dyDescent="0.2"/>
    <row r="11056" ht="12.75" hidden="1" customHeight="1" x14ac:dyDescent="0.2"/>
    <row r="11057" ht="12.75" hidden="1" customHeight="1" x14ac:dyDescent="0.2"/>
    <row r="11058" ht="12.75" hidden="1" customHeight="1" x14ac:dyDescent="0.2"/>
    <row r="11059" ht="12.75" hidden="1" customHeight="1" x14ac:dyDescent="0.2"/>
    <row r="11060" ht="12.75" hidden="1" customHeight="1" x14ac:dyDescent="0.2"/>
    <row r="11061" ht="12.75" hidden="1" customHeight="1" x14ac:dyDescent="0.2"/>
    <row r="11062" ht="12.75" hidden="1" customHeight="1" x14ac:dyDescent="0.2"/>
    <row r="11063" ht="12.75" hidden="1" customHeight="1" x14ac:dyDescent="0.2"/>
    <row r="11064" ht="12.75" hidden="1" customHeight="1" x14ac:dyDescent="0.2"/>
    <row r="11065" ht="12.75" hidden="1" customHeight="1" x14ac:dyDescent="0.2"/>
    <row r="11066" ht="12.75" hidden="1" customHeight="1" x14ac:dyDescent="0.2"/>
    <row r="11067" ht="12.75" hidden="1" customHeight="1" x14ac:dyDescent="0.2"/>
    <row r="11068" ht="12.75" hidden="1" customHeight="1" x14ac:dyDescent="0.2"/>
    <row r="11069" ht="12.75" hidden="1" customHeight="1" x14ac:dyDescent="0.2"/>
    <row r="11070" ht="12.75" hidden="1" customHeight="1" x14ac:dyDescent="0.2"/>
    <row r="11071" ht="12.75" hidden="1" customHeight="1" x14ac:dyDescent="0.2"/>
    <row r="11072" ht="12.75" hidden="1" customHeight="1" x14ac:dyDescent="0.2"/>
    <row r="11073" ht="12.75" hidden="1" customHeight="1" x14ac:dyDescent="0.2"/>
    <row r="11074" ht="12.75" hidden="1" customHeight="1" x14ac:dyDescent="0.2"/>
    <row r="11075" ht="12.75" hidden="1" customHeight="1" x14ac:dyDescent="0.2"/>
    <row r="11076" ht="12.75" hidden="1" customHeight="1" x14ac:dyDescent="0.2"/>
    <row r="11077" ht="12.75" hidden="1" customHeight="1" x14ac:dyDescent="0.2"/>
    <row r="11078" ht="12.75" hidden="1" customHeight="1" x14ac:dyDescent="0.2"/>
    <row r="11079" ht="12.75" hidden="1" customHeight="1" x14ac:dyDescent="0.2"/>
    <row r="11080" ht="12.75" hidden="1" customHeight="1" x14ac:dyDescent="0.2"/>
    <row r="11081" ht="12.75" hidden="1" customHeight="1" x14ac:dyDescent="0.2"/>
    <row r="11082" ht="12.75" hidden="1" customHeight="1" x14ac:dyDescent="0.2"/>
    <row r="11083" ht="12.75" hidden="1" customHeight="1" x14ac:dyDescent="0.2"/>
    <row r="11084" ht="12.75" hidden="1" customHeight="1" x14ac:dyDescent="0.2"/>
    <row r="11085" ht="12.75" hidden="1" customHeight="1" x14ac:dyDescent="0.2"/>
    <row r="11086" ht="12.75" hidden="1" customHeight="1" x14ac:dyDescent="0.2"/>
    <row r="11087" ht="12.75" hidden="1" customHeight="1" x14ac:dyDescent="0.2"/>
    <row r="11088" ht="12.75" hidden="1" customHeight="1" x14ac:dyDescent="0.2"/>
    <row r="11089" ht="12.75" hidden="1" customHeight="1" x14ac:dyDescent="0.2"/>
    <row r="11090" ht="12.75" hidden="1" customHeight="1" x14ac:dyDescent="0.2"/>
    <row r="11091" ht="12.75" hidden="1" customHeight="1" x14ac:dyDescent="0.2"/>
    <row r="11092" ht="12.75" hidden="1" customHeight="1" x14ac:dyDescent="0.2"/>
    <row r="11093" ht="12.75" hidden="1" customHeight="1" x14ac:dyDescent="0.2"/>
    <row r="11094" ht="12.75" hidden="1" customHeight="1" x14ac:dyDescent="0.2"/>
    <row r="11095" ht="12.75" hidden="1" customHeight="1" x14ac:dyDescent="0.2"/>
    <row r="11096" ht="12.75" hidden="1" customHeight="1" x14ac:dyDescent="0.2"/>
    <row r="11097" ht="12.75" hidden="1" customHeight="1" x14ac:dyDescent="0.2"/>
    <row r="11098" ht="12.75" hidden="1" customHeight="1" x14ac:dyDescent="0.2"/>
    <row r="11099" ht="12.75" hidden="1" customHeight="1" x14ac:dyDescent="0.2"/>
    <row r="11100" ht="12.75" hidden="1" customHeight="1" x14ac:dyDescent="0.2"/>
    <row r="11101" ht="12.75" hidden="1" customHeight="1" x14ac:dyDescent="0.2"/>
    <row r="11102" ht="12.75" hidden="1" customHeight="1" x14ac:dyDescent="0.2"/>
    <row r="11103" ht="12.75" hidden="1" customHeight="1" x14ac:dyDescent="0.2"/>
    <row r="11104" ht="12.75" hidden="1" customHeight="1" x14ac:dyDescent="0.2"/>
    <row r="11105" ht="12.75" hidden="1" customHeight="1" x14ac:dyDescent="0.2"/>
    <row r="11106" ht="12.75" hidden="1" customHeight="1" x14ac:dyDescent="0.2"/>
    <row r="11107" ht="12.75" hidden="1" customHeight="1" x14ac:dyDescent="0.2"/>
    <row r="11108" ht="12.75" hidden="1" customHeight="1" x14ac:dyDescent="0.2"/>
    <row r="11109" ht="12.75" hidden="1" customHeight="1" x14ac:dyDescent="0.2"/>
    <row r="11110" ht="12.75" hidden="1" customHeight="1" x14ac:dyDescent="0.2"/>
    <row r="11111" ht="12.75" hidden="1" customHeight="1" x14ac:dyDescent="0.2"/>
    <row r="11112" ht="12.75" hidden="1" customHeight="1" x14ac:dyDescent="0.2"/>
    <row r="11113" ht="12.75" hidden="1" customHeight="1" x14ac:dyDescent="0.2"/>
    <row r="11114" ht="12.75" hidden="1" customHeight="1" x14ac:dyDescent="0.2"/>
    <row r="11115" ht="12.75" hidden="1" customHeight="1" x14ac:dyDescent="0.2"/>
    <row r="11116" ht="12.75" hidden="1" customHeight="1" x14ac:dyDescent="0.2"/>
    <row r="11117" ht="12.75" hidden="1" customHeight="1" x14ac:dyDescent="0.2"/>
    <row r="11118" ht="12.75" hidden="1" customHeight="1" x14ac:dyDescent="0.2"/>
    <row r="11119" ht="12.75" hidden="1" customHeight="1" x14ac:dyDescent="0.2"/>
    <row r="11120" ht="12.75" hidden="1" customHeight="1" x14ac:dyDescent="0.2"/>
    <row r="11121" ht="12.75" hidden="1" customHeight="1" x14ac:dyDescent="0.2"/>
    <row r="11122" ht="12.75" hidden="1" customHeight="1" x14ac:dyDescent="0.2"/>
    <row r="11123" ht="12.75" hidden="1" customHeight="1" x14ac:dyDescent="0.2"/>
    <row r="11124" ht="12.75" hidden="1" customHeight="1" x14ac:dyDescent="0.2"/>
    <row r="11125" ht="12.75" hidden="1" customHeight="1" x14ac:dyDescent="0.2"/>
    <row r="11126" ht="12.75" hidden="1" customHeight="1" x14ac:dyDescent="0.2"/>
    <row r="11127" ht="12.75" hidden="1" customHeight="1" x14ac:dyDescent="0.2"/>
    <row r="11128" ht="12.75" hidden="1" customHeight="1" x14ac:dyDescent="0.2"/>
    <row r="11129" ht="12.75" hidden="1" customHeight="1" x14ac:dyDescent="0.2"/>
    <row r="11130" ht="12.75" hidden="1" customHeight="1" x14ac:dyDescent="0.2"/>
    <row r="11131" ht="12.75" hidden="1" customHeight="1" x14ac:dyDescent="0.2"/>
    <row r="11132" ht="12.75" hidden="1" customHeight="1" x14ac:dyDescent="0.2"/>
    <row r="11133" ht="12.75" hidden="1" customHeight="1" x14ac:dyDescent="0.2"/>
    <row r="11134" ht="12.75" hidden="1" customHeight="1" x14ac:dyDescent="0.2"/>
    <row r="11135" ht="12.75" hidden="1" customHeight="1" x14ac:dyDescent="0.2"/>
    <row r="11136" ht="12.75" hidden="1" customHeight="1" x14ac:dyDescent="0.2"/>
    <row r="11137" ht="12.75" hidden="1" customHeight="1" x14ac:dyDescent="0.2"/>
    <row r="11138" ht="12.75" hidden="1" customHeight="1" x14ac:dyDescent="0.2"/>
    <row r="11139" ht="12.75" hidden="1" customHeight="1" x14ac:dyDescent="0.2"/>
    <row r="11140" ht="12.75" hidden="1" customHeight="1" x14ac:dyDescent="0.2"/>
    <row r="11141" ht="12.75" hidden="1" customHeight="1" x14ac:dyDescent="0.2"/>
    <row r="11142" ht="12.75" hidden="1" customHeight="1" x14ac:dyDescent="0.2"/>
    <row r="11143" ht="12.75" hidden="1" customHeight="1" x14ac:dyDescent="0.2"/>
    <row r="11144" ht="12.75" hidden="1" customHeight="1" x14ac:dyDescent="0.2"/>
    <row r="11145" ht="12.75" hidden="1" customHeight="1" x14ac:dyDescent="0.2"/>
    <row r="11146" ht="12.75" hidden="1" customHeight="1" x14ac:dyDescent="0.2"/>
    <row r="11147" ht="12.75" hidden="1" customHeight="1" x14ac:dyDescent="0.2"/>
    <row r="11148" ht="12.75" hidden="1" customHeight="1" x14ac:dyDescent="0.2"/>
    <row r="11149" ht="12.75" hidden="1" customHeight="1" x14ac:dyDescent="0.2"/>
    <row r="11150" ht="12.75" hidden="1" customHeight="1" x14ac:dyDescent="0.2"/>
    <row r="11151" ht="12.75" hidden="1" customHeight="1" x14ac:dyDescent="0.2"/>
    <row r="11152" ht="12.75" hidden="1" customHeight="1" x14ac:dyDescent="0.2"/>
    <row r="11153" ht="12.75" hidden="1" customHeight="1" x14ac:dyDescent="0.2"/>
    <row r="11154" ht="12.75" hidden="1" customHeight="1" x14ac:dyDescent="0.2"/>
    <row r="11155" ht="12.75" hidden="1" customHeight="1" x14ac:dyDescent="0.2"/>
    <row r="11156" ht="12.75" hidden="1" customHeight="1" x14ac:dyDescent="0.2"/>
    <row r="11157" ht="12.75" hidden="1" customHeight="1" x14ac:dyDescent="0.2"/>
    <row r="11158" ht="12.75" hidden="1" customHeight="1" x14ac:dyDescent="0.2"/>
    <row r="11159" ht="12.75" hidden="1" customHeight="1" x14ac:dyDescent="0.2"/>
    <row r="11160" ht="12.75" hidden="1" customHeight="1" x14ac:dyDescent="0.2"/>
    <row r="11161" ht="12.75" hidden="1" customHeight="1" x14ac:dyDescent="0.2"/>
    <row r="11162" ht="12.75" hidden="1" customHeight="1" x14ac:dyDescent="0.2"/>
    <row r="11163" ht="12.75" hidden="1" customHeight="1" x14ac:dyDescent="0.2"/>
    <row r="11164" ht="12.75" hidden="1" customHeight="1" x14ac:dyDescent="0.2"/>
    <row r="11165" ht="12.75" hidden="1" customHeight="1" x14ac:dyDescent="0.2"/>
    <row r="11166" ht="12.75" hidden="1" customHeight="1" x14ac:dyDescent="0.2"/>
    <row r="11167" ht="12.75" hidden="1" customHeight="1" x14ac:dyDescent="0.2"/>
    <row r="11168" ht="12.75" hidden="1" customHeight="1" x14ac:dyDescent="0.2"/>
    <row r="11169" ht="12.75" hidden="1" customHeight="1" x14ac:dyDescent="0.2"/>
    <row r="11170" ht="12.75" hidden="1" customHeight="1" x14ac:dyDescent="0.2"/>
    <row r="11171" ht="12.75" hidden="1" customHeight="1" x14ac:dyDescent="0.2"/>
    <row r="11172" ht="12.75" hidden="1" customHeight="1" x14ac:dyDescent="0.2"/>
    <row r="11173" ht="12.75" hidden="1" customHeight="1" x14ac:dyDescent="0.2"/>
    <row r="11174" ht="12.75" hidden="1" customHeight="1" x14ac:dyDescent="0.2"/>
    <row r="11175" ht="12.75" hidden="1" customHeight="1" x14ac:dyDescent="0.2"/>
    <row r="11176" ht="12.75" hidden="1" customHeight="1" x14ac:dyDescent="0.2"/>
    <row r="11177" ht="12.75" hidden="1" customHeight="1" x14ac:dyDescent="0.2"/>
    <row r="11178" ht="12.75" hidden="1" customHeight="1" x14ac:dyDescent="0.2"/>
    <row r="11179" ht="12.75" hidden="1" customHeight="1" x14ac:dyDescent="0.2"/>
    <row r="11180" ht="12.75" hidden="1" customHeight="1" x14ac:dyDescent="0.2"/>
    <row r="11181" ht="12.75" hidden="1" customHeight="1" x14ac:dyDescent="0.2"/>
    <row r="11182" ht="12.75" hidden="1" customHeight="1" x14ac:dyDescent="0.2"/>
    <row r="11183" ht="12.75" hidden="1" customHeight="1" x14ac:dyDescent="0.2"/>
    <row r="11184" ht="12.75" hidden="1" customHeight="1" x14ac:dyDescent="0.2"/>
    <row r="11185" ht="12.75" hidden="1" customHeight="1" x14ac:dyDescent="0.2"/>
    <row r="11186" ht="12.75" hidden="1" customHeight="1" x14ac:dyDescent="0.2"/>
    <row r="11187" ht="12.75" hidden="1" customHeight="1" x14ac:dyDescent="0.2"/>
    <row r="11188" ht="12.75" hidden="1" customHeight="1" x14ac:dyDescent="0.2"/>
    <row r="11189" ht="12.75" hidden="1" customHeight="1" x14ac:dyDescent="0.2"/>
    <row r="11190" ht="12.75" hidden="1" customHeight="1" x14ac:dyDescent="0.2"/>
    <row r="11191" ht="12.75" hidden="1" customHeight="1" x14ac:dyDescent="0.2"/>
    <row r="11192" ht="12.75" hidden="1" customHeight="1" x14ac:dyDescent="0.2"/>
    <row r="11193" ht="12.75" hidden="1" customHeight="1" x14ac:dyDescent="0.2"/>
    <row r="11194" ht="12.75" hidden="1" customHeight="1" x14ac:dyDescent="0.2"/>
    <row r="11195" ht="12.75" hidden="1" customHeight="1" x14ac:dyDescent="0.2"/>
    <row r="11196" ht="12.75" hidden="1" customHeight="1" x14ac:dyDescent="0.2"/>
    <row r="11197" ht="12.75" hidden="1" customHeight="1" x14ac:dyDescent="0.2"/>
    <row r="11198" ht="12.75" hidden="1" customHeight="1" x14ac:dyDescent="0.2"/>
    <row r="11199" ht="12.75" hidden="1" customHeight="1" x14ac:dyDescent="0.2"/>
    <row r="11200" ht="12.75" hidden="1" customHeight="1" x14ac:dyDescent="0.2"/>
    <row r="11201" ht="12.75" hidden="1" customHeight="1" x14ac:dyDescent="0.2"/>
    <row r="11202" ht="12.75" hidden="1" customHeight="1" x14ac:dyDescent="0.2"/>
    <row r="11203" ht="12.75" hidden="1" customHeight="1" x14ac:dyDescent="0.2"/>
    <row r="11204" ht="12.75" hidden="1" customHeight="1" x14ac:dyDescent="0.2"/>
    <row r="11205" ht="12.75" hidden="1" customHeight="1" x14ac:dyDescent="0.2"/>
    <row r="11206" ht="12.75" hidden="1" customHeight="1" x14ac:dyDescent="0.2"/>
    <row r="11207" ht="12.75" hidden="1" customHeight="1" x14ac:dyDescent="0.2"/>
    <row r="11208" ht="12.75" hidden="1" customHeight="1" x14ac:dyDescent="0.2"/>
    <row r="11209" ht="12.75" hidden="1" customHeight="1" x14ac:dyDescent="0.2"/>
    <row r="11210" ht="12.75" hidden="1" customHeight="1" x14ac:dyDescent="0.2"/>
    <row r="11211" ht="12.75" hidden="1" customHeight="1" x14ac:dyDescent="0.2"/>
    <row r="11212" ht="12.75" hidden="1" customHeight="1" x14ac:dyDescent="0.2"/>
    <row r="11213" ht="12.75" hidden="1" customHeight="1" x14ac:dyDescent="0.2"/>
    <row r="11214" ht="12.75" hidden="1" customHeight="1" x14ac:dyDescent="0.2"/>
    <row r="11215" ht="12.75" hidden="1" customHeight="1" x14ac:dyDescent="0.2"/>
    <row r="11216" ht="12.75" hidden="1" customHeight="1" x14ac:dyDescent="0.2"/>
    <row r="11217" ht="12.75" hidden="1" customHeight="1" x14ac:dyDescent="0.2"/>
    <row r="11218" ht="12.75" hidden="1" customHeight="1" x14ac:dyDescent="0.2"/>
    <row r="11219" ht="12.75" hidden="1" customHeight="1" x14ac:dyDescent="0.2"/>
    <row r="11220" ht="12.75" hidden="1" customHeight="1" x14ac:dyDescent="0.2"/>
    <row r="11221" ht="12.75" hidden="1" customHeight="1" x14ac:dyDescent="0.2"/>
    <row r="11222" ht="12.75" hidden="1" customHeight="1" x14ac:dyDescent="0.2"/>
    <row r="11223" ht="12.75" hidden="1" customHeight="1" x14ac:dyDescent="0.2"/>
    <row r="11224" ht="12.75" hidden="1" customHeight="1" x14ac:dyDescent="0.2"/>
    <row r="11225" ht="12.75" hidden="1" customHeight="1" x14ac:dyDescent="0.2"/>
    <row r="11226" ht="12.75" hidden="1" customHeight="1" x14ac:dyDescent="0.2"/>
    <row r="11227" ht="12.75" hidden="1" customHeight="1" x14ac:dyDescent="0.2"/>
    <row r="11228" ht="12.75" hidden="1" customHeight="1" x14ac:dyDescent="0.2"/>
    <row r="11229" ht="12.75" hidden="1" customHeight="1" x14ac:dyDescent="0.2"/>
    <row r="11230" ht="12.75" hidden="1" customHeight="1" x14ac:dyDescent="0.2"/>
    <row r="11231" ht="12.75" hidden="1" customHeight="1" x14ac:dyDescent="0.2"/>
    <row r="11232" ht="12.75" hidden="1" customHeight="1" x14ac:dyDescent="0.2"/>
    <row r="11233" ht="12.75" hidden="1" customHeight="1" x14ac:dyDescent="0.2"/>
    <row r="11234" ht="12.75" hidden="1" customHeight="1" x14ac:dyDescent="0.2"/>
    <row r="11235" ht="12.75" hidden="1" customHeight="1" x14ac:dyDescent="0.2"/>
    <row r="11236" ht="12.75" hidden="1" customHeight="1" x14ac:dyDescent="0.2"/>
    <row r="11237" ht="12.75" hidden="1" customHeight="1" x14ac:dyDescent="0.2"/>
    <row r="11238" ht="12.75" hidden="1" customHeight="1" x14ac:dyDescent="0.2"/>
    <row r="11239" ht="12.75" hidden="1" customHeight="1" x14ac:dyDescent="0.2"/>
    <row r="11240" ht="12.75" hidden="1" customHeight="1" x14ac:dyDescent="0.2"/>
    <row r="11241" ht="12.75" hidden="1" customHeight="1" x14ac:dyDescent="0.2"/>
    <row r="11242" ht="12.75" hidden="1" customHeight="1" x14ac:dyDescent="0.2"/>
    <row r="11243" ht="12.75" hidden="1" customHeight="1" x14ac:dyDescent="0.2"/>
    <row r="11244" ht="12.75" hidden="1" customHeight="1" x14ac:dyDescent="0.2"/>
    <row r="11245" ht="12.75" hidden="1" customHeight="1" x14ac:dyDescent="0.2"/>
    <row r="11246" ht="12.75" hidden="1" customHeight="1" x14ac:dyDescent="0.2"/>
    <row r="11247" ht="12.75" hidden="1" customHeight="1" x14ac:dyDescent="0.2"/>
    <row r="11248" ht="12.75" hidden="1" customHeight="1" x14ac:dyDescent="0.2"/>
    <row r="11249" ht="12.75" hidden="1" customHeight="1" x14ac:dyDescent="0.2"/>
    <row r="11250" ht="12.75" hidden="1" customHeight="1" x14ac:dyDescent="0.2"/>
    <row r="11251" ht="12.75" hidden="1" customHeight="1" x14ac:dyDescent="0.2"/>
    <row r="11252" ht="12.75" hidden="1" customHeight="1" x14ac:dyDescent="0.2"/>
    <row r="11253" ht="12.75" hidden="1" customHeight="1" x14ac:dyDescent="0.2"/>
    <row r="11254" ht="12.75" hidden="1" customHeight="1" x14ac:dyDescent="0.2"/>
    <row r="11255" ht="12.75" hidden="1" customHeight="1" x14ac:dyDescent="0.2"/>
    <row r="11256" ht="12.75" hidden="1" customHeight="1" x14ac:dyDescent="0.2"/>
    <row r="11257" ht="12.75" hidden="1" customHeight="1" x14ac:dyDescent="0.2"/>
    <row r="11258" ht="12.75" hidden="1" customHeight="1" x14ac:dyDescent="0.2"/>
    <row r="11259" ht="12.75" hidden="1" customHeight="1" x14ac:dyDescent="0.2"/>
    <row r="11260" ht="12.75" hidden="1" customHeight="1" x14ac:dyDescent="0.2"/>
    <row r="11261" ht="12.75" hidden="1" customHeight="1" x14ac:dyDescent="0.2"/>
    <row r="11262" ht="12.75" hidden="1" customHeight="1" x14ac:dyDescent="0.2"/>
    <row r="11263" ht="12.75" hidden="1" customHeight="1" x14ac:dyDescent="0.2"/>
    <row r="11264" ht="12.75" hidden="1" customHeight="1" x14ac:dyDescent="0.2"/>
    <row r="11265" ht="12.75" hidden="1" customHeight="1" x14ac:dyDescent="0.2"/>
    <row r="11266" ht="12.75" hidden="1" customHeight="1" x14ac:dyDescent="0.2"/>
    <row r="11267" ht="12.75" hidden="1" customHeight="1" x14ac:dyDescent="0.2"/>
    <row r="11268" ht="12.75" hidden="1" customHeight="1" x14ac:dyDescent="0.2"/>
    <row r="11269" ht="12.75" hidden="1" customHeight="1" x14ac:dyDescent="0.2"/>
    <row r="11270" ht="12.75" hidden="1" customHeight="1" x14ac:dyDescent="0.2"/>
    <row r="11271" ht="12.75" hidden="1" customHeight="1" x14ac:dyDescent="0.2"/>
    <row r="11272" ht="12.75" hidden="1" customHeight="1" x14ac:dyDescent="0.2"/>
    <row r="11273" ht="12.75" hidden="1" customHeight="1" x14ac:dyDescent="0.2"/>
    <row r="11274" ht="12.75" hidden="1" customHeight="1" x14ac:dyDescent="0.2"/>
    <row r="11275" ht="12.75" hidden="1" customHeight="1" x14ac:dyDescent="0.2"/>
    <row r="11276" ht="12.75" hidden="1" customHeight="1" x14ac:dyDescent="0.2"/>
    <row r="11277" ht="12.75" hidden="1" customHeight="1" x14ac:dyDescent="0.2"/>
    <row r="11278" ht="12.75" hidden="1" customHeight="1" x14ac:dyDescent="0.2"/>
    <row r="11279" ht="12.75" hidden="1" customHeight="1" x14ac:dyDescent="0.2"/>
    <row r="11280" ht="12.75" hidden="1" customHeight="1" x14ac:dyDescent="0.2"/>
    <row r="11281" ht="12.75" hidden="1" customHeight="1" x14ac:dyDescent="0.2"/>
    <row r="11282" ht="12.75" hidden="1" customHeight="1" x14ac:dyDescent="0.2"/>
    <row r="11283" ht="12.75" hidden="1" customHeight="1" x14ac:dyDescent="0.2"/>
    <row r="11284" ht="12.75" hidden="1" customHeight="1" x14ac:dyDescent="0.2"/>
    <row r="11285" ht="12.75" hidden="1" customHeight="1" x14ac:dyDescent="0.2"/>
    <row r="11286" ht="12.75" hidden="1" customHeight="1" x14ac:dyDescent="0.2"/>
    <row r="11287" ht="12.75" hidden="1" customHeight="1" x14ac:dyDescent="0.2"/>
    <row r="11288" ht="12.75" hidden="1" customHeight="1" x14ac:dyDescent="0.2"/>
    <row r="11289" ht="12.75" hidden="1" customHeight="1" x14ac:dyDescent="0.2"/>
    <row r="11290" ht="12.75" hidden="1" customHeight="1" x14ac:dyDescent="0.2"/>
    <row r="11291" ht="12.75" hidden="1" customHeight="1" x14ac:dyDescent="0.2"/>
    <row r="11292" ht="12.75" hidden="1" customHeight="1" x14ac:dyDescent="0.2"/>
    <row r="11293" ht="12.75" hidden="1" customHeight="1" x14ac:dyDescent="0.2"/>
    <row r="11294" ht="12.75" hidden="1" customHeight="1" x14ac:dyDescent="0.2"/>
    <row r="11295" ht="12.75" hidden="1" customHeight="1" x14ac:dyDescent="0.2"/>
    <row r="11296" ht="12.75" hidden="1" customHeight="1" x14ac:dyDescent="0.2"/>
    <row r="11297" ht="12.75" hidden="1" customHeight="1" x14ac:dyDescent="0.2"/>
    <row r="11298" ht="12.75" hidden="1" customHeight="1" x14ac:dyDescent="0.2"/>
    <row r="11299" ht="12.75" hidden="1" customHeight="1" x14ac:dyDescent="0.2"/>
    <row r="11300" ht="12.75" hidden="1" customHeight="1" x14ac:dyDescent="0.2"/>
    <row r="11301" ht="12.75" hidden="1" customHeight="1" x14ac:dyDescent="0.2"/>
    <row r="11302" ht="12.75" hidden="1" customHeight="1" x14ac:dyDescent="0.2"/>
    <row r="11303" ht="12.75" hidden="1" customHeight="1" x14ac:dyDescent="0.2"/>
    <row r="11304" ht="12.75" hidden="1" customHeight="1" x14ac:dyDescent="0.2"/>
    <row r="11305" ht="12.75" hidden="1" customHeight="1" x14ac:dyDescent="0.2"/>
    <row r="11306" ht="12.75" hidden="1" customHeight="1" x14ac:dyDescent="0.2"/>
    <row r="11307" ht="12.75" hidden="1" customHeight="1" x14ac:dyDescent="0.2"/>
    <row r="11308" ht="12.75" hidden="1" customHeight="1" x14ac:dyDescent="0.2"/>
    <row r="11309" ht="12.75" hidden="1" customHeight="1" x14ac:dyDescent="0.2"/>
    <row r="11310" ht="12.75" hidden="1" customHeight="1" x14ac:dyDescent="0.2"/>
    <row r="11311" ht="12.75" hidden="1" customHeight="1" x14ac:dyDescent="0.2"/>
    <row r="11312" ht="12.75" hidden="1" customHeight="1" x14ac:dyDescent="0.2"/>
    <row r="11313" ht="12.75" hidden="1" customHeight="1" x14ac:dyDescent="0.2"/>
    <row r="11314" ht="12.75" hidden="1" customHeight="1" x14ac:dyDescent="0.2"/>
    <row r="11315" ht="12.75" hidden="1" customHeight="1" x14ac:dyDescent="0.2"/>
    <row r="11316" ht="12.75" hidden="1" customHeight="1" x14ac:dyDescent="0.2"/>
    <row r="11317" ht="12.75" hidden="1" customHeight="1" x14ac:dyDescent="0.2"/>
    <row r="11318" ht="12.75" hidden="1" customHeight="1" x14ac:dyDescent="0.2"/>
    <row r="11319" ht="12.75" hidden="1" customHeight="1" x14ac:dyDescent="0.2"/>
    <row r="11320" ht="12.75" hidden="1" customHeight="1" x14ac:dyDescent="0.2"/>
    <row r="11321" ht="12.75" hidden="1" customHeight="1" x14ac:dyDescent="0.2"/>
    <row r="11322" ht="12.75" hidden="1" customHeight="1" x14ac:dyDescent="0.2"/>
    <row r="11323" ht="12.75" hidden="1" customHeight="1" x14ac:dyDescent="0.2"/>
    <row r="11324" ht="12.75" hidden="1" customHeight="1" x14ac:dyDescent="0.2"/>
    <row r="11325" ht="12.75" hidden="1" customHeight="1" x14ac:dyDescent="0.2"/>
    <row r="11326" ht="12.75" hidden="1" customHeight="1" x14ac:dyDescent="0.2"/>
    <row r="11327" ht="12.75" hidden="1" customHeight="1" x14ac:dyDescent="0.2"/>
    <row r="11328" ht="12.75" hidden="1" customHeight="1" x14ac:dyDescent="0.2"/>
    <row r="11329" ht="12.75" hidden="1" customHeight="1" x14ac:dyDescent="0.2"/>
    <row r="11330" ht="12.75" hidden="1" customHeight="1" x14ac:dyDescent="0.2"/>
    <row r="11331" ht="12.75" hidden="1" customHeight="1" x14ac:dyDescent="0.2"/>
    <row r="11332" ht="12.75" hidden="1" customHeight="1" x14ac:dyDescent="0.2"/>
    <row r="11333" ht="12.75" hidden="1" customHeight="1" x14ac:dyDescent="0.2"/>
    <row r="11334" ht="12.75" hidden="1" customHeight="1" x14ac:dyDescent="0.2"/>
    <row r="11335" ht="12.75" hidden="1" customHeight="1" x14ac:dyDescent="0.2"/>
    <row r="11336" ht="12.75" hidden="1" customHeight="1" x14ac:dyDescent="0.2"/>
    <row r="11337" ht="12.75" hidden="1" customHeight="1" x14ac:dyDescent="0.2"/>
    <row r="11338" ht="12.75" hidden="1" customHeight="1" x14ac:dyDescent="0.2"/>
    <row r="11339" ht="12.75" hidden="1" customHeight="1" x14ac:dyDescent="0.2"/>
    <row r="11340" ht="12.75" hidden="1" customHeight="1" x14ac:dyDescent="0.2"/>
    <row r="11341" ht="12.75" hidden="1" customHeight="1" x14ac:dyDescent="0.2"/>
    <row r="11342" ht="12.75" hidden="1" customHeight="1" x14ac:dyDescent="0.2"/>
    <row r="11343" ht="12.75" hidden="1" customHeight="1" x14ac:dyDescent="0.2"/>
    <row r="11344" ht="12.75" hidden="1" customHeight="1" x14ac:dyDescent="0.2"/>
    <row r="11345" ht="12.75" hidden="1" customHeight="1" x14ac:dyDescent="0.2"/>
    <row r="11346" ht="12.75" hidden="1" customHeight="1" x14ac:dyDescent="0.2"/>
    <row r="11347" ht="12.75" hidden="1" customHeight="1" x14ac:dyDescent="0.2"/>
    <row r="11348" ht="12.75" hidden="1" customHeight="1" x14ac:dyDescent="0.2"/>
    <row r="11349" ht="12.75" hidden="1" customHeight="1" x14ac:dyDescent="0.2"/>
    <row r="11350" ht="12.75" hidden="1" customHeight="1" x14ac:dyDescent="0.2"/>
    <row r="11351" ht="12.75" hidden="1" customHeight="1" x14ac:dyDescent="0.2"/>
    <row r="11352" ht="12.75" hidden="1" customHeight="1" x14ac:dyDescent="0.2"/>
    <row r="11353" ht="12.75" hidden="1" customHeight="1" x14ac:dyDescent="0.2"/>
    <row r="11354" ht="12.75" hidden="1" customHeight="1" x14ac:dyDescent="0.2"/>
    <row r="11355" ht="12.75" hidden="1" customHeight="1" x14ac:dyDescent="0.2"/>
    <row r="11356" ht="12.75" hidden="1" customHeight="1" x14ac:dyDescent="0.2"/>
    <row r="11357" ht="12.75" hidden="1" customHeight="1" x14ac:dyDescent="0.2"/>
    <row r="11358" ht="12.75" hidden="1" customHeight="1" x14ac:dyDescent="0.2"/>
    <row r="11359" ht="12.75" hidden="1" customHeight="1" x14ac:dyDescent="0.2"/>
    <row r="11360" ht="12.75" hidden="1" customHeight="1" x14ac:dyDescent="0.2"/>
    <row r="11361" ht="12.75" hidden="1" customHeight="1" x14ac:dyDescent="0.2"/>
    <row r="11362" ht="12.75" hidden="1" customHeight="1" x14ac:dyDescent="0.2"/>
    <row r="11363" ht="12.75" hidden="1" customHeight="1" x14ac:dyDescent="0.2"/>
    <row r="11364" ht="12.75" hidden="1" customHeight="1" x14ac:dyDescent="0.2"/>
    <row r="11365" ht="12.75" hidden="1" customHeight="1" x14ac:dyDescent="0.2"/>
    <row r="11366" ht="12.75" hidden="1" customHeight="1" x14ac:dyDescent="0.2"/>
    <row r="11367" ht="12.75" hidden="1" customHeight="1" x14ac:dyDescent="0.2"/>
    <row r="11368" ht="12.75" hidden="1" customHeight="1" x14ac:dyDescent="0.2"/>
    <row r="11369" ht="12.75" hidden="1" customHeight="1" x14ac:dyDescent="0.2"/>
    <row r="11370" ht="12.75" hidden="1" customHeight="1" x14ac:dyDescent="0.2"/>
    <row r="11371" ht="12.75" hidden="1" customHeight="1" x14ac:dyDescent="0.2"/>
    <row r="11372" ht="12.75" hidden="1" customHeight="1" x14ac:dyDescent="0.2"/>
    <row r="11373" ht="12.75" hidden="1" customHeight="1" x14ac:dyDescent="0.2"/>
    <row r="11374" ht="12.75" hidden="1" customHeight="1" x14ac:dyDescent="0.2"/>
    <row r="11375" ht="12.75" hidden="1" customHeight="1" x14ac:dyDescent="0.2"/>
    <row r="11376" ht="12.75" hidden="1" customHeight="1" x14ac:dyDescent="0.2"/>
    <row r="11377" ht="12.75" hidden="1" customHeight="1" x14ac:dyDescent="0.2"/>
    <row r="11378" ht="12.75" hidden="1" customHeight="1" x14ac:dyDescent="0.2"/>
    <row r="11379" ht="12.75" hidden="1" customHeight="1" x14ac:dyDescent="0.2"/>
    <row r="11380" ht="12.75" hidden="1" customHeight="1" x14ac:dyDescent="0.2"/>
    <row r="11381" ht="12.75" hidden="1" customHeight="1" x14ac:dyDescent="0.2"/>
    <row r="11382" ht="12.75" hidden="1" customHeight="1" x14ac:dyDescent="0.2"/>
    <row r="11383" ht="12.75" hidden="1" customHeight="1" x14ac:dyDescent="0.2"/>
    <row r="11384" ht="12.75" hidden="1" customHeight="1" x14ac:dyDescent="0.2"/>
    <row r="11385" ht="12.75" hidden="1" customHeight="1" x14ac:dyDescent="0.2"/>
    <row r="11386" ht="12.75" hidden="1" customHeight="1" x14ac:dyDescent="0.2"/>
    <row r="11387" ht="12.75" hidden="1" customHeight="1" x14ac:dyDescent="0.2"/>
    <row r="11388" ht="12.75" hidden="1" customHeight="1" x14ac:dyDescent="0.2"/>
    <row r="11389" ht="12.75" hidden="1" customHeight="1" x14ac:dyDescent="0.2"/>
    <row r="11390" ht="12.75" hidden="1" customHeight="1" x14ac:dyDescent="0.2"/>
    <row r="11391" ht="12.75" hidden="1" customHeight="1" x14ac:dyDescent="0.2"/>
    <row r="11392" ht="12.75" hidden="1" customHeight="1" x14ac:dyDescent="0.2"/>
    <row r="11393" ht="12.75" hidden="1" customHeight="1" x14ac:dyDescent="0.2"/>
    <row r="11394" ht="12.75" hidden="1" customHeight="1" x14ac:dyDescent="0.2"/>
    <row r="11395" ht="12.75" hidden="1" customHeight="1" x14ac:dyDescent="0.2"/>
    <row r="11396" ht="12.75" hidden="1" customHeight="1" x14ac:dyDescent="0.2"/>
    <row r="11397" ht="12.75" hidden="1" customHeight="1" x14ac:dyDescent="0.2"/>
    <row r="11398" ht="12.75" hidden="1" customHeight="1" x14ac:dyDescent="0.2"/>
    <row r="11399" ht="12.75" hidden="1" customHeight="1" x14ac:dyDescent="0.2"/>
    <row r="11400" ht="12.75" hidden="1" customHeight="1" x14ac:dyDescent="0.2"/>
    <row r="11401" ht="12.75" hidden="1" customHeight="1" x14ac:dyDescent="0.2"/>
    <row r="11402" ht="12.75" hidden="1" customHeight="1" x14ac:dyDescent="0.2"/>
    <row r="11403" ht="12.75" hidden="1" customHeight="1" x14ac:dyDescent="0.2"/>
    <row r="11404" ht="12.75" hidden="1" customHeight="1" x14ac:dyDescent="0.2"/>
    <row r="11405" ht="12.75" hidden="1" customHeight="1" x14ac:dyDescent="0.2"/>
    <row r="11406" ht="12.75" hidden="1" customHeight="1" x14ac:dyDescent="0.2"/>
    <row r="11407" ht="12.75" hidden="1" customHeight="1" x14ac:dyDescent="0.2"/>
    <row r="11408" ht="12.75" hidden="1" customHeight="1" x14ac:dyDescent="0.2"/>
    <row r="11409" ht="12.75" hidden="1" customHeight="1" x14ac:dyDescent="0.2"/>
    <row r="11410" ht="12.75" hidden="1" customHeight="1" x14ac:dyDescent="0.2"/>
    <row r="11411" ht="12.75" hidden="1" customHeight="1" x14ac:dyDescent="0.2"/>
    <row r="11412" ht="12.75" hidden="1" customHeight="1" x14ac:dyDescent="0.2"/>
    <row r="11413" ht="12.75" hidden="1" customHeight="1" x14ac:dyDescent="0.2"/>
    <row r="11414" ht="12.75" hidden="1" customHeight="1" x14ac:dyDescent="0.2"/>
    <row r="11415" ht="12.75" hidden="1" customHeight="1" x14ac:dyDescent="0.2"/>
    <row r="11416" ht="12.75" hidden="1" customHeight="1" x14ac:dyDescent="0.2"/>
    <row r="11417" ht="12.75" hidden="1" customHeight="1" x14ac:dyDescent="0.2"/>
    <row r="11418" ht="12.75" hidden="1" customHeight="1" x14ac:dyDescent="0.2"/>
    <row r="11419" ht="12.75" hidden="1" customHeight="1" x14ac:dyDescent="0.2"/>
    <row r="11420" ht="12.75" hidden="1" customHeight="1" x14ac:dyDescent="0.2"/>
    <row r="11421" ht="12.75" hidden="1" customHeight="1" x14ac:dyDescent="0.2"/>
    <row r="11422" ht="12.75" hidden="1" customHeight="1" x14ac:dyDescent="0.2"/>
    <row r="11423" ht="12.75" hidden="1" customHeight="1" x14ac:dyDescent="0.2"/>
    <row r="11424" ht="12.75" hidden="1" customHeight="1" x14ac:dyDescent="0.2"/>
    <row r="11425" ht="12.75" hidden="1" customHeight="1" x14ac:dyDescent="0.2"/>
    <row r="11426" ht="12.75" hidden="1" customHeight="1" x14ac:dyDescent="0.2"/>
    <row r="11427" ht="12.75" hidden="1" customHeight="1" x14ac:dyDescent="0.2"/>
    <row r="11428" ht="12.75" hidden="1" customHeight="1" x14ac:dyDescent="0.2"/>
    <row r="11429" ht="12.75" hidden="1" customHeight="1" x14ac:dyDescent="0.2"/>
    <row r="11430" ht="12.75" hidden="1" customHeight="1" x14ac:dyDescent="0.2"/>
    <row r="11431" ht="12.75" hidden="1" customHeight="1" x14ac:dyDescent="0.2"/>
    <row r="11432" ht="12.75" hidden="1" customHeight="1" x14ac:dyDescent="0.2"/>
    <row r="11433" ht="12.75" hidden="1" customHeight="1" x14ac:dyDescent="0.2"/>
    <row r="11434" ht="12.75" hidden="1" customHeight="1" x14ac:dyDescent="0.2"/>
    <row r="11435" ht="12.75" hidden="1" customHeight="1" x14ac:dyDescent="0.2"/>
    <row r="11436" ht="12.75" hidden="1" customHeight="1" x14ac:dyDescent="0.2"/>
    <row r="11437" ht="12.75" hidden="1" customHeight="1" x14ac:dyDescent="0.2"/>
    <row r="11438" ht="12.75" hidden="1" customHeight="1" x14ac:dyDescent="0.2"/>
    <row r="11439" ht="12.75" hidden="1" customHeight="1" x14ac:dyDescent="0.2"/>
    <row r="11440" ht="12.75" hidden="1" customHeight="1" x14ac:dyDescent="0.2"/>
    <row r="11441" ht="12.75" hidden="1" customHeight="1" x14ac:dyDescent="0.2"/>
    <row r="11442" ht="12.75" hidden="1" customHeight="1" x14ac:dyDescent="0.2"/>
    <row r="11443" ht="12.75" hidden="1" customHeight="1" x14ac:dyDescent="0.2"/>
    <row r="11444" ht="12.75" hidden="1" customHeight="1" x14ac:dyDescent="0.2"/>
    <row r="11445" ht="12.75" hidden="1" customHeight="1" x14ac:dyDescent="0.2"/>
    <row r="11446" ht="12.75" hidden="1" customHeight="1" x14ac:dyDescent="0.2"/>
    <row r="11447" ht="12.75" hidden="1" customHeight="1" x14ac:dyDescent="0.2"/>
    <row r="11448" ht="12.75" hidden="1" customHeight="1" x14ac:dyDescent="0.2"/>
    <row r="11449" ht="12.75" hidden="1" customHeight="1" x14ac:dyDescent="0.2"/>
    <row r="11450" ht="12.75" hidden="1" customHeight="1" x14ac:dyDescent="0.2"/>
    <row r="11451" ht="12.75" hidden="1" customHeight="1" x14ac:dyDescent="0.2"/>
    <row r="11452" ht="12.75" hidden="1" customHeight="1" x14ac:dyDescent="0.2"/>
    <row r="11453" ht="12.75" hidden="1" customHeight="1" x14ac:dyDescent="0.2"/>
    <row r="11454" ht="12.75" hidden="1" customHeight="1" x14ac:dyDescent="0.2"/>
    <row r="11455" ht="12.75" hidden="1" customHeight="1" x14ac:dyDescent="0.2"/>
    <row r="11456" ht="12.75" hidden="1" customHeight="1" x14ac:dyDescent="0.2"/>
    <row r="11457" ht="12.75" hidden="1" customHeight="1" x14ac:dyDescent="0.2"/>
    <row r="11458" ht="12.75" hidden="1" customHeight="1" x14ac:dyDescent="0.2"/>
    <row r="11459" ht="12.75" hidden="1" customHeight="1" x14ac:dyDescent="0.2"/>
    <row r="11460" ht="12.75" hidden="1" customHeight="1" x14ac:dyDescent="0.2"/>
    <row r="11461" ht="12.75" hidden="1" customHeight="1" x14ac:dyDescent="0.2"/>
    <row r="11462" ht="12.75" hidden="1" customHeight="1" x14ac:dyDescent="0.2"/>
    <row r="11463" ht="12.75" hidden="1" customHeight="1" x14ac:dyDescent="0.2"/>
    <row r="11464" ht="12.75" hidden="1" customHeight="1" x14ac:dyDescent="0.2"/>
    <row r="11465" ht="12.75" hidden="1" customHeight="1" x14ac:dyDescent="0.2"/>
    <row r="11466" ht="12.75" hidden="1" customHeight="1" x14ac:dyDescent="0.2"/>
    <row r="11467" ht="12.75" hidden="1" customHeight="1" x14ac:dyDescent="0.2"/>
    <row r="11468" ht="12.75" hidden="1" customHeight="1" x14ac:dyDescent="0.2"/>
    <row r="11469" ht="12.75" hidden="1" customHeight="1" x14ac:dyDescent="0.2"/>
    <row r="11470" ht="12.75" hidden="1" customHeight="1" x14ac:dyDescent="0.2"/>
    <row r="11471" ht="12.75" hidden="1" customHeight="1" x14ac:dyDescent="0.2"/>
    <row r="11472" ht="12.75" hidden="1" customHeight="1" x14ac:dyDescent="0.2"/>
    <row r="11473" ht="12.75" hidden="1" customHeight="1" x14ac:dyDescent="0.2"/>
    <row r="11474" ht="12.75" hidden="1" customHeight="1" x14ac:dyDescent="0.2"/>
    <row r="11475" ht="12.75" hidden="1" customHeight="1" x14ac:dyDescent="0.2"/>
    <row r="11476" ht="12.75" hidden="1" customHeight="1" x14ac:dyDescent="0.2"/>
    <row r="11477" ht="12.75" hidden="1" customHeight="1" x14ac:dyDescent="0.2"/>
    <row r="11478" ht="12.75" hidden="1" customHeight="1" x14ac:dyDescent="0.2"/>
    <row r="11479" ht="12.75" hidden="1" customHeight="1" x14ac:dyDescent="0.2"/>
    <row r="11480" ht="12.75" hidden="1" customHeight="1" x14ac:dyDescent="0.2"/>
    <row r="11481" ht="12.75" hidden="1" customHeight="1" x14ac:dyDescent="0.2"/>
    <row r="11482" ht="12.75" hidden="1" customHeight="1" x14ac:dyDescent="0.2"/>
    <row r="11483" ht="12.75" hidden="1" customHeight="1" x14ac:dyDescent="0.2"/>
    <row r="11484" ht="12.75" hidden="1" customHeight="1" x14ac:dyDescent="0.2"/>
    <row r="11485" ht="12.75" hidden="1" customHeight="1" x14ac:dyDescent="0.2"/>
    <row r="11486" ht="12.75" hidden="1" customHeight="1" x14ac:dyDescent="0.2"/>
    <row r="11487" ht="12.75" hidden="1" customHeight="1" x14ac:dyDescent="0.2"/>
    <row r="11488" ht="12.75" hidden="1" customHeight="1" x14ac:dyDescent="0.2"/>
    <row r="11489" ht="12.75" hidden="1" customHeight="1" x14ac:dyDescent="0.2"/>
    <row r="11490" ht="12.75" hidden="1" customHeight="1" x14ac:dyDescent="0.2"/>
    <row r="11491" ht="12.75" hidden="1" customHeight="1" x14ac:dyDescent="0.2"/>
    <row r="11492" ht="12.75" hidden="1" customHeight="1" x14ac:dyDescent="0.2"/>
    <row r="11493" ht="12.75" hidden="1" customHeight="1" x14ac:dyDescent="0.2"/>
    <row r="11494" ht="12.75" hidden="1" customHeight="1" x14ac:dyDescent="0.2"/>
    <row r="11495" ht="12.75" hidden="1" customHeight="1" x14ac:dyDescent="0.2"/>
    <row r="11496" ht="12.75" hidden="1" customHeight="1" x14ac:dyDescent="0.2"/>
    <row r="11497" ht="12.75" hidden="1" customHeight="1" x14ac:dyDescent="0.2"/>
    <row r="11498" ht="12.75" hidden="1" customHeight="1" x14ac:dyDescent="0.2"/>
    <row r="11499" ht="12.75" hidden="1" customHeight="1" x14ac:dyDescent="0.2"/>
    <row r="11500" ht="12.75" hidden="1" customHeight="1" x14ac:dyDescent="0.2"/>
    <row r="11501" ht="12.75" hidden="1" customHeight="1" x14ac:dyDescent="0.2"/>
    <row r="11502" ht="12.75" hidden="1" customHeight="1" x14ac:dyDescent="0.2"/>
    <row r="11503" ht="12.75" hidden="1" customHeight="1" x14ac:dyDescent="0.2"/>
    <row r="11504" ht="12.75" hidden="1" customHeight="1" x14ac:dyDescent="0.2"/>
    <row r="11505" ht="12.75" hidden="1" customHeight="1" x14ac:dyDescent="0.2"/>
    <row r="11506" ht="12.75" hidden="1" customHeight="1" x14ac:dyDescent="0.2"/>
    <row r="11507" ht="12.75" hidden="1" customHeight="1" x14ac:dyDescent="0.2"/>
    <row r="11508" ht="12.75" hidden="1" customHeight="1" x14ac:dyDescent="0.2"/>
    <row r="11509" ht="12.75" hidden="1" customHeight="1" x14ac:dyDescent="0.2"/>
    <row r="11510" ht="12.75" hidden="1" customHeight="1" x14ac:dyDescent="0.2"/>
    <row r="11511" ht="12.75" hidden="1" customHeight="1" x14ac:dyDescent="0.2"/>
    <row r="11512" ht="12.75" hidden="1" customHeight="1" x14ac:dyDescent="0.2"/>
    <row r="11513" ht="12.75" hidden="1" customHeight="1" x14ac:dyDescent="0.2"/>
    <row r="11514" ht="12.75" hidden="1" customHeight="1" x14ac:dyDescent="0.2"/>
    <row r="11515" ht="12.75" hidden="1" customHeight="1" x14ac:dyDescent="0.2"/>
    <row r="11516" ht="12.75" hidden="1" customHeight="1" x14ac:dyDescent="0.2"/>
    <row r="11517" ht="12.75" hidden="1" customHeight="1" x14ac:dyDescent="0.2"/>
    <row r="11518" ht="12.75" hidden="1" customHeight="1" x14ac:dyDescent="0.2"/>
    <row r="11519" ht="12.75" hidden="1" customHeight="1" x14ac:dyDescent="0.2"/>
    <row r="11520" ht="12.75" hidden="1" customHeight="1" x14ac:dyDescent="0.2"/>
    <row r="11521" ht="12.75" hidden="1" customHeight="1" x14ac:dyDescent="0.2"/>
    <row r="11522" ht="12.75" hidden="1" customHeight="1" x14ac:dyDescent="0.2"/>
    <row r="11523" ht="12.75" hidden="1" customHeight="1" x14ac:dyDescent="0.2"/>
    <row r="11524" ht="12.75" hidden="1" customHeight="1" x14ac:dyDescent="0.2"/>
    <row r="11525" ht="12.75" hidden="1" customHeight="1" x14ac:dyDescent="0.2"/>
    <row r="11526" ht="12.75" hidden="1" customHeight="1" x14ac:dyDescent="0.2"/>
    <row r="11527" ht="12.75" hidden="1" customHeight="1" x14ac:dyDescent="0.2"/>
    <row r="11528" ht="12.75" hidden="1" customHeight="1" x14ac:dyDescent="0.2"/>
    <row r="11529" ht="12.75" hidden="1" customHeight="1" x14ac:dyDescent="0.2"/>
    <row r="11530" ht="12.75" hidden="1" customHeight="1" x14ac:dyDescent="0.2"/>
    <row r="11531" ht="12.75" hidden="1" customHeight="1" x14ac:dyDescent="0.2"/>
    <row r="11532" ht="12.75" hidden="1" customHeight="1" x14ac:dyDescent="0.2"/>
    <row r="11533" ht="12.75" hidden="1" customHeight="1" x14ac:dyDescent="0.2"/>
    <row r="11534" ht="12.75" hidden="1" customHeight="1" x14ac:dyDescent="0.2"/>
    <row r="11535" ht="12.75" hidden="1" customHeight="1" x14ac:dyDescent="0.2"/>
    <row r="11536" ht="12.75" hidden="1" customHeight="1" x14ac:dyDescent="0.2"/>
    <row r="11537" ht="12.75" hidden="1" customHeight="1" x14ac:dyDescent="0.2"/>
    <row r="11538" ht="12.75" hidden="1" customHeight="1" x14ac:dyDescent="0.2"/>
    <row r="11539" ht="12.75" hidden="1" customHeight="1" x14ac:dyDescent="0.2"/>
    <row r="11540" ht="12.75" hidden="1" customHeight="1" x14ac:dyDescent="0.2"/>
    <row r="11541" ht="12.75" hidden="1" customHeight="1" x14ac:dyDescent="0.2"/>
    <row r="11542" ht="12.75" hidden="1" customHeight="1" x14ac:dyDescent="0.2"/>
    <row r="11543" ht="12.75" hidden="1" customHeight="1" x14ac:dyDescent="0.2"/>
    <row r="11544" ht="12.75" hidden="1" customHeight="1" x14ac:dyDescent="0.2"/>
    <row r="11545" ht="12.75" hidden="1" customHeight="1" x14ac:dyDescent="0.2"/>
    <row r="11546" ht="12.75" hidden="1" customHeight="1" x14ac:dyDescent="0.2"/>
    <row r="11547" ht="12.75" hidden="1" customHeight="1" x14ac:dyDescent="0.2"/>
    <row r="11548" ht="12.75" hidden="1" customHeight="1" x14ac:dyDescent="0.2"/>
    <row r="11549" ht="12.75" hidden="1" customHeight="1" x14ac:dyDescent="0.2"/>
    <row r="11550" ht="12.75" hidden="1" customHeight="1" x14ac:dyDescent="0.2"/>
    <row r="11551" ht="12.75" hidden="1" customHeight="1" x14ac:dyDescent="0.2"/>
    <row r="11552" ht="12.75" hidden="1" customHeight="1" x14ac:dyDescent="0.2"/>
    <row r="11553" ht="12.75" hidden="1" customHeight="1" x14ac:dyDescent="0.2"/>
    <row r="11554" ht="12.75" hidden="1" customHeight="1" x14ac:dyDescent="0.2"/>
    <row r="11555" ht="12.75" hidden="1" customHeight="1" x14ac:dyDescent="0.2"/>
    <row r="11556" ht="12.75" hidden="1" customHeight="1" x14ac:dyDescent="0.2"/>
    <row r="11557" ht="12.75" hidden="1" customHeight="1" x14ac:dyDescent="0.2"/>
    <row r="11558" ht="12.75" hidden="1" customHeight="1" x14ac:dyDescent="0.2"/>
    <row r="11559" ht="12.75" hidden="1" customHeight="1" x14ac:dyDescent="0.2"/>
    <row r="11560" ht="12.75" hidden="1" customHeight="1" x14ac:dyDescent="0.2"/>
    <row r="11561" ht="12.75" hidden="1" customHeight="1" x14ac:dyDescent="0.2"/>
    <row r="11562" ht="12.75" hidden="1" customHeight="1" x14ac:dyDescent="0.2"/>
    <row r="11563" ht="12.75" hidden="1" customHeight="1" x14ac:dyDescent="0.2"/>
    <row r="11564" ht="12.75" hidden="1" customHeight="1" x14ac:dyDescent="0.2"/>
    <row r="11565" ht="12.75" hidden="1" customHeight="1" x14ac:dyDescent="0.2"/>
    <row r="11566" ht="12.75" hidden="1" customHeight="1" x14ac:dyDescent="0.2"/>
    <row r="11567" ht="12.75" hidden="1" customHeight="1" x14ac:dyDescent="0.2"/>
    <row r="11568" ht="12.75" hidden="1" customHeight="1" x14ac:dyDescent="0.2"/>
    <row r="11569" ht="12.75" hidden="1" customHeight="1" x14ac:dyDescent="0.2"/>
    <row r="11570" ht="12.75" hidden="1" customHeight="1" x14ac:dyDescent="0.2"/>
    <row r="11571" ht="12.75" hidden="1" customHeight="1" x14ac:dyDescent="0.2"/>
    <row r="11572" ht="12.75" hidden="1" customHeight="1" x14ac:dyDescent="0.2"/>
    <row r="11573" ht="12.75" hidden="1" customHeight="1" x14ac:dyDescent="0.2"/>
    <row r="11574" ht="12.75" hidden="1" customHeight="1" x14ac:dyDescent="0.2"/>
    <row r="11575" ht="12.75" hidden="1" customHeight="1" x14ac:dyDescent="0.2"/>
    <row r="11576" ht="12.75" hidden="1" customHeight="1" x14ac:dyDescent="0.2"/>
    <row r="11577" ht="12.75" hidden="1" customHeight="1" x14ac:dyDescent="0.2"/>
    <row r="11578" ht="12.75" hidden="1" customHeight="1" x14ac:dyDescent="0.2"/>
    <row r="11579" ht="12.75" hidden="1" customHeight="1" x14ac:dyDescent="0.2"/>
    <row r="11580" ht="12.75" hidden="1" customHeight="1" x14ac:dyDescent="0.2"/>
    <row r="11581" ht="12.75" hidden="1" customHeight="1" x14ac:dyDescent="0.2"/>
    <row r="11582" ht="12.75" hidden="1" customHeight="1" x14ac:dyDescent="0.2"/>
    <row r="11583" ht="12.75" hidden="1" customHeight="1" x14ac:dyDescent="0.2"/>
    <row r="11584" ht="12.75" hidden="1" customHeight="1" x14ac:dyDescent="0.2"/>
    <row r="11585" ht="12.75" hidden="1" customHeight="1" x14ac:dyDescent="0.2"/>
    <row r="11586" ht="12.75" hidden="1" customHeight="1" x14ac:dyDescent="0.2"/>
    <row r="11587" ht="12.75" hidden="1" customHeight="1" x14ac:dyDescent="0.2"/>
    <row r="11588" ht="12.75" hidden="1" customHeight="1" x14ac:dyDescent="0.2"/>
    <row r="11589" ht="12.75" hidden="1" customHeight="1" x14ac:dyDescent="0.2"/>
    <row r="11590" ht="12.75" hidden="1" customHeight="1" x14ac:dyDescent="0.2"/>
    <row r="11591" ht="12.75" hidden="1" customHeight="1" x14ac:dyDescent="0.2"/>
    <row r="11592" ht="12.75" hidden="1" customHeight="1" x14ac:dyDescent="0.2"/>
    <row r="11593" ht="12.75" hidden="1" customHeight="1" x14ac:dyDescent="0.2"/>
    <row r="11594" ht="12.75" hidden="1" customHeight="1" x14ac:dyDescent="0.2"/>
    <row r="11595" ht="12.75" hidden="1" customHeight="1" x14ac:dyDescent="0.2"/>
    <row r="11596" ht="12.75" hidden="1" customHeight="1" x14ac:dyDescent="0.2"/>
    <row r="11597" ht="12.75" hidden="1" customHeight="1" x14ac:dyDescent="0.2"/>
    <row r="11598" ht="12.75" hidden="1" customHeight="1" x14ac:dyDescent="0.2"/>
    <row r="11599" ht="12.75" hidden="1" customHeight="1" x14ac:dyDescent="0.2"/>
    <row r="11600" ht="12.75" hidden="1" customHeight="1" x14ac:dyDescent="0.2"/>
    <row r="11601" ht="12.75" hidden="1" customHeight="1" x14ac:dyDescent="0.2"/>
    <row r="11602" ht="12.75" hidden="1" customHeight="1" x14ac:dyDescent="0.2"/>
    <row r="11603" ht="12.75" hidden="1" customHeight="1" x14ac:dyDescent="0.2"/>
    <row r="11604" ht="12.75" hidden="1" customHeight="1" x14ac:dyDescent="0.2"/>
    <row r="11605" ht="12.75" hidden="1" customHeight="1" x14ac:dyDescent="0.2"/>
    <row r="11606" ht="12.75" hidden="1" customHeight="1" x14ac:dyDescent="0.2"/>
    <row r="11607" ht="12.75" hidden="1" customHeight="1" x14ac:dyDescent="0.2"/>
    <row r="11608" ht="12.75" hidden="1" customHeight="1" x14ac:dyDescent="0.2"/>
    <row r="11609" ht="12.75" hidden="1" customHeight="1" x14ac:dyDescent="0.2"/>
    <row r="11610" ht="12.75" hidden="1" customHeight="1" x14ac:dyDescent="0.2"/>
    <row r="11611" ht="12.75" hidden="1" customHeight="1" x14ac:dyDescent="0.2"/>
    <row r="11612" ht="12.75" hidden="1" customHeight="1" x14ac:dyDescent="0.2"/>
    <row r="11613" ht="12.75" hidden="1" customHeight="1" x14ac:dyDescent="0.2"/>
    <row r="11614" ht="12.75" hidden="1" customHeight="1" x14ac:dyDescent="0.2"/>
    <row r="11615" ht="12.75" hidden="1" customHeight="1" x14ac:dyDescent="0.2"/>
    <row r="11616" ht="12.75" hidden="1" customHeight="1" x14ac:dyDescent="0.2"/>
    <row r="11617" ht="12.75" hidden="1" customHeight="1" x14ac:dyDescent="0.2"/>
    <row r="11618" ht="12.75" hidden="1" customHeight="1" x14ac:dyDescent="0.2"/>
    <row r="11619" ht="12.75" hidden="1" customHeight="1" x14ac:dyDescent="0.2"/>
    <row r="11620" ht="12.75" hidden="1" customHeight="1" x14ac:dyDescent="0.2"/>
    <row r="11621" ht="12.75" hidden="1" customHeight="1" x14ac:dyDescent="0.2"/>
    <row r="11622" ht="12.75" hidden="1" customHeight="1" x14ac:dyDescent="0.2"/>
    <row r="11623" ht="12.75" hidden="1" customHeight="1" x14ac:dyDescent="0.2"/>
    <row r="11624" ht="12.75" hidden="1" customHeight="1" x14ac:dyDescent="0.2"/>
    <row r="11625" ht="12.75" hidden="1" customHeight="1" x14ac:dyDescent="0.2"/>
    <row r="11626" ht="12.75" hidden="1" customHeight="1" x14ac:dyDescent="0.2"/>
    <row r="11627" ht="12.75" hidden="1" customHeight="1" x14ac:dyDescent="0.2"/>
    <row r="11628" ht="12.75" hidden="1" customHeight="1" x14ac:dyDescent="0.2"/>
    <row r="11629" ht="12.75" hidden="1" customHeight="1" x14ac:dyDescent="0.2"/>
    <row r="11630" ht="12.75" hidden="1" customHeight="1" x14ac:dyDescent="0.2"/>
    <row r="11631" ht="12.75" hidden="1" customHeight="1" x14ac:dyDescent="0.2"/>
    <row r="11632" ht="12.75" hidden="1" customHeight="1" x14ac:dyDescent="0.2"/>
    <row r="11633" ht="12.75" hidden="1" customHeight="1" x14ac:dyDescent="0.2"/>
    <row r="11634" ht="12.75" hidden="1" customHeight="1" x14ac:dyDescent="0.2"/>
    <row r="11635" ht="12.75" hidden="1" customHeight="1" x14ac:dyDescent="0.2"/>
    <row r="11636" ht="12.75" hidden="1" customHeight="1" x14ac:dyDescent="0.2"/>
    <row r="11637" ht="12.75" hidden="1" customHeight="1" x14ac:dyDescent="0.2"/>
    <row r="11638" ht="12.75" hidden="1" customHeight="1" x14ac:dyDescent="0.2"/>
    <row r="11639" ht="12.75" hidden="1" customHeight="1" x14ac:dyDescent="0.2"/>
    <row r="11640" ht="12.75" hidden="1" customHeight="1" x14ac:dyDescent="0.2"/>
    <row r="11641" ht="12.75" hidden="1" customHeight="1" x14ac:dyDescent="0.2"/>
    <row r="11642" ht="12.75" hidden="1" customHeight="1" x14ac:dyDescent="0.2"/>
    <row r="11643" ht="12.75" hidden="1" customHeight="1" x14ac:dyDescent="0.2"/>
    <row r="11644" ht="12.75" hidden="1" customHeight="1" x14ac:dyDescent="0.2"/>
    <row r="11645" ht="12.75" hidden="1" customHeight="1" x14ac:dyDescent="0.2"/>
    <row r="11646" ht="12.75" hidden="1" customHeight="1" x14ac:dyDescent="0.2"/>
    <row r="11647" ht="12.75" hidden="1" customHeight="1" x14ac:dyDescent="0.2"/>
    <row r="11648" ht="12.75" hidden="1" customHeight="1" x14ac:dyDescent="0.2"/>
    <row r="11649" ht="12.75" hidden="1" customHeight="1" x14ac:dyDescent="0.2"/>
    <row r="11650" ht="12.75" hidden="1" customHeight="1" x14ac:dyDescent="0.2"/>
    <row r="11651" ht="12.75" hidden="1" customHeight="1" x14ac:dyDescent="0.2"/>
    <row r="11652" ht="12.75" hidden="1" customHeight="1" x14ac:dyDescent="0.2"/>
    <row r="11653" ht="12.75" hidden="1" customHeight="1" x14ac:dyDescent="0.2"/>
    <row r="11654" ht="12.75" hidden="1" customHeight="1" x14ac:dyDescent="0.2"/>
    <row r="11655" ht="12.75" hidden="1" customHeight="1" x14ac:dyDescent="0.2"/>
    <row r="11656" ht="12.75" hidden="1" customHeight="1" x14ac:dyDescent="0.2"/>
    <row r="11657" ht="12.75" hidden="1" customHeight="1" x14ac:dyDescent="0.2"/>
    <row r="11658" ht="12.75" hidden="1" customHeight="1" x14ac:dyDescent="0.2"/>
    <row r="11659" ht="12.75" hidden="1" customHeight="1" x14ac:dyDescent="0.2"/>
    <row r="11660" ht="12.75" hidden="1" customHeight="1" x14ac:dyDescent="0.2"/>
    <row r="11661" ht="12.75" hidden="1" customHeight="1" x14ac:dyDescent="0.2"/>
    <row r="11662" ht="12.75" hidden="1" customHeight="1" x14ac:dyDescent="0.2"/>
    <row r="11663" ht="12.75" hidden="1" customHeight="1" x14ac:dyDescent="0.2"/>
    <row r="11664" ht="12.75" hidden="1" customHeight="1" x14ac:dyDescent="0.2"/>
    <row r="11665" ht="12.75" hidden="1" customHeight="1" x14ac:dyDescent="0.2"/>
    <row r="11666" ht="12.75" hidden="1" customHeight="1" x14ac:dyDescent="0.2"/>
    <row r="11667" ht="12.75" hidden="1" customHeight="1" x14ac:dyDescent="0.2"/>
    <row r="11668" ht="12.75" hidden="1" customHeight="1" x14ac:dyDescent="0.2"/>
    <row r="11669" ht="12.75" hidden="1" customHeight="1" x14ac:dyDescent="0.2"/>
    <row r="11670" ht="12.75" hidden="1" customHeight="1" x14ac:dyDescent="0.2"/>
    <row r="11671" ht="12.75" hidden="1" customHeight="1" x14ac:dyDescent="0.2"/>
    <row r="11672" ht="12.75" hidden="1" customHeight="1" x14ac:dyDescent="0.2"/>
    <row r="11673" ht="12.75" hidden="1" customHeight="1" x14ac:dyDescent="0.2"/>
    <row r="11674" ht="12.75" hidden="1" customHeight="1" x14ac:dyDescent="0.2"/>
    <row r="11675" ht="12.75" hidden="1" customHeight="1" x14ac:dyDescent="0.2"/>
    <row r="11676" ht="12.75" hidden="1" customHeight="1" x14ac:dyDescent="0.2"/>
    <row r="11677" ht="12.75" hidden="1" customHeight="1" x14ac:dyDescent="0.2"/>
    <row r="11678" ht="12.75" hidden="1" customHeight="1" x14ac:dyDescent="0.2"/>
    <row r="11679" ht="12.75" hidden="1" customHeight="1" x14ac:dyDescent="0.2"/>
    <row r="11680" ht="12.75" hidden="1" customHeight="1" x14ac:dyDescent="0.2"/>
    <row r="11681" ht="12.75" hidden="1" customHeight="1" x14ac:dyDescent="0.2"/>
    <row r="11682" ht="12.75" hidden="1" customHeight="1" x14ac:dyDescent="0.2"/>
    <row r="11683" ht="12.75" hidden="1" customHeight="1" x14ac:dyDescent="0.2"/>
    <row r="11684" ht="12.75" hidden="1" customHeight="1" x14ac:dyDescent="0.2"/>
    <row r="11685" ht="12.75" hidden="1" customHeight="1" x14ac:dyDescent="0.2"/>
    <row r="11686" ht="12.75" hidden="1" customHeight="1" x14ac:dyDescent="0.2"/>
    <row r="11687" ht="12.75" hidden="1" customHeight="1" x14ac:dyDescent="0.2"/>
    <row r="11688" ht="12.75" hidden="1" customHeight="1" x14ac:dyDescent="0.2"/>
    <row r="11689" ht="12.75" hidden="1" customHeight="1" x14ac:dyDescent="0.2"/>
    <row r="11690" ht="12.75" hidden="1" customHeight="1" x14ac:dyDescent="0.2"/>
    <row r="11691" ht="12.75" hidden="1" customHeight="1" x14ac:dyDescent="0.2"/>
    <row r="11692" ht="12.75" hidden="1" customHeight="1" x14ac:dyDescent="0.2"/>
    <row r="11693" ht="12.75" hidden="1" customHeight="1" x14ac:dyDescent="0.2"/>
    <row r="11694" ht="12.75" hidden="1" customHeight="1" x14ac:dyDescent="0.2"/>
    <row r="11695" ht="12.75" hidden="1" customHeight="1" x14ac:dyDescent="0.2"/>
    <row r="11696" ht="12.75" hidden="1" customHeight="1" x14ac:dyDescent="0.2"/>
    <row r="11697" ht="12.75" hidden="1" customHeight="1" x14ac:dyDescent="0.2"/>
    <row r="11698" ht="12.75" hidden="1" customHeight="1" x14ac:dyDescent="0.2"/>
    <row r="11699" ht="12.75" hidden="1" customHeight="1" x14ac:dyDescent="0.2"/>
    <row r="11700" ht="12.75" hidden="1" customHeight="1" x14ac:dyDescent="0.2"/>
    <row r="11701" ht="12.75" hidden="1" customHeight="1" x14ac:dyDescent="0.2"/>
    <row r="11702" ht="12.75" hidden="1" customHeight="1" x14ac:dyDescent="0.2"/>
    <row r="11703" ht="12.75" hidden="1" customHeight="1" x14ac:dyDescent="0.2"/>
    <row r="11704" ht="12.75" hidden="1" customHeight="1" x14ac:dyDescent="0.2"/>
    <row r="11705" ht="12.75" hidden="1" customHeight="1" x14ac:dyDescent="0.2"/>
    <row r="11706" ht="12.75" hidden="1" customHeight="1" x14ac:dyDescent="0.2"/>
    <row r="11707" ht="12.75" hidden="1" customHeight="1" x14ac:dyDescent="0.2"/>
    <row r="11708" ht="12.75" hidden="1" customHeight="1" x14ac:dyDescent="0.2"/>
    <row r="11709" ht="12.75" hidden="1" customHeight="1" x14ac:dyDescent="0.2"/>
    <row r="11710" ht="12.75" hidden="1" customHeight="1" x14ac:dyDescent="0.2"/>
    <row r="11711" ht="12.75" hidden="1" customHeight="1" x14ac:dyDescent="0.2"/>
    <row r="11712" ht="12.75" hidden="1" customHeight="1" x14ac:dyDescent="0.2"/>
    <row r="11713" ht="12.75" hidden="1" customHeight="1" x14ac:dyDescent="0.2"/>
    <row r="11714" ht="12.75" hidden="1" customHeight="1" x14ac:dyDescent="0.2"/>
    <row r="11715" ht="12.75" hidden="1" customHeight="1" x14ac:dyDescent="0.2"/>
    <row r="11716" ht="12.75" hidden="1" customHeight="1" x14ac:dyDescent="0.2"/>
    <row r="11717" ht="12.75" hidden="1" customHeight="1" x14ac:dyDescent="0.2"/>
    <row r="11718" ht="12.75" hidden="1" customHeight="1" x14ac:dyDescent="0.2"/>
    <row r="11719" ht="12.75" hidden="1" customHeight="1" x14ac:dyDescent="0.2"/>
    <row r="11720" ht="12.75" hidden="1" customHeight="1" x14ac:dyDescent="0.2"/>
    <row r="11721" ht="12.75" hidden="1" customHeight="1" x14ac:dyDescent="0.2"/>
    <row r="11722" ht="12.75" hidden="1" customHeight="1" x14ac:dyDescent="0.2"/>
    <row r="11723" ht="12.75" hidden="1" customHeight="1" x14ac:dyDescent="0.2"/>
    <row r="11724" ht="12.75" hidden="1" customHeight="1" x14ac:dyDescent="0.2"/>
    <row r="11725" ht="12.75" hidden="1" customHeight="1" x14ac:dyDescent="0.2"/>
    <row r="11726" ht="12.75" hidden="1" customHeight="1" x14ac:dyDescent="0.2"/>
    <row r="11727" ht="12.75" hidden="1" customHeight="1" x14ac:dyDescent="0.2"/>
    <row r="11728" ht="12.75" hidden="1" customHeight="1" x14ac:dyDescent="0.2"/>
    <row r="11729" ht="12.75" hidden="1" customHeight="1" x14ac:dyDescent="0.2"/>
    <row r="11730" ht="12.75" hidden="1" customHeight="1" x14ac:dyDescent="0.2"/>
    <row r="11731" ht="12.75" hidden="1" customHeight="1" x14ac:dyDescent="0.2"/>
    <row r="11732" ht="12.75" hidden="1" customHeight="1" x14ac:dyDescent="0.2"/>
    <row r="11733" ht="12.75" hidden="1" customHeight="1" x14ac:dyDescent="0.2"/>
    <row r="11734" ht="12.75" hidden="1" customHeight="1" x14ac:dyDescent="0.2"/>
    <row r="11735" ht="12.75" hidden="1" customHeight="1" x14ac:dyDescent="0.2"/>
    <row r="11736" ht="12.75" hidden="1" customHeight="1" x14ac:dyDescent="0.2"/>
    <row r="11737" ht="12.75" hidden="1" customHeight="1" x14ac:dyDescent="0.2"/>
    <row r="11738" ht="12.75" hidden="1" customHeight="1" x14ac:dyDescent="0.2"/>
    <row r="11739" ht="12.75" hidden="1" customHeight="1" x14ac:dyDescent="0.2"/>
    <row r="11740" ht="12.75" hidden="1" customHeight="1" x14ac:dyDescent="0.2"/>
    <row r="11741" ht="12.75" hidden="1" customHeight="1" x14ac:dyDescent="0.2"/>
    <row r="11742" ht="12.75" hidden="1" customHeight="1" x14ac:dyDescent="0.2"/>
    <row r="11743" ht="12.75" hidden="1" customHeight="1" x14ac:dyDescent="0.2"/>
    <row r="11744" ht="12.75" hidden="1" customHeight="1" x14ac:dyDescent="0.2"/>
    <row r="11745" ht="12.75" hidden="1" customHeight="1" x14ac:dyDescent="0.2"/>
    <row r="11746" ht="12.75" hidden="1" customHeight="1" x14ac:dyDescent="0.2"/>
    <row r="11747" ht="12.75" hidden="1" customHeight="1" x14ac:dyDescent="0.2"/>
    <row r="11748" ht="12.75" hidden="1" customHeight="1" x14ac:dyDescent="0.2"/>
    <row r="11749" ht="12.75" hidden="1" customHeight="1" x14ac:dyDescent="0.2"/>
    <row r="11750" ht="12.75" hidden="1" customHeight="1" x14ac:dyDescent="0.2"/>
    <row r="11751" ht="12.75" hidden="1" customHeight="1" x14ac:dyDescent="0.2"/>
    <row r="11752" ht="12.75" hidden="1" customHeight="1" x14ac:dyDescent="0.2"/>
    <row r="11753" ht="12.75" hidden="1" customHeight="1" x14ac:dyDescent="0.2"/>
    <row r="11754" ht="12.75" hidden="1" customHeight="1" x14ac:dyDescent="0.2"/>
    <row r="11755" ht="12.75" hidden="1" customHeight="1" x14ac:dyDescent="0.2"/>
    <row r="11756" ht="12.75" hidden="1" customHeight="1" x14ac:dyDescent="0.2"/>
    <row r="11757" ht="12.75" hidden="1" customHeight="1" x14ac:dyDescent="0.2"/>
    <row r="11758" ht="12.75" hidden="1" customHeight="1" x14ac:dyDescent="0.2"/>
    <row r="11759" ht="12.75" hidden="1" customHeight="1" x14ac:dyDescent="0.2"/>
    <row r="11760" ht="12.75" hidden="1" customHeight="1" x14ac:dyDescent="0.2"/>
    <row r="11761" ht="12.75" hidden="1" customHeight="1" x14ac:dyDescent="0.2"/>
    <row r="11762" ht="12.75" hidden="1" customHeight="1" x14ac:dyDescent="0.2"/>
    <row r="11763" ht="12.75" hidden="1" customHeight="1" x14ac:dyDescent="0.2"/>
    <row r="11764" ht="12.75" hidden="1" customHeight="1" x14ac:dyDescent="0.2"/>
    <row r="11765" ht="12.75" hidden="1" customHeight="1" x14ac:dyDescent="0.2"/>
    <row r="11766" ht="12.75" hidden="1" customHeight="1" x14ac:dyDescent="0.2"/>
    <row r="11767" ht="12.75" hidden="1" customHeight="1" x14ac:dyDescent="0.2"/>
    <row r="11768" ht="12.75" hidden="1" customHeight="1" x14ac:dyDescent="0.2"/>
    <row r="11769" ht="12.75" hidden="1" customHeight="1" x14ac:dyDescent="0.2"/>
    <row r="11770" ht="12.75" hidden="1" customHeight="1" x14ac:dyDescent="0.2"/>
    <row r="11771" ht="12.75" hidden="1" customHeight="1" x14ac:dyDescent="0.2"/>
    <row r="11772" ht="12.75" hidden="1" customHeight="1" x14ac:dyDescent="0.2"/>
    <row r="11773" ht="12.75" hidden="1" customHeight="1" x14ac:dyDescent="0.2"/>
    <row r="11774" ht="12.75" hidden="1" customHeight="1" x14ac:dyDescent="0.2"/>
    <row r="11775" ht="12.75" hidden="1" customHeight="1" x14ac:dyDescent="0.2"/>
    <row r="11776" ht="12.75" hidden="1" customHeight="1" x14ac:dyDescent="0.2"/>
    <row r="11777" ht="12.75" hidden="1" customHeight="1" x14ac:dyDescent="0.2"/>
    <row r="11778" ht="12.75" hidden="1" customHeight="1" x14ac:dyDescent="0.2"/>
    <row r="11779" ht="12.75" hidden="1" customHeight="1" x14ac:dyDescent="0.2"/>
    <row r="11780" ht="12.75" hidden="1" customHeight="1" x14ac:dyDescent="0.2"/>
    <row r="11781" ht="12.75" hidden="1" customHeight="1" x14ac:dyDescent="0.2"/>
    <row r="11782" ht="12.75" hidden="1" customHeight="1" x14ac:dyDescent="0.2"/>
    <row r="11783" ht="12.75" hidden="1" customHeight="1" x14ac:dyDescent="0.2"/>
    <row r="11784" ht="12.75" hidden="1" customHeight="1" x14ac:dyDescent="0.2"/>
    <row r="11785" ht="12.75" hidden="1" customHeight="1" x14ac:dyDescent="0.2"/>
    <row r="11786" ht="12.75" hidden="1" customHeight="1" x14ac:dyDescent="0.2"/>
    <row r="11787" ht="12.75" hidden="1" customHeight="1" x14ac:dyDescent="0.2"/>
    <row r="11788" ht="12.75" hidden="1" customHeight="1" x14ac:dyDescent="0.2"/>
    <row r="11789" ht="12.75" hidden="1" customHeight="1" x14ac:dyDescent="0.2"/>
    <row r="11790" ht="12.75" hidden="1" customHeight="1" x14ac:dyDescent="0.2"/>
    <row r="11791" ht="12.75" hidden="1" customHeight="1" x14ac:dyDescent="0.2"/>
    <row r="11792" ht="12.75" hidden="1" customHeight="1" x14ac:dyDescent="0.2"/>
    <row r="11793" ht="12.75" hidden="1" customHeight="1" x14ac:dyDescent="0.2"/>
    <row r="11794" ht="12.75" hidden="1" customHeight="1" x14ac:dyDescent="0.2"/>
    <row r="11795" ht="12.75" hidden="1" customHeight="1" x14ac:dyDescent="0.2"/>
    <row r="11796" ht="12.75" hidden="1" customHeight="1" x14ac:dyDescent="0.2"/>
    <row r="11797" ht="12.75" hidden="1" customHeight="1" x14ac:dyDescent="0.2"/>
    <row r="11798" ht="12.75" hidden="1" customHeight="1" x14ac:dyDescent="0.2"/>
    <row r="11799" ht="12.75" hidden="1" customHeight="1" x14ac:dyDescent="0.2"/>
    <row r="11800" ht="12.75" hidden="1" customHeight="1" x14ac:dyDescent="0.2"/>
    <row r="11801" ht="12.75" hidden="1" customHeight="1" x14ac:dyDescent="0.2"/>
    <row r="11802" ht="12.75" hidden="1" customHeight="1" x14ac:dyDescent="0.2"/>
    <row r="11803" ht="12.75" hidden="1" customHeight="1" x14ac:dyDescent="0.2"/>
    <row r="11804" ht="12.75" hidden="1" customHeight="1" x14ac:dyDescent="0.2"/>
    <row r="11805" ht="12.75" hidden="1" customHeight="1" x14ac:dyDescent="0.2"/>
    <row r="11806" ht="12.75" hidden="1" customHeight="1" x14ac:dyDescent="0.2"/>
    <row r="11807" ht="12.75" hidden="1" customHeight="1" x14ac:dyDescent="0.2"/>
    <row r="11808" ht="12.75" hidden="1" customHeight="1" x14ac:dyDescent="0.2"/>
    <row r="11809" ht="12.75" hidden="1" customHeight="1" x14ac:dyDescent="0.2"/>
    <row r="11810" ht="12.75" hidden="1" customHeight="1" x14ac:dyDescent="0.2"/>
    <row r="11811" ht="12.75" hidden="1" customHeight="1" x14ac:dyDescent="0.2"/>
    <row r="11812" ht="12.75" hidden="1" customHeight="1" x14ac:dyDescent="0.2"/>
    <row r="11813" ht="12.75" hidden="1" customHeight="1" x14ac:dyDescent="0.2"/>
    <row r="11814" ht="12.75" hidden="1" customHeight="1" x14ac:dyDescent="0.2"/>
    <row r="11815" ht="12.75" hidden="1" customHeight="1" x14ac:dyDescent="0.2"/>
    <row r="11816" ht="12.75" hidden="1" customHeight="1" x14ac:dyDescent="0.2"/>
    <row r="11817" ht="12.75" hidden="1" customHeight="1" x14ac:dyDescent="0.2"/>
    <row r="11818" ht="12.75" hidden="1" customHeight="1" x14ac:dyDescent="0.2"/>
    <row r="11819" ht="12.75" hidden="1" customHeight="1" x14ac:dyDescent="0.2"/>
    <row r="11820" ht="12.75" hidden="1" customHeight="1" x14ac:dyDescent="0.2"/>
    <row r="11821" ht="12.75" hidden="1" customHeight="1" x14ac:dyDescent="0.2"/>
    <row r="11822" ht="12.75" hidden="1" customHeight="1" x14ac:dyDescent="0.2"/>
    <row r="11823" ht="12.75" hidden="1" customHeight="1" x14ac:dyDescent="0.2"/>
    <row r="11824" ht="12.75" hidden="1" customHeight="1" x14ac:dyDescent="0.2"/>
    <row r="11825" ht="12.75" hidden="1" customHeight="1" x14ac:dyDescent="0.2"/>
    <row r="11826" ht="12.75" hidden="1" customHeight="1" x14ac:dyDescent="0.2"/>
    <row r="11827" ht="12.75" hidden="1" customHeight="1" x14ac:dyDescent="0.2"/>
    <row r="11828" ht="12.75" hidden="1" customHeight="1" x14ac:dyDescent="0.2"/>
    <row r="11829" ht="12.75" hidden="1" customHeight="1" x14ac:dyDescent="0.2"/>
    <row r="11830" ht="12.75" hidden="1" customHeight="1" x14ac:dyDescent="0.2"/>
    <row r="11831" ht="12.75" hidden="1" customHeight="1" x14ac:dyDescent="0.2"/>
    <row r="11832" ht="12.75" hidden="1" customHeight="1" x14ac:dyDescent="0.2"/>
    <row r="11833" ht="12.75" hidden="1" customHeight="1" x14ac:dyDescent="0.2"/>
    <row r="11834" ht="12.75" hidden="1" customHeight="1" x14ac:dyDescent="0.2"/>
    <row r="11835" ht="12.75" hidden="1" customHeight="1" x14ac:dyDescent="0.2"/>
    <row r="11836" ht="12.75" hidden="1" customHeight="1" x14ac:dyDescent="0.2"/>
    <row r="11837" ht="12.75" hidden="1" customHeight="1" x14ac:dyDescent="0.2"/>
    <row r="11838" ht="12.75" hidden="1" customHeight="1" x14ac:dyDescent="0.2"/>
    <row r="11839" ht="12.75" hidden="1" customHeight="1" x14ac:dyDescent="0.2"/>
    <row r="11840" ht="12.75" hidden="1" customHeight="1" x14ac:dyDescent="0.2"/>
    <row r="11841" ht="12.75" hidden="1" customHeight="1" x14ac:dyDescent="0.2"/>
    <row r="11842" ht="12.75" hidden="1" customHeight="1" x14ac:dyDescent="0.2"/>
    <row r="11843" ht="12.75" hidden="1" customHeight="1" x14ac:dyDescent="0.2"/>
    <row r="11844" ht="12.75" hidden="1" customHeight="1" x14ac:dyDescent="0.2"/>
    <row r="11845" ht="12.75" hidden="1" customHeight="1" x14ac:dyDescent="0.2"/>
    <row r="11846" ht="12.75" hidden="1" customHeight="1" x14ac:dyDescent="0.2"/>
    <row r="11847" ht="12.75" hidden="1" customHeight="1" x14ac:dyDescent="0.2"/>
    <row r="11848" ht="12.75" hidden="1" customHeight="1" x14ac:dyDescent="0.2"/>
    <row r="11849" ht="12.75" hidden="1" customHeight="1" x14ac:dyDescent="0.2"/>
    <row r="11850" ht="12.75" hidden="1" customHeight="1" x14ac:dyDescent="0.2"/>
    <row r="11851" ht="12.75" hidden="1" customHeight="1" x14ac:dyDescent="0.2"/>
    <row r="11852" ht="12.75" hidden="1" customHeight="1" x14ac:dyDescent="0.2"/>
    <row r="11853" ht="12.75" hidden="1" customHeight="1" x14ac:dyDescent="0.2"/>
    <row r="11854" ht="12.75" hidden="1" customHeight="1" x14ac:dyDescent="0.2"/>
    <row r="11855" ht="12.75" hidden="1" customHeight="1" x14ac:dyDescent="0.2"/>
    <row r="11856" ht="12.75" hidden="1" customHeight="1" x14ac:dyDescent="0.2"/>
    <row r="11857" ht="12.75" hidden="1" customHeight="1" x14ac:dyDescent="0.2"/>
    <row r="11858" ht="12.75" hidden="1" customHeight="1" x14ac:dyDescent="0.2"/>
    <row r="11859" ht="12.75" hidden="1" customHeight="1" x14ac:dyDescent="0.2"/>
    <row r="11860" ht="12.75" hidden="1" customHeight="1" x14ac:dyDescent="0.2"/>
    <row r="11861" ht="12.75" hidden="1" customHeight="1" x14ac:dyDescent="0.2"/>
    <row r="11862" ht="12.75" hidden="1" customHeight="1" x14ac:dyDescent="0.2"/>
    <row r="11863" ht="12.75" hidden="1" customHeight="1" x14ac:dyDescent="0.2"/>
    <row r="11864" ht="12.75" hidden="1" customHeight="1" x14ac:dyDescent="0.2"/>
    <row r="11865" ht="12.75" hidden="1" customHeight="1" x14ac:dyDescent="0.2"/>
    <row r="11866" ht="12.75" hidden="1" customHeight="1" x14ac:dyDescent="0.2"/>
    <row r="11867" ht="12.75" hidden="1" customHeight="1" x14ac:dyDescent="0.2"/>
    <row r="11868" ht="12.75" hidden="1" customHeight="1" x14ac:dyDescent="0.2"/>
    <row r="11869" ht="12.75" hidden="1" customHeight="1" x14ac:dyDescent="0.2"/>
    <row r="11870" ht="12.75" hidden="1" customHeight="1" x14ac:dyDescent="0.2"/>
    <row r="11871" ht="12.75" hidden="1" customHeight="1" x14ac:dyDescent="0.2"/>
    <row r="11872" ht="12.75" hidden="1" customHeight="1" x14ac:dyDescent="0.2"/>
    <row r="11873" ht="12.75" hidden="1" customHeight="1" x14ac:dyDescent="0.2"/>
    <row r="11874" ht="12.75" hidden="1" customHeight="1" x14ac:dyDescent="0.2"/>
    <row r="11875" ht="12.75" hidden="1" customHeight="1" x14ac:dyDescent="0.2"/>
    <row r="11876" ht="12.75" hidden="1" customHeight="1" x14ac:dyDescent="0.2"/>
    <row r="11877" ht="12.75" hidden="1" customHeight="1" x14ac:dyDescent="0.2"/>
    <row r="11878" ht="12.75" hidden="1" customHeight="1" x14ac:dyDescent="0.2"/>
    <row r="11879" ht="12.75" hidden="1" customHeight="1" x14ac:dyDescent="0.2"/>
    <row r="11880" ht="12.75" hidden="1" customHeight="1" x14ac:dyDescent="0.2"/>
    <row r="11881" ht="12.75" hidden="1" customHeight="1" x14ac:dyDescent="0.2"/>
    <row r="11882" ht="12.75" hidden="1" customHeight="1" x14ac:dyDescent="0.2"/>
    <row r="11883" ht="12.75" hidden="1" customHeight="1" x14ac:dyDescent="0.2"/>
    <row r="11884" ht="12.75" hidden="1" customHeight="1" x14ac:dyDescent="0.2"/>
    <row r="11885" ht="12.75" hidden="1" customHeight="1" x14ac:dyDescent="0.2"/>
    <row r="11886" ht="12.75" hidden="1" customHeight="1" x14ac:dyDescent="0.2"/>
    <row r="11887" ht="12.75" hidden="1" customHeight="1" x14ac:dyDescent="0.2"/>
    <row r="11888" ht="12.75" hidden="1" customHeight="1" x14ac:dyDescent="0.2"/>
    <row r="11889" ht="12.75" hidden="1" customHeight="1" x14ac:dyDescent="0.2"/>
    <row r="11890" ht="12.75" hidden="1" customHeight="1" x14ac:dyDescent="0.2"/>
    <row r="11891" ht="12.75" hidden="1" customHeight="1" x14ac:dyDescent="0.2"/>
    <row r="11892" ht="12.75" hidden="1" customHeight="1" x14ac:dyDescent="0.2"/>
    <row r="11893" ht="12.75" hidden="1" customHeight="1" x14ac:dyDescent="0.2"/>
    <row r="11894" ht="12.75" hidden="1" customHeight="1" x14ac:dyDescent="0.2"/>
    <row r="11895" ht="12.75" hidden="1" customHeight="1" x14ac:dyDescent="0.2"/>
    <row r="11896" ht="12.75" hidden="1" customHeight="1" x14ac:dyDescent="0.2"/>
    <row r="11897" ht="12.75" hidden="1" customHeight="1" x14ac:dyDescent="0.2"/>
    <row r="11898" ht="12.75" hidden="1" customHeight="1" x14ac:dyDescent="0.2"/>
    <row r="11899" ht="12.75" hidden="1" customHeight="1" x14ac:dyDescent="0.2"/>
    <row r="11900" ht="12.75" hidden="1" customHeight="1" x14ac:dyDescent="0.2"/>
    <row r="11901" ht="12.75" hidden="1" customHeight="1" x14ac:dyDescent="0.2"/>
    <row r="11902" ht="12.75" hidden="1" customHeight="1" x14ac:dyDescent="0.2"/>
    <row r="11903" ht="12.75" hidden="1" customHeight="1" x14ac:dyDescent="0.2"/>
    <row r="11904" ht="12.75" hidden="1" customHeight="1" x14ac:dyDescent="0.2"/>
    <row r="11905" ht="12.75" hidden="1" customHeight="1" x14ac:dyDescent="0.2"/>
    <row r="11906" ht="12.75" hidden="1" customHeight="1" x14ac:dyDescent="0.2"/>
    <row r="11907" ht="12.75" hidden="1" customHeight="1" x14ac:dyDescent="0.2"/>
    <row r="11908" ht="12.75" hidden="1" customHeight="1" x14ac:dyDescent="0.2"/>
    <row r="11909" ht="12.75" hidden="1" customHeight="1" x14ac:dyDescent="0.2"/>
    <row r="11910" ht="12.75" hidden="1" customHeight="1" x14ac:dyDescent="0.2"/>
    <row r="11911" ht="12.75" hidden="1" customHeight="1" x14ac:dyDescent="0.2"/>
    <row r="11912" ht="12.75" hidden="1" customHeight="1" x14ac:dyDescent="0.2"/>
    <row r="11913" ht="12.75" hidden="1" customHeight="1" x14ac:dyDescent="0.2"/>
    <row r="11914" ht="12.75" hidden="1" customHeight="1" x14ac:dyDescent="0.2"/>
    <row r="11915" ht="12.75" hidden="1" customHeight="1" x14ac:dyDescent="0.2"/>
    <row r="11916" ht="12.75" hidden="1" customHeight="1" x14ac:dyDescent="0.2"/>
    <row r="11917" ht="12.75" hidden="1" customHeight="1" x14ac:dyDescent="0.2"/>
    <row r="11918" ht="12.75" hidden="1" customHeight="1" x14ac:dyDescent="0.2"/>
    <row r="11919" ht="12.75" hidden="1" customHeight="1" x14ac:dyDescent="0.2"/>
    <row r="11920" ht="12.75" hidden="1" customHeight="1" x14ac:dyDescent="0.2"/>
    <row r="11921" ht="12.75" hidden="1" customHeight="1" x14ac:dyDescent="0.2"/>
    <row r="11922" ht="12.75" hidden="1" customHeight="1" x14ac:dyDescent="0.2"/>
    <row r="11923" ht="12.75" hidden="1" customHeight="1" x14ac:dyDescent="0.2"/>
    <row r="11924" ht="12.75" hidden="1" customHeight="1" x14ac:dyDescent="0.2"/>
    <row r="11925" ht="12.75" hidden="1" customHeight="1" x14ac:dyDescent="0.2"/>
    <row r="11926" ht="12.75" hidden="1" customHeight="1" x14ac:dyDescent="0.2"/>
    <row r="11927" ht="12.75" hidden="1" customHeight="1" x14ac:dyDescent="0.2"/>
    <row r="11928" ht="12.75" hidden="1" customHeight="1" x14ac:dyDescent="0.2"/>
    <row r="11929" ht="12.75" hidden="1" customHeight="1" x14ac:dyDescent="0.2"/>
    <row r="11930" ht="12.75" hidden="1" customHeight="1" x14ac:dyDescent="0.2"/>
    <row r="11931" ht="12.75" hidden="1" customHeight="1" x14ac:dyDescent="0.2"/>
    <row r="11932" ht="12.75" hidden="1" customHeight="1" x14ac:dyDescent="0.2"/>
    <row r="11933" ht="12.75" hidden="1" customHeight="1" x14ac:dyDescent="0.2"/>
    <row r="11934" ht="12.75" hidden="1" customHeight="1" x14ac:dyDescent="0.2"/>
    <row r="11935" ht="12.75" hidden="1" customHeight="1" x14ac:dyDescent="0.2"/>
    <row r="11936" ht="12.75" hidden="1" customHeight="1" x14ac:dyDescent="0.2"/>
    <row r="11937" ht="12.75" hidden="1" customHeight="1" x14ac:dyDescent="0.2"/>
    <row r="11938" ht="12.75" hidden="1" customHeight="1" x14ac:dyDescent="0.2"/>
    <row r="11939" ht="12.75" hidden="1" customHeight="1" x14ac:dyDescent="0.2"/>
    <row r="11940" ht="12.75" hidden="1" customHeight="1" x14ac:dyDescent="0.2"/>
    <row r="11941" ht="12.75" hidden="1" customHeight="1" x14ac:dyDescent="0.2"/>
    <row r="11942" ht="12.75" hidden="1" customHeight="1" x14ac:dyDescent="0.2"/>
    <row r="11943" ht="12.75" hidden="1" customHeight="1" x14ac:dyDescent="0.2"/>
    <row r="11944" ht="12.75" hidden="1" customHeight="1" x14ac:dyDescent="0.2"/>
    <row r="11945" ht="12.75" hidden="1" customHeight="1" x14ac:dyDescent="0.2"/>
    <row r="11946" ht="12.75" hidden="1" customHeight="1" x14ac:dyDescent="0.2"/>
    <row r="11947" ht="12.75" hidden="1" customHeight="1" x14ac:dyDescent="0.2"/>
    <row r="11948" ht="12.75" hidden="1" customHeight="1" x14ac:dyDescent="0.2"/>
    <row r="11949" ht="12.75" hidden="1" customHeight="1" x14ac:dyDescent="0.2"/>
    <row r="11950" ht="12.75" hidden="1" customHeight="1" x14ac:dyDescent="0.2"/>
    <row r="11951" ht="12.75" hidden="1" customHeight="1" x14ac:dyDescent="0.2"/>
    <row r="11952" ht="12.75" hidden="1" customHeight="1" x14ac:dyDescent="0.2"/>
    <row r="11953" ht="12.75" hidden="1" customHeight="1" x14ac:dyDescent="0.2"/>
    <row r="11954" ht="12.75" hidden="1" customHeight="1" x14ac:dyDescent="0.2"/>
    <row r="11955" ht="12.75" hidden="1" customHeight="1" x14ac:dyDescent="0.2"/>
    <row r="11956" ht="12.75" hidden="1" customHeight="1" x14ac:dyDescent="0.2"/>
    <row r="11957" ht="12.75" hidden="1" customHeight="1" x14ac:dyDescent="0.2"/>
    <row r="11958" ht="12.75" hidden="1" customHeight="1" x14ac:dyDescent="0.2"/>
    <row r="11959" ht="12.75" hidden="1" customHeight="1" x14ac:dyDescent="0.2"/>
    <row r="11960" ht="12.75" hidden="1" customHeight="1" x14ac:dyDescent="0.2"/>
    <row r="11961" ht="12.75" hidden="1" customHeight="1" x14ac:dyDescent="0.2"/>
    <row r="11962" ht="12.75" hidden="1" customHeight="1" x14ac:dyDescent="0.2"/>
    <row r="11963" ht="12.75" hidden="1" customHeight="1" x14ac:dyDescent="0.2"/>
    <row r="11964" ht="12.75" hidden="1" customHeight="1" x14ac:dyDescent="0.2"/>
    <row r="11965" ht="12.75" hidden="1" customHeight="1" x14ac:dyDescent="0.2"/>
    <row r="11966" ht="12.75" hidden="1" customHeight="1" x14ac:dyDescent="0.2"/>
    <row r="11967" ht="12.75" hidden="1" customHeight="1" x14ac:dyDescent="0.2"/>
    <row r="11968" ht="12.75" hidden="1" customHeight="1" x14ac:dyDescent="0.2"/>
    <row r="11969" ht="12.75" hidden="1" customHeight="1" x14ac:dyDescent="0.2"/>
    <row r="11970" ht="12.75" hidden="1" customHeight="1" x14ac:dyDescent="0.2"/>
    <row r="11971" ht="12.75" hidden="1" customHeight="1" x14ac:dyDescent="0.2"/>
    <row r="11972" ht="12.75" hidden="1" customHeight="1" x14ac:dyDescent="0.2"/>
    <row r="11973" ht="12.75" hidden="1" customHeight="1" x14ac:dyDescent="0.2"/>
    <row r="11974" ht="12.75" hidden="1" customHeight="1" x14ac:dyDescent="0.2"/>
    <row r="11975" ht="12.75" hidden="1" customHeight="1" x14ac:dyDescent="0.2"/>
    <row r="11976" ht="12.75" hidden="1" customHeight="1" x14ac:dyDescent="0.2"/>
    <row r="11977" ht="12.75" hidden="1" customHeight="1" x14ac:dyDescent="0.2"/>
    <row r="11978" ht="12.75" hidden="1" customHeight="1" x14ac:dyDescent="0.2"/>
    <row r="11979" ht="12.75" hidden="1" customHeight="1" x14ac:dyDescent="0.2"/>
    <row r="11980" ht="12.75" hidden="1" customHeight="1" x14ac:dyDescent="0.2"/>
    <row r="11981" ht="12.75" hidden="1" customHeight="1" x14ac:dyDescent="0.2"/>
    <row r="11982" ht="12.75" hidden="1" customHeight="1" x14ac:dyDescent="0.2"/>
    <row r="11983" ht="12.75" hidden="1" customHeight="1" x14ac:dyDescent="0.2"/>
    <row r="11984" ht="12.75" hidden="1" customHeight="1" x14ac:dyDescent="0.2"/>
    <row r="11985" ht="12.75" hidden="1" customHeight="1" x14ac:dyDescent="0.2"/>
    <row r="11986" ht="12.75" hidden="1" customHeight="1" x14ac:dyDescent="0.2"/>
    <row r="11987" ht="12.75" hidden="1" customHeight="1" x14ac:dyDescent="0.2"/>
    <row r="11988" ht="12.75" hidden="1" customHeight="1" x14ac:dyDescent="0.2"/>
    <row r="11989" ht="12.75" hidden="1" customHeight="1" x14ac:dyDescent="0.2"/>
    <row r="11990" ht="12.75" hidden="1" customHeight="1" x14ac:dyDescent="0.2"/>
    <row r="11991" ht="12.75" hidden="1" customHeight="1" x14ac:dyDescent="0.2"/>
    <row r="11992" ht="12.75" hidden="1" customHeight="1" x14ac:dyDescent="0.2"/>
    <row r="11993" ht="12.75" hidden="1" customHeight="1" x14ac:dyDescent="0.2"/>
    <row r="11994" ht="12.75" hidden="1" customHeight="1" x14ac:dyDescent="0.2"/>
    <row r="11995" ht="12.75" hidden="1" customHeight="1" x14ac:dyDescent="0.2"/>
    <row r="11996" ht="12.75" hidden="1" customHeight="1" x14ac:dyDescent="0.2"/>
    <row r="11997" ht="12.75" hidden="1" customHeight="1" x14ac:dyDescent="0.2"/>
    <row r="11998" ht="12.75" hidden="1" customHeight="1" x14ac:dyDescent="0.2"/>
    <row r="11999" ht="12.75" hidden="1" customHeight="1" x14ac:dyDescent="0.2"/>
    <row r="12000" ht="12.75" hidden="1" customHeight="1" x14ac:dyDescent="0.2"/>
    <row r="12001" ht="12.75" hidden="1" customHeight="1" x14ac:dyDescent="0.2"/>
    <row r="12002" ht="12.75" hidden="1" customHeight="1" x14ac:dyDescent="0.2"/>
    <row r="12003" ht="12.75" hidden="1" customHeight="1" x14ac:dyDescent="0.2"/>
    <row r="12004" ht="12.75" hidden="1" customHeight="1" x14ac:dyDescent="0.2"/>
    <row r="12005" ht="12.75" hidden="1" customHeight="1" x14ac:dyDescent="0.2"/>
    <row r="12006" ht="12.75" hidden="1" customHeight="1" x14ac:dyDescent="0.2"/>
    <row r="12007" ht="12.75" hidden="1" customHeight="1" x14ac:dyDescent="0.2"/>
    <row r="12008" ht="12.75" hidden="1" customHeight="1" x14ac:dyDescent="0.2"/>
    <row r="12009" ht="12.75" hidden="1" customHeight="1" x14ac:dyDescent="0.2"/>
    <row r="12010" ht="12.75" hidden="1" customHeight="1" x14ac:dyDescent="0.2"/>
    <row r="12011" ht="12.75" hidden="1" customHeight="1" x14ac:dyDescent="0.2"/>
    <row r="12012" ht="12.75" hidden="1" customHeight="1" x14ac:dyDescent="0.2"/>
    <row r="12013" ht="12.75" hidden="1" customHeight="1" x14ac:dyDescent="0.2"/>
    <row r="12014" ht="12.75" hidden="1" customHeight="1" x14ac:dyDescent="0.2"/>
    <row r="12015" ht="12.75" hidden="1" customHeight="1" x14ac:dyDescent="0.2"/>
    <row r="12016" ht="12.75" hidden="1" customHeight="1" x14ac:dyDescent="0.2"/>
    <row r="12017" ht="12.75" hidden="1" customHeight="1" x14ac:dyDescent="0.2"/>
    <row r="12018" ht="12.75" hidden="1" customHeight="1" x14ac:dyDescent="0.2"/>
    <row r="12019" ht="12.75" hidden="1" customHeight="1" x14ac:dyDescent="0.2"/>
    <row r="12020" ht="12.75" hidden="1" customHeight="1" x14ac:dyDescent="0.2"/>
    <row r="12021" ht="12.75" hidden="1" customHeight="1" x14ac:dyDescent="0.2"/>
    <row r="12022" ht="12.75" hidden="1" customHeight="1" x14ac:dyDescent="0.2"/>
    <row r="12023" ht="12.75" hidden="1" customHeight="1" x14ac:dyDescent="0.2"/>
    <row r="12024" ht="12.75" hidden="1" customHeight="1" x14ac:dyDescent="0.2"/>
    <row r="12025" ht="12.75" hidden="1" customHeight="1" x14ac:dyDescent="0.2"/>
    <row r="12026" ht="12.75" hidden="1" customHeight="1" x14ac:dyDescent="0.2"/>
    <row r="12027" ht="12.75" hidden="1" customHeight="1" x14ac:dyDescent="0.2"/>
    <row r="12028" ht="12.75" hidden="1" customHeight="1" x14ac:dyDescent="0.2"/>
    <row r="12029" ht="12.75" hidden="1" customHeight="1" x14ac:dyDescent="0.2"/>
    <row r="12030" ht="12.75" hidden="1" customHeight="1" x14ac:dyDescent="0.2"/>
    <row r="12031" ht="12.75" hidden="1" customHeight="1" x14ac:dyDescent="0.2"/>
    <row r="12032" ht="12.75" hidden="1" customHeight="1" x14ac:dyDescent="0.2"/>
    <row r="12033" ht="12.75" hidden="1" customHeight="1" x14ac:dyDescent="0.2"/>
    <row r="12034" ht="12.75" hidden="1" customHeight="1" x14ac:dyDescent="0.2"/>
    <row r="12035" ht="12.75" hidden="1" customHeight="1" x14ac:dyDescent="0.2"/>
    <row r="12036" ht="12.75" hidden="1" customHeight="1" x14ac:dyDescent="0.2"/>
    <row r="12037" ht="12.75" hidden="1" customHeight="1" x14ac:dyDescent="0.2"/>
    <row r="12038" ht="12.75" hidden="1" customHeight="1" x14ac:dyDescent="0.2"/>
    <row r="12039" ht="12.75" hidden="1" customHeight="1" x14ac:dyDescent="0.2"/>
    <row r="12040" ht="12.75" hidden="1" customHeight="1" x14ac:dyDescent="0.2"/>
    <row r="12041" ht="12.75" hidden="1" customHeight="1" x14ac:dyDescent="0.2"/>
    <row r="12042" ht="12.75" hidden="1" customHeight="1" x14ac:dyDescent="0.2"/>
    <row r="12043" ht="12.75" hidden="1" customHeight="1" x14ac:dyDescent="0.2"/>
    <row r="12044" ht="12.75" hidden="1" customHeight="1" x14ac:dyDescent="0.2"/>
    <row r="12045" ht="12.75" hidden="1" customHeight="1" x14ac:dyDescent="0.2"/>
    <row r="12046" ht="12.75" hidden="1" customHeight="1" x14ac:dyDescent="0.2"/>
    <row r="12047" ht="12.75" hidden="1" customHeight="1" x14ac:dyDescent="0.2"/>
    <row r="12048" ht="12.75" hidden="1" customHeight="1" x14ac:dyDescent="0.2"/>
    <row r="12049" ht="12.75" hidden="1" customHeight="1" x14ac:dyDescent="0.2"/>
    <row r="12050" ht="12.75" hidden="1" customHeight="1" x14ac:dyDescent="0.2"/>
    <row r="12051" ht="12.75" hidden="1" customHeight="1" x14ac:dyDescent="0.2"/>
    <row r="12052" ht="12.75" hidden="1" customHeight="1" x14ac:dyDescent="0.2"/>
    <row r="12053" ht="12.75" hidden="1" customHeight="1" x14ac:dyDescent="0.2"/>
    <row r="12054" ht="12.75" hidden="1" customHeight="1" x14ac:dyDescent="0.2"/>
    <row r="12055" ht="12.75" hidden="1" customHeight="1" x14ac:dyDescent="0.2"/>
    <row r="12056" ht="12.75" hidden="1" customHeight="1" x14ac:dyDescent="0.2"/>
    <row r="12057" ht="12.75" hidden="1" customHeight="1" x14ac:dyDescent="0.2"/>
    <row r="12058" ht="12.75" hidden="1" customHeight="1" x14ac:dyDescent="0.2"/>
    <row r="12059" ht="12.75" hidden="1" customHeight="1" x14ac:dyDescent="0.2"/>
    <row r="12060" ht="12.75" hidden="1" customHeight="1" x14ac:dyDescent="0.2"/>
    <row r="12061" ht="12.75" hidden="1" customHeight="1" x14ac:dyDescent="0.2"/>
    <row r="12062" ht="12.75" hidden="1" customHeight="1" x14ac:dyDescent="0.2"/>
    <row r="12063" ht="12.75" hidden="1" customHeight="1" x14ac:dyDescent="0.2"/>
    <row r="12064" ht="12.75" hidden="1" customHeight="1" x14ac:dyDescent="0.2"/>
    <row r="12065" ht="12.75" hidden="1" customHeight="1" x14ac:dyDescent="0.2"/>
    <row r="12066" ht="12.75" hidden="1" customHeight="1" x14ac:dyDescent="0.2"/>
    <row r="12067" ht="12.75" hidden="1" customHeight="1" x14ac:dyDescent="0.2"/>
    <row r="12068" ht="12.75" hidden="1" customHeight="1" x14ac:dyDescent="0.2"/>
    <row r="12069" ht="12.75" hidden="1" customHeight="1" x14ac:dyDescent="0.2"/>
    <row r="12070" ht="12.75" hidden="1" customHeight="1" x14ac:dyDescent="0.2"/>
    <row r="12071" ht="12.75" hidden="1" customHeight="1" x14ac:dyDescent="0.2"/>
    <row r="12072" ht="12.75" hidden="1" customHeight="1" x14ac:dyDescent="0.2"/>
    <row r="12073" ht="12.75" hidden="1" customHeight="1" x14ac:dyDescent="0.2"/>
    <row r="12074" ht="12.75" hidden="1" customHeight="1" x14ac:dyDescent="0.2"/>
    <row r="12075" ht="12.75" hidden="1" customHeight="1" x14ac:dyDescent="0.2"/>
    <row r="12076" ht="12.75" hidden="1" customHeight="1" x14ac:dyDescent="0.2"/>
    <row r="12077" ht="12.75" hidden="1" customHeight="1" x14ac:dyDescent="0.2"/>
    <row r="12078" ht="12.75" hidden="1" customHeight="1" x14ac:dyDescent="0.2"/>
    <row r="12079" ht="12.75" hidden="1" customHeight="1" x14ac:dyDescent="0.2"/>
    <row r="12080" ht="12.75" hidden="1" customHeight="1" x14ac:dyDescent="0.2"/>
    <row r="12081" ht="12.75" hidden="1" customHeight="1" x14ac:dyDescent="0.2"/>
    <row r="12082" ht="12.75" hidden="1" customHeight="1" x14ac:dyDescent="0.2"/>
    <row r="12083" ht="12.75" hidden="1" customHeight="1" x14ac:dyDescent="0.2"/>
    <row r="12084" ht="12.75" hidden="1" customHeight="1" x14ac:dyDescent="0.2"/>
    <row r="12085" ht="12.75" hidden="1" customHeight="1" x14ac:dyDescent="0.2"/>
    <row r="12086" ht="12.75" hidden="1" customHeight="1" x14ac:dyDescent="0.2"/>
    <row r="12087" ht="12.75" hidden="1" customHeight="1" x14ac:dyDescent="0.2"/>
    <row r="12088" ht="12.75" hidden="1" customHeight="1" x14ac:dyDescent="0.2"/>
    <row r="12089" ht="12.75" hidden="1" customHeight="1" x14ac:dyDescent="0.2"/>
    <row r="12090" ht="12.75" hidden="1" customHeight="1" x14ac:dyDescent="0.2"/>
    <row r="12091" ht="12.75" hidden="1" customHeight="1" x14ac:dyDescent="0.2"/>
    <row r="12092" ht="12.75" hidden="1" customHeight="1" x14ac:dyDescent="0.2"/>
    <row r="12093" ht="12.75" hidden="1" customHeight="1" x14ac:dyDescent="0.2"/>
    <row r="12094" ht="12.75" hidden="1" customHeight="1" x14ac:dyDescent="0.2"/>
    <row r="12095" ht="12.75" hidden="1" customHeight="1" x14ac:dyDescent="0.2"/>
    <row r="12096" ht="12.75" hidden="1" customHeight="1" x14ac:dyDescent="0.2"/>
    <row r="12097" ht="12.75" hidden="1" customHeight="1" x14ac:dyDescent="0.2"/>
    <row r="12098" ht="12.75" hidden="1" customHeight="1" x14ac:dyDescent="0.2"/>
    <row r="12099" ht="12.75" hidden="1" customHeight="1" x14ac:dyDescent="0.2"/>
    <row r="12100" ht="12.75" hidden="1" customHeight="1" x14ac:dyDescent="0.2"/>
    <row r="12101" ht="12.75" hidden="1" customHeight="1" x14ac:dyDescent="0.2"/>
    <row r="12102" ht="12.75" hidden="1" customHeight="1" x14ac:dyDescent="0.2"/>
    <row r="12103" ht="12.75" hidden="1" customHeight="1" x14ac:dyDescent="0.2"/>
    <row r="12104" ht="12.75" hidden="1" customHeight="1" x14ac:dyDescent="0.2"/>
    <row r="12105" ht="12.75" hidden="1" customHeight="1" x14ac:dyDescent="0.2"/>
    <row r="12106" ht="12.75" hidden="1" customHeight="1" x14ac:dyDescent="0.2"/>
    <row r="12107" ht="12.75" hidden="1" customHeight="1" x14ac:dyDescent="0.2"/>
    <row r="12108" ht="12.75" hidden="1" customHeight="1" x14ac:dyDescent="0.2"/>
    <row r="12109" ht="12.75" hidden="1" customHeight="1" x14ac:dyDescent="0.2"/>
    <row r="12110" ht="12.75" hidden="1" customHeight="1" x14ac:dyDescent="0.2"/>
    <row r="12111" ht="12.75" hidden="1" customHeight="1" x14ac:dyDescent="0.2"/>
    <row r="12112" ht="12.75" hidden="1" customHeight="1" x14ac:dyDescent="0.2"/>
    <row r="12113" ht="12.75" hidden="1" customHeight="1" x14ac:dyDescent="0.2"/>
    <row r="12114" ht="12.75" hidden="1" customHeight="1" x14ac:dyDescent="0.2"/>
    <row r="12115" ht="12.75" hidden="1" customHeight="1" x14ac:dyDescent="0.2"/>
    <row r="12116" ht="12.75" hidden="1" customHeight="1" x14ac:dyDescent="0.2"/>
    <row r="12117" ht="12.75" hidden="1" customHeight="1" x14ac:dyDescent="0.2"/>
    <row r="12118" ht="12.75" hidden="1" customHeight="1" x14ac:dyDescent="0.2"/>
    <row r="12119" ht="12.75" hidden="1" customHeight="1" x14ac:dyDescent="0.2"/>
    <row r="12120" ht="12.75" hidden="1" customHeight="1" x14ac:dyDescent="0.2"/>
    <row r="12121" ht="12.75" hidden="1" customHeight="1" x14ac:dyDescent="0.2"/>
    <row r="12122" ht="12.75" hidden="1" customHeight="1" x14ac:dyDescent="0.2"/>
    <row r="12123" ht="12.75" hidden="1" customHeight="1" x14ac:dyDescent="0.2"/>
    <row r="12124" ht="12.75" hidden="1" customHeight="1" x14ac:dyDescent="0.2"/>
    <row r="12125" ht="12.75" hidden="1" customHeight="1" x14ac:dyDescent="0.2"/>
    <row r="12126" ht="12.75" hidden="1" customHeight="1" x14ac:dyDescent="0.2"/>
    <row r="12127" ht="12.75" hidden="1" customHeight="1" x14ac:dyDescent="0.2"/>
    <row r="12128" ht="12.75" hidden="1" customHeight="1" x14ac:dyDescent="0.2"/>
    <row r="12129" ht="12.75" hidden="1" customHeight="1" x14ac:dyDescent="0.2"/>
    <row r="12130" ht="12.75" hidden="1" customHeight="1" x14ac:dyDescent="0.2"/>
    <row r="12131" ht="12.75" hidden="1" customHeight="1" x14ac:dyDescent="0.2"/>
    <row r="12132" ht="12.75" hidden="1" customHeight="1" x14ac:dyDescent="0.2"/>
    <row r="12133" ht="12.75" hidden="1" customHeight="1" x14ac:dyDescent="0.2"/>
    <row r="12134" ht="12.75" hidden="1" customHeight="1" x14ac:dyDescent="0.2"/>
    <row r="12135" ht="12.75" hidden="1" customHeight="1" x14ac:dyDescent="0.2"/>
    <row r="12136" ht="12.75" hidden="1" customHeight="1" x14ac:dyDescent="0.2"/>
    <row r="12137" ht="12.75" hidden="1" customHeight="1" x14ac:dyDescent="0.2"/>
    <row r="12138" ht="12.75" hidden="1" customHeight="1" x14ac:dyDescent="0.2"/>
    <row r="12139" ht="12.75" hidden="1" customHeight="1" x14ac:dyDescent="0.2"/>
    <row r="12140" ht="12.75" hidden="1" customHeight="1" x14ac:dyDescent="0.2"/>
    <row r="12141" ht="12.75" hidden="1" customHeight="1" x14ac:dyDescent="0.2"/>
    <row r="12142" ht="12.75" hidden="1" customHeight="1" x14ac:dyDescent="0.2"/>
    <row r="12143" ht="12.75" hidden="1" customHeight="1" x14ac:dyDescent="0.2"/>
    <row r="12144" ht="12.75" hidden="1" customHeight="1" x14ac:dyDescent="0.2"/>
    <row r="12145" ht="12.75" hidden="1" customHeight="1" x14ac:dyDescent="0.2"/>
    <row r="12146" ht="12.75" hidden="1" customHeight="1" x14ac:dyDescent="0.2"/>
    <row r="12147" ht="12.75" hidden="1" customHeight="1" x14ac:dyDescent="0.2"/>
    <row r="12148" ht="12.75" hidden="1" customHeight="1" x14ac:dyDescent="0.2"/>
    <row r="12149" ht="12.75" hidden="1" customHeight="1" x14ac:dyDescent="0.2"/>
    <row r="12150" ht="12.75" hidden="1" customHeight="1" x14ac:dyDescent="0.2"/>
    <row r="12151" ht="12.75" hidden="1" customHeight="1" x14ac:dyDescent="0.2"/>
    <row r="12152" ht="12.75" hidden="1" customHeight="1" x14ac:dyDescent="0.2"/>
    <row r="12153" ht="12.75" hidden="1" customHeight="1" x14ac:dyDescent="0.2"/>
    <row r="12154" ht="12.75" hidden="1" customHeight="1" x14ac:dyDescent="0.2"/>
    <row r="12155" ht="12.75" hidden="1" customHeight="1" x14ac:dyDescent="0.2"/>
    <row r="12156" ht="12.75" hidden="1" customHeight="1" x14ac:dyDescent="0.2"/>
    <row r="12157" ht="12.75" hidden="1" customHeight="1" x14ac:dyDescent="0.2"/>
    <row r="12158" ht="12.75" hidden="1" customHeight="1" x14ac:dyDescent="0.2"/>
    <row r="12159" ht="12.75" hidden="1" customHeight="1" x14ac:dyDescent="0.2"/>
    <row r="12160" ht="12.75" hidden="1" customHeight="1" x14ac:dyDescent="0.2"/>
    <row r="12161" ht="12.75" hidden="1" customHeight="1" x14ac:dyDescent="0.2"/>
    <row r="12162" ht="12.75" hidden="1" customHeight="1" x14ac:dyDescent="0.2"/>
    <row r="12163" ht="12.75" hidden="1" customHeight="1" x14ac:dyDescent="0.2"/>
    <row r="12164" ht="12.75" hidden="1" customHeight="1" x14ac:dyDescent="0.2"/>
    <row r="12165" ht="12.75" hidden="1" customHeight="1" x14ac:dyDescent="0.2"/>
    <row r="12166" ht="12.75" hidden="1" customHeight="1" x14ac:dyDescent="0.2"/>
    <row r="12167" ht="12.75" hidden="1" customHeight="1" x14ac:dyDescent="0.2"/>
    <row r="12168" ht="12.75" hidden="1" customHeight="1" x14ac:dyDescent="0.2"/>
    <row r="12169" ht="12.75" hidden="1" customHeight="1" x14ac:dyDescent="0.2"/>
    <row r="12170" ht="12.75" hidden="1" customHeight="1" x14ac:dyDescent="0.2"/>
    <row r="12171" ht="12.75" hidden="1" customHeight="1" x14ac:dyDescent="0.2"/>
    <row r="12172" ht="12.75" hidden="1" customHeight="1" x14ac:dyDescent="0.2"/>
    <row r="12173" ht="12.75" hidden="1" customHeight="1" x14ac:dyDescent="0.2"/>
    <row r="12174" ht="12.75" hidden="1" customHeight="1" x14ac:dyDescent="0.2"/>
    <row r="12175" ht="12.75" hidden="1" customHeight="1" x14ac:dyDescent="0.2"/>
    <row r="12176" ht="12.75" hidden="1" customHeight="1" x14ac:dyDescent="0.2"/>
    <row r="12177" ht="12.75" hidden="1" customHeight="1" x14ac:dyDescent="0.2"/>
    <row r="12178" ht="12.75" hidden="1" customHeight="1" x14ac:dyDescent="0.2"/>
    <row r="12179" ht="12.75" hidden="1" customHeight="1" x14ac:dyDescent="0.2"/>
    <row r="12180" ht="12.75" hidden="1" customHeight="1" x14ac:dyDescent="0.2"/>
    <row r="12181" ht="12.75" hidden="1" customHeight="1" x14ac:dyDescent="0.2"/>
    <row r="12182" ht="12.75" hidden="1" customHeight="1" x14ac:dyDescent="0.2"/>
    <row r="12183" ht="12.75" hidden="1" customHeight="1" x14ac:dyDescent="0.2"/>
    <row r="12184" ht="12.75" hidden="1" customHeight="1" x14ac:dyDescent="0.2"/>
    <row r="12185" ht="12.75" hidden="1" customHeight="1" x14ac:dyDescent="0.2"/>
    <row r="12186" ht="12.75" hidden="1" customHeight="1" x14ac:dyDescent="0.2"/>
    <row r="12187" ht="12.75" hidden="1" customHeight="1" x14ac:dyDescent="0.2"/>
    <row r="12188" ht="12.75" hidden="1" customHeight="1" x14ac:dyDescent="0.2"/>
    <row r="12189" ht="12.75" hidden="1" customHeight="1" x14ac:dyDescent="0.2"/>
    <row r="12190" ht="12.75" hidden="1" customHeight="1" x14ac:dyDescent="0.2"/>
    <row r="12191" ht="12.75" hidden="1" customHeight="1" x14ac:dyDescent="0.2"/>
    <row r="12192" ht="12.75" hidden="1" customHeight="1" x14ac:dyDescent="0.2"/>
    <row r="12193" ht="12.75" hidden="1" customHeight="1" x14ac:dyDescent="0.2"/>
    <row r="12194" ht="12.75" hidden="1" customHeight="1" x14ac:dyDescent="0.2"/>
    <row r="12195" ht="12.75" hidden="1" customHeight="1" x14ac:dyDescent="0.2"/>
    <row r="12196" ht="12.75" hidden="1" customHeight="1" x14ac:dyDescent="0.2"/>
    <row r="12197" ht="12.75" hidden="1" customHeight="1" x14ac:dyDescent="0.2"/>
    <row r="12198" ht="12.75" hidden="1" customHeight="1" x14ac:dyDescent="0.2"/>
    <row r="12199" ht="12.75" hidden="1" customHeight="1" x14ac:dyDescent="0.2"/>
    <row r="12200" ht="12.75" hidden="1" customHeight="1" x14ac:dyDescent="0.2"/>
    <row r="12201" ht="12.75" hidden="1" customHeight="1" x14ac:dyDescent="0.2"/>
    <row r="12202" ht="12.75" hidden="1" customHeight="1" x14ac:dyDescent="0.2"/>
    <row r="12203" ht="12.75" hidden="1" customHeight="1" x14ac:dyDescent="0.2"/>
    <row r="12204" ht="12.75" hidden="1" customHeight="1" x14ac:dyDescent="0.2"/>
    <row r="12205" ht="12.75" hidden="1" customHeight="1" x14ac:dyDescent="0.2"/>
    <row r="12206" ht="12.75" hidden="1" customHeight="1" x14ac:dyDescent="0.2"/>
    <row r="12207" ht="12.75" hidden="1" customHeight="1" x14ac:dyDescent="0.2"/>
    <row r="12208" ht="12.75" hidden="1" customHeight="1" x14ac:dyDescent="0.2"/>
    <row r="12209" ht="12.75" hidden="1" customHeight="1" x14ac:dyDescent="0.2"/>
    <row r="12210" ht="12.75" hidden="1" customHeight="1" x14ac:dyDescent="0.2"/>
    <row r="12211" ht="12.75" hidden="1" customHeight="1" x14ac:dyDescent="0.2"/>
    <row r="12212" ht="12.75" hidden="1" customHeight="1" x14ac:dyDescent="0.2"/>
    <row r="12213" ht="12.75" hidden="1" customHeight="1" x14ac:dyDescent="0.2"/>
    <row r="12214" ht="12.75" hidden="1" customHeight="1" x14ac:dyDescent="0.2"/>
    <row r="12215" ht="12.75" hidden="1" customHeight="1" x14ac:dyDescent="0.2"/>
    <row r="12216" ht="12.75" hidden="1" customHeight="1" x14ac:dyDescent="0.2"/>
    <row r="12217" ht="12.75" hidden="1" customHeight="1" x14ac:dyDescent="0.2"/>
    <row r="12218" ht="12.75" hidden="1" customHeight="1" x14ac:dyDescent="0.2"/>
    <row r="12219" ht="12.75" hidden="1" customHeight="1" x14ac:dyDescent="0.2"/>
    <row r="12220" ht="12.75" hidden="1" customHeight="1" x14ac:dyDescent="0.2"/>
    <row r="12221" ht="12.75" hidden="1" customHeight="1" x14ac:dyDescent="0.2"/>
    <row r="12222" ht="12.75" hidden="1" customHeight="1" x14ac:dyDescent="0.2"/>
    <row r="12223" ht="12.75" hidden="1" customHeight="1" x14ac:dyDescent="0.2"/>
    <row r="12224" ht="12.75" hidden="1" customHeight="1" x14ac:dyDescent="0.2"/>
    <row r="12225" ht="12.75" hidden="1" customHeight="1" x14ac:dyDescent="0.2"/>
    <row r="12226" ht="12.75" hidden="1" customHeight="1" x14ac:dyDescent="0.2"/>
    <row r="12227" ht="12.75" hidden="1" customHeight="1" x14ac:dyDescent="0.2"/>
    <row r="12228" ht="12.75" hidden="1" customHeight="1" x14ac:dyDescent="0.2"/>
    <row r="12229" ht="12.75" hidden="1" customHeight="1" x14ac:dyDescent="0.2"/>
    <row r="12230" ht="12.75" hidden="1" customHeight="1" x14ac:dyDescent="0.2"/>
    <row r="12231" ht="12.75" hidden="1" customHeight="1" x14ac:dyDescent="0.2"/>
    <row r="12232" ht="12.75" hidden="1" customHeight="1" x14ac:dyDescent="0.2"/>
    <row r="12233" ht="12.75" hidden="1" customHeight="1" x14ac:dyDescent="0.2"/>
    <row r="12234" ht="12.75" hidden="1" customHeight="1" x14ac:dyDescent="0.2"/>
    <row r="12235" ht="12.75" hidden="1" customHeight="1" x14ac:dyDescent="0.2"/>
    <row r="12236" ht="12.75" hidden="1" customHeight="1" x14ac:dyDescent="0.2"/>
    <row r="12237" ht="12.75" hidden="1" customHeight="1" x14ac:dyDescent="0.2"/>
    <row r="12238" ht="12.75" hidden="1" customHeight="1" x14ac:dyDescent="0.2"/>
    <row r="12239" ht="12.75" hidden="1" customHeight="1" x14ac:dyDescent="0.2"/>
    <row r="12240" ht="12.75" hidden="1" customHeight="1" x14ac:dyDescent="0.2"/>
    <row r="12241" ht="12.75" hidden="1" customHeight="1" x14ac:dyDescent="0.2"/>
    <row r="12242" ht="12.75" hidden="1" customHeight="1" x14ac:dyDescent="0.2"/>
    <row r="12243" ht="12.75" hidden="1" customHeight="1" x14ac:dyDescent="0.2"/>
    <row r="12244" ht="12.75" hidden="1" customHeight="1" x14ac:dyDescent="0.2"/>
    <row r="12245" ht="12.75" hidden="1" customHeight="1" x14ac:dyDescent="0.2"/>
    <row r="12246" ht="12.75" hidden="1" customHeight="1" x14ac:dyDescent="0.2"/>
    <row r="12247" ht="12.75" hidden="1" customHeight="1" x14ac:dyDescent="0.2"/>
    <row r="12248" ht="12.75" hidden="1" customHeight="1" x14ac:dyDescent="0.2"/>
    <row r="12249" ht="12.75" hidden="1" customHeight="1" x14ac:dyDescent="0.2"/>
    <row r="12250" ht="12.75" hidden="1" customHeight="1" x14ac:dyDescent="0.2"/>
    <row r="12251" ht="12.75" hidden="1" customHeight="1" x14ac:dyDescent="0.2"/>
    <row r="12252" ht="12.75" hidden="1" customHeight="1" x14ac:dyDescent="0.2"/>
    <row r="12253" ht="12.75" hidden="1" customHeight="1" x14ac:dyDescent="0.2"/>
    <row r="12254" ht="12.75" hidden="1" customHeight="1" x14ac:dyDescent="0.2"/>
    <row r="12255" ht="12.75" hidden="1" customHeight="1" x14ac:dyDescent="0.2"/>
    <row r="12256" ht="12.75" hidden="1" customHeight="1" x14ac:dyDescent="0.2"/>
    <row r="12257" ht="12.75" hidden="1" customHeight="1" x14ac:dyDescent="0.2"/>
    <row r="12258" ht="12.75" hidden="1" customHeight="1" x14ac:dyDescent="0.2"/>
    <row r="12259" ht="12.75" hidden="1" customHeight="1" x14ac:dyDescent="0.2"/>
    <row r="12260" ht="12.75" hidden="1" customHeight="1" x14ac:dyDescent="0.2"/>
    <row r="12261" ht="12.75" hidden="1" customHeight="1" x14ac:dyDescent="0.2"/>
    <row r="12262" ht="12.75" hidden="1" customHeight="1" x14ac:dyDescent="0.2"/>
    <row r="12263" ht="12.75" hidden="1" customHeight="1" x14ac:dyDescent="0.2"/>
    <row r="12264" ht="12.75" hidden="1" customHeight="1" x14ac:dyDescent="0.2"/>
    <row r="12265" ht="12.75" hidden="1" customHeight="1" x14ac:dyDescent="0.2"/>
    <row r="12266" ht="12.75" hidden="1" customHeight="1" x14ac:dyDescent="0.2"/>
    <row r="12267" ht="12.75" hidden="1" customHeight="1" x14ac:dyDescent="0.2"/>
    <row r="12268" ht="12.75" hidden="1" customHeight="1" x14ac:dyDescent="0.2"/>
    <row r="12269" ht="12.75" hidden="1" customHeight="1" x14ac:dyDescent="0.2"/>
    <row r="12270" ht="12.75" hidden="1" customHeight="1" x14ac:dyDescent="0.2"/>
    <row r="12271" ht="12.75" hidden="1" customHeight="1" x14ac:dyDescent="0.2"/>
    <row r="12272" ht="12.75" hidden="1" customHeight="1" x14ac:dyDescent="0.2"/>
    <row r="12273" ht="12.75" hidden="1" customHeight="1" x14ac:dyDescent="0.2"/>
    <row r="12274" ht="12.75" hidden="1" customHeight="1" x14ac:dyDescent="0.2"/>
    <row r="12275" ht="12.75" hidden="1" customHeight="1" x14ac:dyDescent="0.2"/>
    <row r="12276" ht="12.75" hidden="1" customHeight="1" x14ac:dyDescent="0.2"/>
    <row r="12277" ht="12.75" hidden="1" customHeight="1" x14ac:dyDescent="0.2"/>
    <row r="12278" ht="12.75" hidden="1" customHeight="1" x14ac:dyDescent="0.2"/>
    <row r="12279" ht="12.75" hidden="1" customHeight="1" x14ac:dyDescent="0.2"/>
    <row r="12280" ht="12.75" hidden="1" customHeight="1" x14ac:dyDescent="0.2"/>
    <row r="12281" ht="12.75" hidden="1" customHeight="1" x14ac:dyDescent="0.2"/>
    <row r="12282" ht="12.75" hidden="1" customHeight="1" x14ac:dyDescent="0.2"/>
    <row r="12283" ht="12.75" hidden="1" customHeight="1" x14ac:dyDescent="0.2"/>
    <row r="12284" ht="12.75" hidden="1" customHeight="1" x14ac:dyDescent="0.2"/>
    <row r="12285" ht="12.75" hidden="1" customHeight="1" x14ac:dyDescent="0.2"/>
    <row r="12286" ht="12.75" hidden="1" customHeight="1" x14ac:dyDescent="0.2"/>
    <row r="12287" ht="12.75" hidden="1" customHeight="1" x14ac:dyDescent="0.2"/>
    <row r="12288" ht="12.75" hidden="1" customHeight="1" x14ac:dyDescent="0.2"/>
    <row r="12289" ht="12.75" hidden="1" customHeight="1" x14ac:dyDescent="0.2"/>
    <row r="12290" ht="12.75" hidden="1" customHeight="1" x14ac:dyDescent="0.2"/>
    <row r="12291" ht="12.75" hidden="1" customHeight="1" x14ac:dyDescent="0.2"/>
    <row r="12292" ht="12.75" hidden="1" customHeight="1" x14ac:dyDescent="0.2"/>
    <row r="12293" ht="12.75" hidden="1" customHeight="1" x14ac:dyDescent="0.2"/>
    <row r="12294" ht="12.75" hidden="1" customHeight="1" x14ac:dyDescent="0.2"/>
    <row r="12295" ht="12.75" hidden="1" customHeight="1" x14ac:dyDescent="0.2"/>
    <row r="12296" ht="12.75" hidden="1" customHeight="1" x14ac:dyDescent="0.2"/>
    <row r="12297" ht="12.75" hidden="1" customHeight="1" x14ac:dyDescent="0.2"/>
    <row r="12298" ht="12.75" hidden="1" customHeight="1" x14ac:dyDescent="0.2"/>
    <row r="12299" ht="12.75" hidden="1" customHeight="1" x14ac:dyDescent="0.2"/>
    <row r="12300" ht="12.75" hidden="1" customHeight="1" x14ac:dyDescent="0.2"/>
    <row r="12301" ht="12.75" hidden="1" customHeight="1" x14ac:dyDescent="0.2"/>
    <row r="12302" ht="12.75" hidden="1" customHeight="1" x14ac:dyDescent="0.2"/>
    <row r="12303" ht="12.75" hidden="1" customHeight="1" x14ac:dyDescent="0.2"/>
    <row r="12304" ht="12.75" hidden="1" customHeight="1" x14ac:dyDescent="0.2"/>
    <row r="12305" ht="12.75" hidden="1" customHeight="1" x14ac:dyDescent="0.2"/>
    <row r="12306" ht="12.75" hidden="1" customHeight="1" x14ac:dyDescent="0.2"/>
    <row r="12307" ht="12.75" hidden="1" customHeight="1" x14ac:dyDescent="0.2"/>
    <row r="12308" ht="12.75" hidden="1" customHeight="1" x14ac:dyDescent="0.2"/>
    <row r="12309" ht="12.75" hidden="1" customHeight="1" x14ac:dyDescent="0.2"/>
    <row r="12310" ht="12.75" hidden="1" customHeight="1" x14ac:dyDescent="0.2"/>
    <row r="12311" ht="12.75" hidden="1" customHeight="1" x14ac:dyDescent="0.2"/>
    <row r="12312" ht="12.75" hidden="1" customHeight="1" x14ac:dyDescent="0.2"/>
    <row r="12313" ht="12.75" hidden="1" customHeight="1" x14ac:dyDescent="0.2"/>
    <row r="12314" ht="12.75" hidden="1" customHeight="1" x14ac:dyDescent="0.2"/>
    <row r="12315" ht="12.75" hidden="1" customHeight="1" x14ac:dyDescent="0.2"/>
    <row r="12316" ht="12.75" hidden="1" customHeight="1" x14ac:dyDescent="0.2"/>
    <row r="12317" ht="12.75" hidden="1" customHeight="1" x14ac:dyDescent="0.2"/>
    <row r="12318" ht="12.75" hidden="1" customHeight="1" x14ac:dyDescent="0.2"/>
    <row r="12319" ht="12.75" hidden="1" customHeight="1" x14ac:dyDescent="0.2"/>
    <row r="12320" ht="12.75" hidden="1" customHeight="1" x14ac:dyDescent="0.2"/>
    <row r="12321" ht="12.75" hidden="1" customHeight="1" x14ac:dyDescent="0.2"/>
    <row r="12322" ht="12.75" hidden="1" customHeight="1" x14ac:dyDescent="0.2"/>
    <row r="12323" ht="12.75" hidden="1" customHeight="1" x14ac:dyDescent="0.2"/>
    <row r="12324" ht="12.75" hidden="1" customHeight="1" x14ac:dyDescent="0.2"/>
    <row r="12325" ht="12.75" hidden="1" customHeight="1" x14ac:dyDescent="0.2"/>
    <row r="12326" ht="12.75" hidden="1" customHeight="1" x14ac:dyDescent="0.2"/>
    <row r="12327" ht="12.75" hidden="1" customHeight="1" x14ac:dyDescent="0.2"/>
    <row r="12328" ht="12.75" hidden="1" customHeight="1" x14ac:dyDescent="0.2"/>
    <row r="12329" ht="12.75" hidden="1" customHeight="1" x14ac:dyDescent="0.2"/>
    <row r="12330" ht="12.75" hidden="1" customHeight="1" x14ac:dyDescent="0.2"/>
    <row r="12331" ht="12.75" hidden="1" customHeight="1" x14ac:dyDescent="0.2"/>
    <row r="12332" ht="12.75" hidden="1" customHeight="1" x14ac:dyDescent="0.2"/>
    <row r="12333" ht="12.75" hidden="1" customHeight="1" x14ac:dyDescent="0.2"/>
    <row r="12334" ht="12.75" hidden="1" customHeight="1" x14ac:dyDescent="0.2"/>
    <row r="12335" ht="12.75" hidden="1" customHeight="1" x14ac:dyDescent="0.2"/>
    <row r="12336" ht="12.75" hidden="1" customHeight="1" x14ac:dyDescent="0.2"/>
    <row r="12337" ht="12.75" hidden="1" customHeight="1" x14ac:dyDescent="0.2"/>
    <row r="12338" ht="12.75" hidden="1" customHeight="1" x14ac:dyDescent="0.2"/>
    <row r="12339" ht="12.75" hidden="1" customHeight="1" x14ac:dyDescent="0.2"/>
    <row r="12340" ht="12.75" hidden="1" customHeight="1" x14ac:dyDescent="0.2"/>
    <row r="12341" ht="12.75" hidden="1" customHeight="1" x14ac:dyDescent="0.2"/>
    <row r="12342" ht="12.75" hidden="1" customHeight="1" x14ac:dyDescent="0.2"/>
    <row r="12343" ht="12.75" hidden="1" customHeight="1" x14ac:dyDescent="0.2"/>
    <row r="12344" ht="12.75" hidden="1" customHeight="1" x14ac:dyDescent="0.2"/>
    <row r="12345" ht="12.75" hidden="1" customHeight="1" x14ac:dyDescent="0.2"/>
    <row r="12346" ht="12.75" hidden="1" customHeight="1" x14ac:dyDescent="0.2"/>
    <row r="12347" ht="12.75" hidden="1" customHeight="1" x14ac:dyDescent="0.2"/>
    <row r="12348" ht="12.75" hidden="1" customHeight="1" x14ac:dyDescent="0.2"/>
    <row r="12349" ht="12.75" hidden="1" customHeight="1" x14ac:dyDescent="0.2"/>
    <row r="12350" ht="12.75" hidden="1" customHeight="1" x14ac:dyDescent="0.2"/>
    <row r="12351" ht="12.75" hidden="1" customHeight="1" x14ac:dyDescent="0.2"/>
    <row r="12352" ht="12.75" hidden="1" customHeight="1" x14ac:dyDescent="0.2"/>
    <row r="12353" ht="12.75" hidden="1" customHeight="1" x14ac:dyDescent="0.2"/>
    <row r="12354" ht="12.75" hidden="1" customHeight="1" x14ac:dyDescent="0.2"/>
    <row r="12355" ht="12.75" hidden="1" customHeight="1" x14ac:dyDescent="0.2"/>
    <row r="12356" ht="12.75" hidden="1" customHeight="1" x14ac:dyDescent="0.2"/>
    <row r="12357" ht="12.75" hidden="1" customHeight="1" x14ac:dyDescent="0.2"/>
    <row r="12358" ht="12.75" hidden="1" customHeight="1" x14ac:dyDescent="0.2"/>
    <row r="12359" ht="12.75" hidden="1" customHeight="1" x14ac:dyDescent="0.2"/>
    <row r="12360" ht="12.75" hidden="1" customHeight="1" x14ac:dyDescent="0.2"/>
    <row r="12361" ht="12.75" hidden="1" customHeight="1" x14ac:dyDescent="0.2"/>
    <row r="12362" ht="12.75" hidden="1" customHeight="1" x14ac:dyDescent="0.2"/>
    <row r="12363" ht="12.75" hidden="1" customHeight="1" x14ac:dyDescent="0.2"/>
    <row r="12364" ht="12.75" hidden="1" customHeight="1" x14ac:dyDescent="0.2"/>
    <row r="12365" ht="12.75" hidden="1" customHeight="1" x14ac:dyDescent="0.2"/>
    <row r="12366" ht="12.75" hidden="1" customHeight="1" x14ac:dyDescent="0.2"/>
    <row r="12367" ht="12.75" hidden="1" customHeight="1" x14ac:dyDescent="0.2"/>
    <row r="12368" ht="12.75" hidden="1" customHeight="1" x14ac:dyDescent="0.2"/>
    <row r="12369" ht="12.75" hidden="1" customHeight="1" x14ac:dyDescent="0.2"/>
    <row r="12370" ht="12.75" hidden="1" customHeight="1" x14ac:dyDescent="0.2"/>
    <row r="12371" ht="12.75" hidden="1" customHeight="1" x14ac:dyDescent="0.2"/>
    <row r="12372" ht="12.75" hidden="1" customHeight="1" x14ac:dyDescent="0.2"/>
    <row r="12373" ht="12.75" hidden="1" customHeight="1" x14ac:dyDescent="0.2"/>
    <row r="12374" ht="12.75" hidden="1" customHeight="1" x14ac:dyDescent="0.2"/>
    <row r="12375" ht="12.75" hidden="1" customHeight="1" x14ac:dyDescent="0.2"/>
    <row r="12376" ht="12.75" hidden="1" customHeight="1" x14ac:dyDescent="0.2"/>
    <row r="12377" ht="12.75" hidden="1" customHeight="1" x14ac:dyDescent="0.2"/>
    <row r="12378" ht="12.75" hidden="1" customHeight="1" x14ac:dyDescent="0.2"/>
    <row r="12379" ht="12.75" hidden="1" customHeight="1" x14ac:dyDescent="0.2"/>
    <row r="12380" ht="12.75" hidden="1" customHeight="1" x14ac:dyDescent="0.2"/>
    <row r="12381" ht="12.75" hidden="1" customHeight="1" x14ac:dyDescent="0.2"/>
    <row r="12382" ht="12.75" hidden="1" customHeight="1" x14ac:dyDescent="0.2"/>
    <row r="12383" ht="12.75" hidden="1" customHeight="1" x14ac:dyDescent="0.2"/>
    <row r="12384" ht="12.75" hidden="1" customHeight="1" x14ac:dyDescent="0.2"/>
    <row r="12385" ht="12.75" hidden="1" customHeight="1" x14ac:dyDescent="0.2"/>
    <row r="12386" ht="12.75" hidden="1" customHeight="1" x14ac:dyDescent="0.2"/>
    <row r="12387" ht="12.75" hidden="1" customHeight="1" x14ac:dyDescent="0.2"/>
    <row r="12388" ht="12.75" hidden="1" customHeight="1" x14ac:dyDescent="0.2"/>
    <row r="12389" ht="12.75" hidden="1" customHeight="1" x14ac:dyDescent="0.2"/>
    <row r="12390" ht="12.75" hidden="1" customHeight="1" x14ac:dyDescent="0.2"/>
    <row r="12391" ht="12.75" hidden="1" customHeight="1" x14ac:dyDescent="0.2"/>
    <row r="12392" ht="12.75" hidden="1" customHeight="1" x14ac:dyDescent="0.2"/>
    <row r="12393" ht="12.75" hidden="1" customHeight="1" x14ac:dyDescent="0.2"/>
    <row r="12394" ht="12.75" hidden="1" customHeight="1" x14ac:dyDescent="0.2"/>
    <row r="12395" ht="12.75" hidden="1" customHeight="1" x14ac:dyDescent="0.2"/>
    <row r="12396" ht="12.75" hidden="1" customHeight="1" x14ac:dyDescent="0.2"/>
    <row r="12397" ht="12.75" hidden="1" customHeight="1" x14ac:dyDescent="0.2"/>
    <row r="12398" ht="12.75" hidden="1" customHeight="1" x14ac:dyDescent="0.2"/>
    <row r="12399" ht="12.75" hidden="1" customHeight="1" x14ac:dyDescent="0.2"/>
    <row r="12400" ht="12.75" hidden="1" customHeight="1" x14ac:dyDescent="0.2"/>
    <row r="12401" ht="12.75" hidden="1" customHeight="1" x14ac:dyDescent="0.2"/>
    <row r="12402" ht="12.75" hidden="1" customHeight="1" x14ac:dyDescent="0.2"/>
    <row r="12403" ht="12.75" hidden="1" customHeight="1" x14ac:dyDescent="0.2"/>
    <row r="12404" ht="12.75" hidden="1" customHeight="1" x14ac:dyDescent="0.2"/>
    <row r="12405" ht="12.75" hidden="1" customHeight="1" x14ac:dyDescent="0.2"/>
    <row r="12406" ht="12.75" hidden="1" customHeight="1" x14ac:dyDescent="0.2"/>
    <row r="12407" ht="12.75" hidden="1" customHeight="1" x14ac:dyDescent="0.2"/>
    <row r="12408" ht="12.75" hidden="1" customHeight="1" x14ac:dyDescent="0.2"/>
    <row r="12409" ht="12.75" hidden="1" customHeight="1" x14ac:dyDescent="0.2"/>
    <row r="12410" ht="12.75" hidden="1" customHeight="1" x14ac:dyDescent="0.2"/>
    <row r="12411" ht="12.75" hidden="1" customHeight="1" x14ac:dyDescent="0.2"/>
    <row r="12412" ht="12.75" hidden="1" customHeight="1" x14ac:dyDescent="0.2"/>
    <row r="12413" ht="12.75" hidden="1" customHeight="1" x14ac:dyDescent="0.2"/>
    <row r="12414" ht="12.75" hidden="1" customHeight="1" x14ac:dyDescent="0.2"/>
    <row r="12415" ht="12.75" hidden="1" customHeight="1" x14ac:dyDescent="0.2"/>
    <row r="12416" ht="12.75" hidden="1" customHeight="1" x14ac:dyDescent="0.2"/>
    <row r="12417" ht="12.75" hidden="1" customHeight="1" x14ac:dyDescent="0.2"/>
    <row r="12418" ht="12.75" hidden="1" customHeight="1" x14ac:dyDescent="0.2"/>
    <row r="12419" ht="12.75" hidden="1" customHeight="1" x14ac:dyDescent="0.2"/>
    <row r="12420" ht="12.75" hidden="1" customHeight="1" x14ac:dyDescent="0.2"/>
    <row r="12421" ht="12.75" hidden="1" customHeight="1" x14ac:dyDescent="0.2"/>
    <row r="12422" ht="12.75" hidden="1" customHeight="1" x14ac:dyDescent="0.2"/>
    <row r="12423" ht="12.75" hidden="1" customHeight="1" x14ac:dyDescent="0.2"/>
    <row r="12424" ht="12.75" hidden="1" customHeight="1" x14ac:dyDescent="0.2"/>
    <row r="12425" ht="12.75" hidden="1" customHeight="1" x14ac:dyDescent="0.2"/>
    <row r="12426" ht="12.75" hidden="1" customHeight="1" x14ac:dyDescent="0.2"/>
    <row r="12427" ht="12.75" hidden="1" customHeight="1" x14ac:dyDescent="0.2"/>
    <row r="12428" ht="12.75" hidden="1" customHeight="1" x14ac:dyDescent="0.2"/>
    <row r="12429" ht="12.75" hidden="1" customHeight="1" x14ac:dyDescent="0.2"/>
    <row r="12430" ht="12.75" hidden="1" customHeight="1" x14ac:dyDescent="0.2"/>
    <row r="12431" ht="12.75" hidden="1" customHeight="1" x14ac:dyDescent="0.2"/>
    <row r="12432" ht="12.75" hidden="1" customHeight="1" x14ac:dyDescent="0.2"/>
    <row r="12433" ht="12.75" hidden="1" customHeight="1" x14ac:dyDescent="0.2"/>
    <row r="12434" ht="12.75" hidden="1" customHeight="1" x14ac:dyDescent="0.2"/>
    <row r="12435" ht="12.75" hidden="1" customHeight="1" x14ac:dyDescent="0.2"/>
    <row r="12436" ht="12.75" hidden="1" customHeight="1" x14ac:dyDescent="0.2"/>
    <row r="12437" ht="12.75" hidden="1" customHeight="1" x14ac:dyDescent="0.2"/>
    <row r="12438" ht="12.75" hidden="1" customHeight="1" x14ac:dyDescent="0.2"/>
    <row r="12439" ht="12.75" hidden="1" customHeight="1" x14ac:dyDescent="0.2"/>
    <row r="12440" ht="12.75" hidden="1" customHeight="1" x14ac:dyDescent="0.2"/>
    <row r="12441" ht="12.75" hidden="1" customHeight="1" x14ac:dyDescent="0.2"/>
    <row r="12442" ht="12.75" hidden="1" customHeight="1" x14ac:dyDescent="0.2"/>
    <row r="12443" ht="12.75" hidden="1" customHeight="1" x14ac:dyDescent="0.2"/>
    <row r="12444" ht="12.75" hidden="1" customHeight="1" x14ac:dyDescent="0.2"/>
    <row r="12445" ht="12.75" hidden="1" customHeight="1" x14ac:dyDescent="0.2"/>
    <row r="12446" ht="12.75" hidden="1" customHeight="1" x14ac:dyDescent="0.2"/>
    <row r="12447" ht="12.75" hidden="1" customHeight="1" x14ac:dyDescent="0.2"/>
    <row r="12448" ht="12.75" hidden="1" customHeight="1" x14ac:dyDescent="0.2"/>
    <row r="12449" ht="12.75" hidden="1" customHeight="1" x14ac:dyDescent="0.2"/>
    <row r="12450" ht="12.75" hidden="1" customHeight="1" x14ac:dyDescent="0.2"/>
    <row r="12451" ht="12.75" hidden="1" customHeight="1" x14ac:dyDescent="0.2"/>
    <row r="12452" ht="12.75" hidden="1" customHeight="1" x14ac:dyDescent="0.2"/>
    <row r="12453" ht="12.75" hidden="1" customHeight="1" x14ac:dyDescent="0.2"/>
    <row r="12454" ht="12.75" hidden="1" customHeight="1" x14ac:dyDescent="0.2"/>
    <row r="12455" ht="12.75" hidden="1" customHeight="1" x14ac:dyDescent="0.2"/>
    <row r="12456" ht="12.75" hidden="1" customHeight="1" x14ac:dyDescent="0.2"/>
    <row r="12457" ht="12.75" hidden="1" customHeight="1" x14ac:dyDescent="0.2"/>
    <row r="12458" ht="12.75" hidden="1" customHeight="1" x14ac:dyDescent="0.2"/>
    <row r="12459" ht="12.75" hidden="1" customHeight="1" x14ac:dyDescent="0.2"/>
    <row r="12460" ht="12.75" hidden="1" customHeight="1" x14ac:dyDescent="0.2"/>
    <row r="12461" ht="12.75" hidden="1" customHeight="1" x14ac:dyDescent="0.2"/>
    <row r="12462" ht="12.75" hidden="1" customHeight="1" x14ac:dyDescent="0.2"/>
    <row r="12463" ht="12.75" hidden="1" customHeight="1" x14ac:dyDescent="0.2"/>
    <row r="12464" ht="12.75" hidden="1" customHeight="1" x14ac:dyDescent="0.2"/>
    <row r="12465" ht="12.75" hidden="1" customHeight="1" x14ac:dyDescent="0.2"/>
    <row r="12466" ht="12.75" hidden="1" customHeight="1" x14ac:dyDescent="0.2"/>
    <row r="12467" ht="12.75" hidden="1" customHeight="1" x14ac:dyDescent="0.2"/>
    <row r="12468" ht="12.75" hidden="1" customHeight="1" x14ac:dyDescent="0.2"/>
    <row r="12469" ht="12.75" hidden="1" customHeight="1" x14ac:dyDescent="0.2"/>
    <row r="12470" ht="12.75" hidden="1" customHeight="1" x14ac:dyDescent="0.2"/>
    <row r="12471" ht="12.75" hidden="1" customHeight="1" x14ac:dyDescent="0.2"/>
    <row r="12472" ht="12.75" hidden="1" customHeight="1" x14ac:dyDescent="0.2"/>
    <row r="12473" ht="12.75" hidden="1" customHeight="1" x14ac:dyDescent="0.2"/>
    <row r="12474" ht="12.75" hidden="1" customHeight="1" x14ac:dyDescent="0.2"/>
    <row r="12475" ht="12.75" hidden="1" customHeight="1" x14ac:dyDescent="0.2"/>
    <row r="12476" ht="12.75" hidden="1" customHeight="1" x14ac:dyDescent="0.2"/>
    <row r="12477" ht="12.75" hidden="1" customHeight="1" x14ac:dyDescent="0.2"/>
    <row r="12478" ht="12.75" hidden="1" customHeight="1" x14ac:dyDescent="0.2"/>
    <row r="12479" ht="12.75" hidden="1" customHeight="1" x14ac:dyDescent="0.2"/>
    <row r="12480" ht="12.75" hidden="1" customHeight="1" x14ac:dyDescent="0.2"/>
    <row r="12481" ht="12.75" hidden="1" customHeight="1" x14ac:dyDescent="0.2"/>
    <row r="12482" ht="12.75" hidden="1" customHeight="1" x14ac:dyDescent="0.2"/>
    <row r="12483" ht="12.75" hidden="1" customHeight="1" x14ac:dyDescent="0.2"/>
    <row r="12484" ht="12.75" hidden="1" customHeight="1" x14ac:dyDescent="0.2"/>
    <row r="12485" ht="12.75" hidden="1" customHeight="1" x14ac:dyDescent="0.2"/>
    <row r="12486" ht="12.75" hidden="1" customHeight="1" x14ac:dyDescent="0.2"/>
    <row r="12487" ht="12.75" hidden="1" customHeight="1" x14ac:dyDescent="0.2"/>
    <row r="12488" ht="12.75" hidden="1" customHeight="1" x14ac:dyDescent="0.2"/>
    <row r="12489" ht="12.75" hidden="1" customHeight="1" x14ac:dyDescent="0.2"/>
    <row r="12490" ht="12.75" hidden="1" customHeight="1" x14ac:dyDescent="0.2"/>
    <row r="12491" ht="12.75" hidden="1" customHeight="1" x14ac:dyDescent="0.2"/>
    <row r="12492" ht="12.75" hidden="1" customHeight="1" x14ac:dyDescent="0.2"/>
    <row r="12493" ht="12.75" hidden="1" customHeight="1" x14ac:dyDescent="0.2"/>
    <row r="12494" ht="12.75" hidden="1" customHeight="1" x14ac:dyDescent="0.2"/>
    <row r="12495" ht="12.75" hidden="1" customHeight="1" x14ac:dyDescent="0.2"/>
    <row r="12496" ht="12.75" hidden="1" customHeight="1" x14ac:dyDescent="0.2"/>
    <row r="12497" ht="12.75" hidden="1" customHeight="1" x14ac:dyDescent="0.2"/>
    <row r="12498" ht="12.75" hidden="1" customHeight="1" x14ac:dyDescent="0.2"/>
    <row r="12499" ht="12.75" hidden="1" customHeight="1" x14ac:dyDescent="0.2"/>
    <row r="12500" ht="12.75" hidden="1" customHeight="1" x14ac:dyDescent="0.2"/>
    <row r="12501" ht="12.75" hidden="1" customHeight="1" x14ac:dyDescent="0.2"/>
    <row r="12502" ht="12.75" hidden="1" customHeight="1" x14ac:dyDescent="0.2"/>
    <row r="12503" ht="12.75" hidden="1" customHeight="1" x14ac:dyDescent="0.2"/>
    <row r="12504" ht="12.75" hidden="1" customHeight="1" x14ac:dyDescent="0.2"/>
    <row r="12505" ht="12.75" hidden="1" customHeight="1" x14ac:dyDescent="0.2"/>
    <row r="12506" ht="12.75" hidden="1" customHeight="1" x14ac:dyDescent="0.2"/>
    <row r="12507" ht="12.75" hidden="1" customHeight="1" x14ac:dyDescent="0.2"/>
    <row r="12508" ht="12.75" hidden="1" customHeight="1" x14ac:dyDescent="0.2"/>
    <row r="12509" ht="12.75" hidden="1" customHeight="1" x14ac:dyDescent="0.2"/>
    <row r="12510" ht="12.75" hidden="1" customHeight="1" x14ac:dyDescent="0.2"/>
    <row r="12511" ht="12.75" hidden="1" customHeight="1" x14ac:dyDescent="0.2"/>
    <row r="12512" ht="12.75" hidden="1" customHeight="1" x14ac:dyDescent="0.2"/>
    <row r="12513" ht="12.75" hidden="1" customHeight="1" x14ac:dyDescent="0.2"/>
    <row r="12514" ht="12.75" hidden="1" customHeight="1" x14ac:dyDescent="0.2"/>
    <row r="12515" ht="12.75" hidden="1" customHeight="1" x14ac:dyDescent="0.2"/>
    <row r="12516" ht="12.75" hidden="1" customHeight="1" x14ac:dyDescent="0.2"/>
    <row r="12517" ht="12.75" hidden="1" customHeight="1" x14ac:dyDescent="0.2"/>
    <row r="12518" ht="12.75" hidden="1" customHeight="1" x14ac:dyDescent="0.2"/>
    <row r="12519" ht="12.75" hidden="1" customHeight="1" x14ac:dyDescent="0.2"/>
    <row r="12520" ht="12.75" hidden="1" customHeight="1" x14ac:dyDescent="0.2"/>
    <row r="12521" ht="12.75" hidden="1" customHeight="1" x14ac:dyDescent="0.2"/>
    <row r="12522" ht="12.75" hidden="1" customHeight="1" x14ac:dyDescent="0.2"/>
    <row r="12523" ht="12.75" hidden="1" customHeight="1" x14ac:dyDescent="0.2"/>
    <row r="12524" ht="12.75" hidden="1" customHeight="1" x14ac:dyDescent="0.2"/>
    <row r="12525" ht="12.75" hidden="1" customHeight="1" x14ac:dyDescent="0.2"/>
    <row r="12526" ht="12.75" hidden="1" customHeight="1" x14ac:dyDescent="0.2"/>
    <row r="12527" ht="12.75" hidden="1" customHeight="1" x14ac:dyDescent="0.2"/>
    <row r="12528" ht="12.75" hidden="1" customHeight="1" x14ac:dyDescent="0.2"/>
    <row r="12529" ht="12.75" hidden="1" customHeight="1" x14ac:dyDescent="0.2"/>
    <row r="12530" ht="12.75" hidden="1" customHeight="1" x14ac:dyDescent="0.2"/>
    <row r="12531" ht="12.75" hidden="1" customHeight="1" x14ac:dyDescent="0.2"/>
    <row r="12532" ht="12.75" hidden="1" customHeight="1" x14ac:dyDescent="0.2"/>
    <row r="12533" ht="12.75" hidden="1" customHeight="1" x14ac:dyDescent="0.2"/>
    <row r="12534" ht="12.75" hidden="1" customHeight="1" x14ac:dyDescent="0.2"/>
    <row r="12535" ht="12.75" hidden="1" customHeight="1" x14ac:dyDescent="0.2"/>
    <row r="12536" ht="12.75" hidden="1" customHeight="1" x14ac:dyDescent="0.2"/>
    <row r="12537" ht="12.75" hidden="1" customHeight="1" x14ac:dyDescent="0.2"/>
    <row r="12538" ht="12.75" hidden="1" customHeight="1" x14ac:dyDescent="0.2"/>
    <row r="12539" ht="12.75" hidden="1" customHeight="1" x14ac:dyDescent="0.2"/>
    <row r="12540" ht="12.75" hidden="1" customHeight="1" x14ac:dyDescent="0.2"/>
    <row r="12541" ht="12.75" hidden="1" customHeight="1" x14ac:dyDescent="0.2"/>
    <row r="12542" ht="12.75" hidden="1" customHeight="1" x14ac:dyDescent="0.2"/>
    <row r="12543" ht="12.75" hidden="1" customHeight="1" x14ac:dyDescent="0.2"/>
    <row r="12544" ht="12.75" hidden="1" customHeight="1" x14ac:dyDescent="0.2"/>
    <row r="12545" ht="12.75" hidden="1" customHeight="1" x14ac:dyDescent="0.2"/>
    <row r="12546" ht="12.75" hidden="1" customHeight="1" x14ac:dyDescent="0.2"/>
    <row r="12547" ht="12.75" hidden="1" customHeight="1" x14ac:dyDescent="0.2"/>
    <row r="12548" ht="12.75" hidden="1" customHeight="1" x14ac:dyDescent="0.2"/>
    <row r="12549" ht="12.75" hidden="1" customHeight="1" x14ac:dyDescent="0.2"/>
    <row r="12550" ht="12.75" hidden="1" customHeight="1" x14ac:dyDescent="0.2"/>
    <row r="12551" ht="12.75" hidden="1" customHeight="1" x14ac:dyDescent="0.2"/>
    <row r="12552" ht="12.75" hidden="1" customHeight="1" x14ac:dyDescent="0.2"/>
    <row r="12553" ht="12.75" hidden="1" customHeight="1" x14ac:dyDescent="0.2"/>
    <row r="12554" ht="12.75" hidden="1" customHeight="1" x14ac:dyDescent="0.2"/>
    <row r="12555" ht="12.75" hidden="1" customHeight="1" x14ac:dyDescent="0.2"/>
    <row r="12556" ht="12.75" hidden="1" customHeight="1" x14ac:dyDescent="0.2"/>
    <row r="12557" ht="12.75" hidden="1" customHeight="1" x14ac:dyDescent="0.2"/>
    <row r="12558" ht="12.75" hidden="1" customHeight="1" x14ac:dyDescent="0.2"/>
    <row r="12559" ht="12.75" hidden="1" customHeight="1" x14ac:dyDescent="0.2"/>
    <row r="12560" ht="12.75" hidden="1" customHeight="1" x14ac:dyDescent="0.2"/>
    <row r="12561" ht="12.75" hidden="1" customHeight="1" x14ac:dyDescent="0.2"/>
    <row r="12562" ht="12.75" hidden="1" customHeight="1" x14ac:dyDescent="0.2"/>
    <row r="12563" ht="12.75" hidden="1" customHeight="1" x14ac:dyDescent="0.2"/>
    <row r="12564" ht="12.75" hidden="1" customHeight="1" x14ac:dyDescent="0.2"/>
    <row r="12565" ht="12.75" hidden="1" customHeight="1" x14ac:dyDescent="0.2"/>
    <row r="12566" ht="12.75" hidden="1" customHeight="1" x14ac:dyDescent="0.2"/>
    <row r="12567" ht="12.75" hidden="1" customHeight="1" x14ac:dyDescent="0.2"/>
    <row r="12568" ht="12.75" hidden="1" customHeight="1" x14ac:dyDescent="0.2"/>
    <row r="12569" ht="12.75" hidden="1" customHeight="1" x14ac:dyDescent="0.2"/>
    <row r="12570" ht="12.75" hidden="1" customHeight="1" x14ac:dyDescent="0.2"/>
    <row r="12571" ht="12.75" hidden="1" customHeight="1" x14ac:dyDescent="0.2"/>
    <row r="12572" ht="12.75" hidden="1" customHeight="1" x14ac:dyDescent="0.2"/>
    <row r="12573" ht="12.75" hidden="1" customHeight="1" x14ac:dyDescent="0.2"/>
    <row r="12574" ht="12.75" hidden="1" customHeight="1" x14ac:dyDescent="0.2"/>
    <row r="12575" ht="12.75" hidden="1" customHeight="1" x14ac:dyDescent="0.2"/>
    <row r="12576" ht="12.75" hidden="1" customHeight="1" x14ac:dyDescent="0.2"/>
    <row r="12577" ht="12.75" hidden="1" customHeight="1" x14ac:dyDescent="0.2"/>
    <row r="12578" ht="12.75" hidden="1" customHeight="1" x14ac:dyDescent="0.2"/>
    <row r="12579" ht="12.75" hidden="1" customHeight="1" x14ac:dyDescent="0.2"/>
    <row r="12580" ht="12.75" hidden="1" customHeight="1" x14ac:dyDescent="0.2"/>
    <row r="12581" ht="12.75" hidden="1" customHeight="1" x14ac:dyDescent="0.2"/>
    <row r="12582" ht="12.75" hidden="1" customHeight="1" x14ac:dyDescent="0.2"/>
    <row r="12583" ht="12.75" hidden="1" customHeight="1" x14ac:dyDescent="0.2"/>
    <row r="12584" ht="12.75" hidden="1" customHeight="1" x14ac:dyDescent="0.2"/>
    <row r="12585" ht="12.75" hidden="1" customHeight="1" x14ac:dyDescent="0.2"/>
    <row r="12586" ht="12.75" hidden="1" customHeight="1" x14ac:dyDescent="0.2"/>
    <row r="12587" ht="12.75" hidden="1" customHeight="1" x14ac:dyDescent="0.2"/>
    <row r="12588" ht="12.75" hidden="1" customHeight="1" x14ac:dyDescent="0.2"/>
    <row r="12589" ht="12.75" hidden="1" customHeight="1" x14ac:dyDescent="0.2"/>
    <row r="12590" ht="12.75" hidden="1" customHeight="1" x14ac:dyDescent="0.2"/>
    <row r="12591" ht="12.75" hidden="1" customHeight="1" x14ac:dyDescent="0.2"/>
    <row r="12592" ht="12.75" hidden="1" customHeight="1" x14ac:dyDescent="0.2"/>
    <row r="12593" ht="12.75" hidden="1" customHeight="1" x14ac:dyDescent="0.2"/>
    <row r="12594" ht="12.75" hidden="1" customHeight="1" x14ac:dyDescent="0.2"/>
    <row r="12595" ht="12.75" hidden="1" customHeight="1" x14ac:dyDescent="0.2"/>
    <row r="12596" ht="12.75" hidden="1" customHeight="1" x14ac:dyDescent="0.2"/>
    <row r="12597" ht="12.75" hidden="1" customHeight="1" x14ac:dyDescent="0.2"/>
    <row r="12598" ht="12.75" hidden="1" customHeight="1" x14ac:dyDescent="0.2"/>
    <row r="12599" ht="12.75" hidden="1" customHeight="1" x14ac:dyDescent="0.2"/>
    <row r="12600" ht="12.75" hidden="1" customHeight="1" x14ac:dyDescent="0.2"/>
    <row r="12601" ht="12.75" hidden="1" customHeight="1" x14ac:dyDescent="0.2"/>
    <row r="12602" ht="12.75" hidden="1" customHeight="1" x14ac:dyDescent="0.2"/>
    <row r="12603" ht="12.75" hidden="1" customHeight="1" x14ac:dyDescent="0.2"/>
    <row r="12604" ht="12.75" hidden="1" customHeight="1" x14ac:dyDescent="0.2"/>
    <row r="12605" ht="12.75" hidden="1" customHeight="1" x14ac:dyDescent="0.2"/>
    <row r="12606" ht="12.75" hidden="1" customHeight="1" x14ac:dyDescent="0.2"/>
    <row r="12607" ht="12.75" hidden="1" customHeight="1" x14ac:dyDescent="0.2"/>
    <row r="12608" ht="12.75" hidden="1" customHeight="1" x14ac:dyDescent="0.2"/>
    <row r="12609" ht="12.75" hidden="1" customHeight="1" x14ac:dyDescent="0.2"/>
    <row r="12610" ht="12.75" hidden="1" customHeight="1" x14ac:dyDescent="0.2"/>
    <row r="12611" ht="12.75" hidden="1" customHeight="1" x14ac:dyDescent="0.2"/>
    <row r="12612" ht="12.75" hidden="1" customHeight="1" x14ac:dyDescent="0.2"/>
    <row r="12613" ht="12.75" hidden="1" customHeight="1" x14ac:dyDescent="0.2"/>
    <row r="12614" ht="12.75" hidden="1" customHeight="1" x14ac:dyDescent="0.2"/>
    <row r="12615" ht="12.75" hidden="1" customHeight="1" x14ac:dyDescent="0.2"/>
    <row r="12616" ht="12.75" hidden="1" customHeight="1" x14ac:dyDescent="0.2"/>
    <row r="12617" ht="12.75" hidden="1" customHeight="1" x14ac:dyDescent="0.2"/>
    <row r="12618" ht="12.75" hidden="1" customHeight="1" x14ac:dyDescent="0.2"/>
    <row r="12619" ht="12.75" hidden="1" customHeight="1" x14ac:dyDescent="0.2"/>
    <row r="12620" ht="12.75" hidden="1" customHeight="1" x14ac:dyDescent="0.2"/>
    <row r="12621" ht="12.75" hidden="1" customHeight="1" x14ac:dyDescent="0.2"/>
    <row r="12622" ht="12.75" hidden="1" customHeight="1" x14ac:dyDescent="0.2"/>
    <row r="12623" ht="12.75" hidden="1" customHeight="1" x14ac:dyDescent="0.2"/>
    <row r="12624" ht="12.75" hidden="1" customHeight="1" x14ac:dyDescent="0.2"/>
    <row r="12625" ht="12.75" hidden="1" customHeight="1" x14ac:dyDescent="0.2"/>
    <row r="12626" ht="12.75" hidden="1" customHeight="1" x14ac:dyDescent="0.2"/>
    <row r="12627" ht="12.75" hidden="1" customHeight="1" x14ac:dyDescent="0.2"/>
    <row r="12628" ht="12.75" hidden="1" customHeight="1" x14ac:dyDescent="0.2"/>
    <row r="12629" ht="12.75" hidden="1" customHeight="1" x14ac:dyDescent="0.2"/>
    <row r="12630" ht="12.75" hidden="1" customHeight="1" x14ac:dyDescent="0.2"/>
    <row r="12631" ht="12.75" hidden="1" customHeight="1" x14ac:dyDescent="0.2"/>
    <row r="12632" ht="12.75" hidden="1" customHeight="1" x14ac:dyDescent="0.2"/>
    <row r="12633" ht="12.75" hidden="1" customHeight="1" x14ac:dyDescent="0.2"/>
    <row r="12634" ht="12.75" hidden="1" customHeight="1" x14ac:dyDescent="0.2"/>
    <row r="12635" ht="12.75" hidden="1" customHeight="1" x14ac:dyDescent="0.2"/>
    <row r="12636" ht="12.75" hidden="1" customHeight="1" x14ac:dyDescent="0.2"/>
    <row r="12637" ht="12.75" hidden="1" customHeight="1" x14ac:dyDescent="0.2"/>
    <row r="12638" ht="12.75" hidden="1" customHeight="1" x14ac:dyDescent="0.2"/>
    <row r="12639" ht="12.75" hidden="1" customHeight="1" x14ac:dyDescent="0.2"/>
    <row r="12640" ht="12.75" hidden="1" customHeight="1" x14ac:dyDescent="0.2"/>
    <row r="12641" ht="12.75" hidden="1" customHeight="1" x14ac:dyDescent="0.2"/>
    <row r="12642" ht="12.75" hidden="1" customHeight="1" x14ac:dyDescent="0.2"/>
    <row r="12643" ht="12.75" hidden="1" customHeight="1" x14ac:dyDescent="0.2"/>
    <row r="12644" ht="12.75" hidden="1" customHeight="1" x14ac:dyDescent="0.2"/>
    <row r="12645" ht="12.75" hidden="1" customHeight="1" x14ac:dyDescent="0.2"/>
    <row r="12646" ht="12.75" hidden="1" customHeight="1" x14ac:dyDescent="0.2"/>
    <row r="12647" ht="12.75" hidden="1" customHeight="1" x14ac:dyDescent="0.2"/>
    <row r="12648" ht="12.75" hidden="1" customHeight="1" x14ac:dyDescent="0.2"/>
    <row r="12649" ht="12.75" hidden="1" customHeight="1" x14ac:dyDescent="0.2"/>
    <row r="12650" ht="12.75" hidden="1" customHeight="1" x14ac:dyDescent="0.2"/>
    <row r="12651" ht="12.75" hidden="1" customHeight="1" x14ac:dyDescent="0.2"/>
    <row r="12652" ht="12.75" hidden="1" customHeight="1" x14ac:dyDescent="0.2"/>
    <row r="12653" ht="12.75" hidden="1" customHeight="1" x14ac:dyDescent="0.2"/>
    <row r="12654" ht="12.75" hidden="1" customHeight="1" x14ac:dyDescent="0.2"/>
    <row r="12655" ht="12.75" hidden="1" customHeight="1" x14ac:dyDescent="0.2"/>
    <row r="12656" ht="12.75" hidden="1" customHeight="1" x14ac:dyDescent="0.2"/>
    <row r="12657" ht="12.75" hidden="1" customHeight="1" x14ac:dyDescent="0.2"/>
    <row r="12658" ht="12.75" hidden="1" customHeight="1" x14ac:dyDescent="0.2"/>
    <row r="12659" ht="12.75" hidden="1" customHeight="1" x14ac:dyDescent="0.2"/>
    <row r="12660" ht="12.75" hidden="1" customHeight="1" x14ac:dyDescent="0.2"/>
    <row r="12661" ht="12.75" hidden="1" customHeight="1" x14ac:dyDescent="0.2"/>
    <row r="12662" ht="12.75" hidden="1" customHeight="1" x14ac:dyDescent="0.2"/>
    <row r="12663" ht="12.75" hidden="1" customHeight="1" x14ac:dyDescent="0.2"/>
    <row r="12664" ht="12.75" hidden="1" customHeight="1" x14ac:dyDescent="0.2"/>
    <row r="12665" ht="12.75" hidden="1" customHeight="1" x14ac:dyDescent="0.2"/>
    <row r="12666" ht="12.75" hidden="1" customHeight="1" x14ac:dyDescent="0.2"/>
    <row r="12667" ht="12.75" hidden="1" customHeight="1" x14ac:dyDescent="0.2"/>
    <row r="12668" ht="12.75" hidden="1" customHeight="1" x14ac:dyDescent="0.2"/>
    <row r="12669" ht="12.75" hidden="1" customHeight="1" x14ac:dyDescent="0.2"/>
    <row r="12670" ht="12.75" hidden="1" customHeight="1" x14ac:dyDescent="0.2"/>
    <row r="12671" ht="12.75" hidden="1" customHeight="1" x14ac:dyDescent="0.2"/>
    <row r="12672" ht="12.75" hidden="1" customHeight="1" x14ac:dyDescent="0.2"/>
    <row r="12673" ht="12.75" hidden="1" customHeight="1" x14ac:dyDescent="0.2"/>
    <row r="12674" ht="12.75" hidden="1" customHeight="1" x14ac:dyDescent="0.2"/>
    <row r="12675" ht="12.75" hidden="1" customHeight="1" x14ac:dyDescent="0.2"/>
    <row r="12676" ht="12.75" hidden="1" customHeight="1" x14ac:dyDescent="0.2"/>
    <row r="12677" ht="12.75" hidden="1" customHeight="1" x14ac:dyDescent="0.2"/>
    <row r="12678" ht="12.75" hidden="1" customHeight="1" x14ac:dyDescent="0.2"/>
    <row r="12679" ht="12.75" hidden="1" customHeight="1" x14ac:dyDescent="0.2"/>
    <row r="12680" ht="12.75" hidden="1" customHeight="1" x14ac:dyDescent="0.2"/>
    <row r="12681" ht="12.75" hidden="1" customHeight="1" x14ac:dyDescent="0.2"/>
    <row r="12682" ht="12.75" hidden="1" customHeight="1" x14ac:dyDescent="0.2"/>
    <row r="12683" ht="12.75" hidden="1" customHeight="1" x14ac:dyDescent="0.2"/>
    <row r="12684" ht="12.75" hidden="1" customHeight="1" x14ac:dyDescent="0.2"/>
    <row r="12685" ht="12.75" hidden="1" customHeight="1" x14ac:dyDescent="0.2"/>
    <row r="12686" ht="12.75" hidden="1" customHeight="1" x14ac:dyDescent="0.2"/>
    <row r="12687" ht="12.75" hidden="1" customHeight="1" x14ac:dyDescent="0.2"/>
    <row r="12688" ht="12.75" hidden="1" customHeight="1" x14ac:dyDescent="0.2"/>
    <row r="12689" ht="12.75" hidden="1" customHeight="1" x14ac:dyDescent="0.2"/>
    <row r="12690" ht="12.75" hidden="1" customHeight="1" x14ac:dyDescent="0.2"/>
    <row r="12691" ht="12.75" hidden="1" customHeight="1" x14ac:dyDescent="0.2"/>
    <row r="12692" ht="12.75" hidden="1" customHeight="1" x14ac:dyDescent="0.2"/>
    <row r="12693" ht="12.75" hidden="1" customHeight="1" x14ac:dyDescent="0.2"/>
    <row r="12694" ht="12.75" hidden="1" customHeight="1" x14ac:dyDescent="0.2"/>
    <row r="12695" ht="12.75" hidden="1" customHeight="1" x14ac:dyDescent="0.2"/>
    <row r="12696" ht="12.75" hidden="1" customHeight="1" x14ac:dyDescent="0.2"/>
    <row r="12697" ht="12.75" hidden="1" customHeight="1" x14ac:dyDescent="0.2"/>
    <row r="12698" ht="12.75" hidden="1" customHeight="1" x14ac:dyDescent="0.2"/>
    <row r="12699" ht="12.75" hidden="1" customHeight="1" x14ac:dyDescent="0.2"/>
    <row r="12700" ht="12.75" hidden="1" customHeight="1" x14ac:dyDescent="0.2"/>
    <row r="12701" ht="12.75" hidden="1" customHeight="1" x14ac:dyDescent="0.2"/>
    <row r="12702" ht="12.75" hidden="1" customHeight="1" x14ac:dyDescent="0.2"/>
    <row r="12703" ht="12.75" hidden="1" customHeight="1" x14ac:dyDescent="0.2"/>
    <row r="12704" ht="12.75" hidden="1" customHeight="1" x14ac:dyDescent="0.2"/>
    <row r="12705" ht="12.75" hidden="1" customHeight="1" x14ac:dyDescent="0.2"/>
    <row r="12706" ht="12.75" hidden="1" customHeight="1" x14ac:dyDescent="0.2"/>
    <row r="12707" ht="12.75" hidden="1" customHeight="1" x14ac:dyDescent="0.2"/>
    <row r="12708" ht="12.75" hidden="1" customHeight="1" x14ac:dyDescent="0.2"/>
    <row r="12709" ht="12.75" hidden="1" customHeight="1" x14ac:dyDescent="0.2"/>
    <row r="12710" ht="12.75" hidden="1" customHeight="1" x14ac:dyDescent="0.2"/>
    <row r="12711" ht="12.75" hidden="1" customHeight="1" x14ac:dyDescent="0.2"/>
    <row r="12712" ht="12.75" hidden="1" customHeight="1" x14ac:dyDescent="0.2"/>
    <row r="12713" ht="12.75" hidden="1" customHeight="1" x14ac:dyDescent="0.2"/>
    <row r="12714" ht="12.75" hidden="1" customHeight="1" x14ac:dyDescent="0.2"/>
    <row r="12715" ht="12.75" hidden="1" customHeight="1" x14ac:dyDescent="0.2"/>
    <row r="12716" ht="12.75" hidden="1" customHeight="1" x14ac:dyDescent="0.2"/>
    <row r="12717" ht="12.75" hidden="1" customHeight="1" x14ac:dyDescent="0.2"/>
    <row r="12718" ht="12.75" hidden="1" customHeight="1" x14ac:dyDescent="0.2"/>
    <row r="12719" ht="12.75" hidden="1" customHeight="1" x14ac:dyDescent="0.2"/>
    <row r="12720" ht="12.75" hidden="1" customHeight="1" x14ac:dyDescent="0.2"/>
    <row r="12721" ht="12.75" hidden="1" customHeight="1" x14ac:dyDescent="0.2"/>
    <row r="12722" ht="12.75" hidden="1" customHeight="1" x14ac:dyDescent="0.2"/>
    <row r="12723" ht="12.75" hidden="1" customHeight="1" x14ac:dyDescent="0.2"/>
    <row r="12724" ht="12.75" hidden="1" customHeight="1" x14ac:dyDescent="0.2"/>
    <row r="12725" ht="12.75" hidden="1" customHeight="1" x14ac:dyDescent="0.2"/>
    <row r="12726" ht="12.75" hidden="1" customHeight="1" x14ac:dyDescent="0.2"/>
    <row r="12727" ht="12.75" hidden="1" customHeight="1" x14ac:dyDescent="0.2"/>
    <row r="12728" ht="12.75" hidden="1" customHeight="1" x14ac:dyDescent="0.2"/>
    <row r="12729" ht="12.75" hidden="1" customHeight="1" x14ac:dyDescent="0.2"/>
    <row r="12730" ht="12.75" hidden="1" customHeight="1" x14ac:dyDescent="0.2"/>
    <row r="12731" ht="12.75" hidden="1" customHeight="1" x14ac:dyDescent="0.2"/>
    <row r="12732" ht="12.75" hidden="1" customHeight="1" x14ac:dyDescent="0.2"/>
    <row r="12733" ht="12.75" hidden="1" customHeight="1" x14ac:dyDescent="0.2"/>
    <row r="12734" ht="12.75" hidden="1" customHeight="1" x14ac:dyDescent="0.2"/>
    <row r="12735" ht="12.75" hidden="1" customHeight="1" x14ac:dyDescent="0.2"/>
    <row r="12736" ht="12.75" hidden="1" customHeight="1" x14ac:dyDescent="0.2"/>
    <row r="12737" ht="12.75" hidden="1" customHeight="1" x14ac:dyDescent="0.2"/>
    <row r="12738" ht="12.75" hidden="1" customHeight="1" x14ac:dyDescent="0.2"/>
    <row r="12739" ht="12.75" hidden="1" customHeight="1" x14ac:dyDescent="0.2"/>
    <row r="12740" ht="12.75" hidden="1" customHeight="1" x14ac:dyDescent="0.2"/>
    <row r="12741" ht="12.75" hidden="1" customHeight="1" x14ac:dyDescent="0.2"/>
    <row r="12742" ht="12.75" hidden="1" customHeight="1" x14ac:dyDescent="0.2"/>
    <row r="12743" ht="12.75" hidden="1" customHeight="1" x14ac:dyDescent="0.2"/>
    <row r="12744" ht="12.75" hidden="1" customHeight="1" x14ac:dyDescent="0.2"/>
    <row r="12745" ht="12.75" hidden="1" customHeight="1" x14ac:dyDescent="0.2"/>
    <row r="12746" ht="12.75" hidden="1" customHeight="1" x14ac:dyDescent="0.2"/>
    <row r="12747" ht="12.75" hidden="1" customHeight="1" x14ac:dyDescent="0.2"/>
    <row r="12748" ht="12.75" hidden="1" customHeight="1" x14ac:dyDescent="0.2"/>
    <row r="12749" ht="12.75" hidden="1" customHeight="1" x14ac:dyDescent="0.2"/>
    <row r="12750" ht="12.75" hidden="1" customHeight="1" x14ac:dyDescent="0.2"/>
    <row r="12751" ht="12.75" hidden="1" customHeight="1" x14ac:dyDescent="0.2"/>
    <row r="12752" ht="12.75" hidden="1" customHeight="1" x14ac:dyDescent="0.2"/>
    <row r="12753" ht="12.75" hidden="1" customHeight="1" x14ac:dyDescent="0.2"/>
    <row r="12754" ht="12.75" hidden="1" customHeight="1" x14ac:dyDescent="0.2"/>
    <row r="12755" ht="12.75" hidden="1" customHeight="1" x14ac:dyDescent="0.2"/>
    <row r="12756" ht="12.75" hidden="1" customHeight="1" x14ac:dyDescent="0.2"/>
    <row r="12757" ht="12.75" hidden="1" customHeight="1" x14ac:dyDescent="0.2"/>
    <row r="12758" ht="12.75" hidden="1" customHeight="1" x14ac:dyDescent="0.2"/>
    <row r="12759" ht="12.75" hidden="1" customHeight="1" x14ac:dyDescent="0.2"/>
    <row r="12760" ht="12.75" hidden="1" customHeight="1" x14ac:dyDescent="0.2"/>
    <row r="12761" ht="12.75" hidden="1" customHeight="1" x14ac:dyDescent="0.2"/>
    <row r="12762" ht="12.75" hidden="1" customHeight="1" x14ac:dyDescent="0.2"/>
    <row r="12763" ht="12.75" hidden="1" customHeight="1" x14ac:dyDescent="0.2"/>
    <row r="12764" ht="12.75" hidden="1" customHeight="1" x14ac:dyDescent="0.2"/>
    <row r="12765" ht="12.75" hidden="1" customHeight="1" x14ac:dyDescent="0.2"/>
    <row r="12766" ht="12.75" hidden="1" customHeight="1" x14ac:dyDescent="0.2"/>
    <row r="12767" ht="12.75" hidden="1" customHeight="1" x14ac:dyDescent="0.2"/>
    <row r="12768" ht="12.75" hidden="1" customHeight="1" x14ac:dyDescent="0.2"/>
    <row r="12769" ht="12.75" hidden="1" customHeight="1" x14ac:dyDescent="0.2"/>
    <row r="12770" ht="12.75" hidden="1" customHeight="1" x14ac:dyDescent="0.2"/>
    <row r="12771" ht="12.75" hidden="1" customHeight="1" x14ac:dyDescent="0.2"/>
    <row r="12772" ht="12.75" hidden="1" customHeight="1" x14ac:dyDescent="0.2"/>
    <row r="12773" ht="12.75" hidden="1" customHeight="1" x14ac:dyDescent="0.2"/>
    <row r="12774" ht="12.75" hidden="1" customHeight="1" x14ac:dyDescent="0.2"/>
    <row r="12775" ht="12.75" hidden="1" customHeight="1" x14ac:dyDescent="0.2"/>
    <row r="12776" ht="12.75" hidden="1" customHeight="1" x14ac:dyDescent="0.2"/>
    <row r="12777" ht="12.75" hidden="1" customHeight="1" x14ac:dyDescent="0.2"/>
    <row r="12778" ht="12.75" hidden="1" customHeight="1" x14ac:dyDescent="0.2"/>
    <row r="12779" ht="12.75" hidden="1" customHeight="1" x14ac:dyDescent="0.2"/>
    <row r="12780" ht="12.75" hidden="1" customHeight="1" x14ac:dyDescent="0.2"/>
    <row r="12781" ht="12.75" hidden="1" customHeight="1" x14ac:dyDescent="0.2"/>
    <row r="12782" ht="12.75" hidden="1" customHeight="1" x14ac:dyDescent="0.2"/>
    <row r="12783" ht="12.75" hidden="1" customHeight="1" x14ac:dyDescent="0.2"/>
    <row r="12784" ht="12.75" hidden="1" customHeight="1" x14ac:dyDescent="0.2"/>
    <row r="12785" ht="12.75" hidden="1" customHeight="1" x14ac:dyDescent="0.2"/>
    <row r="12786" ht="12.75" hidden="1" customHeight="1" x14ac:dyDescent="0.2"/>
    <row r="12787" ht="12.75" hidden="1" customHeight="1" x14ac:dyDescent="0.2"/>
    <row r="12788" ht="12.75" hidden="1" customHeight="1" x14ac:dyDescent="0.2"/>
    <row r="12789" ht="12.75" hidden="1" customHeight="1" x14ac:dyDescent="0.2"/>
    <row r="12790" ht="12.75" hidden="1" customHeight="1" x14ac:dyDescent="0.2"/>
    <row r="12791" ht="12.75" hidden="1" customHeight="1" x14ac:dyDescent="0.2"/>
    <row r="12792" ht="12.75" hidden="1" customHeight="1" x14ac:dyDescent="0.2"/>
    <row r="12793" ht="12.75" hidden="1" customHeight="1" x14ac:dyDescent="0.2"/>
    <row r="12794" ht="12.75" hidden="1" customHeight="1" x14ac:dyDescent="0.2"/>
    <row r="12795" ht="12.75" hidden="1" customHeight="1" x14ac:dyDescent="0.2"/>
    <row r="12796" ht="12.75" hidden="1" customHeight="1" x14ac:dyDescent="0.2"/>
    <row r="12797" ht="12.75" hidden="1" customHeight="1" x14ac:dyDescent="0.2"/>
    <row r="12798" ht="12.75" hidden="1" customHeight="1" x14ac:dyDescent="0.2"/>
    <row r="12799" ht="12.75" hidden="1" customHeight="1" x14ac:dyDescent="0.2"/>
    <row r="12800" ht="12.75" hidden="1" customHeight="1" x14ac:dyDescent="0.2"/>
    <row r="12801" ht="12.75" hidden="1" customHeight="1" x14ac:dyDescent="0.2"/>
    <row r="12802" ht="12.75" hidden="1" customHeight="1" x14ac:dyDescent="0.2"/>
    <row r="12803" ht="12.75" hidden="1" customHeight="1" x14ac:dyDescent="0.2"/>
    <row r="12804" ht="12.75" hidden="1" customHeight="1" x14ac:dyDescent="0.2"/>
    <row r="12805" ht="12.75" hidden="1" customHeight="1" x14ac:dyDescent="0.2"/>
    <row r="12806" ht="12.75" hidden="1" customHeight="1" x14ac:dyDescent="0.2"/>
    <row r="12807" ht="12.75" hidden="1" customHeight="1" x14ac:dyDescent="0.2"/>
    <row r="12808" ht="12.75" hidden="1" customHeight="1" x14ac:dyDescent="0.2"/>
    <row r="12809" ht="12.75" hidden="1" customHeight="1" x14ac:dyDescent="0.2"/>
    <row r="12810" ht="12.75" hidden="1" customHeight="1" x14ac:dyDescent="0.2"/>
    <row r="12811" ht="12.75" hidden="1" customHeight="1" x14ac:dyDescent="0.2"/>
    <row r="12812" ht="12.75" hidden="1" customHeight="1" x14ac:dyDescent="0.2"/>
    <row r="12813" ht="12.75" hidden="1" customHeight="1" x14ac:dyDescent="0.2"/>
    <row r="12814" ht="12.75" hidden="1" customHeight="1" x14ac:dyDescent="0.2"/>
    <row r="12815" ht="12.75" hidden="1" customHeight="1" x14ac:dyDescent="0.2"/>
    <row r="12816" ht="12.75" hidden="1" customHeight="1" x14ac:dyDescent="0.2"/>
    <row r="12817" ht="12.75" hidden="1" customHeight="1" x14ac:dyDescent="0.2"/>
    <row r="12818" ht="12.75" hidden="1" customHeight="1" x14ac:dyDescent="0.2"/>
    <row r="12819" ht="12.75" hidden="1" customHeight="1" x14ac:dyDescent="0.2"/>
    <row r="12820" ht="12.75" hidden="1" customHeight="1" x14ac:dyDescent="0.2"/>
    <row r="12821" ht="12.75" hidden="1" customHeight="1" x14ac:dyDescent="0.2"/>
    <row r="12822" ht="12.75" hidden="1" customHeight="1" x14ac:dyDescent="0.2"/>
    <row r="12823" ht="12.75" hidden="1" customHeight="1" x14ac:dyDescent="0.2"/>
    <row r="12824" ht="12.75" hidden="1" customHeight="1" x14ac:dyDescent="0.2"/>
    <row r="12825" ht="12.75" hidden="1" customHeight="1" x14ac:dyDescent="0.2"/>
    <row r="12826" ht="12.75" hidden="1" customHeight="1" x14ac:dyDescent="0.2"/>
    <row r="12827" ht="12.75" hidden="1" customHeight="1" x14ac:dyDescent="0.2"/>
    <row r="12828" ht="12.75" hidden="1" customHeight="1" x14ac:dyDescent="0.2"/>
    <row r="12829" ht="12.75" hidden="1" customHeight="1" x14ac:dyDescent="0.2"/>
    <row r="12830" ht="12.75" hidden="1" customHeight="1" x14ac:dyDescent="0.2"/>
    <row r="12831" ht="12.75" hidden="1" customHeight="1" x14ac:dyDescent="0.2"/>
    <row r="12832" ht="12.75" hidden="1" customHeight="1" x14ac:dyDescent="0.2"/>
    <row r="12833" ht="12.75" hidden="1" customHeight="1" x14ac:dyDescent="0.2"/>
    <row r="12834" ht="12.75" hidden="1" customHeight="1" x14ac:dyDescent="0.2"/>
    <row r="12835" ht="12.75" hidden="1" customHeight="1" x14ac:dyDescent="0.2"/>
    <row r="12836" ht="12.75" hidden="1" customHeight="1" x14ac:dyDescent="0.2"/>
    <row r="12837" ht="12.75" hidden="1" customHeight="1" x14ac:dyDescent="0.2"/>
    <row r="12838" ht="12.75" hidden="1" customHeight="1" x14ac:dyDescent="0.2"/>
    <row r="12839" ht="12.75" hidden="1" customHeight="1" x14ac:dyDescent="0.2"/>
    <row r="12840" ht="12.75" hidden="1" customHeight="1" x14ac:dyDescent="0.2"/>
    <row r="12841" ht="12.75" hidden="1" customHeight="1" x14ac:dyDescent="0.2"/>
    <row r="12842" ht="12.75" hidden="1" customHeight="1" x14ac:dyDescent="0.2"/>
    <row r="12843" ht="12.75" hidden="1" customHeight="1" x14ac:dyDescent="0.2"/>
    <row r="12844" ht="12.75" hidden="1" customHeight="1" x14ac:dyDescent="0.2"/>
    <row r="12845" ht="12.75" hidden="1" customHeight="1" x14ac:dyDescent="0.2"/>
    <row r="12846" ht="12.75" hidden="1" customHeight="1" x14ac:dyDescent="0.2"/>
    <row r="12847" ht="12.75" hidden="1" customHeight="1" x14ac:dyDescent="0.2"/>
    <row r="12848" ht="12.75" hidden="1" customHeight="1" x14ac:dyDescent="0.2"/>
    <row r="12849" ht="12.75" hidden="1" customHeight="1" x14ac:dyDescent="0.2"/>
    <row r="12850" ht="12.75" hidden="1" customHeight="1" x14ac:dyDescent="0.2"/>
    <row r="12851" ht="12.75" hidden="1" customHeight="1" x14ac:dyDescent="0.2"/>
    <row r="12852" ht="12.75" hidden="1" customHeight="1" x14ac:dyDescent="0.2"/>
    <row r="12853" ht="12.75" hidden="1" customHeight="1" x14ac:dyDescent="0.2"/>
    <row r="12854" ht="12.75" hidden="1" customHeight="1" x14ac:dyDescent="0.2"/>
    <row r="12855" ht="12.75" hidden="1" customHeight="1" x14ac:dyDescent="0.2"/>
    <row r="12856" ht="12.75" hidden="1" customHeight="1" x14ac:dyDescent="0.2"/>
    <row r="12857" ht="12.75" hidden="1" customHeight="1" x14ac:dyDescent="0.2"/>
    <row r="12858" ht="12.75" hidden="1" customHeight="1" x14ac:dyDescent="0.2"/>
    <row r="12859" ht="12.75" hidden="1" customHeight="1" x14ac:dyDescent="0.2"/>
    <row r="12860" ht="12.75" hidden="1" customHeight="1" x14ac:dyDescent="0.2"/>
    <row r="12861" ht="12.75" hidden="1" customHeight="1" x14ac:dyDescent="0.2"/>
    <row r="12862" ht="12.75" hidden="1" customHeight="1" x14ac:dyDescent="0.2"/>
    <row r="12863" ht="12.75" hidden="1" customHeight="1" x14ac:dyDescent="0.2"/>
    <row r="12864" ht="12.75" hidden="1" customHeight="1" x14ac:dyDescent="0.2"/>
    <row r="12865" ht="12.75" hidden="1" customHeight="1" x14ac:dyDescent="0.2"/>
    <row r="12866" ht="12.75" hidden="1" customHeight="1" x14ac:dyDescent="0.2"/>
    <row r="12867" ht="12.75" hidden="1" customHeight="1" x14ac:dyDescent="0.2"/>
    <row r="12868" ht="12.75" hidden="1" customHeight="1" x14ac:dyDescent="0.2"/>
    <row r="12869" ht="12.75" hidden="1" customHeight="1" x14ac:dyDescent="0.2"/>
    <row r="12870" ht="12.75" hidden="1" customHeight="1" x14ac:dyDescent="0.2"/>
    <row r="12871" ht="12.75" hidden="1" customHeight="1" x14ac:dyDescent="0.2"/>
    <row r="12872" ht="12.75" hidden="1" customHeight="1" x14ac:dyDescent="0.2"/>
    <row r="12873" ht="12.75" hidden="1" customHeight="1" x14ac:dyDescent="0.2"/>
    <row r="12874" ht="12.75" hidden="1" customHeight="1" x14ac:dyDescent="0.2"/>
    <row r="12875" ht="12.75" hidden="1" customHeight="1" x14ac:dyDescent="0.2"/>
    <row r="12876" ht="12.75" hidden="1" customHeight="1" x14ac:dyDescent="0.2"/>
    <row r="12877" ht="12.75" hidden="1" customHeight="1" x14ac:dyDescent="0.2"/>
    <row r="12878" ht="12.75" hidden="1" customHeight="1" x14ac:dyDescent="0.2"/>
    <row r="12879" ht="12.75" hidden="1" customHeight="1" x14ac:dyDescent="0.2"/>
    <row r="12880" ht="12.75" hidden="1" customHeight="1" x14ac:dyDescent="0.2"/>
    <row r="12881" ht="12.75" hidden="1" customHeight="1" x14ac:dyDescent="0.2"/>
    <row r="12882" ht="12.75" hidden="1" customHeight="1" x14ac:dyDescent="0.2"/>
    <row r="12883" ht="12.75" hidden="1" customHeight="1" x14ac:dyDescent="0.2"/>
    <row r="12884" ht="12.75" hidden="1" customHeight="1" x14ac:dyDescent="0.2"/>
    <row r="12885" ht="12.75" hidden="1" customHeight="1" x14ac:dyDescent="0.2"/>
    <row r="12886" ht="12.75" hidden="1" customHeight="1" x14ac:dyDescent="0.2"/>
    <row r="12887" ht="12.75" hidden="1" customHeight="1" x14ac:dyDescent="0.2"/>
    <row r="12888" ht="12.75" hidden="1" customHeight="1" x14ac:dyDescent="0.2"/>
    <row r="12889" ht="12.75" hidden="1" customHeight="1" x14ac:dyDescent="0.2"/>
    <row r="12890" ht="12.75" hidden="1" customHeight="1" x14ac:dyDescent="0.2"/>
    <row r="12891" ht="12.75" hidden="1" customHeight="1" x14ac:dyDescent="0.2"/>
    <row r="12892" ht="12.75" hidden="1" customHeight="1" x14ac:dyDescent="0.2"/>
    <row r="12893" ht="12.75" hidden="1" customHeight="1" x14ac:dyDescent="0.2"/>
    <row r="12894" ht="12.75" hidden="1" customHeight="1" x14ac:dyDescent="0.2"/>
    <row r="12895" ht="12.75" hidden="1" customHeight="1" x14ac:dyDescent="0.2"/>
    <row r="12896" ht="12.75" hidden="1" customHeight="1" x14ac:dyDescent="0.2"/>
    <row r="12897" ht="12.75" hidden="1" customHeight="1" x14ac:dyDescent="0.2"/>
    <row r="12898" ht="12.75" hidden="1" customHeight="1" x14ac:dyDescent="0.2"/>
    <row r="12899" ht="12.75" hidden="1" customHeight="1" x14ac:dyDescent="0.2"/>
    <row r="12900" ht="12.75" hidden="1" customHeight="1" x14ac:dyDescent="0.2"/>
    <row r="12901" ht="12.75" hidden="1" customHeight="1" x14ac:dyDescent="0.2"/>
    <row r="12902" ht="12.75" hidden="1" customHeight="1" x14ac:dyDescent="0.2"/>
    <row r="12903" ht="12.75" hidden="1" customHeight="1" x14ac:dyDescent="0.2"/>
    <row r="12904" ht="12.75" hidden="1" customHeight="1" x14ac:dyDescent="0.2"/>
    <row r="12905" ht="12.75" hidden="1" customHeight="1" x14ac:dyDescent="0.2"/>
    <row r="12906" ht="12.75" hidden="1" customHeight="1" x14ac:dyDescent="0.2"/>
    <row r="12907" ht="12.75" hidden="1" customHeight="1" x14ac:dyDescent="0.2"/>
    <row r="12908" ht="12.75" hidden="1" customHeight="1" x14ac:dyDescent="0.2"/>
    <row r="12909" ht="12.75" hidden="1" customHeight="1" x14ac:dyDescent="0.2"/>
    <row r="12910" ht="12.75" hidden="1" customHeight="1" x14ac:dyDescent="0.2"/>
    <row r="12911" ht="12.75" hidden="1" customHeight="1" x14ac:dyDescent="0.2"/>
    <row r="12912" ht="12.75" hidden="1" customHeight="1" x14ac:dyDescent="0.2"/>
    <row r="12913" ht="12.75" hidden="1" customHeight="1" x14ac:dyDescent="0.2"/>
    <row r="12914" ht="12.75" hidden="1" customHeight="1" x14ac:dyDescent="0.2"/>
    <row r="12915" ht="12.75" hidden="1" customHeight="1" x14ac:dyDescent="0.2"/>
    <row r="12916" ht="12.75" hidden="1" customHeight="1" x14ac:dyDescent="0.2"/>
    <row r="12917" ht="12.75" hidden="1" customHeight="1" x14ac:dyDescent="0.2"/>
    <row r="12918" ht="12.75" hidden="1" customHeight="1" x14ac:dyDescent="0.2"/>
    <row r="12919" ht="12.75" hidden="1" customHeight="1" x14ac:dyDescent="0.2"/>
    <row r="12920" ht="12.75" hidden="1" customHeight="1" x14ac:dyDescent="0.2"/>
    <row r="12921" ht="12.75" hidden="1" customHeight="1" x14ac:dyDescent="0.2"/>
    <row r="12922" ht="12.75" hidden="1" customHeight="1" x14ac:dyDescent="0.2"/>
    <row r="12923" ht="12.75" hidden="1" customHeight="1" x14ac:dyDescent="0.2"/>
    <row r="12924" ht="12.75" hidden="1" customHeight="1" x14ac:dyDescent="0.2"/>
    <row r="12925" ht="12.75" hidden="1" customHeight="1" x14ac:dyDescent="0.2"/>
    <row r="12926" ht="12.75" hidden="1" customHeight="1" x14ac:dyDescent="0.2"/>
    <row r="12927" ht="12.75" hidden="1" customHeight="1" x14ac:dyDescent="0.2"/>
    <row r="12928" ht="12.75" hidden="1" customHeight="1" x14ac:dyDescent="0.2"/>
    <row r="12929" ht="12.75" hidden="1" customHeight="1" x14ac:dyDescent="0.2"/>
    <row r="12930" ht="12.75" hidden="1" customHeight="1" x14ac:dyDescent="0.2"/>
    <row r="12931" ht="12.75" hidden="1" customHeight="1" x14ac:dyDescent="0.2"/>
    <row r="12932" ht="12.75" hidden="1" customHeight="1" x14ac:dyDescent="0.2"/>
    <row r="12933" ht="12.75" hidden="1" customHeight="1" x14ac:dyDescent="0.2"/>
    <row r="12934" ht="12.75" hidden="1" customHeight="1" x14ac:dyDescent="0.2"/>
    <row r="12935" ht="12.75" hidden="1" customHeight="1" x14ac:dyDescent="0.2"/>
    <row r="12936" ht="12.75" hidden="1" customHeight="1" x14ac:dyDescent="0.2"/>
    <row r="12937" ht="12.75" hidden="1" customHeight="1" x14ac:dyDescent="0.2"/>
    <row r="12938" ht="12.75" hidden="1" customHeight="1" x14ac:dyDescent="0.2"/>
    <row r="12939" ht="12.75" hidden="1" customHeight="1" x14ac:dyDescent="0.2"/>
    <row r="12940" ht="12.75" hidden="1" customHeight="1" x14ac:dyDescent="0.2"/>
    <row r="12941" ht="12.75" hidden="1" customHeight="1" x14ac:dyDescent="0.2"/>
    <row r="12942" ht="12.75" hidden="1" customHeight="1" x14ac:dyDescent="0.2"/>
    <row r="12943" ht="12.75" hidden="1" customHeight="1" x14ac:dyDescent="0.2"/>
    <row r="12944" ht="12.75" hidden="1" customHeight="1" x14ac:dyDescent="0.2"/>
    <row r="12945" ht="12.75" hidden="1" customHeight="1" x14ac:dyDescent="0.2"/>
    <row r="12946" ht="12.75" hidden="1" customHeight="1" x14ac:dyDescent="0.2"/>
    <row r="12947" ht="12.75" hidden="1" customHeight="1" x14ac:dyDescent="0.2"/>
    <row r="12948" ht="12.75" hidden="1" customHeight="1" x14ac:dyDescent="0.2"/>
    <row r="12949" ht="12.75" hidden="1" customHeight="1" x14ac:dyDescent="0.2"/>
    <row r="12950" ht="12.75" hidden="1" customHeight="1" x14ac:dyDescent="0.2"/>
    <row r="12951" ht="12.75" hidden="1" customHeight="1" x14ac:dyDescent="0.2"/>
    <row r="12952" ht="12.75" hidden="1" customHeight="1" x14ac:dyDescent="0.2"/>
    <row r="12953" ht="12.75" hidden="1" customHeight="1" x14ac:dyDescent="0.2"/>
    <row r="12954" ht="12.75" hidden="1" customHeight="1" x14ac:dyDescent="0.2"/>
    <row r="12955" ht="12.75" hidden="1" customHeight="1" x14ac:dyDescent="0.2"/>
    <row r="12956" ht="12.75" hidden="1" customHeight="1" x14ac:dyDescent="0.2"/>
    <row r="12957" ht="12.75" hidden="1" customHeight="1" x14ac:dyDescent="0.2"/>
    <row r="12958" ht="12.75" hidden="1" customHeight="1" x14ac:dyDescent="0.2"/>
    <row r="12959" ht="12.75" hidden="1" customHeight="1" x14ac:dyDescent="0.2"/>
    <row r="12960" ht="12.75" hidden="1" customHeight="1" x14ac:dyDescent="0.2"/>
    <row r="12961" ht="12.75" hidden="1" customHeight="1" x14ac:dyDescent="0.2"/>
    <row r="12962" ht="12.75" hidden="1" customHeight="1" x14ac:dyDescent="0.2"/>
    <row r="12963" ht="12.75" hidden="1" customHeight="1" x14ac:dyDescent="0.2"/>
    <row r="12964" ht="12.75" hidden="1" customHeight="1" x14ac:dyDescent="0.2"/>
    <row r="12965" ht="12.75" hidden="1" customHeight="1" x14ac:dyDescent="0.2"/>
    <row r="12966" ht="12.75" hidden="1" customHeight="1" x14ac:dyDescent="0.2"/>
    <row r="12967" ht="12.75" hidden="1" customHeight="1" x14ac:dyDescent="0.2"/>
    <row r="12968" ht="12.75" hidden="1" customHeight="1" x14ac:dyDescent="0.2"/>
    <row r="12969" ht="12.75" hidden="1" customHeight="1" x14ac:dyDescent="0.2"/>
    <row r="12970" ht="12.75" hidden="1" customHeight="1" x14ac:dyDescent="0.2"/>
    <row r="12971" ht="12.75" hidden="1" customHeight="1" x14ac:dyDescent="0.2"/>
    <row r="12972" ht="12.75" hidden="1" customHeight="1" x14ac:dyDescent="0.2"/>
    <row r="12973" ht="12.75" hidden="1" customHeight="1" x14ac:dyDescent="0.2"/>
    <row r="12974" ht="12.75" hidden="1" customHeight="1" x14ac:dyDescent="0.2"/>
    <row r="12975" ht="12.75" hidden="1" customHeight="1" x14ac:dyDescent="0.2"/>
    <row r="12976" ht="12.75" hidden="1" customHeight="1" x14ac:dyDescent="0.2"/>
    <row r="12977" ht="12.75" hidden="1" customHeight="1" x14ac:dyDescent="0.2"/>
    <row r="12978" ht="12.75" hidden="1" customHeight="1" x14ac:dyDescent="0.2"/>
    <row r="12979" ht="12.75" hidden="1" customHeight="1" x14ac:dyDescent="0.2"/>
    <row r="12980" ht="12.75" hidden="1" customHeight="1" x14ac:dyDescent="0.2"/>
    <row r="12981" ht="12.75" hidden="1" customHeight="1" x14ac:dyDescent="0.2"/>
    <row r="12982" ht="12.75" hidden="1" customHeight="1" x14ac:dyDescent="0.2"/>
    <row r="12983" ht="12.75" hidden="1" customHeight="1" x14ac:dyDescent="0.2"/>
    <row r="12984" ht="12.75" hidden="1" customHeight="1" x14ac:dyDescent="0.2"/>
    <row r="12985" ht="12.75" hidden="1" customHeight="1" x14ac:dyDescent="0.2"/>
    <row r="12986" ht="12.75" hidden="1" customHeight="1" x14ac:dyDescent="0.2"/>
    <row r="12987" ht="12.75" hidden="1" customHeight="1" x14ac:dyDescent="0.2"/>
    <row r="12988" ht="12.75" hidden="1" customHeight="1" x14ac:dyDescent="0.2"/>
    <row r="12989" ht="12.75" hidden="1" customHeight="1" x14ac:dyDescent="0.2"/>
    <row r="12990" ht="12.75" hidden="1" customHeight="1" x14ac:dyDescent="0.2"/>
    <row r="12991" ht="12.75" hidden="1" customHeight="1" x14ac:dyDescent="0.2"/>
    <row r="12992" ht="12.75" hidden="1" customHeight="1" x14ac:dyDescent="0.2"/>
    <row r="12993" ht="12.75" hidden="1" customHeight="1" x14ac:dyDescent="0.2"/>
    <row r="12994" ht="12.75" hidden="1" customHeight="1" x14ac:dyDescent="0.2"/>
    <row r="12995" ht="12.75" hidden="1" customHeight="1" x14ac:dyDescent="0.2"/>
    <row r="12996" ht="12.75" hidden="1" customHeight="1" x14ac:dyDescent="0.2"/>
    <row r="12997" ht="12.75" hidden="1" customHeight="1" x14ac:dyDescent="0.2"/>
    <row r="12998" ht="12.75" hidden="1" customHeight="1" x14ac:dyDescent="0.2"/>
    <row r="12999" ht="12.75" hidden="1" customHeight="1" x14ac:dyDescent="0.2"/>
    <row r="13000" ht="12.75" hidden="1" customHeight="1" x14ac:dyDescent="0.2"/>
    <row r="13001" ht="12.75" hidden="1" customHeight="1" x14ac:dyDescent="0.2"/>
    <row r="13002" ht="12.75" hidden="1" customHeight="1" x14ac:dyDescent="0.2"/>
    <row r="13003" ht="12.75" hidden="1" customHeight="1" x14ac:dyDescent="0.2"/>
    <row r="13004" ht="12.75" hidden="1" customHeight="1" x14ac:dyDescent="0.2"/>
    <row r="13005" ht="12.75" hidden="1" customHeight="1" x14ac:dyDescent="0.2"/>
    <row r="13006" ht="12.75" hidden="1" customHeight="1" x14ac:dyDescent="0.2"/>
    <row r="13007" ht="12.75" hidden="1" customHeight="1" x14ac:dyDescent="0.2"/>
    <row r="13008" ht="12.75" hidden="1" customHeight="1" x14ac:dyDescent="0.2"/>
    <row r="13009" ht="12.75" hidden="1" customHeight="1" x14ac:dyDescent="0.2"/>
    <row r="13010" ht="12.75" hidden="1" customHeight="1" x14ac:dyDescent="0.2"/>
    <row r="13011" ht="12.75" hidden="1" customHeight="1" x14ac:dyDescent="0.2"/>
    <row r="13012" ht="12.75" hidden="1" customHeight="1" x14ac:dyDescent="0.2"/>
    <row r="13013" ht="12.75" hidden="1" customHeight="1" x14ac:dyDescent="0.2"/>
    <row r="13014" ht="12.75" hidden="1" customHeight="1" x14ac:dyDescent="0.2"/>
    <row r="13015" ht="12.75" hidden="1" customHeight="1" x14ac:dyDescent="0.2"/>
    <row r="13016" ht="12.75" hidden="1" customHeight="1" x14ac:dyDescent="0.2"/>
    <row r="13017" ht="12.75" hidden="1" customHeight="1" x14ac:dyDescent="0.2"/>
    <row r="13018" ht="12.75" hidden="1" customHeight="1" x14ac:dyDescent="0.2"/>
    <row r="13019" ht="12.75" hidden="1" customHeight="1" x14ac:dyDescent="0.2"/>
    <row r="13020" ht="12.75" hidden="1" customHeight="1" x14ac:dyDescent="0.2"/>
    <row r="13021" ht="12.75" hidden="1" customHeight="1" x14ac:dyDescent="0.2"/>
    <row r="13022" ht="12.75" hidden="1" customHeight="1" x14ac:dyDescent="0.2"/>
    <row r="13023" ht="12.75" hidden="1" customHeight="1" x14ac:dyDescent="0.2"/>
    <row r="13024" ht="12.75" hidden="1" customHeight="1" x14ac:dyDescent="0.2"/>
    <row r="13025" ht="12.75" hidden="1" customHeight="1" x14ac:dyDescent="0.2"/>
    <row r="13026" ht="12.75" hidden="1" customHeight="1" x14ac:dyDescent="0.2"/>
    <row r="13027" ht="12.75" hidden="1" customHeight="1" x14ac:dyDescent="0.2"/>
    <row r="13028" ht="12.75" hidden="1" customHeight="1" x14ac:dyDescent="0.2"/>
    <row r="13029" ht="12.75" hidden="1" customHeight="1" x14ac:dyDescent="0.2"/>
    <row r="13030" ht="12.75" hidden="1" customHeight="1" x14ac:dyDescent="0.2"/>
    <row r="13031" ht="12.75" hidden="1" customHeight="1" x14ac:dyDescent="0.2"/>
    <row r="13032" ht="12.75" hidden="1" customHeight="1" x14ac:dyDescent="0.2"/>
    <row r="13033" ht="12.75" hidden="1" customHeight="1" x14ac:dyDescent="0.2"/>
    <row r="13034" ht="12.75" hidden="1" customHeight="1" x14ac:dyDescent="0.2"/>
    <row r="13035" ht="12.75" hidden="1" customHeight="1" x14ac:dyDescent="0.2"/>
    <row r="13036" ht="12.75" hidden="1" customHeight="1" x14ac:dyDescent="0.2"/>
    <row r="13037" ht="12.75" hidden="1" customHeight="1" x14ac:dyDescent="0.2"/>
    <row r="13038" ht="12.75" hidden="1" customHeight="1" x14ac:dyDescent="0.2"/>
    <row r="13039" ht="12.75" hidden="1" customHeight="1" x14ac:dyDescent="0.2"/>
    <row r="13040" ht="12.75" hidden="1" customHeight="1" x14ac:dyDescent="0.2"/>
    <row r="13041" ht="12.75" hidden="1" customHeight="1" x14ac:dyDescent="0.2"/>
    <row r="13042" ht="12.75" hidden="1" customHeight="1" x14ac:dyDescent="0.2"/>
    <row r="13043" ht="12.75" hidden="1" customHeight="1" x14ac:dyDescent="0.2"/>
    <row r="13044" ht="12.75" hidden="1" customHeight="1" x14ac:dyDescent="0.2"/>
    <row r="13045" ht="12.75" hidden="1" customHeight="1" x14ac:dyDescent="0.2"/>
    <row r="13046" ht="12.75" hidden="1" customHeight="1" x14ac:dyDescent="0.2"/>
    <row r="13047" ht="12.75" hidden="1" customHeight="1" x14ac:dyDescent="0.2"/>
    <row r="13048" ht="12.75" hidden="1" customHeight="1" x14ac:dyDescent="0.2"/>
    <row r="13049" ht="12.75" hidden="1" customHeight="1" x14ac:dyDescent="0.2"/>
    <row r="13050" ht="12.75" hidden="1" customHeight="1" x14ac:dyDescent="0.2"/>
    <row r="13051" ht="12.75" hidden="1" customHeight="1" x14ac:dyDescent="0.2"/>
    <row r="13052" ht="12.75" hidden="1" customHeight="1" x14ac:dyDescent="0.2"/>
    <row r="13053" ht="12.75" hidden="1" customHeight="1" x14ac:dyDescent="0.2"/>
    <row r="13054" ht="12.75" hidden="1" customHeight="1" x14ac:dyDescent="0.2"/>
    <row r="13055" ht="12.75" hidden="1" customHeight="1" x14ac:dyDescent="0.2"/>
    <row r="13056" ht="12.75" hidden="1" customHeight="1" x14ac:dyDescent="0.2"/>
    <row r="13057" ht="12.75" hidden="1" customHeight="1" x14ac:dyDescent="0.2"/>
    <row r="13058" ht="12.75" hidden="1" customHeight="1" x14ac:dyDescent="0.2"/>
    <row r="13059" ht="12.75" hidden="1" customHeight="1" x14ac:dyDescent="0.2"/>
    <row r="13060" ht="12.75" hidden="1" customHeight="1" x14ac:dyDescent="0.2"/>
    <row r="13061" ht="12.75" hidden="1" customHeight="1" x14ac:dyDescent="0.2"/>
    <row r="13062" ht="12.75" hidden="1" customHeight="1" x14ac:dyDescent="0.2"/>
    <row r="13063" ht="12.75" hidden="1" customHeight="1" x14ac:dyDescent="0.2"/>
    <row r="13064" ht="12.75" hidden="1" customHeight="1" x14ac:dyDescent="0.2"/>
    <row r="13065" ht="12.75" hidden="1" customHeight="1" x14ac:dyDescent="0.2"/>
    <row r="13066" ht="12.75" hidden="1" customHeight="1" x14ac:dyDescent="0.2"/>
    <row r="13067" ht="12.75" hidden="1" customHeight="1" x14ac:dyDescent="0.2"/>
    <row r="13068" ht="12.75" hidden="1" customHeight="1" x14ac:dyDescent="0.2"/>
    <row r="13069" ht="12.75" hidden="1" customHeight="1" x14ac:dyDescent="0.2"/>
    <row r="13070" ht="12.75" hidden="1" customHeight="1" x14ac:dyDescent="0.2"/>
    <row r="13071" ht="12.75" hidden="1" customHeight="1" x14ac:dyDescent="0.2"/>
    <row r="13072" ht="12.75" hidden="1" customHeight="1" x14ac:dyDescent="0.2"/>
    <row r="13073" ht="12.75" hidden="1" customHeight="1" x14ac:dyDescent="0.2"/>
    <row r="13074" ht="12.75" hidden="1" customHeight="1" x14ac:dyDescent="0.2"/>
    <row r="13075" ht="12.75" hidden="1" customHeight="1" x14ac:dyDescent="0.2"/>
    <row r="13076" ht="12.75" hidden="1" customHeight="1" x14ac:dyDescent="0.2"/>
    <row r="13077" ht="12.75" hidden="1" customHeight="1" x14ac:dyDescent="0.2"/>
    <row r="13078" ht="12.75" hidden="1" customHeight="1" x14ac:dyDescent="0.2"/>
    <row r="13079" ht="12.75" hidden="1" customHeight="1" x14ac:dyDescent="0.2"/>
    <row r="13080" ht="12.75" hidden="1" customHeight="1" x14ac:dyDescent="0.2"/>
    <row r="13081" ht="12.75" hidden="1" customHeight="1" x14ac:dyDescent="0.2"/>
    <row r="13082" ht="12.75" hidden="1" customHeight="1" x14ac:dyDescent="0.2"/>
    <row r="13083" ht="12.75" hidden="1" customHeight="1" x14ac:dyDescent="0.2"/>
    <row r="13084" ht="12.75" hidden="1" customHeight="1" x14ac:dyDescent="0.2"/>
    <row r="13085" ht="12.75" hidden="1" customHeight="1" x14ac:dyDescent="0.2"/>
    <row r="13086" ht="12.75" hidden="1" customHeight="1" x14ac:dyDescent="0.2"/>
    <row r="13087" ht="12.75" hidden="1" customHeight="1" x14ac:dyDescent="0.2"/>
    <row r="13088" ht="12.75" hidden="1" customHeight="1" x14ac:dyDescent="0.2"/>
    <row r="13089" ht="12.75" hidden="1" customHeight="1" x14ac:dyDescent="0.2"/>
    <row r="13090" ht="12.75" hidden="1" customHeight="1" x14ac:dyDescent="0.2"/>
    <row r="13091" ht="12.75" hidden="1" customHeight="1" x14ac:dyDescent="0.2"/>
    <row r="13092" ht="12.75" hidden="1" customHeight="1" x14ac:dyDescent="0.2"/>
    <row r="13093" ht="12.75" hidden="1" customHeight="1" x14ac:dyDescent="0.2"/>
    <row r="13094" ht="12.75" hidden="1" customHeight="1" x14ac:dyDescent="0.2"/>
    <row r="13095" ht="12.75" hidden="1" customHeight="1" x14ac:dyDescent="0.2"/>
    <row r="13096" ht="12.75" hidden="1" customHeight="1" x14ac:dyDescent="0.2"/>
    <row r="13097" ht="12.75" hidden="1" customHeight="1" x14ac:dyDescent="0.2"/>
    <row r="13098" ht="12.75" hidden="1" customHeight="1" x14ac:dyDescent="0.2"/>
    <row r="13099" ht="12.75" hidden="1" customHeight="1" x14ac:dyDescent="0.2"/>
    <row r="13100" ht="12.75" hidden="1" customHeight="1" x14ac:dyDescent="0.2"/>
    <row r="13101" ht="12.75" hidden="1" customHeight="1" x14ac:dyDescent="0.2"/>
    <row r="13102" ht="12.75" hidden="1" customHeight="1" x14ac:dyDescent="0.2"/>
    <row r="13103" ht="12.75" hidden="1" customHeight="1" x14ac:dyDescent="0.2"/>
    <row r="13104" ht="12.75" hidden="1" customHeight="1" x14ac:dyDescent="0.2"/>
    <row r="13105" ht="12.75" hidden="1" customHeight="1" x14ac:dyDescent="0.2"/>
    <row r="13106" ht="12.75" hidden="1" customHeight="1" x14ac:dyDescent="0.2"/>
    <row r="13107" ht="12.75" hidden="1" customHeight="1" x14ac:dyDescent="0.2"/>
    <row r="13108" ht="12.75" hidden="1" customHeight="1" x14ac:dyDescent="0.2"/>
    <row r="13109" ht="12.75" hidden="1" customHeight="1" x14ac:dyDescent="0.2"/>
    <row r="13110" ht="12.75" hidden="1" customHeight="1" x14ac:dyDescent="0.2"/>
    <row r="13111" ht="12.75" hidden="1" customHeight="1" x14ac:dyDescent="0.2"/>
    <row r="13112" ht="12.75" hidden="1" customHeight="1" x14ac:dyDescent="0.2"/>
    <row r="13113" ht="12.75" hidden="1" customHeight="1" x14ac:dyDescent="0.2"/>
    <row r="13114" ht="12.75" hidden="1" customHeight="1" x14ac:dyDescent="0.2"/>
    <row r="13115" ht="12.75" hidden="1" customHeight="1" x14ac:dyDescent="0.2"/>
    <row r="13116" ht="12.75" hidden="1" customHeight="1" x14ac:dyDescent="0.2"/>
    <row r="13117" ht="12.75" hidden="1" customHeight="1" x14ac:dyDescent="0.2"/>
    <row r="13118" ht="12.75" hidden="1" customHeight="1" x14ac:dyDescent="0.2"/>
    <row r="13119" ht="12.75" hidden="1" customHeight="1" x14ac:dyDescent="0.2"/>
    <row r="13120" ht="12.75" hidden="1" customHeight="1" x14ac:dyDescent="0.2"/>
    <row r="13121" ht="12.75" hidden="1" customHeight="1" x14ac:dyDescent="0.2"/>
    <row r="13122" ht="12.75" hidden="1" customHeight="1" x14ac:dyDescent="0.2"/>
    <row r="13123" ht="12.75" hidden="1" customHeight="1" x14ac:dyDescent="0.2"/>
    <row r="13124" ht="12.75" hidden="1" customHeight="1" x14ac:dyDescent="0.2"/>
    <row r="13125" ht="12.75" hidden="1" customHeight="1" x14ac:dyDescent="0.2"/>
    <row r="13126" ht="12.75" hidden="1" customHeight="1" x14ac:dyDescent="0.2"/>
    <row r="13127" ht="12.75" hidden="1" customHeight="1" x14ac:dyDescent="0.2"/>
    <row r="13128" ht="12.75" hidden="1" customHeight="1" x14ac:dyDescent="0.2"/>
    <row r="13129" ht="12.75" hidden="1" customHeight="1" x14ac:dyDescent="0.2"/>
    <row r="13130" ht="12.75" hidden="1" customHeight="1" x14ac:dyDescent="0.2"/>
    <row r="13131" ht="12.75" hidden="1" customHeight="1" x14ac:dyDescent="0.2"/>
    <row r="13132" ht="12.75" hidden="1" customHeight="1" x14ac:dyDescent="0.2"/>
    <row r="13133" ht="12.75" hidden="1" customHeight="1" x14ac:dyDescent="0.2"/>
    <row r="13134" ht="12.75" hidden="1" customHeight="1" x14ac:dyDescent="0.2"/>
    <row r="13135" ht="12.75" hidden="1" customHeight="1" x14ac:dyDescent="0.2"/>
    <row r="13136" ht="12.75" hidden="1" customHeight="1" x14ac:dyDescent="0.2"/>
    <row r="13137" ht="12.75" hidden="1" customHeight="1" x14ac:dyDescent="0.2"/>
    <row r="13138" ht="12.75" hidden="1" customHeight="1" x14ac:dyDescent="0.2"/>
    <row r="13139" ht="12.75" hidden="1" customHeight="1" x14ac:dyDescent="0.2"/>
    <row r="13140" ht="12.75" hidden="1" customHeight="1" x14ac:dyDescent="0.2"/>
    <row r="13141" ht="12.75" hidden="1" customHeight="1" x14ac:dyDescent="0.2"/>
    <row r="13142" ht="12.75" hidden="1" customHeight="1" x14ac:dyDescent="0.2"/>
    <row r="13143" ht="12.75" hidden="1" customHeight="1" x14ac:dyDescent="0.2"/>
    <row r="13144" ht="12.75" hidden="1" customHeight="1" x14ac:dyDescent="0.2"/>
    <row r="13145" ht="12.75" hidden="1" customHeight="1" x14ac:dyDescent="0.2"/>
    <row r="13146" ht="12.75" hidden="1" customHeight="1" x14ac:dyDescent="0.2"/>
    <row r="13147" ht="12.75" hidden="1" customHeight="1" x14ac:dyDescent="0.2"/>
    <row r="13148" ht="12.75" hidden="1" customHeight="1" x14ac:dyDescent="0.2"/>
    <row r="13149" ht="12.75" hidden="1" customHeight="1" x14ac:dyDescent="0.2"/>
    <row r="13150" ht="12.75" hidden="1" customHeight="1" x14ac:dyDescent="0.2"/>
    <row r="13151" ht="12.75" hidden="1" customHeight="1" x14ac:dyDescent="0.2"/>
    <row r="13152" ht="12.75" hidden="1" customHeight="1" x14ac:dyDescent="0.2"/>
    <row r="13153" ht="12.75" hidden="1" customHeight="1" x14ac:dyDescent="0.2"/>
    <row r="13154" ht="12.75" hidden="1" customHeight="1" x14ac:dyDescent="0.2"/>
    <row r="13155" ht="12.75" hidden="1" customHeight="1" x14ac:dyDescent="0.2"/>
    <row r="13156" ht="12.75" hidden="1" customHeight="1" x14ac:dyDescent="0.2"/>
    <row r="13157" ht="12.75" hidden="1" customHeight="1" x14ac:dyDescent="0.2"/>
    <row r="13158" ht="12.75" hidden="1" customHeight="1" x14ac:dyDescent="0.2"/>
    <row r="13159" ht="12.75" hidden="1" customHeight="1" x14ac:dyDescent="0.2"/>
    <row r="13160" ht="12.75" hidden="1" customHeight="1" x14ac:dyDescent="0.2"/>
    <row r="13161" ht="12.75" hidden="1" customHeight="1" x14ac:dyDescent="0.2"/>
    <row r="13162" ht="12.75" hidden="1" customHeight="1" x14ac:dyDescent="0.2"/>
    <row r="13163" ht="12.75" hidden="1" customHeight="1" x14ac:dyDescent="0.2"/>
    <row r="13164" ht="12.75" hidden="1" customHeight="1" x14ac:dyDescent="0.2"/>
    <row r="13165" ht="12.75" hidden="1" customHeight="1" x14ac:dyDescent="0.2"/>
    <row r="13166" ht="12.75" hidden="1" customHeight="1" x14ac:dyDescent="0.2"/>
    <row r="13167" ht="12.75" hidden="1" customHeight="1" x14ac:dyDescent="0.2"/>
    <row r="13168" ht="12.75" hidden="1" customHeight="1" x14ac:dyDescent="0.2"/>
    <row r="13169" ht="12.75" hidden="1" customHeight="1" x14ac:dyDescent="0.2"/>
    <row r="13170" ht="12.75" hidden="1" customHeight="1" x14ac:dyDescent="0.2"/>
    <row r="13171" ht="12.75" hidden="1" customHeight="1" x14ac:dyDescent="0.2"/>
    <row r="13172" ht="12.75" hidden="1" customHeight="1" x14ac:dyDescent="0.2"/>
    <row r="13173" ht="12.75" hidden="1" customHeight="1" x14ac:dyDescent="0.2"/>
    <row r="13174" ht="12.75" hidden="1" customHeight="1" x14ac:dyDescent="0.2"/>
    <row r="13175" ht="12.75" hidden="1" customHeight="1" x14ac:dyDescent="0.2"/>
    <row r="13176" ht="12.75" hidden="1" customHeight="1" x14ac:dyDescent="0.2"/>
    <row r="13177" ht="12.75" hidden="1" customHeight="1" x14ac:dyDescent="0.2"/>
    <row r="13178" ht="12.75" hidden="1" customHeight="1" x14ac:dyDescent="0.2"/>
    <row r="13179" ht="12.75" hidden="1" customHeight="1" x14ac:dyDescent="0.2"/>
    <row r="13180" ht="12.75" hidden="1" customHeight="1" x14ac:dyDescent="0.2"/>
    <row r="13181" ht="12.75" hidden="1" customHeight="1" x14ac:dyDescent="0.2"/>
    <row r="13182" ht="12.75" hidden="1" customHeight="1" x14ac:dyDescent="0.2"/>
    <row r="13183" ht="12.75" hidden="1" customHeight="1" x14ac:dyDescent="0.2"/>
    <row r="13184" ht="12.75" hidden="1" customHeight="1" x14ac:dyDescent="0.2"/>
    <row r="13185" ht="12.75" hidden="1" customHeight="1" x14ac:dyDescent="0.2"/>
    <row r="13186" ht="12.75" hidden="1" customHeight="1" x14ac:dyDescent="0.2"/>
    <row r="13187" ht="12.75" hidden="1" customHeight="1" x14ac:dyDescent="0.2"/>
    <row r="13188" ht="12.75" hidden="1" customHeight="1" x14ac:dyDescent="0.2"/>
    <row r="13189" ht="12.75" hidden="1" customHeight="1" x14ac:dyDescent="0.2"/>
    <row r="13190" ht="12.75" hidden="1" customHeight="1" x14ac:dyDescent="0.2"/>
    <row r="13191" ht="12.75" hidden="1" customHeight="1" x14ac:dyDescent="0.2"/>
    <row r="13192" ht="12.75" hidden="1" customHeight="1" x14ac:dyDescent="0.2"/>
    <row r="13193" ht="12.75" hidden="1" customHeight="1" x14ac:dyDescent="0.2"/>
    <row r="13194" ht="12.75" hidden="1" customHeight="1" x14ac:dyDescent="0.2"/>
    <row r="13195" ht="12.75" hidden="1" customHeight="1" x14ac:dyDescent="0.2"/>
    <row r="13196" ht="12.75" hidden="1" customHeight="1" x14ac:dyDescent="0.2"/>
    <row r="13197" ht="12.75" hidden="1" customHeight="1" x14ac:dyDescent="0.2"/>
    <row r="13198" ht="12.75" hidden="1" customHeight="1" x14ac:dyDescent="0.2"/>
    <row r="13199" ht="12.75" hidden="1" customHeight="1" x14ac:dyDescent="0.2"/>
    <row r="13200" ht="12.75" hidden="1" customHeight="1" x14ac:dyDescent="0.2"/>
    <row r="13201" ht="12.75" hidden="1" customHeight="1" x14ac:dyDescent="0.2"/>
    <row r="13202" ht="12.75" hidden="1" customHeight="1" x14ac:dyDescent="0.2"/>
    <row r="13203" ht="12.75" hidden="1" customHeight="1" x14ac:dyDescent="0.2"/>
    <row r="13204" ht="12.75" hidden="1" customHeight="1" x14ac:dyDescent="0.2"/>
    <row r="13205" ht="12.75" hidden="1" customHeight="1" x14ac:dyDescent="0.2"/>
    <row r="13206" ht="12.75" hidden="1" customHeight="1" x14ac:dyDescent="0.2"/>
    <row r="13207" ht="12.75" hidden="1" customHeight="1" x14ac:dyDescent="0.2"/>
    <row r="13208" ht="12.75" hidden="1" customHeight="1" x14ac:dyDescent="0.2"/>
    <row r="13209" ht="12.75" hidden="1" customHeight="1" x14ac:dyDescent="0.2"/>
    <row r="13210" ht="12.75" hidden="1" customHeight="1" x14ac:dyDescent="0.2"/>
    <row r="13211" ht="12.75" hidden="1" customHeight="1" x14ac:dyDescent="0.2"/>
    <row r="13212" ht="12.75" hidden="1" customHeight="1" x14ac:dyDescent="0.2"/>
    <row r="13213" ht="12.75" hidden="1" customHeight="1" x14ac:dyDescent="0.2"/>
    <row r="13214" ht="12.75" hidden="1" customHeight="1" x14ac:dyDescent="0.2"/>
    <row r="13215" ht="12.75" hidden="1" customHeight="1" x14ac:dyDescent="0.2"/>
    <row r="13216" ht="12.75" hidden="1" customHeight="1" x14ac:dyDescent="0.2"/>
    <row r="13217" ht="12.75" hidden="1" customHeight="1" x14ac:dyDescent="0.2"/>
    <row r="13218" ht="12.75" hidden="1" customHeight="1" x14ac:dyDescent="0.2"/>
    <row r="13219" ht="12.75" hidden="1" customHeight="1" x14ac:dyDescent="0.2"/>
    <row r="13220" ht="12.75" hidden="1" customHeight="1" x14ac:dyDescent="0.2"/>
    <row r="13221" ht="12.75" hidden="1" customHeight="1" x14ac:dyDescent="0.2"/>
    <row r="13222" ht="12.75" hidden="1" customHeight="1" x14ac:dyDescent="0.2"/>
    <row r="13223" ht="12.75" hidden="1" customHeight="1" x14ac:dyDescent="0.2"/>
    <row r="13224" ht="12.75" hidden="1" customHeight="1" x14ac:dyDescent="0.2"/>
    <row r="13225" ht="12.75" hidden="1" customHeight="1" x14ac:dyDescent="0.2"/>
    <row r="13226" ht="12.75" hidden="1" customHeight="1" x14ac:dyDescent="0.2"/>
    <row r="13227" ht="12.75" hidden="1" customHeight="1" x14ac:dyDescent="0.2"/>
    <row r="13228" ht="12.75" hidden="1" customHeight="1" x14ac:dyDescent="0.2"/>
    <row r="13229" ht="12.75" hidden="1" customHeight="1" x14ac:dyDescent="0.2"/>
    <row r="13230" ht="12.75" hidden="1" customHeight="1" x14ac:dyDescent="0.2"/>
    <row r="13231" ht="12.75" hidden="1" customHeight="1" x14ac:dyDescent="0.2"/>
    <row r="13232" ht="12.75" hidden="1" customHeight="1" x14ac:dyDescent="0.2"/>
    <row r="13233" ht="12.75" hidden="1" customHeight="1" x14ac:dyDescent="0.2"/>
    <row r="13234" ht="12.75" hidden="1" customHeight="1" x14ac:dyDescent="0.2"/>
    <row r="13235" ht="12.75" hidden="1" customHeight="1" x14ac:dyDescent="0.2"/>
    <row r="13236" ht="12.75" hidden="1" customHeight="1" x14ac:dyDescent="0.2"/>
    <row r="13237" ht="12.75" hidden="1" customHeight="1" x14ac:dyDescent="0.2"/>
    <row r="13238" ht="12.75" hidden="1" customHeight="1" x14ac:dyDescent="0.2"/>
    <row r="13239" ht="12.75" hidden="1" customHeight="1" x14ac:dyDescent="0.2"/>
    <row r="13240" ht="12.75" hidden="1" customHeight="1" x14ac:dyDescent="0.2"/>
    <row r="13241" ht="12.75" hidden="1" customHeight="1" x14ac:dyDescent="0.2"/>
    <row r="13242" ht="12.75" hidden="1" customHeight="1" x14ac:dyDescent="0.2"/>
    <row r="13243" ht="12.75" hidden="1" customHeight="1" x14ac:dyDescent="0.2"/>
    <row r="13244" ht="12.75" hidden="1" customHeight="1" x14ac:dyDescent="0.2"/>
    <row r="13245" ht="12.75" hidden="1" customHeight="1" x14ac:dyDescent="0.2"/>
    <row r="13246" ht="12.75" hidden="1" customHeight="1" x14ac:dyDescent="0.2"/>
    <row r="13247" ht="12.75" hidden="1" customHeight="1" x14ac:dyDescent="0.2"/>
    <row r="13248" ht="12.75" hidden="1" customHeight="1" x14ac:dyDescent="0.2"/>
    <row r="13249" ht="12.75" hidden="1" customHeight="1" x14ac:dyDescent="0.2"/>
    <row r="13250" ht="12.75" hidden="1" customHeight="1" x14ac:dyDescent="0.2"/>
    <row r="13251" ht="12.75" hidden="1" customHeight="1" x14ac:dyDescent="0.2"/>
    <row r="13252" ht="12.75" hidden="1" customHeight="1" x14ac:dyDescent="0.2"/>
    <row r="13253" ht="12.75" hidden="1" customHeight="1" x14ac:dyDescent="0.2"/>
    <row r="13254" ht="12.75" hidden="1" customHeight="1" x14ac:dyDescent="0.2"/>
    <row r="13255" ht="12.75" hidden="1" customHeight="1" x14ac:dyDescent="0.2"/>
    <row r="13256" ht="12.75" hidden="1" customHeight="1" x14ac:dyDescent="0.2"/>
    <row r="13257" ht="12.75" hidden="1" customHeight="1" x14ac:dyDescent="0.2"/>
    <row r="13258" ht="12.75" hidden="1" customHeight="1" x14ac:dyDescent="0.2"/>
    <row r="13259" ht="12.75" hidden="1" customHeight="1" x14ac:dyDescent="0.2"/>
    <row r="13260" ht="12.75" hidden="1" customHeight="1" x14ac:dyDescent="0.2"/>
    <row r="13261" ht="12.75" hidden="1" customHeight="1" x14ac:dyDescent="0.2"/>
    <row r="13262" ht="12.75" hidden="1" customHeight="1" x14ac:dyDescent="0.2"/>
    <row r="13263" ht="12.75" hidden="1" customHeight="1" x14ac:dyDescent="0.2"/>
    <row r="13264" ht="12.75" hidden="1" customHeight="1" x14ac:dyDescent="0.2"/>
    <row r="13265" ht="12.75" hidden="1" customHeight="1" x14ac:dyDescent="0.2"/>
    <row r="13266" ht="12.75" hidden="1" customHeight="1" x14ac:dyDescent="0.2"/>
    <row r="13267" ht="12.75" hidden="1" customHeight="1" x14ac:dyDescent="0.2"/>
    <row r="13268" ht="12.75" hidden="1" customHeight="1" x14ac:dyDescent="0.2"/>
    <row r="13269" ht="12.75" hidden="1" customHeight="1" x14ac:dyDescent="0.2"/>
    <row r="13270" ht="12.75" hidden="1" customHeight="1" x14ac:dyDescent="0.2"/>
    <row r="13271" ht="12.75" hidden="1" customHeight="1" x14ac:dyDescent="0.2"/>
    <row r="13272" ht="12.75" hidden="1" customHeight="1" x14ac:dyDescent="0.2"/>
    <row r="13273" ht="12.75" hidden="1" customHeight="1" x14ac:dyDescent="0.2"/>
    <row r="13274" ht="12.75" hidden="1" customHeight="1" x14ac:dyDescent="0.2"/>
    <row r="13275" ht="12.75" hidden="1" customHeight="1" x14ac:dyDescent="0.2"/>
    <row r="13276" ht="12.75" hidden="1" customHeight="1" x14ac:dyDescent="0.2"/>
    <row r="13277" ht="12.75" hidden="1" customHeight="1" x14ac:dyDescent="0.2"/>
    <row r="13278" ht="12.75" hidden="1" customHeight="1" x14ac:dyDescent="0.2"/>
    <row r="13279" ht="12.75" hidden="1" customHeight="1" x14ac:dyDescent="0.2"/>
    <row r="13280" ht="12.75" hidden="1" customHeight="1" x14ac:dyDescent="0.2"/>
    <row r="13281" ht="12.75" hidden="1" customHeight="1" x14ac:dyDescent="0.2"/>
    <row r="13282" ht="12.75" hidden="1" customHeight="1" x14ac:dyDescent="0.2"/>
    <row r="13283" ht="12.75" hidden="1" customHeight="1" x14ac:dyDescent="0.2"/>
    <row r="13284" ht="12.75" hidden="1" customHeight="1" x14ac:dyDescent="0.2"/>
    <row r="13285" ht="12.75" hidden="1" customHeight="1" x14ac:dyDescent="0.2"/>
    <row r="13286" ht="12.75" hidden="1" customHeight="1" x14ac:dyDescent="0.2"/>
    <row r="13287" ht="12.75" hidden="1" customHeight="1" x14ac:dyDescent="0.2"/>
    <row r="13288" ht="12.75" hidden="1" customHeight="1" x14ac:dyDescent="0.2"/>
    <row r="13289" ht="12.75" hidden="1" customHeight="1" x14ac:dyDescent="0.2"/>
    <row r="13290" ht="12.75" hidden="1" customHeight="1" x14ac:dyDescent="0.2"/>
    <row r="13291" ht="12.75" hidden="1" customHeight="1" x14ac:dyDescent="0.2"/>
    <row r="13292" ht="12.75" hidden="1" customHeight="1" x14ac:dyDescent="0.2"/>
    <row r="13293" ht="12.75" hidden="1" customHeight="1" x14ac:dyDescent="0.2"/>
    <row r="13294" ht="12.75" hidden="1" customHeight="1" x14ac:dyDescent="0.2"/>
    <row r="13295" ht="12.75" hidden="1" customHeight="1" x14ac:dyDescent="0.2"/>
    <row r="13296" ht="12.75" hidden="1" customHeight="1" x14ac:dyDescent="0.2"/>
    <row r="13297" ht="12.75" hidden="1" customHeight="1" x14ac:dyDescent="0.2"/>
    <row r="13298" ht="12.75" hidden="1" customHeight="1" x14ac:dyDescent="0.2"/>
    <row r="13299" ht="12.75" hidden="1" customHeight="1" x14ac:dyDescent="0.2"/>
    <row r="13300" ht="12.75" hidden="1" customHeight="1" x14ac:dyDescent="0.2"/>
    <row r="13301" ht="12.75" hidden="1" customHeight="1" x14ac:dyDescent="0.2"/>
    <row r="13302" ht="12.75" hidden="1" customHeight="1" x14ac:dyDescent="0.2"/>
    <row r="13303" ht="12.75" hidden="1" customHeight="1" x14ac:dyDescent="0.2"/>
    <row r="13304" ht="12.75" hidden="1" customHeight="1" x14ac:dyDescent="0.2"/>
    <row r="13305" ht="12.75" hidden="1" customHeight="1" x14ac:dyDescent="0.2"/>
    <row r="13306" ht="12.75" hidden="1" customHeight="1" x14ac:dyDescent="0.2"/>
    <row r="13307" ht="12.75" hidden="1" customHeight="1" x14ac:dyDescent="0.2"/>
    <row r="13308" ht="12.75" hidden="1" customHeight="1" x14ac:dyDescent="0.2"/>
    <row r="13309" ht="12.75" hidden="1" customHeight="1" x14ac:dyDescent="0.2"/>
    <row r="13310" ht="12.75" hidden="1" customHeight="1" x14ac:dyDescent="0.2"/>
    <row r="13311" ht="12.75" hidden="1" customHeight="1" x14ac:dyDescent="0.2"/>
    <row r="13312" ht="12.75" hidden="1" customHeight="1" x14ac:dyDescent="0.2"/>
    <row r="13313" ht="12.75" hidden="1" customHeight="1" x14ac:dyDescent="0.2"/>
    <row r="13314" ht="12.75" hidden="1" customHeight="1" x14ac:dyDescent="0.2"/>
    <row r="13315" ht="12.75" hidden="1" customHeight="1" x14ac:dyDescent="0.2"/>
    <row r="13316" ht="12.75" hidden="1" customHeight="1" x14ac:dyDescent="0.2"/>
    <row r="13317" ht="12.75" hidden="1" customHeight="1" x14ac:dyDescent="0.2"/>
    <row r="13318" ht="12.75" hidden="1" customHeight="1" x14ac:dyDescent="0.2"/>
    <row r="13319" ht="12.75" hidden="1" customHeight="1" x14ac:dyDescent="0.2"/>
    <row r="13320" ht="12.75" hidden="1" customHeight="1" x14ac:dyDescent="0.2"/>
    <row r="13321" ht="12.75" hidden="1" customHeight="1" x14ac:dyDescent="0.2"/>
    <row r="13322" ht="12.75" hidden="1" customHeight="1" x14ac:dyDescent="0.2"/>
    <row r="13323" ht="12.75" hidden="1" customHeight="1" x14ac:dyDescent="0.2"/>
    <row r="13324" ht="12.75" hidden="1" customHeight="1" x14ac:dyDescent="0.2"/>
    <row r="13325" ht="12.75" hidden="1" customHeight="1" x14ac:dyDescent="0.2"/>
    <row r="13326" ht="12.75" hidden="1" customHeight="1" x14ac:dyDescent="0.2"/>
    <row r="13327" ht="12.75" hidden="1" customHeight="1" x14ac:dyDescent="0.2"/>
    <row r="13328" ht="12.75" hidden="1" customHeight="1" x14ac:dyDescent="0.2"/>
    <row r="13329" ht="12.75" hidden="1" customHeight="1" x14ac:dyDescent="0.2"/>
    <row r="13330" ht="12.75" hidden="1" customHeight="1" x14ac:dyDescent="0.2"/>
    <row r="13331" ht="12.75" hidden="1" customHeight="1" x14ac:dyDescent="0.2"/>
    <row r="13332" ht="12.75" hidden="1" customHeight="1" x14ac:dyDescent="0.2"/>
    <row r="13333" ht="12.75" hidden="1" customHeight="1" x14ac:dyDescent="0.2"/>
    <row r="13334" ht="12.75" hidden="1" customHeight="1" x14ac:dyDescent="0.2"/>
    <row r="13335" ht="12.75" hidden="1" customHeight="1" x14ac:dyDescent="0.2"/>
    <row r="13336" ht="12.75" hidden="1" customHeight="1" x14ac:dyDescent="0.2"/>
    <row r="13337" ht="12.75" hidden="1" customHeight="1" x14ac:dyDescent="0.2"/>
    <row r="13338" ht="12.75" hidden="1" customHeight="1" x14ac:dyDescent="0.2"/>
    <row r="13339" ht="12.75" hidden="1" customHeight="1" x14ac:dyDescent="0.2"/>
    <row r="13340" ht="12.75" hidden="1" customHeight="1" x14ac:dyDescent="0.2"/>
    <row r="13341" ht="12.75" hidden="1" customHeight="1" x14ac:dyDescent="0.2"/>
    <row r="13342" ht="12.75" hidden="1" customHeight="1" x14ac:dyDescent="0.2"/>
    <row r="13343" ht="12.75" hidden="1" customHeight="1" x14ac:dyDescent="0.2"/>
    <row r="13344" ht="12.75" hidden="1" customHeight="1" x14ac:dyDescent="0.2"/>
    <row r="13345" ht="12.75" hidden="1" customHeight="1" x14ac:dyDescent="0.2"/>
    <row r="13346" ht="12.75" hidden="1" customHeight="1" x14ac:dyDescent="0.2"/>
    <row r="13347" ht="12.75" hidden="1" customHeight="1" x14ac:dyDescent="0.2"/>
    <row r="13348" ht="12.75" hidden="1" customHeight="1" x14ac:dyDescent="0.2"/>
    <row r="13349" ht="12.75" hidden="1" customHeight="1" x14ac:dyDescent="0.2"/>
    <row r="13350" ht="12.75" hidden="1" customHeight="1" x14ac:dyDescent="0.2"/>
    <row r="13351" ht="12.75" hidden="1" customHeight="1" x14ac:dyDescent="0.2"/>
    <row r="13352" ht="12.75" hidden="1" customHeight="1" x14ac:dyDescent="0.2"/>
    <row r="13353" ht="12.75" hidden="1" customHeight="1" x14ac:dyDescent="0.2"/>
    <row r="13354" ht="12.75" hidden="1" customHeight="1" x14ac:dyDescent="0.2"/>
    <row r="13355" ht="12.75" hidden="1" customHeight="1" x14ac:dyDescent="0.2"/>
    <row r="13356" ht="12.75" hidden="1" customHeight="1" x14ac:dyDescent="0.2"/>
    <row r="13357" ht="12.75" hidden="1" customHeight="1" x14ac:dyDescent="0.2"/>
    <row r="13358" ht="12.75" hidden="1" customHeight="1" x14ac:dyDescent="0.2"/>
    <row r="13359" ht="12.75" hidden="1" customHeight="1" x14ac:dyDescent="0.2"/>
    <row r="13360" ht="12.75" hidden="1" customHeight="1" x14ac:dyDescent="0.2"/>
    <row r="13361" ht="12.75" hidden="1" customHeight="1" x14ac:dyDescent="0.2"/>
    <row r="13362" ht="12.75" hidden="1" customHeight="1" x14ac:dyDescent="0.2"/>
    <row r="13363" ht="12.75" hidden="1" customHeight="1" x14ac:dyDescent="0.2"/>
    <row r="13364" ht="12.75" hidden="1" customHeight="1" x14ac:dyDescent="0.2"/>
    <row r="13365" ht="12.75" hidden="1" customHeight="1" x14ac:dyDescent="0.2"/>
    <row r="13366" ht="12.75" hidden="1" customHeight="1" x14ac:dyDescent="0.2"/>
    <row r="13367" ht="12.75" hidden="1" customHeight="1" x14ac:dyDescent="0.2"/>
    <row r="13368" ht="12.75" hidden="1" customHeight="1" x14ac:dyDescent="0.2"/>
    <row r="13369" ht="12.75" hidden="1" customHeight="1" x14ac:dyDescent="0.2"/>
    <row r="13370" ht="12.75" hidden="1" customHeight="1" x14ac:dyDescent="0.2"/>
    <row r="13371" ht="12.75" hidden="1" customHeight="1" x14ac:dyDescent="0.2"/>
    <row r="13372" ht="12.75" hidden="1" customHeight="1" x14ac:dyDescent="0.2"/>
    <row r="13373" ht="12.75" hidden="1" customHeight="1" x14ac:dyDescent="0.2"/>
    <row r="13374" ht="12.75" hidden="1" customHeight="1" x14ac:dyDescent="0.2"/>
    <row r="13375" ht="12.75" hidden="1" customHeight="1" x14ac:dyDescent="0.2"/>
    <row r="13376" ht="12.75" hidden="1" customHeight="1" x14ac:dyDescent="0.2"/>
    <row r="13377" ht="12.75" hidden="1" customHeight="1" x14ac:dyDescent="0.2"/>
    <row r="13378" ht="12.75" hidden="1" customHeight="1" x14ac:dyDescent="0.2"/>
    <row r="13379" ht="12.75" hidden="1" customHeight="1" x14ac:dyDescent="0.2"/>
    <row r="13380" ht="12.75" hidden="1" customHeight="1" x14ac:dyDescent="0.2"/>
    <row r="13381" ht="12.75" hidden="1" customHeight="1" x14ac:dyDescent="0.2"/>
    <row r="13382" ht="12.75" hidden="1" customHeight="1" x14ac:dyDescent="0.2"/>
    <row r="13383" ht="12.75" hidden="1" customHeight="1" x14ac:dyDescent="0.2"/>
    <row r="13384" ht="12.75" hidden="1" customHeight="1" x14ac:dyDescent="0.2"/>
    <row r="13385" ht="12.75" hidden="1" customHeight="1" x14ac:dyDescent="0.2"/>
    <row r="13386" ht="12.75" hidden="1" customHeight="1" x14ac:dyDescent="0.2"/>
    <row r="13387" ht="12.75" hidden="1" customHeight="1" x14ac:dyDescent="0.2"/>
    <row r="13388" ht="12.75" hidden="1" customHeight="1" x14ac:dyDescent="0.2"/>
    <row r="13389" ht="12.75" hidden="1" customHeight="1" x14ac:dyDescent="0.2"/>
    <row r="13390" ht="12.75" hidden="1" customHeight="1" x14ac:dyDescent="0.2"/>
    <row r="13391" ht="12.75" hidden="1" customHeight="1" x14ac:dyDescent="0.2"/>
    <row r="13392" ht="12.75" hidden="1" customHeight="1" x14ac:dyDescent="0.2"/>
    <row r="13393" ht="12.75" hidden="1" customHeight="1" x14ac:dyDescent="0.2"/>
    <row r="13394" ht="12.75" hidden="1" customHeight="1" x14ac:dyDescent="0.2"/>
    <row r="13395" ht="12.75" hidden="1" customHeight="1" x14ac:dyDescent="0.2"/>
    <row r="13396" ht="12.75" hidden="1" customHeight="1" x14ac:dyDescent="0.2"/>
    <row r="13397" ht="12.75" hidden="1" customHeight="1" x14ac:dyDescent="0.2"/>
    <row r="13398" ht="12.75" hidden="1" customHeight="1" x14ac:dyDescent="0.2"/>
    <row r="13399" ht="12.75" hidden="1" customHeight="1" x14ac:dyDescent="0.2"/>
    <row r="13400" ht="12.75" hidden="1" customHeight="1" x14ac:dyDescent="0.2"/>
    <row r="13401" ht="12.75" hidden="1" customHeight="1" x14ac:dyDescent="0.2"/>
    <row r="13402" ht="12.75" hidden="1" customHeight="1" x14ac:dyDescent="0.2"/>
    <row r="13403" ht="12.75" hidden="1" customHeight="1" x14ac:dyDescent="0.2"/>
    <row r="13404" ht="12.75" hidden="1" customHeight="1" x14ac:dyDescent="0.2"/>
    <row r="13405" ht="12.75" hidden="1" customHeight="1" x14ac:dyDescent="0.2"/>
    <row r="13406" ht="12.75" hidden="1" customHeight="1" x14ac:dyDescent="0.2"/>
    <row r="13407" ht="12.75" hidden="1" customHeight="1" x14ac:dyDescent="0.2"/>
    <row r="13408" ht="12.75" hidden="1" customHeight="1" x14ac:dyDescent="0.2"/>
    <row r="13409" ht="12.75" hidden="1" customHeight="1" x14ac:dyDescent="0.2"/>
    <row r="13410" ht="12.75" hidden="1" customHeight="1" x14ac:dyDescent="0.2"/>
    <row r="13411" ht="12.75" hidden="1" customHeight="1" x14ac:dyDescent="0.2"/>
    <row r="13412" ht="12.75" hidden="1" customHeight="1" x14ac:dyDescent="0.2"/>
    <row r="13413" ht="12.75" hidden="1" customHeight="1" x14ac:dyDescent="0.2"/>
    <row r="13414" ht="12.75" hidden="1" customHeight="1" x14ac:dyDescent="0.2"/>
    <row r="13415" ht="12.75" hidden="1" customHeight="1" x14ac:dyDescent="0.2"/>
    <row r="13416" ht="12.75" hidden="1" customHeight="1" x14ac:dyDescent="0.2"/>
    <row r="13417" ht="12.75" hidden="1" customHeight="1" x14ac:dyDescent="0.2"/>
    <row r="13418" ht="12.75" hidden="1" customHeight="1" x14ac:dyDescent="0.2"/>
    <row r="13419" ht="12.75" hidden="1" customHeight="1" x14ac:dyDescent="0.2"/>
    <row r="13420" ht="12.75" hidden="1" customHeight="1" x14ac:dyDescent="0.2"/>
    <row r="13421" ht="12.75" hidden="1" customHeight="1" x14ac:dyDescent="0.2"/>
    <row r="13422" ht="12.75" hidden="1" customHeight="1" x14ac:dyDescent="0.2"/>
    <row r="13423" ht="12.75" hidden="1" customHeight="1" x14ac:dyDescent="0.2"/>
    <row r="13424" ht="12.75" hidden="1" customHeight="1" x14ac:dyDescent="0.2"/>
    <row r="13425" ht="12.75" hidden="1" customHeight="1" x14ac:dyDescent="0.2"/>
    <row r="13426" ht="12.75" hidden="1" customHeight="1" x14ac:dyDescent="0.2"/>
    <row r="13427" ht="12.75" hidden="1" customHeight="1" x14ac:dyDescent="0.2"/>
    <row r="13428" ht="12.75" hidden="1" customHeight="1" x14ac:dyDescent="0.2"/>
    <row r="13429" ht="12.75" hidden="1" customHeight="1" x14ac:dyDescent="0.2"/>
    <row r="13430" ht="12.75" hidden="1" customHeight="1" x14ac:dyDescent="0.2"/>
    <row r="13431" ht="12.75" hidden="1" customHeight="1" x14ac:dyDescent="0.2"/>
    <row r="13432" ht="12.75" hidden="1" customHeight="1" x14ac:dyDescent="0.2"/>
    <row r="13433" ht="12.75" hidden="1" customHeight="1" x14ac:dyDescent="0.2"/>
    <row r="13434" ht="12.75" hidden="1" customHeight="1" x14ac:dyDescent="0.2"/>
    <row r="13435" ht="12.75" hidden="1" customHeight="1" x14ac:dyDescent="0.2"/>
    <row r="13436" ht="12.75" hidden="1" customHeight="1" x14ac:dyDescent="0.2"/>
    <row r="13437" ht="12.75" hidden="1" customHeight="1" x14ac:dyDescent="0.2"/>
    <row r="13438" ht="12.75" hidden="1" customHeight="1" x14ac:dyDescent="0.2"/>
    <row r="13439" ht="12.75" hidden="1" customHeight="1" x14ac:dyDescent="0.2"/>
    <row r="13440" ht="12.75" hidden="1" customHeight="1" x14ac:dyDescent="0.2"/>
    <row r="13441" ht="12.75" hidden="1" customHeight="1" x14ac:dyDescent="0.2"/>
    <row r="13442" ht="12.75" hidden="1" customHeight="1" x14ac:dyDescent="0.2"/>
    <row r="13443" ht="12.75" hidden="1" customHeight="1" x14ac:dyDescent="0.2"/>
    <row r="13444" ht="12.75" hidden="1" customHeight="1" x14ac:dyDescent="0.2"/>
    <row r="13445" ht="12.75" hidden="1" customHeight="1" x14ac:dyDescent="0.2"/>
    <row r="13446" ht="12.75" hidden="1" customHeight="1" x14ac:dyDescent="0.2"/>
    <row r="13447" ht="12.75" hidden="1" customHeight="1" x14ac:dyDescent="0.2"/>
    <row r="13448" ht="12.75" hidden="1" customHeight="1" x14ac:dyDescent="0.2"/>
    <row r="13449" ht="12.75" hidden="1" customHeight="1" x14ac:dyDescent="0.2"/>
    <row r="13450" ht="12.75" hidden="1" customHeight="1" x14ac:dyDescent="0.2"/>
    <row r="13451" ht="12.75" hidden="1" customHeight="1" x14ac:dyDescent="0.2"/>
    <row r="13452" ht="12.75" hidden="1" customHeight="1" x14ac:dyDescent="0.2"/>
    <row r="13453" ht="12.75" hidden="1" customHeight="1" x14ac:dyDescent="0.2"/>
    <row r="13454" ht="12.75" hidden="1" customHeight="1" x14ac:dyDescent="0.2"/>
    <row r="13455" ht="12.75" hidden="1" customHeight="1" x14ac:dyDescent="0.2"/>
    <row r="13456" ht="12.75" hidden="1" customHeight="1" x14ac:dyDescent="0.2"/>
    <row r="13457" ht="12.75" hidden="1" customHeight="1" x14ac:dyDescent="0.2"/>
    <row r="13458" ht="12.75" hidden="1" customHeight="1" x14ac:dyDescent="0.2"/>
    <row r="13459" ht="12.75" hidden="1" customHeight="1" x14ac:dyDescent="0.2"/>
    <row r="13460" ht="12.75" hidden="1" customHeight="1" x14ac:dyDescent="0.2"/>
    <row r="13461" ht="12.75" hidden="1" customHeight="1" x14ac:dyDescent="0.2"/>
    <row r="13462" ht="12.75" hidden="1" customHeight="1" x14ac:dyDescent="0.2"/>
    <row r="13463" ht="12.75" hidden="1" customHeight="1" x14ac:dyDescent="0.2"/>
    <row r="13464" ht="12.75" hidden="1" customHeight="1" x14ac:dyDescent="0.2"/>
    <row r="13465" ht="12.75" hidden="1" customHeight="1" x14ac:dyDescent="0.2"/>
    <row r="13466" ht="12.75" hidden="1" customHeight="1" x14ac:dyDescent="0.2"/>
    <row r="13467" ht="12.75" hidden="1" customHeight="1" x14ac:dyDescent="0.2"/>
    <row r="13468" ht="12.75" hidden="1" customHeight="1" x14ac:dyDescent="0.2"/>
    <row r="13469" ht="12.75" hidden="1" customHeight="1" x14ac:dyDescent="0.2"/>
    <row r="13470" ht="12.75" hidden="1" customHeight="1" x14ac:dyDescent="0.2"/>
    <row r="13471" ht="12.75" hidden="1" customHeight="1" x14ac:dyDescent="0.2"/>
    <row r="13472" ht="12.75" hidden="1" customHeight="1" x14ac:dyDescent="0.2"/>
    <row r="13473" ht="12.75" hidden="1" customHeight="1" x14ac:dyDescent="0.2"/>
    <row r="13474" ht="12.75" hidden="1" customHeight="1" x14ac:dyDescent="0.2"/>
    <row r="13475" ht="12.75" hidden="1" customHeight="1" x14ac:dyDescent="0.2"/>
    <row r="13476" ht="12.75" hidden="1" customHeight="1" x14ac:dyDescent="0.2"/>
    <row r="13477" ht="12.75" hidden="1" customHeight="1" x14ac:dyDescent="0.2"/>
    <row r="13478" ht="12.75" hidden="1" customHeight="1" x14ac:dyDescent="0.2"/>
    <row r="13479" ht="12.75" hidden="1" customHeight="1" x14ac:dyDescent="0.2"/>
    <row r="13480" ht="12.75" hidden="1" customHeight="1" x14ac:dyDescent="0.2"/>
    <row r="13481" ht="12.75" hidden="1" customHeight="1" x14ac:dyDescent="0.2"/>
    <row r="13482" ht="12.75" hidden="1" customHeight="1" x14ac:dyDescent="0.2"/>
    <row r="13483" ht="12.75" hidden="1" customHeight="1" x14ac:dyDescent="0.2"/>
    <row r="13484" ht="12.75" hidden="1" customHeight="1" x14ac:dyDescent="0.2"/>
    <row r="13485" ht="12.75" hidden="1" customHeight="1" x14ac:dyDescent="0.2"/>
    <row r="13486" ht="12.75" hidden="1" customHeight="1" x14ac:dyDescent="0.2"/>
    <row r="13487" ht="12.75" hidden="1" customHeight="1" x14ac:dyDescent="0.2"/>
    <row r="13488" ht="12.75" hidden="1" customHeight="1" x14ac:dyDescent="0.2"/>
    <row r="13489" ht="12.75" hidden="1" customHeight="1" x14ac:dyDescent="0.2"/>
    <row r="13490" ht="12.75" hidden="1" customHeight="1" x14ac:dyDescent="0.2"/>
    <row r="13491" ht="12.75" hidden="1" customHeight="1" x14ac:dyDescent="0.2"/>
    <row r="13492" ht="12.75" hidden="1" customHeight="1" x14ac:dyDescent="0.2"/>
    <row r="13493" ht="12.75" hidden="1" customHeight="1" x14ac:dyDescent="0.2"/>
    <row r="13494" ht="12.75" hidden="1" customHeight="1" x14ac:dyDescent="0.2"/>
    <row r="13495" ht="12.75" hidden="1" customHeight="1" x14ac:dyDescent="0.2"/>
    <row r="13496" ht="12.75" hidden="1" customHeight="1" x14ac:dyDescent="0.2"/>
    <row r="13497" ht="12.75" hidden="1" customHeight="1" x14ac:dyDescent="0.2"/>
    <row r="13498" ht="12.75" hidden="1" customHeight="1" x14ac:dyDescent="0.2"/>
    <row r="13499" ht="12.75" hidden="1" customHeight="1" x14ac:dyDescent="0.2"/>
    <row r="13500" ht="12.75" hidden="1" customHeight="1" x14ac:dyDescent="0.2"/>
    <row r="13501" ht="12.75" hidden="1" customHeight="1" x14ac:dyDescent="0.2"/>
    <row r="13502" ht="12.75" hidden="1" customHeight="1" x14ac:dyDescent="0.2"/>
    <row r="13503" ht="12.75" hidden="1" customHeight="1" x14ac:dyDescent="0.2"/>
    <row r="13504" ht="12.75" hidden="1" customHeight="1" x14ac:dyDescent="0.2"/>
    <row r="13505" ht="12.75" hidden="1" customHeight="1" x14ac:dyDescent="0.2"/>
    <row r="13506" ht="12.75" hidden="1" customHeight="1" x14ac:dyDescent="0.2"/>
    <row r="13507" ht="12.75" hidden="1" customHeight="1" x14ac:dyDescent="0.2"/>
    <row r="13508" ht="12.75" hidden="1" customHeight="1" x14ac:dyDescent="0.2"/>
    <row r="13509" ht="12.75" hidden="1" customHeight="1" x14ac:dyDescent="0.2"/>
    <row r="13510" ht="12.75" hidden="1" customHeight="1" x14ac:dyDescent="0.2"/>
    <row r="13511" ht="12.75" hidden="1" customHeight="1" x14ac:dyDescent="0.2"/>
    <row r="13512" ht="12.75" hidden="1" customHeight="1" x14ac:dyDescent="0.2"/>
    <row r="13513" ht="12.75" hidden="1" customHeight="1" x14ac:dyDescent="0.2"/>
    <row r="13514" ht="12.75" hidden="1" customHeight="1" x14ac:dyDescent="0.2"/>
    <row r="13515" ht="12.75" hidden="1" customHeight="1" x14ac:dyDescent="0.2"/>
    <row r="13516" ht="12.75" hidden="1" customHeight="1" x14ac:dyDescent="0.2"/>
    <row r="13517" ht="12.75" hidden="1" customHeight="1" x14ac:dyDescent="0.2"/>
    <row r="13518" ht="12.75" hidden="1" customHeight="1" x14ac:dyDescent="0.2"/>
    <row r="13519" ht="12.75" hidden="1" customHeight="1" x14ac:dyDescent="0.2"/>
    <row r="13520" ht="12.75" hidden="1" customHeight="1" x14ac:dyDescent="0.2"/>
    <row r="13521" ht="12.75" hidden="1" customHeight="1" x14ac:dyDescent="0.2"/>
    <row r="13522" ht="12.75" hidden="1" customHeight="1" x14ac:dyDescent="0.2"/>
    <row r="13523" ht="12.75" hidden="1" customHeight="1" x14ac:dyDescent="0.2"/>
    <row r="13524" ht="12.75" hidden="1" customHeight="1" x14ac:dyDescent="0.2"/>
    <row r="13525" ht="12.75" hidden="1" customHeight="1" x14ac:dyDescent="0.2"/>
    <row r="13526" ht="12.75" hidden="1" customHeight="1" x14ac:dyDescent="0.2"/>
    <row r="13527" ht="12.75" hidden="1" customHeight="1" x14ac:dyDescent="0.2"/>
    <row r="13528" ht="12.75" hidden="1" customHeight="1" x14ac:dyDescent="0.2"/>
    <row r="13529" ht="12.75" hidden="1" customHeight="1" x14ac:dyDescent="0.2"/>
    <row r="13530" ht="12.75" hidden="1" customHeight="1" x14ac:dyDescent="0.2"/>
    <row r="13531" ht="12.75" hidden="1" customHeight="1" x14ac:dyDescent="0.2"/>
    <row r="13532" ht="12.75" hidden="1" customHeight="1" x14ac:dyDescent="0.2"/>
    <row r="13533" ht="12.75" hidden="1" customHeight="1" x14ac:dyDescent="0.2"/>
    <row r="13534" ht="12.75" hidden="1" customHeight="1" x14ac:dyDescent="0.2"/>
    <row r="13535" ht="12.75" hidden="1" customHeight="1" x14ac:dyDescent="0.2"/>
    <row r="13536" ht="12.75" hidden="1" customHeight="1" x14ac:dyDescent="0.2"/>
    <row r="13537" ht="12.75" hidden="1" customHeight="1" x14ac:dyDescent="0.2"/>
    <row r="13538" ht="12.75" hidden="1" customHeight="1" x14ac:dyDescent="0.2"/>
    <row r="13539" ht="12.75" hidden="1" customHeight="1" x14ac:dyDescent="0.2"/>
    <row r="13540" ht="12.75" hidden="1" customHeight="1" x14ac:dyDescent="0.2"/>
    <row r="13541" ht="12.75" hidden="1" customHeight="1" x14ac:dyDescent="0.2"/>
    <row r="13542" ht="12.75" hidden="1" customHeight="1" x14ac:dyDescent="0.2"/>
    <row r="13543" ht="12.75" hidden="1" customHeight="1" x14ac:dyDescent="0.2"/>
    <row r="13544" ht="12.75" hidden="1" customHeight="1" x14ac:dyDescent="0.2"/>
    <row r="13545" ht="12.75" hidden="1" customHeight="1" x14ac:dyDescent="0.2"/>
    <row r="13546" ht="12.75" hidden="1" customHeight="1" x14ac:dyDescent="0.2"/>
    <row r="13547" ht="12.75" hidden="1" customHeight="1" x14ac:dyDescent="0.2"/>
    <row r="13548" ht="12.75" hidden="1" customHeight="1" x14ac:dyDescent="0.2"/>
    <row r="13549" ht="12.75" hidden="1" customHeight="1" x14ac:dyDescent="0.2"/>
    <row r="13550" ht="12.75" hidden="1" customHeight="1" x14ac:dyDescent="0.2"/>
    <row r="13551" ht="12.75" hidden="1" customHeight="1" x14ac:dyDescent="0.2"/>
    <row r="13552" ht="12.75" hidden="1" customHeight="1" x14ac:dyDescent="0.2"/>
    <row r="13553" ht="12.75" hidden="1" customHeight="1" x14ac:dyDescent="0.2"/>
    <row r="13554" ht="12.75" hidden="1" customHeight="1" x14ac:dyDescent="0.2"/>
    <row r="13555" ht="12.75" hidden="1" customHeight="1" x14ac:dyDescent="0.2"/>
    <row r="13556" ht="12.75" hidden="1" customHeight="1" x14ac:dyDescent="0.2"/>
    <row r="13557" ht="12.75" hidden="1" customHeight="1" x14ac:dyDescent="0.2"/>
    <row r="13558" ht="12.75" hidden="1" customHeight="1" x14ac:dyDescent="0.2"/>
    <row r="13559" ht="12.75" hidden="1" customHeight="1" x14ac:dyDescent="0.2"/>
    <row r="13560" ht="12.75" hidden="1" customHeight="1" x14ac:dyDescent="0.2"/>
    <row r="13561" ht="12.75" hidden="1" customHeight="1" x14ac:dyDescent="0.2"/>
    <row r="13562" ht="12.75" hidden="1" customHeight="1" x14ac:dyDescent="0.2"/>
    <row r="13563" ht="12.75" hidden="1" customHeight="1" x14ac:dyDescent="0.2"/>
    <row r="13564" ht="12.75" hidden="1" customHeight="1" x14ac:dyDescent="0.2"/>
    <row r="13565" ht="12.75" hidden="1" customHeight="1" x14ac:dyDescent="0.2"/>
    <row r="13566" ht="12.75" hidden="1" customHeight="1" x14ac:dyDescent="0.2"/>
    <row r="13567" ht="12.75" hidden="1" customHeight="1" x14ac:dyDescent="0.2"/>
    <row r="13568" ht="12.75" hidden="1" customHeight="1" x14ac:dyDescent="0.2"/>
    <row r="13569" ht="12.75" hidden="1" customHeight="1" x14ac:dyDescent="0.2"/>
    <row r="13570" ht="12.75" hidden="1" customHeight="1" x14ac:dyDescent="0.2"/>
    <row r="13571" ht="12.75" hidden="1" customHeight="1" x14ac:dyDescent="0.2"/>
    <row r="13572" ht="12.75" hidden="1" customHeight="1" x14ac:dyDescent="0.2"/>
    <row r="13573" ht="12.75" hidden="1" customHeight="1" x14ac:dyDescent="0.2"/>
    <row r="13574" ht="12.75" hidden="1" customHeight="1" x14ac:dyDescent="0.2"/>
    <row r="13575" ht="12.75" hidden="1" customHeight="1" x14ac:dyDescent="0.2"/>
    <row r="13576" ht="12.75" hidden="1" customHeight="1" x14ac:dyDescent="0.2"/>
    <row r="13577" ht="12.75" hidden="1" customHeight="1" x14ac:dyDescent="0.2"/>
    <row r="13578" ht="12.75" hidden="1" customHeight="1" x14ac:dyDescent="0.2"/>
    <row r="13579" ht="12.75" hidden="1" customHeight="1" x14ac:dyDescent="0.2"/>
    <row r="13580" ht="12.75" hidden="1" customHeight="1" x14ac:dyDescent="0.2"/>
    <row r="13581" ht="12.75" hidden="1" customHeight="1" x14ac:dyDescent="0.2"/>
    <row r="13582" ht="12.75" hidden="1" customHeight="1" x14ac:dyDescent="0.2"/>
    <row r="13583" ht="12.75" hidden="1" customHeight="1" x14ac:dyDescent="0.2"/>
    <row r="13584" ht="12.75" hidden="1" customHeight="1" x14ac:dyDescent="0.2"/>
    <row r="13585" ht="12.75" hidden="1" customHeight="1" x14ac:dyDescent="0.2"/>
    <row r="13586" ht="12.75" hidden="1" customHeight="1" x14ac:dyDescent="0.2"/>
    <row r="13587" ht="12.75" hidden="1" customHeight="1" x14ac:dyDescent="0.2"/>
    <row r="13588" ht="12.75" hidden="1" customHeight="1" x14ac:dyDescent="0.2"/>
    <row r="13589" ht="12.75" hidden="1" customHeight="1" x14ac:dyDescent="0.2"/>
    <row r="13590" ht="12.75" hidden="1" customHeight="1" x14ac:dyDescent="0.2"/>
    <row r="13591" ht="12.75" hidden="1" customHeight="1" x14ac:dyDescent="0.2"/>
    <row r="13592" ht="12.75" hidden="1" customHeight="1" x14ac:dyDescent="0.2"/>
    <row r="13593" ht="12.75" hidden="1" customHeight="1" x14ac:dyDescent="0.2"/>
    <row r="13594" ht="12.75" hidden="1" customHeight="1" x14ac:dyDescent="0.2"/>
    <row r="13595" ht="12.75" hidden="1" customHeight="1" x14ac:dyDescent="0.2"/>
    <row r="13596" ht="12.75" hidden="1" customHeight="1" x14ac:dyDescent="0.2"/>
    <row r="13597" ht="12.75" hidden="1" customHeight="1" x14ac:dyDescent="0.2"/>
    <row r="13598" ht="12.75" hidden="1" customHeight="1" x14ac:dyDescent="0.2"/>
    <row r="13599" ht="12.75" hidden="1" customHeight="1" x14ac:dyDescent="0.2"/>
    <row r="13600" ht="12.75" hidden="1" customHeight="1" x14ac:dyDescent="0.2"/>
    <row r="13601" ht="12.75" hidden="1" customHeight="1" x14ac:dyDescent="0.2"/>
    <row r="13602" ht="12.75" hidden="1" customHeight="1" x14ac:dyDescent="0.2"/>
    <row r="13603" ht="12.75" hidden="1" customHeight="1" x14ac:dyDescent="0.2"/>
    <row r="13604" ht="12.75" hidden="1" customHeight="1" x14ac:dyDescent="0.2"/>
    <row r="13605" ht="12.75" hidden="1" customHeight="1" x14ac:dyDescent="0.2"/>
    <row r="13606" ht="12.75" hidden="1" customHeight="1" x14ac:dyDescent="0.2"/>
    <row r="13607" ht="12.75" hidden="1" customHeight="1" x14ac:dyDescent="0.2"/>
    <row r="13608" ht="12.75" hidden="1" customHeight="1" x14ac:dyDescent="0.2"/>
    <row r="13609" ht="12.75" hidden="1" customHeight="1" x14ac:dyDescent="0.2"/>
    <row r="13610" ht="12.75" hidden="1" customHeight="1" x14ac:dyDescent="0.2"/>
    <row r="13611" ht="12.75" hidden="1" customHeight="1" x14ac:dyDescent="0.2"/>
    <row r="13612" ht="12.75" hidden="1" customHeight="1" x14ac:dyDescent="0.2"/>
    <row r="13613" ht="12.75" hidden="1" customHeight="1" x14ac:dyDescent="0.2"/>
    <row r="13614" ht="12.75" hidden="1" customHeight="1" x14ac:dyDescent="0.2"/>
    <row r="13615" ht="12.75" hidden="1" customHeight="1" x14ac:dyDescent="0.2"/>
    <row r="13616" ht="12.75" hidden="1" customHeight="1" x14ac:dyDescent="0.2"/>
    <row r="13617" ht="12.75" hidden="1" customHeight="1" x14ac:dyDescent="0.2"/>
    <row r="13618" ht="12.75" hidden="1" customHeight="1" x14ac:dyDescent="0.2"/>
    <row r="13619" ht="12.75" hidden="1" customHeight="1" x14ac:dyDescent="0.2"/>
    <row r="13620" ht="12.75" hidden="1" customHeight="1" x14ac:dyDescent="0.2"/>
    <row r="13621" ht="12.75" hidden="1" customHeight="1" x14ac:dyDescent="0.2"/>
    <row r="13622" ht="12.75" hidden="1" customHeight="1" x14ac:dyDescent="0.2"/>
    <row r="13623" ht="12.75" hidden="1" customHeight="1" x14ac:dyDescent="0.2"/>
    <row r="13624" ht="12.75" hidden="1" customHeight="1" x14ac:dyDescent="0.2"/>
    <row r="13625" ht="12.75" hidden="1" customHeight="1" x14ac:dyDescent="0.2"/>
    <row r="13626" ht="12.75" hidden="1" customHeight="1" x14ac:dyDescent="0.2"/>
    <row r="13627" ht="12.75" hidden="1" customHeight="1" x14ac:dyDescent="0.2"/>
    <row r="13628" ht="12.75" hidden="1" customHeight="1" x14ac:dyDescent="0.2"/>
    <row r="13629" ht="12.75" hidden="1" customHeight="1" x14ac:dyDescent="0.2"/>
    <row r="13630" ht="12.75" hidden="1" customHeight="1" x14ac:dyDescent="0.2"/>
    <row r="13631" ht="12.75" hidden="1" customHeight="1" x14ac:dyDescent="0.2"/>
    <row r="13632" ht="12.75" hidden="1" customHeight="1" x14ac:dyDescent="0.2"/>
    <row r="13633" ht="12.75" hidden="1" customHeight="1" x14ac:dyDescent="0.2"/>
    <row r="13634" ht="12.75" hidden="1" customHeight="1" x14ac:dyDescent="0.2"/>
    <row r="13635" ht="12.75" hidden="1" customHeight="1" x14ac:dyDescent="0.2"/>
    <row r="13636" ht="12.75" hidden="1" customHeight="1" x14ac:dyDescent="0.2"/>
    <row r="13637" ht="12.75" hidden="1" customHeight="1" x14ac:dyDescent="0.2"/>
    <row r="13638" ht="12.75" hidden="1" customHeight="1" x14ac:dyDescent="0.2"/>
    <row r="13639" ht="12.75" hidden="1" customHeight="1" x14ac:dyDescent="0.2"/>
    <row r="13640" ht="12.75" hidden="1" customHeight="1" x14ac:dyDescent="0.2"/>
    <row r="13641" ht="12.75" hidden="1" customHeight="1" x14ac:dyDescent="0.2"/>
    <row r="13642" ht="12.75" hidden="1" customHeight="1" x14ac:dyDescent="0.2"/>
    <row r="13643" ht="12.75" hidden="1" customHeight="1" x14ac:dyDescent="0.2"/>
    <row r="13644" ht="12.75" hidden="1" customHeight="1" x14ac:dyDescent="0.2"/>
    <row r="13645" ht="12.75" hidden="1" customHeight="1" x14ac:dyDescent="0.2"/>
    <row r="13646" ht="12.75" hidden="1" customHeight="1" x14ac:dyDescent="0.2"/>
    <row r="13647" ht="12.75" hidden="1" customHeight="1" x14ac:dyDescent="0.2"/>
    <row r="13648" ht="12.75" hidden="1" customHeight="1" x14ac:dyDescent="0.2"/>
    <row r="13649" ht="12.75" hidden="1" customHeight="1" x14ac:dyDescent="0.2"/>
    <row r="13650" ht="12.75" hidden="1" customHeight="1" x14ac:dyDescent="0.2"/>
    <row r="13651" ht="12.75" hidden="1" customHeight="1" x14ac:dyDescent="0.2"/>
    <row r="13652" ht="12.75" hidden="1" customHeight="1" x14ac:dyDescent="0.2"/>
    <row r="13653" ht="12.75" hidden="1" customHeight="1" x14ac:dyDescent="0.2"/>
    <row r="13654" ht="12.75" hidden="1" customHeight="1" x14ac:dyDescent="0.2"/>
    <row r="13655" ht="12.75" hidden="1" customHeight="1" x14ac:dyDescent="0.2"/>
    <row r="13656" ht="12.75" hidden="1" customHeight="1" x14ac:dyDescent="0.2"/>
    <row r="13657" ht="12.75" hidden="1" customHeight="1" x14ac:dyDescent="0.2"/>
    <row r="13658" ht="12.75" hidden="1" customHeight="1" x14ac:dyDescent="0.2"/>
    <row r="13659" ht="12.75" hidden="1" customHeight="1" x14ac:dyDescent="0.2"/>
    <row r="13660" ht="12.75" hidden="1" customHeight="1" x14ac:dyDescent="0.2"/>
    <row r="13661" ht="12.75" hidden="1" customHeight="1" x14ac:dyDescent="0.2"/>
    <row r="13662" ht="12.75" hidden="1" customHeight="1" x14ac:dyDescent="0.2"/>
    <row r="13663" ht="12.75" hidden="1" customHeight="1" x14ac:dyDescent="0.2"/>
    <row r="13664" ht="12.75" hidden="1" customHeight="1" x14ac:dyDescent="0.2"/>
    <row r="13665" ht="12.75" hidden="1" customHeight="1" x14ac:dyDescent="0.2"/>
    <row r="13666" ht="12.75" hidden="1" customHeight="1" x14ac:dyDescent="0.2"/>
    <row r="13667" ht="12.75" hidden="1" customHeight="1" x14ac:dyDescent="0.2"/>
    <row r="13668" ht="12.75" hidden="1" customHeight="1" x14ac:dyDescent="0.2"/>
    <row r="13669" ht="12.75" hidden="1" customHeight="1" x14ac:dyDescent="0.2"/>
    <row r="13670" ht="12.75" hidden="1" customHeight="1" x14ac:dyDescent="0.2"/>
    <row r="13671" ht="12.75" hidden="1" customHeight="1" x14ac:dyDescent="0.2"/>
    <row r="13672" ht="12.75" hidden="1" customHeight="1" x14ac:dyDescent="0.2"/>
    <row r="13673" ht="12.75" hidden="1" customHeight="1" x14ac:dyDescent="0.2"/>
    <row r="13674" ht="12.75" hidden="1" customHeight="1" x14ac:dyDescent="0.2"/>
    <row r="13675" ht="12.75" hidden="1" customHeight="1" x14ac:dyDescent="0.2"/>
    <row r="13676" ht="12.75" hidden="1" customHeight="1" x14ac:dyDescent="0.2"/>
    <row r="13677" ht="12.75" hidden="1" customHeight="1" x14ac:dyDescent="0.2"/>
    <row r="13678" ht="12.75" hidden="1" customHeight="1" x14ac:dyDescent="0.2"/>
    <row r="13679" ht="12.75" hidden="1" customHeight="1" x14ac:dyDescent="0.2"/>
    <row r="13680" ht="12.75" hidden="1" customHeight="1" x14ac:dyDescent="0.2"/>
    <row r="13681" ht="12.75" hidden="1" customHeight="1" x14ac:dyDescent="0.2"/>
    <row r="13682" ht="12.75" hidden="1" customHeight="1" x14ac:dyDescent="0.2"/>
    <row r="13683" ht="12.75" hidden="1" customHeight="1" x14ac:dyDescent="0.2"/>
    <row r="13684" ht="12.75" hidden="1" customHeight="1" x14ac:dyDescent="0.2"/>
    <row r="13685" ht="12.75" hidden="1" customHeight="1" x14ac:dyDescent="0.2"/>
    <row r="13686" ht="12.75" hidden="1" customHeight="1" x14ac:dyDescent="0.2"/>
    <row r="13687" ht="12.75" hidden="1" customHeight="1" x14ac:dyDescent="0.2"/>
    <row r="13688" ht="12.75" hidden="1" customHeight="1" x14ac:dyDescent="0.2"/>
    <row r="13689" ht="12.75" hidden="1" customHeight="1" x14ac:dyDescent="0.2"/>
    <row r="13690" ht="12.75" hidden="1" customHeight="1" x14ac:dyDescent="0.2"/>
    <row r="13691" ht="12.75" hidden="1" customHeight="1" x14ac:dyDescent="0.2"/>
    <row r="13692" ht="12.75" hidden="1" customHeight="1" x14ac:dyDescent="0.2"/>
    <row r="13693" ht="12.75" hidden="1" customHeight="1" x14ac:dyDescent="0.2"/>
    <row r="13694" ht="12.75" hidden="1" customHeight="1" x14ac:dyDescent="0.2"/>
    <row r="13695" ht="12.75" hidden="1" customHeight="1" x14ac:dyDescent="0.2"/>
    <row r="13696" ht="12.75" hidden="1" customHeight="1" x14ac:dyDescent="0.2"/>
    <row r="13697" ht="12.75" hidden="1" customHeight="1" x14ac:dyDescent="0.2"/>
    <row r="13698" ht="12.75" hidden="1" customHeight="1" x14ac:dyDescent="0.2"/>
    <row r="13699" ht="12.75" hidden="1" customHeight="1" x14ac:dyDescent="0.2"/>
    <row r="13700" ht="12.75" hidden="1" customHeight="1" x14ac:dyDescent="0.2"/>
    <row r="13701" ht="12.75" hidden="1" customHeight="1" x14ac:dyDescent="0.2"/>
    <row r="13702" ht="12.75" hidden="1" customHeight="1" x14ac:dyDescent="0.2"/>
    <row r="13703" ht="12.75" hidden="1" customHeight="1" x14ac:dyDescent="0.2"/>
    <row r="13704" ht="12.75" hidden="1" customHeight="1" x14ac:dyDescent="0.2"/>
    <row r="13705" ht="12.75" hidden="1" customHeight="1" x14ac:dyDescent="0.2"/>
    <row r="13706" ht="12.75" hidden="1" customHeight="1" x14ac:dyDescent="0.2"/>
    <row r="13707" ht="12.75" hidden="1" customHeight="1" x14ac:dyDescent="0.2"/>
    <row r="13708" ht="12.75" hidden="1" customHeight="1" x14ac:dyDescent="0.2"/>
    <row r="13709" ht="12.75" hidden="1" customHeight="1" x14ac:dyDescent="0.2"/>
    <row r="13710" ht="12.75" hidden="1" customHeight="1" x14ac:dyDescent="0.2"/>
    <row r="13711" ht="12.75" hidden="1" customHeight="1" x14ac:dyDescent="0.2"/>
    <row r="13712" ht="12.75" hidden="1" customHeight="1" x14ac:dyDescent="0.2"/>
    <row r="13713" ht="12.75" hidden="1" customHeight="1" x14ac:dyDescent="0.2"/>
    <row r="13714" ht="12.75" hidden="1" customHeight="1" x14ac:dyDescent="0.2"/>
    <row r="13715" ht="12.75" hidden="1" customHeight="1" x14ac:dyDescent="0.2"/>
    <row r="13716" ht="12.75" hidden="1" customHeight="1" x14ac:dyDescent="0.2"/>
    <row r="13717" ht="12.75" hidden="1" customHeight="1" x14ac:dyDescent="0.2"/>
    <row r="13718" ht="12.75" hidden="1" customHeight="1" x14ac:dyDescent="0.2"/>
    <row r="13719" ht="12.75" hidden="1" customHeight="1" x14ac:dyDescent="0.2"/>
    <row r="13720" ht="12.75" hidden="1" customHeight="1" x14ac:dyDescent="0.2"/>
    <row r="13721" ht="12.75" hidden="1" customHeight="1" x14ac:dyDescent="0.2"/>
    <row r="13722" ht="12.75" hidden="1" customHeight="1" x14ac:dyDescent="0.2"/>
    <row r="13723" ht="12.75" hidden="1" customHeight="1" x14ac:dyDescent="0.2"/>
    <row r="13724" ht="12.75" hidden="1" customHeight="1" x14ac:dyDescent="0.2"/>
    <row r="13725" ht="12.75" hidden="1" customHeight="1" x14ac:dyDescent="0.2"/>
    <row r="13726" ht="12.75" hidden="1" customHeight="1" x14ac:dyDescent="0.2"/>
    <row r="13727" ht="12.75" hidden="1" customHeight="1" x14ac:dyDescent="0.2"/>
    <row r="13728" ht="12.75" hidden="1" customHeight="1" x14ac:dyDescent="0.2"/>
    <row r="13729" ht="12.75" hidden="1" customHeight="1" x14ac:dyDescent="0.2"/>
    <row r="13730" ht="12.75" hidden="1" customHeight="1" x14ac:dyDescent="0.2"/>
    <row r="13731" ht="12.75" hidden="1" customHeight="1" x14ac:dyDescent="0.2"/>
    <row r="13732" ht="12.75" hidden="1" customHeight="1" x14ac:dyDescent="0.2"/>
    <row r="13733" ht="12.75" hidden="1" customHeight="1" x14ac:dyDescent="0.2"/>
    <row r="13734" ht="12.75" hidden="1" customHeight="1" x14ac:dyDescent="0.2"/>
    <row r="13735" ht="12.75" hidden="1" customHeight="1" x14ac:dyDescent="0.2"/>
    <row r="13736" ht="12.75" hidden="1" customHeight="1" x14ac:dyDescent="0.2"/>
    <row r="13737" ht="12.75" hidden="1" customHeight="1" x14ac:dyDescent="0.2"/>
    <row r="13738" ht="12.75" hidden="1" customHeight="1" x14ac:dyDescent="0.2"/>
    <row r="13739" ht="12.75" hidden="1" customHeight="1" x14ac:dyDescent="0.2"/>
    <row r="13740" ht="12.75" hidden="1" customHeight="1" x14ac:dyDescent="0.2"/>
    <row r="13741" ht="12.75" hidden="1" customHeight="1" x14ac:dyDescent="0.2"/>
    <row r="13742" ht="12.75" hidden="1" customHeight="1" x14ac:dyDescent="0.2"/>
    <row r="13743" ht="12.75" hidden="1" customHeight="1" x14ac:dyDescent="0.2"/>
    <row r="13744" ht="12.75" hidden="1" customHeight="1" x14ac:dyDescent="0.2"/>
    <row r="13745" ht="12.75" hidden="1" customHeight="1" x14ac:dyDescent="0.2"/>
    <row r="13746" ht="12.75" hidden="1" customHeight="1" x14ac:dyDescent="0.2"/>
    <row r="13747" ht="12.75" hidden="1" customHeight="1" x14ac:dyDescent="0.2"/>
    <row r="13748" ht="12.75" hidden="1" customHeight="1" x14ac:dyDescent="0.2"/>
    <row r="13749" ht="12.75" hidden="1" customHeight="1" x14ac:dyDescent="0.2"/>
    <row r="13750" ht="12.75" hidden="1" customHeight="1" x14ac:dyDescent="0.2"/>
    <row r="13751" ht="12.75" hidden="1" customHeight="1" x14ac:dyDescent="0.2"/>
    <row r="13752" ht="12.75" hidden="1" customHeight="1" x14ac:dyDescent="0.2"/>
    <row r="13753" ht="12.75" hidden="1" customHeight="1" x14ac:dyDescent="0.2"/>
    <row r="13754" ht="12.75" hidden="1" customHeight="1" x14ac:dyDescent="0.2"/>
    <row r="13755" ht="12.75" hidden="1" customHeight="1" x14ac:dyDescent="0.2"/>
    <row r="13756" ht="12.75" hidden="1" customHeight="1" x14ac:dyDescent="0.2"/>
    <row r="13757" ht="12.75" hidden="1" customHeight="1" x14ac:dyDescent="0.2"/>
    <row r="13758" ht="12.75" hidden="1" customHeight="1" x14ac:dyDescent="0.2"/>
    <row r="13759" ht="12.75" hidden="1" customHeight="1" x14ac:dyDescent="0.2"/>
    <row r="13760" ht="12.75" hidden="1" customHeight="1" x14ac:dyDescent="0.2"/>
    <row r="13761" ht="12.75" hidden="1" customHeight="1" x14ac:dyDescent="0.2"/>
    <row r="13762" ht="12.75" hidden="1" customHeight="1" x14ac:dyDescent="0.2"/>
    <row r="13763" ht="12.75" hidden="1" customHeight="1" x14ac:dyDescent="0.2"/>
    <row r="13764" ht="12.75" hidden="1" customHeight="1" x14ac:dyDescent="0.2"/>
    <row r="13765" ht="12.75" hidden="1" customHeight="1" x14ac:dyDescent="0.2"/>
    <row r="13766" ht="12.75" hidden="1" customHeight="1" x14ac:dyDescent="0.2"/>
    <row r="13767" ht="12.75" hidden="1" customHeight="1" x14ac:dyDescent="0.2"/>
    <row r="13768" ht="12.75" hidden="1" customHeight="1" x14ac:dyDescent="0.2"/>
    <row r="13769" ht="12.75" hidden="1" customHeight="1" x14ac:dyDescent="0.2"/>
    <row r="13770" ht="12.75" hidden="1" customHeight="1" x14ac:dyDescent="0.2"/>
    <row r="13771" ht="12.75" hidden="1" customHeight="1" x14ac:dyDescent="0.2"/>
    <row r="13772" ht="12.75" hidden="1" customHeight="1" x14ac:dyDescent="0.2"/>
    <row r="13773" ht="12.75" hidden="1" customHeight="1" x14ac:dyDescent="0.2"/>
    <row r="13774" ht="12.75" hidden="1" customHeight="1" x14ac:dyDescent="0.2"/>
    <row r="13775" ht="12.75" hidden="1" customHeight="1" x14ac:dyDescent="0.2"/>
    <row r="13776" ht="12.75" hidden="1" customHeight="1" x14ac:dyDescent="0.2"/>
    <row r="13777" ht="12.75" hidden="1" customHeight="1" x14ac:dyDescent="0.2"/>
    <row r="13778" ht="12.75" hidden="1" customHeight="1" x14ac:dyDescent="0.2"/>
    <row r="13779" ht="12.75" hidden="1" customHeight="1" x14ac:dyDescent="0.2"/>
    <row r="13780" ht="12.75" hidden="1" customHeight="1" x14ac:dyDescent="0.2"/>
    <row r="13781" ht="12.75" hidden="1" customHeight="1" x14ac:dyDescent="0.2"/>
    <row r="13782" ht="12.75" hidden="1" customHeight="1" x14ac:dyDescent="0.2"/>
    <row r="13783" ht="12.75" hidden="1" customHeight="1" x14ac:dyDescent="0.2"/>
    <row r="13784" ht="12.75" hidden="1" customHeight="1" x14ac:dyDescent="0.2"/>
    <row r="13785" ht="12.75" hidden="1" customHeight="1" x14ac:dyDescent="0.2"/>
    <row r="13786" ht="12.75" hidden="1" customHeight="1" x14ac:dyDescent="0.2"/>
    <row r="13787" ht="12.75" hidden="1" customHeight="1" x14ac:dyDescent="0.2"/>
    <row r="13788" ht="12.75" hidden="1" customHeight="1" x14ac:dyDescent="0.2"/>
    <row r="13789" ht="12.75" hidden="1" customHeight="1" x14ac:dyDescent="0.2"/>
    <row r="13790" ht="12.75" hidden="1" customHeight="1" x14ac:dyDescent="0.2"/>
    <row r="13791" ht="12.75" hidden="1" customHeight="1" x14ac:dyDescent="0.2"/>
    <row r="13792" ht="12.75" hidden="1" customHeight="1" x14ac:dyDescent="0.2"/>
    <row r="13793" ht="12.75" hidden="1" customHeight="1" x14ac:dyDescent="0.2"/>
    <row r="13794" ht="12.75" hidden="1" customHeight="1" x14ac:dyDescent="0.2"/>
    <row r="13795" ht="12.75" hidden="1" customHeight="1" x14ac:dyDescent="0.2"/>
    <row r="13796" ht="12.75" hidden="1" customHeight="1" x14ac:dyDescent="0.2"/>
    <row r="13797" ht="12.75" hidden="1" customHeight="1" x14ac:dyDescent="0.2"/>
    <row r="13798" ht="12.75" hidden="1" customHeight="1" x14ac:dyDescent="0.2"/>
    <row r="13799" ht="12.75" hidden="1" customHeight="1" x14ac:dyDescent="0.2"/>
    <row r="13800" ht="12.75" hidden="1" customHeight="1" x14ac:dyDescent="0.2"/>
    <row r="13801" ht="12.75" hidden="1" customHeight="1" x14ac:dyDescent="0.2"/>
    <row r="13802" ht="12.75" hidden="1" customHeight="1" x14ac:dyDescent="0.2"/>
    <row r="13803" ht="12.75" hidden="1" customHeight="1" x14ac:dyDescent="0.2"/>
    <row r="13804" ht="12.75" hidden="1" customHeight="1" x14ac:dyDescent="0.2"/>
    <row r="13805" ht="12.75" hidden="1" customHeight="1" x14ac:dyDescent="0.2"/>
    <row r="13806" ht="12.75" hidden="1" customHeight="1" x14ac:dyDescent="0.2"/>
    <row r="13807" ht="12.75" hidden="1" customHeight="1" x14ac:dyDescent="0.2"/>
    <row r="13808" ht="12.75" hidden="1" customHeight="1" x14ac:dyDescent="0.2"/>
    <row r="13809" ht="12.75" hidden="1" customHeight="1" x14ac:dyDescent="0.2"/>
    <row r="13810" ht="12.75" hidden="1" customHeight="1" x14ac:dyDescent="0.2"/>
    <row r="13811" ht="12.75" hidden="1" customHeight="1" x14ac:dyDescent="0.2"/>
    <row r="13812" ht="12.75" hidden="1" customHeight="1" x14ac:dyDescent="0.2"/>
    <row r="13813" ht="12.75" hidden="1" customHeight="1" x14ac:dyDescent="0.2"/>
    <row r="13814" ht="12.75" hidden="1" customHeight="1" x14ac:dyDescent="0.2"/>
    <row r="13815" ht="12.75" hidden="1" customHeight="1" x14ac:dyDescent="0.2"/>
    <row r="13816" ht="12.75" hidden="1" customHeight="1" x14ac:dyDescent="0.2"/>
    <row r="13817" ht="12.75" hidden="1" customHeight="1" x14ac:dyDescent="0.2"/>
    <row r="13818" ht="12.75" hidden="1" customHeight="1" x14ac:dyDescent="0.2"/>
    <row r="13819" ht="12.75" hidden="1" customHeight="1" x14ac:dyDescent="0.2"/>
    <row r="13820" ht="12.75" hidden="1" customHeight="1" x14ac:dyDescent="0.2"/>
    <row r="13821" ht="12.75" hidden="1" customHeight="1" x14ac:dyDescent="0.2"/>
    <row r="13822" ht="12.75" hidden="1" customHeight="1" x14ac:dyDescent="0.2"/>
    <row r="13823" ht="12.75" hidden="1" customHeight="1" x14ac:dyDescent="0.2"/>
    <row r="13824" ht="12.75" hidden="1" customHeight="1" x14ac:dyDescent="0.2"/>
    <row r="13825" ht="12.75" hidden="1" customHeight="1" x14ac:dyDescent="0.2"/>
    <row r="13826" ht="12.75" hidden="1" customHeight="1" x14ac:dyDescent="0.2"/>
    <row r="13827" ht="12.75" hidden="1" customHeight="1" x14ac:dyDescent="0.2"/>
    <row r="13828" ht="12.75" hidden="1" customHeight="1" x14ac:dyDescent="0.2"/>
    <row r="13829" ht="12.75" hidden="1" customHeight="1" x14ac:dyDescent="0.2"/>
    <row r="13830" ht="12.75" hidden="1" customHeight="1" x14ac:dyDescent="0.2"/>
    <row r="13831" ht="12.75" hidden="1" customHeight="1" x14ac:dyDescent="0.2"/>
    <row r="13832" ht="12.75" hidden="1" customHeight="1" x14ac:dyDescent="0.2"/>
    <row r="13833" ht="12.75" hidden="1" customHeight="1" x14ac:dyDescent="0.2"/>
    <row r="13834" ht="12.75" hidden="1" customHeight="1" x14ac:dyDescent="0.2"/>
    <row r="13835" ht="12.75" hidden="1" customHeight="1" x14ac:dyDescent="0.2"/>
    <row r="13836" ht="12.75" hidden="1" customHeight="1" x14ac:dyDescent="0.2"/>
    <row r="13837" ht="12.75" hidden="1" customHeight="1" x14ac:dyDescent="0.2"/>
    <row r="13838" ht="12.75" hidden="1" customHeight="1" x14ac:dyDescent="0.2"/>
    <row r="13839" ht="12.75" hidden="1" customHeight="1" x14ac:dyDescent="0.2"/>
    <row r="13840" ht="12.75" hidden="1" customHeight="1" x14ac:dyDescent="0.2"/>
    <row r="13841" ht="12.75" hidden="1" customHeight="1" x14ac:dyDescent="0.2"/>
    <row r="13842" ht="12.75" hidden="1" customHeight="1" x14ac:dyDescent="0.2"/>
    <row r="13843" ht="12.75" hidden="1" customHeight="1" x14ac:dyDescent="0.2"/>
    <row r="13844" ht="12.75" hidden="1" customHeight="1" x14ac:dyDescent="0.2"/>
    <row r="13845" ht="12.75" hidden="1" customHeight="1" x14ac:dyDescent="0.2"/>
    <row r="13846" ht="12.75" hidden="1" customHeight="1" x14ac:dyDescent="0.2"/>
    <row r="13847" ht="12.75" hidden="1" customHeight="1" x14ac:dyDescent="0.2"/>
    <row r="13848" ht="12.75" hidden="1" customHeight="1" x14ac:dyDescent="0.2"/>
    <row r="13849" ht="12.75" hidden="1" customHeight="1" x14ac:dyDescent="0.2"/>
    <row r="13850" ht="12.75" hidden="1" customHeight="1" x14ac:dyDescent="0.2"/>
    <row r="13851" ht="12.75" hidden="1" customHeight="1" x14ac:dyDescent="0.2"/>
    <row r="13852" ht="12.75" hidden="1" customHeight="1" x14ac:dyDescent="0.2"/>
    <row r="13853" ht="12.75" hidden="1" customHeight="1" x14ac:dyDescent="0.2"/>
    <row r="13854" ht="12.75" hidden="1" customHeight="1" x14ac:dyDescent="0.2"/>
    <row r="13855" ht="12.75" hidden="1" customHeight="1" x14ac:dyDescent="0.2"/>
    <row r="13856" ht="12.75" hidden="1" customHeight="1" x14ac:dyDescent="0.2"/>
    <row r="13857" ht="12.75" hidden="1" customHeight="1" x14ac:dyDescent="0.2"/>
    <row r="13858" ht="12.75" hidden="1" customHeight="1" x14ac:dyDescent="0.2"/>
    <row r="13859" ht="12.75" hidden="1" customHeight="1" x14ac:dyDescent="0.2"/>
    <row r="13860" ht="12.75" hidden="1" customHeight="1" x14ac:dyDescent="0.2"/>
    <row r="13861" ht="12.75" hidden="1" customHeight="1" x14ac:dyDescent="0.2"/>
    <row r="13862" ht="12.75" hidden="1" customHeight="1" x14ac:dyDescent="0.2"/>
    <row r="13863" ht="12.75" hidden="1" customHeight="1" x14ac:dyDescent="0.2"/>
    <row r="13864" ht="12.75" hidden="1" customHeight="1" x14ac:dyDescent="0.2"/>
    <row r="13865" ht="12.75" hidden="1" customHeight="1" x14ac:dyDescent="0.2"/>
    <row r="13866" ht="12.75" hidden="1" customHeight="1" x14ac:dyDescent="0.2"/>
    <row r="13867" ht="12.75" hidden="1" customHeight="1" x14ac:dyDescent="0.2"/>
    <row r="13868" ht="12.75" hidden="1" customHeight="1" x14ac:dyDescent="0.2"/>
    <row r="13869" ht="12.75" hidden="1" customHeight="1" x14ac:dyDescent="0.2"/>
    <row r="13870" ht="12.75" hidden="1" customHeight="1" x14ac:dyDescent="0.2"/>
    <row r="13871" ht="12.75" hidden="1" customHeight="1" x14ac:dyDescent="0.2"/>
    <row r="13872" ht="12.75" hidden="1" customHeight="1" x14ac:dyDescent="0.2"/>
    <row r="13873" ht="12.75" hidden="1" customHeight="1" x14ac:dyDescent="0.2"/>
    <row r="13874" ht="12.75" hidden="1" customHeight="1" x14ac:dyDescent="0.2"/>
    <row r="13875" ht="12.75" hidden="1" customHeight="1" x14ac:dyDescent="0.2"/>
    <row r="13876" ht="12.75" hidden="1" customHeight="1" x14ac:dyDescent="0.2"/>
    <row r="13877" ht="12.75" hidden="1" customHeight="1" x14ac:dyDescent="0.2"/>
    <row r="13878" ht="12.75" hidden="1" customHeight="1" x14ac:dyDescent="0.2"/>
    <row r="13879" ht="12.75" hidden="1" customHeight="1" x14ac:dyDescent="0.2"/>
    <row r="13880" ht="12.75" hidden="1" customHeight="1" x14ac:dyDescent="0.2"/>
    <row r="13881" ht="12.75" hidden="1" customHeight="1" x14ac:dyDescent="0.2"/>
    <row r="13882" ht="12.75" hidden="1" customHeight="1" x14ac:dyDescent="0.2"/>
    <row r="13883" ht="12.75" hidden="1" customHeight="1" x14ac:dyDescent="0.2"/>
    <row r="13884" ht="12.75" hidden="1" customHeight="1" x14ac:dyDescent="0.2"/>
    <row r="13885" ht="12.75" hidden="1" customHeight="1" x14ac:dyDescent="0.2"/>
    <row r="13886" ht="12.75" hidden="1" customHeight="1" x14ac:dyDescent="0.2"/>
    <row r="13887" ht="12.75" hidden="1" customHeight="1" x14ac:dyDescent="0.2"/>
    <row r="13888" ht="12.75" hidden="1" customHeight="1" x14ac:dyDescent="0.2"/>
    <row r="13889" ht="12.75" hidden="1" customHeight="1" x14ac:dyDescent="0.2"/>
    <row r="13890" ht="12.75" hidden="1" customHeight="1" x14ac:dyDescent="0.2"/>
    <row r="13891" ht="12.75" hidden="1" customHeight="1" x14ac:dyDescent="0.2"/>
    <row r="13892" ht="12.75" hidden="1" customHeight="1" x14ac:dyDescent="0.2"/>
    <row r="13893" ht="12.75" hidden="1" customHeight="1" x14ac:dyDescent="0.2"/>
    <row r="13894" ht="12.75" hidden="1" customHeight="1" x14ac:dyDescent="0.2"/>
    <row r="13895" ht="12.75" hidden="1" customHeight="1" x14ac:dyDescent="0.2"/>
    <row r="13896" ht="12.75" hidden="1" customHeight="1" x14ac:dyDescent="0.2"/>
    <row r="13897" ht="12.75" hidden="1" customHeight="1" x14ac:dyDescent="0.2"/>
    <row r="13898" ht="12.75" hidden="1" customHeight="1" x14ac:dyDescent="0.2"/>
    <row r="13899" ht="12.75" hidden="1" customHeight="1" x14ac:dyDescent="0.2"/>
    <row r="13900" ht="12.75" hidden="1" customHeight="1" x14ac:dyDescent="0.2"/>
    <row r="13901" ht="12.75" hidden="1" customHeight="1" x14ac:dyDescent="0.2"/>
    <row r="13902" ht="12.75" hidden="1" customHeight="1" x14ac:dyDescent="0.2"/>
    <row r="13903" ht="12.75" hidden="1" customHeight="1" x14ac:dyDescent="0.2"/>
    <row r="13904" ht="12.75" hidden="1" customHeight="1" x14ac:dyDescent="0.2"/>
    <row r="13905" ht="12.75" hidden="1" customHeight="1" x14ac:dyDescent="0.2"/>
    <row r="13906" ht="12.75" hidden="1" customHeight="1" x14ac:dyDescent="0.2"/>
    <row r="13907" ht="12.75" hidden="1" customHeight="1" x14ac:dyDescent="0.2"/>
    <row r="13908" ht="12.75" hidden="1" customHeight="1" x14ac:dyDescent="0.2"/>
    <row r="13909" ht="12.75" hidden="1" customHeight="1" x14ac:dyDescent="0.2"/>
    <row r="13910" ht="12.75" hidden="1" customHeight="1" x14ac:dyDescent="0.2"/>
    <row r="13911" ht="12.75" hidden="1" customHeight="1" x14ac:dyDescent="0.2"/>
    <row r="13912" ht="12.75" hidden="1" customHeight="1" x14ac:dyDescent="0.2"/>
    <row r="13913" ht="12.75" hidden="1" customHeight="1" x14ac:dyDescent="0.2"/>
    <row r="13914" ht="12.75" hidden="1" customHeight="1" x14ac:dyDescent="0.2"/>
    <row r="13915" ht="12.75" hidden="1" customHeight="1" x14ac:dyDescent="0.2"/>
    <row r="13916" ht="12.75" hidden="1" customHeight="1" x14ac:dyDescent="0.2"/>
    <row r="13917" ht="12.75" hidden="1" customHeight="1" x14ac:dyDescent="0.2"/>
    <row r="13918" ht="12.75" hidden="1" customHeight="1" x14ac:dyDescent="0.2"/>
    <row r="13919" ht="12.75" hidden="1" customHeight="1" x14ac:dyDescent="0.2"/>
    <row r="13920" ht="12.75" hidden="1" customHeight="1" x14ac:dyDescent="0.2"/>
    <row r="13921" ht="12.75" hidden="1" customHeight="1" x14ac:dyDescent="0.2"/>
    <row r="13922" ht="12.75" hidden="1" customHeight="1" x14ac:dyDescent="0.2"/>
    <row r="13923" ht="12.75" hidden="1" customHeight="1" x14ac:dyDescent="0.2"/>
    <row r="13924" ht="12.75" hidden="1" customHeight="1" x14ac:dyDescent="0.2"/>
    <row r="13925" ht="12.75" hidden="1" customHeight="1" x14ac:dyDescent="0.2"/>
    <row r="13926" ht="12.75" hidden="1" customHeight="1" x14ac:dyDescent="0.2"/>
    <row r="13927" ht="12.75" hidden="1" customHeight="1" x14ac:dyDescent="0.2"/>
    <row r="13928" ht="12.75" hidden="1" customHeight="1" x14ac:dyDescent="0.2"/>
    <row r="13929" ht="12.75" hidden="1" customHeight="1" x14ac:dyDescent="0.2"/>
    <row r="13930" ht="12.75" hidden="1" customHeight="1" x14ac:dyDescent="0.2"/>
    <row r="13931" ht="12.75" hidden="1" customHeight="1" x14ac:dyDescent="0.2"/>
    <row r="13932" ht="12.75" hidden="1" customHeight="1" x14ac:dyDescent="0.2"/>
    <row r="13933" ht="12.75" hidden="1" customHeight="1" x14ac:dyDescent="0.2"/>
    <row r="13934" ht="12.75" hidden="1" customHeight="1" x14ac:dyDescent="0.2"/>
    <row r="13935" ht="12.75" hidden="1" customHeight="1" x14ac:dyDescent="0.2"/>
    <row r="13936" ht="12.75" hidden="1" customHeight="1" x14ac:dyDescent="0.2"/>
    <row r="13937" ht="12.75" hidden="1" customHeight="1" x14ac:dyDescent="0.2"/>
    <row r="13938" ht="12.75" hidden="1" customHeight="1" x14ac:dyDescent="0.2"/>
    <row r="13939" ht="12.75" hidden="1" customHeight="1" x14ac:dyDescent="0.2"/>
    <row r="13940" ht="12.75" hidden="1" customHeight="1" x14ac:dyDescent="0.2"/>
    <row r="13941" ht="12.75" hidden="1" customHeight="1" x14ac:dyDescent="0.2"/>
    <row r="13942" ht="12.75" hidden="1" customHeight="1" x14ac:dyDescent="0.2"/>
    <row r="13943" ht="12.75" hidden="1" customHeight="1" x14ac:dyDescent="0.2"/>
    <row r="13944" ht="12.75" hidden="1" customHeight="1" x14ac:dyDescent="0.2"/>
    <row r="13945" ht="12.75" hidden="1" customHeight="1" x14ac:dyDescent="0.2"/>
    <row r="13946" ht="12.75" hidden="1" customHeight="1" x14ac:dyDescent="0.2"/>
    <row r="13947" ht="12.75" hidden="1" customHeight="1" x14ac:dyDescent="0.2"/>
    <row r="13948" ht="12.75" hidden="1" customHeight="1" x14ac:dyDescent="0.2"/>
    <row r="13949" ht="12.75" hidden="1" customHeight="1" x14ac:dyDescent="0.2"/>
    <row r="13950" ht="12.75" hidden="1" customHeight="1" x14ac:dyDescent="0.2"/>
    <row r="13951" ht="12.75" hidden="1" customHeight="1" x14ac:dyDescent="0.2"/>
    <row r="13952" ht="12.75" hidden="1" customHeight="1" x14ac:dyDescent="0.2"/>
    <row r="13953" ht="12.75" hidden="1" customHeight="1" x14ac:dyDescent="0.2"/>
    <row r="13954" ht="12.75" hidden="1" customHeight="1" x14ac:dyDescent="0.2"/>
    <row r="13955" ht="12.75" hidden="1" customHeight="1" x14ac:dyDescent="0.2"/>
    <row r="13956" ht="12.75" hidden="1" customHeight="1" x14ac:dyDescent="0.2"/>
    <row r="13957" ht="12.75" hidden="1" customHeight="1" x14ac:dyDescent="0.2"/>
    <row r="13958" ht="12.75" hidden="1" customHeight="1" x14ac:dyDescent="0.2"/>
    <row r="13959" ht="12.75" hidden="1" customHeight="1" x14ac:dyDescent="0.2"/>
    <row r="13960" ht="12.75" hidden="1" customHeight="1" x14ac:dyDescent="0.2"/>
    <row r="13961" ht="12.75" hidden="1" customHeight="1" x14ac:dyDescent="0.2"/>
    <row r="13962" ht="12.75" hidden="1" customHeight="1" x14ac:dyDescent="0.2"/>
    <row r="13963" ht="12.75" hidden="1" customHeight="1" x14ac:dyDescent="0.2"/>
    <row r="13964" ht="12.75" hidden="1" customHeight="1" x14ac:dyDescent="0.2"/>
    <row r="13965" ht="12.75" hidden="1" customHeight="1" x14ac:dyDescent="0.2"/>
    <row r="13966" ht="12.75" hidden="1" customHeight="1" x14ac:dyDescent="0.2"/>
    <row r="13967" ht="12.75" hidden="1" customHeight="1" x14ac:dyDescent="0.2"/>
    <row r="13968" ht="12.75" hidden="1" customHeight="1" x14ac:dyDescent="0.2"/>
    <row r="13969" ht="12.75" hidden="1" customHeight="1" x14ac:dyDescent="0.2"/>
    <row r="13970" ht="12.75" hidden="1" customHeight="1" x14ac:dyDescent="0.2"/>
    <row r="13971" ht="12.75" hidden="1" customHeight="1" x14ac:dyDescent="0.2"/>
    <row r="13972" ht="12.75" hidden="1" customHeight="1" x14ac:dyDescent="0.2"/>
    <row r="13973" ht="12.75" hidden="1" customHeight="1" x14ac:dyDescent="0.2"/>
    <row r="13974" ht="12.75" hidden="1" customHeight="1" x14ac:dyDescent="0.2"/>
    <row r="13975" ht="12.75" hidden="1" customHeight="1" x14ac:dyDescent="0.2"/>
    <row r="13976" ht="12.75" hidden="1" customHeight="1" x14ac:dyDescent="0.2"/>
    <row r="13977" ht="12.75" hidden="1" customHeight="1" x14ac:dyDescent="0.2"/>
    <row r="13978" ht="12.75" hidden="1" customHeight="1" x14ac:dyDescent="0.2"/>
    <row r="13979" ht="12.75" hidden="1" customHeight="1" x14ac:dyDescent="0.2"/>
    <row r="13980" ht="12.75" hidden="1" customHeight="1" x14ac:dyDescent="0.2"/>
    <row r="13981" ht="12.75" hidden="1" customHeight="1" x14ac:dyDescent="0.2"/>
    <row r="13982" ht="12.75" hidden="1" customHeight="1" x14ac:dyDescent="0.2"/>
    <row r="13983" ht="12.75" hidden="1" customHeight="1" x14ac:dyDescent="0.2"/>
    <row r="13984" ht="12.75" hidden="1" customHeight="1" x14ac:dyDescent="0.2"/>
    <row r="13985" ht="12.75" hidden="1" customHeight="1" x14ac:dyDescent="0.2"/>
    <row r="13986" ht="12.75" hidden="1" customHeight="1" x14ac:dyDescent="0.2"/>
    <row r="13987" ht="12.75" hidden="1" customHeight="1" x14ac:dyDescent="0.2"/>
    <row r="13988" ht="12.75" hidden="1" customHeight="1" x14ac:dyDescent="0.2"/>
    <row r="13989" ht="12.75" hidden="1" customHeight="1" x14ac:dyDescent="0.2"/>
    <row r="13990" ht="12.75" hidden="1" customHeight="1" x14ac:dyDescent="0.2"/>
    <row r="13991" ht="12.75" hidden="1" customHeight="1" x14ac:dyDescent="0.2"/>
    <row r="13992" ht="12.75" hidden="1" customHeight="1" x14ac:dyDescent="0.2"/>
    <row r="13993" ht="12.75" hidden="1" customHeight="1" x14ac:dyDescent="0.2"/>
    <row r="13994" ht="12.75" hidden="1" customHeight="1" x14ac:dyDescent="0.2"/>
    <row r="13995" ht="12.75" hidden="1" customHeight="1" x14ac:dyDescent="0.2"/>
    <row r="13996" ht="12.75" hidden="1" customHeight="1" x14ac:dyDescent="0.2"/>
    <row r="13997" ht="12.75" hidden="1" customHeight="1" x14ac:dyDescent="0.2"/>
    <row r="13998" ht="12.75" hidden="1" customHeight="1" x14ac:dyDescent="0.2"/>
    <row r="13999" ht="12.75" hidden="1" customHeight="1" x14ac:dyDescent="0.2"/>
    <row r="14000" ht="12.75" hidden="1" customHeight="1" x14ac:dyDescent="0.2"/>
    <row r="14001" ht="12.75" hidden="1" customHeight="1" x14ac:dyDescent="0.2"/>
    <row r="14002" ht="12.75" hidden="1" customHeight="1" x14ac:dyDescent="0.2"/>
    <row r="14003" ht="12.75" hidden="1" customHeight="1" x14ac:dyDescent="0.2"/>
    <row r="14004" ht="12.75" hidden="1" customHeight="1" x14ac:dyDescent="0.2"/>
    <row r="14005" ht="12.75" hidden="1" customHeight="1" x14ac:dyDescent="0.2"/>
    <row r="14006" ht="12.75" hidden="1" customHeight="1" x14ac:dyDescent="0.2"/>
    <row r="14007" ht="12.75" hidden="1" customHeight="1" x14ac:dyDescent="0.2"/>
    <row r="14008" ht="12.75" hidden="1" customHeight="1" x14ac:dyDescent="0.2"/>
    <row r="14009" ht="12.75" hidden="1" customHeight="1" x14ac:dyDescent="0.2"/>
    <row r="14010" ht="12.75" hidden="1" customHeight="1" x14ac:dyDescent="0.2"/>
    <row r="14011" ht="12.75" hidden="1" customHeight="1" x14ac:dyDescent="0.2"/>
    <row r="14012" ht="12.75" hidden="1" customHeight="1" x14ac:dyDescent="0.2"/>
    <row r="14013" ht="12.75" hidden="1" customHeight="1" x14ac:dyDescent="0.2"/>
    <row r="14014" ht="12.75" hidden="1" customHeight="1" x14ac:dyDescent="0.2"/>
    <row r="14015" ht="12.75" hidden="1" customHeight="1" x14ac:dyDescent="0.2"/>
    <row r="14016" ht="12.75" hidden="1" customHeight="1" x14ac:dyDescent="0.2"/>
    <row r="14017" ht="12.75" hidden="1" customHeight="1" x14ac:dyDescent="0.2"/>
    <row r="14018" ht="12.75" hidden="1" customHeight="1" x14ac:dyDescent="0.2"/>
    <row r="14019" ht="12.75" hidden="1" customHeight="1" x14ac:dyDescent="0.2"/>
    <row r="14020" ht="12.75" hidden="1" customHeight="1" x14ac:dyDescent="0.2"/>
    <row r="14021" ht="12.75" hidden="1" customHeight="1" x14ac:dyDescent="0.2"/>
    <row r="14022" ht="12.75" hidden="1" customHeight="1" x14ac:dyDescent="0.2"/>
    <row r="14023" ht="12.75" hidden="1" customHeight="1" x14ac:dyDescent="0.2"/>
    <row r="14024" ht="12.75" hidden="1" customHeight="1" x14ac:dyDescent="0.2"/>
    <row r="14025" ht="12.75" hidden="1" customHeight="1" x14ac:dyDescent="0.2"/>
    <row r="14026" ht="12.75" hidden="1" customHeight="1" x14ac:dyDescent="0.2"/>
    <row r="14027" ht="12.75" hidden="1" customHeight="1" x14ac:dyDescent="0.2"/>
    <row r="14028" ht="12.75" hidden="1" customHeight="1" x14ac:dyDescent="0.2"/>
    <row r="14029" ht="12.75" hidden="1" customHeight="1" x14ac:dyDescent="0.2"/>
    <row r="14030" ht="12.75" hidden="1" customHeight="1" x14ac:dyDescent="0.2"/>
    <row r="14031" ht="12.75" hidden="1" customHeight="1" x14ac:dyDescent="0.2"/>
    <row r="14032" ht="12.75" hidden="1" customHeight="1" x14ac:dyDescent="0.2"/>
    <row r="14033" ht="12.75" hidden="1" customHeight="1" x14ac:dyDescent="0.2"/>
    <row r="14034" ht="12.75" hidden="1" customHeight="1" x14ac:dyDescent="0.2"/>
    <row r="14035" ht="12.75" hidden="1" customHeight="1" x14ac:dyDescent="0.2"/>
    <row r="14036" ht="12.75" hidden="1" customHeight="1" x14ac:dyDescent="0.2"/>
    <row r="14037" ht="12.75" hidden="1" customHeight="1" x14ac:dyDescent="0.2"/>
    <row r="14038" ht="12.75" hidden="1" customHeight="1" x14ac:dyDescent="0.2"/>
    <row r="14039" ht="12.75" hidden="1" customHeight="1" x14ac:dyDescent="0.2"/>
    <row r="14040" ht="12.75" hidden="1" customHeight="1" x14ac:dyDescent="0.2"/>
    <row r="14041" ht="12.75" hidden="1" customHeight="1" x14ac:dyDescent="0.2"/>
    <row r="14042" ht="12.75" hidden="1" customHeight="1" x14ac:dyDescent="0.2"/>
    <row r="14043" ht="12.75" hidden="1" customHeight="1" x14ac:dyDescent="0.2"/>
    <row r="14044" ht="12.75" hidden="1" customHeight="1" x14ac:dyDescent="0.2"/>
    <row r="14045" ht="12.75" hidden="1" customHeight="1" x14ac:dyDescent="0.2"/>
    <row r="14046" ht="12.75" hidden="1" customHeight="1" x14ac:dyDescent="0.2"/>
    <row r="14047" ht="12.75" hidden="1" customHeight="1" x14ac:dyDescent="0.2"/>
    <row r="14048" ht="12.75" hidden="1" customHeight="1" x14ac:dyDescent="0.2"/>
    <row r="14049" ht="12.75" hidden="1" customHeight="1" x14ac:dyDescent="0.2"/>
    <row r="14050" ht="12.75" hidden="1" customHeight="1" x14ac:dyDescent="0.2"/>
    <row r="14051" ht="12.75" hidden="1" customHeight="1" x14ac:dyDescent="0.2"/>
    <row r="14052" ht="12.75" hidden="1" customHeight="1" x14ac:dyDescent="0.2"/>
    <row r="14053" ht="12.75" hidden="1" customHeight="1" x14ac:dyDescent="0.2"/>
    <row r="14054" ht="12.75" hidden="1" customHeight="1" x14ac:dyDescent="0.2"/>
    <row r="14055" ht="12.75" hidden="1" customHeight="1" x14ac:dyDescent="0.2"/>
    <row r="14056" ht="12.75" hidden="1" customHeight="1" x14ac:dyDescent="0.2"/>
    <row r="14057" ht="12.75" hidden="1" customHeight="1" x14ac:dyDescent="0.2"/>
    <row r="14058" ht="12.75" hidden="1" customHeight="1" x14ac:dyDescent="0.2"/>
    <row r="14059" ht="12.75" hidden="1" customHeight="1" x14ac:dyDescent="0.2"/>
    <row r="14060" ht="12.75" hidden="1" customHeight="1" x14ac:dyDescent="0.2"/>
    <row r="14061" ht="12.75" hidden="1" customHeight="1" x14ac:dyDescent="0.2"/>
    <row r="14062" ht="12.75" hidden="1" customHeight="1" x14ac:dyDescent="0.2"/>
    <row r="14063" ht="12.75" hidden="1" customHeight="1" x14ac:dyDescent="0.2"/>
    <row r="14064" ht="12.75" hidden="1" customHeight="1" x14ac:dyDescent="0.2"/>
    <row r="14065" ht="12.75" hidden="1" customHeight="1" x14ac:dyDescent="0.2"/>
    <row r="14066" ht="12.75" hidden="1" customHeight="1" x14ac:dyDescent="0.2"/>
    <row r="14067" ht="12.75" hidden="1" customHeight="1" x14ac:dyDescent="0.2"/>
    <row r="14068" ht="12.75" hidden="1" customHeight="1" x14ac:dyDescent="0.2"/>
    <row r="14069" ht="12.75" hidden="1" customHeight="1" x14ac:dyDescent="0.2"/>
    <row r="14070" ht="12.75" hidden="1" customHeight="1" x14ac:dyDescent="0.2"/>
    <row r="14071" ht="12.75" hidden="1" customHeight="1" x14ac:dyDescent="0.2"/>
    <row r="14072" ht="12.75" hidden="1" customHeight="1" x14ac:dyDescent="0.2"/>
    <row r="14073" ht="12.75" hidden="1" customHeight="1" x14ac:dyDescent="0.2"/>
    <row r="14074" ht="12.75" hidden="1" customHeight="1" x14ac:dyDescent="0.2"/>
    <row r="14075" ht="12.75" hidden="1" customHeight="1" x14ac:dyDescent="0.2"/>
    <row r="14076" ht="12.75" hidden="1" customHeight="1" x14ac:dyDescent="0.2"/>
    <row r="14077" ht="12.75" hidden="1" customHeight="1" x14ac:dyDescent="0.2"/>
    <row r="14078" ht="12.75" hidden="1" customHeight="1" x14ac:dyDescent="0.2"/>
    <row r="14079" ht="12.75" hidden="1" customHeight="1" x14ac:dyDescent="0.2"/>
    <row r="14080" ht="12.75" hidden="1" customHeight="1" x14ac:dyDescent="0.2"/>
    <row r="14081" ht="12.75" hidden="1" customHeight="1" x14ac:dyDescent="0.2"/>
    <row r="14082" ht="12.75" hidden="1" customHeight="1" x14ac:dyDescent="0.2"/>
    <row r="14083" ht="12.75" hidden="1" customHeight="1" x14ac:dyDescent="0.2"/>
    <row r="14084" ht="12.75" hidden="1" customHeight="1" x14ac:dyDescent="0.2"/>
    <row r="14085" ht="12.75" hidden="1" customHeight="1" x14ac:dyDescent="0.2"/>
    <row r="14086" ht="12.75" hidden="1" customHeight="1" x14ac:dyDescent="0.2"/>
    <row r="14087" ht="12.75" hidden="1" customHeight="1" x14ac:dyDescent="0.2"/>
    <row r="14088" ht="12.75" hidden="1" customHeight="1" x14ac:dyDescent="0.2"/>
    <row r="14089" ht="12.75" hidden="1" customHeight="1" x14ac:dyDescent="0.2"/>
    <row r="14090" ht="12.75" hidden="1" customHeight="1" x14ac:dyDescent="0.2"/>
    <row r="14091" ht="12.75" hidden="1" customHeight="1" x14ac:dyDescent="0.2"/>
    <row r="14092" ht="12.75" hidden="1" customHeight="1" x14ac:dyDescent="0.2"/>
    <row r="14093" ht="12.75" hidden="1" customHeight="1" x14ac:dyDescent="0.2"/>
    <row r="14094" ht="12.75" hidden="1" customHeight="1" x14ac:dyDescent="0.2"/>
    <row r="14095" ht="12.75" hidden="1" customHeight="1" x14ac:dyDescent="0.2"/>
    <row r="14096" ht="12.75" hidden="1" customHeight="1" x14ac:dyDescent="0.2"/>
    <row r="14097" ht="12.75" hidden="1" customHeight="1" x14ac:dyDescent="0.2"/>
    <row r="14098" ht="12.75" hidden="1" customHeight="1" x14ac:dyDescent="0.2"/>
    <row r="14099" ht="12.75" hidden="1" customHeight="1" x14ac:dyDescent="0.2"/>
    <row r="14100" ht="12.75" hidden="1" customHeight="1" x14ac:dyDescent="0.2"/>
    <row r="14101" ht="12.75" hidden="1" customHeight="1" x14ac:dyDescent="0.2"/>
    <row r="14102" ht="12.75" hidden="1" customHeight="1" x14ac:dyDescent="0.2"/>
    <row r="14103" ht="12.75" hidden="1" customHeight="1" x14ac:dyDescent="0.2"/>
    <row r="14104" ht="12.75" hidden="1" customHeight="1" x14ac:dyDescent="0.2"/>
    <row r="14105" ht="12.75" hidden="1" customHeight="1" x14ac:dyDescent="0.2"/>
    <row r="14106" ht="12.75" hidden="1" customHeight="1" x14ac:dyDescent="0.2"/>
    <row r="14107" ht="12.75" hidden="1" customHeight="1" x14ac:dyDescent="0.2"/>
    <row r="14108" ht="12.75" hidden="1" customHeight="1" x14ac:dyDescent="0.2"/>
    <row r="14109" ht="12.75" hidden="1" customHeight="1" x14ac:dyDescent="0.2"/>
    <row r="14110" ht="12.75" hidden="1" customHeight="1" x14ac:dyDescent="0.2"/>
    <row r="14111" ht="12.75" hidden="1" customHeight="1" x14ac:dyDescent="0.2"/>
    <row r="14112" ht="12.75" hidden="1" customHeight="1" x14ac:dyDescent="0.2"/>
    <row r="14113" ht="12.75" hidden="1" customHeight="1" x14ac:dyDescent="0.2"/>
    <row r="14114" ht="12.75" hidden="1" customHeight="1" x14ac:dyDescent="0.2"/>
    <row r="14115" ht="12.75" hidden="1" customHeight="1" x14ac:dyDescent="0.2"/>
    <row r="14116" ht="12.75" hidden="1" customHeight="1" x14ac:dyDescent="0.2"/>
    <row r="14117" ht="12.75" hidden="1" customHeight="1" x14ac:dyDescent="0.2"/>
    <row r="14118" ht="12.75" hidden="1" customHeight="1" x14ac:dyDescent="0.2"/>
    <row r="14119" ht="12.75" hidden="1" customHeight="1" x14ac:dyDescent="0.2"/>
    <row r="14120" ht="12.75" hidden="1" customHeight="1" x14ac:dyDescent="0.2"/>
    <row r="14121" ht="12.75" hidden="1" customHeight="1" x14ac:dyDescent="0.2"/>
    <row r="14122" ht="12.75" hidden="1" customHeight="1" x14ac:dyDescent="0.2"/>
    <row r="14123" ht="12.75" hidden="1" customHeight="1" x14ac:dyDescent="0.2"/>
    <row r="14124" ht="12.75" hidden="1" customHeight="1" x14ac:dyDescent="0.2"/>
    <row r="14125" ht="12.75" hidden="1" customHeight="1" x14ac:dyDescent="0.2"/>
    <row r="14126" ht="12.75" hidden="1" customHeight="1" x14ac:dyDescent="0.2"/>
    <row r="14127" ht="12.75" hidden="1" customHeight="1" x14ac:dyDescent="0.2"/>
    <row r="14128" ht="12.75" hidden="1" customHeight="1" x14ac:dyDescent="0.2"/>
    <row r="14129" ht="12.75" hidden="1" customHeight="1" x14ac:dyDescent="0.2"/>
    <row r="14130" ht="12.75" hidden="1" customHeight="1" x14ac:dyDescent="0.2"/>
    <row r="14131" ht="12.75" hidden="1" customHeight="1" x14ac:dyDescent="0.2"/>
    <row r="14132" ht="12.75" hidden="1" customHeight="1" x14ac:dyDescent="0.2"/>
    <row r="14133" ht="12.75" hidden="1" customHeight="1" x14ac:dyDescent="0.2"/>
    <row r="14134" ht="12.75" hidden="1" customHeight="1" x14ac:dyDescent="0.2"/>
    <row r="14135" ht="12.75" hidden="1" customHeight="1" x14ac:dyDescent="0.2"/>
    <row r="14136" ht="12.75" hidden="1" customHeight="1" x14ac:dyDescent="0.2"/>
    <row r="14137" ht="12.75" hidden="1" customHeight="1" x14ac:dyDescent="0.2"/>
    <row r="14138" ht="12.75" hidden="1" customHeight="1" x14ac:dyDescent="0.2"/>
    <row r="14139" ht="12.75" hidden="1" customHeight="1" x14ac:dyDescent="0.2"/>
    <row r="14140" ht="12.75" hidden="1" customHeight="1" x14ac:dyDescent="0.2"/>
    <row r="14141" ht="12.75" hidden="1" customHeight="1" x14ac:dyDescent="0.2"/>
    <row r="14142" ht="12.75" hidden="1" customHeight="1" x14ac:dyDescent="0.2"/>
    <row r="14143" ht="12.75" hidden="1" customHeight="1" x14ac:dyDescent="0.2"/>
    <row r="14144" ht="12.75" hidden="1" customHeight="1" x14ac:dyDescent="0.2"/>
    <row r="14145" ht="12.75" hidden="1" customHeight="1" x14ac:dyDescent="0.2"/>
    <row r="14146" ht="12.75" hidden="1" customHeight="1" x14ac:dyDescent="0.2"/>
    <row r="14147" ht="12.75" hidden="1" customHeight="1" x14ac:dyDescent="0.2"/>
    <row r="14148" ht="12.75" hidden="1" customHeight="1" x14ac:dyDescent="0.2"/>
    <row r="14149" ht="12.75" hidden="1" customHeight="1" x14ac:dyDescent="0.2"/>
    <row r="14150" ht="12.75" hidden="1" customHeight="1" x14ac:dyDescent="0.2"/>
    <row r="14151" ht="12.75" hidden="1" customHeight="1" x14ac:dyDescent="0.2"/>
    <row r="14152" ht="12.75" hidden="1" customHeight="1" x14ac:dyDescent="0.2"/>
    <row r="14153" ht="12.75" hidden="1" customHeight="1" x14ac:dyDescent="0.2"/>
    <row r="14154" ht="12.75" hidden="1" customHeight="1" x14ac:dyDescent="0.2"/>
    <row r="14155" ht="12.75" hidden="1" customHeight="1" x14ac:dyDescent="0.2"/>
    <row r="14156" ht="12.75" hidden="1" customHeight="1" x14ac:dyDescent="0.2"/>
    <row r="14157" ht="12.75" hidden="1" customHeight="1" x14ac:dyDescent="0.2"/>
    <row r="14158" ht="12.75" hidden="1" customHeight="1" x14ac:dyDescent="0.2"/>
    <row r="14159" ht="12.75" hidden="1" customHeight="1" x14ac:dyDescent="0.2"/>
    <row r="14160" ht="12.75" hidden="1" customHeight="1" x14ac:dyDescent="0.2"/>
    <row r="14161" ht="12.75" hidden="1" customHeight="1" x14ac:dyDescent="0.2"/>
    <row r="14162" ht="12.75" hidden="1" customHeight="1" x14ac:dyDescent="0.2"/>
    <row r="14163" ht="12.75" hidden="1" customHeight="1" x14ac:dyDescent="0.2"/>
    <row r="14164" ht="12.75" hidden="1" customHeight="1" x14ac:dyDescent="0.2"/>
    <row r="14165" ht="12.75" hidden="1" customHeight="1" x14ac:dyDescent="0.2"/>
    <row r="14166" ht="12.75" hidden="1" customHeight="1" x14ac:dyDescent="0.2"/>
    <row r="14167" ht="12.75" hidden="1" customHeight="1" x14ac:dyDescent="0.2"/>
    <row r="14168" ht="12.75" hidden="1" customHeight="1" x14ac:dyDescent="0.2"/>
    <row r="14169" ht="12.75" hidden="1" customHeight="1" x14ac:dyDescent="0.2"/>
    <row r="14170" ht="12.75" hidden="1" customHeight="1" x14ac:dyDescent="0.2"/>
    <row r="14171" ht="12.75" hidden="1" customHeight="1" x14ac:dyDescent="0.2"/>
    <row r="14172" ht="12.75" hidden="1" customHeight="1" x14ac:dyDescent="0.2"/>
    <row r="14173" ht="12.75" hidden="1" customHeight="1" x14ac:dyDescent="0.2"/>
    <row r="14174" ht="12.75" hidden="1" customHeight="1" x14ac:dyDescent="0.2"/>
    <row r="14175" ht="12.75" hidden="1" customHeight="1" x14ac:dyDescent="0.2"/>
    <row r="14176" ht="12.75" hidden="1" customHeight="1" x14ac:dyDescent="0.2"/>
    <row r="14177" ht="12.75" hidden="1" customHeight="1" x14ac:dyDescent="0.2"/>
    <row r="14178" ht="12.75" hidden="1" customHeight="1" x14ac:dyDescent="0.2"/>
    <row r="14179" ht="12.75" hidden="1" customHeight="1" x14ac:dyDescent="0.2"/>
    <row r="14180" ht="12.75" hidden="1" customHeight="1" x14ac:dyDescent="0.2"/>
    <row r="14181" ht="12.75" hidden="1" customHeight="1" x14ac:dyDescent="0.2"/>
    <row r="14182" ht="12.75" hidden="1" customHeight="1" x14ac:dyDescent="0.2"/>
    <row r="14183" ht="12.75" hidden="1" customHeight="1" x14ac:dyDescent="0.2"/>
    <row r="14184" ht="12.75" hidden="1" customHeight="1" x14ac:dyDescent="0.2"/>
    <row r="14185" ht="12.75" hidden="1" customHeight="1" x14ac:dyDescent="0.2"/>
    <row r="14186" ht="12.75" hidden="1" customHeight="1" x14ac:dyDescent="0.2"/>
    <row r="14187" ht="12.75" hidden="1" customHeight="1" x14ac:dyDescent="0.2"/>
    <row r="14188" ht="12.75" hidden="1" customHeight="1" x14ac:dyDescent="0.2"/>
    <row r="14189" ht="12.75" hidden="1" customHeight="1" x14ac:dyDescent="0.2"/>
    <row r="14190" ht="12.75" hidden="1" customHeight="1" x14ac:dyDescent="0.2"/>
    <row r="14191" ht="12.75" hidden="1" customHeight="1" x14ac:dyDescent="0.2"/>
    <row r="14192" ht="12.75" hidden="1" customHeight="1" x14ac:dyDescent="0.2"/>
    <row r="14193" ht="12.75" hidden="1" customHeight="1" x14ac:dyDescent="0.2"/>
    <row r="14194" ht="12.75" hidden="1" customHeight="1" x14ac:dyDescent="0.2"/>
    <row r="14195" ht="12.75" hidden="1" customHeight="1" x14ac:dyDescent="0.2"/>
    <row r="14196" ht="12.75" hidden="1" customHeight="1" x14ac:dyDescent="0.2"/>
    <row r="14197" ht="12.75" hidden="1" customHeight="1" x14ac:dyDescent="0.2"/>
    <row r="14198" ht="12.75" hidden="1" customHeight="1" x14ac:dyDescent="0.2"/>
    <row r="14199" ht="12.75" hidden="1" customHeight="1" x14ac:dyDescent="0.2"/>
    <row r="14200" ht="12.75" hidden="1" customHeight="1" x14ac:dyDescent="0.2"/>
    <row r="14201" ht="12.75" hidden="1" customHeight="1" x14ac:dyDescent="0.2"/>
    <row r="14202" ht="12.75" hidden="1" customHeight="1" x14ac:dyDescent="0.2"/>
    <row r="14203" ht="12.75" hidden="1" customHeight="1" x14ac:dyDescent="0.2"/>
    <row r="14204" ht="12.75" hidden="1" customHeight="1" x14ac:dyDescent="0.2"/>
    <row r="14205" ht="12.75" hidden="1" customHeight="1" x14ac:dyDescent="0.2"/>
    <row r="14206" ht="12.75" hidden="1" customHeight="1" x14ac:dyDescent="0.2"/>
    <row r="14207" ht="12.75" hidden="1" customHeight="1" x14ac:dyDescent="0.2"/>
    <row r="14208" ht="12.75" hidden="1" customHeight="1" x14ac:dyDescent="0.2"/>
    <row r="14209" ht="12.75" hidden="1" customHeight="1" x14ac:dyDescent="0.2"/>
    <row r="14210" ht="12.75" hidden="1" customHeight="1" x14ac:dyDescent="0.2"/>
    <row r="14211" ht="12.75" hidden="1" customHeight="1" x14ac:dyDescent="0.2"/>
    <row r="14212" ht="12.75" hidden="1" customHeight="1" x14ac:dyDescent="0.2"/>
    <row r="14213" ht="12.75" hidden="1" customHeight="1" x14ac:dyDescent="0.2"/>
    <row r="14214" ht="12.75" hidden="1" customHeight="1" x14ac:dyDescent="0.2"/>
    <row r="14215" ht="12.75" hidden="1" customHeight="1" x14ac:dyDescent="0.2"/>
    <row r="14216" ht="12.75" hidden="1" customHeight="1" x14ac:dyDescent="0.2"/>
    <row r="14217" ht="12.75" hidden="1" customHeight="1" x14ac:dyDescent="0.2"/>
    <row r="14218" ht="12.75" hidden="1" customHeight="1" x14ac:dyDescent="0.2"/>
    <row r="14219" ht="12.75" hidden="1" customHeight="1" x14ac:dyDescent="0.2"/>
    <row r="14220" ht="12.75" hidden="1" customHeight="1" x14ac:dyDescent="0.2"/>
    <row r="14221" ht="12.75" hidden="1" customHeight="1" x14ac:dyDescent="0.2"/>
    <row r="14222" ht="12.75" hidden="1" customHeight="1" x14ac:dyDescent="0.2"/>
    <row r="14223" ht="12.75" hidden="1" customHeight="1" x14ac:dyDescent="0.2"/>
    <row r="14224" ht="12.75" hidden="1" customHeight="1" x14ac:dyDescent="0.2"/>
    <row r="14225" ht="12.75" hidden="1" customHeight="1" x14ac:dyDescent="0.2"/>
    <row r="14226" ht="12.75" hidden="1" customHeight="1" x14ac:dyDescent="0.2"/>
    <row r="14227" ht="12.75" hidden="1" customHeight="1" x14ac:dyDescent="0.2"/>
    <row r="14228" ht="12.75" hidden="1" customHeight="1" x14ac:dyDescent="0.2"/>
    <row r="14229" ht="12.75" hidden="1" customHeight="1" x14ac:dyDescent="0.2"/>
    <row r="14230" ht="12.75" hidden="1" customHeight="1" x14ac:dyDescent="0.2"/>
    <row r="14231" ht="12.75" hidden="1" customHeight="1" x14ac:dyDescent="0.2"/>
    <row r="14232" ht="12.75" hidden="1" customHeight="1" x14ac:dyDescent="0.2"/>
    <row r="14233" ht="12.75" hidden="1" customHeight="1" x14ac:dyDescent="0.2"/>
    <row r="14234" ht="12.75" hidden="1" customHeight="1" x14ac:dyDescent="0.2"/>
    <row r="14235" ht="12.75" hidden="1" customHeight="1" x14ac:dyDescent="0.2"/>
    <row r="14236" ht="12.75" hidden="1" customHeight="1" x14ac:dyDescent="0.2"/>
    <row r="14237" ht="12.75" hidden="1" customHeight="1" x14ac:dyDescent="0.2"/>
    <row r="14238" ht="12.75" hidden="1" customHeight="1" x14ac:dyDescent="0.2"/>
    <row r="14239" ht="12.75" hidden="1" customHeight="1" x14ac:dyDescent="0.2"/>
    <row r="14240" ht="12.75" hidden="1" customHeight="1" x14ac:dyDescent="0.2"/>
    <row r="14241" ht="12.75" hidden="1" customHeight="1" x14ac:dyDescent="0.2"/>
    <row r="14242" ht="12.75" hidden="1" customHeight="1" x14ac:dyDescent="0.2"/>
    <row r="14243" ht="12.75" hidden="1" customHeight="1" x14ac:dyDescent="0.2"/>
    <row r="14244" ht="12.75" hidden="1" customHeight="1" x14ac:dyDescent="0.2"/>
    <row r="14245" ht="12.75" hidden="1" customHeight="1" x14ac:dyDescent="0.2"/>
    <row r="14246" ht="12.75" hidden="1" customHeight="1" x14ac:dyDescent="0.2"/>
    <row r="14247" ht="12.75" hidden="1" customHeight="1" x14ac:dyDescent="0.2"/>
    <row r="14248" ht="12.75" hidden="1" customHeight="1" x14ac:dyDescent="0.2"/>
    <row r="14249" ht="12.75" hidden="1" customHeight="1" x14ac:dyDescent="0.2"/>
    <row r="14250" ht="12.75" hidden="1" customHeight="1" x14ac:dyDescent="0.2"/>
    <row r="14251" ht="12.75" hidden="1" customHeight="1" x14ac:dyDescent="0.2"/>
    <row r="14252" ht="12.75" hidden="1" customHeight="1" x14ac:dyDescent="0.2"/>
    <row r="14253" ht="12.75" hidden="1" customHeight="1" x14ac:dyDescent="0.2"/>
    <row r="14254" ht="12.75" hidden="1" customHeight="1" x14ac:dyDescent="0.2"/>
    <row r="14255" ht="12.75" hidden="1" customHeight="1" x14ac:dyDescent="0.2"/>
    <row r="14256" ht="12.75" hidden="1" customHeight="1" x14ac:dyDescent="0.2"/>
    <row r="14257" ht="12.75" hidden="1" customHeight="1" x14ac:dyDescent="0.2"/>
    <row r="14258" ht="12.75" hidden="1" customHeight="1" x14ac:dyDescent="0.2"/>
    <row r="14259" ht="12.75" hidden="1" customHeight="1" x14ac:dyDescent="0.2"/>
    <row r="14260" ht="12.75" hidden="1" customHeight="1" x14ac:dyDescent="0.2"/>
    <row r="14261" ht="12.75" hidden="1" customHeight="1" x14ac:dyDescent="0.2"/>
    <row r="14262" ht="12.75" hidden="1" customHeight="1" x14ac:dyDescent="0.2"/>
    <row r="14263" ht="12.75" hidden="1" customHeight="1" x14ac:dyDescent="0.2"/>
    <row r="14264" ht="12.75" hidden="1" customHeight="1" x14ac:dyDescent="0.2"/>
    <row r="14265" ht="12.75" hidden="1" customHeight="1" x14ac:dyDescent="0.2"/>
    <row r="14266" ht="12.75" hidden="1" customHeight="1" x14ac:dyDescent="0.2"/>
    <row r="14267" ht="12.75" hidden="1" customHeight="1" x14ac:dyDescent="0.2"/>
    <row r="14268" ht="12.75" hidden="1" customHeight="1" x14ac:dyDescent="0.2"/>
    <row r="14269" ht="12.75" hidden="1" customHeight="1" x14ac:dyDescent="0.2"/>
    <row r="14270" ht="12.75" hidden="1" customHeight="1" x14ac:dyDescent="0.2"/>
    <row r="14271" ht="12.75" hidden="1" customHeight="1" x14ac:dyDescent="0.2"/>
    <row r="14272" ht="12.75" hidden="1" customHeight="1" x14ac:dyDescent="0.2"/>
    <row r="14273" ht="12.75" hidden="1" customHeight="1" x14ac:dyDescent="0.2"/>
    <row r="14274" ht="12.75" hidden="1" customHeight="1" x14ac:dyDescent="0.2"/>
    <row r="14275" ht="12.75" hidden="1" customHeight="1" x14ac:dyDescent="0.2"/>
    <row r="14276" ht="12.75" hidden="1" customHeight="1" x14ac:dyDescent="0.2"/>
    <row r="14277" ht="12.75" hidden="1" customHeight="1" x14ac:dyDescent="0.2"/>
    <row r="14278" ht="12.75" hidden="1" customHeight="1" x14ac:dyDescent="0.2"/>
    <row r="14279" ht="12.75" hidden="1" customHeight="1" x14ac:dyDescent="0.2"/>
    <row r="14280" ht="12.75" hidden="1" customHeight="1" x14ac:dyDescent="0.2"/>
    <row r="14281" ht="12.75" hidden="1" customHeight="1" x14ac:dyDescent="0.2"/>
    <row r="14282" ht="12.75" hidden="1" customHeight="1" x14ac:dyDescent="0.2"/>
    <row r="14283" ht="12.75" hidden="1" customHeight="1" x14ac:dyDescent="0.2"/>
    <row r="14284" ht="12.75" hidden="1" customHeight="1" x14ac:dyDescent="0.2"/>
    <row r="14285" ht="12.75" hidden="1" customHeight="1" x14ac:dyDescent="0.2"/>
    <row r="14286" ht="12.75" hidden="1" customHeight="1" x14ac:dyDescent="0.2"/>
    <row r="14287" ht="12.75" hidden="1" customHeight="1" x14ac:dyDescent="0.2"/>
    <row r="14288" ht="12.75" hidden="1" customHeight="1" x14ac:dyDescent="0.2"/>
    <row r="14289" ht="12.75" hidden="1" customHeight="1" x14ac:dyDescent="0.2"/>
    <row r="14290" ht="12.75" hidden="1" customHeight="1" x14ac:dyDescent="0.2"/>
    <row r="14291" ht="12.75" hidden="1" customHeight="1" x14ac:dyDescent="0.2"/>
    <row r="14292" ht="12.75" hidden="1" customHeight="1" x14ac:dyDescent="0.2"/>
    <row r="14293" ht="12.75" hidden="1" customHeight="1" x14ac:dyDescent="0.2"/>
    <row r="14294" ht="12.75" hidden="1" customHeight="1" x14ac:dyDescent="0.2"/>
    <row r="14295" ht="12.75" hidden="1" customHeight="1" x14ac:dyDescent="0.2"/>
    <row r="14296" ht="12.75" hidden="1" customHeight="1" x14ac:dyDescent="0.2"/>
    <row r="14297" ht="12.75" hidden="1" customHeight="1" x14ac:dyDescent="0.2"/>
    <row r="14298" ht="12.75" hidden="1" customHeight="1" x14ac:dyDescent="0.2"/>
    <row r="14299" ht="12.75" hidden="1" customHeight="1" x14ac:dyDescent="0.2"/>
    <row r="14300" ht="12.75" hidden="1" customHeight="1" x14ac:dyDescent="0.2"/>
    <row r="14301" ht="12.75" hidden="1" customHeight="1" x14ac:dyDescent="0.2"/>
    <row r="14302" ht="12.75" hidden="1" customHeight="1" x14ac:dyDescent="0.2"/>
    <row r="14303" ht="12.75" hidden="1" customHeight="1" x14ac:dyDescent="0.2"/>
    <row r="14304" ht="12.75" hidden="1" customHeight="1" x14ac:dyDescent="0.2"/>
    <row r="14305" ht="12.75" hidden="1" customHeight="1" x14ac:dyDescent="0.2"/>
    <row r="14306" ht="12.75" hidden="1" customHeight="1" x14ac:dyDescent="0.2"/>
    <row r="14307" ht="12.75" hidden="1" customHeight="1" x14ac:dyDescent="0.2"/>
    <row r="14308" ht="12.75" hidden="1" customHeight="1" x14ac:dyDescent="0.2"/>
    <row r="14309" ht="12.75" hidden="1" customHeight="1" x14ac:dyDescent="0.2"/>
    <row r="14310" ht="12.75" hidden="1" customHeight="1" x14ac:dyDescent="0.2"/>
    <row r="14311" ht="12.75" hidden="1" customHeight="1" x14ac:dyDescent="0.2"/>
    <row r="14312" ht="12.75" hidden="1" customHeight="1" x14ac:dyDescent="0.2"/>
    <row r="14313" ht="12.75" hidden="1" customHeight="1" x14ac:dyDescent="0.2"/>
    <row r="14314" ht="12.75" hidden="1" customHeight="1" x14ac:dyDescent="0.2"/>
    <row r="14315" ht="12.75" hidden="1" customHeight="1" x14ac:dyDescent="0.2"/>
    <row r="14316" ht="12.75" hidden="1" customHeight="1" x14ac:dyDescent="0.2"/>
    <row r="14317" ht="12.75" hidden="1" customHeight="1" x14ac:dyDescent="0.2"/>
    <row r="14318" ht="12.75" hidden="1" customHeight="1" x14ac:dyDescent="0.2"/>
    <row r="14319" ht="12.75" hidden="1" customHeight="1" x14ac:dyDescent="0.2"/>
    <row r="14320" ht="12.75" hidden="1" customHeight="1" x14ac:dyDescent="0.2"/>
    <row r="14321" ht="12.75" hidden="1" customHeight="1" x14ac:dyDescent="0.2"/>
    <row r="14322" ht="12.75" hidden="1" customHeight="1" x14ac:dyDescent="0.2"/>
    <row r="14323" ht="12.75" hidden="1" customHeight="1" x14ac:dyDescent="0.2"/>
    <row r="14324" ht="12.75" hidden="1" customHeight="1" x14ac:dyDescent="0.2"/>
    <row r="14325" ht="12.75" hidden="1" customHeight="1" x14ac:dyDescent="0.2"/>
    <row r="14326" ht="12.75" hidden="1" customHeight="1" x14ac:dyDescent="0.2"/>
    <row r="14327" ht="12.75" hidden="1" customHeight="1" x14ac:dyDescent="0.2"/>
    <row r="14328" ht="12.75" hidden="1" customHeight="1" x14ac:dyDescent="0.2"/>
    <row r="14329" ht="12.75" hidden="1" customHeight="1" x14ac:dyDescent="0.2"/>
    <row r="14330" ht="12.75" hidden="1" customHeight="1" x14ac:dyDescent="0.2"/>
    <row r="14331" ht="12.75" hidden="1" customHeight="1" x14ac:dyDescent="0.2"/>
    <row r="14332" ht="12.75" hidden="1" customHeight="1" x14ac:dyDescent="0.2"/>
    <row r="14333" ht="12.75" hidden="1" customHeight="1" x14ac:dyDescent="0.2"/>
    <row r="14334" ht="12.75" hidden="1" customHeight="1" x14ac:dyDescent="0.2"/>
    <row r="14335" ht="12.75" hidden="1" customHeight="1" x14ac:dyDescent="0.2"/>
    <row r="14336" ht="12.75" hidden="1" customHeight="1" x14ac:dyDescent="0.2"/>
    <row r="14337" ht="12.75" hidden="1" customHeight="1" x14ac:dyDescent="0.2"/>
    <row r="14338" ht="12.75" hidden="1" customHeight="1" x14ac:dyDescent="0.2"/>
    <row r="14339" ht="12.75" hidden="1" customHeight="1" x14ac:dyDescent="0.2"/>
    <row r="14340" ht="12.75" hidden="1" customHeight="1" x14ac:dyDescent="0.2"/>
    <row r="14341" ht="12.75" hidden="1" customHeight="1" x14ac:dyDescent="0.2"/>
    <row r="14342" ht="12.75" hidden="1" customHeight="1" x14ac:dyDescent="0.2"/>
    <row r="14343" ht="12.75" hidden="1" customHeight="1" x14ac:dyDescent="0.2"/>
    <row r="14344" ht="12.75" hidden="1" customHeight="1" x14ac:dyDescent="0.2"/>
    <row r="14345" ht="12.75" hidden="1" customHeight="1" x14ac:dyDescent="0.2"/>
    <row r="14346" ht="12.75" hidden="1" customHeight="1" x14ac:dyDescent="0.2"/>
    <row r="14347" ht="12.75" hidden="1" customHeight="1" x14ac:dyDescent="0.2"/>
    <row r="14348" ht="12.75" hidden="1" customHeight="1" x14ac:dyDescent="0.2"/>
    <row r="14349" ht="12.75" hidden="1" customHeight="1" x14ac:dyDescent="0.2"/>
    <row r="14350" ht="12.75" hidden="1" customHeight="1" x14ac:dyDescent="0.2"/>
    <row r="14351" ht="12.75" hidden="1" customHeight="1" x14ac:dyDescent="0.2"/>
    <row r="14352" ht="12.75" hidden="1" customHeight="1" x14ac:dyDescent="0.2"/>
    <row r="14353" ht="12.75" hidden="1" customHeight="1" x14ac:dyDescent="0.2"/>
    <row r="14354" ht="12.75" hidden="1" customHeight="1" x14ac:dyDescent="0.2"/>
    <row r="14355" ht="12.75" hidden="1" customHeight="1" x14ac:dyDescent="0.2"/>
    <row r="14356" ht="12.75" hidden="1" customHeight="1" x14ac:dyDescent="0.2"/>
    <row r="14357" ht="12.75" hidden="1" customHeight="1" x14ac:dyDescent="0.2"/>
    <row r="14358" ht="12.75" hidden="1" customHeight="1" x14ac:dyDescent="0.2"/>
    <row r="14359" ht="12.75" hidden="1" customHeight="1" x14ac:dyDescent="0.2"/>
    <row r="14360" ht="12.75" hidden="1" customHeight="1" x14ac:dyDescent="0.2"/>
    <row r="14361" ht="12.75" hidden="1" customHeight="1" x14ac:dyDescent="0.2"/>
    <row r="14362" ht="12.75" hidden="1" customHeight="1" x14ac:dyDescent="0.2"/>
    <row r="14363" ht="12.75" hidden="1" customHeight="1" x14ac:dyDescent="0.2"/>
    <row r="14364" ht="12.75" hidden="1" customHeight="1" x14ac:dyDescent="0.2"/>
    <row r="14365" ht="12.75" hidden="1" customHeight="1" x14ac:dyDescent="0.2"/>
    <row r="14366" ht="12.75" hidden="1" customHeight="1" x14ac:dyDescent="0.2"/>
    <row r="14367" ht="12.75" hidden="1" customHeight="1" x14ac:dyDescent="0.2"/>
    <row r="14368" ht="12.75" hidden="1" customHeight="1" x14ac:dyDescent="0.2"/>
    <row r="14369" ht="12.75" hidden="1" customHeight="1" x14ac:dyDescent="0.2"/>
    <row r="14370" ht="12.75" hidden="1" customHeight="1" x14ac:dyDescent="0.2"/>
    <row r="14371" ht="12.75" hidden="1" customHeight="1" x14ac:dyDescent="0.2"/>
    <row r="14372" ht="12.75" hidden="1" customHeight="1" x14ac:dyDescent="0.2"/>
    <row r="14373" ht="12.75" hidden="1" customHeight="1" x14ac:dyDescent="0.2"/>
    <row r="14374" ht="12.75" hidden="1" customHeight="1" x14ac:dyDescent="0.2"/>
    <row r="14375" ht="12.75" hidden="1" customHeight="1" x14ac:dyDescent="0.2"/>
    <row r="14376" ht="12.75" hidden="1" customHeight="1" x14ac:dyDescent="0.2"/>
    <row r="14377" ht="12.75" hidden="1" customHeight="1" x14ac:dyDescent="0.2"/>
    <row r="14378" ht="12.75" hidden="1" customHeight="1" x14ac:dyDescent="0.2"/>
    <row r="14379" ht="12.75" hidden="1" customHeight="1" x14ac:dyDescent="0.2"/>
    <row r="14380" ht="12.75" hidden="1" customHeight="1" x14ac:dyDescent="0.2"/>
    <row r="14381" ht="12.75" hidden="1" customHeight="1" x14ac:dyDescent="0.2"/>
    <row r="14382" ht="12.75" hidden="1" customHeight="1" x14ac:dyDescent="0.2"/>
    <row r="14383" ht="12.75" hidden="1" customHeight="1" x14ac:dyDescent="0.2"/>
    <row r="14384" ht="12.75" hidden="1" customHeight="1" x14ac:dyDescent="0.2"/>
    <row r="14385" ht="12.75" hidden="1" customHeight="1" x14ac:dyDescent="0.2"/>
    <row r="14386" ht="12.75" hidden="1" customHeight="1" x14ac:dyDescent="0.2"/>
    <row r="14387" ht="12.75" hidden="1" customHeight="1" x14ac:dyDescent="0.2"/>
    <row r="14388" ht="12.75" hidden="1" customHeight="1" x14ac:dyDescent="0.2"/>
    <row r="14389" ht="12.75" hidden="1" customHeight="1" x14ac:dyDescent="0.2"/>
    <row r="14390" ht="12.75" hidden="1" customHeight="1" x14ac:dyDescent="0.2"/>
    <row r="14391" ht="12.75" hidden="1" customHeight="1" x14ac:dyDescent="0.2"/>
    <row r="14392" ht="12.75" hidden="1" customHeight="1" x14ac:dyDescent="0.2"/>
    <row r="14393" ht="12.75" hidden="1" customHeight="1" x14ac:dyDescent="0.2"/>
    <row r="14394" ht="12.75" hidden="1" customHeight="1" x14ac:dyDescent="0.2"/>
    <row r="14395" ht="12.75" hidden="1" customHeight="1" x14ac:dyDescent="0.2"/>
    <row r="14396" ht="12.75" hidden="1" customHeight="1" x14ac:dyDescent="0.2"/>
    <row r="14397" ht="12.75" hidden="1" customHeight="1" x14ac:dyDescent="0.2"/>
    <row r="14398" ht="12.75" hidden="1" customHeight="1" x14ac:dyDescent="0.2"/>
    <row r="14399" ht="12.75" hidden="1" customHeight="1" x14ac:dyDescent="0.2"/>
    <row r="14400" ht="12.75" hidden="1" customHeight="1" x14ac:dyDescent="0.2"/>
    <row r="14401" ht="12.75" hidden="1" customHeight="1" x14ac:dyDescent="0.2"/>
    <row r="14402" ht="12.75" hidden="1" customHeight="1" x14ac:dyDescent="0.2"/>
    <row r="14403" ht="12.75" hidden="1" customHeight="1" x14ac:dyDescent="0.2"/>
    <row r="14404" ht="12.75" hidden="1" customHeight="1" x14ac:dyDescent="0.2"/>
    <row r="14405" ht="12.75" hidden="1" customHeight="1" x14ac:dyDescent="0.2"/>
    <row r="14406" ht="12.75" hidden="1" customHeight="1" x14ac:dyDescent="0.2"/>
    <row r="14407" ht="12.75" hidden="1" customHeight="1" x14ac:dyDescent="0.2"/>
    <row r="14408" ht="12.75" hidden="1" customHeight="1" x14ac:dyDescent="0.2"/>
    <row r="14409" ht="12.75" hidden="1" customHeight="1" x14ac:dyDescent="0.2"/>
    <row r="14410" ht="12.75" hidden="1" customHeight="1" x14ac:dyDescent="0.2"/>
    <row r="14411" ht="12.75" hidden="1" customHeight="1" x14ac:dyDescent="0.2"/>
    <row r="14412" ht="12.75" hidden="1" customHeight="1" x14ac:dyDescent="0.2"/>
    <row r="14413" ht="12.75" hidden="1" customHeight="1" x14ac:dyDescent="0.2"/>
    <row r="14414" ht="12.75" hidden="1" customHeight="1" x14ac:dyDescent="0.2"/>
    <row r="14415" ht="12.75" hidden="1" customHeight="1" x14ac:dyDescent="0.2"/>
    <row r="14416" ht="12.75" hidden="1" customHeight="1" x14ac:dyDescent="0.2"/>
    <row r="14417" ht="12.75" hidden="1" customHeight="1" x14ac:dyDescent="0.2"/>
    <row r="14418" ht="12.75" hidden="1" customHeight="1" x14ac:dyDescent="0.2"/>
    <row r="14419" ht="12.75" hidden="1" customHeight="1" x14ac:dyDescent="0.2"/>
    <row r="14420" ht="12.75" hidden="1" customHeight="1" x14ac:dyDescent="0.2"/>
    <row r="14421" ht="12.75" hidden="1" customHeight="1" x14ac:dyDescent="0.2"/>
    <row r="14422" ht="12.75" hidden="1" customHeight="1" x14ac:dyDescent="0.2"/>
    <row r="14423" ht="12.75" hidden="1" customHeight="1" x14ac:dyDescent="0.2"/>
    <row r="14424" ht="12.75" hidden="1" customHeight="1" x14ac:dyDescent="0.2"/>
    <row r="14425" ht="12.75" hidden="1" customHeight="1" x14ac:dyDescent="0.2"/>
    <row r="14426" ht="12.75" hidden="1" customHeight="1" x14ac:dyDescent="0.2"/>
    <row r="14427" ht="12.75" hidden="1" customHeight="1" x14ac:dyDescent="0.2"/>
    <row r="14428" ht="12.75" hidden="1" customHeight="1" x14ac:dyDescent="0.2"/>
    <row r="14429" ht="12.75" hidden="1" customHeight="1" x14ac:dyDescent="0.2"/>
    <row r="14430" ht="12.75" hidden="1" customHeight="1" x14ac:dyDescent="0.2"/>
    <row r="14431" ht="12.75" hidden="1" customHeight="1" x14ac:dyDescent="0.2"/>
    <row r="14432" ht="12.75" hidden="1" customHeight="1" x14ac:dyDescent="0.2"/>
    <row r="14433" ht="12.75" hidden="1" customHeight="1" x14ac:dyDescent="0.2"/>
    <row r="14434" ht="12.75" hidden="1" customHeight="1" x14ac:dyDescent="0.2"/>
    <row r="14435" ht="12.75" hidden="1" customHeight="1" x14ac:dyDescent="0.2"/>
    <row r="14436" ht="12.75" hidden="1" customHeight="1" x14ac:dyDescent="0.2"/>
    <row r="14437" ht="12.75" hidden="1" customHeight="1" x14ac:dyDescent="0.2"/>
    <row r="14438" ht="12.75" hidden="1" customHeight="1" x14ac:dyDescent="0.2"/>
    <row r="14439" ht="12.75" hidden="1" customHeight="1" x14ac:dyDescent="0.2"/>
    <row r="14440" ht="12.75" hidden="1" customHeight="1" x14ac:dyDescent="0.2"/>
    <row r="14441" ht="12.75" hidden="1" customHeight="1" x14ac:dyDescent="0.2"/>
    <row r="14442" ht="12.75" hidden="1" customHeight="1" x14ac:dyDescent="0.2"/>
    <row r="14443" ht="12.75" hidden="1" customHeight="1" x14ac:dyDescent="0.2"/>
    <row r="14444" ht="12.75" hidden="1" customHeight="1" x14ac:dyDescent="0.2"/>
    <row r="14445" ht="12.75" hidden="1" customHeight="1" x14ac:dyDescent="0.2"/>
    <row r="14446" ht="12.75" hidden="1" customHeight="1" x14ac:dyDescent="0.2"/>
    <row r="14447" ht="12.75" hidden="1" customHeight="1" x14ac:dyDescent="0.2"/>
    <row r="14448" ht="12.75" hidden="1" customHeight="1" x14ac:dyDescent="0.2"/>
    <row r="14449" ht="12.75" hidden="1" customHeight="1" x14ac:dyDescent="0.2"/>
    <row r="14450" ht="12.75" hidden="1" customHeight="1" x14ac:dyDescent="0.2"/>
    <row r="14451" ht="12.75" hidden="1" customHeight="1" x14ac:dyDescent="0.2"/>
    <row r="14452" ht="12.75" hidden="1" customHeight="1" x14ac:dyDescent="0.2"/>
    <row r="14453" ht="12.75" hidden="1" customHeight="1" x14ac:dyDescent="0.2"/>
    <row r="14454" ht="12.75" hidden="1" customHeight="1" x14ac:dyDescent="0.2"/>
    <row r="14455" ht="12.75" hidden="1" customHeight="1" x14ac:dyDescent="0.2"/>
    <row r="14456" ht="12.75" hidden="1" customHeight="1" x14ac:dyDescent="0.2"/>
    <row r="14457" ht="12.75" hidden="1" customHeight="1" x14ac:dyDescent="0.2"/>
    <row r="14458" ht="12.75" hidden="1" customHeight="1" x14ac:dyDescent="0.2"/>
    <row r="14459" ht="12.75" hidden="1" customHeight="1" x14ac:dyDescent="0.2"/>
    <row r="14460" ht="12.75" hidden="1" customHeight="1" x14ac:dyDescent="0.2"/>
    <row r="14461" ht="12.75" hidden="1" customHeight="1" x14ac:dyDescent="0.2"/>
    <row r="14462" ht="12.75" hidden="1" customHeight="1" x14ac:dyDescent="0.2"/>
    <row r="14463" ht="12.75" hidden="1" customHeight="1" x14ac:dyDescent="0.2"/>
    <row r="14464" ht="12.75" hidden="1" customHeight="1" x14ac:dyDescent="0.2"/>
    <row r="14465" ht="12.75" hidden="1" customHeight="1" x14ac:dyDescent="0.2"/>
    <row r="14466" ht="12.75" hidden="1" customHeight="1" x14ac:dyDescent="0.2"/>
    <row r="14467" ht="12.75" hidden="1" customHeight="1" x14ac:dyDescent="0.2"/>
    <row r="14468" ht="12.75" hidden="1" customHeight="1" x14ac:dyDescent="0.2"/>
    <row r="14469" ht="12.75" hidden="1" customHeight="1" x14ac:dyDescent="0.2"/>
    <row r="14470" ht="12.75" hidden="1" customHeight="1" x14ac:dyDescent="0.2"/>
    <row r="14471" ht="12.75" hidden="1" customHeight="1" x14ac:dyDescent="0.2"/>
    <row r="14472" ht="12.75" hidden="1" customHeight="1" x14ac:dyDescent="0.2"/>
    <row r="14473" ht="12.75" hidden="1" customHeight="1" x14ac:dyDescent="0.2"/>
    <row r="14474" ht="12.75" hidden="1" customHeight="1" x14ac:dyDescent="0.2"/>
    <row r="14475" ht="12.75" hidden="1" customHeight="1" x14ac:dyDescent="0.2"/>
    <row r="14476" ht="12.75" hidden="1" customHeight="1" x14ac:dyDescent="0.2"/>
    <row r="14477" ht="12.75" hidden="1" customHeight="1" x14ac:dyDescent="0.2"/>
    <row r="14478" ht="12.75" hidden="1" customHeight="1" x14ac:dyDescent="0.2"/>
    <row r="14479" ht="12.75" hidden="1" customHeight="1" x14ac:dyDescent="0.2"/>
    <row r="14480" ht="12.75" hidden="1" customHeight="1" x14ac:dyDescent="0.2"/>
    <row r="14481" ht="12.75" hidden="1" customHeight="1" x14ac:dyDescent="0.2"/>
    <row r="14482" ht="12.75" hidden="1" customHeight="1" x14ac:dyDescent="0.2"/>
    <row r="14483" ht="12.75" hidden="1" customHeight="1" x14ac:dyDescent="0.2"/>
    <row r="14484" ht="12.75" hidden="1" customHeight="1" x14ac:dyDescent="0.2"/>
    <row r="14485" ht="12.75" hidden="1" customHeight="1" x14ac:dyDescent="0.2"/>
    <row r="14486" ht="12.75" hidden="1" customHeight="1" x14ac:dyDescent="0.2"/>
    <row r="14487" ht="12.75" hidden="1" customHeight="1" x14ac:dyDescent="0.2"/>
    <row r="14488" ht="12.75" hidden="1" customHeight="1" x14ac:dyDescent="0.2"/>
    <row r="14489" ht="12.75" hidden="1" customHeight="1" x14ac:dyDescent="0.2"/>
    <row r="14490" ht="12.75" hidden="1" customHeight="1" x14ac:dyDescent="0.2"/>
    <row r="14491" ht="12.75" hidden="1" customHeight="1" x14ac:dyDescent="0.2"/>
    <row r="14492" ht="12.75" hidden="1" customHeight="1" x14ac:dyDescent="0.2"/>
    <row r="14493" ht="12.75" hidden="1" customHeight="1" x14ac:dyDescent="0.2"/>
    <row r="14494" ht="12.75" hidden="1" customHeight="1" x14ac:dyDescent="0.2"/>
    <row r="14495" ht="12.75" hidden="1" customHeight="1" x14ac:dyDescent="0.2"/>
    <row r="14496" ht="12.75" hidden="1" customHeight="1" x14ac:dyDescent="0.2"/>
    <row r="14497" ht="12.75" hidden="1" customHeight="1" x14ac:dyDescent="0.2"/>
    <row r="14498" ht="12.75" hidden="1" customHeight="1" x14ac:dyDescent="0.2"/>
    <row r="14499" ht="12.75" hidden="1" customHeight="1" x14ac:dyDescent="0.2"/>
    <row r="14500" ht="12.75" hidden="1" customHeight="1" x14ac:dyDescent="0.2"/>
    <row r="14501" ht="12.75" hidden="1" customHeight="1" x14ac:dyDescent="0.2"/>
    <row r="14502" ht="12.75" hidden="1" customHeight="1" x14ac:dyDescent="0.2"/>
    <row r="14503" ht="12.75" hidden="1" customHeight="1" x14ac:dyDescent="0.2"/>
    <row r="14504" ht="12.75" hidden="1" customHeight="1" x14ac:dyDescent="0.2"/>
    <row r="14505" ht="12.75" hidden="1" customHeight="1" x14ac:dyDescent="0.2"/>
    <row r="14506" ht="12.75" hidden="1" customHeight="1" x14ac:dyDescent="0.2"/>
    <row r="14507" ht="12.75" hidden="1" customHeight="1" x14ac:dyDescent="0.2"/>
    <row r="14508" ht="12.75" hidden="1" customHeight="1" x14ac:dyDescent="0.2"/>
    <row r="14509" ht="12.75" hidden="1" customHeight="1" x14ac:dyDescent="0.2"/>
    <row r="14510" ht="12.75" hidden="1" customHeight="1" x14ac:dyDescent="0.2"/>
    <row r="14511" ht="12.75" hidden="1" customHeight="1" x14ac:dyDescent="0.2"/>
    <row r="14512" ht="12.75" hidden="1" customHeight="1" x14ac:dyDescent="0.2"/>
    <row r="14513" ht="12.75" hidden="1" customHeight="1" x14ac:dyDescent="0.2"/>
    <row r="14514" ht="12.75" hidden="1" customHeight="1" x14ac:dyDescent="0.2"/>
    <row r="14515" ht="12.75" hidden="1" customHeight="1" x14ac:dyDescent="0.2"/>
    <row r="14516" ht="12.75" hidden="1" customHeight="1" x14ac:dyDescent="0.2"/>
    <row r="14517" ht="12.75" hidden="1" customHeight="1" x14ac:dyDescent="0.2"/>
    <row r="14518" ht="12.75" hidden="1" customHeight="1" x14ac:dyDescent="0.2"/>
    <row r="14519" ht="12.75" hidden="1" customHeight="1" x14ac:dyDescent="0.2"/>
    <row r="14520" ht="12.75" hidden="1" customHeight="1" x14ac:dyDescent="0.2"/>
    <row r="14521" ht="12.75" hidden="1" customHeight="1" x14ac:dyDescent="0.2"/>
    <row r="14522" ht="12.75" hidden="1" customHeight="1" x14ac:dyDescent="0.2"/>
    <row r="14523" ht="12.75" hidden="1" customHeight="1" x14ac:dyDescent="0.2"/>
    <row r="14524" ht="12.75" hidden="1" customHeight="1" x14ac:dyDescent="0.2"/>
    <row r="14525" ht="12.75" hidden="1" customHeight="1" x14ac:dyDescent="0.2"/>
    <row r="14526" ht="12.75" hidden="1" customHeight="1" x14ac:dyDescent="0.2"/>
    <row r="14527" ht="12.75" hidden="1" customHeight="1" x14ac:dyDescent="0.2"/>
    <row r="14528" ht="12.75" hidden="1" customHeight="1" x14ac:dyDescent="0.2"/>
    <row r="14529" ht="12.75" hidden="1" customHeight="1" x14ac:dyDescent="0.2"/>
    <row r="14530" ht="12.75" hidden="1" customHeight="1" x14ac:dyDescent="0.2"/>
    <row r="14531" ht="12.75" hidden="1" customHeight="1" x14ac:dyDescent="0.2"/>
    <row r="14532" ht="12.75" hidden="1" customHeight="1" x14ac:dyDescent="0.2"/>
    <row r="14533" ht="12.75" hidden="1" customHeight="1" x14ac:dyDescent="0.2"/>
    <row r="14534" ht="12.75" hidden="1" customHeight="1" x14ac:dyDescent="0.2"/>
    <row r="14535" ht="12.75" hidden="1" customHeight="1" x14ac:dyDescent="0.2"/>
    <row r="14536" ht="12.75" hidden="1" customHeight="1" x14ac:dyDescent="0.2"/>
    <row r="14537" ht="12.75" hidden="1" customHeight="1" x14ac:dyDescent="0.2"/>
    <row r="14538" ht="12.75" hidden="1" customHeight="1" x14ac:dyDescent="0.2"/>
    <row r="14539" ht="12.75" hidden="1" customHeight="1" x14ac:dyDescent="0.2"/>
    <row r="14540" ht="12.75" hidden="1" customHeight="1" x14ac:dyDescent="0.2"/>
    <row r="14541" ht="12.75" hidden="1" customHeight="1" x14ac:dyDescent="0.2"/>
    <row r="14542" ht="12.75" hidden="1" customHeight="1" x14ac:dyDescent="0.2"/>
    <row r="14543" ht="12.75" hidden="1" customHeight="1" x14ac:dyDescent="0.2"/>
    <row r="14544" ht="12.75" hidden="1" customHeight="1" x14ac:dyDescent="0.2"/>
    <row r="14545" ht="12.75" hidden="1" customHeight="1" x14ac:dyDescent="0.2"/>
    <row r="14546" ht="12.75" hidden="1" customHeight="1" x14ac:dyDescent="0.2"/>
    <row r="14547" ht="12.75" hidden="1" customHeight="1" x14ac:dyDescent="0.2"/>
    <row r="14548" ht="12.75" hidden="1" customHeight="1" x14ac:dyDescent="0.2"/>
    <row r="14549" ht="12.75" hidden="1" customHeight="1" x14ac:dyDescent="0.2"/>
    <row r="14550" ht="12.75" hidden="1" customHeight="1" x14ac:dyDescent="0.2"/>
    <row r="14551" ht="12.75" hidden="1" customHeight="1" x14ac:dyDescent="0.2"/>
    <row r="14552" ht="12.75" hidden="1" customHeight="1" x14ac:dyDescent="0.2"/>
    <row r="14553" ht="12.75" hidden="1" customHeight="1" x14ac:dyDescent="0.2"/>
    <row r="14554" ht="12.75" hidden="1" customHeight="1" x14ac:dyDescent="0.2"/>
    <row r="14555" ht="12.75" hidden="1" customHeight="1" x14ac:dyDescent="0.2"/>
    <row r="14556" ht="12.75" hidden="1" customHeight="1" x14ac:dyDescent="0.2"/>
    <row r="14557" ht="12.75" hidden="1" customHeight="1" x14ac:dyDescent="0.2"/>
    <row r="14558" ht="12.75" hidden="1" customHeight="1" x14ac:dyDescent="0.2"/>
    <row r="14559" ht="12.75" hidden="1" customHeight="1" x14ac:dyDescent="0.2"/>
    <row r="14560" ht="12.75" hidden="1" customHeight="1" x14ac:dyDescent="0.2"/>
    <row r="14561" ht="12.75" hidden="1" customHeight="1" x14ac:dyDescent="0.2"/>
    <row r="14562" ht="12.75" hidden="1" customHeight="1" x14ac:dyDescent="0.2"/>
    <row r="14563" ht="12.75" hidden="1" customHeight="1" x14ac:dyDescent="0.2"/>
    <row r="14564" ht="12.75" hidden="1" customHeight="1" x14ac:dyDescent="0.2"/>
    <row r="14565" ht="12.75" hidden="1" customHeight="1" x14ac:dyDescent="0.2"/>
    <row r="14566" ht="12.75" hidden="1" customHeight="1" x14ac:dyDescent="0.2"/>
    <row r="14567" ht="12.75" hidden="1" customHeight="1" x14ac:dyDescent="0.2"/>
    <row r="14568" ht="12.75" hidden="1" customHeight="1" x14ac:dyDescent="0.2"/>
    <row r="14569" ht="12.75" hidden="1" customHeight="1" x14ac:dyDescent="0.2"/>
    <row r="14570" ht="12.75" hidden="1" customHeight="1" x14ac:dyDescent="0.2"/>
    <row r="14571" ht="12.75" hidden="1" customHeight="1" x14ac:dyDescent="0.2"/>
    <row r="14572" ht="12.75" hidden="1" customHeight="1" x14ac:dyDescent="0.2"/>
    <row r="14573" ht="12.75" hidden="1" customHeight="1" x14ac:dyDescent="0.2"/>
    <row r="14574" ht="12.75" hidden="1" customHeight="1" x14ac:dyDescent="0.2"/>
    <row r="14575" ht="12.75" hidden="1" customHeight="1" x14ac:dyDescent="0.2"/>
    <row r="14576" ht="12.75" hidden="1" customHeight="1" x14ac:dyDescent="0.2"/>
    <row r="14577" ht="12.75" hidden="1" customHeight="1" x14ac:dyDescent="0.2"/>
    <row r="14578" ht="12.75" hidden="1" customHeight="1" x14ac:dyDescent="0.2"/>
    <row r="14579" ht="12.75" hidden="1" customHeight="1" x14ac:dyDescent="0.2"/>
    <row r="14580" ht="12.75" hidden="1" customHeight="1" x14ac:dyDescent="0.2"/>
    <row r="14581" ht="12.75" hidden="1" customHeight="1" x14ac:dyDescent="0.2"/>
    <row r="14582" ht="12.75" hidden="1" customHeight="1" x14ac:dyDescent="0.2"/>
    <row r="14583" ht="12.75" hidden="1" customHeight="1" x14ac:dyDescent="0.2"/>
    <row r="14584" ht="12.75" hidden="1" customHeight="1" x14ac:dyDescent="0.2"/>
    <row r="14585" ht="12.75" hidden="1" customHeight="1" x14ac:dyDescent="0.2"/>
    <row r="14586" ht="12.75" hidden="1" customHeight="1" x14ac:dyDescent="0.2"/>
    <row r="14587" ht="12.75" hidden="1" customHeight="1" x14ac:dyDescent="0.2"/>
    <row r="14588" ht="12.75" hidden="1" customHeight="1" x14ac:dyDescent="0.2"/>
    <row r="14589" ht="12.75" hidden="1" customHeight="1" x14ac:dyDescent="0.2"/>
    <row r="14590" ht="12.75" hidden="1" customHeight="1" x14ac:dyDescent="0.2"/>
    <row r="14591" ht="12.75" hidden="1" customHeight="1" x14ac:dyDescent="0.2"/>
    <row r="14592" ht="12.75" hidden="1" customHeight="1" x14ac:dyDescent="0.2"/>
    <row r="14593" ht="12.75" hidden="1" customHeight="1" x14ac:dyDescent="0.2"/>
    <row r="14594" ht="12.75" hidden="1" customHeight="1" x14ac:dyDescent="0.2"/>
    <row r="14595" ht="12.75" hidden="1" customHeight="1" x14ac:dyDescent="0.2"/>
    <row r="14596" ht="12.75" hidden="1" customHeight="1" x14ac:dyDescent="0.2"/>
    <row r="14597" ht="12.75" hidden="1" customHeight="1" x14ac:dyDescent="0.2"/>
    <row r="14598" ht="12.75" hidden="1" customHeight="1" x14ac:dyDescent="0.2"/>
    <row r="14599" ht="12.75" hidden="1" customHeight="1" x14ac:dyDescent="0.2"/>
    <row r="14600" ht="12.75" hidden="1" customHeight="1" x14ac:dyDescent="0.2"/>
    <row r="14601" ht="12.75" hidden="1" customHeight="1" x14ac:dyDescent="0.2"/>
    <row r="14602" ht="12.75" hidden="1" customHeight="1" x14ac:dyDescent="0.2"/>
    <row r="14603" ht="12.75" hidden="1" customHeight="1" x14ac:dyDescent="0.2"/>
    <row r="14604" ht="12.75" hidden="1" customHeight="1" x14ac:dyDescent="0.2"/>
    <row r="14605" ht="12.75" hidden="1" customHeight="1" x14ac:dyDescent="0.2"/>
    <row r="14606" ht="12.75" hidden="1" customHeight="1" x14ac:dyDescent="0.2"/>
    <row r="14607" ht="12.75" hidden="1" customHeight="1" x14ac:dyDescent="0.2"/>
    <row r="14608" ht="12.75" hidden="1" customHeight="1" x14ac:dyDescent="0.2"/>
    <row r="14609" ht="12.75" hidden="1" customHeight="1" x14ac:dyDescent="0.2"/>
    <row r="14610" ht="12.75" hidden="1" customHeight="1" x14ac:dyDescent="0.2"/>
    <row r="14611" ht="12.75" hidden="1" customHeight="1" x14ac:dyDescent="0.2"/>
    <row r="14612" ht="12.75" hidden="1" customHeight="1" x14ac:dyDescent="0.2"/>
    <row r="14613" ht="12.75" hidden="1" customHeight="1" x14ac:dyDescent="0.2"/>
    <row r="14614" ht="12.75" hidden="1" customHeight="1" x14ac:dyDescent="0.2"/>
    <row r="14615" ht="12.75" hidden="1" customHeight="1" x14ac:dyDescent="0.2"/>
    <row r="14616" ht="12.75" hidden="1" customHeight="1" x14ac:dyDescent="0.2"/>
    <row r="14617" ht="12.75" hidden="1" customHeight="1" x14ac:dyDescent="0.2"/>
    <row r="14618" ht="12.75" hidden="1" customHeight="1" x14ac:dyDescent="0.2"/>
    <row r="14619" ht="12.75" hidden="1" customHeight="1" x14ac:dyDescent="0.2"/>
    <row r="14620" ht="12.75" hidden="1" customHeight="1" x14ac:dyDescent="0.2"/>
    <row r="14621" ht="12.75" hidden="1" customHeight="1" x14ac:dyDescent="0.2"/>
    <row r="14622" ht="12.75" hidden="1" customHeight="1" x14ac:dyDescent="0.2"/>
    <row r="14623" ht="12.75" hidden="1" customHeight="1" x14ac:dyDescent="0.2"/>
    <row r="14624" ht="12.75" hidden="1" customHeight="1" x14ac:dyDescent="0.2"/>
    <row r="14625" ht="12.75" hidden="1" customHeight="1" x14ac:dyDescent="0.2"/>
    <row r="14626" ht="12.75" hidden="1" customHeight="1" x14ac:dyDescent="0.2"/>
    <row r="14627" ht="12.75" hidden="1" customHeight="1" x14ac:dyDescent="0.2"/>
    <row r="14628" ht="12.75" hidden="1" customHeight="1" x14ac:dyDescent="0.2"/>
    <row r="14629" ht="12.75" hidden="1" customHeight="1" x14ac:dyDescent="0.2"/>
    <row r="14630" ht="12.75" hidden="1" customHeight="1" x14ac:dyDescent="0.2"/>
    <row r="14631" ht="12.75" hidden="1" customHeight="1" x14ac:dyDescent="0.2"/>
    <row r="14632" ht="12.75" hidden="1" customHeight="1" x14ac:dyDescent="0.2"/>
    <row r="14633" ht="12.75" hidden="1" customHeight="1" x14ac:dyDescent="0.2"/>
    <row r="14634" ht="12.75" hidden="1" customHeight="1" x14ac:dyDescent="0.2"/>
    <row r="14635" ht="12.75" hidden="1" customHeight="1" x14ac:dyDescent="0.2"/>
    <row r="14636" ht="12.75" hidden="1" customHeight="1" x14ac:dyDescent="0.2"/>
    <row r="14637" ht="12.75" hidden="1" customHeight="1" x14ac:dyDescent="0.2"/>
    <row r="14638" ht="12.75" hidden="1" customHeight="1" x14ac:dyDescent="0.2"/>
    <row r="14639" ht="12.75" hidden="1" customHeight="1" x14ac:dyDescent="0.2"/>
    <row r="14640" ht="12.75" hidden="1" customHeight="1" x14ac:dyDescent="0.2"/>
    <row r="14641" ht="12.75" hidden="1" customHeight="1" x14ac:dyDescent="0.2"/>
    <row r="14642" ht="12.75" hidden="1" customHeight="1" x14ac:dyDescent="0.2"/>
    <row r="14643" ht="12.75" hidden="1" customHeight="1" x14ac:dyDescent="0.2"/>
    <row r="14644" ht="12.75" hidden="1" customHeight="1" x14ac:dyDescent="0.2"/>
    <row r="14645" ht="12.75" hidden="1" customHeight="1" x14ac:dyDescent="0.2"/>
    <row r="14646" ht="12.75" hidden="1" customHeight="1" x14ac:dyDescent="0.2"/>
    <row r="14647" ht="12.75" hidden="1" customHeight="1" x14ac:dyDescent="0.2"/>
    <row r="14648" ht="12.75" hidden="1" customHeight="1" x14ac:dyDescent="0.2"/>
    <row r="14649" ht="12.75" hidden="1" customHeight="1" x14ac:dyDescent="0.2"/>
    <row r="14650" ht="12.75" hidden="1" customHeight="1" x14ac:dyDescent="0.2"/>
    <row r="14651" ht="12.75" hidden="1" customHeight="1" x14ac:dyDescent="0.2"/>
    <row r="14652" ht="12.75" hidden="1" customHeight="1" x14ac:dyDescent="0.2"/>
    <row r="14653" ht="12.75" hidden="1" customHeight="1" x14ac:dyDescent="0.2"/>
    <row r="14654" ht="12.75" hidden="1" customHeight="1" x14ac:dyDescent="0.2"/>
    <row r="14655" ht="12.75" hidden="1" customHeight="1" x14ac:dyDescent="0.2"/>
    <row r="14656" ht="12.75" hidden="1" customHeight="1" x14ac:dyDescent="0.2"/>
    <row r="14657" ht="12.75" hidden="1" customHeight="1" x14ac:dyDescent="0.2"/>
    <row r="14658" ht="12.75" hidden="1" customHeight="1" x14ac:dyDescent="0.2"/>
    <row r="14659" ht="12.75" hidden="1" customHeight="1" x14ac:dyDescent="0.2"/>
    <row r="14660" ht="12.75" hidden="1" customHeight="1" x14ac:dyDescent="0.2"/>
    <row r="14661" ht="12.75" hidden="1" customHeight="1" x14ac:dyDescent="0.2"/>
    <row r="14662" ht="12.75" hidden="1" customHeight="1" x14ac:dyDescent="0.2"/>
    <row r="14663" ht="12.75" hidden="1" customHeight="1" x14ac:dyDescent="0.2"/>
    <row r="14664" ht="12.75" hidden="1" customHeight="1" x14ac:dyDescent="0.2"/>
    <row r="14665" ht="12.75" hidden="1" customHeight="1" x14ac:dyDescent="0.2"/>
    <row r="14666" ht="12.75" hidden="1" customHeight="1" x14ac:dyDescent="0.2"/>
    <row r="14667" ht="12.75" hidden="1" customHeight="1" x14ac:dyDescent="0.2"/>
    <row r="14668" ht="12.75" hidden="1" customHeight="1" x14ac:dyDescent="0.2"/>
    <row r="14669" ht="12.75" hidden="1" customHeight="1" x14ac:dyDescent="0.2"/>
    <row r="14670" ht="12.75" hidden="1" customHeight="1" x14ac:dyDescent="0.2"/>
    <row r="14671" ht="12.75" hidden="1" customHeight="1" x14ac:dyDescent="0.2"/>
    <row r="14672" ht="12.75" hidden="1" customHeight="1" x14ac:dyDescent="0.2"/>
    <row r="14673" ht="12.75" hidden="1" customHeight="1" x14ac:dyDescent="0.2"/>
    <row r="14674" ht="12.75" hidden="1" customHeight="1" x14ac:dyDescent="0.2"/>
    <row r="14675" ht="12.75" hidden="1" customHeight="1" x14ac:dyDescent="0.2"/>
    <row r="14676" ht="12.75" hidden="1" customHeight="1" x14ac:dyDescent="0.2"/>
    <row r="14677" ht="12.75" hidden="1" customHeight="1" x14ac:dyDescent="0.2"/>
    <row r="14678" ht="12.75" hidden="1" customHeight="1" x14ac:dyDescent="0.2"/>
    <row r="14679" ht="12.75" hidden="1" customHeight="1" x14ac:dyDescent="0.2"/>
    <row r="14680" ht="12.75" hidden="1" customHeight="1" x14ac:dyDescent="0.2"/>
    <row r="14681" ht="12.75" hidden="1" customHeight="1" x14ac:dyDescent="0.2"/>
    <row r="14682" ht="12.75" hidden="1" customHeight="1" x14ac:dyDescent="0.2"/>
    <row r="14683" ht="12.75" hidden="1" customHeight="1" x14ac:dyDescent="0.2"/>
    <row r="14684" ht="12.75" hidden="1" customHeight="1" x14ac:dyDescent="0.2"/>
    <row r="14685" ht="12.75" hidden="1" customHeight="1" x14ac:dyDescent="0.2"/>
    <row r="14686" ht="12.75" hidden="1" customHeight="1" x14ac:dyDescent="0.2"/>
    <row r="14687" ht="12.75" hidden="1" customHeight="1" x14ac:dyDescent="0.2"/>
    <row r="14688" ht="12.75" hidden="1" customHeight="1" x14ac:dyDescent="0.2"/>
    <row r="14689" ht="12.75" hidden="1" customHeight="1" x14ac:dyDescent="0.2"/>
    <row r="14690" ht="12.75" hidden="1" customHeight="1" x14ac:dyDescent="0.2"/>
    <row r="14691" ht="12.75" hidden="1" customHeight="1" x14ac:dyDescent="0.2"/>
    <row r="14692" ht="12.75" hidden="1" customHeight="1" x14ac:dyDescent="0.2"/>
    <row r="14693" ht="12.75" hidden="1" customHeight="1" x14ac:dyDescent="0.2"/>
    <row r="14694" ht="12.75" hidden="1" customHeight="1" x14ac:dyDescent="0.2"/>
    <row r="14695" ht="12.75" hidden="1" customHeight="1" x14ac:dyDescent="0.2"/>
    <row r="14696" ht="12.75" hidden="1" customHeight="1" x14ac:dyDescent="0.2"/>
    <row r="14697" ht="12.75" hidden="1" customHeight="1" x14ac:dyDescent="0.2"/>
    <row r="14698" ht="12.75" hidden="1" customHeight="1" x14ac:dyDescent="0.2"/>
    <row r="14699" ht="12.75" hidden="1" customHeight="1" x14ac:dyDescent="0.2"/>
    <row r="14700" ht="12.75" hidden="1" customHeight="1" x14ac:dyDescent="0.2"/>
    <row r="14701" ht="12.75" hidden="1" customHeight="1" x14ac:dyDescent="0.2"/>
    <row r="14702" ht="12.75" hidden="1" customHeight="1" x14ac:dyDescent="0.2"/>
    <row r="14703" ht="12.75" hidden="1" customHeight="1" x14ac:dyDescent="0.2"/>
    <row r="14704" ht="12.75" hidden="1" customHeight="1" x14ac:dyDescent="0.2"/>
    <row r="14705" ht="12.75" hidden="1" customHeight="1" x14ac:dyDescent="0.2"/>
    <row r="14706" ht="12.75" hidden="1" customHeight="1" x14ac:dyDescent="0.2"/>
    <row r="14707" ht="12.75" hidden="1" customHeight="1" x14ac:dyDescent="0.2"/>
    <row r="14708" ht="12.75" hidden="1" customHeight="1" x14ac:dyDescent="0.2"/>
    <row r="14709" ht="12.75" hidden="1" customHeight="1" x14ac:dyDescent="0.2"/>
    <row r="14710" ht="12.75" hidden="1" customHeight="1" x14ac:dyDescent="0.2"/>
    <row r="14711" ht="12.75" hidden="1" customHeight="1" x14ac:dyDescent="0.2"/>
    <row r="14712" ht="12.75" hidden="1" customHeight="1" x14ac:dyDescent="0.2"/>
    <row r="14713" ht="12.75" hidden="1" customHeight="1" x14ac:dyDescent="0.2"/>
    <row r="14714" ht="12.75" hidden="1" customHeight="1" x14ac:dyDescent="0.2"/>
    <row r="14715" ht="12.75" hidden="1" customHeight="1" x14ac:dyDescent="0.2"/>
    <row r="14716" ht="12.75" hidden="1" customHeight="1" x14ac:dyDescent="0.2"/>
    <row r="14717" ht="12.75" hidden="1" customHeight="1" x14ac:dyDescent="0.2"/>
    <row r="14718" ht="12.75" hidden="1" customHeight="1" x14ac:dyDescent="0.2"/>
    <row r="14719" ht="12.75" hidden="1" customHeight="1" x14ac:dyDescent="0.2"/>
    <row r="14720" ht="12.75" hidden="1" customHeight="1" x14ac:dyDescent="0.2"/>
    <row r="14721" ht="12.75" hidden="1" customHeight="1" x14ac:dyDescent="0.2"/>
    <row r="14722" ht="12.75" hidden="1" customHeight="1" x14ac:dyDescent="0.2"/>
    <row r="14723" ht="12.75" hidden="1" customHeight="1" x14ac:dyDescent="0.2"/>
    <row r="14724" ht="12.75" hidden="1" customHeight="1" x14ac:dyDescent="0.2"/>
    <row r="14725" ht="12.75" hidden="1" customHeight="1" x14ac:dyDescent="0.2"/>
    <row r="14726" ht="12.75" hidden="1" customHeight="1" x14ac:dyDescent="0.2"/>
    <row r="14727" ht="12.75" hidden="1" customHeight="1" x14ac:dyDescent="0.2"/>
    <row r="14728" ht="12.75" hidden="1" customHeight="1" x14ac:dyDescent="0.2"/>
    <row r="14729" ht="12.75" hidden="1" customHeight="1" x14ac:dyDescent="0.2"/>
    <row r="14730" ht="12.75" hidden="1" customHeight="1" x14ac:dyDescent="0.2"/>
    <row r="14731" ht="12.75" hidden="1" customHeight="1" x14ac:dyDescent="0.2"/>
    <row r="14732" ht="12.75" hidden="1" customHeight="1" x14ac:dyDescent="0.2"/>
    <row r="14733" ht="12.75" hidden="1" customHeight="1" x14ac:dyDescent="0.2"/>
    <row r="14734" ht="12.75" hidden="1" customHeight="1" x14ac:dyDescent="0.2"/>
    <row r="14735" ht="12.75" hidden="1" customHeight="1" x14ac:dyDescent="0.2"/>
    <row r="14736" ht="12.75" hidden="1" customHeight="1" x14ac:dyDescent="0.2"/>
    <row r="14737" ht="12.75" hidden="1" customHeight="1" x14ac:dyDescent="0.2"/>
    <row r="14738" ht="12.75" hidden="1" customHeight="1" x14ac:dyDescent="0.2"/>
    <row r="14739" ht="12.75" hidden="1" customHeight="1" x14ac:dyDescent="0.2"/>
    <row r="14740" ht="12.75" hidden="1" customHeight="1" x14ac:dyDescent="0.2"/>
    <row r="14741" ht="12.75" hidden="1" customHeight="1" x14ac:dyDescent="0.2"/>
    <row r="14742" ht="12.75" hidden="1" customHeight="1" x14ac:dyDescent="0.2"/>
    <row r="14743" ht="12.75" hidden="1" customHeight="1" x14ac:dyDescent="0.2"/>
    <row r="14744" ht="12.75" hidden="1" customHeight="1" x14ac:dyDescent="0.2"/>
    <row r="14745" ht="12.75" hidden="1" customHeight="1" x14ac:dyDescent="0.2"/>
    <row r="14746" ht="12.75" hidden="1" customHeight="1" x14ac:dyDescent="0.2"/>
    <row r="14747" ht="12.75" hidden="1" customHeight="1" x14ac:dyDescent="0.2"/>
    <row r="14748" ht="12.75" hidden="1" customHeight="1" x14ac:dyDescent="0.2"/>
    <row r="14749" ht="12.75" hidden="1" customHeight="1" x14ac:dyDescent="0.2"/>
    <row r="14750" ht="12.75" hidden="1" customHeight="1" x14ac:dyDescent="0.2"/>
    <row r="14751" ht="12.75" hidden="1" customHeight="1" x14ac:dyDescent="0.2"/>
    <row r="14752" ht="12.75" hidden="1" customHeight="1" x14ac:dyDescent="0.2"/>
    <row r="14753" ht="12.75" hidden="1" customHeight="1" x14ac:dyDescent="0.2"/>
    <row r="14754" ht="12.75" hidden="1" customHeight="1" x14ac:dyDescent="0.2"/>
    <row r="14755" ht="12.75" hidden="1" customHeight="1" x14ac:dyDescent="0.2"/>
    <row r="14756" ht="12.75" hidden="1" customHeight="1" x14ac:dyDescent="0.2"/>
    <row r="14757" ht="12.75" hidden="1" customHeight="1" x14ac:dyDescent="0.2"/>
    <row r="14758" ht="12.75" hidden="1" customHeight="1" x14ac:dyDescent="0.2"/>
    <row r="14759" ht="12.75" hidden="1" customHeight="1" x14ac:dyDescent="0.2"/>
    <row r="14760" ht="12.75" hidden="1" customHeight="1" x14ac:dyDescent="0.2"/>
    <row r="14761" ht="12.75" hidden="1" customHeight="1" x14ac:dyDescent="0.2"/>
    <row r="14762" ht="12.75" hidden="1" customHeight="1" x14ac:dyDescent="0.2"/>
    <row r="14763" ht="12.75" hidden="1" customHeight="1" x14ac:dyDescent="0.2"/>
    <row r="14764" ht="12.75" hidden="1" customHeight="1" x14ac:dyDescent="0.2"/>
    <row r="14765" ht="12.75" hidden="1" customHeight="1" x14ac:dyDescent="0.2"/>
    <row r="14766" ht="12.75" hidden="1" customHeight="1" x14ac:dyDescent="0.2"/>
    <row r="14767" ht="12.75" hidden="1" customHeight="1" x14ac:dyDescent="0.2"/>
    <row r="14768" ht="12.75" hidden="1" customHeight="1" x14ac:dyDescent="0.2"/>
    <row r="14769" ht="12.75" hidden="1" customHeight="1" x14ac:dyDescent="0.2"/>
    <row r="14770" ht="12.75" hidden="1" customHeight="1" x14ac:dyDescent="0.2"/>
    <row r="14771" ht="12.75" hidden="1" customHeight="1" x14ac:dyDescent="0.2"/>
    <row r="14772" ht="12.75" hidden="1" customHeight="1" x14ac:dyDescent="0.2"/>
    <row r="14773" ht="12.75" hidden="1" customHeight="1" x14ac:dyDescent="0.2"/>
    <row r="14774" ht="12.75" hidden="1" customHeight="1" x14ac:dyDescent="0.2"/>
    <row r="14775" ht="12.75" hidden="1" customHeight="1" x14ac:dyDescent="0.2"/>
    <row r="14776" ht="12.75" hidden="1" customHeight="1" x14ac:dyDescent="0.2"/>
    <row r="14777" ht="12.75" hidden="1" customHeight="1" x14ac:dyDescent="0.2"/>
    <row r="14778" ht="12.75" hidden="1" customHeight="1" x14ac:dyDescent="0.2"/>
    <row r="14779" ht="12.75" hidden="1" customHeight="1" x14ac:dyDescent="0.2"/>
    <row r="14780" ht="12.75" hidden="1" customHeight="1" x14ac:dyDescent="0.2"/>
    <row r="14781" ht="12.75" hidden="1" customHeight="1" x14ac:dyDescent="0.2"/>
    <row r="14782" ht="12.75" hidden="1" customHeight="1" x14ac:dyDescent="0.2"/>
    <row r="14783" ht="12.75" hidden="1" customHeight="1" x14ac:dyDescent="0.2"/>
    <row r="14784" ht="12.75" hidden="1" customHeight="1" x14ac:dyDescent="0.2"/>
    <row r="14785" ht="12.75" hidden="1" customHeight="1" x14ac:dyDescent="0.2"/>
    <row r="14786" ht="12.75" hidden="1" customHeight="1" x14ac:dyDescent="0.2"/>
    <row r="14787" ht="12.75" hidden="1" customHeight="1" x14ac:dyDescent="0.2"/>
    <row r="14788" ht="12.75" hidden="1" customHeight="1" x14ac:dyDescent="0.2"/>
    <row r="14789" ht="12.75" hidden="1" customHeight="1" x14ac:dyDescent="0.2"/>
    <row r="14790" ht="12.75" hidden="1" customHeight="1" x14ac:dyDescent="0.2"/>
    <row r="14791" ht="12.75" hidden="1" customHeight="1" x14ac:dyDescent="0.2"/>
    <row r="14792" ht="12.75" hidden="1" customHeight="1" x14ac:dyDescent="0.2"/>
    <row r="14793" ht="12.75" hidden="1" customHeight="1" x14ac:dyDescent="0.2"/>
    <row r="14794" ht="12.75" hidden="1" customHeight="1" x14ac:dyDescent="0.2"/>
    <row r="14795" ht="12.75" hidden="1" customHeight="1" x14ac:dyDescent="0.2"/>
    <row r="14796" ht="12.75" hidden="1" customHeight="1" x14ac:dyDescent="0.2"/>
    <row r="14797" ht="12.75" hidden="1" customHeight="1" x14ac:dyDescent="0.2"/>
    <row r="14798" ht="12.75" hidden="1" customHeight="1" x14ac:dyDescent="0.2"/>
    <row r="14799" ht="12.75" hidden="1" customHeight="1" x14ac:dyDescent="0.2"/>
    <row r="14800" ht="12.75" hidden="1" customHeight="1" x14ac:dyDescent="0.2"/>
    <row r="14801" ht="12.75" hidden="1" customHeight="1" x14ac:dyDescent="0.2"/>
    <row r="14802" ht="12.75" hidden="1" customHeight="1" x14ac:dyDescent="0.2"/>
    <row r="14803" ht="12.75" hidden="1" customHeight="1" x14ac:dyDescent="0.2"/>
    <row r="14804" ht="12.75" hidden="1" customHeight="1" x14ac:dyDescent="0.2"/>
    <row r="14805" ht="12.75" hidden="1" customHeight="1" x14ac:dyDescent="0.2"/>
    <row r="14806" ht="12.75" hidden="1" customHeight="1" x14ac:dyDescent="0.2"/>
    <row r="14807" ht="12.75" hidden="1" customHeight="1" x14ac:dyDescent="0.2"/>
    <row r="14808" ht="12.75" hidden="1" customHeight="1" x14ac:dyDescent="0.2"/>
    <row r="14809" ht="12.75" hidden="1" customHeight="1" x14ac:dyDescent="0.2"/>
    <row r="14810" ht="12.75" hidden="1" customHeight="1" x14ac:dyDescent="0.2"/>
    <row r="14811" ht="12.75" hidden="1" customHeight="1" x14ac:dyDescent="0.2"/>
    <row r="14812" ht="12.75" hidden="1" customHeight="1" x14ac:dyDescent="0.2"/>
    <row r="14813" ht="12.75" hidden="1" customHeight="1" x14ac:dyDescent="0.2"/>
    <row r="14814" ht="12.75" hidden="1" customHeight="1" x14ac:dyDescent="0.2"/>
    <row r="14815" ht="12.75" hidden="1" customHeight="1" x14ac:dyDescent="0.2"/>
    <row r="14816" ht="12.75" hidden="1" customHeight="1" x14ac:dyDescent="0.2"/>
    <row r="14817" ht="12.75" hidden="1" customHeight="1" x14ac:dyDescent="0.2"/>
    <row r="14818" ht="12.75" hidden="1" customHeight="1" x14ac:dyDescent="0.2"/>
    <row r="14819" ht="12.75" hidden="1" customHeight="1" x14ac:dyDescent="0.2"/>
    <row r="14820" ht="12.75" hidden="1" customHeight="1" x14ac:dyDescent="0.2"/>
    <row r="14821" ht="12.75" hidden="1" customHeight="1" x14ac:dyDescent="0.2"/>
    <row r="14822" ht="12.75" hidden="1" customHeight="1" x14ac:dyDescent="0.2"/>
    <row r="14823" ht="12.75" hidden="1" customHeight="1" x14ac:dyDescent="0.2"/>
    <row r="14824" ht="12.75" hidden="1" customHeight="1" x14ac:dyDescent="0.2"/>
    <row r="14825" ht="12.75" hidden="1" customHeight="1" x14ac:dyDescent="0.2"/>
    <row r="14826" ht="12.75" hidden="1" customHeight="1" x14ac:dyDescent="0.2"/>
    <row r="14827" ht="12.75" hidden="1" customHeight="1" x14ac:dyDescent="0.2"/>
    <row r="14828" ht="12.75" hidden="1" customHeight="1" x14ac:dyDescent="0.2"/>
    <row r="14829" ht="12.75" hidden="1" customHeight="1" x14ac:dyDescent="0.2"/>
    <row r="14830" ht="12.75" hidden="1" customHeight="1" x14ac:dyDescent="0.2"/>
    <row r="14831" ht="12.75" hidden="1" customHeight="1" x14ac:dyDescent="0.2"/>
    <row r="14832" ht="12.75" hidden="1" customHeight="1" x14ac:dyDescent="0.2"/>
    <row r="14833" ht="12.75" hidden="1" customHeight="1" x14ac:dyDescent="0.2"/>
    <row r="14834" ht="12.75" hidden="1" customHeight="1" x14ac:dyDescent="0.2"/>
    <row r="14835" ht="12.75" hidden="1" customHeight="1" x14ac:dyDescent="0.2"/>
    <row r="14836" ht="12.75" hidden="1" customHeight="1" x14ac:dyDescent="0.2"/>
    <row r="14837" ht="12.75" hidden="1" customHeight="1" x14ac:dyDescent="0.2"/>
    <row r="14838" ht="12.75" hidden="1" customHeight="1" x14ac:dyDescent="0.2"/>
    <row r="14839" ht="12.75" hidden="1" customHeight="1" x14ac:dyDescent="0.2"/>
    <row r="14840" ht="12.75" hidden="1" customHeight="1" x14ac:dyDescent="0.2"/>
    <row r="14841" ht="12.75" hidden="1" customHeight="1" x14ac:dyDescent="0.2"/>
    <row r="14842" ht="12.75" hidden="1" customHeight="1" x14ac:dyDescent="0.2"/>
    <row r="14843" ht="12.75" hidden="1" customHeight="1" x14ac:dyDescent="0.2"/>
    <row r="14844" ht="12.75" hidden="1" customHeight="1" x14ac:dyDescent="0.2"/>
    <row r="14845" ht="12.75" hidden="1" customHeight="1" x14ac:dyDescent="0.2"/>
    <row r="14846" ht="12.75" hidden="1" customHeight="1" x14ac:dyDescent="0.2"/>
    <row r="14847" ht="12.75" hidden="1" customHeight="1" x14ac:dyDescent="0.2"/>
    <row r="14848" ht="12.75" hidden="1" customHeight="1" x14ac:dyDescent="0.2"/>
    <row r="14849" ht="12.75" hidden="1" customHeight="1" x14ac:dyDescent="0.2"/>
    <row r="14850" ht="12.75" hidden="1" customHeight="1" x14ac:dyDescent="0.2"/>
    <row r="14851" ht="12.75" hidden="1" customHeight="1" x14ac:dyDescent="0.2"/>
    <row r="14852" ht="12.75" hidden="1" customHeight="1" x14ac:dyDescent="0.2"/>
    <row r="14853" ht="12.75" hidden="1" customHeight="1" x14ac:dyDescent="0.2"/>
    <row r="14854" ht="12.75" hidden="1" customHeight="1" x14ac:dyDescent="0.2"/>
    <row r="14855" ht="12.75" hidden="1" customHeight="1" x14ac:dyDescent="0.2"/>
    <row r="14856" ht="12.75" hidden="1" customHeight="1" x14ac:dyDescent="0.2"/>
    <row r="14857" ht="12.75" hidden="1" customHeight="1" x14ac:dyDescent="0.2"/>
    <row r="14858" ht="12.75" hidden="1" customHeight="1" x14ac:dyDescent="0.2"/>
    <row r="14859" ht="12.75" hidden="1" customHeight="1" x14ac:dyDescent="0.2"/>
    <row r="14860" ht="12.75" hidden="1" customHeight="1" x14ac:dyDescent="0.2"/>
    <row r="14861" ht="12.75" hidden="1" customHeight="1" x14ac:dyDescent="0.2"/>
    <row r="14862" ht="12.75" hidden="1" customHeight="1" x14ac:dyDescent="0.2"/>
    <row r="14863" ht="12.75" hidden="1" customHeight="1" x14ac:dyDescent="0.2"/>
    <row r="14864" ht="12.75" hidden="1" customHeight="1" x14ac:dyDescent="0.2"/>
    <row r="14865" ht="12.75" hidden="1" customHeight="1" x14ac:dyDescent="0.2"/>
    <row r="14866" ht="12.75" hidden="1" customHeight="1" x14ac:dyDescent="0.2"/>
    <row r="14867" ht="12.75" hidden="1" customHeight="1" x14ac:dyDescent="0.2"/>
    <row r="14868" ht="12.75" hidden="1" customHeight="1" x14ac:dyDescent="0.2"/>
    <row r="14869" ht="12.75" hidden="1" customHeight="1" x14ac:dyDescent="0.2"/>
    <row r="14870" ht="12.75" hidden="1" customHeight="1" x14ac:dyDescent="0.2"/>
    <row r="14871" ht="12.75" hidden="1" customHeight="1" x14ac:dyDescent="0.2"/>
    <row r="14872" ht="12.75" hidden="1" customHeight="1" x14ac:dyDescent="0.2"/>
    <row r="14873" ht="12.75" hidden="1" customHeight="1" x14ac:dyDescent="0.2"/>
    <row r="14874" ht="12.75" hidden="1" customHeight="1" x14ac:dyDescent="0.2"/>
    <row r="14875" ht="12.75" hidden="1" customHeight="1" x14ac:dyDescent="0.2"/>
    <row r="14876" ht="12.75" hidden="1" customHeight="1" x14ac:dyDescent="0.2"/>
    <row r="14877" ht="12.75" hidden="1" customHeight="1" x14ac:dyDescent="0.2"/>
    <row r="14878" ht="12.75" hidden="1" customHeight="1" x14ac:dyDescent="0.2"/>
    <row r="14879" ht="12.75" hidden="1" customHeight="1" x14ac:dyDescent="0.2"/>
    <row r="14880" ht="12.75" hidden="1" customHeight="1" x14ac:dyDescent="0.2"/>
    <row r="14881" ht="12.75" hidden="1" customHeight="1" x14ac:dyDescent="0.2"/>
    <row r="14882" ht="12.75" hidden="1" customHeight="1" x14ac:dyDescent="0.2"/>
    <row r="14883" ht="12.75" hidden="1" customHeight="1" x14ac:dyDescent="0.2"/>
    <row r="14884" ht="12.75" hidden="1" customHeight="1" x14ac:dyDescent="0.2"/>
    <row r="14885" ht="12.75" hidden="1" customHeight="1" x14ac:dyDescent="0.2"/>
    <row r="14886" ht="12.75" hidden="1" customHeight="1" x14ac:dyDescent="0.2"/>
    <row r="14887" ht="12.75" hidden="1" customHeight="1" x14ac:dyDescent="0.2"/>
    <row r="14888" ht="12.75" hidden="1" customHeight="1" x14ac:dyDescent="0.2"/>
    <row r="14889" ht="12.75" hidden="1" customHeight="1" x14ac:dyDescent="0.2"/>
    <row r="14890" ht="12.75" hidden="1" customHeight="1" x14ac:dyDescent="0.2"/>
    <row r="14891" ht="12.75" hidden="1" customHeight="1" x14ac:dyDescent="0.2"/>
    <row r="14892" ht="12.75" hidden="1" customHeight="1" x14ac:dyDescent="0.2"/>
    <row r="14893" ht="12.75" hidden="1" customHeight="1" x14ac:dyDescent="0.2"/>
    <row r="14894" ht="12.75" hidden="1" customHeight="1" x14ac:dyDescent="0.2"/>
    <row r="14895" ht="12.75" hidden="1" customHeight="1" x14ac:dyDescent="0.2"/>
    <row r="14896" ht="12.75" hidden="1" customHeight="1" x14ac:dyDescent="0.2"/>
    <row r="14897" ht="12.75" hidden="1" customHeight="1" x14ac:dyDescent="0.2"/>
    <row r="14898" ht="12.75" hidden="1" customHeight="1" x14ac:dyDescent="0.2"/>
    <row r="14899" ht="12.75" hidden="1" customHeight="1" x14ac:dyDescent="0.2"/>
    <row r="14900" ht="12.75" hidden="1" customHeight="1" x14ac:dyDescent="0.2"/>
    <row r="14901" ht="12.75" hidden="1" customHeight="1" x14ac:dyDescent="0.2"/>
    <row r="14902" ht="12.75" hidden="1" customHeight="1" x14ac:dyDescent="0.2"/>
    <row r="14903" ht="12.75" hidden="1" customHeight="1" x14ac:dyDescent="0.2"/>
    <row r="14904" ht="12.75" hidden="1" customHeight="1" x14ac:dyDescent="0.2"/>
    <row r="14905" ht="12.75" hidden="1" customHeight="1" x14ac:dyDescent="0.2"/>
    <row r="14906" ht="12.75" hidden="1" customHeight="1" x14ac:dyDescent="0.2"/>
    <row r="14907" ht="12.75" hidden="1" customHeight="1" x14ac:dyDescent="0.2"/>
    <row r="14908" ht="12.75" hidden="1" customHeight="1" x14ac:dyDescent="0.2"/>
    <row r="14909" ht="12.75" hidden="1" customHeight="1" x14ac:dyDescent="0.2"/>
    <row r="14910" ht="12.75" hidden="1" customHeight="1" x14ac:dyDescent="0.2"/>
    <row r="14911" ht="12.75" hidden="1" customHeight="1" x14ac:dyDescent="0.2"/>
    <row r="14912" ht="12.75" hidden="1" customHeight="1" x14ac:dyDescent="0.2"/>
    <row r="14913" ht="12.75" hidden="1" customHeight="1" x14ac:dyDescent="0.2"/>
    <row r="14914" ht="12.75" hidden="1" customHeight="1" x14ac:dyDescent="0.2"/>
    <row r="14915" ht="12.75" hidden="1" customHeight="1" x14ac:dyDescent="0.2"/>
    <row r="14916" ht="12.75" hidden="1" customHeight="1" x14ac:dyDescent="0.2"/>
    <row r="14917" ht="12.75" hidden="1" customHeight="1" x14ac:dyDescent="0.2"/>
    <row r="14918" ht="12.75" hidden="1" customHeight="1" x14ac:dyDescent="0.2"/>
    <row r="14919" ht="12.75" hidden="1" customHeight="1" x14ac:dyDescent="0.2"/>
    <row r="14920" ht="12.75" hidden="1" customHeight="1" x14ac:dyDescent="0.2"/>
    <row r="14921" ht="12.75" hidden="1" customHeight="1" x14ac:dyDescent="0.2"/>
    <row r="14922" ht="12.75" hidden="1" customHeight="1" x14ac:dyDescent="0.2"/>
    <row r="14923" ht="12.75" hidden="1" customHeight="1" x14ac:dyDescent="0.2"/>
    <row r="14924" ht="12.75" hidden="1" customHeight="1" x14ac:dyDescent="0.2"/>
    <row r="14925" ht="12.75" hidden="1" customHeight="1" x14ac:dyDescent="0.2"/>
    <row r="14926" ht="12.75" hidden="1" customHeight="1" x14ac:dyDescent="0.2"/>
    <row r="14927" ht="12.75" hidden="1" customHeight="1" x14ac:dyDescent="0.2"/>
    <row r="14928" ht="12.75" hidden="1" customHeight="1" x14ac:dyDescent="0.2"/>
    <row r="14929" ht="12.75" hidden="1" customHeight="1" x14ac:dyDescent="0.2"/>
    <row r="14930" ht="12.75" hidden="1" customHeight="1" x14ac:dyDescent="0.2"/>
    <row r="14931" ht="12.75" hidden="1" customHeight="1" x14ac:dyDescent="0.2"/>
    <row r="14932" ht="12.75" hidden="1" customHeight="1" x14ac:dyDescent="0.2"/>
    <row r="14933" ht="12.75" hidden="1" customHeight="1" x14ac:dyDescent="0.2"/>
    <row r="14934" ht="12.75" hidden="1" customHeight="1" x14ac:dyDescent="0.2"/>
    <row r="14935" ht="12.75" hidden="1" customHeight="1" x14ac:dyDescent="0.2"/>
    <row r="14936" ht="12.75" hidden="1" customHeight="1" x14ac:dyDescent="0.2"/>
    <row r="14937" ht="12.75" hidden="1" customHeight="1" x14ac:dyDescent="0.2"/>
    <row r="14938" ht="12.75" hidden="1" customHeight="1" x14ac:dyDescent="0.2"/>
    <row r="14939" ht="12.75" hidden="1" customHeight="1" x14ac:dyDescent="0.2"/>
    <row r="14940" ht="12.75" hidden="1" customHeight="1" x14ac:dyDescent="0.2"/>
    <row r="14941" ht="12.75" hidden="1" customHeight="1" x14ac:dyDescent="0.2"/>
    <row r="14942" ht="12.75" hidden="1" customHeight="1" x14ac:dyDescent="0.2"/>
    <row r="14943" ht="12.75" hidden="1" customHeight="1" x14ac:dyDescent="0.2"/>
    <row r="14944" ht="12.75" hidden="1" customHeight="1" x14ac:dyDescent="0.2"/>
    <row r="14945" ht="12.75" hidden="1" customHeight="1" x14ac:dyDescent="0.2"/>
    <row r="14946" ht="12.75" hidden="1" customHeight="1" x14ac:dyDescent="0.2"/>
    <row r="14947" ht="12.75" hidden="1" customHeight="1" x14ac:dyDescent="0.2"/>
    <row r="14948" ht="12.75" hidden="1" customHeight="1" x14ac:dyDescent="0.2"/>
    <row r="14949" ht="12.75" hidden="1" customHeight="1" x14ac:dyDescent="0.2"/>
    <row r="14950" ht="12.75" hidden="1" customHeight="1" x14ac:dyDescent="0.2"/>
    <row r="14951" ht="12.75" hidden="1" customHeight="1" x14ac:dyDescent="0.2"/>
    <row r="14952" ht="12.75" hidden="1" customHeight="1" x14ac:dyDescent="0.2"/>
    <row r="14953" ht="12.75" hidden="1" customHeight="1" x14ac:dyDescent="0.2"/>
    <row r="14954" ht="12.75" hidden="1" customHeight="1" x14ac:dyDescent="0.2"/>
    <row r="14955" ht="12.75" hidden="1" customHeight="1" x14ac:dyDescent="0.2"/>
    <row r="14956" ht="12.75" hidden="1" customHeight="1" x14ac:dyDescent="0.2"/>
    <row r="14957" ht="12.75" hidden="1" customHeight="1" x14ac:dyDescent="0.2"/>
    <row r="14958" ht="12.75" hidden="1" customHeight="1" x14ac:dyDescent="0.2"/>
    <row r="14959" ht="12.75" hidden="1" customHeight="1" x14ac:dyDescent="0.2"/>
    <row r="14960" ht="12.75" hidden="1" customHeight="1" x14ac:dyDescent="0.2"/>
    <row r="14961" ht="12.75" hidden="1" customHeight="1" x14ac:dyDescent="0.2"/>
    <row r="14962" ht="12.75" hidden="1" customHeight="1" x14ac:dyDescent="0.2"/>
    <row r="14963" ht="12.75" hidden="1" customHeight="1" x14ac:dyDescent="0.2"/>
    <row r="14964" ht="12.75" hidden="1" customHeight="1" x14ac:dyDescent="0.2"/>
    <row r="14965" ht="12.75" hidden="1" customHeight="1" x14ac:dyDescent="0.2"/>
    <row r="14966" ht="12.75" hidden="1" customHeight="1" x14ac:dyDescent="0.2"/>
    <row r="14967" ht="12.75" hidden="1" customHeight="1" x14ac:dyDescent="0.2"/>
    <row r="14968" ht="12.75" hidden="1" customHeight="1" x14ac:dyDescent="0.2"/>
    <row r="14969" ht="12.75" hidden="1" customHeight="1" x14ac:dyDescent="0.2"/>
    <row r="14970" ht="12.75" hidden="1" customHeight="1" x14ac:dyDescent="0.2"/>
    <row r="14971" ht="12.75" hidden="1" customHeight="1" x14ac:dyDescent="0.2"/>
    <row r="14972" ht="12.75" hidden="1" customHeight="1" x14ac:dyDescent="0.2"/>
    <row r="14973" ht="12.75" hidden="1" customHeight="1" x14ac:dyDescent="0.2"/>
    <row r="14974" ht="12.75" hidden="1" customHeight="1" x14ac:dyDescent="0.2"/>
    <row r="14975" ht="12.75" hidden="1" customHeight="1" x14ac:dyDescent="0.2"/>
    <row r="14976" ht="12.75" hidden="1" customHeight="1" x14ac:dyDescent="0.2"/>
    <row r="14977" ht="12.75" hidden="1" customHeight="1" x14ac:dyDescent="0.2"/>
    <row r="14978" ht="12.75" hidden="1" customHeight="1" x14ac:dyDescent="0.2"/>
    <row r="14979" ht="12.75" hidden="1" customHeight="1" x14ac:dyDescent="0.2"/>
    <row r="14980" ht="12.75" hidden="1" customHeight="1" x14ac:dyDescent="0.2"/>
    <row r="14981" ht="12.75" hidden="1" customHeight="1" x14ac:dyDescent="0.2"/>
    <row r="14982" ht="12.75" hidden="1" customHeight="1" x14ac:dyDescent="0.2"/>
    <row r="14983" ht="12.75" hidden="1" customHeight="1" x14ac:dyDescent="0.2"/>
    <row r="14984" ht="12.75" hidden="1" customHeight="1" x14ac:dyDescent="0.2"/>
    <row r="14985" ht="12.75" hidden="1" customHeight="1" x14ac:dyDescent="0.2"/>
    <row r="14986" ht="12.75" hidden="1" customHeight="1" x14ac:dyDescent="0.2"/>
    <row r="14987" ht="12.75" hidden="1" customHeight="1" x14ac:dyDescent="0.2"/>
    <row r="14988" ht="12.75" hidden="1" customHeight="1" x14ac:dyDescent="0.2"/>
    <row r="14989" ht="12.75" hidden="1" customHeight="1" x14ac:dyDescent="0.2"/>
    <row r="14990" ht="12.75" hidden="1" customHeight="1" x14ac:dyDescent="0.2"/>
    <row r="14991" ht="12.75" hidden="1" customHeight="1" x14ac:dyDescent="0.2"/>
    <row r="14992" ht="12.75" hidden="1" customHeight="1" x14ac:dyDescent="0.2"/>
    <row r="14993" ht="12.75" hidden="1" customHeight="1" x14ac:dyDescent="0.2"/>
    <row r="14994" ht="12.75" hidden="1" customHeight="1" x14ac:dyDescent="0.2"/>
    <row r="14995" ht="12.75" hidden="1" customHeight="1" x14ac:dyDescent="0.2"/>
    <row r="14996" ht="12.75" hidden="1" customHeight="1" x14ac:dyDescent="0.2"/>
    <row r="14997" ht="12.75" hidden="1" customHeight="1" x14ac:dyDescent="0.2"/>
    <row r="14998" ht="12.75" hidden="1" customHeight="1" x14ac:dyDescent="0.2"/>
    <row r="14999" ht="12.75" hidden="1" customHeight="1" x14ac:dyDescent="0.2"/>
    <row r="15000" ht="12.75" hidden="1" customHeight="1" x14ac:dyDescent="0.2"/>
    <row r="15001" ht="12.75" hidden="1" customHeight="1" x14ac:dyDescent="0.2"/>
    <row r="15002" ht="12.75" hidden="1" customHeight="1" x14ac:dyDescent="0.2"/>
    <row r="15003" ht="12.75" hidden="1" customHeight="1" x14ac:dyDescent="0.2"/>
    <row r="15004" ht="12.75" hidden="1" customHeight="1" x14ac:dyDescent="0.2"/>
    <row r="15005" ht="12.75" hidden="1" customHeight="1" x14ac:dyDescent="0.2"/>
    <row r="15006" ht="12.75" hidden="1" customHeight="1" x14ac:dyDescent="0.2"/>
    <row r="15007" ht="12.75" hidden="1" customHeight="1" x14ac:dyDescent="0.2"/>
    <row r="15008" ht="12.75" hidden="1" customHeight="1" x14ac:dyDescent="0.2"/>
    <row r="15009" ht="12.75" hidden="1" customHeight="1" x14ac:dyDescent="0.2"/>
    <row r="15010" ht="12.75" hidden="1" customHeight="1" x14ac:dyDescent="0.2"/>
    <row r="15011" ht="12.75" hidden="1" customHeight="1" x14ac:dyDescent="0.2"/>
    <row r="15012" ht="12.75" hidden="1" customHeight="1" x14ac:dyDescent="0.2"/>
    <row r="15013" ht="12.75" hidden="1" customHeight="1" x14ac:dyDescent="0.2"/>
    <row r="15014" ht="12.75" hidden="1" customHeight="1" x14ac:dyDescent="0.2"/>
    <row r="15015" ht="12.75" hidden="1" customHeight="1" x14ac:dyDescent="0.2"/>
    <row r="15016" ht="12.75" hidden="1" customHeight="1" x14ac:dyDescent="0.2"/>
    <row r="15017" ht="12.75" hidden="1" customHeight="1" x14ac:dyDescent="0.2"/>
    <row r="15018" ht="12.75" hidden="1" customHeight="1" x14ac:dyDescent="0.2"/>
    <row r="15019" ht="12.75" hidden="1" customHeight="1" x14ac:dyDescent="0.2"/>
    <row r="15020" ht="12.75" hidden="1" customHeight="1" x14ac:dyDescent="0.2"/>
    <row r="15021" ht="12.75" hidden="1" customHeight="1" x14ac:dyDescent="0.2"/>
    <row r="15022" ht="12.75" hidden="1" customHeight="1" x14ac:dyDescent="0.2"/>
    <row r="15023" ht="12.75" hidden="1" customHeight="1" x14ac:dyDescent="0.2"/>
    <row r="15024" ht="12.75" hidden="1" customHeight="1" x14ac:dyDescent="0.2"/>
    <row r="15025" ht="12.75" hidden="1" customHeight="1" x14ac:dyDescent="0.2"/>
    <row r="15026" ht="12.75" hidden="1" customHeight="1" x14ac:dyDescent="0.2"/>
    <row r="15027" ht="12.75" hidden="1" customHeight="1" x14ac:dyDescent="0.2"/>
    <row r="15028" ht="12.75" hidden="1" customHeight="1" x14ac:dyDescent="0.2"/>
    <row r="15029" ht="12.75" hidden="1" customHeight="1" x14ac:dyDescent="0.2"/>
    <row r="15030" ht="12.75" hidden="1" customHeight="1" x14ac:dyDescent="0.2"/>
    <row r="15031" ht="12.75" hidden="1" customHeight="1" x14ac:dyDescent="0.2"/>
    <row r="15032" ht="12.75" hidden="1" customHeight="1" x14ac:dyDescent="0.2"/>
    <row r="15033" ht="12.75" hidden="1" customHeight="1" x14ac:dyDescent="0.2"/>
    <row r="15034" ht="12.75" hidden="1" customHeight="1" x14ac:dyDescent="0.2"/>
    <row r="15035" ht="12.75" hidden="1" customHeight="1" x14ac:dyDescent="0.2"/>
    <row r="15036" ht="12.75" hidden="1" customHeight="1" x14ac:dyDescent="0.2"/>
    <row r="15037" ht="12.75" hidden="1" customHeight="1" x14ac:dyDescent="0.2"/>
    <row r="15038" ht="12.75" hidden="1" customHeight="1" x14ac:dyDescent="0.2"/>
    <row r="15039" ht="12.75" hidden="1" customHeight="1" x14ac:dyDescent="0.2"/>
    <row r="15040" ht="12.75" hidden="1" customHeight="1" x14ac:dyDescent="0.2"/>
    <row r="15041" ht="12.75" hidden="1" customHeight="1" x14ac:dyDescent="0.2"/>
    <row r="15042" ht="12.75" hidden="1" customHeight="1" x14ac:dyDescent="0.2"/>
    <row r="15043" ht="12.75" hidden="1" customHeight="1" x14ac:dyDescent="0.2"/>
    <row r="15044" ht="12.75" hidden="1" customHeight="1" x14ac:dyDescent="0.2"/>
    <row r="15045" ht="12.75" hidden="1" customHeight="1" x14ac:dyDescent="0.2"/>
    <row r="15046" ht="12.75" hidden="1" customHeight="1" x14ac:dyDescent="0.2"/>
    <row r="15047" ht="12.75" hidden="1" customHeight="1" x14ac:dyDescent="0.2"/>
    <row r="15048" ht="12.75" hidden="1" customHeight="1" x14ac:dyDescent="0.2"/>
    <row r="15049" ht="12.75" hidden="1" customHeight="1" x14ac:dyDescent="0.2"/>
    <row r="15050" ht="12.75" hidden="1" customHeight="1" x14ac:dyDescent="0.2"/>
    <row r="15051" ht="12.75" hidden="1" customHeight="1" x14ac:dyDescent="0.2"/>
    <row r="15052" ht="12.75" hidden="1" customHeight="1" x14ac:dyDescent="0.2"/>
    <row r="15053" ht="12.75" hidden="1" customHeight="1" x14ac:dyDescent="0.2"/>
    <row r="15054" ht="12.75" hidden="1" customHeight="1" x14ac:dyDescent="0.2"/>
    <row r="15055" ht="12.75" hidden="1" customHeight="1" x14ac:dyDescent="0.2"/>
    <row r="15056" ht="12.75" hidden="1" customHeight="1" x14ac:dyDescent="0.2"/>
    <row r="15057" ht="12.75" hidden="1" customHeight="1" x14ac:dyDescent="0.2"/>
    <row r="15058" ht="12.75" hidden="1" customHeight="1" x14ac:dyDescent="0.2"/>
    <row r="15059" ht="12.75" hidden="1" customHeight="1" x14ac:dyDescent="0.2"/>
    <row r="15060" ht="12.75" hidden="1" customHeight="1" x14ac:dyDescent="0.2"/>
    <row r="15061" ht="12.75" hidden="1" customHeight="1" x14ac:dyDescent="0.2"/>
    <row r="15062" ht="12.75" hidden="1" customHeight="1" x14ac:dyDescent="0.2"/>
    <row r="15063" ht="12.75" hidden="1" customHeight="1" x14ac:dyDescent="0.2"/>
    <row r="15064" ht="12.75" hidden="1" customHeight="1" x14ac:dyDescent="0.2"/>
    <row r="15065" ht="12.75" hidden="1" customHeight="1" x14ac:dyDescent="0.2"/>
    <row r="15066" ht="12.75" hidden="1" customHeight="1" x14ac:dyDescent="0.2"/>
    <row r="15067" ht="12.75" hidden="1" customHeight="1" x14ac:dyDescent="0.2"/>
    <row r="15068" ht="12.75" hidden="1" customHeight="1" x14ac:dyDescent="0.2"/>
    <row r="15069" ht="12.75" hidden="1" customHeight="1" x14ac:dyDescent="0.2"/>
    <row r="15070" ht="12.75" hidden="1" customHeight="1" x14ac:dyDescent="0.2"/>
    <row r="15071" ht="12.75" hidden="1" customHeight="1" x14ac:dyDescent="0.2"/>
    <row r="15072" ht="12.75" hidden="1" customHeight="1" x14ac:dyDescent="0.2"/>
    <row r="15073" ht="12.75" hidden="1" customHeight="1" x14ac:dyDescent="0.2"/>
    <row r="15074" ht="12.75" hidden="1" customHeight="1" x14ac:dyDescent="0.2"/>
    <row r="15075" ht="12.75" hidden="1" customHeight="1" x14ac:dyDescent="0.2"/>
    <row r="15076" ht="12.75" hidden="1" customHeight="1" x14ac:dyDescent="0.2"/>
    <row r="15077" ht="12.75" hidden="1" customHeight="1" x14ac:dyDescent="0.2"/>
    <row r="15078" ht="12.75" hidden="1" customHeight="1" x14ac:dyDescent="0.2"/>
    <row r="15079" ht="12.75" hidden="1" customHeight="1" x14ac:dyDescent="0.2"/>
    <row r="15080" ht="12.75" hidden="1" customHeight="1" x14ac:dyDescent="0.2"/>
    <row r="15081" ht="12.75" hidden="1" customHeight="1" x14ac:dyDescent="0.2"/>
    <row r="15082" ht="12.75" hidden="1" customHeight="1" x14ac:dyDescent="0.2"/>
    <row r="15083" ht="12.75" hidden="1" customHeight="1" x14ac:dyDescent="0.2"/>
    <row r="15084" ht="12.75" hidden="1" customHeight="1" x14ac:dyDescent="0.2"/>
    <row r="15085" ht="12.75" hidden="1" customHeight="1" x14ac:dyDescent="0.2"/>
    <row r="15086" ht="12.75" hidden="1" customHeight="1" x14ac:dyDescent="0.2"/>
    <row r="15087" ht="12.75" hidden="1" customHeight="1" x14ac:dyDescent="0.2"/>
    <row r="15088" ht="12.75" hidden="1" customHeight="1" x14ac:dyDescent="0.2"/>
    <row r="15089" ht="12.75" hidden="1" customHeight="1" x14ac:dyDescent="0.2"/>
    <row r="15090" ht="12.75" hidden="1" customHeight="1" x14ac:dyDescent="0.2"/>
    <row r="15091" ht="12.75" hidden="1" customHeight="1" x14ac:dyDescent="0.2"/>
    <row r="15092" ht="12.75" hidden="1" customHeight="1" x14ac:dyDescent="0.2"/>
    <row r="15093" ht="12.75" hidden="1" customHeight="1" x14ac:dyDescent="0.2"/>
    <row r="15094" ht="12.75" hidden="1" customHeight="1" x14ac:dyDescent="0.2"/>
    <row r="15095" ht="12.75" hidden="1" customHeight="1" x14ac:dyDescent="0.2"/>
    <row r="15096" ht="12.75" hidden="1" customHeight="1" x14ac:dyDescent="0.2"/>
    <row r="15097" ht="12.75" hidden="1" customHeight="1" x14ac:dyDescent="0.2"/>
    <row r="15098" ht="12.75" hidden="1" customHeight="1" x14ac:dyDescent="0.2"/>
    <row r="15099" ht="12.75" hidden="1" customHeight="1" x14ac:dyDescent="0.2"/>
    <row r="15100" ht="12.75" hidden="1" customHeight="1" x14ac:dyDescent="0.2"/>
    <row r="15101" ht="12.75" hidden="1" customHeight="1" x14ac:dyDescent="0.2"/>
    <row r="15102" ht="12.75" hidden="1" customHeight="1" x14ac:dyDescent="0.2"/>
    <row r="15103" ht="12.75" hidden="1" customHeight="1" x14ac:dyDescent="0.2"/>
    <row r="15104" ht="12.75" hidden="1" customHeight="1" x14ac:dyDescent="0.2"/>
    <row r="15105" ht="12.75" hidden="1" customHeight="1" x14ac:dyDescent="0.2"/>
    <row r="15106" ht="12.75" hidden="1" customHeight="1" x14ac:dyDescent="0.2"/>
    <row r="15107" ht="12.75" hidden="1" customHeight="1" x14ac:dyDescent="0.2"/>
    <row r="15108" ht="12.75" hidden="1" customHeight="1" x14ac:dyDescent="0.2"/>
    <row r="15109" ht="12.75" hidden="1" customHeight="1" x14ac:dyDescent="0.2"/>
    <row r="15110" ht="12.75" hidden="1" customHeight="1" x14ac:dyDescent="0.2"/>
    <row r="15111" ht="12.75" hidden="1" customHeight="1" x14ac:dyDescent="0.2"/>
    <row r="15112" ht="12.75" hidden="1" customHeight="1" x14ac:dyDescent="0.2"/>
    <row r="15113" ht="12.75" hidden="1" customHeight="1" x14ac:dyDescent="0.2"/>
    <row r="15114" ht="12.75" hidden="1" customHeight="1" x14ac:dyDescent="0.2"/>
    <row r="15115" ht="12.75" hidden="1" customHeight="1" x14ac:dyDescent="0.2"/>
    <row r="15116" ht="12.75" hidden="1" customHeight="1" x14ac:dyDescent="0.2"/>
    <row r="15117" ht="12.75" hidden="1" customHeight="1" x14ac:dyDescent="0.2"/>
    <row r="15118" ht="12.75" hidden="1" customHeight="1" x14ac:dyDescent="0.2"/>
    <row r="15119" ht="12.75" hidden="1" customHeight="1" x14ac:dyDescent="0.2"/>
    <row r="15120" ht="12.75" hidden="1" customHeight="1" x14ac:dyDescent="0.2"/>
    <row r="15121" ht="12.75" hidden="1" customHeight="1" x14ac:dyDescent="0.2"/>
    <row r="15122" ht="12.75" hidden="1" customHeight="1" x14ac:dyDescent="0.2"/>
    <row r="15123" ht="12.75" hidden="1" customHeight="1" x14ac:dyDescent="0.2"/>
    <row r="15124" ht="12.75" hidden="1" customHeight="1" x14ac:dyDescent="0.2"/>
    <row r="15125" ht="12.75" hidden="1" customHeight="1" x14ac:dyDescent="0.2"/>
    <row r="15126" ht="12.75" hidden="1" customHeight="1" x14ac:dyDescent="0.2"/>
    <row r="15127" ht="12.75" hidden="1" customHeight="1" x14ac:dyDescent="0.2"/>
    <row r="15128" ht="12.75" hidden="1" customHeight="1" x14ac:dyDescent="0.2"/>
    <row r="15129" ht="12.75" hidden="1" customHeight="1" x14ac:dyDescent="0.2"/>
    <row r="15130" ht="12.75" hidden="1" customHeight="1" x14ac:dyDescent="0.2"/>
    <row r="15131" ht="12.75" hidden="1" customHeight="1" x14ac:dyDescent="0.2"/>
    <row r="15132" ht="12.75" hidden="1" customHeight="1" x14ac:dyDescent="0.2"/>
    <row r="15133" ht="12.75" hidden="1" customHeight="1" x14ac:dyDescent="0.2"/>
    <row r="15134" ht="12.75" hidden="1" customHeight="1" x14ac:dyDescent="0.2"/>
    <row r="15135" ht="12.75" hidden="1" customHeight="1" x14ac:dyDescent="0.2"/>
    <row r="15136" ht="12.75" hidden="1" customHeight="1" x14ac:dyDescent="0.2"/>
    <row r="15137" ht="12.75" hidden="1" customHeight="1" x14ac:dyDescent="0.2"/>
    <row r="15138" ht="12.75" hidden="1" customHeight="1" x14ac:dyDescent="0.2"/>
    <row r="15139" ht="12.75" hidden="1" customHeight="1" x14ac:dyDescent="0.2"/>
    <row r="15140" ht="12.75" hidden="1" customHeight="1" x14ac:dyDescent="0.2"/>
    <row r="15141" ht="12.75" hidden="1" customHeight="1" x14ac:dyDescent="0.2"/>
    <row r="15142" ht="12.75" hidden="1" customHeight="1" x14ac:dyDescent="0.2"/>
    <row r="15143" ht="12.75" hidden="1" customHeight="1" x14ac:dyDescent="0.2"/>
    <row r="15144" ht="12.75" hidden="1" customHeight="1" x14ac:dyDescent="0.2"/>
    <row r="15145" ht="12.75" hidden="1" customHeight="1" x14ac:dyDescent="0.2"/>
    <row r="15146" ht="12.75" hidden="1" customHeight="1" x14ac:dyDescent="0.2"/>
    <row r="15147" ht="12.75" hidden="1" customHeight="1" x14ac:dyDescent="0.2"/>
    <row r="15148" ht="12.75" hidden="1" customHeight="1" x14ac:dyDescent="0.2"/>
    <row r="15149" ht="12.75" hidden="1" customHeight="1" x14ac:dyDescent="0.2"/>
    <row r="15150" ht="12.75" hidden="1" customHeight="1" x14ac:dyDescent="0.2"/>
    <row r="15151" ht="12.75" hidden="1" customHeight="1" x14ac:dyDescent="0.2"/>
    <row r="15152" ht="12.75" hidden="1" customHeight="1" x14ac:dyDescent="0.2"/>
    <row r="15153" ht="12.75" hidden="1" customHeight="1" x14ac:dyDescent="0.2"/>
    <row r="15154" ht="12.75" hidden="1" customHeight="1" x14ac:dyDescent="0.2"/>
    <row r="15155" ht="12.75" hidden="1" customHeight="1" x14ac:dyDescent="0.2"/>
    <row r="15156" ht="12.75" hidden="1" customHeight="1" x14ac:dyDescent="0.2"/>
    <row r="15157" ht="12.75" hidden="1" customHeight="1" x14ac:dyDescent="0.2"/>
    <row r="15158" ht="12.75" hidden="1" customHeight="1" x14ac:dyDescent="0.2"/>
    <row r="15159" ht="12.75" hidden="1" customHeight="1" x14ac:dyDescent="0.2"/>
    <row r="15160" ht="12.75" hidden="1" customHeight="1" x14ac:dyDescent="0.2"/>
    <row r="15161" ht="12.75" hidden="1" customHeight="1" x14ac:dyDescent="0.2"/>
    <row r="15162" ht="12.75" hidden="1" customHeight="1" x14ac:dyDescent="0.2"/>
    <row r="15163" ht="12.75" hidden="1" customHeight="1" x14ac:dyDescent="0.2"/>
    <row r="15164" ht="12.75" hidden="1" customHeight="1" x14ac:dyDescent="0.2"/>
    <row r="15165" ht="12.75" hidden="1" customHeight="1" x14ac:dyDescent="0.2"/>
    <row r="15166" ht="12.75" hidden="1" customHeight="1" x14ac:dyDescent="0.2"/>
    <row r="15167" ht="12.75" hidden="1" customHeight="1" x14ac:dyDescent="0.2"/>
    <row r="15168" ht="12.75" hidden="1" customHeight="1" x14ac:dyDescent="0.2"/>
    <row r="15169" ht="12.75" hidden="1" customHeight="1" x14ac:dyDescent="0.2"/>
    <row r="15170" ht="12.75" hidden="1" customHeight="1" x14ac:dyDescent="0.2"/>
    <row r="15171" ht="12.75" hidden="1" customHeight="1" x14ac:dyDescent="0.2"/>
    <row r="15172" ht="12.75" hidden="1" customHeight="1" x14ac:dyDescent="0.2"/>
    <row r="15173" ht="12.75" hidden="1" customHeight="1" x14ac:dyDescent="0.2"/>
    <row r="15174" ht="12.75" hidden="1" customHeight="1" x14ac:dyDescent="0.2"/>
    <row r="15175" ht="12.75" hidden="1" customHeight="1" x14ac:dyDescent="0.2"/>
    <row r="15176" ht="12.75" hidden="1" customHeight="1" x14ac:dyDescent="0.2"/>
    <row r="15177" ht="12.75" hidden="1" customHeight="1" x14ac:dyDescent="0.2"/>
    <row r="15178" ht="12.75" hidden="1" customHeight="1" x14ac:dyDescent="0.2"/>
    <row r="15179" ht="12.75" hidden="1" customHeight="1" x14ac:dyDescent="0.2"/>
    <row r="15180" ht="12.75" hidden="1" customHeight="1" x14ac:dyDescent="0.2"/>
    <row r="15181" ht="12.75" hidden="1" customHeight="1" x14ac:dyDescent="0.2"/>
    <row r="15182" ht="12.75" hidden="1" customHeight="1" x14ac:dyDescent="0.2"/>
    <row r="15183" ht="12.75" hidden="1" customHeight="1" x14ac:dyDescent="0.2"/>
    <row r="15184" ht="12.75" hidden="1" customHeight="1" x14ac:dyDescent="0.2"/>
    <row r="15185" ht="12.75" hidden="1" customHeight="1" x14ac:dyDescent="0.2"/>
    <row r="15186" ht="12.75" hidden="1" customHeight="1" x14ac:dyDescent="0.2"/>
    <row r="15187" ht="12.75" hidden="1" customHeight="1" x14ac:dyDescent="0.2"/>
    <row r="15188" ht="12.75" hidden="1" customHeight="1" x14ac:dyDescent="0.2"/>
    <row r="15189" ht="12.75" hidden="1" customHeight="1" x14ac:dyDescent="0.2"/>
    <row r="15190" ht="12.75" hidden="1" customHeight="1" x14ac:dyDescent="0.2"/>
    <row r="15191" ht="12.75" hidden="1" customHeight="1" x14ac:dyDescent="0.2"/>
    <row r="15192" ht="12.75" hidden="1" customHeight="1" x14ac:dyDescent="0.2"/>
    <row r="15193" ht="12.75" hidden="1" customHeight="1" x14ac:dyDescent="0.2"/>
    <row r="15194" ht="12.75" hidden="1" customHeight="1" x14ac:dyDescent="0.2"/>
    <row r="15195" ht="12.75" hidden="1" customHeight="1" x14ac:dyDescent="0.2"/>
    <row r="15196" ht="12.75" hidden="1" customHeight="1" x14ac:dyDescent="0.2"/>
    <row r="15197" ht="12.75" hidden="1" customHeight="1" x14ac:dyDescent="0.2"/>
    <row r="15198" ht="12.75" hidden="1" customHeight="1" x14ac:dyDescent="0.2"/>
    <row r="15199" ht="12.75" hidden="1" customHeight="1" x14ac:dyDescent="0.2"/>
    <row r="15200" ht="12.75" hidden="1" customHeight="1" x14ac:dyDescent="0.2"/>
    <row r="15201" ht="12.75" hidden="1" customHeight="1" x14ac:dyDescent="0.2"/>
    <row r="15202" ht="12.75" hidden="1" customHeight="1" x14ac:dyDescent="0.2"/>
    <row r="15203" ht="12.75" hidden="1" customHeight="1" x14ac:dyDescent="0.2"/>
    <row r="15204" ht="12.75" hidden="1" customHeight="1" x14ac:dyDescent="0.2"/>
    <row r="15205" ht="12.75" hidden="1" customHeight="1" x14ac:dyDescent="0.2"/>
    <row r="15206" ht="12.75" hidden="1" customHeight="1" x14ac:dyDescent="0.2"/>
    <row r="15207" ht="12.75" hidden="1" customHeight="1" x14ac:dyDescent="0.2"/>
    <row r="15208" ht="12.75" hidden="1" customHeight="1" x14ac:dyDescent="0.2"/>
    <row r="15209" ht="12.75" hidden="1" customHeight="1" x14ac:dyDescent="0.2"/>
    <row r="15210" ht="12.75" hidden="1" customHeight="1" x14ac:dyDescent="0.2"/>
    <row r="15211" ht="12.75" hidden="1" customHeight="1" x14ac:dyDescent="0.2"/>
    <row r="15212" ht="12.75" hidden="1" customHeight="1" x14ac:dyDescent="0.2"/>
    <row r="15213" ht="12.75" hidden="1" customHeight="1" x14ac:dyDescent="0.2"/>
    <row r="15214" ht="12.75" hidden="1" customHeight="1" x14ac:dyDescent="0.2"/>
    <row r="15215" ht="12.75" hidden="1" customHeight="1" x14ac:dyDescent="0.2"/>
    <row r="15216" ht="12.75" hidden="1" customHeight="1" x14ac:dyDescent="0.2"/>
    <row r="15217" ht="12.75" hidden="1" customHeight="1" x14ac:dyDescent="0.2"/>
    <row r="15218" ht="12.75" hidden="1" customHeight="1" x14ac:dyDescent="0.2"/>
    <row r="15219" ht="12.75" hidden="1" customHeight="1" x14ac:dyDescent="0.2"/>
    <row r="15220" ht="12.75" hidden="1" customHeight="1" x14ac:dyDescent="0.2"/>
    <row r="15221" ht="12.75" hidden="1" customHeight="1" x14ac:dyDescent="0.2"/>
    <row r="15222" ht="12.75" hidden="1" customHeight="1" x14ac:dyDescent="0.2"/>
    <row r="15223" ht="12.75" hidden="1" customHeight="1" x14ac:dyDescent="0.2"/>
    <row r="15224" ht="12.75" hidden="1" customHeight="1" x14ac:dyDescent="0.2"/>
    <row r="15225" ht="12.75" hidden="1" customHeight="1" x14ac:dyDescent="0.2"/>
    <row r="15226" ht="12.75" hidden="1" customHeight="1" x14ac:dyDescent="0.2"/>
    <row r="15227" ht="12.75" hidden="1" customHeight="1" x14ac:dyDescent="0.2"/>
    <row r="15228" ht="12.75" hidden="1" customHeight="1" x14ac:dyDescent="0.2"/>
    <row r="15229" ht="12.75" hidden="1" customHeight="1" x14ac:dyDescent="0.2"/>
    <row r="15230" ht="12.75" hidden="1" customHeight="1" x14ac:dyDescent="0.2"/>
    <row r="15231" ht="12.75" hidden="1" customHeight="1" x14ac:dyDescent="0.2"/>
    <row r="15232" ht="12.75" hidden="1" customHeight="1" x14ac:dyDescent="0.2"/>
    <row r="15233" ht="12.75" hidden="1" customHeight="1" x14ac:dyDescent="0.2"/>
    <row r="15234" ht="12.75" hidden="1" customHeight="1" x14ac:dyDescent="0.2"/>
    <row r="15235" ht="12.75" hidden="1" customHeight="1" x14ac:dyDescent="0.2"/>
    <row r="15236" ht="12.75" hidden="1" customHeight="1" x14ac:dyDescent="0.2"/>
    <row r="15237" ht="12.75" hidden="1" customHeight="1" x14ac:dyDescent="0.2"/>
    <row r="15238" ht="12.75" hidden="1" customHeight="1" x14ac:dyDescent="0.2"/>
    <row r="15239" ht="12.75" hidden="1" customHeight="1" x14ac:dyDescent="0.2"/>
    <row r="15240" ht="12.75" hidden="1" customHeight="1" x14ac:dyDescent="0.2"/>
    <row r="15241" ht="12.75" hidden="1" customHeight="1" x14ac:dyDescent="0.2"/>
    <row r="15242" ht="12.75" hidden="1" customHeight="1" x14ac:dyDescent="0.2"/>
    <row r="15243" ht="12.75" hidden="1" customHeight="1" x14ac:dyDescent="0.2"/>
    <row r="15244" ht="12.75" hidden="1" customHeight="1" x14ac:dyDescent="0.2"/>
    <row r="15245" ht="12.75" hidden="1" customHeight="1" x14ac:dyDescent="0.2"/>
    <row r="15246" ht="12.75" hidden="1" customHeight="1" x14ac:dyDescent="0.2"/>
    <row r="15247" ht="12.75" hidden="1" customHeight="1" x14ac:dyDescent="0.2"/>
    <row r="15248" ht="12.75" hidden="1" customHeight="1" x14ac:dyDescent="0.2"/>
    <row r="15249" ht="12.75" hidden="1" customHeight="1" x14ac:dyDescent="0.2"/>
    <row r="15250" ht="12.75" hidden="1" customHeight="1" x14ac:dyDescent="0.2"/>
    <row r="15251" ht="12.75" hidden="1" customHeight="1" x14ac:dyDescent="0.2"/>
    <row r="15252" ht="12.75" hidden="1" customHeight="1" x14ac:dyDescent="0.2"/>
    <row r="15253" ht="12.75" hidden="1" customHeight="1" x14ac:dyDescent="0.2"/>
    <row r="15254" ht="12.75" hidden="1" customHeight="1" x14ac:dyDescent="0.2"/>
    <row r="15255" ht="12.75" hidden="1" customHeight="1" x14ac:dyDescent="0.2"/>
    <row r="15256" ht="12.75" hidden="1" customHeight="1" x14ac:dyDescent="0.2"/>
    <row r="15257" ht="12.75" hidden="1" customHeight="1" x14ac:dyDescent="0.2"/>
    <row r="15258" ht="12.75" hidden="1" customHeight="1" x14ac:dyDescent="0.2"/>
    <row r="15259" ht="12.75" hidden="1" customHeight="1" x14ac:dyDescent="0.2"/>
    <row r="15260" ht="12.75" hidden="1" customHeight="1" x14ac:dyDescent="0.2"/>
    <row r="15261" ht="12.75" hidden="1" customHeight="1" x14ac:dyDescent="0.2"/>
    <row r="15262" ht="12.75" hidden="1" customHeight="1" x14ac:dyDescent="0.2"/>
    <row r="15263" ht="12.75" hidden="1" customHeight="1" x14ac:dyDescent="0.2"/>
    <row r="15264" ht="12.75" hidden="1" customHeight="1" x14ac:dyDescent="0.2"/>
    <row r="15265" ht="12.75" hidden="1" customHeight="1" x14ac:dyDescent="0.2"/>
    <row r="15266" ht="12.75" hidden="1" customHeight="1" x14ac:dyDescent="0.2"/>
    <row r="15267" ht="12.75" hidden="1" customHeight="1" x14ac:dyDescent="0.2"/>
    <row r="15268" ht="12.75" hidden="1" customHeight="1" x14ac:dyDescent="0.2"/>
    <row r="15269" ht="12.75" hidden="1" customHeight="1" x14ac:dyDescent="0.2"/>
    <row r="15270" ht="12.75" hidden="1" customHeight="1" x14ac:dyDescent="0.2"/>
    <row r="15271" ht="12.75" hidden="1" customHeight="1" x14ac:dyDescent="0.2"/>
    <row r="15272" ht="12.75" hidden="1" customHeight="1" x14ac:dyDescent="0.2"/>
    <row r="15273" ht="12.75" hidden="1" customHeight="1" x14ac:dyDescent="0.2"/>
    <row r="15274" ht="12.75" hidden="1" customHeight="1" x14ac:dyDescent="0.2"/>
    <row r="15275" ht="12.75" hidden="1" customHeight="1" x14ac:dyDescent="0.2"/>
    <row r="15276" ht="12.75" hidden="1" customHeight="1" x14ac:dyDescent="0.2"/>
    <row r="15277" ht="12.75" hidden="1" customHeight="1" x14ac:dyDescent="0.2"/>
    <row r="15278" ht="12.75" hidden="1" customHeight="1" x14ac:dyDescent="0.2"/>
    <row r="15279" ht="12.75" hidden="1" customHeight="1" x14ac:dyDescent="0.2"/>
    <row r="15280" ht="12.75" hidden="1" customHeight="1" x14ac:dyDescent="0.2"/>
    <row r="15281" ht="12.75" hidden="1" customHeight="1" x14ac:dyDescent="0.2"/>
    <row r="15282" ht="12.75" hidden="1" customHeight="1" x14ac:dyDescent="0.2"/>
    <row r="15283" ht="12.75" hidden="1" customHeight="1" x14ac:dyDescent="0.2"/>
    <row r="15284" ht="12.75" hidden="1" customHeight="1" x14ac:dyDescent="0.2"/>
    <row r="15285" ht="12.75" hidden="1" customHeight="1" x14ac:dyDescent="0.2"/>
    <row r="15286" ht="12.75" hidden="1" customHeight="1" x14ac:dyDescent="0.2"/>
    <row r="15287" ht="12.75" hidden="1" customHeight="1" x14ac:dyDescent="0.2"/>
    <row r="15288" ht="12.75" hidden="1" customHeight="1" x14ac:dyDescent="0.2"/>
    <row r="15289" ht="12.75" hidden="1" customHeight="1" x14ac:dyDescent="0.2"/>
    <row r="15290" ht="12.75" hidden="1" customHeight="1" x14ac:dyDescent="0.2"/>
    <row r="15291" ht="12.75" hidden="1" customHeight="1" x14ac:dyDescent="0.2"/>
    <row r="15292" ht="12.75" hidden="1" customHeight="1" x14ac:dyDescent="0.2"/>
    <row r="15293" ht="12.75" hidden="1" customHeight="1" x14ac:dyDescent="0.2"/>
    <row r="15294" ht="12.75" hidden="1" customHeight="1" x14ac:dyDescent="0.2"/>
    <row r="15295" ht="12.75" hidden="1" customHeight="1" x14ac:dyDescent="0.2"/>
    <row r="15296" ht="12.75" hidden="1" customHeight="1" x14ac:dyDescent="0.2"/>
    <row r="15297" ht="12.75" hidden="1" customHeight="1" x14ac:dyDescent="0.2"/>
    <row r="15298" ht="12.75" hidden="1" customHeight="1" x14ac:dyDescent="0.2"/>
    <row r="15299" ht="12.75" hidden="1" customHeight="1" x14ac:dyDescent="0.2"/>
    <row r="15300" ht="12.75" hidden="1" customHeight="1" x14ac:dyDescent="0.2"/>
    <row r="15301" ht="12.75" hidden="1" customHeight="1" x14ac:dyDescent="0.2"/>
    <row r="15302" ht="12.75" hidden="1" customHeight="1" x14ac:dyDescent="0.2"/>
    <row r="15303" ht="12.75" hidden="1" customHeight="1" x14ac:dyDescent="0.2"/>
    <row r="15304" ht="12.75" hidden="1" customHeight="1" x14ac:dyDescent="0.2"/>
    <row r="15305" ht="12.75" hidden="1" customHeight="1" x14ac:dyDescent="0.2"/>
    <row r="15306" ht="12.75" hidden="1" customHeight="1" x14ac:dyDescent="0.2"/>
    <row r="15307" ht="12.75" hidden="1" customHeight="1" x14ac:dyDescent="0.2"/>
    <row r="15308" ht="12.75" hidden="1" customHeight="1" x14ac:dyDescent="0.2"/>
    <row r="15309" ht="12.75" hidden="1" customHeight="1" x14ac:dyDescent="0.2"/>
    <row r="15310" ht="12.75" hidden="1" customHeight="1" x14ac:dyDescent="0.2"/>
    <row r="15311" ht="12.75" hidden="1" customHeight="1" x14ac:dyDescent="0.2"/>
    <row r="15312" ht="12.75" hidden="1" customHeight="1" x14ac:dyDescent="0.2"/>
    <row r="15313" ht="12.75" hidden="1" customHeight="1" x14ac:dyDescent="0.2"/>
    <row r="15314" ht="12.75" hidden="1" customHeight="1" x14ac:dyDescent="0.2"/>
    <row r="15315" ht="12.75" hidden="1" customHeight="1" x14ac:dyDescent="0.2"/>
    <row r="15316" ht="12.75" hidden="1" customHeight="1" x14ac:dyDescent="0.2"/>
    <row r="15317" ht="12.75" hidden="1" customHeight="1" x14ac:dyDescent="0.2"/>
    <row r="15318" ht="12.75" hidden="1" customHeight="1" x14ac:dyDescent="0.2"/>
    <row r="15319" ht="12.75" hidden="1" customHeight="1" x14ac:dyDescent="0.2"/>
    <row r="15320" ht="12.75" hidden="1" customHeight="1" x14ac:dyDescent="0.2"/>
    <row r="15321" ht="12.75" hidden="1" customHeight="1" x14ac:dyDescent="0.2"/>
    <row r="15322" ht="12.75" hidden="1" customHeight="1" x14ac:dyDescent="0.2"/>
    <row r="15323" ht="12.75" hidden="1" customHeight="1" x14ac:dyDescent="0.2"/>
    <row r="15324" ht="12.75" hidden="1" customHeight="1" x14ac:dyDescent="0.2"/>
    <row r="15325" ht="12.75" hidden="1" customHeight="1" x14ac:dyDescent="0.2"/>
    <row r="15326" ht="12.75" hidden="1" customHeight="1" x14ac:dyDescent="0.2"/>
    <row r="15327" ht="12.75" hidden="1" customHeight="1" x14ac:dyDescent="0.2"/>
    <row r="15328" ht="12.75" hidden="1" customHeight="1" x14ac:dyDescent="0.2"/>
    <row r="15329" ht="12.75" hidden="1" customHeight="1" x14ac:dyDescent="0.2"/>
    <row r="15330" ht="12.75" hidden="1" customHeight="1" x14ac:dyDescent="0.2"/>
    <row r="15331" ht="12.75" hidden="1" customHeight="1" x14ac:dyDescent="0.2"/>
    <row r="15332" ht="12.75" hidden="1" customHeight="1" x14ac:dyDescent="0.2"/>
    <row r="15333" ht="12.75" hidden="1" customHeight="1" x14ac:dyDescent="0.2"/>
    <row r="15334" ht="12.75" hidden="1" customHeight="1" x14ac:dyDescent="0.2"/>
    <row r="15335" ht="12.75" hidden="1" customHeight="1" x14ac:dyDescent="0.2"/>
    <row r="15336" ht="12.75" hidden="1" customHeight="1" x14ac:dyDescent="0.2"/>
    <row r="15337" ht="12.75" hidden="1" customHeight="1" x14ac:dyDescent="0.2"/>
    <row r="15338" ht="12.75" hidden="1" customHeight="1" x14ac:dyDescent="0.2"/>
    <row r="15339" ht="12.75" hidden="1" customHeight="1" x14ac:dyDescent="0.2"/>
    <row r="15340" ht="12.75" hidden="1" customHeight="1" x14ac:dyDescent="0.2"/>
    <row r="15341" ht="12.75" hidden="1" customHeight="1" x14ac:dyDescent="0.2"/>
    <row r="15342" ht="12.75" hidden="1" customHeight="1" x14ac:dyDescent="0.2"/>
    <row r="15343" ht="12.75" hidden="1" customHeight="1" x14ac:dyDescent="0.2"/>
    <row r="15344" ht="12.75" hidden="1" customHeight="1" x14ac:dyDescent="0.2"/>
    <row r="15345" ht="12.75" hidden="1" customHeight="1" x14ac:dyDescent="0.2"/>
    <row r="15346" ht="12.75" hidden="1" customHeight="1" x14ac:dyDescent="0.2"/>
    <row r="15347" ht="12.75" hidden="1" customHeight="1" x14ac:dyDescent="0.2"/>
    <row r="15348" ht="12.75" hidden="1" customHeight="1" x14ac:dyDescent="0.2"/>
    <row r="15349" ht="12.75" hidden="1" customHeight="1" x14ac:dyDescent="0.2"/>
    <row r="15350" ht="12.75" hidden="1" customHeight="1" x14ac:dyDescent="0.2"/>
    <row r="15351" ht="12.75" hidden="1" customHeight="1" x14ac:dyDescent="0.2"/>
    <row r="15352" ht="12.75" hidden="1" customHeight="1" x14ac:dyDescent="0.2"/>
    <row r="15353" ht="12.75" hidden="1" customHeight="1" x14ac:dyDescent="0.2"/>
    <row r="15354" ht="12.75" hidden="1" customHeight="1" x14ac:dyDescent="0.2"/>
    <row r="15355" ht="12.75" hidden="1" customHeight="1" x14ac:dyDescent="0.2"/>
    <row r="15356" ht="12.75" hidden="1" customHeight="1" x14ac:dyDescent="0.2"/>
    <row r="15357" ht="12.75" hidden="1" customHeight="1" x14ac:dyDescent="0.2"/>
    <row r="15358" ht="12.75" hidden="1" customHeight="1" x14ac:dyDescent="0.2"/>
    <row r="15359" ht="12.75" hidden="1" customHeight="1" x14ac:dyDescent="0.2"/>
    <row r="15360" ht="12.75" hidden="1" customHeight="1" x14ac:dyDescent="0.2"/>
    <row r="15361" ht="12.75" hidden="1" customHeight="1" x14ac:dyDescent="0.2"/>
    <row r="15362" ht="12.75" hidden="1" customHeight="1" x14ac:dyDescent="0.2"/>
    <row r="15363" ht="12.75" hidden="1" customHeight="1" x14ac:dyDescent="0.2"/>
    <row r="15364" ht="12.75" hidden="1" customHeight="1" x14ac:dyDescent="0.2"/>
    <row r="15365" ht="12.75" hidden="1" customHeight="1" x14ac:dyDescent="0.2"/>
    <row r="15366" ht="12.75" hidden="1" customHeight="1" x14ac:dyDescent="0.2"/>
    <row r="15367" ht="12.75" hidden="1" customHeight="1" x14ac:dyDescent="0.2"/>
    <row r="15368" ht="12.75" hidden="1" customHeight="1" x14ac:dyDescent="0.2"/>
    <row r="15369" ht="12.75" hidden="1" customHeight="1" x14ac:dyDescent="0.2"/>
    <row r="15370" ht="12.75" hidden="1" customHeight="1" x14ac:dyDescent="0.2"/>
    <row r="15371" ht="12.75" hidden="1" customHeight="1" x14ac:dyDescent="0.2"/>
    <row r="15372" ht="12.75" hidden="1" customHeight="1" x14ac:dyDescent="0.2"/>
    <row r="15373" ht="12.75" hidden="1" customHeight="1" x14ac:dyDescent="0.2"/>
    <row r="15374" ht="12.75" hidden="1" customHeight="1" x14ac:dyDescent="0.2"/>
    <row r="15375" ht="12.75" hidden="1" customHeight="1" x14ac:dyDescent="0.2"/>
    <row r="15376" ht="12.75" hidden="1" customHeight="1" x14ac:dyDescent="0.2"/>
    <row r="15377" ht="12.75" hidden="1" customHeight="1" x14ac:dyDescent="0.2"/>
    <row r="15378" ht="12.75" hidden="1" customHeight="1" x14ac:dyDescent="0.2"/>
    <row r="15379" ht="12.75" hidden="1" customHeight="1" x14ac:dyDescent="0.2"/>
    <row r="15380" ht="12.75" hidden="1" customHeight="1" x14ac:dyDescent="0.2"/>
    <row r="15381" ht="12.75" hidden="1" customHeight="1" x14ac:dyDescent="0.2"/>
    <row r="15382" ht="12.75" hidden="1" customHeight="1" x14ac:dyDescent="0.2"/>
    <row r="15383" ht="12.75" hidden="1" customHeight="1" x14ac:dyDescent="0.2"/>
    <row r="15384" ht="12.75" hidden="1" customHeight="1" x14ac:dyDescent="0.2"/>
    <row r="15385" ht="12.75" hidden="1" customHeight="1" x14ac:dyDescent="0.2"/>
    <row r="15386" ht="12.75" hidden="1" customHeight="1" x14ac:dyDescent="0.2"/>
    <row r="15387" ht="12.75" hidden="1" customHeight="1" x14ac:dyDescent="0.2"/>
    <row r="15388" ht="12.75" hidden="1" customHeight="1" x14ac:dyDescent="0.2"/>
    <row r="15389" ht="12.75" hidden="1" customHeight="1" x14ac:dyDescent="0.2"/>
    <row r="15390" ht="12.75" hidden="1" customHeight="1" x14ac:dyDescent="0.2"/>
    <row r="15391" ht="12.75" hidden="1" customHeight="1" x14ac:dyDescent="0.2"/>
    <row r="15392" ht="12.75" hidden="1" customHeight="1" x14ac:dyDescent="0.2"/>
    <row r="15393" ht="12.75" hidden="1" customHeight="1" x14ac:dyDescent="0.2"/>
    <row r="15394" ht="12.75" hidden="1" customHeight="1" x14ac:dyDescent="0.2"/>
    <row r="15395" ht="12.75" hidden="1" customHeight="1" x14ac:dyDescent="0.2"/>
    <row r="15396" ht="12.75" hidden="1" customHeight="1" x14ac:dyDescent="0.2"/>
    <row r="15397" ht="12.75" hidden="1" customHeight="1" x14ac:dyDescent="0.2"/>
    <row r="15398" ht="12.75" hidden="1" customHeight="1" x14ac:dyDescent="0.2"/>
    <row r="15399" ht="12.75" hidden="1" customHeight="1" x14ac:dyDescent="0.2"/>
    <row r="15400" ht="12.75" hidden="1" customHeight="1" x14ac:dyDescent="0.2"/>
    <row r="15401" ht="12.75" hidden="1" customHeight="1" x14ac:dyDescent="0.2"/>
    <row r="15402" ht="12.75" hidden="1" customHeight="1" x14ac:dyDescent="0.2"/>
    <row r="15403" ht="12.75" hidden="1" customHeight="1" x14ac:dyDescent="0.2"/>
    <row r="15404" ht="12.75" hidden="1" customHeight="1" x14ac:dyDescent="0.2"/>
    <row r="15405" ht="12.75" hidden="1" customHeight="1" x14ac:dyDescent="0.2"/>
    <row r="15406" ht="12.75" hidden="1" customHeight="1" x14ac:dyDescent="0.2"/>
    <row r="15407" ht="12.75" hidden="1" customHeight="1" x14ac:dyDescent="0.2"/>
    <row r="15408" ht="12.75" hidden="1" customHeight="1" x14ac:dyDescent="0.2"/>
    <row r="15409" ht="12.75" hidden="1" customHeight="1" x14ac:dyDescent="0.2"/>
    <row r="15410" ht="12.75" hidden="1" customHeight="1" x14ac:dyDescent="0.2"/>
    <row r="15411" ht="12.75" hidden="1" customHeight="1" x14ac:dyDescent="0.2"/>
    <row r="15412" ht="12.75" hidden="1" customHeight="1" x14ac:dyDescent="0.2"/>
    <row r="15413" ht="12.75" hidden="1" customHeight="1" x14ac:dyDescent="0.2"/>
    <row r="15414" ht="12.75" hidden="1" customHeight="1" x14ac:dyDescent="0.2"/>
    <row r="15415" ht="12.75" hidden="1" customHeight="1" x14ac:dyDescent="0.2"/>
    <row r="15416" ht="12.75" hidden="1" customHeight="1" x14ac:dyDescent="0.2"/>
    <row r="15417" ht="12.75" hidden="1" customHeight="1" x14ac:dyDescent="0.2"/>
    <row r="15418" ht="12.75" hidden="1" customHeight="1" x14ac:dyDescent="0.2"/>
    <row r="15419" ht="12.75" hidden="1" customHeight="1" x14ac:dyDescent="0.2"/>
    <row r="15420" ht="12.75" hidden="1" customHeight="1" x14ac:dyDescent="0.2"/>
    <row r="15421" ht="12.75" hidden="1" customHeight="1" x14ac:dyDescent="0.2"/>
    <row r="15422" ht="12.75" hidden="1" customHeight="1" x14ac:dyDescent="0.2"/>
    <row r="15423" ht="12.75" hidden="1" customHeight="1" x14ac:dyDescent="0.2"/>
    <row r="15424" ht="12.75" hidden="1" customHeight="1" x14ac:dyDescent="0.2"/>
    <row r="15425" ht="12.75" hidden="1" customHeight="1" x14ac:dyDescent="0.2"/>
    <row r="15426" ht="12.75" hidden="1" customHeight="1" x14ac:dyDescent="0.2"/>
    <row r="15427" ht="12.75" hidden="1" customHeight="1" x14ac:dyDescent="0.2"/>
    <row r="15428" ht="12.75" hidden="1" customHeight="1" x14ac:dyDescent="0.2"/>
    <row r="15429" ht="12.75" hidden="1" customHeight="1" x14ac:dyDescent="0.2"/>
    <row r="15430" ht="12.75" hidden="1" customHeight="1" x14ac:dyDescent="0.2"/>
    <row r="15431" ht="12.75" hidden="1" customHeight="1" x14ac:dyDescent="0.2"/>
    <row r="15432" ht="12.75" hidden="1" customHeight="1" x14ac:dyDescent="0.2"/>
    <row r="15433" ht="12.75" hidden="1" customHeight="1" x14ac:dyDescent="0.2"/>
    <row r="15434" ht="12.75" hidden="1" customHeight="1" x14ac:dyDescent="0.2"/>
    <row r="15435" ht="12.75" hidden="1" customHeight="1" x14ac:dyDescent="0.2"/>
    <row r="15436" ht="12.75" hidden="1" customHeight="1" x14ac:dyDescent="0.2"/>
    <row r="15437" ht="12.75" hidden="1" customHeight="1" x14ac:dyDescent="0.2"/>
    <row r="15438" ht="12.75" hidden="1" customHeight="1" x14ac:dyDescent="0.2"/>
    <row r="15439" ht="12.75" hidden="1" customHeight="1" x14ac:dyDescent="0.2"/>
    <row r="15440" ht="12.75" hidden="1" customHeight="1" x14ac:dyDescent="0.2"/>
    <row r="15441" ht="12.75" hidden="1" customHeight="1" x14ac:dyDescent="0.2"/>
    <row r="15442" ht="12.75" hidden="1" customHeight="1" x14ac:dyDescent="0.2"/>
    <row r="15443" ht="12.75" hidden="1" customHeight="1" x14ac:dyDescent="0.2"/>
    <row r="15444" ht="12.75" hidden="1" customHeight="1" x14ac:dyDescent="0.2"/>
    <row r="15445" ht="12.75" hidden="1" customHeight="1" x14ac:dyDescent="0.2"/>
    <row r="15446" ht="12.75" hidden="1" customHeight="1" x14ac:dyDescent="0.2"/>
    <row r="15447" ht="12.75" hidden="1" customHeight="1" x14ac:dyDescent="0.2"/>
    <row r="15448" ht="12.75" hidden="1" customHeight="1" x14ac:dyDescent="0.2"/>
    <row r="15449" ht="12.75" hidden="1" customHeight="1" x14ac:dyDescent="0.2"/>
    <row r="15450" ht="12.75" hidden="1" customHeight="1" x14ac:dyDescent="0.2"/>
    <row r="15451" ht="12.75" hidden="1" customHeight="1" x14ac:dyDescent="0.2"/>
    <row r="15452" ht="12.75" hidden="1" customHeight="1" x14ac:dyDescent="0.2"/>
    <row r="15453" ht="12.75" hidden="1" customHeight="1" x14ac:dyDescent="0.2"/>
    <row r="15454" ht="12.75" hidden="1" customHeight="1" x14ac:dyDescent="0.2"/>
    <row r="15455" ht="12.75" hidden="1" customHeight="1" x14ac:dyDescent="0.2"/>
    <row r="15456" ht="12.75" hidden="1" customHeight="1" x14ac:dyDescent="0.2"/>
    <row r="15457" ht="12.75" hidden="1" customHeight="1" x14ac:dyDescent="0.2"/>
    <row r="15458" ht="12.75" hidden="1" customHeight="1" x14ac:dyDescent="0.2"/>
    <row r="15459" ht="12.75" hidden="1" customHeight="1" x14ac:dyDescent="0.2"/>
    <row r="15460" ht="12.75" hidden="1" customHeight="1" x14ac:dyDescent="0.2"/>
    <row r="15461" ht="12.75" hidden="1" customHeight="1" x14ac:dyDescent="0.2"/>
    <row r="15462" ht="12.75" hidden="1" customHeight="1" x14ac:dyDescent="0.2"/>
    <row r="15463" ht="12.75" hidden="1" customHeight="1" x14ac:dyDescent="0.2"/>
    <row r="15464" ht="12.75" hidden="1" customHeight="1" x14ac:dyDescent="0.2"/>
    <row r="15465" ht="12.75" hidden="1" customHeight="1" x14ac:dyDescent="0.2"/>
    <row r="15466" ht="12.75" hidden="1" customHeight="1" x14ac:dyDescent="0.2"/>
    <row r="15467" ht="12.75" hidden="1" customHeight="1" x14ac:dyDescent="0.2"/>
    <row r="15468" ht="12.75" hidden="1" customHeight="1" x14ac:dyDescent="0.2"/>
    <row r="15469" ht="12.75" hidden="1" customHeight="1" x14ac:dyDescent="0.2"/>
    <row r="15470" ht="12.75" hidden="1" customHeight="1" x14ac:dyDescent="0.2"/>
    <row r="15471" ht="12.75" hidden="1" customHeight="1" x14ac:dyDescent="0.2"/>
    <row r="15472" ht="12.75" hidden="1" customHeight="1" x14ac:dyDescent="0.2"/>
    <row r="15473" ht="12.75" hidden="1" customHeight="1" x14ac:dyDescent="0.2"/>
    <row r="15474" ht="12.75" hidden="1" customHeight="1" x14ac:dyDescent="0.2"/>
    <row r="15475" ht="12.75" hidden="1" customHeight="1" x14ac:dyDescent="0.2"/>
    <row r="15476" ht="12.75" hidden="1" customHeight="1" x14ac:dyDescent="0.2"/>
    <row r="15477" ht="12.75" hidden="1" customHeight="1" x14ac:dyDescent="0.2"/>
    <row r="15478" ht="12.75" hidden="1" customHeight="1" x14ac:dyDescent="0.2"/>
    <row r="15479" ht="12.75" hidden="1" customHeight="1" x14ac:dyDescent="0.2"/>
    <row r="15480" ht="12.75" hidden="1" customHeight="1" x14ac:dyDescent="0.2"/>
    <row r="15481" ht="12.75" hidden="1" customHeight="1" x14ac:dyDescent="0.2"/>
    <row r="15482" ht="12.75" hidden="1" customHeight="1" x14ac:dyDescent="0.2"/>
    <row r="15483" ht="12.75" hidden="1" customHeight="1" x14ac:dyDescent="0.2"/>
    <row r="15484" ht="12.75" hidden="1" customHeight="1" x14ac:dyDescent="0.2"/>
    <row r="15485" ht="12.75" hidden="1" customHeight="1" x14ac:dyDescent="0.2"/>
    <row r="15486" ht="12.75" hidden="1" customHeight="1" x14ac:dyDescent="0.2"/>
    <row r="15487" ht="12.75" hidden="1" customHeight="1" x14ac:dyDescent="0.2"/>
    <row r="15488" ht="12.75" hidden="1" customHeight="1" x14ac:dyDescent="0.2"/>
    <row r="15489" ht="12.75" hidden="1" customHeight="1" x14ac:dyDescent="0.2"/>
    <row r="15490" ht="12.75" hidden="1" customHeight="1" x14ac:dyDescent="0.2"/>
    <row r="15491" ht="12.75" hidden="1" customHeight="1" x14ac:dyDescent="0.2"/>
    <row r="15492" ht="12.75" hidden="1" customHeight="1" x14ac:dyDescent="0.2"/>
    <row r="15493" ht="12.75" hidden="1" customHeight="1" x14ac:dyDescent="0.2"/>
    <row r="15494" ht="12.75" hidden="1" customHeight="1" x14ac:dyDescent="0.2"/>
    <row r="15495" ht="12.75" hidden="1" customHeight="1" x14ac:dyDescent="0.2"/>
    <row r="15496" ht="12.75" hidden="1" customHeight="1" x14ac:dyDescent="0.2"/>
    <row r="15497" ht="12.75" hidden="1" customHeight="1" x14ac:dyDescent="0.2"/>
    <row r="15498" ht="12.75" hidden="1" customHeight="1" x14ac:dyDescent="0.2"/>
    <row r="15499" ht="12.75" hidden="1" customHeight="1" x14ac:dyDescent="0.2"/>
    <row r="15500" ht="12.75" hidden="1" customHeight="1" x14ac:dyDescent="0.2"/>
    <row r="15501" ht="12.75" hidden="1" customHeight="1" x14ac:dyDescent="0.2"/>
    <row r="15502" ht="12.75" hidden="1" customHeight="1" x14ac:dyDescent="0.2"/>
    <row r="15503" ht="12.75" hidden="1" customHeight="1" x14ac:dyDescent="0.2"/>
    <row r="15504" ht="12.75" hidden="1" customHeight="1" x14ac:dyDescent="0.2"/>
    <row r="15505" ht="12.75" hidden="1" customHeight="1" x14ac:dyDescent="0.2"/>
    <row r="15506" ht="12.75" hidden="1" customHeight="1" x14ac:dyDescent="0.2"/>
    <row r="15507" ht="12.75" hidden="1" customHeight="1" x14ac:dyDescent="0.2"/>
    <row r="15508" ht="12.75" hidden="1" customHeight="1" x14ac:dyDescent="0.2"/>
    <row r="15509" ht="12.75" hidden="1" customHeight="1" x14ac:dyDescent="0.2"/>
    <row r="15510" ht="12.75" hidden="1" customHeight="1" x14ac:dyDescent="0.2"/>
    <row r="15511" ht="12.75" hidden="1" customHeight="1" x14ac:dyDescent="0.2"/>
    <row r="15512" ht="12.75" hidden="1" customHeight="1" x14ac:dyDescent="0.2"/>
    <row r="15513" ht="12.75" hidden="1" customHeight="1" x14ac:dyDescent="0.2"/>
    <row r="15514" ht="12.75" hidden="1" customHeight="1" x14ac:dyDescent="0.2"/>
    <row r="15515" ht="12.75" hidden="1" customHeight="1" x14ac:dyDescent="0.2"/>
    <row r="15516" ht="12.75" hidden="1" customHeight="1" x14ac:dyDescent="0.2"/>
    <row r="15517" ht="12.75" hidden="1" customHeight="1" x14ac:dyDescent="0.2"/>
    <row r="15518" ht="12.75" hidden="1" customHeight="1" x14ac:dyDescent="0.2"/>
    <row r="15519" ht="12.75" hidden="1" customHeight="1" x14ac:dyDescent="0.2"/>
    <row r="15520" ht="12.75" hidden="1" customHeight="1" x14ac:dyDescent="0.2"/>
    <row r="15521" ht="12.75" hidden="1" customHeight="1" x14ac:dyDescent="0.2"/>
    <row r="15522" ht="12.75" hidden="1" customHeight="1" x14ac:dyDescent="0.2"/>
    <row r="15523" ht="12.75" hidden="1" customHeight="1" x14ac:dyDescent="0.2"/>
    <row r="15524" ht="12.75" hidden="1" customHeight="1" x14ac:dyDescent="0.2"/>
    <row r="15525" ht="12.75" hidden="1" customHeight="1" x14ac:dyDescent="0.2"/>
    <row r="15526" ht="12.75" hidden="1" customHeight="1" x14ac:dyDescent="0.2"/>
    <row r="15527" ht="12.75" hidden="1" customHeight="1" x14ac:dyDescent="0.2"/>
    <row r="15528" ht="12.75" hidden="1" customHeight="1" x14ac:dyDescent="0.2"/>
    <row r="15529" ht="12.75" hidden="1" customHeight="1" x14ac:dyDescent="0.2"/>
    <row r="15530" ht="12.75" hidden="1" customHeight="1" x14ac:dyDescent="0.2"/>
    <row r="15531" ht="12.75" hidden="1" customHeight="1" x14ac:dyDescent="0.2"/>
    <row r="15532" ht="12.75" hidden="1" customHeight="1" x14ac:dyDescent="0.2"/>
    <row r="15533" ht="12.75" hidden="1" customHeight="1" x14ac:dyDescent="0.2"/>
    <row r="15534" ht="12.75" hidden="1" customHeight="1" x14ac:dyDescent="0.2"/>
    <row r="15535" ht="12.75" hidden="1" customHeight="1" x14ac:dyDescent="0.2"/>
    <row r="15536" ht="12.75" hidden="1" customHeight="1" x14ac:dyDescent="0.2"/>
    <row r="15537" ht="12.75" hidden="1" customHeight="1" x14ac:dyDescent="0.2"/>
    <row r="15538" ht="12.75" hidden="1" customHeight="1" x14ac:dyDescent="0.2"/>
    <row r="15539" ht="12.75" hidden="1" customHeight="1" x14ac:dyDescent="0.2"/>
    <row r="15540" ht="12.75" hidden="1" customHeight="1" x14ac:dyDescent="0.2"/>
    <row r="15541" ht="12.75" hidden="1" customHeight="1" x14ac:dyDescent="0.2"/>
    <row r="15542" ht="12.75" hidden="1" customHeight="1" x14ac:dyDescent="0.2"/>
    <row r="15543" ht="12.75" hidden="1" customHeight="1" x14ac:dyDescent="0.2"/>
    <row r="15544" ht="12.75" hidden="1" customHeight="1" x14ac:dyDescent="0.2"/>
    <row r="15545" ht="12.75" hidden="1" customHeight="1" x14ac:dyDescent="0.2"/>
    <row r="15546" ht="12.75" hidden="1" customHeight="1" x14ac:dyDescent="0.2"/>
    <row r="15547" ht="12.75" hidden="1" customHeight="1" x14ac:dyDescent="0.2"/>
    <row r="15548" ht="12.75" hidden="1" customHeight="1" x14ac:dyDescent="0.2"/>
    <row r="15549" ht="12.75" hidden="1" customHeight="1" x14ac:dyDescent="0.2"/>
    <row r="15550" ht="12.75" hidden="1" customHeight="1" x14ac:dyDescent="0.2"/>
    <row r="15551" ht="12.75" hidden="1" customHeight="1" x14ac:dyDescent="0.2"/>
    <row r="15552" ht="12.75" hidden="1" customHeight="1" x14ac:dyDescent="0.2"/>
    <row r="15553" ht="12.75" hidden="1" customHeight="1" x14ac:dyDescent="0.2"/>
    <row r="15554" ht="12.75" hidden="1" customHeight="1" x14ac:dyDescent="0.2"/>
    <row r="15555" ht="12.75" hidden="1" customHeight="1" x14ac:dyDescent="0.2"/>
    <row r="15556" ht="12.75" hidden="1" customHeight="1" x14ac:dyDescent="0.2"/>
    <row r="15557" ht="12.75" hidden="1" customHeight="1" x14ac:dyDescent="0.2"/>
    <row r="15558" ht="12.75" hidden="1" customHeight="1" x14ac:dyDescent="0.2"/>
    <row r="15559" ht="12.75" hidden="1" customHeight="1" x14ac:dyDescent="0.2"/>
    <row r="15560" ht="12.75" hidden="1" customHeight="1" x14ac:dyDescent="0.2"/>
    <row r="15561" ht="12.75" hidden="1" customHeight="1" x14ac:dyDescent="0.2"/>
    <row r="15562" ht="12.75" hidden="1" customHeight="1" x14ac:dyDescent="0.2"/>
    <row r="15563" ht="12.75" hidden="1" customHeight="1" x14ac:dyDescent="0.2"/>
    <row r="15564" ht="12.75" hidden="1" customHeight="1" x14ac:dyDescent="0.2"/>
    <row r="15565" ht="12.75" hidden="1" customHeight="1" x14ac:dyDescent="0.2"/>
    <row r="15566" ht="12.75" hidden="1" customHeight="1" x14ac:dyDescent="0.2"/>
    <row r="15567" ht="12.75" hidden="1" customHeight="1" x14ac:dyDescent="0.2"/>
    <row r="15568" ht="12.75" hidden="1" customHeight="1" x14ac:dyDescent="0.2"/>
    <row r="15569" ht="12.75" hidden="1" customHeight="1" x14ac:dyDescent="0.2"/>
    <row r="15570" ht="12.75" hidden="1" customHeight="1" x14ac:dyDescent="0.2"/>
    <row r="15571" ht="12.75" hidden="1" customHeight="1" x14ac:dyDescent="0.2"/>
    <row r="15572" ht="12.75" hidden="1" customHeight="1" x14ac:dyDescent="0.2"/>
    <row r="15573" ht="12.75" hidden="1" customHeight="1" x14ac:dyDescent="0.2"/>
    <row r="15574" ht="12.75" hidden="1" customHeight="1" x14ac:dyDescent="0.2"/>
    <row r="15575" ht="12.75" hidden="1" customHeight="1" x14ac:dyDescent="0.2"/>
    <row r="15576" ht="12.75" hidden="1" customHeight="1" x14ac:dyDescent="0.2"/>
    <row r="15577" ht="12.75" hidden="1" customHeight="1" x14ac:dyDescent="0.2"/>
    <row r="15578" ht="12.75" hidden="1" customHeight="1" x14ac:dyDescent="0.2"/>
    <row r="15579" ht="12.75" hidden="1" customHeight="1" x14ac:dyDescent="0.2"/>
    <row r="15580" ht="12.75" hidden="1" customHeight="1" x14ac:dyDescent="0.2"/>
    <row r="15581" ht="12.75" hidden="1" customHeight="1" x14ac:dyDescent="0.2"/>
    <row r="15582" ht="12.75" hidden="1" customHeight="1" x14ac:dyDescent="0.2"/>
    <row r="15583" ht="12.75" hidden="1" customHeight="1" x14ac:dyDescent="0.2"/>
    <row r="15584" ht="12.75" hidden="1" customHeight="1" x14ac:dyDescent="0.2"/>
    <row r="15585" ht="12.75" hidden="1" customHeight="1" x14ac:dyDescent="0.2"/>
    <row r="15586" ht="12.75" hidden="1" customHeight="1" x14ac:dyDescent="0.2"/>
    <row r="15587" ht="12.75" hidden="1" customHeight="1" x14ac:dyDescent="0.2"/>
    <row r="15588" ht="12.75" hidden="1" customHeight="1" x14ac:dyDescent="0.2"/>
    <row r="15589" ht="12.75" hidden="1" customHeight="1" x14ac:dyDescent="0.2"/>
    <row r="15590" ht="12.75" hidden="1" customHeight="1" x14ac:dyDescent="0.2"/>
    <row r="15591" ht="12.75" hidden="1" customHeight="1" x14ac:dyDescent="0.2"/>
    <row r="15592" ht="12.75" hidden="1" customHeight="1" x14ac:dyDescent="0.2"/>
    <row r="15593" ht="12.75" hidden="1" customHeight="1" x14ac:dyDescent="0.2"/>
    <row r="15594" ht="12.75" hidden="1" customHeight="1" x14ac:dyDescent="0.2"/>
    <row r="15595" ht="12.75" hidden="1" customHeight="1" x14ac:dyDescent="0.2"/>
    <row r="15596" ht="12.75" hidden="1" customHeight="1" x14ac:dyDescent="0.2"/>
    <row r="15597" ht="12.75" hidden="1" customHeight="1" x14ac:dyDescent="0.2"/>
    <row r="15598" ht="12.75" hidden="1" customHeight="1" x14ac:dyDescent="0.2"/>
    <row r="15599" ht="12.75" hidden="1" customHeight="1" x14ac:dyDescent="0.2"/>
    <row r="15600" ht="12.75" hidden="1" customHeight="1" x14ac:dyDescent="0.2"/>
    <row r="15601" ht="12.75" hidden="1" customHeight="1" x14ac:dyDescent="0.2"/>
    <row r="15602" ht="12.75" hidden="1" customHeight="1" x14ac:dyDescent="0.2"/>
    <row r="15603" ht="12.75" hidden="1" customHeight="1" x14ac:dyDescent="0.2"/>
    <row r="15604" ht="12.75" hidden="1" customHeight="1" x14ac:dyDescent="0.2"/>
    <row r="15605" ht="12.75" hidden="1" customHeight="1" x14ac:dyDescent="0.2"/>
    <row r="15606" ht="12.75" hidden="1" customHeight="1" x14ac:dyDescent="0.2"/>
    <row r="15607" ht="12.75" hidden="1" customHeight="1" x14ac:dyDescent="0.2"/>
    <row r="15608" ht="12.75" hidden="1" customHeight="1" x14ac:dyDescent="0.2"/>
    <row r="15609" ht="12.75" hidden="1" customHeight="1" x14ac:dyDescent="0.2"/>
    <row r="15610" ht="12.75" hidden="1" customHeight="1" x14ac:dyDescent="0.2"/>
    <row r="15611" ht="12.75" hidden="1" customHeight="1" x14ac:dyDescent="0.2"/>
    <row r="15612" ht="12.75" hidden="1" customHeight="1" x14ac:dyDescent="0.2"/>
    <row r="15613" ht="12.75" hidden="1" customHeight="1" x14ac:dyDescent="0.2"/>
    <row r="15614" ht="12.75" hidden="1" customHeight="1" x14ac:dyDescent="0.2"/>
    <row r="15615" ht="12.75" hidden="1" customHeight="1" x14ac:dyDescent="0.2"/>
    <row r="15616" ht="12.75" hidden="1" customHeight="1" x14ac:dyDescent="0.2"/>
    <row r="15617" ht="12.75" hidden="1" customHeight="1" x14ac:dyDescent="0.2"/>
    <row r="15618" ht="12.75" hidden="1" customHeight="1" x14ac:dyDescent="0.2"/>
    <row r="15619" ht="12.75" hidden="1" customHeight="1" x14ac:dyDescent="0.2"/>
    <row r="15620" ht="12.75" hidden="1" customHeight="1" x14ac:dyDescent="0.2"/>
    <row r="15621" ht="12.75" hidden="1" customHeight="1" x14ac:dyDescent="0.2"/>
    <row r="15622" ht="12.75" hidden="1" customHeight="1" x14ac:dyDescent="0.2"/>
    <row r="15623" ht="12.75" hidden="1" customHeight="1" x14ac:dyDescent="0.2"/>
    <row r="15624" ht="12.75" hidden="1" customHeight="1" x14ac:dyDescent="0.2"/>
    <row r="15625" ht="12.75" hidden="1" customHeight="1" x14ac:dyDescent="0.2"/>
    <row r="15626" ht="12.75" hidden="1" customHeight="1" x14ac:dyDescent="0.2"/>
    <row r="15627" ht="12.75" hidden="1" customHeight="1" x14ac:dyDescent="0.2"/>
    <row r="15628" ht="12.75" hidden="1" customHeight="1" x14ac:dyDescent="0.2"/>
    <row r="15629" ht="12.75" hidden="1" customHeight="1" x14ac:dyDescent="0.2"/>
    <row r="15630" ht="12.75" hidden="1" customHeight="1" x14ac:dyDescent="0.2"/>
    <row r="15631" ht="12.75" hidden="1" customHeight="1" x14ac:dyDescent="0.2"/>
    <row r="15632" ht="12.75" hidden="1" customHeight="1" x14ac:dyDescent="0.2"/>
    <row r="15633" ht="12.75" hidden="1" customHeight="1" x14ac:dyDescent="0.2"/>
    <row r="15634" ht="12.75" hidden="1" customHeight="1" x14ac:dyDescent="0.2"/>
    <row r="15635" ht="12.75" hidden="1" customHeight="1" x14ac:dyDescent="0.2"/>
    <row r="15636" ht="12.75" hidden="1" customHeight="1" x14ac:dyDescent="0.2"/>
    <row r="15637" ht="12.75" hidden="1" customHeight="1" x14ac:dyDescent="0.2"/>
    <row r="15638" ht="12.75" hidden="1" customHeight="1" x14ac:dyDescent="0.2"/>
    <row r="15639" ht="12.75" hidden="1" customHeight="1" x14ac:dyDescent="0.2"/>
    <row r="15640" ht="12.75" hidden="1" customHeight="1" x14ac:dyDescent="0.2"/>
    <row r="15641" ht="12.75" hidden="1" customHeight="1" x14ac:dyDescent="0.2"/>
    <row r="15642" ht="12.75" hidden="1" customHeight="1" x14ac:dyDescent="0.2"/>
    <row r="15643" ht="12.75" hidden="1" customHeight="1" x14ac:dyDescent="0.2"/>
    <row r="15644" ht="12.75" hidden="1" customHeight="1" x14ac:dyDescent="0.2"/>
    <row r="15645" ht="12.75" hidden="1" customHeight="1" x14ac:dyDescent="0.2"/>
    <row r="15646" ht="12.75" hidden="1" customHeight="1" x14ac:dyDescent="0.2"/>
    <row r="15647" ht="12.75" hidden="1" customHeight="1" x14ac:dyDescent="0.2"/>
    <row r="15648" ht="12.75" hidden="1" customHeight="1" x14ac:dyDescent="0.2"/>
    <row r="15649" ht="12.75" hidden="1" customHeight="1" x14ac:dyDescent="0.2"/>
    <row r="15650" ht="12.75" hidden="1" customHeight="1" x14ac:dyDescent="0.2"/>
    <row r="15651" ht="12.75" hidden="1" customHeight="1" x14ac:dyDescent="0.2"/>
    <row r="15652" ht="12.75" hidden="1" customHeight="1" x14ac:dyDescent="0.2"/>
    <row r="15653" ht="12.75" hidden="1" customHeight="1" x14ac:dyDescent="0.2"/>
    <row r="15654" ht="12.75" hidden="1" customHeight="1" x14ac:dyDescent="0.2"/>
    <row r="15655" ht="12.75" hidden="1" customHeight="1" x14ac:dyDescent="0.2"/>
    <row r="15656" ht="12.75" hidden="1" customHeight="1" x14ac:dyDescent="0.2"/>
    <row r="15657" ht="12.75" hidden="1" customHeight="1" x14ac:dyDescent="0.2"/>
    <row r="15658" ht="12.75" hidden="1" customHeight="1" x14ac:dyDescent="0.2"/>
    <row r="15659" ht="12.75" hidden="1" customHeight="1" x14ac:dyDescent="0.2"/>
    <row r="15660" ht="12.75" hidden="1" customHeight="1" x14ac:dyDescent="0.2"/>
    <row r="15661" ht="12.75" hidden="1" customHeight="1" x14ac:dyDescent="0.2"/>
    <row r="15662" ht="12.75" hidden="1" customHeight="1" x14ac:dyDescent="0.2"/>
    <row r="15663" ht="12.75" hidden="1" customHeight="1" x14ac:dyDescent="0.2"/>
    <row r="15664" ht="12.75" hidden="1" customHeight="1" x14ac:dyDescent="0.2"/>
    <row r="15665" ht="12.75" hidden="1" customHeight="1" x14ac:dyDescent="0.2"/>
    <row r="15666" ht="12.75" hidden="1" customHeight="1" x14ac:dyDescent="0.2"/>
    <row r="15667" ht="12.75" hidden="1" customHeight="1" x14ac:dyDescent="0.2"/>
    <row r="15668" ht="12.75" hidden="1" customHeight="1" x14ac:dyDescent="0.2"/>
    <row r="15669" ht="12.75" hidden="1" customHeight="1" x14ac:dyDescent="0.2"/>
    <row r="15670" ht="12.75" hidden="1" customHeight="1" x14ac:dyDescent="0.2"/>
    <row r="15671" ht="12.75" hidden="1" customHeight="1" x14ac:dyDescent="0.2"/>
    <row r="15672" ht="12.75" hidden="1" customHeight="1" x14ac:dyDescent="0.2"/>
    <row r="15673" ht="12.75" hidden="1" customHeight="1" x14ac:dyDescent="0.2"/>
    <row r="15674" ht="12.75" hidden="1" customHeight="1" x14ac:dyDescent="0.2"/>
    <row r="15675" ht="12.75" hidden="1" customHeight="1" x14ac:dyDescent="0.2"/>
    <row r="15676" ht="12.75" hidden="1" customHeight="1" x14ac:dyDescent="0.2"/>
    <row r="15677" ht="12.75" hidden="1" customHeight="1" x14ac:dyDescent="0.2"/>
    <row r="15678" ht="12.75" hidden="1" customHeight="1" x14ac:dyDescent="0.2"/>
    <row r="15679" ht="12.75" hidden="1" customHeight="1" x14ac:dyDescent="0.2"/>
    <row r="15680" ht="12.75" hidden="1" customHeight="1" x14ac:dyDescent="0.2"/>
    <row r="15681" ht="12.75" hidden="1" customHeight="1" x14ac:dyDescent="0.2"/>
    <row r="15682" ht="12.75" hidden="1" customHeight="1" x14ac:dyDescent="0.2"/>
    <row r="15683" ht="12.75" hidden="1" customHeight="1" x14ac:dyDescent="0.2"/>
    <row r="15684" ht="12.75" hidden="1" customHeight="1" x14ac:dyDescent="0.2"/>
    <row r="15685" ht="12.75" hidden="1" customHeight="1" x14ac:dyDescent="0.2"/>
    <row r="15686" ht="12.75" hidden="1" customHeight="1" x14ac:dyDescent="0.2"/>
    <row r="15687" ht="12.75" hidden="1" customHeight="1" x14ac:dyDescent="0.2"/>
    <row r="15688" ht="12.75" hidden="1" customHeight="1" x14ac:dyDescent="0.2"/>
    <row r="15689" ht="12.75" hidden="1" customHeight="1" x14ac:dyDescent="0.2"/>
    <row r="15690" ht="12.75" hidden="1" customHeight="1" x14ac:dyDescent="0.2"/>
    <row r="15691" ht="12.75" hidden="1" customHeight="1" x14ac:dyDescent="0.2"/>
    <row r="15692" ht="12.75" hidden="1" customHeight="1" x14ac:dyDescent="0.2"/>
    <row r="15693" ht="12.75" hidden="1" customHeight="1" x14ac:dyDescent="0.2"/>
    <row r="15694" ht="12.75" hidden="1" customHeight="1" x14ac:dyDescent="0.2"/>
    <row r="15695" ht="12.75" hidden="1" customHeight="1" x14ac:dyDescent="0.2"/>
    <row r="15696" ht="12.75" hidden="1" customHeight="1" x14ac:dyDescent="0.2"/>
    <row r="15697" ht="12.75" hidden="1" customHeight="1" x14ac:dyDescent="0.2"/>
    <row r="15698" ht="12.75" hidden="1" customHeight="1" x14ac:dyDescent="0.2"/>
    <row r="15699" ht="12.75" hidden="1" customHeight="1" x14ac:dyDescent="0.2"/>
    <row r="15700" ht="12.75" hidden="1" customHeight="1" x14ac:dyDescent="0.2"/>
    <row r="15701" ht="12.75" hidden="1" customHeight="1" x14ac:dyDescent="0.2"/>
    <row r="15702" ht="12.75" hidden="1" customHeight="1" x14ac:dyDescent="0.2"/>
    <row r="15703" ht="12.75" hidden="1" customHeight="1" x14ac:dyDescent="0.2"/>
    <row r="15704" ht="12.75" hidden="1" customHeight="1" x14ac:dyDescent="0.2"/>
    <row r="15705" ht="12.75" hidden="1" customHeight="1" x14ac:dyDescent="0.2"/>
    <row r="15706" ht="12.75" hidden="1" customHeight="1" x14ac:dyDescent="0.2"/>
    <row r="15707" ht="12.75" hidden="1" customHeight="1" x14ac:dyDescent="0.2"/>
    <row r="15708" ht="12.75" hidden="1" customHeight="1" x14ac:dyDescent="0.2"/>
    <row r="15709" ht="12.75" hidden="1" customHeight="1" x14ac:dyDescent="0.2"/>
    <row r="15710" ht="12.75" hidden="1" customHeight="1" x14ac:dyDescent="0.2"/>
    <row r="15711" ht="12.75" hidden="1" customHeight="1" x14ac:dyDescent="0.2"/>
    <row r="15712" ht="12.75" hidden="1" customHeight="1" x14ac:dyDescent="0.2"/>
    <row r="15713" ht="12.75" hidden="1" customHeight="1" x14ac:dyDescent="0.2"/>
    <row r="15714" ht="12.75" hidden="1" customHeight="1" x14ac:dyDescent="0.2"/>
    <row r="15715" ht="12.75" hidden="1" customHeight="1" x14ac:dyDescent="0.2"/>
    <row r="15716" ht="12.75" hidden="1" customHeight="1" x14ac:dyDescent="0.2"/>
    <row r="15717" ht="12.75" hidden="1" customHeight="1" x14ac:dyDescent="0.2"/>
    <row r="15718" ht="12.75" hidden="1" customHeight="1" x14ac:dyDescent="0.2"/>
    <row r="15719" ht="12.75" hidden="1" customHeight="1" x14ac:dyDescent="0.2"/>
    <row r="15720" ht="12.75" hidden="1" customHeight="1" x14ac:dyDescent="0.2"/>
    <row r="15721" ht="12.75" hidden="1" customHeight="1" x14ac:dyDescent="0.2"/>
    <row r="15722" ht="12.75" hidden="1" customHeight="1" x14ac:dyDescent="0.2"/>
    <row r="15723" ht="12.75" hidden="1" customHeight="1" x14ac:dyDescent="0.2"/>
    <row r="15724" ht="12.75" hidden="1" customHeight="1" x14ac:dyDescent="0.2"/>
    <row r="15725" ht="12.75" hidden="1" customHeight="1" x14ac:dyDescent="0.2"/>
    <row r="15726" ht="12.75" hidden="1" customHeight="1" x14ac:dyDescent="0.2"/>
    <row r="15727" ht="12.75" hidden="1" customHeight="1" x14ac:dyDescent="0.2"/>
    <row r="15728" ht="12.75" hidden="1" customHeight="1" x14ac:dyDescent="0.2"/>
    <row r="15729" ht="12.75" hidden="1" customHeight="1" x14ac:dyDescent="0.2"/>
    <row r="15730" ht="12.75" hidden="1" customHeight="1" x14ac:dyDescent="0.2"/>
    <row r="15731" ht="12.75" hidden="1" customHeight="1" x14ac:dyDescent="0.2"/>
    <row r="15732" ht="12.75" hidden="1" customHeight="1" x14ac:dyDescent="0.2"/>
    <row r="15733" ht="12.75" hidden="1" customHeight="1" x14ac:dyDescent="0.2"/>
    <row r="15734" ht="12.75" hidden="1" customHeight="1" x14ac:dyDescent="0.2"/>
    <row r="15735" ht="12.75" hidden="1" customHeight="1" x14ac:dyDescent="0.2"/>
    <row r="15736" ht="12.75" hidden="1" customHeight="1" x14ac:dyDescent="0.2"/>
    <row r="15737" ht="12.75" hidden="1" customHeight="1" x14ac:dyDescent="0.2"/>
    <row r="15738" ht="12.75" hidden="1" customHeight="1" x14ac:dyDescent="0.2"/>
    <row r="15739" ht="12.75" hidden="1" customHeight="1" x14ac:dyDescent="0.2"/>
    <row r="15740" ht="12.75" hidden="1" customHeight="1" x14ac:dyDescent="0.2"/>
    <row r="15741" ht="12.75" hidden="1" customHeight="1" x14ac:dyDescent="0.2"/>
    <row r="15742" ht="12.75" hidden="1" customHeight="1" x14ac:dyDescent="0.2"/>
    <row r="15743" ht="12.75" hidden="1" customHeight="1" x14ac:dyDescent="0.2"/>
    <row r="15744" ht="12.75" hidden="1" customHeight="1" x14ac:dyDescent="0.2"/>
    <row r="15745" ht="12.75" hidden="1" customHeight="1" x14ac:dyDescent="0.2"/>
    <row r="15746" ht="12.75" hidden="1" customHeight="1" x14ac:dyDescent="0.2"/>
    <row r="15747" ht="12.75" hidden="1" customHeight="1" x14ac:dyDescent="0.2"/>
    <row r="15748" ht="12.75" hidden="1" customHeight="1" x14ac:dyDescent="0.2"/>
    <row r="15749" ht="12.75" hidden="1" customHeight="1" x14ac:dyDescent="0.2"/>
    <row r="15750" ht="12.75" hidden="1" customHeight="1" x14ac:dyDescent="0.2"/>
    <row r="15751" ht="12.75" hidden="1" customHeight="1" x14ac:dyDescent="0.2"/>
    <row r="15752" ht="12.75" hidden="1" customHeight="1" x14ac:dyDescent="0.2"/>
    <row r="15753" ht="12.75" hidden="1" customHeight="1" x14ac:dyDescent="0.2"/>
    <row r="15754" ht="12.75" hidden="1" customHeight="1" x14ac:dyDescent="0.2"/>
    <row r="15755" ht="12.75" hidden="1" customHeight="1" x14ac:dyDescent="0.2"/>
    <row r="15756" ht="12.75" hidden="1" customHeight="1" x14ac:dyDescent="0.2"/>
    <row r="15757" ht="12.75" hidden="1" customHeight="1" x14ac:dyDescent="0.2"/>
    <row r="15758" ht="12.75" hidden="1" customHeight="1" x14ac:dyDescent="0.2"/>
    <row r="15759" ht="12.75" hidden="1" customHeight="1" x14ac:dyDescent="0.2"/>
    <row r="15760" ht="12.75" hidden="1" customHeight="1" x14ac:dyDescent="0.2"/>
    <row r="15761" ht="12.75" hidden="1" customHeight="1" x14ac:dyDescent="0.2"/>
    <row r="15762" ht="12.75" hidden="1" customHeight="1" x14ac:dyDescent="0.2"/>
    <row r="15763" ht="12.75" hidden="1" customHeight="1" x14ac:dyDescent="0.2"/>
    <row r="15764" ht="12.75" hidden="1" customHeight="1" x14ac:dyDescent="0.2"/>
    <row r="15765" ht="12.75" hidden="1" customHeight="1" x14ac:dyDescent="0.2"/>
    <row r="15766" ht="12.75" hidden="1" customHeight="1" x14ac:dyDescent="0.2"/>
    <row r="15767" ht="12.75" hidden="1" customHeight="1" x14ac:dyDescent="0.2"/>
    <row r="15768" ht="12.75" hidden="1" customHeight="1" x14ac:dyDescent="0.2"/>
    <row r="15769" ht="12.75" hidden="1" customHeight="1" x14ac:dyDescent="0.2"/>
    <row r="15770" ht="12.75" hidden="1" customHeight="1" x14ac:dyDescent="0.2"/>
    <row r="15771" ht="12.75" hidden="1" customHeight="1" x14ac:dyDescent="0.2"/>
    <row r="15772" ht="12.75" hidden="1" customHeight="1" x14ac:dyDescent="0.2"/>
    <row r="15773" ht="12.75" hidden="1" customHeight="1" x14ac:dyDescent="0.2"/>
    <row r="15774" ht="12.75" hidden="1" customHeight="1" x14ac:dyDescent="0.2"/>
    <row r="15775" ht="12.75" hidden="1" customHeight="1" x14ac:dyDescent="0.2"/>
    <row r="15776" ht="12.75" hidden="1" customHeight="1" x14ac:dyDescent="0.2"/>
    <row r="15777" ht="12.75" hidden="1" customHeight="1" x14ac:dyDescent="0.2"/>
    <row r="15778" ht="12.75" hidden="1" customHeight="1" x14ac:dyDescent="0.2"/>
    <row r="15779" ht="12.75" hidden="1" customHeight="1" x14ac:dyDescent="0.2"/>
    <row r="15780" ht="12.75" hidden="1" customHeight="1" x14ac:dyDescent="0.2"/>
    <row r="15781" ht="12.75" hidden="1" customHeight="1" x14ac:dyDescent="0.2"/>
    <row r="15782" ht="12.75" hidden="1" customHeight="1" x14ac:dyDescent="0.2"/>
    <row r="15783" ht="12.75" hidden="1" customHeight="1" x14ac:dyDescent="0.2"/>
    <row r="15784" ht="12.75" hidden="1" customHeight="1" x14ac:dyDescent="0.2"/>
    <row r="15785" ht="12.75" hidden="1" customHeight="1" x14ac:dyDescent="0.2"/>
    <row r="15786" ht="12.75" hidden="1" customHeight="1" x14ac:dyDescent="0.2"/>
    <row r="15787" ht="12.75" hidden="1" customHeight="1" x14ac:dyDescent="0.2"/>
    <row r="15788" ht="12.75" hidden="1" customHeight="1" x14ac:dyDescent="0.2"/>
    <row r="15789" ht="12.75" hidden="1" customHeight="1" x14ac:dyDescent="0.2"/>
    <row r="15790" ht="12.75" hidden="1" customHeight="1" x14ac:dyDescent="0.2"/>
    <row r="15791" ht="12.75" hidden="1" customHeight="1" x14ac:dyDescent="0.2"/>
    <row r="15792" ht="12.75" hidden="1" customHeight="1" x14ac:dyDescent="0.2"/>
    <row r="15793" ht="12.75" hidden="1" customHeight="1" x14ac:dyDescent="0.2"/>
    <row r="15794" ht="12.75" hidden="1" customHeight="1" x14ac:dyDescent="0.2"/>
    <row r="15795" ht="12.75" hidden="1" customHeight="1" x14ac:dyDescent="0.2"/>
    <row r="15796" ht="12.75" hidden="1" customHeight="1" x14ac:dyDescent="0.2"/>
    <row r="15797" ht="12.75" hidden="1" customHeight="1" x14ac:dyDescent="0.2"/>
    <row r="15798" ht="12.75" hidden="1" customHeight="1" x14ac:dyDescent="0.2"/>
    <row r="15799" ht="12.75" hidden="1" customHeight="1" x14ac:dyDescent="0.2"/>
    <row r="15800" ht="12.75" hidden="1" customHeight="1" x14ac:dyDescent="0.2"/>
    <row r="15801" ht="12.75" hidden="1" customHeight="1" x14ac:dyDescent="0.2"/>
    <row r="15802" ht="12.75" hidden="1" customHeight="1" x14ac:dyDescent="0.2"/>
    <row r="15803" ht="12.75" hidden="1" customHeight="1" x14ac:dyDescent="0.2"/>
    <row r="15804" ht="12.75" hidden="1" customHeight="1" x14ac:dyDescent="0.2"/>
    <row r="15805" ht="12.75" hidden="1" customHeight="1" x14ac:dyDescent="0.2"/>
    <row r="15806" ht="12.75" hidden="1" customHeight="1" x14ac:dyDescent="0.2"/>
    <row r="15807" ht="12.75" hidden="1" customHeight="1" x14ac:dyDescent="0.2"/>
    <row r="15808" ht="12.75" hidden="1" customHeight="1" x14ac:dyDescent="0.2"/>
    <row r="15809" ht="12.75" hidden="1" customHeight="1" x14ac:dyDescent="0.2"/>
    <row r="15810" ht="12.75" hidden="1" customHeight="1" x14ac:dyDescent="0.2"/>
    <row r="15811" ht="12.75" hidden="1" customHeight="1" x14ac:dyDescent="0.2"/>
    <row r="15812" ht="12.75" hidden="1" customHeight="1" x14ac:dyDescent="0.2"/>
    <row r="15813" ht="12.75" hidden="1" customHeight="1" x14ac:dyDescent="0.2"/>
    <row r="15814" ht="12.75" hidden="1" customHeight="1" x14ac:dyDescent="0.2"/>
    <row r="15815" ht="12.75" hidden="1" customHeight="1" x14ac:dyDescent="0.2"/>
    <row r="15816" ht="12.75" hidden="1" customHeight="1" x14ac:dyDescent="0.2"/>
    <row r="15817" ht="12.75" hidden="1" customHeight="1" x14ac:dyDescent="0.2"/>
    <row r="15818" ht="12.75" hidden="1" customHeight="1" x14ac:dyDescent="0.2"/>
    <row r="15819" ht="12.75" hidden="1" customHeight="1" x14ac:dyDescent="0.2"/>
    <row r="15820" ht="12.75" hidden="1" customHeight="1" x14ac:dyDescent="0.2"/>
    <row r="15821" ht="12.75" hidden="1" customHeight="1" x14ac:dyDescent="0.2"/>
    <row r="15822" ht="12.75" hidden="1" customHeight="1" x14ac:dyDescent="0.2"/>
    <row r="15823" ht="12.75" hidden="1" customHeight="1" x14ac:dyDescent="0.2"/>
    <row r="15824" ht="12.75" hidden="1" customHeight="1" x14ac:dyDescent="0.2"/>
    <row r="15825" ht="12.75" hidden="1" customHeight="1" x14ac:dyDescent="0.2"/>
    <row r="15826" ht="12.75" hidden="1" customHeight="1" x14ac:dyDescent="0.2"/>
    <row r="15827" ht="12.75" hidden="1" customHeight="1" x14ac:dyDescent="0.2"/>
    <row r="15828" ht="12.75" hidden="1" customHeight="1" x14ac:dyDescent="0.2"/>
    <row r="15829" ht="12.75" hidden="1" customHeight="1" x14ac:dyDescent="0.2"/>
    <row r="15830" ht="12.75" hidden="1" customHeight="1" x14ac:dyDescent="0.2"/>
    <row r="15831" ht="12.75" hidden="1" customHeight="1" x14ac:dyDescent="0.2"/>
    <row r="15832" ht="12.75" hidden="1" customHeight="1" x14ac:dyDescent="0.2"/>
    <row r="15833" ht="12.75" hidden="1" customHeight="1" x14ac:dyDescent="0.2"/>
    <row r="15834" ht="12.75" hidden="1" customHeight="1" x14ac:dyDescent="0.2"/>
    <row r="15835" ht="12.75" hidden="1" customHeight="1" x14ac:dyDescent="0.2"/>
    <row r="15836" ht="12.75" hidden="1" customHeight="1" x14ac:dyDescent="0.2"/>
    <row r="15837" ht="12.75" hidden="1" customHeight="1" x14ac:dyDescent="0.2"/>
    <row r="15838" ht="12.75" hidden="1" customHeight="1" x14ac:dyDescent="0.2"/>
    <row r="15839" ht="12.75" hidden="1" customHeight="1" x14ac:dyDescent="0.2"/>
    <row r="15840" ht="12.75" hidden="1" customHeight="1" x14ac:dyDescent="0.2"/>
    <row r="15841" ht="12.75" hidden="1" customHeight="1" x14ac:dyDescent="0.2"/>
    <row r="15842" ht="12.75" hidden="1" customHeight="1" x14ac:dyDescent="0.2"/>
    <row r="15843" ht="12.75" hidden="1" customHeight="1" x14ac:dyDescent="0.2"/>
    <row r="15844" ht="12.75" hidden="1" customHeight="1" x14ac:dyDescent="0.2"/>
    <row r="15845" ht="12.75" hidden="1" customHeight="1" x14ac:dyDescent="0.2"/>
    <row r="15846" ht="12.75" hidden="1" customHeight="1" x14ac:dyDescent="0.2"/>
    <row r="15847" ht="12.75" hidden="1" customHeight="1" x14ac:dyDescent="0.2"/>
    <row r="15848" ht="12.75" hidden="1" customHeight="1" x14ac:dyDescent="0.2"/>
    <row r="15849" ht="12.75" hidden="1" customHeight="1" x14ac:dyDescent="0.2"/>
    <row r="15850" ht="12.75" hidden="1" customHeight="1" x14ac:dyDescent="0.2"/>
    <row r="15851" ht="12.75" hidden="1" customHeight="1" x14ac:dyDescent="0.2"/>
    <row r="15852" ht="12.75" hidden="1" customHeight="1" x14ac:dyDescent="0.2"/>
    <row r="15853" ht="12.75" hidden="1" customHeight="1" x14ac:dyDescent="0.2"/>
    <row r="15854" ht="12.75" hidden="1" customHeight="1" x14ac:dyDescent="0.2"/>
    <row r="15855" ht="12.75" hidden="1" customHeight="1" x14ac:dyDescent="0.2"/>
    <row r="15856" ht="12.75" hidden="1" customHeight="1" x14ac:dyDescent="0.2"/>
    <row r="15857" ht="12.75" hidden="1" customHeight="1" x14ac:dyDescent="0.2"/>
    <row r="15858" ht="12.75" hidden="1" customHeight="1" x14ac:dyDescent="0.2"/>
    <row r="15859" ht="12.75" hidden="1" customHeight="1" x14ac:dyDescent="0.2"/>
    <row r="15860" ht="12.75" hidden="1" customHeight="1" x14ac:dyDescent="0.2"/>
    <row r="15861" ht="12.75" hidden="1" customHeight="1" x14ac:dyDescent="0.2"/>
    <row r="15862" ht="12.75" hidden="1" customHeight="1" x14ac:dyDescent="0.2"/>
    <row r="15863" ht="12.75" hidden="1" customHeight="1" x14ac:dyDescent="0.2"/>
    <row r="15864" ht="12.75" hidden="1" customHeight="1" x14ac:dyDescent="0.2"/>
    <row r="15865" ht="12.75" hidden="1" customHeight="1" x14ac:dyDescent="0.2"/>
    <row r="15866" ht="12.75" hidden="1" customHeight="1" x14ac:dyDescent="0.2"/>
    <row r="15867" ht="12.75" hidden="1" customHeight="1" x14ac:dyDescent="0.2"/>
    <row r="15868" ht="12.75" hidden="1" customHeight="1" x14ac:dyDescent="0.2"/>
    <row r="15869" ht="12.75" hidden="1" customHeight="1" x14ac:dyDescent="0.2"/>
    <row r="15870" ht="12.75" hidden="1" customHeight="1" x14ac:dyDescent="0.2"/>
    <row r="15871" ht="12.75" hidden="1" customHeight="1" x14ac:dyDescent="0.2"/>
    <row r="15872" ht="12.75" hidden="1" customHeight="1" x14ac:dyDescent="0.2"/>
    <row r="15873" ht="12.75" hidden="1" customHeight="1" x14ac:dyDescent="0.2"/>
    <row r="15874" ht="12.75" hidden="1" customHeight="1" x14ac:dyDescent="0.2"/>
    <row r="15875" ht="12.75" hidden="1" customHeight="1" x14ac:dyDescent="0.2"/>
    <row r="15876" ht="12.75" hidden="1" customHeight="1" x14ac:dyDescent="0.2"/>
    <row r="15877" ht="12.75" hidden="1" customHeight="1" x14ac:dyDescent="0.2"/>
    <row r="15878" ht="12.75" hidden="1" customHeight="1" x14ac:dyDescent="0.2"/>
    <row r="15879" ht="12.75" hidden="1" customHeight="1" x14ac:dyDescent="0.2"/>
    <row r="15880" ht="12.75" hidden="1" customHeight="1" x14ac:dyDescent="0.2"/>
    <row r="15881" ht="12.75" hidden="1" customHeight="1" x14ac:dyDescent="0.2"/>
    <row r="15882" ht="12.75" hidden="1" customHeight="1" x14ac:dyDescent="0.2"/>
    <row r="15883" ht="12.75" hidden="1" customHeight="1" x14ac:dyDescent="0.2"/>
    <row r="15884" ht="12.75" hidden="1" customHeight="1" x14ac:dyDescent="0.2"/>
    <row r="15885" ht="12.75" hidden="1" customHeight="1" x14ac:dyDescent="0.2"/>
    <row r="15886" ht="12.75" hidden="1" customHeight="1" x14ac:dyDescent="0.2"/>
    <row r="15887" ht="12.75" hidden="1" customHeight="1" x14ac:dyDescent="0.2"/>
    <row r="15888" ht="12.75" hidden="1" customHeight="1" x14ac:dyDescent="0.2"/>
    <row r="15889" ht="12.75" hidden="1" customHeight="1" x14ac:dyDescent="0.2"/>
    <row r="15890" ht="12.75" hidden="1" customHeight="1" x14ac:dyDescent="0.2"/>
    <row r="15891" ht="12.75" hidden="1" customHeight="1" x14ac:dyDescent="0.2"/>
    <row r="15892" ht="12.75" hidden="1" customHeight="1" x14ac:dyDescent="0.2"/>
    <row r="15893" ht="12.75" hidden="1" customHeight="1" x14ac:dyDescent="0.2"/>
    <row r="15894" ht="12.75" hidden="1" customHeight="1" x14ac:dyDescent="0.2"/>
    <row r="15895" ht="12.75" hidden="1" customHeight="1" x14ac:dyDescent="0.2"/>
    <row r="15896" ht="12.75" hidden="1" customHeight="1" x14ac:dyDescent="0.2"/>
    <row r="15897" ht="12.75" hidden="1" customHeight="1" x14ac:dyDescent="0.2"/>
    <row r="15898" ht="12.75" hidden="1" customHeight="1" x14ac:dyDescent="0.2"/>
    <row r="15899" ht="12.75" hidden="1" customHeight="1" x14ac:dyDescent="0.2"/>
    <row r="15900" ht="12.75" hidden="1" customHeight="1" x14ac:dyDescent="0.2"/>
    <row r="15901" ht="12.75" hidden="1" customHeight="1" x14ac:dyDescent="0.2"/>
    <row r="15902" ht="12.75" hidden="1" customHeight="1" x14ac:dyDescent="0.2"/>
    <row r="15903" ht="12.75" hidden="1" customHeight="1" x14ac:dyDescent="0.2"/>
    <row r="15904" ht="12.75" hidden="1" customHeight="1" x14ac:dyDescent="0.2"/>
    <row r="15905" ht="12.75" hidden="1" customHeight="1" x14ac:dyDescent="0.2"/>
    <row r="15906" ht="12.75" hidden="1" customHeight="1" x14ac:dyDescent="0.2"/>
    <row r="15907" ht="12.75" hidden="1" customHeight="1" x14ac:dyDescent="0.2"/>
    <row r="15908" ht="12.75" hidden="1" customHeight="1" x14ac:dyDescent="0.2"/>
    <row r="15909" ht="12.75" hidden="1" customHeight="1" x14ac:dyDescent="0.2"/>
    <row r="15910" ht="12.75" hidden="1" customHeight="1" x14ac:dyDescent="0.2"/>
    <row r="15911" ht="12.75" hidden="1" customHeight="1" x14ac:dyDescent="0.2"/>
    <row r="15912" ht="12.75" hidden="1" customHeight="1" x14ac:dyDescent="0.2"/>
    <row r="15913" ht="12.75" hidden="1" customHeight="1" x14ac:dyDescent="0.2"/>
    <row r="15914" ht="12.75" hidden="1" customHeight="1" x14ac:dyDescent="0.2"/>
    <row r="15915" ht="12.75" hidden="1" customHeight="1" x14ac:dyDescent="0.2"/>
    <row r="15916" ht="12.75" hidden="1" customHeight="1" x14ac:dyDescent="0.2"/>
    <row r="15917" ht="12.75" hidden="1" customHeight="1" x14ac:dyDescent="0.2"/>
    <row r="15918" ht="12.75" hidden="1" customHeight="1" x14ac:dyDescent="0.2"/>
    <row r="15919" ht="12.75" hidden="1" customHeight="1" x14ac:dyDescent="0.2"/>
    <row r="15920" ht="12.75" hidden="1" customHeight="1" x14ac:dyDescent="0.2"/>
    <row r="15921" ht="12.75" hidden="1" customHeight="1" x14ac:dyDescent="0.2"/>
    <row r="15922" ht="12.75" hidden="1" customHeight="1" x14ac:dyDescent="0.2"/>
    <row r="15923" ht="12.75" hidden="1" customHeight="1" x14ac:dyDescent="0.2"/>
    <row r="15924" ht="12.75" hidden="1" customHeight="1" x14ac:dyDescent="0.2"/>
    <row r="15925" ht="12.75" hidden="1" customHeight="1" x14ac:dyDescent="0.2"/>
    <row r="15926" ht="12.75" hidden="1" customHeight="1" x14ac:dyDescent="0.2"/>
    <row r="15927" ht="12.75" hidden="1" customHeight="1" x14ac:dyDescent="0.2"/>
    <row r="15928" ht="12.75" hidden="1" customHeight="1" x14ac:dyDescent="0.2"/>
    <row r="15929" ht="12.75" hidden="1" customHeight="1" x14ac:dyDescent="0.2"/>
    <row r="15930" ht="12.75" hidden="1" customHeight="1" x14ac:dyDescent="0.2"/>
    <row r="15931" ht="12.75" hidden="1" customHeight="1" x14ac:dyDescent="0.2"/>
    <row r="15932" ht="12.75" hidden="1" customHeight="1" x14ac:dyDescent="0.2"/>
    <row r="15933" ht="12.75" hidden="1" customHeight="1" x14ac:dyDescent="0.2"/>
    <row r="15934" ht="12.75" hidden="1" customHeight="1" x14ac:dyDescent="0.2"/>
    <row r="15935" ht="12.75" hidden="1" customHeight="1" x14ac:dyDescent="0.2"/>
    <row r="15936" ht="12.75" hidden="1" customHeight="1" x14ac:dyDescent="0.2"/>
    <row r="15937" ht="12.75" hidden="1" customHeight="1" x14ac:dyDescent="0.2"/>
    <row r="15938" ht="12.75" hidden="1" customHeight="1" x14ac:dyDescent="0.2"/>
    <row r="15939" ht="12.75" hidden="1" customHeight="1" x14ac:dyDescent="0.2"/>
    <row r="15940" ht="12.75" hidden="1" customHeight="1" x14ac:dyDescent="0.2"/>
    <row r="15941" ht="12.75" hidden="1" customHeight="1" x14ac:dyDescent="0.2"/>
    <row r="15942" ht="12.75" hidden="1" customHeight="1" x14ac:dyDescent="0.2"/>
    <row r="15943" ht="12.75" hidden="1" customHeight="1" x14ac:dyDescent="0.2"/>
    <row r="15944" ht="12.75" hidden="1" customHeight="1" x14ac:dyDescent="0.2"/>
    <row r="15945" ht="12.75" hidden="1" customHeight="1" x14ac:dyDescent="0.2"/>
    <row r="15946" ht="12.75" hidden="1" customHeight="1" x14ac:dyDescent="0.2"/>
    <row r="15947" ht="12.75" hidden="1" customHeight="1" x14ac:dyDescent="0.2"/>
    <row r="15948" ht="12.75" hidden="1" customHeight="1" x14ac:dyDescent="0.2"/>
    <row r="15949" ht="12.75" hidden="1" customHeight="1" x14ac:dyDescent="0.2"/>
    <row r="15950" ht="12.75" hidden="1" customHeight="1" x14ac:dyDescent="0.2"/>
    <row r="15951" ht="12.75" hidden="1" customHeight="1" x14ac:dyDescent="0.2"/>
    <row r="15952" ht="12.75" hidden="1" customHeight="1" x14ac:dyDescent="0.2"/>
    <row r="15953" ht="12.75" hidden="1" customHeight="1" x14ac:dyDescent="0.2"/>
    <row r="15954" ht="12.75" hidden="1" customHeight="1" x14ac:dyDescent="0.2"/>
    <row r="15955" ht="12.75" hidden="1" customHeight="1" x14ac:dyDescent="0.2"/>
    <row r="15956" ht="12.75" hidden="1" customHeight="1" x14ac:dyDescent="0.2"/>
    <row r="15957" ht="12.75" hidden="1" customHeight="1" x14ac:dyDescent="0.2"/>
    <row r="15958" ht="12.75" hidden="1" customHeight="1" x14ac:dyDescent="0.2"/>
    <row r="15959" ht="12.75" hidden="1" customHeight="1" x14ac:dyDescent="0.2"/>
    <row r="15960" ht="12.75" hidden="1" customHeight="1" x14ac:dyDescent="0.2"/>
    <row r="15961" ht="12.75" hidden="1" customHeight="1" x14ac:dyDescent="0.2"/>
    <row r="15962" ht="12.75" hidden="1" customHeight="1" x14ac:dyDescent="0.2"/>
    <row r="15963" ht="12.75" hidden="1" customHeight="1" x14ac:dyDescent="0.2"/>
    <row r="15964" ht="12.75" hidden="1" customHeight="1" x14ac:dyDescent="0.2"/>
    <row r="15965" ht="12.75" hidden="1" customHeight="1" x14ac:dyDescent="0.2"/>
    <row r="15966" ht="12.75" hidden="1" customHeight="1" x14ac:dyDescent="0.2"/>
    <row r="15967" ht="12.75" hidden="1" customHeight="1" x14ac:dyDescent="0.2"/>
    <row r="15968" ht="12.75" hidden="1" customHeight="1" x14ac:dyDescent="0.2"/>
    <row r="15969" ht="12.75" hidden="1" customHeight="1" x14ac:dyDescent="0.2"/>
    <row r="15970" ht="12.75" hidden="1" customHeight="1" x14ac:dyDescent="0.2"/>
    <row r="15971" ht="12.75" hidden="1" customHeight="1" x14ac:dyDescent="0.2"/>
    <row r="15972" ht="12.75" hidden="1" customHeight="1" x14ac:dyDescent="0.2"/>
    <row r="15973" ht="12.75" hidden="1" customHeight="1" x14ac:dyDescent="0.2"/>
    <row r="15974" ht="12.75" hidden="1" customHeight="1" x14ac:dyDescent="0.2"/>
    <row r="15975" ht="12.75" hidden="1" customHeight="1" x14ac:dyDescent="0.2"/>
    <row r="15976" ht="12.75" hidden="1" customHeight="1" x14ac:dyDescent="0.2"/>
    <row r="15977" ht="12.75" hidden="1" customHeight="1" x14ac:dyDescent="0.2"/>
    <row r="15978" ht="12.75" hidden="1" customHeight="1" x14ac:dyDescent="0.2"/>
    <row r="15979" ht="12.75" hidden="1" customHeight="1" x14ac:dyDescent="0.2"/>
    <row r="15980" ht="12.75" hidden="1" customHeight="1" x14ac:dyDescent="0.2"/>
    <row r="15981" ht="12.75" hidden="1" customHeight="1" x14ac:dyDescent="0.2"/>
    <row r="15982" ht="12.75" hidden="1" customHeight="1" x14ac:dyDescent="0.2"/>
    <row r="15983" ht="12.75" hidden="1" customHeight="1" x14ac:dyDescent="0.2"/>
    <row r="15984" ht="12.75" hidden="1" customHeight="1" x14ac:dyDescent="0.2"/>
    <row r="15985" ht="12.75" hidden="1" customHeight="1" x14ac:dyDescent="0.2"/>
    <row r="15986" ht="12.75" hidden="1" customHeight="1" x14ac:dyDescent="0.2"/>
    <row r="15987" ht="12.75" hidden="1" customHeight="1" x14ac:dyDescent="0.2"/>
    <row r="15988" ht="12.75" hidden="1" customHeight="1" x14ac:dyDescent="0.2"/>
    <row r="15989" ht="12.75" hidden="1" customHeight="1" x14ac:dyDescent="0.2"/>
    <row r="15990" ht="12.75" hidden="1" customHeight="1" x14ac:dyDescent="0.2"/>
    <row r="15991" ht="12.75" hidden="1" customHeight="1" x14ac:dyDescent="0.2"/>
    <row r="15992" ht="12.75" hidden="1" customHeight="1" x14ac:dyDescent="0.2"/>
    <row r="15993" ht="12.75" hidden="1" customHeight="1" x14ac:dyDescent="0.2"/>
    <row r="15994" ht="12.75" hidden="1" customHeight="1" x14ac:dyDescent="0.2"/>
    <row r="15995" ht="12.75" hidden="1" customHeight="1" x14ac:dyDescent="0.2"/>
    <row r="15996" ht="12.75" hidden="1" customHeight="1" x14ac:dyDescent="0.2"/>
    <row r="15997" ht="12.75" hidden="1" customHeight="1" x14ac:dyDescent="0.2"/>
    <row r="15998" ht="12.75" hidden="1" customHeight="1" x14ac:dyDescent="0.2"/>
    <row r="15999" ht="12.75" hidden="1" customHeight="1" x14ac:dyDescent="0.2"/>
    <row r="16000" ht="12.75" hidden="1" customHeight="1" x14ac:dyDescent="0.2"/>
    <row r="16001" ht="12.75" hidden="1" customHeight="1" x14ac:dyDescent="0.2"/>
    <row r="16002" ht="12.75" hidden="1" customHeight="1" x14ac:dyDescent="0.2"/>
    <row r="16003" ht="12.75" hidden="1" customHeight="1" x14ac:dyDescent="0.2"/>
    <row r="16004" ht="12.75" hidden="1" customHeight="1" x14ac:dyDescent="0.2"/>
    <row r="16005" ht="12.75" hidden="1" customHeight="1" x14ac:dyDescent="0.2"/>
    <row r="16006" ht="12.75" hidden="1" customHeight="1" x14ac:dyDescent="0.2"/>
    <row r="16007" ht="12.75" hidden="1" customHeight="1" x14ac:dyDescent="0.2"/>
    <row r="16008" ht="12.75" hidden="1" customHeight="1" x14ac:dyDescent="0.2"/>
    <row r="16009" ht="12.75" hidden="1" customHeight="1" x14ac:dyDescent="0.2"/>
    <row r="16010" ht="12.75" hidden="1" customHeight="1" x14ac:dyDescent="0.2"/>
    <row r="16011" ht="12.75" hidden="1" customHeight="1" x14ac:dyDescent="0.2"/>
    <row r="16012" ht="12.75" hidden="1" customHeight="1" x14ac:dyDescent="0.2"/>
    <row r="16013" ht="12.75" hidden="1" customHeight="1" x14ac:dyDescent="0.2"/>
    <row r="16014" ht="12.75" hidden="1" customHeight="1" x14ac:dyDescent="0.2"/>
    <row r="16015" ht="12.75" hidden="1" customHeight="1" x14ac:dyDescent="0.2"/>
    <row r="16016" ht="12.75" hidden="1" customHeight="1" x14ac:dyDescent="0.2"/>
    <row r="16017" ht="12.75" hidden="1" customHeight="1" x14ac:dyDescent="0.2"/>
    <row r="16018" ht="12.75" hidden="1" customHeight="1" x14ac:dyDescent="0.2"/>
    <row r="16019" ht="12.75" hidden="1" customHeight="1" x14ac:dyDescent="0.2"/>
    <row r="16020" ht="12.75" hidden="1" customHeight="1" x14ac:dyDescent="0.2"/>
    <row r="16021" ht="12.75" hidden="1" customHeight="1" x14ac:dyDescent="0.2"/>
    <row r="16022" ht="12.75" hidden="1" customHeight="1" x14ac:dyDescent="0.2"/>
    <row r="16023" ht="12.75" hidden="1" customHeight="1" x14ac:dyDescent="0.2"/>
    <row r="16024" ht="12.75" hidden="1" customHeight="1" x14ac:dyDescent="0.2"/>
    <row r="16025" ht="12.75" hidden="1" customHeight="1" x14ac:dyDescent="0.2"/>
    <row r="16026" ht="12.75" hidden="1" customHeight="1" x14ac:dyDescent="0.2"/>
    <row r="16027" ht="12.75" hidden="1" customHeight="1" x14ac:dyDescent="0.2"/>
    <row r="16028" ht="12.75" hidden="1" customHeight="1" x14ac:dyDescent="0.2"/>
    <row r="16029" ht="12.75" hidden="1" customHeight="1" x14ac:dyDescent="0.2"/>
    <row r="16030" ht="12.75" hidden="1" customHeight="1" x14ac:dyDescent="0.2"/>
    <row r="16031" ht="12.75" hidden="1" customHeight="1" x14ac:dyDescent="0.2"/>
    <row r="16032" ht="12.75" hidden="1" customHeight="1" x14ac:dyDescent="0.2"/>
    <row r="16033" ht="12.75" hidden="1" customHeight="1" x14ac:dyDescent="0.2"/>
    <row r="16034" ht="12.75" hidden="1" customHeight="1" x14ac:dyDescent="0.2"/>
    <row r="16035" ht="12.75" hidden="1" customHeight="1" x14ac:dyDescent="0.2"/>
    <row r="16036" ht="12.75" hidden="1" customHeight="1" x14ac:dyDescent="0.2"/>
    <row r="16037" ht="12.75" hidden="1" customHeight="1" x14ac:dyDescent="0.2"/>
    <row r="16038" ht="12.75" hidden="1" customHeight="1" x14ac:dyDescent="0.2"/>
    <row r="16039" ht="12.75" hidden="1" customHeight="1" x14ac:dyDescent="0.2"/>
    <row r="16040" ht="12.75" hidden="1" customHeight="1" x14ac:dyDescent="0.2"/>
    <row r="16041" ht="12.75" hidden="1" customHeight="1" x14ac:dyDescent="0.2"/>
    <row r="16042" ht="12.75" hidden="1" customHeight="1" x14ac:dyDescent="0.2"/>
    <row r="16043" ht="12.75" hidden="1" customHeight="1" x14ac:dyDescent="0.2"/>
    <row r="16044" ht="12.75" hidden="1" customHeight="1" x14ac:dyDescent="0.2"/>
    <row r="16045" ht="12.75" hidden="1" customHeight="1" x14ac:dyDescent="0.2"/>
    <row r="16046" ht="12.75" hidden="1" customHeight="1" x14ac:dyDescent="0.2"/>
    <row r="16047" ht="12.75" hidden="1" customHeight="1" x14ac:dyDescent="0.2"/>
    <row r="16048" ht="12.75" hidden="1" customHeight="1" x14ac:dyDescent="0.2"/>
    <row r="16049" ht="12.75" hidden="1" customHeight="1" x14ac:dyDescent="0.2"/>
    <row r="16050" ht="12.75" hidden="1" customHeight="1" x14ac:dyDescent="0.2"/>
    <row r="16051" ht="12.75" hidden="1" customHeight="1" x14ac:dyDescent="0.2"/>
    <row r="16052" ht="12.75" hidden="1" customHeight="1" x14ac:dyDescent="0.2"/>
    <row r="16053" ht="12.75" hidden="1" customHeight="1" x14ac:dyDescent="0.2"/>
    <row r="16054" ht="12.75" hidden="1" customHeight="1" x14ac:dyDescent="0.2"/>
    <row r="16055" ht="12.75" hidden="1" customHeight="1" x14ac:dyDescent="0.2"/>
    <row r="16056" ht="12.75" hidden="1" customHeight="1" x14ac:dyDescent="0.2"/>
    <row r="16057" ht="12.75" hidden="1" customHeight="1" x14ac:dyDescent="0.2"/>
    <row r="16058" ht="12.75" hidden="1" customHeight="1" x14ac:dyDescent="0.2"/>
    <row r="16059" ht="12.75" hidden="1" customHeight="1" x14ac:dyDescent="0.2"/>
    <row r="16060" ht="12.75" hidden="1" customHeight="1" x14ac:dyDescent="0.2"/>
    <row r="16061" ht="12.75" hidden="1" customHeight="1" x14ac:dyDescent="0.2"/>
    <row r="16062" ht="12.75" hidden="1" customHeight="1" x14ac:dyDescent="0.2"/>
    <row r="16063" ht="12.75" hidden="1" customHeight="1" x14ac:dyDescent="0.2"/>
    <row r="16064" ht="12.75" hidden="1" customHeight="1" x14ac:dyDescent="0.2"/>
    <row r="16065" ht="12.75" hidden="1" customHeight="1" x14ac:dyDescent="0.2"/>
    <row r="16066" ht="12.75" hidden="1" customHeight="1" x14ac:dyDescent="0.2"/>
    <row r="16067" ht="12.75" hidden="1" customHeight="1" x14ac:dyDescent="0.2"/>
    <row r="16068" ht="12.75" hidden="1" customHeight="1" x14ac:dyDescent="0.2"/>
    <row r="16069" ht="12.75" hidden="1" customHeight="1" x14ac:dyDescent="0.2"/>
    <row r="16070" ht="12.75" hidden="1" customHeight="1" x14ac:dyDescent="0.2"/>
    <row r="16071" ht="12.75" hidden="1" customHeight="1" x14ac:dyDescent="0.2"/>
    <row r="16072" ht="12.75" hidden="1" customHeight="1" x14ac:dyDescent="0.2"/>
    <row r="16073" ht="12.75" hidden="1" customHeight="1" x14ac:dyDescent="0.2"/>
    <row r="16074" ht="12.75" hidden="1" customHeight="1" x14ac:dyDescent="0.2"/>
    <row r="16075" ht="12.75" hidden="1" customHeight="1" x14ac:dyDescent="0.2"/>
    <row r="16076" ht="12.75" hidden="1" customHeight="1" x14ac:dyDescent="0.2"/>
    <row r="16077" ht="12.75" hidden="1" customHeight="1" x14ac:dyDescent="0.2"/>
    <row r="16078" ht="12.75" hidden="1" customHeight="1" x14ac:dyDescent="0.2"/>
    <row r="16079" ht="12.75" hidden="1" customHeight="1" x14ac:dyDescent="0.2"/>
    <row r="16080" ht="12.75" hidden="1" customHeight="1" x14ac:dyDescent="0.2"/>
    <row r="16081" ht="12.75" hidden="1" customHeight="1" x14ac:dyDescent="0.2"/>
    <row r="16082" ht="12.75" hidden="1" customHeight="1" x14ac:dyDescent="0.2"/>
    <row r="16083" ht="12.75" hidden="1" customHeight="1" x14ac:dyDescent="0.2"/>
    <row r="16084" ht="12.75" hidden="1" customHeight="1" x14ac:dyDescent="0.2"/>
    <row r="16085" ht="12.75" hidden="1" customHeight="1" x14ac:dyDescent="0.2"/>
    <row r="16086" ht="12.75" hidden="1" customHeight="1" x14ac:dyDescent="0.2"/>
    <row r="16087" ht="12.75" hidden="1" customHeight="1" x14ac:dyDescent="0.2"/>
    <row r="16088" ht="12.75" hidden="1" customHeight="1" x14ac:dyDescent="0.2"/>
    <row r="16089" ht="12.75" hidden="1" customHeight="1" x14ac:dyDescent="0.2"/>
    <row r="16090" ht="12.75" hidden="1" customHeight="1" x14ac:dyDescent="0.2"/>
    <row r="16091" ht="12.75" hidden="1" customHeight="1" x14ac:dyDescent="0.2"/>
    <row r="16092" ht="12.75" hidden="1" customHeight="1" x14ac:dyDescent="0.2"/>
    <row r="16093" ht="12.75" hidden="1" customHeight="1" x14ac:dyDescent="0.2"/>
    <row r="16094" ht="12.75" hidden="1" customHeight="1" x14ac:dyDescent="0.2"/>
    <row r="16095" ht="12.75" hidden="1" customHeight="1" x14ac:dyDescent="0.2"/>
    <row r="16096" ht="12.75" hidden="1" customHeight="1" x14ac:dyDescent="0.2"/>
    <row r="16097" ht="12.75" hidden="1" customHeight="1" x14ac:dyDescent="0.2"/>
    <row r="16098" ht="12.75" hidden="1" customHeight="1" x14ac:dyDescent="0.2"/>
    <row r="16099" ht="12.75" hidden="1" customHeight="1" x14ac:dyDescent="0.2"/>
    <row r="16100" ht="12.75" hidden="1" customHeight="1" x14ac:dyDescent="0.2"/>
    <row r="16101" ht="12.75" hidden="1" customHeight="1" x14ac:dyDescent="0.2"/>
    <row r="16102" ht="12.75" hidden="1" customHeight="1" x14ac:dyDescent="0.2"/>
    <row r="16103" ht="12.75" hidden="1" customHeight="1" x14ac:dyDescent="0.2"/>
    <row r="16104" ht="12.75" hidden="1" customHeight="1" x14ac:dyDescent="0.2"/>
    <row r="16105" ht="12.75" hidden="1" customHeight="1" x14ac:dyDescent="0.2"/>
    <row r="16106" ht="12.75" hidden="1" customHeight="1" x14ac:dyDescent="0.2"/>
    <row r="16107" ht="12.75" hidden="1" customHeight="1" x14ac:dyDescent="0.2"/>
    <row r="16108" ht="12.75" hidden="1" customHeight="1" x14ac:dyDescent="0.2"/>
    <row r="16109" ht="12.75" hidden="1" customHeight="1" x14ac:dyDescent="0.2"/>
    <row r="16110" ht="12.75" hidden="1" customHeight="1" x14ac:dyDescent="0.2"/>
    <row r="16111" ht="12.75" hidden="1" customHeight="1" x14ac:dyDescent="0.2"/>
    <row r="16112" ht="12.75" hidden="1" customHeight="1" x14ac:dyDescent="0.2"/>
    <row r="16113" ht="12.75" hidden="1" customHeight="1" x14ac:dyDescent="0.2"/>
    <row r="16114" ht="12.75" hidden="1" customHeight="1" x14ac:dyDescent="0.2"/>
    <row r="16115" ht="12.75" hidden="1" customHeight="1" x14ac:dyDescent="0.2"/>
    <row r="16116" ht="12.75" hidden="1" customHeight="1" x14ac:dyDescent="0.2"/>
    <row r="16117" ht="12.75" hidden="1" customHeight="1" x14ac:dyDescent="0.2"/>
    <row r="16118" ht="12.75" hidden="1" customHeight="1" x14ac:dyDescent="0.2"/>
    <row r="16119" ht="12.75" hidden="1" customHeight="1" x14ac:dyDescent="0.2"/>
    <row r="16120" ht="12.75" hidden="1" customHeight="1" x14ac:dyDescent="0.2"/>
    <row r="16121" ht="12.75" hidden="1" customHeight="1" x14ac:dyDescent="0.2"/>
    <row r="16122" ht="12.75" hidden="1" customHeight="1" x14ac:dyDescent="0.2"/>
    <row r="16123" ht="12.75" hidden="1" customHeight="1" x14ac:dyDescent="0.2"/>
    <row r="16124" ht="12.75" hidden="1" customHeight="1" x14ac:dyDescent="0.2"/>
    <row r="16125" ht="12.75" hidden="1" customHeight="1" x14ac:dyDescent="0.2"/>
    <row r="16126" ht="12.75" hidden="1" customHeight="1" x14ac:dyDescent="0.2"/>
    <row r="16127" ht="12.75" hidden="1" customHeight="1" x14ac:dyDescent="0.2"/>
    <row r="16128" ht="12.75" hidden="1" customHeight="1" x14ac:dyDescent="0.2"/>
    <row r="16129" ht="12.75" hidden="1" customHeight="1" x14ac:dyDescent="0.2"/>
    <row r="16130" ht="12.75" hidden="1" customHeight="1" x14ac:dyDescent="0.2"/>
    <row r="16131" ht="12.75" hidden="1" customHeight="1" x14ac:dyDescent="0.2"/>
    <row r="16132" ht="12.75" hidden="1" customHeight="1" x14ac:dyDescent="0.2"/>
    <row r="16133" ht="12.75" hidden="1" customHeight="1" x14ac:dyDescent="0.2"/>
    <row r="16134" ht="12.75" hidden="1" customHeight="1" x14ac:dyDescent="0.2"/>
    <row r="16135" ht="12.75" hidden="1" customHeight="1" x14ac:dyDescent="0.2"/>
    <row r="16136" ht="12.75" hidden="1" customHeight="1" x14ac:dyDescent="0.2"/>
    <row r="16137" ht="12.75" hidden="1" customHeight="1" x14ac:dyDescent="0.2"/>
    <row r="16138" ht="12.75" hidden="1" customHeight="1" x14ac:dyDescent="0.2"/>
    <row r="16139" ht="12.75" hidden="1" customHeight="1" x14ac:dyDescent="0.2"/>
    <row r="16140" ht="12.75" hidden="1" customHeight="1" x14ac:dyDescent="0.2"/>
    <row r="16141" ht="12.75" hidden="1" customHeight="1" x14ac:dyDescent="0.2"/>
    <row r="16142" ht="12.75" hidden="1" customHeight="1" x14ac:dyDescent="0.2"/>
    <row r="16143" ht="12.75" hidden="1" customHeight="1" x14ac:dyDescent="0.2"/>
    <row r="16144" ht="12.75" hidden="1" customHeight="1" x14ac:dyDescent="0.2"/>
    <row r="16145" ht="12.75" hidden="1" customHeight="1" x14ac:dyDescent="0.2"/>
    <row r="16146" ht="12.75" hidden="1" customHeight="1" x14ac:dyDescent="0.2"/>
    <row r="16147" ht="12.75" hidden="1" customHeight="1" x14ac:dyDescent="0.2"/>
    <row r="16148" ht="12.75" hidden="1" customHeight="1" x14ac:dyDescent="0.2"/>
    <row r="16149" ht="12.75" hidden="1" customHeight="1" x14ac:dyDescent="0.2"/>
    <row r="16150" ht="12.75" hidden="1" customHeight="1" x14ac:dyDescent="0.2"/>
    <row r="16151" ht="12.75" hidden="1" customHeight="1" x14ac:dyDescent="0.2"/>
    <row r="16152" ht="12.75" hidden="1" customHeight="1" x14ac:dyDescent="0.2"/>
    <row r="16153" ht="12.75" hidden="1" customHeight="1" x14ac:dyDescent="0.2"/>
    <row r="16154" ht="12.75" hidden="1" customHeight="1" x14ac:dyDescent="0.2"/>
    <row r="16155" ht="12.75" hidden="1" customHeight="1" x14ac:dyDescent="0.2"/>
    <row r="16156" ht="12.75" hidden="1" customHeight="1" x14ac:dyDescent="0.2"/>
    <row r="16157" ht="12.75" hidden="1" customHeight="1" x14ac:dyDescent="0.2"/>
    <row r="16158" ht="12.75" hidden="1" customHeight="1" x14ac:dyDescent="0.2"/>
    <row r="16159" ht="12.75" hidden="1" customHeight="1" x14ac:dyDescent="0.2"/>
    <row r="16160" ht="12.75" hidden="1" customHeight="1" x14ac:dyDescent="0.2"/>
    <row r="16161" ht="12.75" hidden="1" customHeight="1" x14ac:dyDescent="0.2"/>
    <row r="16162" ht="12.75" hidden="1" customHeight="1" x14ac:dyDescent="0.2"/>
    <row r="16163" ht="12.75" hidden="1" customHeight="1" x14ac:dyDescent="0.2"/>
    <row r="16164" ht="12.75" hidden="1" customHeight="1" x14ac:dyDescent="0.2"/>
    <row r="16165" ht="12.75" hidden="1" customHeight="1" x14ac:dyDescent="0.2"/>
    <row r="16166" ht="12.75" hidden="1" customHeight="1" x14ac:dyDescent="0.2"/>
    <row r="16167" ht="12.75" hidden="1" customHeight="1" x14ac:dyDescent="0.2"/>
    <row r="16168" ht="12.75" hidden="1" customHeight="1" x14ac:dyDescent="0.2"/>
    <row r="16169" ht="12.75" hidden="1" customHeight="1" x14ac:dyDescent="0.2"/>
    <row r="16170" ht="12.75" hidden="1" customHeight="1" x14ac:dyDescent="0.2"/>
    <row r="16171" ht="12.75" hidden="1" customHeight="1" x14ac:dyDescent="0.2"/>
    <row r="16172" ht="12.75" hidden="1" customHeight="1" x14ac:dyDescent="0.2"/>
    <row r="16173" ht="12.75" hidden="1" customHeight="1" x14ac:dyDescent="0.2"/>
    <row r="16174" ht="12.75" hidden="1" customHeight="1" x14ac:dyDescent="0.2"/>
    <row r="16175" ht="12.75" hidden="1" customHeight="1" x14ac:dyDescent="0.2"/>
    <row r="16176" ht="12.75" hidden="1" customHeight="1" x14ac:dyDescent="0.2"/>
    <row r="16177" ht="12.75" hidden="1" customHeight="1" x14ac:dyDescent="0.2"/>
    <row r="16178" ht="12.75" hidden="1" customHeight="1" x14ac:dyDescent="0.2"/>
    <row r="16179" ht="12.75" hidden="1" customHeight="1" x14ac:dyDescent="0.2"/>
    <row r="16180" ht="12.75" hidden="1" customHeight="1" x14ac:dyDescent="0.2"/>
    <row r="16181" ht="12.75" hidden="1" customHeight="1" x14ac:dyDescent="0.2"/>
    <row r="16182" ht="12.75" hidden="1" customHeight="1" x14ac:dyDescent="0.2"/>
    <row r="16183" ht="12.75" hidden="1" customHeight="1" x14ac:dyDescent="0.2"/>
    <row r="16184" ht="12.75" hidden="1" customHeight="1" x14ac:dyDescent="0.2"/>
    <row r="16185" ht="12.75" hidden="1" customHeight="1" x14ac:dyDescent="0.2"/>
    <row r="16186" ht="12.75" hidden="1" customHeight="1" x14ac:dyDescent="0.2"/>
    <row r="16187" ht="12.75" hidden="1" customHeight="1" x14ac:dyDescent="0.2"/>
    <row r="16188" ht="12.75" hidden="1" customHeight="1" x14ac:dyDescent="0.2"/>
    <row r="16189" ht="12.75" hidden="1" customHeight="1" x14ac:dyDescent="0.2"/>
    <row r="16190" ht="12.75" hidden="1" customHeight="1" x14ac:dyDescent="0.2"/>
    <row r="16191" ht="12.75" hidden="1" customHeight="1" x14ac:dyDescent="0.2"/>
    <row r="16192" ht="12.75" hidden="1" customHeight="1" x14ac:dyDescent="0.2"/>
    <row r="16193" ht="12.75" hidden="1" customHeight="1" x14ac:dyDescent="0.2"/>
    <row r="16194" ht="12.75" hidden="1" customHeight="1" x14ac:dyDescent="0.2"/>
    <row r="16195" ht="12.75" hidden="1" customHeight="1" x14ac:dyDescent="0.2"/>
    <row r="16196" ht="12.75" hidden="1" customHeight="1" x14ac:dyDescent="0.2"/>
    <row r="16197" ht="12.75" hidden="1" customHeight="1" x14ac:dyDescent="0.2"/>
    <row r="16198" ht="12.75" hidden="1" customHeight="1" x14ac:dyDescent="0.2"/>
    <row r="16199" ht="12.75" hidden="1" customHeight="1" x14ac:dyDescent="0.2"/>
    <row r="16200" ht="12.75" hidden="1" customHeight="1" x14ac:dyDescent="0.2"/>
    <row r="16201" ht="12.75" hidden="1" customHeight="1" x14ac:dyDescent="0.2"/>
    <row r="16202" ht="12.75" hidden="1" customHeight="1" x14ac:dyDescent="0.2"/>
    <row r="16203" ht="12.75" hidden="1" customHeight="1" x14ac:dyDescent="0.2"/>
    <row r="16204" ht="12.75" hidden="1" customHeight="1" x14ac:dyDescent="0.2"/>
    <row r="16205" ht="12.75" hidden="1" customHeight="1" x14ac:dyDescent="0.2"/>
    <row r="16206" ht="12.75" hidden="1" customHeight="1" x14ac:dyDescent="0.2"/>
    <row r="16207" ht="12.75" hidden="1" customHeight="1" x14ac:dyDescent="0.2"/>
    <row r="16208" ht="12.75" hidden="1" customHeight="1" x14ac:dyDescent="0.2"/>
    <row r="16209" ht="12.75" hidden="1" customHeight="1" x14ac:dyDescent="0.2"/>
    <row r="16210" ht="12.75" hidden="1" customHeight="1" x14ac:dyDescent="0.2"/>
    <row r="16211" ht="12.75" hidden="1" customHeight="1" x14ac:dyDescent="0.2"/>
    <row r="16212" ht="12.75" hidden="1" customHeight="1" x14ac:dyDescent="0.2"/>
    <row r="16213" ht="12.75" hidden="1" customHeight="1" x14ac:dyDescent="0.2"/>
    <row r="16214" ht="12.75" hidden="1" customHeight="1" x14ac:dyDescent="0.2"/>
    <row r="16215" ht="12.75" hidden="1" customHeight="1" x14ac:dyDescent="0.2"/>
    <row r="16216" ht="12.75" hidden="1" customHeight="1" x14ac:dyDescent="0.2"/>
    <row r="16217" ht="12.75" hidden="1" customHeight="1" x14ac:dyDescent="0.2"/>
    <row r="16218" ht="12.75" hidden="1" customHeight="1" x14ac:dyDescent="0.2"/>
    <row r="16219" ht="12.75" hidden="1" customHeight="1" x14ac:dyDescent="0.2"/>
    <row r="16220" ht="12.75" hidden="1" customHeight="1" x14ac:dyDescent="0.2"/>
    <row r="16221" ht="12.75" hidden="1" customHeight="1" x14ac:dyDescent="0.2"/>
    <row r="16222" ht="12.75" hidden="1" customHeight="1" x14ac:dyDescent="0.2"/>
    <row r="16223" ht="12.75" hidden="1" customHeight="1" x14ac:dyDescent="0.2"/>
    <row r="16224" ht="12.75" hidden="1" customHeight="1" x14ac:dyDescent="0.2"/>
    <row r="16225" ht="12.75" hidden="1" customHeight="1" x14ac:dyDescent="0.2"/>
    <row r="16226" ht="12.75" hidden="1" customHeight="1" x14ac:dyDescent="0.2"/>
    <row r="16227" ht="12.75" hidden="1" customHeight="1" x14ac:dyDescent="0.2"/>
    <row r="16228" ht="12.75" hidden="1" customHeight="1" x14ac:dyDescent="0.2"/>
    <row r="16229" ht="12.75" hidden="1" customHeight="1" x14ac:dyDescent="0.2"/>
    <row r="16230" ht="12.75" hidden="1" customHeight="1" x14ac:dyDescent="0.2"/>
    <row r="16231" ht="12.75" hidden="1" customHeight="1" x14ac:dyDescent="0.2"/>
    <row r="16232" ht="12.75" hidden="1" customHeight="1" x14ac:dyDescent="0.2"/>
    <row r="16233" ht="12.75" hidden="1" customHeight="1" x14ac:dyDescent="0.2"/>
    <row r="16234" ht="12.75" hidden="1" customHeight="1" x14ac:dyDescent="0.2"/>
    <row r="16235" ht="12.75" hidden="1" customHeight="1" x14ac:dyDescent="0.2"/>
    <row r="16236" ht="12.75" hidden="1" customHeight="1" x14ac:dyDescent="0.2"/>
    <row r="16237" ht="12.75" hidden="1" customHeight="1" x14ac:dyDescent="0.2"/>
    <row r="16238" ht="12.75" hidden="1" customHeight="1" x14ac:dyDescent="0.2"/>
    <row r="16239" ht="12.75" hidden="1" customHeight="1" x14ac:dyDescent="0.2"/>
    <row r="16240" ht="12.75" hidden="1" customHeight="1" x14ac:dyDescent="0.2"/>
    <row r="16241" ht="12.75" hidden="1" customHeight="1" x14ac:dyDescent="0.2"/>
    <row r="16242" ht="12.75" hidden="1" customHeight="1" x14ac:dyDescent="0.2"/>
    <row r="16243" ht="12.75" hidden="1" customHeight="1" x14ac:dyDescent="0.2"/>
    <row r="16244" ht="12.75" hidden="1" customHeight="1" x14ac:dyDescent="0.2"/>
    <row r="16245" ht="12.75" hidden="1" customHeight="1" x14ac:dyDescent="0.2"/>
    <row r="16246" ht="12.75" hidden="1" customHeight="1" x14ac:dyDescent="0.2"/>
    <row r="16247" ht="12.75" hidden="1" customHeight="1" x14ac:dyDescent="0.2"/>
    <row r="16248" ht="12.75" hidden="1" customHeight="1" x14ac:dyDescent="0.2"/>
    <row r="16249" ht="12.75" hidden="1" customHeight="1" x14ac:dyDescent="0.2"/>
    <row r="16250" ht="12.75" hidden="1" customHeight="1" x14ac:dyDescent="0.2"/>
    <row r="16251" ht="12.75" hidden="1" customHeight="1" x14ac:dyDescent="0.2"/>
    <row r="16252" ht="12.75" hidden="1" customHeight="1" x14ac:dyDescent="0.2"/>
    <row r="16253" ht="12.75" hidden="1" customHeight="1" x14ac:dyDescent="0.2"/>
    <row r="16254" ht="12.75" hidden="1" customHeight="1" x14ac:dyDescent="0.2"/>
    <row r="16255" ht="12.75" hidden="1" customHeight="1" x14ac:dyDescent="0.2"/>
    <row r="16256" ht="12.75" hidden="1" customHeight="1" x14ac:dyDescent="0.2"/>
    <row r="16257" ht="12.75" hidden="1" customHeight="1" x14ac:dyDescent="0.2"/>
    <row r="16258" ht="12.75" hidden="1" customHeight="1" x14ac:dyDescent="0.2"/>
    <row r="16259" ht="12.75" hidden="1" customHeight="1" x14ac:dyDescent="0.2"/>
    <row r="16260" ht="12.75" hidden="1" customHeight="1" x14ac:dyDescent="0.2"/>
    <row r="16261" ht="12.75" hidden="1" customHeight="1" x14ac:dyDescent="0.2"/>
    <row r="16262" ht="12.75" hidden="1" customHeight="1" x14ac:dyDescent="0.2"/>
    <row r="16263" ht="12.75" hidden="1" customHeight="1" x14ac:dyDescent="0.2"/>
    <row r="16264" ht="12.75" hidden="1" customHeight="1" x14ac:dyDescent="0.2"/>
    <row r="16265" ht="12.75" hidden="1" customHeight="1" x14ac:dyDescent="0.2"/>
    <row r="16266" ht="12.75" hidden="1" customHeight="1" x14ac:dyDescent="0.2"/>
    <row r="16267" ht="12.75" hidden="1" customHeight="1" x14ac:dyDescent="0.2"/>
    <row r="16268" ht="12.75" hidden="1" customHeight="1" x14ac:dyDescent="0.2"/>
    <row r="16269" ht="12.75" hidden="1" customHeight="1" x14ac:dyDescent="0.2"/>
    <row r="16270" ht="12.75" hidden="1" customHeight="1" x14ac:dyDescent="0.2"/>
    <row r="16271" ht="12.75" hidden="1" customHeight="1" x14ac:dyDescent="0.2"/>
    <row r="16272" ht="12.75" hidden="1" customHeight="1" x14ac:dyDescent="0.2"/>
    <row r="16273" ht="12.75" hidden="1" customHeight="1" x14ac:dyDescent="0.2"/>
    <row r="16274" ht="12.75" hidden="1" customHeight="1" x14ac:dyDescent="0.2"/>
    <row r="16275" ht="12.75" hidden="1" customHeight="1" x14ac:dyDescent="0.2"/>
    <row r="16276" ht="12.75" hidden="1" customHeight="1" x14ac:dyDescent="0.2"/>
    <row r="16277" ht="12.75" hidden="1" customHeight="1" x14ac:dyDescent="0.2"/>
    <row r="16278" ht="12.75" hidden="1" customHeight="1" x14ac:dyDescent="0.2"/>
    <row r="16279" ht="12.75" hidden="1" customHeight="1" x14ac:dyDescent="0.2"/>
    <row r="16280" ht="12.75" hidden="1" customHeight="1" x14ac:dyDescent="0.2"/>
    <row r="16281" ht="12.75" hidden="1" customHeight="1" x14ac:dyDescent="0.2"/>
    <row r="16282" ht="12.75" hidden="1" customHeight="1" x14ac:dyDescent="0.2"/>
    <row r="16283" ht="12.75" hidden="1" customHeight="1" x14ac:dyDescent="0.2"/>
    <row r="16284" ht="12.75" hidden="1" customHeight="1" x14ac:dyDescent="0.2"/>
    <row r="16285" ht="12.75" hidden="1" customHeight="1" x14ac:dyDescent="0.2"/>
    <row r="16286" ht="12.75" hidden="1" customHeight="1" x14ac:dyDescent="0.2"/>
    <row r="16287" ht="12.75" hidden="1" customHeight="1" x14ac:dyDescent="0.2"/>
    <row r="16288" ht="12.75" hidden="1" customHeight="1" x14ac:dyDescent="0.2"/>
    <row r="16289" ht="12.75" hidden="1" customHeight="1" x14ac:dyDescent="0.2"/>
    <row r="16290" ht="12.75" hidden="1" customHeight="1" x14ac:dyDescent="0.2"/>
    <row r="16291" ht="12.75" hidden="1" customHeight="1" x14ac:dyDescent="0.2"/>
    <row r="16292" ht="12.75" hidden="1" customHeight="1" x14ac:dyDescent="0.2"/>
    <row r="16293" ht="12.75" hidden="1" customHeight="1" x14ac:dyDescent="0.2"/>
    <row r="16294" ht="12.75" hidden="1" customHeight="1" x14ac:dyDescent="0.2"/>
    <row r="16295" ht="12.75" hidden="1" customHeight="1" x14ac:dyDescent="0.2"/>
    <row r="16296" ht="12.75" hidden="1" customHeight="1" x14ac:dyDescent="0.2"/>
    <row r="16297" ht="12.75" hidden="1" customHeight="1" x14ac:dyDescent="0.2"/>
    <row r="16298" ht="12.75" hidden="1" customHeight="1" x14ac:dyDescent="0.2"/>
    <row r="16299" ht="12.75" hidden="1" customHeight="1" x14ac:dyDescent="0.2"/>
    <row r="16300" ht="12.75" hidden="1" customHeight="1" x14ac:dyDescent="0.2"/>
    <row r="16301" ht="12.75" hidden="1" customHeight="1" x14ac:dyDescent="0.2"/>
    <row r="16302" ht="12.75" hidden="1" customHeight="1" x14ac:dyDescent="0.2"/>
    <row r="16303" ht="12.75" hidden="1" customHeight="1" x14ac:dyDescent="0.2"/>
    <row r="16304" ht="12.75" hidden="1" customHeight="1" x14ac:dyDescent="0.2"/>
    <row r="16305" ht="12.75" hidden="1" customHeight="1" x14ac:dyDescent="0.2"/>
    <row r="16306" ht="12.75" hidden="1" customHeight="1" x14ac:dyDescent="0.2"/>
    <row r="16307" ht="12.75" hidden="1" customHeight="1" x14ac:dyDescent="0.2"/>
    <row r="16308" ht="12.75" hidden="1" customHeight="1" x14ac:dyDescent="0.2"/>
    <row r="16309" ht="12.75" hidden="1" customHeight="1" x14ac:dyDescent="0.2"/>
    <row r="16310" ht="12.75" hidden="1" customHeight="1" x14ac:dyDescent="0.2"/>
    <row r="16311" ht="12.75" hidden="1" customHeight="1" x14ac:dyDescent="0.2"/>
    <row r="16312" ht="12.75" hidden="1" customHeight="1" x14ac:dyDescent="0.2"/>
    <row r="16313" ht="12.75" hidden="1" customHeight="1" x14ac:dyDescent="0.2"/>
    <row r="16314" ht="12.75" hidden="1" customHeight="1" x14ac:dyDescent="0.2"/>
    <row r="16315" ht="12.75" hidden="1" customHeight="1" x14ac:dyDescent="0.2"/>
    <row r="16316" ht="12.75" hidden="1" customHeight="1" x14ac:dyDescent="0.2"/>
    <row r="16317" ht="12.75" hidden="1" customHeight="1" x14ac:dyDescent="0.2"/>
    <row r="16318" ht="12.75" hidden="1" customHeight="1" x14ac:dyDescent="0.2"/>
    <row r="16319" ht="12.75" hidden="1" customHeight="1" x14ac:dyDescent="0.2"/>
    <row r="16320" ht="12.75" hidden="1" customHeight="1" x14ac:dyDescent="0.2"/>
    <row r="16321" ht="12.75" hidden="1" customHeight="1" x14ac:dyDescent="0.2"/>
    <row r="16322" ht="12.75" hidden="1" customHeight="1" x14ac:dyDescent="0.2"/>
    <row r="16323" ht="12.75" hidden="1" customHeight="1" x14ac:dyDescent="0.2"/>
    <row r="16324" ht="12.75" hidden="1" customHeight="1" x14ac:dyDescent="0.2"/>
    <row r="16325" ht="12.75" hidden="1" customHeight="1" x14ac:dyDescent="0.2"/>
    <row r="16326" ht="12.75" hidden="1" customHeight="1" x14ac:dyDescent="0.2"/>
    <row r="16327" ht="12.75" hidden="1" customHeight="1" x14ac:dyDescent="0.2"/>
    <row r="16328" ht="12.75" hidden="1" customHeight="1" x14ac:dyDescent="0.2"/>
    <row r="16329" ht="12.75" hidden="1" customHeight="1" x14ac:dyDescent="0.2"/>
    <row r="16330" ht="12.75" hidden="1" customHeight="1" x14ac:dyDescent="0.2"/>
    <row r="16331" ht="12.75" hidden="1" customHeight="1" x14ac:dyDescent="0.2"/>
    <row r="16332" ht="12.75" hidden="1" customHeight="1" x14ac:dyDescent="0.2"/>
    <row r="16333" ht="12.75" hidden="1" customHeight="1" x14ac:dyDescent="0.2"/>
    <row r="16334" ht="12.75" hidden="1" customHeight="1" x14ac:dyDescent="0.2"/>
    <row r="16335" ht="12.75" hidden="1" customHeight="1" x14ac:dyDescent="0.2"/>
    <row r="16336" ht="12.75" hidden="1" customHeight="1" x14ac:dyDescent="0.2"/>
    <row r="16337" ht="12.75" hidden="1" customHeight="1" x14ac:dyDescent="0.2"/>
    <row r="16338" ht="12.75" hidden="1" customHeight="1" x14ac:dyDescent="0.2"/>
    <row r="16339" ht="12.75" hidden="1" customHeight="1" x14ac:dyDescent="0.2"/>
    <row r="16340" ht="12.75" hidden="1" customHeight="1" x14ac:dyDescent="0.2"/>
    <row r="16341" ht="12.75" hidden="1" customHeight="1" x14ac:dyDescent="0.2"/>
    <row r="16342" ht="12.75" hidden="1" customHeight="1" x14ac:dyDescent="0.2"/>
    <row r="16343" ht="12.75" hidden="1" customHeight="1" x14ac:dyDescent="0.2"/>
    <row r="16344" ht="12.75" hidden="1" customHeight="1" x14ac:dyDescent="0.2"/>
    <row r="16345" ht="12.75" hidden="1" customHeight="1" x14ac:dyDescent="0.2"/>
    <row r="16346" ht="12.75" hidden="1" customHeight="1" x14ac:dyDescent="0.2"/>
    <row r="16347" ht="12.75" hidden="1" customHeight="1" x14ac:dyDescent="0.2"/>
    <row r="16348" ht="12.75" hidden="1" customHeight="1" x14ac:dyDescent="0.2"/>
    <row r="16349" ht="12.75" hidden="1" customHeight="1" x14ac:dyDescent="0.2"/>
    <row r="16350" ht="12.75" hidden="1" customHeight="1" x14ac:dyDescent="0.2"/>
    <row r="16351" ht="12.75" hidden="1" customHeight="1" x14ac:dyDescent="0.2"/>
    <row r="16352" ht="12.75" hidden="1" customHeight="1" x14ac:dyDescent="0.2"/>
    <row r="16353" ht="12.75" hidden="1" customHeight="1" x14ac:dyDescent="0.2"/>
    <row r="16354" ht="12.75" hidden="1" customHeight="1" x14ac:dyDescent="0.2"/>
    <row r="16355" ht="12.75" hidden="1" customHeight="1" x14ac:dyDescent="0.2"/>
    <row r="16356" ht="12.75" hidden="1" customHeight="1" x14ac:dyDescent="0.2"/>
    <row r="16357" ht="12.75" hidden="1" customHeight="1" x14ac:dyDescent="0.2"/>
    <row r="16358" ht="12.75" hidden="1" customHeight="1" x14ac:dyDescent="0.2"/>
    <row r="16359" ht="12.75" hidden="1" customHeight="1" x14ac:dyDescent="0.2"/>
    <row r="16360" ht="12.75" hidden="1" customHeight="1" x14ac:dyDescent="0.2"/>
    <row r="16361" ht="12.75" hidden="1" customHeight="1" x14ac:dyDescent="0.2"/>
    <row r="16362" ht="12.75" hidden="1" customHeight="1" x14ac:dyDescent="0.2"/>
    <row r="16363" ht="12.75" hidden="1" customHeight="1" x14ac:dyDescent="0.2"/>
    <row r="16364" ht="12.75" hidden="1" customHeight="1" x14ac:dyDescent="0.2"/>
    <row r="16365" ht="12.75" hidden="1" customHeight="1" x14ac:dyDescent="0.2"/>
    <row r="16366" ht="12.75" hidden="1" customHeight="1" x14ac:dyDescent="0.2"/>
    <row r="16367" ht="12.75" hidden="1" customHeight="1" x14ac:dyDescent="0.2"/>
    <row r="16368" ht="12.75" hidden="1" customHeight="1" x14ac:dyDescent="0.2"/>
    <row r="16369" ht="12.75" hidden="1" customHeight="1" x14ac:dyDescent="0.2"/>
    <row r="16370" ht="12.75" hidden="1" customHeight="1" x14ac:dyDescent="0.2"/>
    <row r="16371" ht="12.75" hidden="1" customHeight="1" x14ac:dyDescent="0.2"/>
    <row r="16372" ht="12.75" hidden="1" customHeight="1" x14ac:dyDescent="0.2"/>
    <row r="16373" ht="12.75" hidden="1" customHeight="1" x14ac:dyDescent="0.2"/>
    <row r="16374" ht="12.75" hidden="1" customHeight="1" x14ac:dyDescent="0.2"/>
    <row r="16375" ht="12.75" hidden="1" customHeight="1" x14ac:dyDescent="0.2"/>
    <row r="16376" ht="12.75" hidden="1" customHeight="1" x14ac:dyDescent="0.2"/>
    <row r="16377" ht="12.75" hidden="1" customHeight="1" x14ac:dyDescent="0.2"/>
    <row r="16378" ht="12.75" hidden="1" customHeight="1" x14ac:dyDescent="0.2"/>
    <row r="16379" ht="12.75" hidden="1" customHeight="1" x14ac:dyDescent="0.2"/>
    <row r="16380" ht="12.75" hidden="1" customHeight="1" x14ac:dyDescent="0.2"/>
    <row r="16381" ht="12.75" hidden="1" customHeight="1" x14ac:dyDescent="0.2"/>
    <row r="16382" ht="12.75" hidden="1" customHeight="1" x14ac:dyDescent="0.2"/>
    <row r="16383" ht="12.75" hidden="1" customHeight="1" x14ac:dyDescent="0.2"/>
    <row r="16384" ht="12.75" hidden="1" customHeight="1" x14ac:dyDescent="0.2"/>
    <row r="16385" ht="12.75" hidden="1" customHeight="1" x14ac:dyDescent="0.2"/>
    <row r="16386" ht="12.75" hidden="1" customHeight="1" x14ac:dyDescent="0.2"/>
    <row r="16387" ht="12.75" hidden="1" customHeight="1" x14ac:dyDescent="0.2"/>
    <row r="16388" ht="12.75" hidden="1" customHeight="1" x14ac:dyDescent="0.2"/>
    <row r="16389" ht="12.75" hidden="1" customHeight="1" x14ac:dyDescent="0.2"/>
    <row r="16390" ht="12.75" hidden="1" customHeight="1" x14ac:dyDescent="0.2"/>
    <row r="16391" ht="12.75" hidden="1" customHeight="1" x14ac:dyDescent="0.2"/>
    <row r="16392" ht="12.75" hidden="1" customHeight="1" x14ac:dyDescent="0.2"/>
    <row r="16393" ht="12.75" hidden="1" customHeight="1" x14ac:dyDescent="0.2"/>
    <row r="16394" ht="12.75" hidden="1" customHeight="1" x14ac:dyDescent="0.2"/>
    <row r="16395" ht="12.75" hidden="1" customHeight="1" x14ac:dyDescent="0.2"/>
    <row r="16396" ht="12.75" hidden="1" customHeight="1" x14ac:dyDescent="0.2"/>
    <row r="16397" ht="12.75" hidden="1" customHeight="1" x14ac:dyDescent="0.2"/>
    <row r="16398" ht="12.75" hidden="1" customHeight="1" x14ac:dyDescent="0.2"/>
    <row r="16399" ht="12.75" hidden="1" customHeight="1" x14ac:dyDescent="0.2"/>
    <row r="16400" ht="12.75" hidden="1" customHeight="1" x14ac:dyDescent="0.2"/>
    <row r="16401" ht="12.75" hidden="1" customHeight="1" x14ac:dyDescent="0.2"/>
    <row r="16402" ht="12.75" hidden="1" customHeight="1" x14ac:dyDescent="0.2"/>
    <row r="16403" ht="12.75" hidden="1" customHeight="1" x14ac:dyDescent="0.2"/>
    <row r="16404" ht="12.75" hidden="1" customHeight="1" x14ac:dyDescent="0.2"/>
    <row r="16405" ht="12.75" hidden="1" customHeight="1" x14ac:dyDescent="0.2"/>
    <row r="16406" ht="12.75" hidden="1" customHeight="1" x14ac:dyDescent="0.2"/>
    <row r="16407" ht="12.75" hidden="1" customHeight="1" x14ac:dyDescent="0.2"/>
    <row r="16408" ht="12.75" hidden="1" customHeight="1" x14ac:dyDescent="0.2"/>
    <row r="16409" ht="12.75" hidden="1" customHeight="1" x14ac:dyDescent="0.2"/>
    <row r="16410" ht="12.75" hidden="1" customHeight="1" x14ac:dyDescent="0.2"/>
    <row r="16411" ht="12.75" hidden="1" customHeight="1" x14ac:dyDescent="0.2"/>
    <row r="16412" ht="12.75" hidden="1" customHeight="1" x14ac:dyDescent="0.2"/>
    <row r="16413" ht="12.75" hidden="1" customHeight="1" x14ac:dyDescent="0.2"/>
    <row r="16414" ht="12.75" hidden="1" customHeight="1" x14ac:dyDescent="0.2"/>
    <row r="16415" ht="12.75" hidden="1" customHeight="1" x14ac:dyDescent="0.2"/>
    <row r="16416" ht="12.75" hidden="1" customHeight="1" x14ac:dyDescent="0.2"/>
    <row r="16417" ht="12.75" hidden="1" customHeight="1" x14ac:dyDescent="0.2"/>
    <row r="16418" ht="12.75" hidden="1" customHeight="1" x14ac:dyDescent="0.2"/>
    <row r="16419" ht="12.75" hidden="1" customHeight="1" x14ac:dyDescent="0.2"/>
    <row r="16420" ht="12.75" hidden="1" customHeight="1" x14ac:dyDescent="0.2"/>
    <row r="16421" ht="12.75" hidden="1" customHeight="1" x14ac:dyDescent="0.2"/>
    <row r="16422" ht="12.75" hidden="1" customHeight="1" x14ac:dyDescent="0.2"/>
    <row r="16423" ht="12.75" hidden="1" customHeight="1" x14ac:dyDescent="0.2"/>
    <row r="16424" ht="12.75" hidden="1" customHeight="1" x14ac:dyDescent="0.2"/>
    <row r="16425" ht="12.75" hidden="1" customHeight="1" x14ac:dyDescent="0.2"/>
    <row r="16426" ht="12.75" hidden="1" customHeight="1" x14ac:dyDescent="0.2"/>
    <row r="16427" ht="12.75" hidden="1" customHeight="1" x14ac:dyDescent="0.2"/>
    <row r="16428" ht="12.75" hidden="1" customHeight="1" x14ac:dyDescent="0.2"/>
    <row r="16429" ht="12.75" hidden="1" customHeight="1" x14ac:dyDescent="0.2"/>
    <row r="16430" ht="12.75" hidden="1" customHeight="1" x14ac:dyDescent="0.2"/>
    <row r="16431" ht="12.75" hidden="1" customHeight="1" x14ac:dyDescent="0.2"/>
    <row r="16432" ht="12.75" hidden="1" customHeight="1" x14ac:dyDescent="0.2"/>
    <row r="16433" ht="12.75" hidden="1" customHeight="1" x14ac:dyDescent="0.2"/>
    <row r="16434" ht="12.75" hidden="1" customHeight="1" x14ac:dyDescent="0.2"/>
    <row r="16435" ht="12.75" hidden="1" customHeight="1" x14ac:dyDescent="0.2"/>
    <row r="16436" ht="12.75" hidden="1" customHeight="1" x14ac:dyDescent="0.2"/>
    <row r="16437" ht="12.75" hidden="1" customHeight="1" x14ac:dyDescent="0.2"/>
    <row r="16438" ht="12.75" hidden="1" customHeight="1" x14ac:dyDescent="0.2"/>
    <row r="16439" ht="12.75" hidden="1" customHeight="1" x14ac:dyDescent="0.2"/>
    <row r="16440" ht="12.75" hidden="1" customHeight="1" x14ac:dyDescent="0.2"/>
    <row r="16441" ht="12.75" hidden="1" customHeight="1" x14ac:dyDescent="0.2"/>
    <row r="16442" ht="12.75" hidden="1" customHeight="1" x14ac:dyDescent="0.2"/>
    <row r="16443" ht="12.75" hidden="1" customHeight="1" x14ac:dyDescent="0.2"/>
    <row r="16444" ht="12.75" hidden="1" customHeight="1" x14ac:dyDescent="0.2"/>
    <row r="16445" ht="12.75" hidden="1" customHeight="1" x14ac:dyDescent="0.2"/>
    <row r="16446" ht="12.75" hidden="1" customHeight="1" x14ac:dyDescent="0.2"/>
    <row r="16447" ht="12.75" hidden="1" customHeight="1" x14ac:dyDescent="0.2"/>
    <row r="16448" ht="12.75" hidden="1" customHeight="1" x14ac:dyDescent="0.2"/>
    <row r="16449" ht="12.75" hidden="1" customHeight="1" x14ac:dyDescent="0.2"/>
    <row r="16450" ht="12.75" hidden="1" customHeight="1" x14ac:dyDescent="0.2"/>
    <row r="16451" ht="12.75" hidden="1" customHeight="1" x14ac:dyDescent="0.2"/>
    <row r="16452" ht="12.75" hidden="1" customHeight="1" x14ac:dyDescent="0.2"/>
    <row r="16453" ht="12.75" hidden="1" customHeight="1" x14ac:dyDescent="0.2"/>
    <row r="16454" ht="12.75" hidden="1" customHeight="1" x14ac:dyDescent="0.2"/>
    <row r="16455" ht="12.75" hidden="1" customHeight="1" x14ac:dyDescent="0.2"/>
    <row r="16456" ht="12.75" hidden="1" customHeight="1" x14ac:dyDescent="0.2"/>
    <row r="16457" ht="12.75" hidden="1" customHeight="1" x14ac:dyDescent="0.2"/>
    <row r="16458" ht="12.75" hidden="1" customHeight="1" x14ac:dyDescent="0.2"/>
    <row r="16459" ht="12.75" hidden="1" customHeight="1" x14ac:dyDescent="0.2"/>
    <row r="16460" ht="12.75" hidden="1" customHeight="1" x14ac:dyDescent="0.2"/>
    <row r="16461" ht="12.75" hidden="1" customHeight="1" x14ac:dyDescent="0.2"/>
    <row r="16462" ht="12.75" hidden="1" customHeight="1" x14ac:dyDescent="0.2"/>
    <row r="16463" ht="12.75" hidden="1" customHeight="1" x14ac:dyDescent="0.2"/>
    <row r="16464" ht="12.75" hidden="1" customHeight="1" x14ac:dyDescent="0.2"/>
    <row r="16465" ht="12.75" hidden="1" customHeight="1" x14ac:dyDescent="0.2"/>
    <row r="16466" ht="12.75" hidden="1" customHeight="1" x14ac:dyDescent="0.2"/>
    <row r="16467" ht="12.75" hidden="1" customHeight="1" x14ac:dyDescent="0.2"/>
    <row r="16468" ht="12.75" hidden="1" customHeight="1" x14ac:dyDescent="0.2"/>
    <row r="16469" ht="12.75" hidden="1" customHeight="1" x14ac:dyDescent="0.2"/>
    <row r="16470" ht="12.75" hidden="1" customHeight="1" x14ac:dyDescent="0.2"/>
    <row r="16471" ht="12.75" hidden="1" customHeight="1" x14ac:dyDescent="0.2"/>
    <row r="16472" ht="12.75" hidden="1" customHeight="1" x14ac:dyDescent="0.2"/>
    <row r="16473" ht="12.75" hidden="1" customHeight="1" x14ac:dyDescent="0.2"/>
    <row r="16474" ht="12.75" hidden="1" customHeight="1" x14ac:dyDescent="0.2"/>
    <row r="16475" ht="12.75" hidden="1" customHeight="1" x14ac:dyDescent="0.2"/>
    <row r="16476" ht="12.75" hidden="1" customHeight="1" x14ac:dyDescent="0.2"/>
    <row r="16477" ht="12.75" hidden="1" customHeight="1" x14ac:dyDescent="0.2"/>
    <row r="16478" ht="12.75" hidden="1" customHeight="1" x14ac:dyDescent="0.2"/>
    <row r="16479" ht="12.75" hidden="1" customHeight="1" x14ac:dyDescent="0.2"/>
    <row r="16480" ht="12.75" hidden="1" customHeight="1" x14ac:dyDescent="0.2"/>
    <row r="16481" ht="12.75" hidden="1" customHeight="1" x14ac:dyDescent="0.2"/>
    <row r="16482" ht="12.75" hidden="1" customHeight="1" x14ac:dyDescent="0.2"/>
    <row r="16483" ht="12.75" hidden="1" customHeight="1" x14ac:dyDescent="0.2"/>
    <row r="16484" ht="12.75" hidden="1" customHeight="1" x14ac:dyDescent="0.2"/>
    <row r="16485" ht="12.75" hidden="1" customHeight="1" x14ac:dyDescent="0.2"/>
    <row r="16486" ht="12.75" hidden="1" customHeight="1" x14ac:dyDescent="0.2"/>
    <row r="16487" ht="12.75" hidden="1" customHeight="1" x14ac:dyDescent="0.2"/>
    <row r="16488" ht="12.75" hidden="1" customHeight="1" x14ac:dyDescent="0.2"/>
    <row r="16489" ht="12.75" hidden="1" customHeight="1" x14ac:dyDescent="0.2"/>
    <row r="16490" ht="12.75" hidden="1" customHeight="1" x14ac:dyDescent="0.2"/>
    <row r="16491" ht="12.75" hidden="1" customHeight="1" x14ac:dyDescent="0.2"/>
    <row r="16492" ht="12.75" hidden="1" customHeight="1" x14ac:dyDescent="0.2"/>
    <row r="16493" ht="12.75" hidden="1" customHeight="1" x14ac:dyDescent="0.2"/>
    <row r="16494" ht="12.75" hidden="1" customHeight="1" x14ac:dyDescent="0.2"/>
    <row r="16495" ht="12.75" hidden="1" customHeight="1" x14ac:dyDescent="0.2"/>
    <row r="16496" ht="12.75" hidden="1" customHeight="1" x14ac:dyDescent="0.2"/>
    <row r="16497" ht="12.75" hidden="1" customHeight="1" x14ac:dyDescent="0.2"/>
    <row r="16498" ht="12.75" hidden="1" customHeight="1" x14ac:dyDescent="0.2"/>
    <row r="16499" ht="12.75" hidden="1" customHeight="1" x14ac:dyDescent="0.2"/>
    <row r="16500" ht="12.75" hidden="1" customHeight="1" x14ac:dyDescent="0.2"/>
    <row r="16501" ht="12.75" hidden="1" customHeight="1" x14ac:dyDescent="0.2"/>
    <row r="16502" ht="12.75" hidden="1" customHeight="1" x14ac:dyDescent="0.2"/>
    <row r="16503" ht="12.75" hidden="1" customHeight="1" x14ac:dyDescent="0.2"/>
    <row r="16504" ht="12.75" hidden="1" customHeight="1" x14ac:dyDescent="0.2"/>
    <row r="16505" ht="12.75" hidden="1" customHeight="1" x14ac:dyDescent="0.2"/>
    <row r="16506" ht="12.75" hidden="1" customHeight="1" x14ac:dyDescent="0.2"/>
    <row r="16507" ht="12.75" hidden="1" customHeight="1" x14ac:dyDescent="0.2"/>
    <row r="16508" ht="12.75" hidden="1" customHeight="1" x14ac:dyDescent="0.2"/>
    <row r="16509" ht="12.75" hidden="1" customHeight="1" x14ac:dyDescent="0.2"/>
    <row r="16510" ht="12.75" hidden="1" customHeight="1" x14ac:dyDescent="0.2"/>
    <row r="16511" ht="12.75" hidden="1" customHeight="1" x14ac:dyDescent="0.2"/>
    <row r="16512" ht="12.75" hidden="1" customHeight="1" x14ac:dyDescent="0.2"/>
    <row r="16513" ht="12.75" hidden="1" customHeight="1" x14ac:dyDescent="0.2"/>
    <row r="16514" ht="12.75" hidden="1" customHeight="1" x14ac:dyDescent="0.2"/>
    <row r="16515" ht="12.75" hidden="1" customHeight="1" x14ac:dyDescent="0.2"/>
    <row r="16516" ht="12.75" hidden="1" customHeight="1" x14ac:dyDescent="0.2"/>
    <row r="16517" ht="12.75" hidden="1" customHeight="1" x14ac:dyDescent="0.2"/>
    <row r="16518" ht="12.75" hidden="1" customHeight="1" x14ac:dyDescent="0.2"/>
    <row r="16519" ht="12.75" hidden="1" customHeight="1" x14ac:dyDescent="0.2"/>
    <row r="16520" ht="12.75" hidden="1" customHeight="1" x14ac:dyDescent="0.2"/>
    <row r="16521" ht="12.75" hidden="1" customHeight="1" x14ac:dyDescent="0.2"/>
    <row r="16522" ht="12.75" hidden="1" customHeight="1" x14ac:dyDescent="0.2"/>
    <row r="16523" ht="12.75" hidden="1" customHeight="1" x14ac:dyDescent="0.2"/>
    <row r="16524" ht="12.75" hidden="1" customHeight="1" x14ac:dyDescent="0.2"/>
    <row r="16525" ht="12.75" hidden="1" customHeight="1" x14ac:dyDescent="0.2"/>
    <row r="16526" ht="12.75" hidden="1" customHeight="1" x14ac:dyDescent="0.2"/>
    <row r="16527" ht="12.75" hidden="1" customHeight="1" x14ac:dyDescent="0.2"/>
    <row r="16528" ht="12.75" hidden="1" customHeight="1" x14ac:dyDescent="0.2"/>
    <row r="16529" ht="12.75" hidden="1" customHeight="1" x14ac:dyDescent="0.2"/>
    <row r="16530" ht="12.75" hidden="1" customHeight="1" x14ac:dyDescent="0.2"/>
    <row r="16531" ht="12.75" hidden="1" customHeight="1" x14ac:dyDescent="0.2"/>
    <row r="16532" ht="12.75" hidden="1" customHeight="1" x14ac:dyDescent="0.2"/>
    <row r="16533" ht="12.75" hidden="1" customHeight="1" x14ac:dyDescent="0.2"/>
    <row r="16534" ht="12.75" hidden="1" customHeight="1" x14ac:dyDescent="0.2"/>
    <row r="16535" ht="12.75" hidden="1" customHeight="1" x14ac:dyDescent="0.2"/>
    <row r="16536" ht="12.75" hidden="1" customHeight="1" x14ac:dyDescent="0.2"/>
    <row r="16537" ht="12.75" hidden="1" customHeight="1" x14ac:dyDescent="0.2"/>
    <row r="16538" ht="12.75" hidden="1" customHeight="1" x14ac:dyDescent="0.2"/>
    <row r="16539" ht="12.75" hidden="1" customHeight="1" x14ac:dyDescent="0.2"/>
    <row r="16540" ht="12.75" hidden="1" customHeight="1" x14ac:dyDescent="0.2"/>
    <row r="16541" ht="12.75" hidden="1" customHeight="1" x14ac:dyDescent="0.2"/>
    <row r="16542" ht="12.75" hidden="1" customHeight="1" x14ac:dyDescent="0.2"/>
    <row r="16543" ht="12.75" hidden="1" customHeight="1" x14ac:dyDescent="0.2"/>
    <row r="16544" ht="12.75" hidden="1" customHeight="1" x14ac:dyDescent="0.2"/>
    <row r="16545" ht="12.75" hidden="1" customHeight="1" x14ac:dyDescent="0.2"/>
    <row r="16546" ht="12.75" hidden="1" customHeight="1" x14ac:dyDescent="0.2"/>
    <row r="16547" ht="12.75" hidden="1" customHeight="1" x14ac:dyDescent="0.2"/>
    <row r="16548" ht="12.75" hidden="1" customHeight="1" x14ac:dyDescent="0.2"/>
    <row r="16549" ht="12.75" hidden="1" customHeight="1" x14ac:dyDescent="0.2"/>
    <row r="16550" ht="12.75" hidden="1" customHeight="1" x14ac:dyDescent="0.2"/>
    <row r="16551" ht="12.75" hidden="1" customHeight="1" x14ac:dyDescent="0.2"/>
    <row r="16552" ht="12.75" hidden="1" customHeight="1" x14ac:dyDescent="0.2"/>
    <row r="16553" ht="12.75" hidden="1" customHeight="1" x14ac:dyDescent="0.2"/>
    <row r="16554" ht="12.75" hidden="1" customHeight="1" x14ac:dyDescent="0.2"/>
    <row r="16555" ht="12.75" hidden="1" customHeight="1" x14ac:dyDescent="0.2"/>
    <row r="16556" ht="12.75" hidden="1" customHeight="1" x14ac:dyDescent="0.2"/>
    <row r="16557" ht="12.75" hidden="1" customHeight="1" x14ac:dyDescent="0.2"/>
    <row r="16558" ht="12.75" hidden="1" customHeight="1" x14ac:dyDescent="0.2"/>
    <row r="16559" ht="12.75" hidden="1" customHeight="1" x14ac:dyDescent="0.2"/>
    <row r="16560" ht="12.75" hidden="1" customHeight="1" x14ac:dyDescent="0.2"/>
    <row r="16561" ht="12.75" hidden="1" customHeight="1" x14ac:dyDescent="0.2"/>
    <row r="16562" ht="12.75" hidden="1" customHeight="1" x14ac:dyDescent="0.2"/>
    <row r="16563" ht="12.75" hidden="1" customHeight="1" x14ac:dyDescent="0.2"/>
    <row r="16564" ht="12.75" hidden="1" customHeight="1" x14ac:dyDescent="0.2"/>
    <row r="16565" ht="12.75" hidden="1" customHeight="1" x14ac:dyDescent="0.2"/>
    <row r="16566" ht="12.75" hidden="1" customHeight="1" x14ac:dyDescent="0.2"/>
    <row r="16567" ht="12.75" hidden="1" customHeight="1" x14ac:dyDescent="0.2"/>
    <row r="16568" ht="12.75" hidden="1" customHeight="1" x14ac:dyDescent="0.2"/>
    <row r="16569" ht="12.75" hidden="1" customHeight="1" x14ac:dyDescent="0.2"/>
    <row r="16570" ht="12.75" hidden="1" customHeight="1" x14ac:dyDescent="0.2"/>
    <row r="16571" ht="12.75" hidden="1" customHeight="1" x14ac:dyDescent="0.2"/>
    <row r="16572" ht="12.75" hidden="1" customHeight="1" x14ac:dyDescent="0.2"/>
    <row r="16573" ht="12.75" hidden="1" customHeight="1" x14ac:dyDescent="0.2"/>
    <row r="16574" ht="12.75" hidden="1" customHeight="1" x14ac:dyDescent="0.2"/>
    <row r="16575" ht="12.75" hidden="1" customHeight="1" x14ac:dyDescent="0.2"/>
    <row r="16576" ht="12.75" hidden="1" customHeight="1" x14ac:dyDescent="0.2"/>
    <row r="16577" ht="12.75" hidden="1" customHeight="1" x14ac:dyDescent="0.2"/>
    <row r="16578" ht="12.75" hidden="1" customHeight="1" x14ac:dyDescent="0.2"/>
    <row r="16579" ht="12.75" hidden="1" customHeight="1" x14ac:dyDescent="0.2"/>
    <row r="16580" ht="12.75" hidden="1" customHeight="1" x14ac:dyDescent="0.2"/>
    <row r="16581" ht="12.75" hidden="1" customHeight="1" x14ac:dyDescent="0.2"/>
    <row r="16582" ht="12.75" hidden="1" customHeight="1" x14ac:dyDescent="0.2"/>
    <row r="16583" ht="12.75" hidden="1" customHeight="1" x14ac:dyDescent="0.2"/>
    <row r="16584" ht="12.75" hidden="1" customHeight="1" x14ac:dyDescent="0.2"/>
    <row r="16585" ht="12.75" hidden="1" customHeight="1" x14ac:dyDescent="0.2"/>
    <row r="16586" ht="12.75" hidden="1" customHeight="1" x14ac:dyDescent="0.2"/>
    <row r="16587" ht="12.75" hidden="1" customHeight="1" x14ac:dyDescent="0.2"/>
    <row r="16588" ht="12.75" hidden="1" customHeight="1" x14ac:dyDescent="0.2"/>
    <row r="16589" ht="12.75" hidden="1" customHeight="1" x14ac:dyDescent="0.2"/>
    <row r="16590" ht="12.75" hidden="1" customHeight="1" x14ac:dyDescent="0.2"/>
    <row r="16591" ht="12.75" hidden="1" customHeight="1" x14ac:dyDescent="0.2"/>
    <row r="16592" ht="12.75" hidden="1" customHeight="1" x14ac:dyDescent="0.2"/>
    <row r="16593" ht="12.75" hidden="1" customHeight="1" x14ac:dyDescent="0.2"/>
    <row r="16594" ht="12.75" hidden="1" customHeight="1" x14ac:dyDescent="0.2"/>
    <row r="16595" ht="12.75" hidden="1" customHeight="1" x14ac:dyDescent="0.2"/>
    <row r="16596" ht="12.75" hidden="1" customHeight="1" x14ac:dyDescent="0.2"/>
    <row r="16597" ht="12.75" hidden="1" customHeight="1" x14ac:dyDescent="0.2"/>
    <row r="16598" ht="12.75" hidden="1" customHeight="1" x14ac:dyDescent="0.2"/>
    <row r="16599" ht="12.75" hidden="1" customHeight="1" x14ac:dyDescent="0.2"/>
    <row r="16600" ht="12.75" hidden="1" customHeight="1" x14ac:dyDescent="0.2"/>
    <row r="16601" ht="12.75" hidden="1" customHeight="1" x14ac:dyDescent="0.2"/>
    <row r="16602" ht="12.75" hidden="1" customHeight="1" x14ac:dyDescent="0.2"/>
    <row r="16603" ht="12.75" hidden="1" customHeight="1" x14ac:dyDescent="0.2"/>
    <row r="16604" ht="12.75" hidden="1" customHeight="1" x14ac:dyDescent="0.2"/>
    <row r="16605" ht="12.75" hidden="1" customHeight="1" x14ac:dyDescent="0.2"/>
    <row r="16606" ht="12.75" hidden="1" customHeight="1" x14ac:dyDescent="0.2"/>
    <row r="16607" ht="12.75" hidden="1" customHeight="1" x14ac:dyDescent="0.2"/>
    <row r="16608" ht="12.75" hidden="1" customHeight="1" x14ac:dyDescent="0.2"/>
    <row r="16609" ht="12.75" hidden="1" customHeight="1" x14ac:dyDescent="0.2"/>
    <row r="16610" ht="12.75" hidden="1" customHeight="1" x14ac:dyDescent="0.2"/>
    <row r="16611" ht="12.75" hidden="1" customHeight="1" x14ac:dyDescent="0.2"/>
    <row r="16612" ht="12.75" hidden="1" customHeight="1" x14ac:dyDescent="0.2"/>
    <row r="16613" ht="12.75" hidden="1" customHeight="1" x14ac:dyDescent="0.2"/>
    <row r="16614" ht="12.75" hidden="1" customHeight="1" x14ac:dyDescent="0.2"/>
    <row r="16615" ht="12.75" hidden="1" customHeight="1" x14ac:dyDescent="0.2"/>
    <row r="16616" ht="12.75" hidden="1" customHeight="1" x14ac:dyDescent="0.2"/>
    <row r="16617" ht="12.75" hidden="1" customHeight="1" x14ac:dyDescent="0.2"/>
    <row r="16618" ht="12.75" hidden="1" customHeight="1" x14ac:dyDescent="0.2"/>
    <row r="16619" ht="12.75" hidden="1" customHeight="1" x14ac:dyDescent="0.2"/>
    <row r="16620" ht="12.75" hidden="1" customHeight="1" x14ac:dyDescent="0.2"/>
    <row r="16621" ht="12.75" hidden="1" customHeight="1" x14ac:dyDescent="0.2"/>
    <row r="16622" ht="12.75" hidden="1" customHeight="1" x14ac:dyDescent="0.2"/>
    <row r="16623" ht="12.75" hidden="1" customHeight="1" x14ac:dyDescent="0.2"/>
    <row r="16624" ht="12.75" hidden="1" customHeight="1" x14ac:dyDescent="0.2"/>
    <row r="16625" ht="12.75" hidden="1" customHeight="1" x14ac:dyDescent="0.2"/>
    <row r="16626" ht="12.75" hidden="1" customHeight="1" x14ac:dyDescent="0.2"/>
    <row r="16627" ht="12.75" hidden="1" customHeight="1" x14ac:dyDescent="0.2"/>
    <row r="16628" ht="12.75" hidden="1" customHeight="1" x14ac:dyDescent="0.2"/>
    <row r="16629" ht="12.75" hidden="1" customHeight="1" x14ac:dyDescent="0.2"/>
    <row r="16630" ht="12.75" hidden="1" customHeight="1" x14ac:dyDescent="0.2"/>
    <row r="16631" ht="12.75" hidden="1" customHeight="1" x14ac:dyDescent="0.2"/>
    <row r="16632" ht="12.75" hidden="1" customHeight="1" x14ac:dyDescent="0.2"/>
    <row r="16633" ht="12.75" hidden="1" customHeight="1" x14ac:dyDescent="0.2"/>
    <row r="16634" ht="12.75" hidden="1" customHeight="1" x14ac:dyDescent="0.2"/>
    <row r="16635" ht="12.75" hidden="1" customHeight="1" x14ac:dyDescent="0.2"/>
    <row r="16636" ht="12.75" hidden="1" customHeight="1" x14ac:dyDescent="0.2"/>
    <row r="16637" ht="12.75" hidden="1" customHeight="1" x14ac:dyDescent="0.2"/>
    <row r="16638" ht="12.75" hidden="1" customHeight="1" x14ac:dyDescent="0.2"/>
    <row r="16639" ht="12.75" hidden="1" customHeight="1" x14ac:dyDescent="0.2"/>
    <row r="16640" ht="12.75" hidden="1" customHeight="1" x14ac:dyDescent="0.2"/>
    <row r="16641" ht="12.75" hidden="1" customHeight="1" x14ac:dyDescent="0.2"/>
    <row r="16642" ht="12.75" hidden="1" customHeight="1" x14ac:dyDescent="0.2"/>
    <row r="16643" ht="12.75" hidden="1" customHeight="1" x14ac:dyDescent="0.2"/>
    <row r="16644" ht="12.75" hidden="1" customHeight="1" x14ac:dyDescent="0.2"/>
    <row r="16645" ht="12.75" hidden="1" customHeight="1" x14ac:dyDescent="0.2"/>
    <row r="16646" ht="12.75" hidden="1" customHeight="1" x14ac:dyDescent="0.2"/>
    <row r="16647" ht="12.75" hidden="1" customHeight="1" x14ac:dyDescent="0.2"/>
    <row r="16648" ht="12.75" hidden="1" customHeight="1" x14ac:dyDescent="0.2"/>
    <row r="16649" ht="12.75" hidden="1" customHeight="1" x14ac:dyDescent="0.2"/>
    <row r="16650" ht="12.75" hidden="1" customHeight="1" x14ac:dyDescent="0.2"/>
    <row r="16651" ht="12.75" hidden="1" customHeight="1" x14ac:dyDescent="0.2"/>
    <row r="16652" ht="12.75" hidden="1" customHeight="1" x14ac:dyDescent="0.2"/>
    <row r="16653" ht="12.75" hidden="1" customHeight="1" x14ac:dyDescent="0.2"/>
    <row r="16654" ht="12.75" hidden="1" customHeight="1" x14ac:dyDescent="0.2"/>
    <row r="16655" ht="12.75" hidden="1" customHeight="1" x14ac:dyDescent="0.2"/>
    <row r="16656" ht="12.75" hidden="1" customHeight="1" x14ac:dyDescent="0.2"/>
    <row r="16657" ht="12.75" hidden="1" customHeight="1" x14ac:dyDescent="0.2"/>
    <row r="16658" ht="12.75" hidden="1" customHeight="1" x14ac:dyDescent="0.2"/>
    <row r="16659" ht="12.75" hidden="1" customHeight="1" x14ac:dyDescent="0.2"/>
    <row r="16660" ht="12.75" hidden="1" customHeight="1" x14ac:dyDescent="0.2"/>
    <row r="16661" ht="12.75" hidden="1" customHeight="1" x14ac:dyDescent="0.2"/>
    <row r="16662" ht="12.75" hidden="1" customHeight="1" x14ac:dyDescent="0.2"/>
    <row r="16663" ht="12.75" hidden="1" customHeight="1" x14ac:dyDescent="0.2"/>
    <row r="16664" ht="12.75" hidden="1" customHeight="1" x14ac:dyDescent="0.2"/>
    <row r="16665" ht="12.75" hidden="1" customHeight="1" x14ac:dyDescent="0.2"/>
    <row r="16666" ht="12.75" hidden="1" customHeight="1" x14ac:dyDescent="0.2"/>
    <row r="16667" ht="12.75" hidden="1" customHeight="1" x14ac:dyDescent="0.2"/>
    <row r="16668" ht="12.75" hidden="1" customHeight="1" x14ac:dyDescent="0.2"/>
    <row r="16669" ht="12.75" hidden="1" customHeight="1" x14ac:dyDescent="0.2"/>
    <row r="16670" ht="12.75" hidden="1" customHeight="1" x14ac:dyDescent="0.2"/>
    <row r="16671" ht="12.75" hidden="1" customHeight="1" x14ac:dyDescent="0.2"/>
    <row r="16672" ht="12.75" hidden="1" customHeight="1" x14ac:dyDescent="0.2"/>
    <row r="16673" ht="12.75" hidden="1" customHeight="1" x14ac:dyDescent="0.2"/>
    <row r="16674" ht="12.75" hidden="1" customHeight="1" x14ac:dyDescent="0.2"/>
    <row r="16675" ht="12.75" hidden="1" customHeight="1" x14ac:dyDescent="0.2"/>
    <row r="16676" ht="12.75" hidden="1" customHeight="1" x14ac:dyDescent="0.2"/>
    <row r="16677" ht="12.75" hidden="1" customHeight="1" x14ac:dyDescent="0.2"/>
    <row r="16678" ht="12.75" hidden="1" customHeight="1" x14ac:dyDescent="0.2"/>
    <row r="16679" ht="12.75" hidden="1" customHeight="1" x14ac:dyDescent="0.2"/>
    <row r="16680" ht="12.75" hidden="1" customHeight="1" x14ac:dyDescent="0.2"/>
    <row r="16681" ht="12.75" hidden="1" customHeight="1" x14ac:dyDescent="0.2"/>
    <row r="16682" ht="12.75" hidden="1" customHeight="1" x14ac:dyDescent="0.2"/>
    <row r="16683" ht="12.75" hidden="1" customHeight="1" x14ac:dyDescent="0.2"/>
    <row r="16684" ht="12.75" hidden="1" customHeight="1" x14ac:dyDescent="0.2"/>
    <row r="16685" ht="12.75" hidden="1" customHeight="1" x14ac:dyDescent="0.2"/>
    <row r="16686" ht="12.75" hidden="1" customHeight="1" x14ac:dyDescent="0.2"/>
    <row r="16687" ht="12.75" hidden="1" customHeight="1" x14ac:dyDescent="0.2"/>
    <row r="16688" ht="12.75" hidden="1" customHeight="1" x14ac:dyDescent="0.2"/>
    <row r="16689" ht="12.75" hidden="1" customHeight="1" x14ac:dyDescent="0.2"/>
    <row r="16690" ht="12.75" hidden="1" customHeight="1" x14ac:dyDescent="0.2"/>
    <row r="16691" ht="12.75" hidden="1" customHeight="1" x14ac:dyDescent="0.2"/>
    <row r="16692" ht="12.75" hidden="1" customHeight="1" x14ac:dyDescent="0.2"/>
    <row r="16693" ht="12.75" hidden="1" customHeight="1" x14ac:dyDescent="0.2"/>
    <row r="16694" ht="12.75" hidden="1" customHeight="1" x14ac:dyDescent="0.2"/>
    <row r="16695" ht="12.75" hidden="1" customHeight="1" x14ac:dyDescent="0.2"/>
    <row r="16696" ht="12.75" hidden="1" customHeight="1" x14ac:dyDescent="0.2"/>
    <row r="16697" ht="12.75" hidden="1" customHeight="1" x14ac:dyDescent="0.2"/>
    <row r="16698" ht="12.75" hidden="1" customHeight="1" x14ac:dyDescent="0.2"/>
    <row r="16699" ht="12.75" hidden="1" customHeight="1" x14ac:dyDescent="0.2"/>
    <row r="16700" ht="12.75" hidden="1" customHeight="1" x14ac:dyDescent="0.2"/>
    <row r="16701" ht="12.75" hidden="1" customHeight="1" x14ac:dyDescent="0.2"/>
    <row r="16702" ht="12.75" hidden="1" customHeight="1" x14ac:dyDescent="0.2"/>
    <row r="16703" ht="12.75" hidden="1" customHeight="1" x14ac:dyDescent="0.2"/>
    <row r="16704" ht="12.75" hidden="1" customHeight="1" x14ac:dyDescent="0.2"/>
    <row r="16705" ht="12.75" hidden="1" customHeight="1" x14ac:dyDescent="0.2"/>
    <row r="16706" ht="12.75" hidden="1" customHeight="1" x14ac:dyDescent="0.2"/>
    <row r="16707" ht="12.75" hidden="1" customHeight="1" x14ac:dyDescent="0.2"/>
    <row r="16708" ht="12.75" hidden="1" customHeight="1" x14ac:dyDescent="0.2"/>
    <row r="16709" ht="12.75" hidden="1" customHeight="1" x14ac:dyDescent="0.2"/>
    <row r="16710" ht="12.75" hidden="1" customHeight="1" x14ac:dyDescent="0.2"/>
    <row r="16711" ht="12.75" hidden="1" customHeight="1" x14ac:dyDescent="0.2"/>
    <row r="16712" ht="12.75" hidden="1" customHeight="1" x14ac:dyDescent="0.2"/>
    <row r="16713" ht="12.75" hidden="1" customHeight="1" x14ac:dyDescent="0.2"/>
    <row r="16714" ht="12.75" hidden="1" customHeight="1" x14ac:dyDescent="0.2"/>
    <row r="16715" ht="12.75" hidden="1" customHeight="1" x14ac:dyDescent="0.2"/>
    <row r="16716" ht="12.75" hidden="1" customHeight="1" x14ac:dyDescent="0.2"/>
    <row r="16717" ht="12.75" hidden="1" customHeight="1" x14ac:dyDescent="0.2"/>
    <row r="16718" ht="12.75" hidden="1" customHeight="1" x14ac:dyDescent="0.2"/>
    <row r="16719" ht="12.75" hidden="1" customHeight="1" x14ac:dyDescent="0.2"/>
    <row r="16720" ht="12.75" hidden="1" customHeight="1" x14ac:dyDescent="0.2"/>
    <row r="16721" ht="12.75" hidden="1" customHeight="1" x14ac:dyDescent="0.2"/>
    <row r="16722" ht="12.75" hidden="1" customHeight="1" x14ac:dyDescent="0.2"/>
    <row r="16723" ht="12.75" hidden="1" customHeight="1" x14ac:dyDescent="0.2"/>
    <row r="16724" ht="12.75" hidden="1" customHeight="1" x14ac:dyDescent="0.2"/>
    <row r="16725" ht="12.75" hidden="1" customHeight="1" x14ac:dyDescent="0.2"/>
    <row r="16726" ht="12.75" hidden="1" customHeight="1" x14ac:dyDescent="0.2"/>
    <row r="16727" ht="12.75" hidden="1" customHeight="1" x14ac:dyDescent="0.2"/>
    <row r="16728" ht="12.75" hidden="1" customHeight="1" x14ac:dyDescent="0.2"/>
    <row r="16729" ht="12.75" hidden="1" customHeight="1" x14ac:dyDescent="0.2"/>
    <row r="16730" ht="12.75" hidden="1" customHeight="1" x14ac:dyDescent="0.2"/>
    <row r="16731" ht="12.75" hidden="1" customHeight="1" x14ac:dyDescent="0.2"/>
    <row r="16732" ht="12.75" hidden="1" customHeight="1" x14ac:dyDescent="0.2"/>
    <row r="16733" ht="12.75" hidden="1" customHeight="1" x14ac:dyDescent="0.2"/>
    <row r="16734" ht="12.75" hidden="1" customHeight="1" x14ac:dyDescent="0.2"/>
    <row r="16735" ht="12.75" hidden="1" customHeight="1" x14ac:dyDescent="0.2"/>
    <row r="16736" ht="12.75" hidden="1" customHeight="1" x14ac:dyDescent="0.2"/>
    <row r="16737" ht="12.75" hidden="1" customHeight="1" x14ac:dyDescent="0.2"/>
    <row r="16738" ht="12.75" hidden="1" customHeight="1" x14ac:dyDescent="0.2"/>
    <row r="16739" ht="12.75" hidden="1" customHeight="1" x14ac:dyDescent="0.2"/>
    <row r="16740" ht="12.75" hidden="1" customHeight="1" x14ac:dyDescent="0.2"/>
    <row r="16741" ht="12.75" hidden="1" customHeight="1" x14ac:dyDescent="0.2"/>
    <row r="16742" ht="12.75" hidden="1" customHeight="1" x14ac:dyDescent="0.2"/>
    <row r="16743" ht="12.75" hidden="1" customHeight="1" x14ac:dyDescent="0.2"/>
    <row r="16744" ht="12.75" hidden="1" customHeight="1" x14ac:dyDescent="0.2"/>
    <row r="16745" ht="12.75" hidden="1" customHeight="1" x14ac:dyDescent="0.2"/>
    <row r="16746" ht="12.75" hidden="1" customHeight="1" x14ac:dyDescent="0.2"/>
    <row r="16747" ht="12.75" hidden="1" customHeight="1" x14ac:dyDescent="0.2"/>
    <row r="16748" ht="12.75" hidden="1" customHeight="1" x14ac:dyDescent="0.2"/>
    <row r="16749" ht="12.75" hidden="1" customHeight="1" x14ac:dyDescent="0.2"/>
    <row r="16750" ht="12.75" hidden="1" customHeight="1" x14ac:dyDescent="0.2"/>
    <row r="16751" ht="12.75" hidden="1" customHeight="1" x14ac:dyDescent="0.2"/>
    <row r="16752" ht="12.75" hidden="1" customHeight="1" x14ac:dyDescent="0.2"/>
    <row r="16753" ht="12.75" hidden="1" customHeight="1" x14ac:dyDescent="0.2"/>
    <row r="16754" ht="12.75" hidden="1" customHeight="1" x14ac:dyDescent="0.2"/>
    <row r="16755" ht="12.75" hidden="1" customHeight="1" x14ac:dyDescent="0.2"/>
    <row r="16756" ht="12.75" hidden="1" customHeight="1" x14ac:dyDescent="0.2"/>
    <row r="16757" ht="12.75" hidden="1" customHeight="1" x14ac:dyDescent="0.2"/>
    <row r="16758" ht="12.75" hidden="1" customHeight="1" x14ac:dyDescent="0.2"/>
    <row r="16759" ht="12.75" hidden="1" customHeight="1" x14ac:dyDescent="0.2"/>
    <row r="16760" ht="12.75" hidden="1" customHeight="1" x14ac:dyDescent="0.2"/>
    <row r="16761" ht="12.75" hidden="1" customHeight="1" x14ac:dyDescent="0.2"/>
    <row r="16762" ht="12.75" hidden="1" customHeight="1" x14ac:dyDescent="0.2"/>
    <row r="16763" ht="12.75" hidden="1" customHeight="1" x14ac:dyDescent="0.2"/>
    <row r="16764" ht="12.75" hidden="1" customHeight="1" x14ac:dyDescent="0.2"/>
    <row r="16765" ht="12.75" hidden="1" customHeight="1" x14ac:dyDescent="0.2"/>
    <row r="16766" ht="12.75" hidden="1" customHeight="1" x14ac:dyDescent="0.2"/>
    <row r="16767" ht="12.75" hidden="1" customHeight="1" x14ac:dyDescent="0.2"/>
    <row r="16768" ht="12.75" hidden="1" customHeight="1" x14ac:dyDescent="0.2"/>
    <row r="16769" ht="12.75" hidden="1" customHeight="1" x14ac:dyDescent="0.2"/>
    <row r="16770" ht="12.75" hidden="1" customHeight="1" x14ac:dyDescent="0.2"/>
    <row r="16771" ht="12.75" hidden="1" customHeight="1" x14ac:dyDescent="0.2"/>
    <row r="16772" ht="12.75" hidden="1" customHeight="1" x14ac:dyDescent="0.2"/>
    <row r="16773" ht="12.75" hidden="1" customHeight="1" x14ac:dyDescent="0.2"/>
    <row r="16774" ht="12.75" hidden="1" customHeight="1" x14ac:dyDescent="0.2"/>
    <row r="16775" ht="12.75" hidden="1" customHeight="1" x14ac:dyDescent="0.2"/>
    <row r="16776" ht="12.75" hidden="1" customHeight="1" x14ac:dyDescent="0.2"/>
    <row r="16777" ht="12.75" hidden="1" customHeight="1" x14ac:dyDescent="0.2"/>
    <row r="16778" ht="12.75" hidden="1" customHeight="1" x14ac:dyDescent="0.2"/>
    <row r="16779" ht="12.75" hidden="1" customHeight="1" x14ac:dyDescent="0.2"/>
    <row r="16780" ht="12.75" hidden="1" customHeight="1" x14ac:dyDescent="0.2"/>
    <row r="16781" ht="12.75" hidden="1" customHeight="1" x14ac:dyDescent="0.2"/>
    <row r="16782" ht="12.75" hidden="1" customHeight="1" x14ac:dyDescent="0.2"/>
    <row r="16783" ht="12.75" hidden="1" customHeight="1" x14ac:dyDescent="0.2"/>
    <row r="16784" ht="12.75" hidden="1" customHeight="1" x14ac:dyDescent="0.2"/>
    <row r="16785" ht="12.75" hidden="1" customHeight="1" x14ac:dyDescent="0.2"/>
    <row r="16786" ht="12.75" hidden="1" customHeight="1" x14ac:dyDescent="0.2"/>
    <row r="16787" ht="12.75" hidden="1" customHeight="1" x14ac:dyDescent="0.2"/>
    <row r="16788" ht="12.75" hidden="1" customHeight="1" x14ac:dyDescent="0.2"/>
    <row r="16789" ht="12.75" hidden="1" customHeight="1" x14ac:dyDescent="0.2"/>
    <row r="16790" ht="12.75" hidden="1" customHeight="1" x14ac:dyDescent="0.2"/>
    <row r="16791" ht="12.75" hidden="1" customHeight="1" x14ac:dyDescent="0.2"/>
    <row r="16792" ht="12.75" hidden="1" customHeight="1" x14ac:dyDescent="0.2"/>
    <row r="16793" ht="12.75" hidden="1" customHeight="1" x14ac:dyDescent="0.2"/>
    <row r="16794" ht="12.75" hidden="1" customHeight="1" x14ac:dyDescent="0.2"/>
    <row r="16795" ht="12.75" hidden="1" customHeight="1" x14ac:dyDescent="0.2"/>
    <row r="16796" ht="12.75" hidden="1" customHeight="1" x14ac:dyDescent="0.2"/>
    <row r="16797" ht="12.75" hidden="1" customHeight="1" x14ac:dyDescent="0.2"/>
    <row r="16798" ht="12.75" hidden="1" customHeight="1" x14ac:dyDescent="0.2"/>
    <row r="16799" ht="12.75" hidden="1" customHeight="1" x14ac:dyDescent="0.2"/>
    <row r="16800" ht="12.75" hidden="1" customHeight="1" x14ac:dyDescent="0.2"/>
    <row r="16801" ht="12.75" hidden="1" customHeight="1" x14ac:dyDescent="0.2"/>
    <row r="16802" ht="12.75" hidden="1" customHeight="1" x14ac:dyDescent="0.2"/>
    <row r="16803" ht="12.75" hidden="1" customHeight="1" x14ac:dyDescent="0.2"/>
    <row r="16804" ht="12.75" hidden="1" customHeight="1" x14ac:dyDescent="0.2"/>
    <row r="16805" ht="12.75" hidden="1" customHeight="1" x14ac:dyDescent="0.2"/>
    <row r="16806" ht="12.75" hidden="1" customHeight="1" x14ac:dyDescent="0.2"/>
    <row r="16807" ht="12.75" hidden="1" customHeight="1" x14ac:dyDescent="0.2"/>
    <row r="16808" ht="12.75" hidden="1" customHeight="1" x14ac:dyDescent="0.2"/>
    <row r="16809" ht="12.75" hidden="1" customHeight="1" x14ac:dyDescent="0.2"/>
    <row r="16810" ht="12.75" hidden="1" customHeight="1" x14ac:dyDescent="0.2"/>
    <row r="16811" ht="12.75" hidden="1" customHeight="1" x14ac:dyDescent="0.2"/>
    <row r="16812" ht="12.75" hidden="1" customHeight="1" x14ac:dyDescent="0.2"/>
    <row r="16813" ht="12.75" hidden="1" customHeight="1" x14ac:dyDescent="0.2"/>
    <row r="16814" ht="12.75" hidden="1" customHeight="1" x14ac:dyDescent="0.2"/>
    <row r="16815" ht="12.75" hidden="1" customHeight="1" x14ac:dyDescent="0.2"/>
    <row r="16816" ht="12.75" hidden="1" customHeight="1" x14ac:dyDescent="0.2"/>
    <row r="16817" ht="12.75" hidden="1" customHeight="1" x14ac:dyDescent="0.2"/>
    <row r="16818" ht="12.75" hidden="1" customHeight="1" x14ac:dyDescent="0.2"/>
    <row r="16819" ht="12.75" hidden="1" customHeight="1" x14ac:dyDescent="0.2"/>
    <row r="16820" ht="12.75" hidden="1" customHeight="1" x14ac:dyDescent="0.2"/>
    <row r="16821" ht="12.75" hidden="1" customHeight="1" x14ac:dyDescent="0.2"/>
    <row r="16822" ht="12.75" hidden="1" customHeight="1" x14ac:dyDescent="0.2"/>
    <row r="16823" ht="12.75" hidden="1" customHeight="1" x14ac:dyDescent="0.2"/>
    <row r="16824" ht="12.75" hidden="1" customHeight="1" x14ac:dyDescent="0.2"/>
    <row r="16825" ht="12.75" hidden="1" customHeight="1" x14ac:dyDescent="0.2"/>
    <row r="16826" ht="12.75" hidden="1" customHeight="1" x14ac:dyDescent="0.2"/>
    <row r="16827" ht="12.75" hidden="1" customHeight="1" x14ac:dyDescent="0.2"/>
    <row r="16828" ht="12.75" hidden="1" customHeight="1" x14ac:dyDescent="0.2"/>
    <row r="16829" ht="12.75" hidden="1" customHeight="1" x14ac:dyDescent="0.2"/>
    <row r="16830" ht="12.75" hidden="1" customHeight="1" x14ac:dyDescent="0.2"/>
    <row r="16831" ht="12.75" hidden="1" customHeight="1" x14ac:dyDescent="0.2"/>
    <row r="16832" ht="12.75" hidden="1" customHeight="1" x14ac:dyDescent="0.2"/>
    <row r="16833" ht="12.75" hidden="1" customHeight="1" x14ac:dyDescent="0.2"/>
    <row r="16834" ht="12.75" hidden="1" customHeight="1" x14ac:dyDescent="0.2"/>
    <row r="16835" ht="12.75" hidden="1" customHeight="1" x14ac:dyDescent="0.2"/>
    <row r="16836" ht="12.75" hidden="1" customHeight="1" x14ac:dyDescent="0.2"/>
    <row r="16837" ht="12.75" hidden="1" customHeight="1" x14ac:dyDescent="0.2"/>
    <row r="16838" ht="12.75" hidden="1" customHeight="1" x14ac:dyDescent="0.2"/>
    <row r="16839" ht="12.75" hidden="1" customHeight="1" x14ac:dyDescent="0.2"/>
    <row r="16840" ht="12.75" hidden="1" customHeight="1" x14ac:dyDescent="0.2"/>
    <row r="16841" ht="12.75" hidden="1" customHeight="1" x14ac:dyDescent="0.2"/>
    <row r="16842" ht="12.75" hidden="1" customHeight="1" x14ac:dyDescent="0.2"/>
    <row r="16843" ht="12.75" hidden="1" customHeight="1" x14ac:dyDescent="0.2"/>
    <row r="16844" ht="12.75" hidden="1" customHeight="1" x14ac:dyDescent="0.2"/>
    <row r="16845" ht="12.75" hidden="1" customHeight="1" x14ac:dyDescent="0.2"/>
    <row r="16846" ht="12.75" hidden="1" customHeight="1" x14ac:dyDescent="0.2"/>
    <row r="16847" ht="12.75" hidden="1" customHeight="1" x14ac:dyDescent="0.2"/>
    <row r="16848" ht="12.75" hidden="1" customHeight="1" x14ac:dyDescent="0.2"/>
    <row r="16849" ht="12.75" hidden="1" customHeight="1" x14ac:dyDescent="0.2"/>
    <row r="16850" ht="12.75" hidden="1" customHeight="1" x14ac:dyDescent="0.2"/>
    <row r="16851" ht="12.75" hidden="1" customHeight="1" x14ac:dyDescent="0.2"/>
    <row r="16852" ht="12.75" hidden="1" customHeight="1" x14ac:dyDescent="0.2"/>
    <row r="16853" ht="12.75" hidden="1" customHeight="1" x14ac:dyDescent="0.2"/>
    <row r="16854" ht="12.75" hidden="1" customHeight="1" x14ac:dyDescent="0.2"/>
    <row r="16855" ht="12.75" hidden="1" customHeight="1" x14ac:dyDescent="0.2"/>
    <row r="16856" ht="12.75" hidden="1" customHeight="1" x14ac:dyDescent="0.2"/>
    <row r="16857" ht="12.75" hidden="1" customHeight="1" x14ac:dyDescent="0.2"/>
    <row r="16858" ht="12.75" hidden="1" customHeight="1" x14ac:dyDescent="0.2"/>
    <row r="16859" ht="12.75" hidden="1" customHeight="1" x14ac:dyDescent="0.2"/>
    <row r="16860" ht="12.75" hidden="1" customHeight="1" x14ac:dyDescent="0.2"/>
    <row r="16861" ht="12.75" hidden="1" customHeight="1" x14ac:dyDescent="0.2"/>
    <row r="16862" ht="12.75" hidden="1" customHeight="1" x14ac:dyDescent="0.2"/>
    <row r="16863" ht="12.75" hidden="1" customHeight="1" x14ac:dyDescent="0.2"/>
    <row r="16864" ht="12.75" hidden="1" customHeight="1" x14ac:dyDescent="0.2"/>
    <row r="16865" ht="12.75" hidden="1" customHeight="1" x14ac:dyDescent="0.2"/>
    <row r="16866" ht="12.75" hidden="1" customHeight="1" x14ac:dyDescent="0.2"/>
    <row r="16867" ht="12.75" hidden="1" customHeight="1" x14ac:dyDescent="0.2"/>
    <row r="16868" ht="12.75" hidden="1" customHeight="1" x14ac:dyDescent="0.2"/>
    <row r="16869" ht="12.75" hidden="1" customHeight="1" x14ac:dyDescent="0.2"/>
    <row r="16870" ht="12.75" hidden="1" customHeight="1" x14ac:dyDescent="0.2"/>
    <row r="16871" ht="12.75" hidden="1" customHeight="1" x14ac:dyDescent="0.2"/>
    <row r="16872" ht="12.75" hidden="1" customHeight="1" x14ac:dyDescent="0.2"/>
    <row r="16873" ht="12.75" hidden="1" customHeight="1" x14ac:dyDescent="0.2"/>
    <row r="16874" ht="12.75" hidden="1" customHeight="1" x14ac:dyDescent="0.2"/>
    <row r="16875" ht="12.75" hidden="1" customHeight="1" x14ac:dyDescent="0.2"/>
    <row r="16876" ht="12.75" hidden="1" customHeight="1" x14ac:dyDescent="0.2"/>
    <row r="16877" ht="12.75" hidden="1" customHeight="1" x14ac:dyDescent="0.2"/>
    <row r="16878" ht="12.75" hidden="1" customHeight="1" x14ac:dyDescent="0.2"/>
    <row r="16879" ht="12.75" hidden="1" customHeight="1" x14ac:dyDescent="0.2"/>
    <row r="16880" ht="12.75" hidden="1" customHeight="1" x14ac:dyDescent="0.2"/>
    <row r="16881" ht="12.75" hidden="1" customHeight="1" x14ac:dyDescent="0.2"/>
    <row r="16882" ht="12.75" hidden="1" customHeight="1" x14ac:dyDescent="0.2"/>
    <row r="16883" ht="12.75" hidden="1" customHeight="1" x14ac:dyDescent="0.2"/>
    <row r="16884" ht="12.75" hidden="1" customHeight="1" x14ac:dyDescent="0.2"/>
    <row r="16885" ht="12.75" hidden="1" customHeight="1" x14ac:dyDescent="0.2"/>
    <row r="16886" ht="12.75" hidden="1" customHeight="1" x14ac:dyDescent="0.2"/>
    <row r="16887" ht="12.75" hidden="1" customHeight="1" x14ac:dyDescent="0.2"/>
    <row r="16888" ht="12.75" hidden="1" customHeight="1" x14ac:dyDescent="0.2"/>
    <row r="16889" ht="12.75" hidden="1" customHeight="1" x14ac:dyDescent="0.2"/>
    <row r="16890" ht="12.75" hidden="1" customHeight="1" x14ac:dyDescent="0.2"/>
    <row r="16891" ht="12.75" hidden="1" customHeight="1" x14ac:dyDescent="0.2"/>
    <row r="16892" ht="12.75" hidden="1" customHeight="1" x14ac:dyDescent="0.2"/>
    <row r="16893" ht="12.75" hidden="1" customHeight="1" x14ac:dyDescent="0.2"/>
    <row r="16894" ht="12.75" hidden="1" customHeight="1" x14ac:dyDescent="0.2"/>
    <row r="16895" ht="12.75" hidden="1" customHeight="1" x14ac:dyDescent="0.2"/>
    <row r="16896" ht="12.75" hidden="1" customHeight="1" x14ac:dyDescent="0.2"/>
    <row r="16897" ht="12.75" hidden="1" customHeight="1" x14ac:dyDescent="0.2"/>
    <row r="16898" ht="12.75" hidden="1" customHeight="1" x14ac:dyDescent="0.2"/>
    <row r="16899" ht="12.75" hidden="1" customHeight="1" x14ac:dyDescent="0.2"/>
    <row r="16900" ht="12.75" hidden="1" customHeight="1" x14ac:dyDescent="0.2"/>
    <row r="16901" ht="12.75" hidden="1" customHeight="1" x14ac:dyDescent="0.2"/>
    <row r="16902" ht="12.75" hidden="1" customHeight="1" x14ac:dyDescent="0.2"/>
    <row r="16903" ht="12.75" hidden="1" customHeight="1" x14ac:dyDescent="0.2"/>
    <row r="16904" ht="12.75" hidden="1" customHeight="1" x14ac:dyDescent="0.2"/>
    <row r="16905" ht="12.75" hidden="1" customHeight="1" x14ac:dyDescent="0.2"/>
    <row r="16906" ht="12.75" hidden="1" customHeight="1" x14ac:dyDescent="0.2"/>
    <row r="16907" ht="12.75" hidden="1" customHeight="1" x14ac:dyDescent="0.2"/>
    <row r="16908" ht="12.75" hidden="1" customHeight="1" x14ac:dyDescent="0.2"/>
    <row r="16909" ht="12.75" hidden="1" customHeight="1" x14ac:dyDescent="0.2"/>
    <row r="16910" ht="12.75" hidden="1" customHeight="1" x14ac:dyDescent="0.2"/>
    <row r="16911" ht="12.75" hidden="1" customHeight="1" x14ac:dyDescent="0.2"/>
    <row r="16912" ht="12.75" hidden="1" customHeight="1" x14ac:dyDescent="0.2"/>
    <row r="16913" ht="12.75" hidden="1" customHeight="1" x14ac:dyDescent="0.2"/>
    <row r="16914" ht="12.75" hidden="1" customHeight="1" x14ac:dyDescent="0.2"/>
    <row r="16915" ht="12.75" hidden="1" customHeight="1" x14ac:dyDescent="0.2"/>
    <row r="16916" ht="12.75" hidden="1" customHeight="1" x14ac:dyDescent="0.2"/>
    <row r="16917" ht="12.75" hidden="1" customHeight="1" x14ac:dyDescent="0.2"/>
    <row r="16918" ht="12.75" hidden="1" customHeight="1" x14ac:dyDescent="0.2"/>
    <row r="16919" ht="12.75" hidden="1" customHeight="1" x14ac:dyDescent="0.2"/>
    <row r="16920" ht="12.75" hidden="1" customHeight="1" x14ac:dyDescent="0.2"/>
    <row r="16921" ht="12.75" hidden="1" customHeight="1" x14ac:dyDescent="0.2"/>
    <row r="16922" ht="12.75" hidden="1" customHeight="1" x14ac:dyDescent="0.2"/>
    <row r="16923" ht="12.75" hidden="1" customHeight="1" x14ac:dyDescent="0.2"/>
    <row r="16924" ht="12.75" hidden="1" customHeight="1" x14ac:dyDescent="0.2"/>
    <row r="16925" ht="12.75" hidden="1" customHeight="1" x14ac:dyDescent="0.2"/>
    <row r="16926" ht="12.75" hidden="1" customHeight="1" x14ac:dyDescent="0.2"/>
    <row r="16927" ht="12.75" hidden="1" customHeight="1" x14ac:dyDescent="0.2"/>
    <row r="16928" ht="12.75" hidden="1" customHeight="1" x14ac:dyDescent="0.2"/>
    <row r="16929" ht="12.75" hidden="1" customHeight="1" x14ac:dyDescent="0.2"/>
    <row r="16930" ht="12.75" hidden="1" customHeight="1" x14ac:dyDescent="0.2"/>
    <row r="16931" ht="12.75" hidden="1" customHeight="1" x14ac:dyDescent="0.2"/>
    <row r="16932" ht="12.75" hidden="1" customHeight="1" x14ac:dyDescent="0.2"/>
    <row r="16933" ht="12.75" hidden="1" customHeight="1" x14ac:dyDescent="0.2"/>
    <row r="16934" ht="12.75" hidden="1" customHeight="1" x14ac:dyDescent="0.2"/>
    <row r="16935" ht="12.75" hidden="1" customHeight="1" x14ac:dyDescent="0.2"/>
    <row r="16936" ht="12.75" hidden="1" customHeight="1" x14ac:dyDescent="0.2"/>
    <row r="16937" ht="12.75" hidden="1" customHeight="1" x14ac:dyDescent="0.2"/>
    <row r="16938" ht="12.75" hidden="1" customHeight="1" x14ac:dyDescent="0.2"/>
    <row r="16939" ht="12.75" hidden="1" customHeight="1" x14ac:dyDescent="0.2"/>
    <row r="16940" ht="12.75" hidden="1" customHeight="1" x14ac:dyDescent="0.2"/>
    <row r="16941" ht="12.75" hidden="1" customHeight="1" x14ac:dyDescent="0.2"/>
    <row r="16942" ht="12.75" hidden="1" customHeight="1" x14ac:dyDescent="0.2"/>
    <row r="16943" ht="12.75" hidden="1" customHeight="1" x14ac:dyDescent="0.2"/>
    <row r="16944" ht="12.75" hidden="1" customHeight="1" x14ac:dyDescent="0.2"/>
    <row r="16945" ht="12.75" hidden="1" customHeight="1" x14ac:dyDescent="0.2"/>
    <row r="16946" ht="12.75" hidden="1" customHeight="1" x14ac:dyDescent="0.2"/>
    <row r="16947" ht="12.75" hidden="1" customHeight="1" x14ac:dyDescent="0.2"/>
    <row r="16948" ht="12.75" hidden="1" customHeight="1" x14ac:dyDescent="0.2"/>
    <row r="16949" ht="12.75" hidden="1" customHeight="1" x14ac:dyDescent="0.2"/>
    <row r="16950" ht="12.75" hidden="1" customHeight="1" x14ac:dyDescent="0.2"/>
    <row r="16951" ht="12.75" hidden="1" customHeight="1" x14ac:dyDescent="0.2"/>
    <row r="16952" ht="12.75" hidden="1" customHeight="1" x14ac:dyDescent="0.2"/>
    <row r="16953" ht="12.75" hidden="1" customHeight="1" x14ac:dyDescent="0.2"/>
    <row r="16954" ht="12.75" hidden="1" customHeight="1" x14ac:dyDescent="0.2"/>
    <row r="16955" ht="12.75" hidden="1" customHeight="1" x14ac:dyDescent="0.2"/>
    <row r="16956" ht="12.75" hidden="1" customHeight="1" x14ac:dyDescent="0.2"/>
    <row r="16957" ht="12.75" hidden="1" customHeight="1" x14ac:dyDescent="0.2"/>
    <row r="16958" ht="12.75" hidden="1" customHeight="1" x14ac:dyDescent="0.2"/>
    <row r="16959" ht="12.75" hidden="1" customHeight="1" x14ac:dyDescent="0.2"/>
    <row r="16960" ht="12.75" hidden="1" customHeight="1" x14ac:dyDescent="0.2"/>
    <row r="16961" ht="12.75" hidden="1" customHeight="1" x14ac:dyDescent="0.2"/>
    <row r="16962" ht="12.75" hidden="1" customHeight="1" x14ac:dyDescent="0.2"/>
    <row r="16963" ht="12.75" hidden="1" customHeight="1" x14ac:dyDescent="0.2"/>
    <row r="16964" ht="12.75" hidden="1" customHeight="1" x14ac:dyDescent="0.2"/>
    <row r="16965" ht="12.75" hidden="1" customHeight="1" x14ac:dyDescent="0.2"/>
    <row r="16966" ht="12.75" hidden="1" customHeight="1" x14ac:dyDescent="0.2"/>
    <row r="16967" ht="12.75" hidden="1" customHeight="1" x14ac:dyDescent="0.2"/>
    <row r="16968" ht="12.75" hidden="1" customHeight="1" x14ac:dyDescent="0.2"/>
    <row r="16969" ht="12.75" hidden="1" customHeight="1" x14ac:dyDescent="0.2"/>
    <row r="16970" ht="12.75" hidden="1" customHeight="1" x14ac:dyDescent="0.2"/>
    <row r="16971" ht="12.75" hidden="1" customHeight="1" x14ac:dyDescent="0.2"/>
    <row r="16972" ht="12.75" hidden="1" customHeight="1" x14ac:dyDescent="0.2"/>
    <row r="16973" ht="12.75" hidden="1" customHeight="1" x14ac:dyDescent="0.2"/>
    <row r="16974" ht="12.75" hidden="1" customHeight="1" x14ac:dyDescent="0.2"/>
    <row r="16975" ht="12.75" hidden="1" customHeight="1" x14ac:dyDescent="0.2"/>
    <row r="16976" ht="12.75" hidden="1" customHeight="1" x14ac:dyDescent="0.2"/>
    <row r="16977" ht="12.75" hidden="1" customHeight="1" x14ac:dyDescent="0.2"/>
    <row r="16978" ht="12.75" hidden="1" customHeight="1" x14ac:dyDescent="0.2"/>
    <row r="16979" ht="12.75" hidden="1" customHeight="1" x14ac:dyDescent="0.2"/>
    <row r="16980" ht="12.75" hidden="1" customHeight="1" x14ac:dyDescent="0.2"/>
    <row r="16981" ht="12.75" hidden="1" customHeight="1" x14ac:dyDescent="0.2"/>
    <row r="16982" ht="12.75" hidden="1" customHeight="1" x14ac:dyDescent="0.2"/>
    <row r="16983" ht="12.75" hidden="1" customHeight="1" x14ac:dyDescent="0.2"/>
    <row r="16984" ht="12.75" hidden="1" customHeight="1" x14ac:dyDescent="0.2"/>
    <row r="16985" ht="12.75" hidden="1" customHeight="1" x14ac:dyDescent="0.2"/>
    <row r="16986" ht="12.75" hidden="1" customHeight="1" x14ac:dyDescent="0.2"/>
    <row r="16987" ht="12.75" hidden="1" customHeight="1" x14ac:dyDescent="0.2"/>
    <row r="16988" ht="12.75" hidden="1" customHeight="1" x14ac:dyDescent="0.2"/>
    <row r="16989" ht="12.75" hidden="1" customHeight="1" x14ac:dyDescent="0.2"/>
    <row r="16990" ht="12.75" hidden="1" customHeight="1" x14ac:dyDescent="0.2"/>
    <row r="16991" ht="12.75" hidden="1" customHeight="1" x14ac:dyDescent="0.2"/>
    <row r="16992" ht="12.75" hidden="1" customHeight="1" x14ac:dyDescent="0.2"/>
    <row r="16993" ht="12.75" hidden="1" customHeight="1" x14ac:dyDescent="0.2"/>
    <row r="16994" ht="12.75" hidden="1" customHeight="1" x14ac:dyDescent="0.2"/>
    <row r="16995" ht="12.75" hidden="1" customHeight="1" x14ac:dyDescent="0.2"/>
    <row r="16996" ht="12.75" hidden="1" customHeight="1" x14ac:dyDescent="0.2"/>
    <row r="16997" ht="12.75" hidden="1" customHeight="1" x14ac:dyDescent="0.2"/>
    <row r="16998" ht="12.75" hidden="1" customHeight="1" x14ac:dyDescent="0.2"/>
    <row r="16999" ht="12.75" hidden="1" customHeight="1" x14ac:dyDescent="0.2"/>
    <row r="17000" ht="12.75" hidden="1" customHeight="1" x14ac:dyDescent="0.2"/>
    <row r="17001" ht="12.75" hidden="1" customHeight="1" x14ac:dyDescent="0.2"/>
    <row r="17002" ht="12.75" hidden="1" customHeight="1" x14ac:dyDescent="0.2"/>
    <row r="17003" ht="12.75" hidden="1" customHeight="1" x14ac:dyDescent="0.2"/>
    <row r="17004" ht="12.75" hidden="1" customHeight="1" x14ac:dyDescent="0.2"/>
    <row r="17005" ht="12.75" hidden="1" customHeight="1" x14ac:dyDescent="0.2"/>
    <row r="17006" ht="12.75" hidden="1" customHeight="1" x14ac:dyDescent="0.2"/>
    <row r="17007" ht="12.75" hidden="1" customHeight="1" x14ac:dyDescent="0.2"/>
    <row r="17008" ht="12.75" hidden="1" customHeight="1" x14ac:dyDescent="0.2"/>
    <row r="17009" ht="12.75" hidden="1" customHeight="1" x14ac:dyDescent="0.2"/>
    <row r="17010" ht="12.75" hidden="1" customHeight="1" x14ac:dyDescent="0.2"/>
    <row r="17011" ht="12.75" hidden="1" customHeight="1" x14ac:dyDescent="0.2"/>
    <row r="17012" ht="12.75" hidden="1" customHeight="1" x14ac:dyDescent="0.2"/>
    <row r="17013" ht="12.75" hidden="1" customHeight="1" x14ac:dyDescent="0.2"/>
    <row r="17014" ht="12.75" hidden="1" customHeight="1" x14ac:dyDescent="0.2"/>
    <row r="17015" ht="12.75" hidden="1" customHeight="1" x14ac:dyDescent="0.2"/>
    <row r="17016" ht="12.75" hidden="1" customHeight="1" x14ac:dyDescent="0.2"/>
    <row r="17017" ht="12.75" hidden="1" customHeight="1" x14ac:dyDescent="0.2"/>
    <row r="17018" ht="12.75" hidden="1" customHeight="1" x14ac:dyDescent="0.2"/>
    <row r="17019" ht="12.75" hidden="1" customHeight="1" x14ac:dyDescent="0.2"/>
    <row r="17020" ht="12.75" hidden="1" customHeight="1" x14ac:dyDescent="0.2"/>
    <row r="17021" ht="12.75" hidden="1" customHeight="1" x14ac:dyDescent="0.2"/>
    <row r="17022" ht="12.75" hidden="1" customHeight="1" x14ac:dyDescent="0.2"/>
    <row r="17023" ht="12.75" hidden="1" customHeight="1" x14ac:dyDescent="0.2"/>
    <row r="17024" ht="12.75" hidden="1" customHeight="1" x14ac:dyDescent="0.2"/>
    <row r="17025" ht="12.75" hidden="1" customHeight="1" x14ac:dyDescent="0.2"/>
    <row r="17026" ht="12.75" hidden="1" customHeight="1" x14ac:dyDescent="0.2"/>
    <row r="17027" ht="12.75" hidden="1" customHeight="1" x14ac:dyDescent="0.2"/>
    <row r="17028" ht="12.75" hidden="1" customHeight="1" x14ac:dyDescent="0.2"/>
    <row r="17029" ht="12.75" hidden="1" customHeight="1" x14ac:dyDescent="0.2"/>
    <row r="17030" ht="12.75" hidden="1" customHeight="1" x14ac:dyDescent="0.2"/>
    <row r="17031" ht="12.75" hidden="1" customHeight="1" x14ac:dyDescent="0.2"/>
    <row r="17032" ht="12.75" hidden="1" customHeight="1" x14ac:dyDescent="0.2"/>
    <row r="17033" ht="12.75" hidden="1" customHeight="1" x14ac:dyDescent="0.2"/>
    <row r="17034" ht="12.75" hidden="1" customHeight="1" x14ac:dyDescent="0.2"/>
    <row r="17035" ht="12.75" hidden="1" customHeight="1" x14ac:dyDescent="0.2"/>
    <row r="17036" ht="12.75" hidden="1" customHeight="1" x14ac:dyDescent="0.2"/>
    <row r="17037" ht="12.75" hidden="1" customHeight="1" x14ac:dyDescent="0.2"/>
    <row r="17038" ht="12.75" hidden="1" customHeight="1" x14ac:dyDescent="0.2"/>
    <row r="17039" ht="12.75" hidden="1" customHeight="1" x14ac:dyDescent="0.2"/>
    <row r="17040" ht="12.75" hidden="1" customHeight="1" x14ac:dyDescent="0.2"/>
    <row r="17041" ht="12.75" hidden="1" customHeight="1" x14ac:dyDescent="0.2"/>
    <row r="17042" ht="12.75" hidden="1" customHeight="1" x14ac:dyDescent="0.2"/>
    <row r="17043" ht="12.75" hidden="1" customHeight="1" x14ac:dyDescent="0.2"/>
    <row r="17044" ht="12.75" hidden="1" customHeight="1" x14ac:dyDescent="0.2"/>
    <row r="17045" ht="12.75" hidden="1" customHeight="1" x14ac:dyDescent="0.2"/>
    <row r="17046" ht="12.75" hidden="1" customHeight="1" x14ac:dyDescent="0.2"/>
    <row r="17047" ht="12.75" hidden="1" customHeight="1" x14ac:dyDescent="0.2"/>
    <row r="17048" ht="12.75" hidden="1" customHeight="1" x14ac:dyDescent="0.2"/>
    <row r="17049" ht="12.75" hidden="1" customHeight="1" x14ac:dyDescent="0.2"/>
    <row r="17050" ht="12.75" hidden="1" customHeight="1" x14ac:dyDescent="0.2"/>
    <row r="17051" ht="12.75" hidden="1" customHeight="1" x14ac:dyDescent="0.2"/>
    <row r="17052" ht="12.75" hidden="1" customHeight="1" x14ac:dyDescent="0.2"/>
    <row r="17053" ht="12.75" hidden="1" customHeight="1" x14ac:dyDescent="0.2"/>
    <row r="17054" ht="12.75" hidden="1" customHeight="1" x14ac:dyDescent="0.2"/>
    <row r="17055" ht="12.75" hidden="1" customHeight="1" x14ac:dyDescent="0.2"/>
    <row r="17056" ht="12.75" hidden="1" customHeight="1" x14ac:dyDescent="0.2"/>
    <row r="17057" ht="12.75" hidden="1" customHeight="1" x14ac:dyDescent="0.2"/>
    <row r="17058" ht="12.75" hidden="1" customHeight="1" x14ac:dyDescent="0.2"/>
    <row r="17059" ht="12.75" hidden="1" customHeight="1" x14ac:dyDescent="0.2"/>
    <row r="17060" ht="12.75" hidden="1" customHeight="1" x14ac:dyDescent="0.2"/>
    <row r="17061" ht="12.75" hidden="1" customHeight="1" x14ac:dyDescent="0.2"/>
    <row r="17062" ht="12.75" hidden="1" customHeight="1" x14ac:dyDescent="0.2"/>
    <row r="17063" ht="12.75" hidden="1" customHeight="1" x14ac:dyDescent="0.2"/>
    <row r="17064" ht="12.75" hidden="1" customHeight="1" x14ac:dyDescent="0.2"/>
    <row r="17065" ht="12.75" hidden="1" customHeight="1" x14ac:dyDescent="0.2"/>
    <row r="17066" ht="12.75" hidden="1" customHeight="1" x14ac:dyDescent="0.2"/>
    <row r="17067" ht="12.75" hidden="1" customHeight="1" x14ac:dyDescent="0.2"/>
    <row r="17068" ht="12.75" hidden="1" customHeight="1" x14ac:dyDescent="0.2"/>
    <row r="17069" ht="12.75" hidden="1" customHeight="1" x14ac:dyDescent="0.2"/>
    <row r="17070" ht="12.75" hidden="1" customHeight="1" x14ac:dyDescent="0.2"/>
    <row r="17071" ht="12.75" hidden="1" customHeight="1" x14ac:dyDescent="0.2"/>
    <row r="17072" ht="12.75" hidden="1" customHeight="1" x14ac:dyDescent="0.2"/>
    <row r="17073" ht="12.75" hidden="1" customHeight="1" x14ac:dyDescent="0.2"/>
    <row r="17074" ht="12.75" hidden="1" customHeight="1" x14ac:dyDescent="0.2"/>
    <row r="17075" ht="12.75" hidden="1" customHeight="1" x14ac:dyDescent="0.2"/>
    <row r="17076" ht="12.75" hidden="1" customHeight="1" x14ac:dyDescent="0.2"/>
    <row r="17077" ht="12.75" hidden="1" customHeight="1" x14ac:dyDescent="0.2"/>
    <row r="17078" ht="12.75" hidden="1" customHeight="1" x14ac:dyDescent="0.2"/>
    <row r="17079" ht="12.75" hidden="1" customHeight="1" x14ac:dyDescent="0.2"/>
    <row r="17080" ht="12.75" hidden="1" customHeight="1" x14ac:dyDescent="0.2"/>
    <row r="17081" ht="12.75" hidden="1" customHeight="1" x14ac:dyDescent="0.2"/>
    <row r="17082" ht="12.75" hidden="1" customHeight="1" x14ac:dyDescent="0.2"/>
    <row r="17083" ht="12.75" hidden="1" customHeight="1" x14ac:dyDescent="0.2"/>
    <row r="17084" ht="12.75" hidden="1" customHeight="1" x14ac:dyDescent="0.2"/>
    <row r="17085" ht="12.75" hidden="1" customHeight="1" x14ac:dyDescent="0.2"/>
    <row r="17086" ht="12.75" hidden="1" customHeight="1" x14ac:dyDescent="0.2"/>
    <row r="17087" ht="12.75" hidden="1" customHeight="1" x14ac:dyDescent="0.2"/>
    <row r="17088" ht="12.75" hidden="1" customHeight="1" x14ac:dyDescent="0.2"/>
    <row r="17089" ht="12.75" hidden="1" customHeight="1" x14ac:dyDescent="0.2"/>
    <row r="17090" ht="12.75" hidden="1" customHeight="1" x14ac:dyDescent="0.2"/>
    <row r="17091" ht="12.75" hidden="1" customHeight="1" x14ac:dyDescent="0.2"/>
    <row r="17092" ht="12.75" hidden="1" customHeight="1" x14ac:dyDescent="0.2"/>
    <row r="17093" ht="12.75" hidden="1" customHeight="1" x14ac:dyDescent="0.2"/>
    <row r="17094" ht="12.75" hidden="1" customHeight="1" x14ac:dyDescent="0.2"/>
    <row r="17095" ht="12.75" hidden="1" customHeight="1" x14ac:dyDescent="0.2"/>
    <row r="17096" ht="12.75" hidden="1" customHeight="1" x14ac:dyDescent="0.2"/>
    <row r="17097" ht="12.75" hidden="1" customHeight="1" x14ac:dyDescent="0.2"/>
    <row r="17098" ht="12.75" hidden="1" customHeight="1" x14ac:dyDescent="0.2"/>
    <row r="17099" ht="12.75" hidden="1" customHeight="1" x14ac:dyDescent="0.2"/>
    <row r="17100" ht="12.75" hidden="1" customHeight="1" x14ac:dyDescent="0.2"/>
    <row r="17101" ht="12.75" hidden="1" customHeight="1" x14ac:dyDescent="0.2"/>
    <row r="17102" ht="12.75" hidden="1" customHeight="1" x14ac:dyDescent="0.2"/>
    <row r="17103" ht="12.75" hidden="1" customHeight="1" x14ac:dyDescent="0.2"/>
    <row r="17104" ht="12.75" hidden="1" customHeight="1" x14ac:dyDescent="0.2"/>
    <row r="17105" ht="12.75" hidden="1" customHeight="1" x14ac:dyDescent="0.2"/>
    <row r="17106" ht="12.75" hidden="1" customHeight="1" x14ac:dyDescent="0.2"/>
    <row r="17107" ht="12.75" hidden="1" customHeight="1" x14ac:dyDescent="0.2"/>
    <row r="17108" ht="12.75" hidden="1" customHeight="1" x14ac:dyDescent="0.2"/>
    <row r="17109" ht="12.75" hidden="1" customHeight="1" x14ac:dyDescent="0.2"/>
    <row r="17110" ht="12.75" hidden="1" customHeight="1" x14ac:dyDescent="0.2"/>
    <row r="17111" ht="12.75" hidden="1" customHeight="1" x14ac:dyDescent="0.2"/>
    <row r="17112" ht="12.75" hidden="1" customHeight="1" x14ac:dyDescent="0.2"/>
    <row r="17113" ht="12.75" hidden="1" customHeight="1" x14ac:dyDescent="0.2"/>
    <row r="17114" ht="12.75" hidden="1" customHeight="1" x14ac:dyDescent="0.2"/>
    <row r="17115" ht="12.75" hidden="1" customHeight="1" x14ac:dyDescent="0.2"/>
    <row r="17116" ht="12.75" hidden="1" customHeight="1" x14ac:dyDescent="0.2"/>
    <row r="17117" ht="12.75" hidden="1" customHeight="1" x14ac:dyDescent="0.2"/>
    <row r="17118" ht="12.75" hidden="1" customHeight="1" x14ac:dyDescent="0.2"/>
    <row r="17119" ht="12.75" hidden="1" customHeight="1" x14ac:dyDescent="0.2"/>
    <row r="17120" ht="12.75" hidden="1" customHeight="1" x14ac:dyDescent="0.2"/>
    <row r="17121" ht="12.75" hidden="1" customHeight="1" x14ac:dyDescent="0.2"/>
    <row r="17122" ht="12.75" hidden="1" customHeight="1" x14ac:dyDescent="0.2"/>
    <row r="17123" ht="12.75" hidden="1" customHeight="1" x14ac:dyDescent="0.2"/>
    <row r="17124" ht="12.75" hidden="1" customHeight="1" x14ac:dyDescent="0.2"/>
    <row r="17125" ht="12.75" hidden="1" customHeight="1" x14ac:dyDescent="0.2"/>
    <row r="17126" ht="12.75" hidden="1" customHeight="1" x14ac:dyDescent="0.2"/>
    <row r="17127" ht="12.75" hidden="1" customHeight="1" x14ac:dyDescent="0.2"/>
    <row r="17128" ht="12.75" hidden="1" customHeight="1" x14ac:dyDescent="0.2"/>
    <row r="17129" ht="12.75" hidden="1" customHeight="1" x14ac:dyDescent="0.2"/>
    <row r="17130" ht="12.75" hidden="1" customHeight="1" x14ac:dyDescent="0.2"/>
    <row r="17131" ht="12.75" hidden="1" customHeight="1" x14ac:dyDescent="0.2"/>
    <row r="17132" ht="12.75" hidden="1" customHeight="1" x14ac:dyDescent="0.2"/>
    <row r="17133" ht="12.75" hidden="1" customHeight="1" x14ac:dyDescent="0.2"/>
    <row r="17134" ht="12.75" hidden="1" customHeight="1" x14ac:dyDescent="0.2"/>
    <row r="17135" ht="12.75" hidden="1" customHeight="1" x14ac:dyDescent="0.2"/>
    <row r="17136" ht="12.75" hidden="1" customHeight="1" x14ac:dyDescent="0.2"/>
    <row r="17137" ht="12.75" hidden="1" customHeight="1" x14ac:dyDescent="0.2"/>
    <row r="17138" ht="12.75" hidden="1" customHeight="1" x14ac:dyDescent="0.2"/>
    <row r="17139" ht="12.75" hidden="1" customHeight="1" x14ac:dyDescent="0.2"/>
    <row r="17140" ht="12.75" hidden="1" customHeight="1" x14ac:dyDescent="0.2"/>
    <row r="17141" ht="12.75" hidden="1" customHeight="1" x14ac:dyDescent="0.2"/>
    <row r="17142" ht="12.75" hidden="1" customHeight="1" x14ac:dyDescent="0.2"/>
    <row r="17143" ht="12.75" hidden="1" customHeight="1" x14ac:dyDescent="0.2"/>
    <row r="17144" ht="12.75" hidden="1" customHeight="1" x14ac:dyDescent="0.2"/>
    <row r="17145" ht="12.75" hidden="1" customHeight="1" x14ac:dyDescent="0.2"/>
    <row r="17146" ht="12.75" hidden="1" customHeight="1" x14ac:dyDescent="0.2"/>
    <row r="17147" ht="12.75" hidden="1" customHeight="1" x14ac:dyDescent="0.2"/>
    <row r="17148" ht="12.75" hidden="1" customHeight="1" x14ac:dyDescent="0.2"/>
    <row r="17149" ht="12.75" hidden="1" customHeight="1" x14ac:dyDescent="0.2"/>
    <row r="17150" ht="12.75" hidden="1" customHeight="1" x14ac:dyDescent="0.2"/>
    <row r="17151" ht="12.75" hidden="1" customHeight="1" x14ac:dyDescent="0.2"/>
    <row r="17152" ht="12.75" hidden="1" customHeight="1" x14ac:dyDescent="0.2"/>
    <row r="17153" ht="12.75" hidden="1" customHeight="1" x14ac:dyDescent="0.2"/>
    <row r="17154" ht="12.75" hidden="1" customHeight="1" x14ac:dyDescent="0.2"/>
    <row r="17155" ht="12.75" hidden="1" customHeight="1" x14ac:dyDescent="0.2"/>
    <row r="17156" ht="12.75" hidden="1" customHeight="1" x14ac:dyDescent="0.2"/>
    <row r="17157" ht="12.75" hidden="1" customHeight="1" x14ac:dyDescent="0.2"/>
    <row r="17158" ht="12.75" hidden="1" customHeight="1" x14ac:dyDescent="0.2"/>
    <row r="17159" ht="12.75" hidden="1" customHeight="1" x14ac:dyDescent="0.2"/>
    <row r="17160" ht="12.75" hidden="1" customHeight="1" x14ac:dyDescent="0.2"/>
    <row r="17161" ht="12.75" hidden="1" customHeight="1" x14ac:dyDescent="0.2"/>
    <row r="17162" ht="12.75" hidden="1" customHeight="1" x14ac:dyDescent="0.2"/>
    <row r="17163" ht="12.75" hidden="1" customHeight="1" x14ac:dyDescent="0.2"/>
    <row r="17164" ht="12.75" hidden="1" customHeight="1" x14ac:dyDescent="0.2"/>
    <row r="17165" ht="12.75" hidden="1" customHeight="1" x14ac:dyDescent="0.2"/>
    <row r="17166" ht="12.75" hidden="1" customHeight="1" x14ac:dyDescent="0.2"/>
    <row r="17167" ht="12.75" hidden="1" customHeight="1" x14ac:dyDescent="0.2"/>
    <row r="17168" ht="12.75" hidden="1" customHeight="1" x14ac:dyDescent="0.2"/>
    <row r="17169" ht="12.75" hidden="1" customHeight="1" x14ac:dyDescent="0.2"/>
    <row r="17170" ht="12.75" hidden="1" customHeight="1" x14ac:dyDescent="0.2"/>
    <row r="17171" ht="12.75" hidden="1" customHeight="1" x14ac:dyDescent="0.2"/>
    <row r="17172" ht="12.75" hidden="1" customHeight="1" x14ac:dyDescent="0.2"/>
    <row r="17173" ht="12.75" hidden="1" customHeight="1" x14ac:dyDescent="0.2"/>
    <row r="17174" ht="12.75" hidden="1" customHeight="1" x14ac:dyDescent="0.2"/>
    <row r="17175" ht="12.75" hidden="1" customHeight="1" x14ac:dyDescent="0.2"/>
    <row r="17176" ht="12.75" hidden="1" customHeight="1" x14ac:dyDescent="0.2"/>
    <row r="17177" ht="12.75" hidden="1" customHeight="1" x14ac:dyDescent="0.2"/>
    <row r="17178" ht="12.75" hidden="1" customHeight="1" x14ac:dyDescent="0.2"/>
    <row r="17179" ht="12.75" hidden="1" customHeight="1" x14ac:dyDescent="0.2"/>
    <row r="17180" ht="12.75" hidden="1" customHeight="1" x14ac:dyDescent="0.2"/>
    <row r="17181" ht="12.75" hidden="1" customHeight="1" x14ac:dyDescent="0.2"/>
    <row r="17182" ht="12.75" hidden="1" customHeight="1" x14ac:dyDescent="0.2"/>
    <row r="17183" ht="12.75" hidden="1" customHeight="1" x14ac:dyDescent="0.2"/>
    <row r="17184" ht="12.75" hidden="1" customHeight="1" x14ac:dyDescent="0.2"/>
    <row r="17185" ht="12.75" hidden="1" customHeight="1" x14ac:dyDescent="0.2"/>
    <row r="17186" ht="12.75" hidden="1" customHeight="1" x14ac:dyDescent="0.2"/>
    <row r="17187" ht="12.75" hidden="1" customHeight="1" x14ac:dyDescent="0.2"/>
    <row r="17188" ht="12.75" hidden="1" customHeight="1" x14ac:dyDescent="0.2"/>
    <row r="17189" ht="12.75" hidden="1" customHeight="1" x14ac:dyDescent="0.2"/>
    <row r="17190" ht="12.75" hidden="1" customHeight="1" x14ac:dyDescent="0.2"/>
    <row r="17191" ht="12.75" hidden="1" customHeight="1" x14ac:dyDescent="0.2"/>
    <row r="17192" ht="12.75" hidden="1" customHeight="1" x14ac:dyDescent="0.2"/>
    <row r="17193" ht="12.75" hidden="1" customHeight="1" x14ac:dyDescent="0.2"/>
    <row r="17194" ht="12.75" hidden="1" customHeight="1" x14ac:dyDescent="0.2"/>
    <row r="17195" ht="12.75" hidden="1" customHeight="1" x14ac:dyDescent="0.2"/>
    <row r="17196" ht="12.75" hidden="1" customHeight="1" x14ac:dyDescent="0.2"/>
    <row r="17197" ht="12.75" hidden="1" customHeight="1" x14ac:dyDescent="0.2"/>
    <row r="17198" ht="12.75" hidden="1" customHeight="1" x14ac:dyDescent="0.2"/>
    <row r="17199" ht="12.75" hidden="1" customHeight="1" x14ac:dyDescent="0.2"/>
    <row r="17200" ht="12.75" hidden="1" customHeight="1" x14ac:dyDescent="0.2"/>
    <row r="17201" ht="12.75" hidden="1" customHeight="1" x14ac:dyDescent="0.2"/>
    <row r="17202" ht="12.75" hidden="1" customHeight="1" x14ac:dyDescent="0.2"/>
    <row r="17203" ht="12.75" hidden="1" customHeight="1" x14ac:dyDescent="0.2"/>
    <row r="17204" ht="12.75" hidden="1" customHeight="1" x14ac:dyDescent="0.2"/>
    <row r="17205" ht="12.75" hidden="1" customHeight="1" x14ac:dyDescent="0.2"/>
    <row r="17206" ht="12.75" hidden="1" customHeight="1" x14ac:dyDescent="0.2"/>
    <row r="17207" ht="12.75" hidden="1" customHeight="1" x14ac:dyDescent="0.2"/>
    <row r="17208" ht="12.75" hidden="1" customHeight="1" x14ac:dyDescent="0.2"/>
    <row r="17209" ht="12.75" hidden="1" customHeight="1" x14ac:dyDescent="0.2"/>
    <row r="17210" ht="12.75" hidden="1" customHeight="1" x14ac:dyDescent="0.2"/>
    <row r="17211" ht="12.75" hidden="1" customHeight="1" x14ac:dyDescent="0.2"/>
    <row r="17212" ht="12.75" hidden="1" customHeight="1" x14ac:dyDescent="0.2"/>
    <row r="17213" ht="12.75" hidden="1" customHeight="1" x14ac:dyDescent="0.2"/>
    <row r="17214" ht="12.75" hidden="1" customHeight="1" x14ac:dyDescent="0.2"/>
    <row r="17215" ht="12.75" hidden="1" customHeight="1" x14ac:dyDescent="0.2"/>
    <row r="17216" ht="12.75" hidden="1" customHeight="1" x14ac:dyDescent="0.2"/>
    <row r="17217" ht="12.75" hidden="1" customHeight="1" x14ac:dyDescent="0.2"/>
    <row r="17218" ht="12.75" hidden="1" customHeight="1" x14ac:dyDescent="0.2"/>
    <row r="17219" ht="12.75" hidden="1" customHeight="1" x14ac:dyDescent="0.2"/>
    <row r="17220" ht="12.75" hidden="1" customHeight="1" x14ac:dyDescent="0.2"/>
    <row r="17221" ht="12.75" hidden="1" customHeight="1" x14ac:dyDescent="0.2"/>
    <row r="17222" ht="12.75" hidden="1" customHeight="1" x14ac:dyDescent="0.2"/>
    <row r="17223" ht="12.75" hidden="1" customHeight="1" x14ac:dyDescent="0.2"/>
    <row r="17224" ht="12.75" hidden="1" customHeight="1" x14ac:dyDescent="0.2"/>
    <row r="17225" ht="12.75" hidden="1" customHeight="1" x14ac:dyDescent="0.2"/>
    <row r="17226" ht="12.75" hidden="1" customHeight="1" x14ac:dyDescent="0.2"/>
    <row r="17227" ht="12.75" hidden="1" customHeight="1" x14ac:dyDescent="0.2"/>
    <row r="17228" ht="12.75" hidden="1" customHeight="1" x14ac:dyDescent="0.2"/>
    <row r="17229" ht="12.75" hidden="1" customHeight="1" x14ac:dyDescent="0.2"/>
    <row r="17230" ht="12.75" hidden="1" customHeight="1" x14ac:dyDescent="0.2"/>
    <row r="17231" ht="12.75" hidden="1" customHeight="1" x14ac:dyDescent="0.2"/>
    <row r="17232" ht="12.75" hidden="1" customHeight="1" x14ac:dyDescent="0.2"/>
    <row r="17233" ht="12.75" hidden="1" customHeight="1" x14ac:dyDescent="0.2"/>
    <row r="17234" ht="12.75" hidden="1" customHeight="1" x14ac:dyDescent="0.2"/>
    <row r="17235" ht="12.75" hidden="1" customHeight="1" x14ac:dyDescent="0.2"/>
    <row r="17236" ht="12.75" hidden="1" customHeight="1" x14ac:dyDescent="0.2"/>
    <row r="17237" ht="12.75" hidden="1" customHeight="1" x14ac:dyDescent="0.2"/>
    <row r="17238" ht="12.75" hidden="1" customHeight="1" x14ac:dyDescent="0.2"/>
    <row r="17239" ht="12.75" hidden="1" customHeight="1" x14ac:dyDescent="0.2"/>
    <row r="17240" ht="12.75" hidden="1" customHeight="1" x14ac:dyDescent="0.2"/>
    <row r="17241" ht="12.75" hidden="1" customHeight="1" x14ac:dyDescent="0.2"/>
    <row r="17242" ht="12.75" hidden="1" customHeight="1" x14ac:dyDescent="0.2"/>
    <row r="17243" ht="12.75" hidden="1" customHeight="1" x14ac:dyDescent="0.2"/>
    <row r="17244" ht="12.75" hidden="1" customHeight="1" x14ac:dyDescent="0.2"/>
    <row r="17245" ht="12.75" hidden="1" customHeight="1" x14ac:dyDescent="0.2"/>
    <row r="17246" ht="12.75" hidden="1" customHeight="1" x14ac:dyDescent="0.2"/>
    <row r="17247" ht="12.75" hidden="1" customHeight="1" x14ac:dyDescent="0.2"/>
    <row r="17248" ht="12.75" hidden="1" customHeight="1" x14ac:dyDescent="0.2"/>
    <row r="17249" ht="12.75" hidden="1" customHeight="1" x14ac:dyDescent="0.2"/>
    <row r="17250" ht="12.75" hidden="1" customHeight="1" x14ac:dyDescent="0.2"/>
    <row r="17251" ht="12.75" hidden="1" customHeight="1" x14ac:dyDescent="0.2"/>
    <row r="17252" ht="12.75" hidden="1" customHeight="1" x14ac:dyDescent="0.2"/>
    <row r="17253" ht="12.75" hidden="1" customHeight="1" x14ac:dyDescent="0.2"/>
    <row r="17254" ht="12.75" hidden="1" customHeight="1" x14ac:dyDescent="0.2"/>
    <row r="17255" ht="12.75" hidden="1" customHeight="1" x14ac:dyDescent="0.2"/>
    <row r="17256" ht="12.75" hidden="1" customHeight="1" x14ac:dyDescent="0.2"/>
    <row r="17257" ht="12.75" hidden="1" customHeight="1" x14ac:dyDescent="0.2"/>
    <row r="17258" ht="12.75" hidden="1" customHeight="1" x14ac:dyDescent="0.2"/>
    <row r="17259" ht="12.75" hidden="1" customHeight="1" x14ac:dyDescent="0.2"/>
    <row r="17260" ht="12.75" hidden="1" customHeight="1" x14ac:dyDescent="0.2"/>
    <row r="17261" ht="12.75" hidden="1" customHeight="1" x14ac:dyDescent="0.2"/>
    <row r="17262" ht="12.75" hidden="1" customHeight="1" x14ac:dyDescent="0.2"/>
    <row r="17263" ht="12.75" hidden="1" customHeight="1" x14ac:dyDescent="0.2"/>
    <row r="17264" ht="12.75" hidden="1" customHeight="1" x14ac:dyDescent="0.2"/>
    <row r="17265" ht="12.75" hidden="1" customHeight="1" x14ac:dyDescent="0.2"/>
    <row r="17266" ht="12.75" hidden="1" customHeight="1" x14ac:dyDescent="0.2"/>
    <row r="17267" ht="12.75" hidden="1" customHeight="1" x14ac:dyDescent="0.2"/>
    <row r="17268" ht="12.75" hidden="1" customHeight="1" x14ac:dyDescent="0.2"/>
    <row r="17269" ht="12.75" hidden="1" customHeight="1" x14ac:dyDescent="0.2"/>
    <row r="17270" ht="12.75" hidden="1" customHeight="1" x14ac:dyDescent="0.2"/>
    <row r="17271" ht="12.75" hidden="1" customHeight="1" x14ac:dyDescent="0.2"/>
    <row r="17272" ht="12.75" hidden="1" customHeight="1" x14ac:dyDescent="0.2"/>
    <row r="17273" ht="12.75" hidden="1" customHeight="1" x14ac:dyDescent="0.2"/>
    <row r="17274" ht="12.75" hidden="1" customHeight="1" x14ac:dyDescent="0.2"/>
    <row r="17275" ht="12.75" hidden="1" customHeight="1" x14ac:dyDescent="0.2"/>
    <row r="17276" ht="12.75" hidden="1" customHeight="1" x14ac:dyDescent="0.2"/>
    <row r="17277" ht="12.75" hidden="1" customHeight="1" x14ac:dyDescent="0.2"/>
    <row r="17278" ht="12.75" hidden="1" customHeight="1" x14ac:dyDescent="0.2"/>
    <row r="17279" ht="12.75" hidden="1" customHeight="1" x14ac:dyDescent="0.2"/>
    <row r="17280" ht="12.75" hidden="1" customHeight="1" x14ac:dyDescent="0.2"/>
    <row r="17281" ht="12.75" hidden="1" customHeight="1" x14ac:dyDescent="0.2"/>
    <row r="17282" ht="12.75" hidden="1" customHeight="1" x14ac:dyDescent="0.2"/>
    <row r="17283" ht="12.75" hidden="1" customHeight="1" x14ac:dyDescent="0.2"/>
    <row r="17284" ht="12.75" hidden="1" customHeight="1" x14ac:dyDescent="0.2"/>
    <row r="17285" ht="12.75" hidden="1" customHeight="1" x14ac:dyDescent="0.2"/>
    <row r="17286" ht="12.75" hidden="1" customHeight="1" x14ac:dyDescent="0.2"/>
    <row r="17287" ht="12.75" hidden="1" customHeight="1" x14ac:dyDescent="0.2"/>
    <row r="17288" ht="12.75" hidden="1" customHeight="1" x14ac:dyDescent="0.2"/>
    <row r="17289" ht="12.75" hidden="1" customHeight="1" x14ac:dyDescent="0.2"/>
    <row r="17290" ht="12.75" hidden="1" customHeight="1" x14ac:dyDescent="0.2"/>
    <row r="17291" ht="12.75" hidden="1" customHeight="1" x14ac:dyDescent="0.2"/>
    <row r="17292" ht="12.75" hidden="1" customHeight="1" x14ac:dyDescent="0.2"/>
    <row r="17293" ht="12.75" hidden="1" customHeight="1" x14ac:dyDescent="0.2"/>
    <row r="17294" ht="12.75" hidden="1" customHeight="1" x14ac:dyDescent="0.2"/>
    <row r="17295" ht="12.75" hidden="1" customHeight="1" x14ac:dyDescent="0.2"/>
    <row r="17296" ht="12.75" hidden="1" customHeight="1" x14ac:dyDescent="0.2"/>
    <row r="17297" ht="12.75" hidden="1" customHeight="1" x14ac:dyDescent="0.2"/>
    <row r="17298" ht="12.75" hidden="1" customHeight="1" x14ac:dyDescent="0.2"/>
    <row r="17299" ht="12.75" hidden="1" customHeight="1" x14ac:dyDescent="0.2"/>
    <row r="17300" ht="12.75" hidden="1" customHeight="1" x14ac:dyDescent="0.2"/>
    <row r="17301" ht="12.75" hidden="1" customHeight="1" x14ac:dyDescent="0.2"/>
    <row r="17302" ht="12.75" hidden="1" customHeight="1" x14ac:dyDescent="0.2"/>
    <row r="17303" ht="12.75" hidden="1" customHeight="1" x14ac:dyDescent="0.2"/>
    <row r="17304" ht="12.75" hidden="1" customHeight="1" x14ac:dyDescent="0.2"/>
    <row r="17305" ht="12.75" hidden="1" customHeight="1" x14ac:dyDescent="0.2"/>
    <row r="17306" ht="12.75" hidden="1" customHeight="1" x14ac:dyDescent="0.2"/>
    <row r="17307" ht="12.75" hidden="1" customHeight="1" x14ac:dyDescent="0.2"/>
    <row r="17308" ht="12.75" hidden="1" customHeight="1" x14ac:dyDescent="0.2"/>
    <row r="17309" ht="12.75" hidden="1" customHeight="1" x14ac:dyDescent="0.2"/>
    <row r="17310" ht="12.75" hidden="1" customHeight="1" x14ac:dyDescent="0.2"/>
    <row r="17311" ht="12.75" hidden="1" customHeight="1" x14ac:dyDescent="0.2"/>
    <row r="17312" ht="12.75" hidden="1" customHeight="1" x14ac:dyDescent="0.2"/>
    <row r="17313" ht="12.75" hidden="1" customHeight="1" x14ac:dyDescent="0.2"/>
    <row r="17314" ht="12.75" hidden="1" customHeight="1" x14ac:dyDescent="0.2"/>
    <row r="17315" ht="12.75" hidden="1" customHeight="1" x14ac:dyDescent="0.2"/>
    <row r="17316" ht="12.75" hidden="1" customHeight="1" x14ac:dyDescent="0.2"/>
    <row r="17317" ht="12.75" hidden="1" customHeight="1" x14ac:dyDescent="0.2"/>
    <row r="17318" ht="12.75" hidden="1" customHeight="1" x14ac:dyDescent="0.2"/>
    <row r="17319" ht="12.75" hidden="1" customHeight="1" x14ac:dyDescent="0.2"/>
    <row r="17320" ht="12.75" hidden="1" customHeight="1" x14ac:dyDescent="0.2"/>
    <row r="17321" ht="12.75" hidden="1" customHeight="1" x14ac:dyDescent="0.2"/>
    <row r="17322" ht="12.75" hidden="1" customHeight="1" x14ac:dyDescent="0.2"/>
    <row r="17323" ht="12.75" hidden="1" customHeight="1" x14ac:dyDescent="0.2"/>
    <row r="17324" ht="12.75" hidden="1" customHeight="1" x14ac:dyDescent="0.2"/>
    <row r="17325" ht="12.75" hidden="1" customHeight="1" x14ac:dyDescent="0.2"/>
    <row r="17326" ht="12.75" hidden="1" customHeight="1" x14ac:dyDescent="0.2"/>
    <row r="17327" ht="12.75" hidden="1" customHeight="1" x14ac:dyDescent="0.2"/>
    <row r="17328" ht="12.75" hidden="1" customHeight="1" x14ac:dyDescent="0.2"/>
    <row r="17329" ht="12.75" hidden="1" customHeight="1" x14ac:dyDescent="0.2"/>
    <row r="17330" ht="12.75" hidden="1" customHeight="1" x14ac:dyDescent="0.2"/>
    <row r="17331" ht="12.75" hidden="1" customHeight="1" x14ac:dyDescent="0.2"/>
    <row r="17332" ht="12.75" hidden="1" customHeight="1" x14ac:dyDescent="0.2"/>
    <row r="17333" ht="12.75" hidden="1" customHeight="1" x14ac:dyDescent="0.2"/>
    <row r="17334" ht="12.75" hidden="1" customHeight="1" x14ac:dyDescent="0.2"/>
    <row r="17335" ht="12.75" hidden="1" customHeight="1" x14ac:dyDescent="0.2"/>
    <row r="17336" ht="12.75" hidden="1" customHeight="1" x14ac:dyDescent="0.2"/>
    <row r="17337" ht="12.75" hidden="1" customHeight="1" x14ac:dyDescent="0.2"/>
    <row r="17338" ht="12.75" hidden="1" customHeight="1" x14ac:dyDescent="0.2"/>
    <row r="17339" ht="12.75" hidden="1" customHeight="1" x14ac:dyDescent="0.2"/>
    <row r="17340" ht="12.75" hidden="1" customHeight="1" x14ac:dyDescent="0.2"/>
    <row r="17341" ht="12.75" hidden="1" customHeight="1" x14ac:dyDescent="0.2"/>
    <row r="17342" ht="12.75" hidden="1" customHeight="1" x14ac:dyDescent="0.2"/>
    <row r="17343" ht="12.75" hidden="1" customHeight="1" x14ac:dyDescent="0.2"/>
    <row r="17344" ht="12.75" hidden="1" customHeight="1" x14ac:dyDescent="0.2"/>
    <row r="17345" ht="12.75" hidden="1" customHeight="1" x14ac:dyDescent="0.2"/>
    <row r="17346" ht="12.75" hidden="1" customHeight="1" x14ac:dyDescent="0.2"/>
    <row r="17347" ht="12.75" hidden="1" customHeight="1" x14ac:dyDescent="0.2"/>
    <row r="17348" ht="12.75" hidden="1" customHeight="1" x14ac:dyDescent="0.2"/>
    <row r="17349" ht="12.75" hidden="1" customHeight="1" x14ac:dyDescent="0.2"/>
    <row r="17350" ht="12.75" hidden="1" customHeight="1" x14ac:dyDescent="0.2"/>
    <row r="17351" ht="12.75" hidden="1" customHeight="1" x14ac:dyDescent="0.2"/>
    <row r="17352" ht="12.75" hidden="1" customHeight="1" x14ac:dyDescent="0.2"/>
    <row r="17353" ht="12.75" hidden="1" customHeight="1" x14ac:dyDescent="0.2"/>
    <row r="17354" ht="12.75" hidden="1" customHeight="1" x14ac:dyDescent="0.2"/>
    <row r="17355" ht="12.75" hidden="1" customHeight="1" x14ac:dyDescent="0.2"/>
    <row r="17356" ht="12.75" hidden="1" customHeight="1" x14ac:dyDescent="0.2"/>
    <row r="17357" ht="12.75" hidden="1" customHeight="1" x14ac:dyDescent="0.2"/>
    <row r="17358" ht="12.75" hidden="1" customHeight="1" x14ac:dyDescent="0.2"/>
    <row r="17359" ht="12.75" hidden="1" customHeight="1" x14ac:dyDescent="0.2"/>
    <row r="17360" ht="12.75" hidden="1" customHeight="1" x14ac:dyDescent="0.2"/>
    <row r="17361" ht="12.75" hidden="1" customHeight="1" x14ac:dyDescent="0.2"/>
    <row r="17362" ht="12.75" hidden="1" customHeight="1" x14ac:dyDescent="0.2"/>
    <row r="17363" ht="12.75" hidden="1" customHeight="1" x14ac:dyDescent="0.2"/>
    <row r="17364" ht="12.75" hidden="1" customHeight="1" x14ac:dyDescent="0.2"/>
    <row r="17365" ht="12.75" hidden="1" customHeight="1" x14ac:dyDescent="0.2"/>
    <row r="17366" ht="12.75" hidden="1" customHeight="1" x14ac:dyDescent="0.2"/>
    <row r="17367" ht="12.75" hidden="1" customHeight="1" x14ac:dyDescent="0.2"/>
    <row r="17368" ht="12.75" hidden="1" customHeight="1" x14ac:dyDescent="0.2"/>
    <row r="17369" ht="12.75" hidden="1" customHeight="1" x14ac:dyDescent="0.2"/>
    <row r="17370" ht="12.75" hidden="1" customHeight="1" x14ac:dyDescent="0.2"/>
    <row r="17371" ht="12.75" hidden="1" customHeight="1" x14ac:dyDescent="0.2"/>
    <row r="17372" ht="12.75" hidden="1" customHeight="1" x14ac:dyDescent="0.2"/>
    <row r="17373" ht="12.75" hidden="1" customHeight="1" x14ac:dyDescent="0.2"/>
    <row r="17374" ht="12.75" hidden="1" customHeight="1" x14ac:dyDescent="0.2"/>
    <row r="17375" ht="12.75" hidden="1" customHeight="1" x14ac:dyDescent="0.2"/>
    <row r="17376" ht="12.75" hidden="1" customHeight="1" x14ac:dyDescent="0.2"/>
    <row r="17377" ht="12.75" hidden="1" customHeight="1" x14ac:dyDescent="0.2"/>
    <row r="17378" ht="12.75" hidden="1" customHeight="1" x14ac:dyDescent="0.2"/>
    <row r="17379" ht="12.75" hidden="1" customHeight="1" x14ac:dyDescent="0.2"/>
    <row r="17380" ht="12.75" hidden="1" customHeight="1" x14ac:dyDescent="0.2"/>
    <row r="17381" ht="12.75" hidden="1" customHeight="1" x14ac:dyDescent="0.2"/>
    <row r="17382" ht="12.75" hidden="1" customHeight="1" x14ac:dyDescent="0.2"/>
    <row r="17383" ht="12.75" hidden="1" customHeight="1" x14ac:dyDescent="0.2"/>
    <row r="17384" ht="12.75" hidden="1" customHeight="1" x14ac:dyDescent="0.2"/>
    <row r="17385" ht="12.75" hidden="1" customHeight="1" x14ac:dyDescent="0.2"/>
    <row r="17386" ht="12.75" hidden="1" customHeight="1" x14ac:dyDescent="0.2"/>
    <row r="17387" ht="12.75" hidden="1" customHeight="1" x14ac:dyDescent="0.2"/>
    <row r="17388" ht="12.75" hidden="1" customHeight="1" x14ac:dyDescent="0.2"/>
    <row r="17389" ht="12.75" hidden="1" customHeight="1" x14ac:dyDescent="0.2"/>
    <row r="17390" ht="12.75" hidden="1" customHeight="1" x14ac:dyDescent="0.2"/>
    <row r="17391" ht="12.75" hidden="1" customHeight="1" x14ac:dyDescent="0.2"/>
    <row r="17392" ht="12.75" hidden="1" customHeight="1" x14ac:dyDescent="0.2"/>
    <row r="17393" ht="12.75" hidden="1" customHeight="1" x14ac:dyDescent="0.2"/>
    <row r="17394" ht="12.75" hidden="1" customHeight="1" x14ac:dyDescent="0.2"/>
    <row r="17395" ht="12.75" hidden="1" customHeight="1" x14ac:dyDescent="0.2"/>
    <row r="17396" ht="12.75" hidden="1" customHeight="1" x14ac:dyDescent="0.2"/>
    <row r="17397" ht="12.75" hidden="1" customHeight="1" x14ac:dyDescent="0.2"/>
    <row r="17398" ht="12.75" hidden="1" customHeight="1" x14ac:dyDescent="0.2"/>
    <row r="17399" ht="12.75" hidden="1" customHeight="1" x14ac:dyDescent="0.2"/>
    <row r="17400" ht="12.75" hidden="1" customHeight="1" x14ac:dyDescent="0.2"/>
    <row r="17401" ht="12.75" hidden="1" customHeight="1" x14ac:dyDescent="0.2"/>
    <row r="17402" ht="12.75" hidden="1" customHeight="1" x14ac:dyDescent="0.2"/>
    <row r="17403" ht="12.75" hidden="1" customHeight="1" x14ac:dyDescent="0.2"/>
    <row r="17404" ht="12.75" hidden="1" customHeight="1" x14ac:dyDescent="0.2"/>
    <row r="17405" ht="12.75" hidden="1" customHeight="1" x14ac:dyDescent="0.2"/>
    <row r="17406" ht="12.75" hidden="1" customHeight="1" x14ac:dyDescent="0.2"/>
    <row r="17407" ht="12.75" hidden="1" customHeight="1" x14ac:dyDescent="0.2"/>
    <row r="17408" ht="12.75" hidden="1" customHeight="1" x14ac:dyDescent="0.2"/>
    <row r="17409" ht="12.75" hidden="1" customHeight="1" x14ac:dyDescent="0.2"/>
    <row r="17410" ht="12.75" hidden="1" customHeight="1" x14ac:dyDescent="0.2"/>
    <row r="17411" ht="12.75" hidden="1" customHeight="1" x14ac:dyDescent="0.2"/>
    <row r="17412" ht="12.75" hidden="1" customHeight="1" x14ac:dyDescent="0.2"/>
    <row r="17413" ht="12.75" hidden="1" customHeight="1" x14ac:dyDescent="0.2"/>
    <row r="17414" ht="12.75" hidden="1" customHeight="1" x14ac:dyDescent="0.2"/>
    <row r="17415" ht="12.75" hidden="1" customHeight="1" x14ac:dyDescent="0.2"/>
    <row r="17416" ht="12.75" hidden="1" customHeight="1" x14ac:dyDescent="0.2"/>
    <row r="17417" ht="12.75" hidden="1" customHeight="1" x14ac:dyDescent="0.2"/>
    <row r="17418" ht="12.75" hidden="1" customHeight="1" x14ac:dyDescent="0.2"/>
    <row r="17419" ht="12.75" hidden="1" customHeight="1" x14ac:dyDescent="0.2"/>
    <row r="17420" ht="12.75" hidden="1" customHeight="1" x14ac:dyDescent="0.2"/>
    <row r="17421" ht="12.75" hidden="1" customHeight="1" x14ac:dyDescent="0.2"/>
    <row r="17422" ht="12.75" hidden="1" customHeight="1" x14ac:dyDescent="0.2"/>
    <row r="17423" ht="12.75" hidden="1" customHeight="1" x14ac:dyDescent="0.2"/>
    <row r="17424" ht="12.75" hidden="1" customHeight="1" x14ac:dyDescent="0.2"/>
    <row r="17425" ht="12.75" hidden="1" customHeight="1" x14ac:dyDescent="0.2"/>
    <row r="17426" ht="12.75" hidden="1" customHeight="1" x14ac:dyDescent="0.2"/>
    <row r="17427" ht="12.75" hidden="1" customHeight="1" x14ac:dyDescent="0.2"/>
    <row r="17428" ht="12.75" hidden="1" customHeight="1" x14ac:dyDescent="0.2"/>
    <row r="17429" ht="12.75" hidden="1" customHeight="1" x14ac:dyDescent="0.2"/>
    <row r="17430" ht="12.75" hidden="1" customHeight="1" x14ac:dyDescent="0.2"/>
    <row r="17431" ht="12.75" hidden="1" customHeight="1" x14ac:dyDescent="0.2"/>
    <row r="17432" ht="12.75" hidden="1" customHeight="1" x14ac:dyDescent="0.2"/>
    <row r="17433" ht="12.75" hidden="1" customHeight="1" x14ac:dyDescent="0.2"/>
    <row r="17434" ht="12.75" hidden="1" customHeight="1" x14ac:dyDescent="0.2"/>
    <row r="17435" ht="12.75" hidden="1" customHeight="1" x14ac:dyDescent="0.2"/>
    <row r="17436" ht="12.75" hidden="1" customHeight="1" x14ac:dyDescent="0.2"/>
    <row r="17437" ht="12.75" hidden="1" customHeight="1" x14ac:dyDescent="0.2"/>
    <row r="17438" ht="12.75" hidden="1" customHeight="1" x14ac:dyDescent="0.2"/>
    <row r="17439" ht="12.75" hidden="1" customHeight="1" x14ac:dyDescent="0.2"/>
    <row r="17440" ht="12.75" hidden="1" customHeight="1" x14ac:dyDescent="0.2"/>
    <row r="17441" ht="12.75" hidden="1" customHeight="1" x14ac:dyDescent="0.2"/>
    <row r="17442" ht="12.75" hidden="1" customHeight="1" x14ac:dyDescent="0.2"/>
    <row r="17443" ht="12.75" hidden="1" customHeight="1" x14ac:dyDescent="0.2"/>
    <row r="17444" ht="12.75" hidden="1" customHeight="1" x14ac:dyDescent="0.2"/>
    <row r="17445" ht="12.75" hidden="1" customHeight="1" x14ac:dyDescent="0.2"/>
    <row r="17446" ht="12.75" hidden="1" customHeight="1" x14ac:dyDescent="0.2"/>
    <row r="17447" ht="12.75" hidden="1" customHeight="1" x14ac:dyDescent="0.2"/>
    <row r="17448" ht="12.75" hidden="1" customHeight="1" x14ac:dyDescent="0.2"/>
    <row r="17449" ht="12.75" hidden="1" customHeight="1" x14ac:dyDescent="0.2"/>
    <row r="17450" ht="12.75" hidden="1" customHeight="1" x14ac:dyDescent="0.2"/>
    <row r="17451" ht="12.75" hidden="1" customHeight="1" x14ac:dyDescent="0.2"/>
    <row r="17452" ht="12.75" hidden="1" customHeight="1" x14ac:dyDescent="0.2"/>
    <row r="17453" ht="12.75" hidden="1" customHeight="1" x14ac:dyDescent="0.2"/>
    <row r="17454" ht="12.75" hidden="1" customHeight="1" x14ac:dyDescent="0.2"/>
    <row r="17455" ht="12.75" hidden="1" customHeight="1" x14ac:dyDescent="0.2"/>
    <row r="17456" ht="12.75" hidden="1" customHeight="1" x14ac:dyDescent="0.2"/>
    <row r="17457" ht="12.75" hidden="1" customHeight="1" x14ac:dyDescent="0.2"/>
    <row r="17458" ht="12.75" hidden="1" customHeight="1" x14ac:dyDescent="0.2"/>
    <row r="17459" ht="12.75" hidden="1" customHeight="1" x14ac:dyDescent="0.2"/>
    <row r="17460" ht="12.75" hidden="1" customHeight="1" x14ac:dyDescent="0.2"/>
    <row r="17461" ht="12.75" hidden="1" customHeight="1" x14ac:dyDescent="0.2"/>
    <row r="17462" ht="12.75" hidden="1" customHeight="1" x14ac:dyDescent="0.2"/>
    <row r="17463" ht="12.75" hidden="1" customHeight="1" x14ac:dyDescent="0.2"/>
    <row r="17464" ht="12.75" hidden="1" customHeight="1" x14ac:dyDescent="0.2"/>
    <row r="17465" ht="12.75" hidden="1" customHeight="1" x14ac:dyDescent="0.2"/>
    <row r="17466" ht="12.75" hidden="1" customHeight="1" x14ac:dyDescent="0.2"/>
    <row r="17467" ht="12.75" hidden="1" customHeight="1" x14ac:dyDescent="0.2"/>
    <row r="17468" ht="12.75" hidden="1" customHeight="1" x14ac:dyDescent="0.2"/>
    <row r="17469" ht="12.75" hidden="1" customHeight="1" x14ac:dyDescent="0.2"/>
    <row r="17470" ht="12.75" hidden="1" customHeight="1" x14ac:dyDescent="0.2"/>
    <row r="17471" ht="12.75" hidden="1" customHeight="1" x14ac:dyDescent="0.2"/>
    <row r="17472" ht="12.75" hidden="1" customHeight="1" x14ac:dyDescent="0.2"/>
    <row r="17473" ht="12.75" hidden="1" customHeight="1" x14ac:dyDescent="0.2"/>
    <row r="17474" ht="12.75" hidden="1" customHeight="1" x14ac:dyDescent="0.2"/>
    <row r="17475" ht="12.75" hidden="1" customHeight="1" x14ac:dyDescent="0.2"/>
    <row r="17476" ht="12.75" hidden="1" customHeight="1" x14ac:dyDescent="0.2"/>
    <row r="17477" ht="12.75" hidden="1" customHeight="1" x14ac:dyDescent="0.2"/>
    <row r="17478" ht="12.75" hidden="1" customHeight="1" x14ac:dyDescent="0.2"/>
    <row r="17479" ht="12.75" hidden="1" customHeight="1" x14ac:dyDescent="0.2"/>
    <row r="17480" ht="12.75" hidden="1" customHeight="1" x14ac:dyDescent="0.2"/>
    <row r="17481" ht="12.75" hidden="1" customHeight="1" x14ac:dyDescent="0.2"/>
    <row r="17482" ht="12.75" hidden="1" customHeight="1" x14ac:dyDescent="0.2"/>
    <row r="17483" ht="12.75" hidden="1" customHeight="1" x14ac:dyDescent="0.2"/>
    <row r="17484" ht="12.75" hidden="1" customHeight="1" x14ac:dyDescent="0.2"/>
    <row r="17485" ht="12.75" hidden="1" customHeight="1" x14ac:dyDescent="0.2"/>
    <row r="17486" ht="12.75" hidden="1" customHeight="1" x14ac:dyDescent="0.2"/>
    <row r="17487" ht="12.75" hidden="1" customHeight="1" x14ac:dyDescent="0.2"/>
    <row r="17488" ht="12.75" hidden="1" customHeight="1" x14ac:dyDescent="0.2"/>
    <row r="17489" ht="12.75" hidden="1" customHeight="1" x14ac:dyDescent="0.2"/>
    <row r="17490" ht="12.75" hidden="1" customHeight="1" x14ac:dyDescent="0.2"/>
    <row r="17491" ht="12.75" hidden="1" customHeight="1" x14ac:dyDescent="0.2"/>
    <row r="17492" ht="12.75" hidden="1" customHeight="1" x14ac:dyDescent="0.2"/>
    <row r="17493" ht="12.75" hidden="1" customHeight="1" x14ac:dyDescent="0.2"/>
    <row r="17494" ht="12.75" hidden="1" customHeight="1" x14ac:dyDescent="0.2"/>
    <row r="17495" ht="12.75" hidden="1" customHeight="1" x14ac:dyDescent="0.2"/>
    <row r="17496" ht="12.75" hidden="1" customHeight="1" x14ac:dyDescent="0.2"/>
    <row r="17497" ht="12.75" hidden="1" customHeight="1" x14ac:dyDescent="0.2"/>
    <row r="17498" ht="12.75" hidden="1" customHeight="1" x14ac:dyDescent="0.2"/>
    <row r="17499" ht="12.75" hidden="1" customHeight="1" x14ac:dyDescent="0.2"/>
    <row r="17500" ht="12.75" hidden="1" customHeight="1" x14ac:dyDescent="0.2"/>
    <row r="17501" ht="12.75" hidden="1" customHeight="1" x14ac:dyDescent="0.2"/>
    <row r="17502" ht="12.75" hidden="1" customHeight="1" x14ac:dyDescent="0.2"/>
    <row r="17503" ht="12.75" hidden="1" customHeight="1" x14ac:dyDescent="0.2"/>
    <row r="17504" ht="12.75" hidden="1" customHeight="1" x14ac:dyDescent="0.2"/>
    <row r="17505" ht="12.75" hidden="1" customHeight="1" x14ac:dyDescent="0.2"/>
    <row r="17506" ht="12.75" hidden="1" customHeight="1" x14ac:dyDescent="0.2"/>
    <row r="17507" ht="12.75" hidden="1" customHeight="1" x14ac:dyDescent="0.2"/>
    <row r="17508" ht="12.75" hidden="1" customHeight="1" x14ac:dyDescent="0.2"/>
    <row r="17509" ht="12.75" hidden="1" customHeight="1" x14ac:dyDescent="0.2"/>
    <row r="17510" ht="12.75" hidden="1" customHeight="1" x14ac:dyDescent="0.2"/>
    <row r="17511" ht="12.75" hidden="1" customHeight="1" x14ac:dyDescent="0.2"/>
    <row r="17512" ht="12.75" hidden="1" customHeight="1" x14ac:dyDescent="0.2"/>
    <row r="17513" ht="12.75" hidden="1" customHeight="1" x14ac:dyDescent="0.2"/>
    <row r="17514" ht="12.75" hidden="1" customHeight="1" x14ac:dyDescent="0.2"/>
    <row r="17515" ht="12.75" hidden="1" customHeight="1" x14ac:dyDescent="0.2"/>
    <row r="17516" ht="12.75" hidden="1" customHeight="1" x14ac:dyDescent="0.2"/>
    <row r="17517" ht="12.75" hidden="1" customHeight="1" x14ac:dyDescent="0.2"/>
    <row r="17518" ht="12.75" hidden="1" customHeight="1" x14ac:dyDescent="0.2"/>
    <row r="17519" ht="12.75" hidden="1" customHeight="1" x14ac:dyDescent="0.2"/>
    <row r="17520" ht="12.75" hidden="1" customHeight="1" x14ac:dyDescent="0.2"/>
    <row r="17521" ht="12.75" hidden="1" customHeight="1" x14ac:dyDescent="0.2"/>
    <row r="17522" ht="12.75" hidden="1" customHeight="1" x14ac:dyDescent="0.2"/>
    <row r="17523" ht="12.75" hidden="1" customHeight="1" x14ac:dyDescent="0.2"/>
    <row r="17524" ht="12.75" hidden="1" customHeight="1" x14ac:dyDescent="0.2"/>
    <row r="17525" ht="12.75" hidden="1" customHeight="1" x14ac:dyDescent="0.2"/>
    <row r="17526" ht="12.75" hidden="1" customHeight="1" x14ac:dyDescent="0.2"/>
    <row r="17527" ht="12.75" hidden="1" customHeight="1" x14ac:dyDescent="0.2"/>
    <row r="17528" ht="12.75" hidden="1" customHeight="1" x14ac:dyDescent="0.2"/>
    <row r="17529" ht="12.75" hidden="1" customHeight="1" x14ac:dyDescent="0.2"/>
    <row r="17530" ht="12.75" hidden="1" customHeight="1" x14ac:dyDescent="0.2"/>
    <row r="17531" ht="12.75" hidden="1" customHeight="1" x14ac:dyDescent="0.2"/>
    <row r="17532" ht="12.75" hidden="1" customHeight="1" x14ac:dyDescent="0.2"/>
    <row r="17533" ht="12.75" hidden="1" customHeight="1" x14ac:dyDescent="0.2"/>
    <row r="17534" ht="12.75" hidden="1" customHeight="1" x14ac:dyDescent="0.2"/>
    <row r="17535" ht="12.75" hidden="1" customHeight="1" x14ac:dyDescent="0.2"/>
    <row r="17536" ht="12.75" hidden="1" customHeight="1" x14ac:dyDescent="0.2"/>
    <row r="17537" ht="12.75" hidden="1" customHeight="1" x14ac:dyDescent="0.2"/>
    <row r="17538" ht="12.75" hidden="1" customHeight="1" x14ac:dyDescent="0.2"/>
    <row r="17539" ht="12.75" hidden="1" customHeight="1" x14ac:dyDescent="0.2"/>
    <row r="17540" ht="12.75" hidden="1" customHeight="1" x14ac:dyDescent="0.2"/>
    <row r="17541" ht="12.75" hidden="1" customHeight="1" x14ac:dyDescent="0.2"/>
    <row r="17542" ht="12.75" hidden="1" customHeight="1" x14ac:dyDescent="0.2"/>
    <row r="17543" ht="12.75" hidden="1" customHeight="1" x14ac:dyDescent="0.2"/>
    <row r="17544" ht="12.75" hidden="1" customHeight="1" x14ac:dyDescent="0.2"/>
    <row r="17545" ht="12.75" hidden="1" customHeight="1" x14ac:dyDescent="0.2"/>
    <row r="17546" ht="12.75" hidden="1" customHeight="1" x14ac:dyDescent="0.2"/>
    <row r="17547" ht="12.75" hidden="1" customHeight="1" x14ac:dyDescent="0.2"/>
    <row r="17548" ht="12.75" hidden="1" customHeight="1" x14ac:dyDescent="0.2"/>
    <row r="17549" ht="12.75" hidden="1" customHeight="1" x14ac:dyDescent="0.2"/>
    <row r="17550" ht="12.75" hidden="1" customHeight="1" x14ac:dyDescent="0.2"/>
    <row r="17551" ht="12.75" hidden="1" customHeight="1" x14ac:dyDescent="0.2"/>
    <row r="17552" ht="12.75" hidden="1" customHeight="1" x14ac:dyDescent="0.2"/>
    <row r="17553" ht="12.75" hidden="1" customHeight="1" x14ac:dyDescent="0.2"/>
    <row r="17554" ht="12.75" hidden="1" customHeight="1" x14ac:dyDescent="0.2"/>
    <row r="17555" ht="12.75" hidden="1" customHeight="1" x14ac:dyDescent="0.2"/>
    <row r="17556" ht="12.75" hidden="1" customHeight="1" x14ac:dyDescent="0.2"/>
    <row r="17557" ht="12.75" hidden="1" customHeight="1" x14ac:dyDescent="0.2"/>
    <row r="17558" ht="12.75" hidden="1" customHeight="1" x14ac:dyDescent="0.2"/>
    <row r="17559" ht="12.75" hidden="1" customHeight="1" x14ac:dyDescent="0.2"/>
    <row r="17560" ht="12.75" hidden="1" customHeight="1" x14ac:dyDescent="0.2"/>
    <row r="17561" ht="12.75" hidden="1" customHeight="1" x14ac:dyDescent="0.2"/>
    <row r="17562" ht="12.75" hidden="1" customHeight="1" x14ac:dyDescent="0.2"/>
    <row r="17563" ht="12.75" hidden="1" customHeight="1" x14ac:dyDescent="0.2"/>
    <row r="17564" ht="12.75" hidden="1" customHeight="1" x14ac:dyDescent="0.2"/>
    <row r="17565" ht="12.75" hidden="1" customHeight="1" x14ac:dyDescent="0.2"/>
    <row r="17566" ht="12.75" hidden="1" customHeight="1" x14ac:dyDescent="0.2"/>
    <row r="17567" ht="12.75" hidden="1" customHeight="1" x14ac:dyDescent="0.2"/>
    <row r="17568" ht="12.75" hidden="1" customHeight="1" x14ac:dyDescent="0.2"/>
    <row r="17569" ht="12.75" hidden="1" customHeight="1" x14ac:dyDescent="0.2"/>
    <row r="17570" ht="12.75" hidden="1" customHeight="1" x14ac:dyDescent="0.2"/>
    <row r="17571" ht="12.75" hidden="1" customHeight="1" x14ac:dyDescent="0.2"/>
    <row r="17572" ht="12.75" hidden="1" customHeight="1" x14ac:dyDescent="0.2"/>
    <row r="17573" ht="12.75" hidden="1" customHeight="1" x14ac:dyDescent="0.2"/>
    <row r="17574" ht="12.75" hidden="1" customHeight="1" x14ac:dyDescent="0.2"/>
    <row r="17575" ht="12.75" hidden="1" customHeight="1" x14ac:dyDescent="0.2"/>
    <row r="17576" ht="12.75" hidden="1" customHeight="1" x14ac:dyDescent="0.2"/>
    <row r="17577" ht="12.75" hidden="1" customHeight="1" x14ac:dyDescent="0.2"/>
    <row r="17578" ht="12.75" hidden="1" customHeight="1" x14ac:dyDescent="0.2"/>
    <row r="17579" ht="12.75" hidden="1" customHeight="1" x14ac:dyDescent="0.2"/>
    <row r="17580" ht="12.75" hidden="1" customHeight="1" x14ac:dyDescent="0.2"/>
    <row r="17581" ht="12.75" hidden="1" customHeight="1" x14ac:dyDescent="0.2"/>
    <row r="17582" ht="12.75" hidden="1" customHeight="1" x14ac:dyDescent="0.2"/>
    <row r="17583" ht="12.75" hidden="1" customHeight="1" x14ac:dyDescent="0.2"/>
    <row r="17584" ht="12.75" hidden="1" customHeight="1" x14ac:dyDescent="0.2"/>
    <row r="17585" ht="12.75" hidden="1" customHeight="1" x14ac:dyDescent="0.2"/>
    <row r="17586" ht="12.75" hidden="1" customHeight="1" x14ac:dyDescent="0.2"/>
    <row r="17587" ht="12.75" hidden="1" customHeight="1" x14ac:dyDescent="0.2"/>
    <row r="17588" ht="12.75" hidden="1" customHeight="1" x14ac:dyDescent="0.2"/>
    <row r="17589" ht="12.75" hidden="1" customHeight="1" x14ac:dyDescent="0.2"/>
    <row r="17590" ht="12.75" hidden="1" customHeight="1" x14ac:dyDescent="0.2"/>
    <row r="17591" ht="12.75" hidden="1" customHeight="1" x14ac:dyDescent="0.2"/>
    <row r="17592" ht="12.75" hidden="1" customHeight="1" x14ac:dyDescent="0.2"/>
    <row r="17593" ht="12.75" hidden="1" customHeight="1" x14ac:dyDescent="0.2"/>
    <row r="17594" ht="12.75" hidden="1" customHeight="1" x14ac:dyDescent="0.2"/>
    <row r="17595" ht="12.75" hidden="1" customHeight="1" x14ac:dyDescent="0.2"/>
    <row r="17596" ht="12.75" hidden="1" customHeight="1" x14ac:dyDescent="0.2"/>
    <row r="17597" ht="12.75" hidden="1" customHeight="1" x14ac:dyDescent="0.2"/>
    <row r="17598" ht="12.75" hidden="1" customHeight="1" x14ac:dyDescent="0.2"/>
    <row r="17599" ht="12.75" hidden="1" customHeight="1" x14ac:dyDescent="0.2"/>
    <row r="17600" ht="12.75" hidden="1" customHeight="1" x14ac:dyDescent="0.2"/>
    <row r="17601" ht="12.75" hidden="1" customHeight="1" x14ac:dyDescent="0.2"/>
    <row r="17602" ht="12.75" hidden="1" customHeight="1" x14ac:dyDescent="0.2"/>
    <row r="17603" ht="12.75" hidden="1" customHeight="1" x14ac:dyDescent="0.2"/>
    <row r="17604" ht="12.75" hidden="1" customHeight="1" x14ac:dyDescent="0.2"/>
    <row r="17605" ht="12.75" hidden="1" customHeight="1" x14ac:dyDescent="0.2"/>
    <row r="17606" ht="12.75" hidden="1" customHeight="1" x14ac:dyDescent="0.2"/>
    <row r="17607" ht="12.75" hidden="1" customHeight="1" x14ac:dyDescent="0.2"/>
    <row r="17608" ht="12.75" hidden="1" customHeight="1" x14ac:dyDescent="0.2"/>
    <row r="17609" ht="12.75" hidden="1" customHeight="1" x14ac:dyDescent="0.2"/>
    <row r="17610" ht="12.75" hidden="1" customHeight="1" x14ac:dyDescent="0.2"/>
    <row r="17611" ht="12.75" hidden="1" customHeight="1" x14ac:dyDescent="0.2"/>
    <row r="17612" ht="12.75" hidden="1" customHeight="1" x14ac:dyDescent="0.2"/>
    <row r="17613" ht="12.75" hidden="1" customHeight="1" x14ac:dyDescent="0.2"/>
    <row r="17614" ht="12.75" hidden="1" customHeight="1" x14ac:dyDescent="0.2"/>
    <row r="17615" ht="12.75" hidden="1" customHeight="1" x14ac:dyDescent="0.2"/>
    <row r="17616" ht="12.75" hidden="1" customHeight="1" x14ac:dyDescent="0.2"/>
    <row r="17617" ht="12.75" hidden="1" customHeight="1" x14ac:dyDescent="0.2"/>
    <row r="17618" ht="12.75" hidden="1" customHeight="1" x14ac:dyDescent="0.2"/>
    <row r="17619" ht="12.75" hidden="1" customHeight="1" x14ac:dyDescent="0.2"/>
    <row r="17620" ht="12.75" hidden="1" customHeight="1" x14ac:dyDescent="0.2"/>
    <row r="17621" ht="12.75" hidden="1" customHeight="1" x14ac:dyDescent="0.2"/>
    <row r="17622" ht="12.75" hidden="1" customHeight="1" x14ac:dyDescent="0.2"/>
    <row r="17623" ht="12.75" hidden="1" customHeight="1" x14ac:dyDescent="0.2"/>
    <row r="17624" ht="12.75" hidden="1" customHeight="1" x14ac:dyDescent="0.2"/>
    <row r="17625" ht="12.75" hidden="1" customHeight="1" x14ac:dyDescent="0.2"/>
    <row r="17626" ht="12.75" hidden="1" customHeight="1" x14ac:dyDescent="0.2"/>
    <row r="17627" ht="12.75" hidden="1" customHeight="1" x14ac:dyDescent="0.2"/>
    <row r="17628" ht="12.75" hidden="1" customHeight="1" x14ac:dyDescent="0.2"/>
    <row r="17629" ht="12.75" hidden="1" customHeight="1" x14ac:dyDescent="0.2"/>
    <row r="17630" ht="12.75" hidden="1" customHeight="1" x14ac:dyDescent="0.2"/>
    <row r="17631" ht="12.75" hidden="1" customHeight="1" x14ac:dyDescent="0.2"/>
    <row r="17632" ht="12.75" hidden="1" customHeight="1" x14ac:dyDescent="0.2"/>
    <row r="17633" ht="12.75" hidden="1" customHeight="1" x14ac:dyDescent="0.2"/>
    <row r="17634" ht="12.75" hidden="1" customHeight="1" x14ac:dyDescent="0.2"/>
    <row r="17635" ht="12.75" hidden="1" customHeight="1" x14ac:dyDescent="0.2"/>
    <row r="17636" ht="12.75" hidden="1" customHeight="1" x14ac:dyDescent="0.2"/>
    <row r="17637" ht="12.75" hidden="1" customHeight="1" x14ac:dyDescent="0.2"/>
    <row r="17638" ht="12.75" hidden="1" customHeight="1" x14ac:dyDescent="0.2"/>
    <row r="17639" ht="12.75" hidden="1" customHeight="1" x14ac:dyDescent="0.2"/>
    <row r="17640" ht="12.75" hidden="1" customHeight="1" x14ac:dyDescent="0.2"/>
    <row r="17641" ht="12.75" hidden="1" customHeight="1" x14ac:dyDescent="0.2"/>
    <row r="17642" ht="12.75" hidden="1" customHeight="1" x14ac:dyDescent="0.2"/>
    <row r="17643" ht="12.75" hidden="1" customHeight="1" x14ac:dyDescent="0.2"/>
    <row r="17644" ht="12.75" hidden="1" customHeight="1" x14ac:dyDescent="0.2"/>
    <row r="17645" ht="12.75" hidden="1" customHeight="1" x14ac:dyDescent="0.2"/>
    <row r="17646" ht="12.75" hidden="1" customHeight="1" x14ac:dyDescent="0.2"/>
    <row r="17647" ht="12.75" hidden="1" customHeight="1" x14ac:dyDescent="0.2"/>
    <row r="17648" ht="12.75" hidden="1" customHeight="1" x14ac:dyDescent="0.2"/>
    <row r="17649" ht="12.75" hidden="1" customHeight="1" x14ac:dyDescent="0.2"/>
    <row r="17650" ht="12.75" hidden="1" customHeight="1" x14ac:dyDescent="0.2"/>
    <row r="17651" ht="12.75" hidden="1" customHeight="1" x14ac:dyDescent="0.2"/>
    <row r="17652" ht="12.75" hidden="1" customHeight="1" x14ac:dyDescent="0.2"/>
    <row r="17653" ht="12.75" hidden="1" customHeight="1" x14ac:dyDescent="0.2"/>
    <row r="17654" ht="12.75" hidden="1" customHeight="1" x14ac:dyDescent="0.2"/>
    <row r="17655" ht="12.75" hidden="1" customHeight="1" x14ac:dyDescent="0.2"/>
    <row r="17656" ht="12.75" hidden="1" customHeight="1" x14ac:dyDescent="0.2"/>
    <row r="17657" ht="12.75" hidden="1" customHeight="1" x14ac:dyDescent="0.2"/>
    <row r="17658" ht="12.75" hidden="1" customHeight="1" x14ac:dyDescent="0.2"/>
    <row r="17659" ht="12.75" hidden="1" customHeight="1" x14ac:dyDescent="0.2"/>
    <row r="17660" ht="12.75" hidden="1" customHeight="1" x14ac:dyDescent="0.2"/>
    <row r="17661" ht="12.75" hidden="1" customHeight="1" x14ac:dyDescent="0.2"/>
    <row r="17662" ht="12.75" hidden="1" customHeight="1" x14ac:dyDescent="0.2"/>
    <row r="17663" ht="12.75" hidden="1" customHeight="1" x14ac:dyDescent="0.2"/>
    <row r="17664" ht="12.75" hidden="1" customHeight="1" x14ac:dyDescent="0.2"/>
    <row r="17665" ht="12.75" hidden="1" customHeight="1" x14ac:dyDescent="0.2"/>
    <row r="17666" ht="12.75" hidden="1" customHeight="1" x14ac:dyDescent="0.2"/>
    <row r="17667" ht="12.75" hidden="1" customHeight="1" x14ac:dyDescent="0.2"/>
    <row r="17668" ht="12.75" hidden="1" customHeight="1" x14ac:dyDescent="0.2"/>
    <row r="17669" ht="12.75" hidden="1" customHeight="1" x14ac:dyDescent="0.2"/>
    <row r="17670" ht="12.75" hidden="1" customHeight="1" x14ac:dyDescent="0.2"/>
    <row r="17671" ht="12.75" hidden="1" customHeight="1" x14ac:dyDescent="0.2"/>
    <row r="17672" ht="12.75" hidden="1" customHeight="1" x14ac:dyDescent="0.2"/>
    <row r="17673" ht="12.75" hidden="1" customHeight="1" x14ac:dyDescent="0.2"/>
    <row r="17674" ht="12.75" hidden="1" customHeight="1" x14ac:dyDescent="0.2"/>
    <row r="17675" ht="12.75" hidden="1" customHeight="1" x14ac:dyDescent="0.2"/>
    <row r="17676" ht="12.75" hidden="1" customHeight="1" x14ac:dyDescent="0.2"/>
    <row r="17677" ht="12.75" hidden="1" customHeight="1" x14ac:dyDescent="0.2"/>
    <row r="17678" ht="12.75" hidden="1" customHeight="1" x14ac:dyDescent="0.2"/>
    <row r="17679" ht="12.75" hidden="1" customHeight="1" x14ac:dyDescent="0.2"/>
    <row r="17680" ht="12.75" hidden="1" customHeight="1" x14ac:dyDescent="0.2"/>
    <row r="17681" ht="12.75" hidden="1" customHeight="1" x14ac:dyDescent="0.2"/>
    <row r="17682" ht="12.75" hidden="1" customHeight="1" x14ac:dyDescent="0.2"/>
    <row r="17683" ht="12.75" hidden="1" customHeight="1" x14ac:dyDescent="0.2"/>
    <row r="17684" ht="12.75" hidden="1" customHeight="1" x14ac:dyDescent="0.2"/>
    <row r="17685" ht="12.75" hidden="1" customHeight="1" x14ac:dyDescent="0.2"/>
    <row r="17686" ht="12.75" hidden="1" customHeight="1" x14ac:dyDescent="0.2"/>
    <row r="17687" ht="12.75" hidden="1" customHeight="1" x14ac:dyDescent="0.2"/>
    <row r="17688" ht="12.75" hidden="1" customHeight="1" x14ac:dyDescent="0.2"/>
    <row r="17689" ht="12.75" hidden="1" customHeight="1" x14ac:dyDescent="0.2"/>
    <row r="17690" ht="12.75" hidden="1" customHeight="1" x14ac:dyDescent="0.2"/>
    <row r="17691" ht="12.75" hidden="1" customHeight="1" x14ac:dyDescent="0.2"/>
    <row r="17692" ht="12.75" hidden="1" customHeight="1" x14ac:dyDescent="0.2"/>
    <row r="17693" ht="12.75" hidden="1" customHeight="1" x14ac:dyDescent="0.2"/>
    <row r="17694" ht="12.75" hidden="1" customHeight="1" x14ac:dyDescent="0.2"/>
    <row r="17695" ht="12.75" hidden="1" customHeight="1" x14ac:dyDescent="0.2"/>
    <row r="17696" ht="12.75" hidden="1" customHeight="1" x14ac:dyDescent="0.2"/>
    <row r="17697" ht="12.75" hidden="1" customHeight="1" x14ac:dyDescent="0.2"/>
    <row r="17698" ht="12.75" hidden="1" customHeight="1" x14ac:dyDescent="0.2"/>
    <row r="17699" ht="12.75" hidden="1" customHeight="1" x14ac:dyDescent="0.2"/>
    <row r="17700" ht="12.75" hidden="1" customHeight="1" x14ac:dyDescent="0.2"/>
    <row r="17701" ht="12.75" hidden="1" customHeight="1" x14ac:dyDescent="0.2"/>
    <row r="17702" ht="12.75" hidden="1" customHeight="1" x14ac:dyDescent="0.2"/>
    <row r="17703" ht="12.75" hidden="1" customHeight="1" x14ac:dyDescent="0.2"/>
    <row r="17704" ht="12.75" hidden="1" customHeight="1" x14ac:dyDescent="0.2"/>
    <row r="17705" ht="12.75" hidden="1" customHeight="1" x14ac:dyDescent="0.2"/>
    <row r="17706" ht="12.75" hidden="1" customHeight="1" x14ac:dyDescent="0.2"/>
    <row r="17707" ht="12.75" hidden="1" customHeight="1" x14ac:dyDescent="0.2"/>
    <row r="17708" ht="12.75" hidden="1" customHeight="1" x14ac:dyDescent="0.2"/>
    <row r="17709" ht="12.75" hidden="1" customHeight="1" x14ac:dyDescent="0.2"/>
    <row r="17710" ht="12.75" hidden="1" customHeight="1" x14ac:dyDescent="0.2"/>
    <row r="17711" ht="12.75" hidden="1" customHeight="1" x14ac:dyDescent="0.2"/>
    <row r="17712" ht="12.75" hidden="1" customHeight="1" x14ac:dyDescent="0.2"/>
    <row r="17713" ht="12.75" hidden="1" customHeight="1" x14ac:dyDescent="0.2"/>
    <row r="17714" ht="12.75" hidden="1" customHeight="1" x14ac:dyDescent="0.2"/>
    <row r="17715" ht="12.75" hidden="1" customHeight="1" x14ac:dyDescent="0.2"/>
    <row r="17716" ht="12.75" hidden="1" customHeight="1" x14ac:dyDescent="0.2"/>
    <row r="17717" ht="12.75" hidden="1" customHeight="1" x14ac:dyDescent="0.2"/>
    <row r="17718" ht="12.75" hidden="1" customHeight="1" x14ac:dyDescent="0.2"/>
    <row r="17719" ht="12.75" hidden="1" customHeight="1" x14ac:dyDescent="0.2"/>
    <row r="17720" ht="12.75" hidden="1" customHeight="1" x14ac:dyDescent="0.2"/>
    <row r="17721" ht="12.75" hidden="1" customHeight="1" x14ac:dyDescent="0.2"/>
    <row r="17722" ht="12.75" hidden="1" customHeight="1" x14ac:dyDescent="0.2"/>
    <row r="17723" ht="12.75" hidden="1" customHeight="1" x14ac:dyDescent="0.2"/>
    <row r="17724" ht="12.75" hidden="1" customHeight="1" x14ac:dyDescent="0.2"/>
    <row r="17725" ht="12.75" hidden="1" customHeight="1" x14ac:dyDescent="0.2"/>
    <row r="17726" ht="12.75" hidden="1" customHeight="1" x14ac:dyDescent="0.2"/>
    <row r="17727" ht="12.75" hidden="1" customHeight="1" x14ac:dyDescent="0.2"/>
    <row r="17728" ht="12.75" hidden="1" customHeight="1" x14ac:dyDescent="0.2"/>
    <row r="17729" ht="12.75" hidden="1" customHeight="1" x14ac:dyDescent="0.2"/>
    <row r="17730" ht="12.75" hidden="1" customHeight="1" x14ac:dyDescent="0.2"/>
    <row r="17731" ht="12.75" hidden="1" customHeight="1" x14ac:dyDescent="0.2"/>
    <row r="17732" ht="12.75" hidden="1" customHeight="1" x14ac:dyDescent="0.2"/>
    <row r="17733" ht="12.75" hidden="1" customHeight="1" x14ac:dyDescent="0.2"/>
    <row r="17734" ht="12.75" hidden="1" customHeight="1" x14ac:dyDescent="0.2"/>
    <row r="17735" ht="12.75" hidden="1" customHeight="1" x14ac:dyDescent="0.2"/>
    <row r="17736" ht="12.75" hidden="1" customHeight="1" x14ac:dyDescent="0.2"/>
    <row r="17737" ht="12.75" hidden="1" customHeight="1" x14ac:dyDescent="0.2"/>
    <row r="17738" ht="12.75" hidden="1" customHeight="1" x14ac:dyDescent="0.2"/>
    <row r="17739" ht="12.75" hidden="1" customHeight="1" x14ac:dyDescent="0.2"/>
    <row r="17740" ht="12.75" hidden="1" customHeight="1" x14ac:dyDescent="0.2"/>
    <row r="17741" ht="12.75" hidden="1" customHeight="1" x14ac:dyDescent="0.2"/>
    <row r="17742" ht="12.75" hidden="1" customHeight="1" x14ac:dyDescent="0.2"/>
    <row r="17743" ht="12.75" hidden="1" customHeight="1" x14ac:dyDescent="0.2"/>
    <row r="17744" ht="12.75" hidden="1" customHeight="1" x14ac:dyDescent="0.2"/>
    <row r="17745" ht="12.75" hidden="1" customHeight="1" x14ac:dyDescent="0.2"/>
    <row r="17746" ht="12.75" hidden="1" customHeight="1" x14ac:dyDescent="0.2"/>
    <row r="17747" ht="12.75" hidden="1" customHeight="1" x14ac:dyDescent="0.2"/>
    <row r="17748" ht="12.75" hidden="1" customHeight="1" x14ac:dyDescent="0.2"/>
    <row r="17749" ht="12.75" hidden="1" customHeight="1" x14ac:dyDescent="0.2"/>
    <row r="17750" ht="12.75" hidden="1" customHeight="1" x14ac:dyDescent="0.2"/>
    <row r="17751" ht="12.75" hidden="1" customHeight="1" x14ac:dyDescent="0.2"/>
    <row r="17752" ht="12.75" hidden="1" customHeight="1" x14ac:dyDescent="0.2"/>
    <row r="17753" ht="12.75" hidden="1" customHeight="1" x14ac:dyDescent="0.2"/>
    <row r="17754" ht="12.75" hidden="1" customHeight="1" x14ac:dyDescent="0.2"/>
    <row r="17755" ht="12.75" hidden="1" customHeight="1" x14ac:dyDescent="0.2"/>
    <row r="17756" ht="12.75" hidden="1" customHeight="1" x14ac:dyDescent="0.2"/>
    <row r="17757" ht="12.75" hidden="1" customHeight="1" x14ac:dyDescent="0.2"/>
    <row r="17758" ht="12.75" hidden="1" customHeight="1" x14ac:dyDescent="0.2"/>
    <row r="17759" ht="12.75" hidden="1" customHeight="1" x14ac:dyDescent="0.2"/>
    <row r="17760" ht="12.75" hidden="1" customHeight="1" x14ac:dyDescent="0.2"/>
    <row r="17761" ht="12.75" hidden="1" customHeight="1" x14ac:dyDescent="0.2"/>
    <row r="17762" ht="12.75" hidden="1" customHeight="1" x14ac:dyDescent="0.2"/>
    <row r="17763" ht="12.75" hidden="1" customHeight="1" x14ac:dyDescent="0.2"/>
    <row r="17764" ht="12.75" hidden="1" customHeight="1" x14ac:dyDescent="0.2"/>
    <row r="17765" ht="12.75" hidden="1" customHeight="1" x14ac:dyDescent="0.2"/>
    <row r="17766" ht="12.75" hidden="1" customHeight="1" x14ac:dyDescent="0.2"/>
    <row r="17767" ht="12.75" hidden="1" customHeight="1" x14ac:dyDescent="0.2"/>
    <row r="17768" ht="12.75" hidden="1" customHeight="1" x14ac:dyDescent="0.2"/>
    <row r="17769" ht="12.75" hidden="1" customHeight="1" x14ac:dyDescent="0.2"/>
    <row r="17770" ht="12.75" hidden="1" customHeight="1" x14ac:dyDescent="0.2"/>
    <row r="17771" ht="12.75" hidden="1" customHeight="1" x14ac:dyDescent="0.2"/>
    <row r="17772" ht="12.75" hidden="1" customHeight="1" x14ac:dyDescent="0.2"/>
    <row r="17773" ht="12.75" hidden="1" customHeight="1" x14ac:dyDescent="0.2"/>
    <row r="17774" ht="12.75" hidden="1" customHeight="1" x14ac:dyDescent="0.2"/>
    <row r="17775" ht="12.75" hidden="1" customHeight="1" x14ac:dyDescent="0.2"/>
    <row r="17776" ht="12.75" hidden="1" customHeight="1" x14ac:dyDescent="0.2"/>
    <row r="17777" ht="12.75" hidden="1" customHeight="1" x14ac:dyDescent="0.2"/>
    <row r="17778" ht="12.75" hidden="1" customHeight="1" x14ac:dyDescent="0.2"/>
    <row r="17779" ht="12.75" hidden="1" customHeight="1" x14ac:dyDescent="0.2"/>
    <row r="17780" ht="12.75" hidden="1" customHeight="1" x14ac:dyDescent="0.2"/>
    <row r="17781" ht="12.75" hidden="1" customHeight="1" x14ac:dyDescent="0.2"/>
    <row r="17782" ht="12.75" hidden="1" customHeight="1" x14ac:dyDescent="0.2"/>
    <row r="17783" ht="12.75" hidden="1" customHeight="1" x14ac:dyDescent="0.2"/>
    <row r="17784" ht="12.75" hidden="1" customHeight="1" x14ac:dyDescent="0.2"/>
    <row r="17785" ht="12.75" hidden="1" customHeight="1" x14ac:dyDescent="0.2"/>
    <row r="17786" ht="12.75" hidden="1" customHeight="1" x14ac:dyDescent="0.2"/>
    <row r="17787" ht="12.75" hidden="1" customHeight="1" x14ac:dyDescent="0.2"/>
    <row r="17788" ht="12.75" hidden="1" customHeight="1" x14ac:dyDescent="0.2"/>
    <row r="17789" ht="12.75" hidden="1" customHeight="1" x14ac:dyDescent="0.2"/>
    <row r="17790" ht="12.75" hidden="1" customHeight="1" x14ac:dyDescent="0.2"/>
    <row r="17791" ht="12.75" hidden="1" customHeight="1" x14ac:dyDescent="0.2"/>
    <row r="17792" ht="12.75" hidden="1" customHeight="1" x14ac:dyDescent="0.2"/>
    <row r="17793" ht="12.75" hidden="1" customHeight="1" x14ac:dyDescent="0.2"/>
    <row r="17794" ht="12.75" hidden="1" customHeight="1" x14ac:dyDescent="0.2"/>
    <row r="17795" ht="12.75" hidden="1" customHeight="1" x14ac:dyDescent="0.2"/>
    <row r="17796" ht="12.75" hidden="1" customHeight="1" x14ac:dyDescent="0.2"/>
    <row r="17797" ht="12.75" hidden="1" customHeight="1" x14ac:dyDescent="0.2"/>
    <row r="17798" ht="12.75" hidden="1" customHeight="1" x14ac:dyDescent="0.2"/>
    <row r="17799" ht="12.75" hidden="1" customHeight="1" x14ac:dyDescent="0.2"/>
    <row r="17800" ht="12.75" hidden="1" customHeight="1" x14ac:dyDescent="0.2"/>
    <row r="17801" ht="12.75" hidden="1" customHeight="1" x14ac:dyDescent="0.2"/>
    <row r="17802" ht="12.75" hidden="1" customHeight="1" x14ac:dyDescent="0.2"/>
    <row r="17803" ht="12.75" hidden="1" customHeight="1" x14ac:dyDescent="0.2"/>
    <row r="17804" ht="12.75" hidden="1" customHeight="1" x14ac:dyDescent="0.2"/>
    <row r="17805" ht="12.75" hidden="1" customHeight="1" x14ac:dyDescent="0.2"/>
    <row r="17806" ht="12.75" hidden="1" customHeight="1" x14ac:dyDescent="0.2"/>
    <row r="17807" ht="12.75" hidden="1" customHeight="1" x14ac:dyDescent="0.2"/>
    <row r="17808" ht="12.75" hidden="1" customHeight="1" x14ac:dyDescent="0.2"/>
    <row r="17809" ht="12.75" hidden="1" customHeight="1" x14ac:dyDescent="0.2"/>
    <row r="17810" ht="12.75" hidden="1" customHeight="1" x14ac:dyDescent="0.2"/>
    <row r="17811" ht="12.75" hidden="1" customHeight="1" x14ac:dyDescent="0.2"/>
    <row r="17812" ht="12.75" hidden="1" customHeight="1" x14ac:dyDescent="0.2"/>
    <row r="17813" ht="12.75" hidden="1" customHeight="1" x14ac:dyDescent="0.2"/>
    <row r="17814" ht="12.75" hidden="1" customHeight="1" x14ac:dyDescent="0.2"/>
    <row r="17815" ht="12.75" hidden="1" customHeight="1" x14ac:dyDescent="0.2"/>
    <row r="17816" ht="12.75" hidden="1" customHeight="1" x14ac:dyDescent="0.2"/>
    <row r="17817" ht="12.75" hidden="1" customHeight="1" x14ac:dyDescent="0.2"/>
    <row r="17818" ht="12.75" hidden="1" customHeight="1" x14ac:dyDescent="0.2"/>
    <row r="17819" ht="12.75" hidden="1" customHeight="1" x14ac:dyDescent="0.2"/>
    <row r="17820" ht="12.75" hidden="1" customHeight="1" x14ac:dyDescent="0.2"/>
    <row r="17821" ht="12.75" hidden="1" customHeight="1" x14ac:dyDescent="0.2"/>
    <row r="17822" ht="12.75" hidden="1" customHeight="1" x14ac:dyDescent="0.2"/>
    <row r="17823" ht="12.75" hidden="1" customHeight="1" x14ac:dyDescent="0.2"/>
    <row r="17824" ht="12.75" hidden="1" customHeight="1" x14ac:dyDescent="0.2"/>
    <row r="17825" ht="12.75" hidden="1" customHeight="1" x14ac:dyDescent="0.2"/>
    <row r="17826" ht="12.75" hidden="1" customHeight="1" x14ac:dyDescent="0.2"/>
    <row r="17827" ht="12.75" hidden="1" customHeight="1" x14ac:dyDescent="0.2"/>
    <row r="17828" ht="12.75" hidden="1" customHeight="1" x14ac:dyDescent="0.2"/>
    <row r="17829" ht="12.75" hidden="1" customHeight="1" x14ac:dyDescent="0.2"/>
    <row r="17830" ht="12.75" hidden="1" customHeight="1" x14ac:dyDescent="0.2"/>
    <row r="17831" ht="12.75" hidden="1" customHeight="1" x14ac:dyDescent="0.2"/>
    <row r="17832" ht="12.75" hidden="1" customHeight="1" x14ac:dyDescent="0.2"/>
    <row r="17833" ht="12.75" hidden="1" customHeight="1" x14ac:dyDescent="0.2"/>
    <row r="17834" ht="12.75" hidden="1" customHeight="1" x14ac:dyDescent="0.2"/>
    <row r="17835" ht="12.75" hidden="1" customHeight="1" x14ac:dyDescent="0.2"/>
    <row r="17836" ht="12.75" hidden="1" customHeight="1" x14ac:dyDescent="0.2"/>
    <row r="17837" ht="12.75" hidden="1" customHeight="1" x14ac:dyDescent="0.2"/>
    <row r="17838" ht="12.75" hidden="1" customHeight="1" x14ac:dyDescent="0.2"/>
    <row r="17839" ht="12.75" hidden="1" customHeight="1" x14ac:dyDescent="0.2"/>
    <row r="17840" ht="12.75" hidden="1" customHeight="1" x14ac:dyDescent="0.2"/>
    <row r="17841" ht="12.75" hidden="1" customHeight="1" x14ac:dyDescent="0.2"/>
    <row r="17842" ht="12.75" hidden="1" customHeight="1" x14ac:dyDescent="0.2"/>
    <row r="17843" ht="12.75" hidden="1" customHeight="1" x14ac:dyDescent="0.2"/>
    <row r="17844" ht="12.75" hidden="1" customHeight="1" x14ac:dyDescent="0.2"/>
    <row r="17845" ht="12.75" hidden="1" customHeight="1" x14ac:dyDescent="0.2"/>
    <row r="17846" ht="12.75" hidden="1" customHeight="1" x14ac:dyDescent="0.2"/>
    <row r="17847" ht="12.75" hidden="1" customHeight="1" x14ac:dyDescent="0.2"/>
    <row r="17848" ht="12.75" hidden="1" customHeight="1" x14ac:dyDescent="0.2"/>
    <row r="17849" ht="12.75" hidden="1" customHeight="1" x14ac:dyDescent="0.2"/>
    <row r="17850" ht="12.75" hidden="1" customHeight="1" x14ac:dyDescent="0.2"/>
    <row r="17851" ht="12.75" hidden="1" customHeight="1" x14ac:dyDescent="0.2"/>
    <row r="17852" ht="12.75" hidden="1" customHeight="1" x14ac:dyDescent="0.2"/>
    <row r="17853" ht="12.75" hidden="1" customHeight="1" x14ac:dyDescent="0.2"/>
    <row r="17854" ht="12.75" hidden="1" customHeight="1" x14ac:dyDescent="0.2"/>
    <row r="17855" ht="12.75" hidden="1" customHeight="1" x14ac:dyDescent="0.2"/>
    <row r="17856" ht="12.75" hidden="1" customHeight="1" x14ac:dyDescent="0.2"/>
    <row r="17857" ht="12.75" hidden="1" customHeight="1" x14ac:dyDescent="0.2"/>
    <row r="17858" ht="12.75" hidden="1" customHeight="1" x14ac:dyDescent="0.2"/>
    <row r="17859" ht="12.75" hidden="1" customHeight="1" x14ac:dyDescent="0.2"/>
    <row r="17860" ht="12.75" hidden="1" customHeight="1" x14ac:dyDescent="0.2"/>
    <row r="17861" ht="12.75" hidden="1" customHeight="1" x14ac:dyDescent="0.2"/>
    <row r="17862" ht="12.75" hidden="1" customHeight="1" x14ac:dyDescent="0.2"/>
    <row r="17863" ht="12.75" hidden="1" customHeight="1" x14ac:dyDescent="0.2"/>
    <row r="17864" ht="12.75" hidden="1" customHeight="1" x14ac:dyDescent="0.2"/>
    <row r="17865" ht="12.75" hidden="1" customHeight="1" x14ac:dyDescent="0.2"/>
    <row r="17866" ht="12.75" hidden="1" customHeight="1" x14ac:dyDescent="0.2"/>
    <row r="17867" ht="12.75" hidden="1" customHeight="1" x14ac:dyDescent="0.2"/>
    <row r="17868" ht="12.75" hidden="1" customHeight="1" x14ac:dyDescent="0.2"/>
    <row r="17869" ht="12.75" hidden="1" customHeight="1" x14ac:dyDescent="0.2"/>
    <row r="17870" ht="12.75" hidden="1" customHeight="1" x14ac:dyDescent="0.2"/>
    <row r="17871" ht="12.75" hidden="1" customHeight="1" x14ac:dyDescent="0.2"/>
    <row r="17872" ht="12.75" hidden="1" customHeight="1" x14ac:dyDescent="0.2"/>
    <row r="17873" ht="12.75" hidden="1" customHeight="1" x14ac:dyDescent="0.2"/>
    <row r="17874" ht="12.75" hidden="1" customHeight="1" x14ac:dyDescent="0.2"/>
    <row r="17875" ht="12.75" hidden="1" customHeight="1" x14ac:dyDescent="0.2"/>
    <row r="17876" ht="12.75" hidden="1" customHeight="1" x14ac:dyDescent="0.2"/>
    <row r="17877" ht="12.75" hidden="1" customHeight="1" x14ac:dyDescent="0.2"/>
    <row r="17878" ht="12.75" hidden="1" customHeight="1" x14ac:dyDescent="0.2"/>
    <row r="17879" ht="12.75" hidden="1" customHeight="1" x14ac:dyDescent="0.2"/>
    <row r="17880" ht="12.75" hidden="1" customHeight="1" x14ac:dyDescent="0.2"/>
    <row r="17881" ht="12.75" hidden="1" customHeight="1" x14ac:dyDescent="0.2"/>
    <row r="17882" ht="12.75" hidden="1" customHeight="1" x14ac:dyDescent="0.2"/>
    <row r="17883" ht="12.75" hidden="1" customHeight="1" x14ac:dyDescent="0.2"/>
    <row r="17884" ht="12.75" hidden="1" customHeight="1" x14ac:dyDescent="0.2"/>
    <row r="17885" ht="12.75" hidden="1" customHeight="1" x14ac:dyDescent="0.2"/>
    <row r="17886" ht="12.75" hidden="1" customHeight="1" x14ac:dyDescent="0.2"/>
    <row r="17887" ht="12.75" hidden="1" customHeight="1" x14ac:dyDescent="0.2"/>
    <row r="17888" ht="12.75" hidden="1" customHeight="1" x14ac:dyDescent="0.2"/>
    <row r="17889" ht="12.75" hidden="1" customHeight="1" x14ac:dyDescent="0.2"/>
    <row r="17890" ht="12.75" hidden="1" customHeight="1" x14ac:dyDescent="0.2"/>
    <row r="17891" ht="12.75" hidden="1" customHeight="1" x14ac:dyDescent="0.2"/>
    <row r="17892" ht="12.75" hidden="1" customHeight="1" x14ac:dyDescent="0.2"/>
    <row r="17893" ht="12.75" hidden="1" customHeight="1" x14ac:dyDescent="0.2"/>
    <row r="17894" ht="12.75" hidden="1" customHeight="1" x14ac:dyDescent="0.2"/>
    <row r="17895" ht="12.75" hidden="1" customHeight="1" x14ac:dyDescent="0.2"/>
    <row r="17896" ht="12.75" hidden="1" customHeight="1" x14ac:dyDescent="0.2"/>
    <row r="17897" ht="12.75" hidden="1" customHeight="1" x14ac:dyDescent="0.2"/>
    <row r="17898" ht="12.75" hidden="1" customHeight="1" x14ac:dyDescent="0.2"/>
    <row r="17899" ht="12.75" hidden="1" customHeight="1" x14ac:dyDescent="0.2"/>
    <row r="17900" ht="12.75" hidden="1" customHeight="1" x14ac:dyDescent="0.2"/>
    <row r="17901" ht="12.75" hidden="1" customHeight="1" x14ac:dyDescent="0.2"/>
    <row r="17902" ht="12.75" hidden="1" customHeight="1" x14ac:dyDescent="0.2"/>
    <row r="17903" ht="12.75" hidden="1" customHeight="1" x14ac:dyDescent="0.2"/>
    <row r="17904" ht="12.75" hidden="1" customHeight="1" x14ac:dyDescent="0.2"/>
    <row r="17905" ht="12.75" hidden="1" customHeight="1" x14ac:dyDescent="0.2"/>
    <row r="17906" ht="12.75" hidden="1" customHeight="1" x14ac:dyDescent="0.2"/>
    <row r="17907" ht="12.75" hidden="1" customHeight="1" x14ac:dyDescent="0.2"/>
    <row r="17908" ht="12.75" hidden="1" customHeight="1" x14ac:dyDescent="0.2"/>
    <row r="17909" ht="12.75" hidden="1" customHeight="1" x14ac:dyDescent="0.2"/>
    <row r="17910" ht="12.75" hidden="1" customHeight="1" x14ac:dyDescent="0.2"/>
    <row r="17911" ht="12.75" hidden="1" customHeight="1" x14ac:dyDescent="0.2"/>
    <row r="17912" ht="12.75" hidden="1" customHeight="1" x14ac:dyDescent="0.2"/>
    <row r="17913" ht="12.75" hidden="1" customHeight="1" x14ac:dyDescent="0.2"/>
    <row r="17914" ht="12.75" hidden="1" customHeight="1" x14ac:dyDescent="0.2"/>
    <row r="17915" ht="12.75" hidden="1" customHeight="1" x14ac:dyDescent="0.2"/>
    <row r="17916" ht="12.75" hidden="1" customHeight="1" x14ac:dyDescent="0.2"/>
    <row r="17917" ht="12.75" hidden="1" customHeight="1" x14ac:dyDescent="0.2"/>
    <row r="17918" ht="12.75" hidden="1" customHeight="1" x14ac:dyDescent="0.2"/>
    <row r="17919" ht="12.75" hidden="1" customHeight="1" x14ac:dyDescent="0.2"/>
    <row r="17920" ht="12.75" hidden="1" customHeight="1" x14ac:dyDescent="0.2"/>
    <row r="17921" ht="12.75" hidden="1" customHeight="1" x14ac:dyDescent="0.2"/>
    <row r="17922" ht="12.75" hidden="1" customHeight="1" x14ac:dyDescent="0.2"/>
    <row r="17923" ht="12.75" hidden="1" customHeight="1" x14ac:dyDescent="0.2"/>
    <row r="17924" ht="12.75" hidden="1" customHeight="1" x14ac:dyDescent="0.2"/>
    <row r="17925" ht="12.75" hidden="1" customHeight="1" x14ac:dyDescent="0.2"/>
    <row r="17926" ht="12.75" hidden="1" customHeight="1" x14ac:dyDescent="0.2"/>
    <row r="17927" ht="12.75" hidden="1" customHeight="1" x14ac:dyDescent="0.2"/>
    <row r="17928" ht="12.75" hidden="1" customHeight="1" x14ac:dyDescent="0.2"/>
    <row r="17929" ht="12.75" hidden="1" customHeight="1" x14ac:dyDescent="0.2"/>
    <row r="17930" ht="12.75" hidden="1" customHeight="1" x14ac:dyDescent="0.2"/>
    <row r="17931" ht="12.75" hidden="1" customHeight="1" x14ac:dyDescent="0.2"/>
    <row r="17932" ht="12.75" hidden="1" customHeight="1" x14ac:dyDescent="0.2"/>
    <row r="17933" ht="12.75" hidden="1" customHeight="1" x14ac:dyDescent="0.2"/>
    <row r="17934" ht="12.75" hidden="1" customHeight="1" x14ac:dyDescent="0.2"/>
    <row r="17935" ht="12.75" hidden="1" customHeight="1" x14ac:dyDescent="0.2"/>
    <row r="17936" ht="12.75" hidden="1" customHeight="1" x14ac:dyDescent="0.2"/>
    <row r="17937" ht="12.75" hidden="1" customHeight="1" x14ac:dyDescent="0.2"/>
    <row r="17938" ht="12.75" hidden="1" customHeight="1" x14ac:dyDescent="0.2"/>
    <row r="17939" ht="12.75" hidden="1" customHeight="1" x14ac:dyDescent="0.2"/>
    <row r="17940" ht="12.75" hidden="1" customHeight="1" x14ac:dyDescent="0.2"/>
    <row r="17941" ht="12.75" hidden="1" customHeight="1" x14ac:dyDescent="0.2"/>
    <row r="17942" ht="12.75" hidden="1" customHeight="1" x14ac:dyDescent="0.2"/>
    <row r="17943" ht="12.75" hidden="1" customHeight="1" x14ac:dyDescent="0.2"/>
    <row r="17944" ht="12.75" hidden="1" customHeight="1" x14ac:dyDescent="0.2"/>
    <row r="17945" ht="12.75" hidden="1" customHeight="1" x14ac:dyDescent="0.2"/>
    <row r="17946" ht="12.75" hidden="1" customHeight="1" x14ac:dyDescent="0.2"/>
    <row r="17947" ht="12.75" hidden="1" customHeight="1" x14ac:dyDescent="0.2"/>
    <row r="17948" ht="12.75" hidden="1" customHeight="1" x14ac:dyDescent="0.2"/>
    <row r="17949" ht="12.75" hidden="1" customHeight="1" x14ac:dyDescent="0.2"/>
    <row r="17950" ht="12.75" hidden="1" customHeight="1" x14ac:dyDescent="0.2"/>
    <row r="17951" ht="12.75" hidden="1" customHeight="1" x14ac:dyDescent="0.2"/>
    <row r="17952" ht="12.75" hidden="1" customHeight="1" x14ac:dyDescent="0.2"/>
    <row r="17953" ht="12.75" hidden="1" customHeight="1" x14ac:dyDescent="0.2"/>
    <row r="17954" ht="12.75" hidden="1" customHeight="1" x14ac:dyDescent="0.2"/>
    <row r="17955" ht="12.75" hidden="1" customHeight="1" x14ac:dyDescent="0.2"/>
    <row r="17956" ht="12.75" hidden="1" customHeight="1" x14ac:dyDescent="0.2"/>
    <row r="17957" ht="12.75" hidden="1" customHeight="1" x14ac:dyDescent="0.2"/>
    <row r="17958" ht="12.75" hidden="1" customHeight="1" x14ac:dyDescent="0.2"/>
    <row r="17959" ht="12.75" hidden="1" customHeight="1" x14ac:dyDescent="0.2"/>
    <row r="17960" ht="12.75" hidden="1" customHeight="1" x14ac:dyDescent="0.2"/>
    <row r="17961" ht="12.75" hidden="1" customHeight="1" x14ac:dyDescent="0.2"/>
    <row r="17962" ht="12.75" hidden="1" customHeight="1" x14ac:dyDescent="0.2"/>
    <row r="17963" ht="12.75" hidden="1" customHeight="1" x14ac:dyDescent="0.2"/>
    <row r="17964" ht="12.75" hidden="1" customHeight="1" x14ac:dyDescent="0.2"/>
    <row r="17965" ht="12.75" hidden="1" customHeight="1" x14ac:dyDescent="0.2"/>
    <row r="17966" ht="12.75" hidden="1" customHeight="1" x14ac:dyDescent="0.2"/>
    <row r="17967" ht="12.75" hidden="1" customHeight="1" x14ac:dyDescent="0.2"/>
    <row r="17968" ht="12.75" hidden="1" customHeight="1" x14ac:dyDescent="0.2"/>
    <row r="17969" ht="12.75" hidden="1" customHeight="1" x14ac:dyDescent="0.2"/>
    <row r="17970" ht="12.75" hidden="1" customHeight="1" x14ac:dyDescent="0.2"/>
    <row r="17971" ht="12.75" hidden="1" customHeight="1" x14ac:dyDescent="0.2"/>
    <row r="17972" ht="12.75" hidden="1" customHeight="1" x14ac:dyDescent="0.2"/>
    <row r="17973" ht="12.75" hidden="1" customHeight="1" x14ac:dyDescent="0.2"/>
    <row r="17974" ht="12.75" hidden="1" customHeight="1" x14ac:dyDescent="0.2"/>
    <row r="17975" ht="12.75" hidden="1" customHeight="1" x14ac:dyDescent="0.2"/>
    <row r="17976" ht="12.75" hidden="1" customHeight="1" x14ac:dyDescent="0.2"/>
    <row r="17977" ht="12.75" hidden="1" customHeight="1" x14ac:dyDescent="0.2"/>
    <row r="17978" ht="12.75" hidden="1" customHeight="1" x14ac:dyDescent="0.2"/>
    <row r="17979" ht="12.75" hidden="1" customHeight="1" x14ac:dyDescent="0.2"/>
    <row r="17980" ht="12.75" hidden="1" customHeight="1" x14ac:dyDescent="0.2"/>
    <row r="17981" ht="12.75" hidden="1" customHeight="1" x14ac:dyDescent="0.2"/>
    <row r="17982" ht="12.75" hidden="1" customHeight="1" x14ac:dyDescent="0.2"/>
    <row r="17983" ht="12.75" hidden="1" customHeight="1" x14ac:dyDescent="0.2"/>
    <row r="17984" ht="12.75" hidden="1" customHeight="1" x14ac:dyDescent="0.2"/>
    <row r="17985" ht="12.75" hidden="1" customHeight="1" x14ac:dyDescent="0.2"/>
    <row r="17986" ht="12.75" hidden="1" customHeight="1" x14ac:dyDescent="0.2"/>
    <row r="17987" ht="12.75" hidden="1" customHeight="1" x14ac:dyDescent="0.2"/>
    <row r="17988" ht="12.75" hidden="1" customHeight="1" x14ac:dyDescent="0.2"/>
    <row r="17989" ht="12.75" hidden="1" customHeight="1" x14ac:dyDescent="0.2"/>
    <row r="17990" ht="12.75" hidden="1" customHeight="1" x14ac:dyDescent="0.2"/>
    <row r="17991" ht="12.75" hidden="1" customHeight="1" x14ac:dyDescent="0.2"/>
    <row r="17992" ht="12.75" hidden="1" customHeight="1" x14ac:dyDescent="0.2"/>
    <row r="17993" ht="12.75" hidden="1" customHeight="1" x14ac:dyDescent="0.2"/>
    <row r="17994" ht="12.75" hidden="1" customHeight="1" x14ac:dyDescent="0.2"/>
    <row r="17995" ht="12.75" hidden="1" customHeight="1" x14ac:dyDescent="0.2"/>
    <row r="17996" ht="12.75" hidden="1" customHeight="1" x14ac:dyDescent="0.2"/>
    <row r="17997" ht="12.75" hidden="1" customHeight="1" x14ac:dyDescent="0.2"/>
    <row r="17998" ht="12.75" hidden="1" customHeight="1" x14ac:dyDescent="0.2"/>
    <row r="17999" ht="12.75" hidden="1" customHeight="1" x14ac:dyDescent="0.2"/>
    <row r="18000" ht="12.75" hidden="1" customHeight="1" x14ac:dyDescent="0.2"/>
    <row r="18001" ht="12.75" hidden="1" customHeight="1" x14ac:dyDescent="0.2"/>
    <row r="18002" ht="12.75" hidden="1" customHeight="1" x14ac:dyDescent="0.2"/>
    <row r="18003" ht="12.75" hidden="1" customHeight="1" x14ac:dyDescent="0.2"/>
    <row r="18004" ht="12.75" hidden="1" customHeight="1" x14ac:dyDescent="0.2"/>
    <row r="18005" ht="12.75" hidden="1" customHeight="1" x14ac:dyDescent="0.2"/>
    <row r="18006" ht="12.75" hidden="1" customHeight="1" x14ac:dyDescent="0.2"/>
    <row r="18007" ht="12.75" hidden="1" customHeight="1" x14ac:dyDescent="0.2"/>
    <row r="18008" ht="12.75" hidden="1" customHeight="1" x14ac:dyDescent="0.2"/>
    <row r="18009" ht="12.75" hidden="1" customHeight="1" x14ac:dyDescent="0.2"/>
    <row r="18010" ht="12.75" hidden="1" customHeight="1" x14ac:dyDescent="0.2"/>
    <row r="18011" ht="12.75" hidden="1" customHeight="1" x14ac:dyDescent="0.2"/>
    <row r="18012" ht="12.75" hidden="1" customHeight="1" x14ac:dyDescent="0.2"/>
    <row r="18013" ht="12.75" hidden="1" customHeight="1" x14ac:dyDescent="0.2"/>
    <row r="18014" ht="12.75" hidden="1" customHeight="1" x14ac:dyDescent="0.2"/>
    <row r="18015" ht="12.75" hidden="1" customHeight="1" x14ac:dyDescent="0.2"/>
    <row r="18016" ht="12.75" hidden="1" customHeight="1" x14ac:dyDescent="0.2"/>
    <row r="18017" ht="12.75" hidden="1" customHeight="1" x14ac:dyDescent="0.2"/>
    <row r="18018" ht="12.75" hidden="1" customHeight="1" x14ac:dyDescent="0.2"/>
    <row r="18019" ht="12.75" hidden="1" customHeight="1" x14ac:dyDescent="0.2"/>
    <row r="18020" ht="12.75" hidden="1" customHeight="1" x14ac:dyDescent="0.2"/>
    <row r="18021" ht="12.75" hidden="1" customHeight="1" x14ac:dyDescent="0.2"/>
    <row r="18022" ht="12.75" hidden="1" customHeight="1" x14ac:dyDescent="0.2"/>
    <row r="18023" ht="12.75" hidden="1" customHeight="1" x14ac:dyDescent="0.2"/>
    <row r="18024" ht="12.75" hidden="1" customHeight="1" x14ac:dyDescent="0.2"/>
    <row r="18025" ht="12.75" hidden="1" customHeight="1" x14ac:dyDescent="0.2"/>
    <row r="18026" ht="12.75" hidden="1" customHeight="1" x14ac:dyDescent="0.2"/>
    <row r="18027" ht="12.75" hidden="1" customHeight="1" x14ac:dyDescent="0.2"/>
    <row r="18028" ht="12.75" hidden="1" customHeight="1" x14ac:dyDescent="0.2"/>
    <row r="18029" ht="12.75" hidden="1" customHeight="1" x14ac:dyDescent="0.2"/>
    <row r="18030" ht="12.75" hidden="1" customHeight="1" x14ac:dyDescent="0.2"/>
    <row r="18031" ht="12.75" hidden="1" customHeight="1" x14ac:dyDescent="0.2"/>
    <row r="18032" ht="12.75" hidden="1" customHeight="1" x14ac:dyDescent="0.2"/>
    <row r="18033" ht="12.75" hidden="1" customHeight="1" x14ac:dyDescent="0.2"/>
    <row r="18034" ht="12.75" hidden="1" customHeight="1" x14ac:dyDescent="0.2"/>
    <row r="18035" ht="12.75" hidden="1" customHeight="1" x14ac:dyDescent="0.2"/>
    <row r="18036" ht="12.75" hidden="1" customHeight="1" x14ac:dyDescent="0.2"/>
    <row r="18037" ht="12.75" hidden="1" customHeight="1" x14ac:dyDescent="0.2"/>
    <row r="18038" ht="12.75" hidden="1" customHeight="1" x14ac:dyDescent="0.2"/>
    <row r="18039" ht="12.75" hidden="1" customHeight="1" x14ac:dyDescent="0.2"/>
    <row r="18040" ht="12.75" hidden="1" customHeight="1" x14ac:dyDescent="0.2"/>
    <row r="18041" ht="12.75" hidden="1" customHeight="1" x14ac:dyDescent="0.2"/>
    <row r="18042" ht="12.75" hidden="1" customHeight="1" x14ac:dyDescent="0.2"/>
    <row r="18043" ht="12.75" hidden="1" customHeight="1" x14ac:dyDescent="0.2"/>
    <row r="18044" ht="12.75" hidden="1" customHeight="1" x14ac:dyDescent="0.2"/>
    <row r="18045" ht="12.75" hidden="1" customHeight="1" x14ac:dyDescent="0.2"/>
    <row r="18046" ht="12.75" hidden="1" customHeight="1" x14ac:dyDescent="0.2"/>
    <row r="18047" ht="12.75" hidden="1" customHeight="1" x14ac:dyDescent="0.2"/>
    <row r="18048" ht="12.75" hidden="1" customHeight="1" x14ac:dyDescent="0.2"/>
    <row r="18049" ht="12.75" hidden="1" customHeight="1" x14ac:dyDescent="0.2"/>
    <row r="18050" ht="12.75" hidden="1" customHeight="1" x14ac:dyDescent="0.2"/>
    <row r="18051" ht="12.75" hidden="1" customHeight="1" x14ac:dyDescent="0.2"/>
    <row r="18052" ht="12.75" hidden="1" customHeight="1" x14ac:dyDescent="0.2"/>
    <row r="18053" ht="12.75" hidden="1" customHeight="1" x14ac:dyDescent="0.2"/>
    <row r="18054" ht="12.75" hidden="1" customHeight="1" x14ac:dyDescent="0.2"/>
    <row r="18055" ht="12.75" hidden="1" customHeight="1" x14ac:dyDescent="0.2"/>
    <row r="18056" ht="12.75" hidden="1" customHeight="1" x14ac:dyDescent="0.2"/>
    <row r="18057" ht="12.75" hidden="1" customHeight="1" x14ac:dyDescent="0.2"/>
    <row r="18058" ht="12.75" hidden="1" customHeight="1" x14ac:dyDescent="0.2"/>
    <row r="18059" ht="12.75" hidden="1" customHeight="1" x14ac:dyDescent="0.2"/>
    <row r="18060" ht="12.75" hidden="1" customHeight="1" x14ac:dyDescent="0.2"/>
    <row r="18061" ht="12.75" hidden="1" customHeight="1" x14ac:dyDescent="0.2"/>
    <row r="18062" ht="12.75" hidden="1" customHeight="1" x14ac:dyDescent="0.2"/>
    <row r="18063" ht="12.75" hidden="1" customHeight="1" x14ac:dyDescent="0.2"/>
    <row r="18064" ht="12.75" hidden="1" customHeight="1" x14ac:dyDescent="0.2"/>
    <row r="18065" ht="12.75" hidden="1" customHeight="1" x14ac:dyDescent="0.2"/>
    <row r="18066" ht="12.75" hidden="1" customHeight="1" x14ac:dyDescent="0.2"/>
    <row r="18067" ht="12.75" hidden="1" customHeight="1" x14ac:dyDescent="0.2"/>
    <row r="18068" ht="12.75" hidden="1" customHeight="1" x14ac:dyDescent="0.2"/>
    <row r="18069" ht="12.75" hidden="1" customHeight="1" x14ac:dyDescent="0.2"/>
    <row r="18070" ht="12.75" hidden="1" customHeight="1" x14ac:dyDescent="0.2"/>
    <row r="18071" ht="12.75" hidden="1" customHeight="1" x14ac:dyDescent="0.2"/>
    <row r="18072" ht="12.75" hidden="1" customHeight="1" x14ac:dyDescent="0.2"/>
    <row r="18073" ht="12.75" hidden="1" customHeight="1" x14ac:dyDescent="0.2"/>
    <row r="18074" ht="12.75" hidden="1" customHeight="1" x14ac:dyDescent="0.2"/>
    <row r="18075" ht="12.75" hidden="1" customHeight="1" x14ac:dyDescent="0.2"/>
    <row r="18076" ht="12.75" hidden="1" customHeight="1" x14ac:dyDescent="0.2"/>
    <row r="18077" ht="12.75" hidden="1" customHeight="1" x14ac:dyDescent="0.2"/>
    <row r="18078" ht="12.75" hidden="1" customHeight="1" x14ac:dyDescent="0.2"/>
    <row r="18079" ht="12.75" hidden="1" customHeight="1" x14ac:dyDescent="0.2"/>
    <row r="18080" ht="12.75" hidden="1" customHeight="1" x14ac:dyDescent="0.2"/>
    <row r="18081" ht="12.75" hidden="1" customHeight="1" x14ac:dyDescent="0.2"/>
    <row r="18082" ht="12.75" hidden="1" customHeight="1" x14ac:dyDescent="0.2"/>
    <row r="18083" ht="12.75" hidden="1" customHeight="1" x14ac:dyDescent="0.2"/>
    <row r="18084" ht="12.75" hidden="1" customHeight="1" x14ac:dyDescent="0.2"/>
    <row r="18085" ht="12.75" hidden="1" customHeight="1" x14ac:dyDescent="0.2"/>
    <row r="18086" ht="12.75" hidden="1" customHeight="1" x14ac:dyDescent="0.2"/>
    <row r="18087" ht="12.75" hidden="1" customHeight="1" x14ac:dyDescent="0.2"/>
    <row r="18088" ht="12.75" hidden="1" customHeight="1" x14ac:dyDescent="0.2"/>
    <row r="18089" ht="12.75" hidden="1" customHeight="1" x14ac:dyDescent="0.2"/>
    <row r="18090" ht="12.75" hidden="1" customHeight="1" x14ac:dyDescent="0.2"/>
    <row r="18091" ht="12.75" hidden="1" customHeight="1" x14ac:dyDescent="0.2"/>
    <row r="18092" ht="12.75" hidden="1" customHeight="1" x14ac:dyDescent="0.2"/>
    <row r="18093" ht="12.75" hidden="1" customHeight="1" x14ac:dyDescent="0.2"/>
    <row r="18094" ht="12.75" hidden="1" customHeight="1" x14ac:dyDescent="0.2"/>
    <row r="18095" ht="12.75" hidden="1" customHeight="1" x14ac:dyDescent="0.2"/>
    <row r="18096" ht="12.75" hidden="1" customHeight="1" x14ac:dyDescent="0.2"/>
    <row r="18097" ht="12.75" hidden="1" customHeight="1" x14ac:dyDescent="0.2"/>
    <row r="18098" ht="12.75" hidden="1" customHeight="1" x14ac:dyDescent="0.2"/>
    <row r="18099" ht="12.75" hidden="1" customHeight="1" x14ac:dyDescent="0.2"/>
    <row r="18100" ht="12.75" hidden="1" customHeight="1" x14ac:dyDescent="0.2"/>
    <row r="18101" ht="12.75" hidden="1" customHeight="1" x14ac:dyDescent="0.2"/>
    <row r="18102" ht="12.75" hidden="1" customHeight="1" x14ac:dyDescent="0.2"/>
    <row r="18103" ht="12.75" hidden="1" customHeight="1" x14ac:dyDescent="0.2"/>
    <row r="18104" ht="12.75" hidden="1" customHeight="1" x14ac:dyDescent="0.2"/>
    <row r="18105" ht="12.75" hidden="1" customHeight="1" x14ac:dyDescent="0.2"/>
    <row r="18106" ht="12.75" hidden="1" customHeight="1" x14ac:dyDescent="0.2"/>
    <row r="18107" ht="12.75" hidden="1" customHeight="1" x14ac:dyDescent="0.2"/>
    <row r="18108" ht="12.75" hidden="1" customHeight="1" x14ac:dyDescent="0.2"/>
    <row r="18109" ht="12.75" hidden="1" customHeight="1" x14ac:dyDescent="0.2"/>
    <row r="18110" ht="12.75" hidden="1" customHeight="1" x14ac:dyDescent="0.2"/>
    <row r="18111" ht="12.75" hidden="1" customHeight="1" x14ac:dyDescent="0.2"/>
    <row r="18112" ht="12.75" hidden="1" customHeight="1" x14ac:dyDescent="0.2"/>
    <row r="18113" ht="12.75" hidden="1" customHeight="1" x14ac:dyDescent="0.2"/>
    <row r="18114" ht="12.75" hidden="1" customHeight="1" x14ac:dyDescent="0.2"/>
    <row r="18115" ht="12.75" hidden="1" customHeight="1" x14ac:dyDescent="0.2"/>
    <row r="18116" ht="12.75" hidden="1" customHeight="1" x14ac:dyDescent="0.2"/>
    <row r="18117" ht="12.75" hidden="1" customHeight="1" x14ac:dyDescent="0.2"/>
    <row r="18118" ht="12.75" hidden="1" customHeight="1" x14ac:dyDescent="0.2"/>
    <row r="18119" ht="12.75" hidden="1" customHeight="1" x14ac:dyDescent="0.2"/>
    <row r="18120" ht="12.75" hidden="1" customHeight="1" x14ac:dyDescent="0.2"/>
    <row r="18121" ht="12.75" hidden="1" customHeight="1" x14ac:dyDescent="0.2"/>
    <row r="18122" ht="12.75" hidden="1" customHeight="1" x14ac:dyDescent="0.2"/>
    <row r="18123" ht="12.75" hidden="1" customHeight="1" x14ac:dyDescent="0.2"/>
    <row r="18124" ht="12.75" hidden="1" customHeight="1" x14ac:dyDescent="0.2"/>
    <row r="18125" ht="12.75" hidden="1" customHeight="1" x14ac:dyDescent="0.2"/>
    <row r="18126" ht="12.75" hidden="1" customHeight="1" x14ac:dyDescent="0.2"/>
    <row r="18127" ht="12.75" hidden="1" customHeight="1" x14ac:dyDescent="0.2"/>
    <row r="18128" ht="12.75" hidden="1" customHeight="1" x14ac:dyDescent="0.2"/>
    <row r="18129" ht="12.75" hidden="1" customHeight="1" x14ac:dyDescent="0.2"/>
    <row r="18130" ht="12.75" hidden="1" customHeight="1" x14ac:dyDescent="0.2"/>
    <row r="18131" ht="12.75" hidden="1" customHeight="1" x14ac:dyDescent="0.2"/>
    <row r="18132" ht="12.75" hidden="1" customHeight="1" x14ac:dyDescent="0.2"/>
    <row r="18133" ht="12.75" hidden="1" customHeight="1" x14ac:dyDescent="0.2"/>
    <row r="18134" ht="12.75" hidden="1" customHeight="1" x14ac:dyDescent="0.2"/>
    <row r="18135" ht="12.75" hidden="1" customHeight="1" x14ac:dyDescent="0.2"/>
    <row r="18136" ht="12.75" hidden="1" customHeight="1" x14ac:dyDescent="0.2"/>
    <row r="18137" ht="12.75" hidden="1" customHeight="1" x14ac:dyDescent="0.2"/>
    <row r="18138" ht="12.75" hidden="1" customHeight="1" x14ac:dyDescent="0.2"/>
    <row r="18139" ht="12.75" hidden="1" customHeight="1" x14ac:dyDescent="0.2"/>
    <row r="18140" ht="12.75" hidden="1" customHeight="1" x14ac:dyDescent="0.2"/>
    <row r="18141" ht="12.75" hidden="1" customHeight="1" x14ac:dyDescent="0.2"/>
    <row r="18142" ht="12.75" hidden="1" customHeight="1" x14ac:dyDescent="0.2"/>
    <row r="18143" ht="12.75" hidden="1" customHeight="1" x14ac:dyDescent="0.2"/>
    <row r="18144" ht="12.75" hidden="1" customHeight="1" x14ac:dyDescent="0.2"/>
    <row r="18145" ht="12.75" hidden="1" customHeight="1" x14ac:dyDescent="0.2"/>
    <row r="18146" ht="12.75" hidden="1" customHeight="1" x14ac:dyDescent="0.2"/>
    <row r="18147" ht="12.75" hidden="1" customHeight="1" x14ac:dyDescent="0.2"/>
    <row r="18148" ht="12.75" hidden="1" customHeight="1" x14ac:dyDescent="0.2"/>
    <row r="18149" ht="12.75" hidden="1" customHeight="1" x14ac:dyDescent="0.2"/>
    <row r="18150" ht="12.75" hidden="1" customHeight="1" x14ac:dyDescent="0.2"/>
    <row r="18151" ht="12.75" hidden="1" customHeight="1" x14ac:dyDescent="0.2"/>
    <row r="18152" ht="12.75" hidden="1" customHeight="1" x14ac:dyDescent="0.2"/>
    <row r="18153" ht="12.75" hidden="1" customHeight="1" x14ac:dyDescent="0.2"/>
    <row r="18154" ht="12.75" hidden="1" customHeight="1" x14ac:dyDescent="0.2"/>
    <row r="18155" ht="12.75" hidden="1" customHeight="1" x14ac:dyDescent="0.2"/>
    <row r="18156" ht="12.75" hidden="1" customHeight="1" x14ac:dyDescent="0.2"/>
    <row r="18157" ht="12.75" hidden="1" customHeight="1" x14ac:dyDescent="0.2"/>
    <row r="18158" ht="12.75" hidden="1" customHeight="1" x14ac:dyDescent="0.2"/>
    <row r="18159" ht="12.75" hidden="1" customHeight="1" x14ac:dyDescent="0.2"/>
    <row r="18160" ht="12.75" hidden="1" customHeight="1" x14ac:dyDescent="0.2"/>
    <row r="18161" ht="12.75" hidden="1" customHeight="1" x14ac:dyDescent="0.2"/>
    <row r="18162" ht="12.75" hidden="1" customHeight="1" x14ac:dyDescent="0.2"/>
    <row r="18163" ht="12.75" hidden="1" customHeight="1" x14ac:dyDescent="0.2"/>
    <row r="18164" ht="12.75" hidden="1" customHeight="1" x14ac:dyDescent="0.2"/>
    <row r="18165" ht="12.75" hidden="1" customHeight="1" x14ac:dyDescent="0.2"/>
    <row r="18166" ht="12.75" hidden="1" customHeight="1" x14ac:dyDescent="0.2"/>
    <row r="18167" ht="12.75" hidden="1" customHeight="1" x14ac:dyDescent="0.2"/>
    <row r="18168" ht="12.75" hidden="1" customHeight="1" x14ac:dyDescent="0.2"/>
    <row r="18169" ht="12.75" hidden="1" customHeight="1" x14ac:dyDescent="0.2"/>
    <row r="18170" ht="12.75" hidden="1" customHeight="1" x14ac:dyDescent="0.2"/>
    <row r="18171" ht="12.75" hidden="1" customHeight="1" x14ac:dyDescent="0.2"/>
    <row r="18172" ht="12.75" hidden="1" customHeight="1" x14ac:dyDescent="0.2"/>
    <row r="18173" ht="12.75" hidden="1" customHeight="1" x14ac:dyDescent="0.2"/>
    <row r="18174" ht="12.75" hidden="1" customHeight="1" x14ac:dyDescent="0.2"/>
    <row r="18175" ht="12.75" hidden="1" customHeight="1" x14ac:dyDescent="0.2"/>
    <row r="18176" ht="12.75" hidden="1" customHeight="1" x14ac:dyDescent="0.2"/>
    <row r="18177" ht="12.75" hidden="1" customHeight="1" x14ac:dyDescent="0.2"/>
    <row r="18178" ht="12.75" hidden="1" customHeight="1" x14ac:dyDescent="0.2"/>
    <row r="18179" ht="12.75" hidden="1" customHeight="1" x14ac:dyDescent="0.2"/>
    <row r="18180" ht="12.75" hidden="1" customHeight="1" x14ac:dyDescent="0.2"/>
    <row r="18181" ht="12.75" hidden="1" customHeight="1" x14ac:dyDescent="0.2"/>
    <row r="18182" ht="12.75" hidden="1" customHeight="1" x14ac:dyDescent="0.2"/>
    <row r="18183" ht="12.75" hidden="1" customHeight="1" x14ac:dyDescent="0.2"/>
    <row r="18184" ht="12.75" hidden="1" customHeight="1" x14ac:dyDescent="0.2"/>
    <row r="18185" ht="12.75" hidden="1" customHeight="1" x14ac:dyDescent="0.2"/>
    <row r="18186" ht="12.75" hidden="1" customHeight="1" x14ac:dyDescent="0.2"/>
    <row r="18187" ht="12.75" hidden="1" customHeight="1" x14ac:dyDescent="0.2"/>
    <row r="18188" ht="12.75" hidden="1" customHeight="1" x14ac:dyDescent="0.2"/>
    <row r="18189" ht="12.75" hidden="1" customHeight="1" x14ac:dyDescent="0.2"/>
    <row r="18190" ht="12.75" hidden="1" customHeight="1" x14ac:dyDescent="0.2"/>
    <row r="18191" ht="12.75" hidden="1" customHeight="1" x14ac:dyDescent="0.2"/>
    <row r="18192" ht="12.75" hidden="1" customHeight="1" x14ac:dyDescent="0.2"/>
    <row r="18193" ht="12.75" hidden="1" customHeight="1" x14ac:dyDescent="0.2"/>
    <row r="18194" ht="12.75" hidden="1" customHeight="1" x14ac:dyDescent="0.2"/>
    <row r="18195" ht="12.75" hidden="1" customHeight="1" x14ac:dyDescent="0.2"/>
    <row r="18196" ht="12.75" hidden="1" customHeight="1" x14ac:dyDescent="0.2"/>
    <row r="18197" ht="12.75" hidden="1" customHeight="1" x14ac:dyDescent="0.2"/>
    <row r="18198" ht="12.75" hidden="1" customHeight="1" x14ac:dyDescent="0.2"/>
    <row r="18199" ht="12.75" hidden="1" customHeight="1" x14ac:dyDescent="0.2"/>
    <row r="18200" ht="12.75" hidden="1" customHeight="1" x14ac:dyDescent="0.2"/>
    <row r="18201" ht="12.75" hidden="1" customHeight="1" x14ac:dyDescent="0.2"/>
    <row r="18202" ht="12.75" hidden="1" customHeight="1" x14ac:dyDescent="0.2"/>
    <row r="18203" ht="12.75" hidden="1" customHeight="1" x14ac:dyDescent="0.2"/>
    <row r="18204" ht="12.75" hidden="1" customHeight="1" x14ac:dyDescent="0.2"/>
    <row r="18205" ht="12.75" hidden="1" customHeight="1" x14ac:dyDescent="0.2"/>
    <row r="18206" ht="12.75" hidden="1" customHeight="1" x14ac:dyDescent="0.2"/>
    <row r="18207" ht="12.75" hidden="1" customHeight="1" x14ac:dyDescent="0.2"/>
    <row r="18208" ht="12.75" hidden="1" customHeight="1" x14ac:dyDescent="0.2"/>
    <row r="18209" ht="12.75" hidden="1" customHeight="1" x14ac:dyDescent="0.2"/>
    <row r="18210" ht="12.75" hidden="1" customHeight="1" x14ac:dyDescent="0.2"/>
    <row r="18211" ht="12.75" hidden="1" customHeight="1" x14ac:dyDescent="0.2"/>
    <row r="18212" ht="12.75" hidden="1" customHeight="1" x14ac:dyDescent="0.2"/>
    <row r="18213" ht="12.75" hidden="1" customHeight="1" x14ac:dyDescent="0.2"/>
    <row r="18214" ht="12.75" hidden="1" customHeight="1" x14ac:dyDescent="0.2"/>
    <row r="18215" ht="12.75" hidden="1" customHeight="1" x14ac:dyDescent="0.2"/>
    <row r="18216" ht="12.75" hidden="1" customHeight="1" x14ac:dyDescent="0.2"/>
    <row r="18217" ht="12.75" hidden="1" customHeight="1" x14ac:dyDescent="0.2"/>
    <row r="18218" ht="12.75" hidden="1" customHeight="1" x14ac:dyDescent="0.2"/>
    <row r="18219" ht="12.75" hidden="1" customHeight="1" x14ac:dyDescent="0.2"/>
    <row r="18220" ht="12.75" hidden="1" customHeight="1" x14ac:dyDescent="0.2"/>
    <row r="18221" ht="12.75" hidden="1" customHeight="1" x14ac:dyDescent="0.2"/>
    <row r="18222" ht="12.75" hidden="1" customHeight="1" x14ac:dyDescent="0.2"/>
    <row r="18223" ht="12.75" hidden="1" customHeight="1" x14ac:dyDescent="0.2"/>
    <row r="18224" ht="12.75" hidden="1" customHeight="1" x14ac:dyDescent="0.2"/>
    <row r="18225" ht="12.75" hidden="1" customHeight="1" x14ac:dyDescent="0.2"/>
    <row r="18226" ht="12.75" hidden="1" customHeight="1" x14ac:dyDescent="0.2"/>
    <row r="18227" ht="12.75" hidden="1" customHeight="1" x14ac:dyDescent="0.2"/>
    <row r="18228" ht="12.75" hidden="1" customHeight="1" x14ac:dyDescent="0.2"/>
    <row r="18229" ht="12.75" hidden="1" customHeight="1" x14ac:dyDescent="0.2"/>
    <row r="18230" ht="12.75" hidden="1" customHeight="1" x14ac:dyDescent="0.2"/>
    <row r="18231" ht="12.75" hidden="1" customHeight="1" x14ac:dyDescent="0.2"/>
    <row r="18232" ht="12.75" hidden="1" customHeight="1" x14ac:dyDescent="0.2"/>
    <row r="18233" ht="12.75" hidden="1" customHeight="1" x14ac:dyDescent="0.2"/>
    <row r="18234" ht="12.75" hidden="1" customHeight="1" x14ac:dyDescent="0.2"/>
    <row r="18235" ht="12.75" hidden="1" customHeight="1" x14ac:dyDescent="0.2"/>
    <row r="18236" ht="12.75" hidden="1" customHeight="1" x14ac:dyDescent="0.2"/>
    <row r="18237" ht="12.75" hidden="1" customHeight="1" x14ac:dyDescent="0.2"/>
    <row r="18238" ht="12.75" hidden="1" customHeight="1" x14ac:dyDescent="0.2"/>
    <row r="18239" ht="12.75" hidden="1" customHeight="1" x14ac:dyDescent="0.2"/>
    <row r="18240" ht="12.75" hidden="1" customHeight="1" x14ac:dyDescent="0.2"/>
    <row r="18241" ht="12.75" hidden="1" customHeight="1" x14ac:dyDescent="0.2"/>
    <row r="18242" ht="12.75" hidden="1" customHeight="1" x14ac:dyDescent="0.2"/>
    <row r="18243" ht="12.75" hidden="1" customHeight="1" x14ac:dyDescent="0.2"/>
    <row r="18244" ht="12.75" hidden="1" customHeight="1" x14ac:dyDescent="0.2"/>
    <row r="18245" ht="12.75" hidden="1" customHeight="1" x14ac:dyDescent="0.2"/>
    <row r="18246" ht="12.75" hidden="1" customHeight="1" x14ac:dyDescent="0.2"/>
    <row r="18247" ht="12.75" hidden="1" customHeight="1" x14ac:dyDescent="0.2"/>
    <row r="18248" ht="12.75" hidden="1" customHeight="1" x14ac:dyDescent="0.2"/>
    <row r="18249" ht="12.75" hidden="1" customHeight="1" x14ac:dyDescent="0.2"/>
    <row r="18250" ht="12.75" hidden="1" customHeight="1" x14ac:dyDescent="0.2"/>
    <row r="18251" ht="12.75" hidden="1" customHeight="1" x14ac:dyDescent="0.2"/>
    <row r="18252" ht="12.75" hidden="1" customHeight="1" x14ac:dyDescent="0.2"/>
    <row r="18253" ht="12.75" hidden="1" customHeight="1" x14ac:dyDescent="0.2"/>
    <row r="18254" ht="12.75" hidden="1" customHeight="1" x14ac:dyDescent="0.2"/>
    <row r="18255" ht="12.75" hidden="1" customHeight="1" x14ac:dyDescent="0.2"/>
    <row r="18256" ht="12.75" hidden="1" customHeight="1" x14ac:dyDescent="0.2"/>
    <row r="18257" ht="12.75" hidden="1" customHeight="1" x14ac:dyDescent="0.2"/>
    <row r="18258" ht="12.75" hidden="1" customHeight="1" x14ac:dyDescent="0.2"/>
    <row r="18259" ht="12.75" hidden="1" customHeight="1" x14ac:dyDescent="0.2"/>
    <row r="18260" ht="12.75" hidden="1" customHeight="1" x14ac:dyDescent="0.2"/>
    <row r="18261" ht="12.75" hidden="1" customHeight="1" x14ac:dyDescent="0.2"/>
    <row r="18262" ht="12.75" hidden="1" customHeight="1" x14ac:dyDescent="0.2"/>
    <row r="18263" ht="12.75" hidden="1" customHeight="1" x14ac:dyDescent="0.2"/>
    <row r="18264" ht="12.75" hidden="1" customHeight="1" x14ac:dyDescent="0.2"/>
    <row r="18265" ht="12.75" hidden="1" customHeight="1" x14ac:dyDescent="0.2"/>
    <row r="18266" ht="12.75" hidden="1" customHeight="1" x14ac:dyDescent="0.2"/>
    <row r="18267" ht="12.75" hidden="1" customHeight="1" x14ac:dyDescent="0.2"/>
    <row r="18268" ht="12.75" hidden="1" customHeight="1" x14ac:dyDescent="0.2"/>
    <row r="18269" ht="12.75" hidden="1" customHeight="1" x14ac:dyDescent="0.2"/>
    <row r="18270" ht="12.75" hidden="1" customHeight="1" x14ac:dyDescent="0.2"/>
    <row r="18271" ht="12.75" hidden="1" customHeight="1" x14ac:dyDescent="0.2"/>
    <row r="18272" ht="12.75" hidden="1" customHeight="1" x14ac:dyDescent="0.2"/>
    <row r="18273" ht="12.75" hidden="1" customHeight="1" x14ac:dyDescent="0.2"/>
    <row r="18274" ht="12.75" hidden="1" customHeight="1" x14ac:dyDescent="0.2"/>
    <row r="18275" ht="12.75" hidden="1" customHeight="1" x14ac:dyDescent="0.2"/>
    <row r="18276" ht="12.75" hidden="1" customHeight="1" x14ac:dyDescent="0.2"/>
    <row r="18277" ht="12.75" hidden="1" customHeight="1" x14ac:dyDescent="0.2"/>
    <row r="18278" ht="12.75" hidden="1" customHeight="1" x14ac:dyDescent="0.2"/>
    <row r="18279" ht="12.75" hidden="1" customHeight="1" x14ac:dyDescent="0.2"/>
    <row r="18280" ht="12.75" hidden="1" customHeight="1" x14ac:dyDescent="0.2"/>
    <row r="18281" ht="12.75" hidden="1" customHeight="1" x14ac:dyDescent="0.2"/>
    <row r="18282" ht="12.75" hidden="1" customHeight="1" x14ac:dyDescent="0.2"/>
    <row r="18283" ht="12.75" hidden="1" customHeight="1" x14ac:dyDescent="0.2"/>
    <row r="18284" ht="12.75" hidden="1" customHeight="1" x14ac:dyDescent="0.2"/>
    <row r="18285" ht="12.75" hidden="1" customHeight="1" x14ac:dyDescent="0.2"/>
    <row r="18286" ht="12.75" hidden="1" customHeight="1" x14ac:dyDescent="0.2"/>
    <row r="18287" ht="12.75" hidden="1" customHeight="1" x14ac:dyDescent="0.2"/>
    <row r="18288" ht="12.75" hidden="1" customHeight="1" x14ac:dyDescent="0.2"/>
    <row r="18289" ht="12.75" hidden="1" customHeight="1" x14ac:dyDescent="0.2"/>
    <row r="18290" ht="12.75" hidden="1" customHeight="1" x14ac:dyDescent="0.2"/>
    <row r="18291" ht="12.75" hidden="1" customHeight="1" x14ac:dyDescent="0.2"/>
    <row r="18292" ht="12.75" hidden="1" customHeight="1" x14ac:dyDescent="0.2"/>
    <row r="18293" ht="12.75" hidden="1" customHeight="1" x14ac:dyDescent="0.2"/>
    <row r="18294" ht="12.75" hidden="1" customHeight="1" x14ac:dyDescent="0.2"/>
    <row r="18295" ht="12.75" hidden="1" customHeight="1" x14ac:dyDescent="0.2"/>
    <row r="18296" ht="12.75" hidden="1" customHeight="1" x14ac:dyDescent="0.2"/>
    <row r="18297" ht="12.75" hidden="1" customHeight="1" x14ac:dyDescent="0.2"/>
    <row r="18298" ht="12.75" hidden="1" customHeight="1" x14ac:dyDescent="0.2"/>
    <row r="18299" ht="12.75" hidden="1" customHeight="1" x14ac:dyDescent="0.2"/>
    <row r="18300" ht="12.75" hidden="1" customHeight="1" x14ac:dyDescent="0.2"/>
    <row r="18301" ht="12.75" hidden="1" customHeight="1" x14ac:dyDescent="0.2"/>
    <row r="18302" ht="12.75" hidden="1" customHeight="1" x14ac:dyDescent="0.2"/>
    <row r="18303" ht="12.75" hidden="1" customHeight="1" x14ac:dyDescent="0.2"/>
    <row r="18304" ht="12.75" hidden="1" customHeight="1" x14ac:dyDescent="0.2"/>
    <row r="18305" ht="12.75" hidden="1" customHeight="1" x14ac:dyDescent="0.2"/>
    <row r="18306" ht="12.75" hidden="1" customHeight="1" x14ac:dyDescent="0.2"/>
    <row r="18307" ht="12.75" hidden="1" customHeight="1" x14ac:dyDescent="0.2"/>
    <row r="18308" ht="12.75" hidden="1" customHeight="1" x14ac:dyDescent="0.2"/>
    <row r="18309" ht="12.75" hidden="1" customHeight="1" x14ac:dyDescent="0.2"/>
    <row r="18310" ht="12.75" hidden="1" customHeight="1" x14ac:dyDescent="0.2"/>
    <row r="18311" ht="12.75" hidden="1" customHeight="1" x14ac:dyDescent="0.2"/>
    <row r="18312" ht="12.75" hidden="1" customHeight="1" x14ac:dyDescent="0.2"/>
    <row r="18313" ht="12.75" hidden="1" customHeight="1" x14ac:dyDescent="0.2"/>
    <row r="18314" ht="12.75" hidden="1" customHeight="1" x14ac:dyDescent="0.2"/>
    <row r="18315" ht="12.75" hidden="1" customHeight="1" x14ac:dyDescent="0.2"/>
    <row r="18316" ht="12.75" hidden="1" customHeight="1" x14ac:dyDescent="0.2"/>
    <row r="18317" ht="12.75" hidden="1" customHeight="1" x14ac:dyDescent="0.2"/>
    <row r="18318" ht="12.75" hidden="1" customHeight="1" x14ac:dyDescent="0.2"/>
    <row r="18319" ht="12.75" hidden="1" customHeight="1" x14ac:dyDescent="0.2"/>
    <row r="18320" ht="12.75" hidden="1" customHeight="1" x14ac:dyDescent="0.2"/>
    <row r="18321" ht="12.75" hidden="1" customHeight="1" x14ac:dyDescent="0.2"/>
    <row r="18322" ht="12.75" hidden="1" customHeight="1" x14ac:dyDescent="0.2"/>
    <row r="18323" ht="12.75" hidden="1" customHeight="1" x14ac:dyDescent="0.2"/>
    <row r="18324" ht="12.75" hidden="1" customHeight="1" x14ac:dyDescent="0.2"/>
    <row r="18325" ht="12.75" hidden="1" customHeight="1" x14ac:dyDescent="0.2"/>
    <row r="18326" ht="12.75" hidden="1" customHeight="1" x14ac:dyDescent="0.2"/>
    <row r="18327" ht="12.75" hidden="1" customHeight="1" x14ac:dyDescent="0.2"/>
    <row r="18328" ht="12.75" hidden="1" customHeight="1" x14ac:dyDescent="0.2"/>
    <row r="18329" ht="12.75" hidden="1" customHeight="1" x14ac:dyDescent="0.2"/>
    <row r="18330" ht="12.75" hidden="1" customHeight="1" x14ac:dyDescent="0.2"/>
    <row r="18331" ht="12.75" hidden="1" customHeight="1" x14ac:dyDescent="0.2"/>
    <row r="18332" ht="12.75" hidden="1" customHeight="1" x14ac:dyDescent="0.2"/>
    <row r="18333" ht="12.75" hidden="1" customHeight="1" x14ac:dyDescent="0.2"/>
    <row r="18334" ht="12.75" hidden="1" customHeight="1" x14ac:dyDescent="0.2"/>
    <row r="18335" ht="12.75" hidden="1" customHeight="1" x14ac:dyDescent="0.2"/>
    <row r="18336" ht="12.75" hidden="1" customHeight="1" x14ac:dyDescent="0.2"/>
    <row r="18337" ht="12.75" hidden="1" customHeight="1" x14ac:dyDescent="0.2"/>
    <row r="18338" ht="12.75" hidden="1" customHeight="1" x14ac:dyDescent="0.2"/>
    <row r="18339" ht="12.75" hidden="1" customHeight="1" x14ac:dyDescent="0.2"/>
    <row r="18340" ht="12.75" hidden="1" customHeight="1" x14ac:dyDescent="0.2"/>
    <row r="18341" ht="12.75" hidden="1" customHeight="1" x14ac:dyDescent="0.2"/>
    <row r="18342" ht="12.75" hidden="1" customHeight="1" x14ac:dyDescent="0.2"/>
    <row r="18343" ht="12.75" hidden="1" customHeight="1" x14ac:dyDescent="0.2"/>
    <row r="18344" ht="12.75" hidden="1" customHeight="1" x14ac:dyDescent="0.2"/>
    <row r="18345" ht="12.75" hidden="1" customHeight="1" x14ac:dyDescent="0.2"/>
    <row r="18346" ht="12.75" hidden="1" customHeight="1" x14ac:dyDescent="0.2"/>
    <row r="18347" ht="12.75" hidden="1" customHeight="1" x14ac:dyDescent="0.2"/>
    <row r="18348" ht="12.75" hidden="1" customHeight="1" x14ac:dyDescent="0.2"/>
    <row r="18349" ht="12.75" hidden="1" customHeight="1" x14ac:dyDescent="0.2"/>
    <row r="18350" ht="12.75" hidden="1" customHeight="1" x14ac:dyDescent="0.2"/>
    <row r="18351" ht="12.75" hidden="1" customHeight="1" x14ac:dyDescent="0.2"/>
    <row r="18352" ht="12.75" hidden="1" customHeight="1" x14ac:dyDescent="0.2"/>
    <row r="18353" ht="12.75" hidden="1" customHeight="1" x14ac:dyDescent="0.2"/>
    <row r="18354" ht="12.75" hidden="1" customHeight="1" x14ac:dyDescent="0.2"/>
    <row r="18355" ht="12.75" hidden="1" customHeight="1" x14ac:dyDescent="0.2"/>
    <row r="18356" ht="12.75" hidden="1" customHeight="1" x14ac:dyDescent="0.2"/>
    <row r="18357" ht="12.75" hidden="1" customHeight="1" x14ac:dyDescent="0.2"/>
    <row r="18358" ht="12.75" hidden="1" customHeight="1" x14ac:dyDescent="0.2"/>
    <row r="18359" ht="12.75" hidden="1" customHeight="1" x14ac:dyDescent="0.2"/>
    <row r="18360" ht="12.75" hidden="1" customHeight="1" x14ac:dyDescent="0.2"/>
    <row r="18361" ht="12.75" hidden="1" customHeight="1" x14ac:dyDescent="0.2"/>
    <row r="18362" ht="12.75" hidden="1" customHeight="1" x14ac:dyDescent="0.2"/>
    <row r="18363" ht="12.75" hidden="1" customHeight="1" x14ac:dyDescent="0.2"/>
    <row r="18364" ht="12.75" hidden="1" customHeight="1" x14ac:dyDescent="0.2"/>
    <row r="18365" ht="12.75" hidden="1" customHeight="1" x14ac:dyDescent="0.2"/>
    <row r="18366" ht="12.75" hidden="1" customHeight="1" x14ac:dyDescent="0.2"/>
    <row r="18367" ht="12.75" hidden="1" customHeight="1" x14ac:dyDescent="0.2"/>
    <row r="18368" ht="12.75" hidden="1" customHeight="1" x14ac:dyDescent="0.2"/>
    <row r="18369" ht="12.75" hidden="1" customHeight="1" x14ac:dyDescent="0.2"/>
    <row r="18370" ht="12.75" hidden="1" customHeight="1" x14ac:dyDescent="0.2"/>
    <row r="18371" ht="12.75" hidden="1" customHeight="1" x14ac:dyDescent="0.2"/>
    <row r="18372" ht="12.75" hidden="1" customHeight="1" x14ac:dyDescent="0.2"/>
    <row r="18373" ht="12.75" hidden="1" customHeight="1" x14ac:dyDescent="0.2"/>
    <row r="18374" ht="12.75" hidden="1" customHeight="1" x14ac:dyDescent="0.2"/>
    <row r="18375" ht="12.75" hidden="1" customHeight="1" x14ac:dyDescent="0.2"/>
    <row r="18376" ht="12.75" hidden="1" customHeight="1" x14ac:dyDescent="0.2"/>
    <row r="18377" ht="12.75" hidden="1" customHeight="1" x14ac:dyDescent="0.2"/>
    <row r="18378" ht="12.75" hidden="1" customHeight="1" x14ac:dyDescent="0.2"/>
    <row r="18379" ht="12.75" hidden="1" customHeight="1" x14ac:dyDescent="0.2"/>
    <row r="18380" ht="12.75" hidden="1" customHeight="1" x14ac:dyDescent="0.2"/>
    <row r="18381" ht="12.75" hidden="1" customHeight="1" x14ac:dyDescent="0.2"/>
    <row r="18382" ht="12.75" hidden="1" customHeight="1" x14ac:dyDescent="0.2"/>
    <row r="18383" ht="12.75" hidden="1" customHeight="1" x14ac:dyDescent="0.2"/>
    <row r="18384" ht="12.75" hidden="1" customHeight="1" x14ac:dyDescent="0.2"/>
    <row r="18385" ht="12.75" hidden="1" customHeight="1" x14ac:dyDescent="0.2"/>
    <row r="18386" ht="12.75" hidden="1" customHeight="1" x14ac:dyDescent="0.2"/>
    <row r="18387" ht="12.75" hidden="1" customHeight="1" x14ac:dyDescent="0.2"/>
    <row r="18388" ht="12.75" hidden="1" customHeight="1" x14ac:dyDescent="0.2"/>
    <row r="18389" ht="12.75" hidden="1" customHeight="1" x14ac:dyDescent="0.2"/>
    <row r="18390" ht="12.75" hidden="1" customHeight="1" x14ac:dyDescent="0.2"/>
    <row r="18391" ht="12.75" hidden="1" customHeight="1" x14ac:dyDescent="0.2"/>
    <row r="18392" ht="12.75" hidden="1" customHeight="1" x14ac:dyDescent="0.2"/>
    <row r="18393" ht="12.75" hidden="1" customHeight="1" x14ac:dyDescent="0.2"/>
    <row r="18394" ht="12.75" hidden="1" customHeight="1" x14ac:dyDescent="0.2"/>
    <row r="18395" ht="12.75" hidden="1" customHeight="1" x14ac:dyDescent="0.2"/>
    <row r="18396" ht="12.75" hidden="1" customHeight="1" x14ac:dyDescent="0.2"/>
    <row r="18397" ht="12.75" hidden="1" customHeight="1" x14ac:dyDescent="0.2"/>
    <row r="18398" ht="12.75" hidden="1" customHeight="1" x14ac:dyDescent="0.2"/>
    <row r="18399" ht="12.75" hidden="1" customHeight="1" x14ac:dyDescent="0.2"/>
    <row r="18400" ht="12.75" hidden="1" customHeight="1" x14ac:dyDescent="0.2"/>
    <row r="18401" ht="12.75" hidden="1" customHeight="1" x14ac:dyDescent="0.2"/>
    <row r="18402" ht="12.75" hidden="1" customHeight="1" x14ac:dyDescent="0.2"/>
    <row r="18403" ht="12.75" hidden="1" customHeight="1" x14ac:dyDescent="0.2"/>
    <row r="18404" ht="12.75" hidden="1" customHeight="1" x14ac:dyDescent="0.2"/>
    <row r="18405" ht="12.75" hidden="1" customHeight="1" x14ac:dyDescent="0.2"/>
    <row r="18406" ht="12.75" hidden="1" customHeight="1" x14ac:dyDescent="0.2"/>
    <row r="18407" ht="12.75" hidden="1" customHeight="1" x14ac:dyDescent="0.2"/>
    <row r="18408" ht="12.75" hidden="1" customHeight="1" x14ac:dyDescent="0.2"/>
    <row r="18409" ht="12.75" hidden="1" customHeight="1" x14ac:dyDescent="0.2"/>
    <row r="18410" ht="12.75" hidden="1" customHeight="1" x14ac:dyDescent="0.2"/>
    <row r="18411" ht="12.75" hidden="1" customHeight="1" x14ac:dyDescent="0.2"/>
    <row r="18412" ht="12.75" hidden="1" customHeight="1" x14ac:dyDescent="0.2"/>
    <row r="18413" ht="12.75" hidden="1" customHeight="1" x14ac:dyDescent="0.2"/>
    <row r="18414" ht="12.75" hidden="1" customHeight="1" x14ac:dyDescent="0.2"/>
    <row r="18415" ht="12.75" hidden="1" customHeight="1" x14ac:dyDescent="0.2"/>
    <row r="18416" ht="12.75" hidden="1" customHeight="1" x14ac:dyDescent="0.2"/>
    <row r="18417" ht="12.75" hidden="1" customHeight="1" x14ac:dyDescent="0.2"/>
    <row r="18418" ht="12.75" hidden="1" customHeight="1" x14ac:dyDescent="0.2"/>
    <row r="18419" ht="12.75" hidden="1" customHeight="1" x14ac:dyDescent="0.2"/>
    <row r="18420" ht="12.75" hidden="1" customHeight="1" x14ac:dyDescent="0.2"/>
    <row r="18421" ht="12.75" hidden="1" customHeight="1" x14ac:dyDescent="0.2"/>
    <row r="18422" ht="12.75" hidden="1" customHeight="1" x14ac:dyDescent="0.2"/>
    <row r="18423" ht="12.75" hidden="1" customHeight="1" x14ac:dyDescent="0.2"/>
    <row r="18424" ht="12.75" hidden="1" customHeight="1" x14ac:dyDescent="0.2"/>
    <row r="18425" ht="12.75" hidden="1" customHeight="1" x14ac:dyDescent="0.2"/>
    <row r="18426" ht="12.75" hidden="1" customHeight="1" x14ac:dyDescent="0.2"/>
    <row r="18427" ht="12.75" hidden="1" customHeight="1" x14ac:dyDescent="0.2"/>
    <row r="18428" ht="12.75" hidden="1" customHeight="1" x14ac:dyDescent="0.2"/>
    <row r="18429" ht="12.75" hidden="1" customHeight="1" x14ac:dyDescent="0.2"/>
    <row r="18430" ht="12.75" hidden="1" customHeight="1" x14ac:dyDescent="0.2"/>
    <row r="18431" ht="12.75" hidden="1" customHeight="1" x14ac:dyDescent="0.2"/>
    <row r="18432" ht="12.75" hidden="1" customHeight="1" x14ac:dyDescent="0.2"/>
    <row r="18433" ht="12.75" hidden="1" customHeight="1" x14ac:dyDescent="0.2"/>
    <row r="18434" ht="12.75" hidden="1" customHeight="1" x14ac:dyDescent="0.2"/>
    <row r="18435" ht="12.75" hidden="1" customHeight="1" x14ac:dyDescent="0.2"/>
    <row r="18436" ht="12.75" hidden="1" customHeight="1" x14ac:dyDescent="0.2"/>
    <row r="18437" ht="12.75" hidden="1" customHeight="1" x14ac:dyDescent="0.2"/>
    <row r="18438" ht="12.75" hidden="1" customHeight="1" x14ac:dyDescent="0.2"/>
    <row r="18439" ht="12.75" hidden="1" customHeight="1" x14ac:dyDescent="0.2"/>
    <row r="18440" ht="12.75" hidden="1" customHeight="1" x14ac:dyDescent="0.2"/>
    <row r="18441" ht="12.75" hidden="1" customHeight="1" x14ac:dyDescent="0.2"/>
    <row r="18442" ht="12.75" hidden="1" customHeight="1" x14ac:dyDescent="0.2"/>
    <row r="18443" ht="12.75" hidden="1" customHeight="1" x14ac:dyDescent="0.2"/>
    <row r="18444" ht="12.75" hidden="1" customHeight="1" x14ac:dyDescent="0.2"/>
    <row r="18445" ht="12.75" hidden="1" customHeight="1" x14ac:dyDescent="0.2"/>
    <row r="18446" ht="12.75" hidden="1" customHeight="1" x14ac:dyDescent="0.2"/>
    <row r="18447" ht="12.75" hidden="1" customHeight="1" x14ac:dyDescent="0.2"/>
    <row r="18448" ht="12.75" hidden="1" customHeight="1" x14ac:dyDescent="0.2"/>
    <row r="18449" ht="12.75" hidden="1" customHeight="1" x14ac:dyDescent="0.2"/>
    <row r="18450" ht="12.75" hidden="1" customHeight="1" x14ac:dyDescent="0.2"/>
    <row r="18451" ht="12.75" hidden="1" customHeight="1" x14ac:dyDescent="0.2"/>
    <row r="18452" ht="12.75" hidden="1" customHeight="1" x14ac:dyDescent="0.2"/>
    <row r="18453" ht="12.75" hidden="1" customHeight="1" x14ac:dyDescent="0.2"/>
    <row r="18454" ht="12.75" hidden="1" customHeight="1" x14ac:dyDescent="0.2"/>
    <row r="18455" ht="12.75" hidden="1" customHeight="1" x14ac:dyDescent="0.2"/>
    <row r="18456" ht="12.75" hidden="1" customHeight="1" x14ac:dyDescent="0.2"/>
    <row r="18457" ht="12.75" hidden="1" customHeight="1" x14ac:dyDescent="0.2"/>
    <row r="18458" ht="12.75" hidden="1" customHeight="1" x14ac:dyDescent="0.2"/>
    <row r="18459" ht="12.75" hidden="1" customHeight="1" x14ac:dyDescent="0.2"/>
    <row r="18460" ht="12.75" hidden="1" customHeight="1" x14ac:dyDescent="0.2"/>
    <row r="18461" ht="12.75" hidden="1" customHeight="1" x14ac:dyDescent="0.2"/>
    <row r="18462" ht="12.75" hidden="1" customHeight="1" x14ac:dyDescent="0.2"/>
    <row r="18463" ht="12.75" hidden="1" customHeight="1" x14ac:dyDescent="0.2"/>
    <row r="18464" ht="12.75" hidden="1" customHeight="1" x14ac:dyDescent="0.2"/>
    <row r="18465" ht="12.75" hidden="1" customHeight="1" x14ac:dyDescent="0.2"/>
    <row r="18466" ht="12.75" hidden="1" customHeight="1" x14ac:dyDescent="0.2"/>
    <row r="18467" ht="12.75" hidden="1" customHeight="1" x14ac:dyDescent="0.2"/>
    <row r="18468" ht="12.75" hidden="1" customHeight="1" x14ac:dyDescent="0.2"/>
    <row r="18469" ht="12.75" hidden="1" customHeight="1" x14ac:dyDescent="0.2"/>
    <row r="18470" ht="12.75" hidden="1" customHeight="1" x14ac:dyDescent="0.2"/>
    <row r="18471" ht="12.75" hidden="1" customHeight="1" x14ac:dyDescent="0.2"/>
    <row r="18472" ht="12.75" hidden="1" customHeight="1" x14ac:dyDescent="0.2"/>
    <row r="18473" ht="12.75" hidden="1" customHeight="1" x14ac:dyDescent="0.2"/>
    <row r="18474" ht="12.75" hidden="1" customHeight="1" x14ac:dyDescent="0.2"/>
    <row r="18475" ht="12.75" hidden="1" customHeight="1" x14ac:dyDescent="0.2"/>
    <row r="18476" ht="12.75" hidden="1" customHeight="1" x14ac:dyDescent="0.2"/>
    <row r="18477" ht="12.75" hidden="1" customHeight="1" x14ac:dyDescent="0.2"/>
    <row r="18478" ht="12.75" hidden="1" customHeight="1" x14ac:dyDescent="0.2"/>
    <row r="18479" ht="12.75" hidden="1" customHeight="1" x14ac:dyDescent="0.2"/>
    <row r="18480" ht="12.75" hidden="1" customHeight="1" x14ac:dyDescent="0.2"/>
    <row r="18481" ht="12.75" hidden="1" customHeight="1" x14ac:dyDescent="0.2"/>
    <row r="18482" ht="12.75" hidden="1" customHeight="1" x14ac:dyDescent="0.2"/>
    <row r="18483" ht="12.75" hidden="1" customHeight="1" x14ac:dyDescent="0.2"/>
    <row r="18484" ht="12.75" hidden="1" customHeight="1" x14ac:dyDescent="0.2"/>
    <row r="18485" ht="12.75" hidden="1" customHeight="1" x14ac:dyDescent="0.2"/>
    <row r="18486" ht="12.75" hidden="1" customHeight="1" x14ac:dyDescent="0.2"/>
    <row r="18487" ht="12.75" hidden="1" customHeight="1" x14ac:dyDescent="0.2"/>
    <row r="18488" ht="12.75" hidden="1" customHeight="1" x14ac:dyDescent="0.2"/>
    <row r="18489" ht="12.75" hidden="1" customHeight="1" x14ac:dyDescent="0.2"/>
    <row r="18490" ht="12.75" hidden="1" customHeight="1" x14ac:dyDescent="0.2"/>
    <row r="18491" ht="12.75" hidden="1" customHeight="1" x14ac:dyDescent="0.2"/>
    <row r="18492" ht="12.75" hidden="1" customHeight="1" x14ac:dyDescent="0.2"/>
    <row r="18493" ht="12.75" hidden="1" customHeight="1" x14ac:dyDescent="0.2"/>
    <row r="18494" ht="12.75" hidden="1" customHeight="1" x14ac:dyDescent="0.2"/>
    <row r="18495" ht="12.75" hidden="1" customHeight="1" x14ac:dyDescent="0.2"/>
    <row r="18496" ht="12.75" hidden="1" customHeight="1" x14ac:dyDescent="0.2"/>
    <row r="18497" ht="12.75" hidden="1" customHeight="1" x14ac:dyDescent="0.2"/>
    <row r="18498" ht="12.75" hidden="1" customHeight="1" x14ac:dyDescent="0.2"/>
    <row r="18499" ht="12.75" hidden="1" customHeight="1" x14ac:dyDescent="0.2"/>
    <row r="18500" ht="12.75" hidden="1" customHeight="1" x14ac:dyDescent="0.2"/>
    <row r="18501" ht="12.75" hidden="1" customHeight="1" x14ac:dyDescent="0.2"/>
    <row r="18502" ht="12.75" hidden="1" customHeight="1" x14ac:dyDescent="0.2"/>
    <row r="18503" ht="12.75" hidden="1" customHeight="1" x14ac:dyDescent="0.2"/>
    <row r="18504" ht="12.75" hidden="1" customHeight="1" x14ac:dyDescent="0.2"/>
    <row r="18505" ht="12.75" hidden="1" customHeight="1" x14ac:dyDescent="0.2"/>
    <row r="18506" ht="12.75" hidden="1" customHeight="1" x14ac:dyDescent="0.2"/>
    <row r="18507" ht="12.75" hidden="1" customHeight="1" x14ac:dyDescent="0.2"/>
    <row r="18508" ht="12.75" hidden="1" customHeight="1" x14ac:dyDescent="0.2"/>
    <row r="18509" ht="12.75" hidden="1" customHeight="1" x14ac:dyDescent="0.2"/>
    <row r="18510" ht="12.75" hidden="1" customHeight="1" x14ac:dyDescent="0.2"/>
    <row r="18511" ht="12.75" hidden="1" customHeight="1" x14ac:dyDescent="0.2"/>
    <row r="18512" ht="12.75" hidden="1" customHeight="1" x14ac:dyDescent="0.2"/>
    <row r="18513" ht="12.75" hidden="1" customHeight="1" x14ac:dyDescent="0.2"/>
    <row r="18514" ht="12.75" hidden="1" customHeight="1" x14ac:dyDescent="0.2"/>
    <row r="18515" ht="12.75" hidden="1" customHeight="1" x14ac:dyDescent="0.2"/>
    <row r="18516" ht="12.75" hidden="1" customHeight="1" x14ac:dyDescent="0.2"/>
    <row r="18517" ht="12.75" hidden="1" customHeight="1" x14ac:dyDescent="0.2"/>
    <row r="18518" ht="12.75" hidden="1" customHeight="1" x14ac:dyDescent="0.2"/>
    <row r="18519" ht="12.75" hidden="1" customHeight="1" x14ac:dyDescent="0.2"/>
    <row r="18520" ht="12.75" hidden="1" customHeight="1" x14ac:dyDescent="0.2"/>
    <row r="18521" ht="12.75" hidden="1" customHeight="1" x14ac:dyDescent="0.2"/>
    <row r="18522" ht="12.75" hidden="1" customHeight="1" x14ac:dyDescent="0.2"/>
    <row r="18523" ht="12.75" hidden="1" customHeight="1" x14ac:dyDescent="0.2"/>
    <row r="18524" ht="12.75" hidden="1" customHeight="1" x14ac:dyDescent="0.2"/>
    <row r="18525" ht="12.75" hidden="1" customHeight="1" x14ac:dyDescent="0.2"/>
    <row r="18526" ht="12.75" hidden="1" customHeight="1" x14ac:dyDescent="0.2"/>
    <row r="18527" ht="12.75" hidden="1" customHeight="1" x14ac:dyDescent="0.2"/>
    <row r="18528" ht="12.75" hidden="1" customHeight="1" x14ac:dyDescent="0.2"/>
    <row r="18529" ht="12.75" hidden="1" customHeight="1" x14ac:dyDescent="0.2"/>
    <row r="18530" ht="12.75" hidden="1" customHeight="1" x14ac:dyDescent="0.2"/>
    <row r="18531" ht="12.75" hidden="1" customHeight="1" x14ac:dyDescent="0.2"/>
    <row r="18532" ht="12.75" hidden="1" customHeight="1" x14ac:dyDescent="0.2"/>
    <row r="18533" ht="12.75" hidden="1" customHeight="1" x14ac:dyDescent="0.2"/>
    <row r="18534" ht="12.75" hidden="1" customHeight="1" x14ac:dyDescent="0.2"/>
    <row r="18535" ht="12.75" hidden="1" customHeight="1" x14ac:dyDescent="0.2"/>
    <row r="18536" ht="12.75" hidden="1" customHeight="1" x14ac:dyDescent="0.2"/>
    <row r="18537" ht="12.75" hidden="1" customHeight="1" x14ac:dyDescent="0.2"/>
    <row r="18538" ht="12.75" hidden="1" customHeight="1" x14ac:dyDescent="0.2"/>
    <row r="18539" ht="12.75" hidden="1" customHeight="1" x14ac:dyDescent="0.2"/>
    <row r="18540" ht="12.75" hidden="1" customHeight="1" x14ac:dyDescent="0.2"/>
    <row r="18541" ht="12.75" hidden="1" customHeight="1" x14ac:dyDescent="0.2"/>
    <row r="18542" ht="12.75" hidden="1" customHeight="1" x14ac:dyDescent="0.2"/>
    <row r="18543" ht="12.75" hidden="1" customHeight="1" x14ac:dyDescent="0.2"/>
    <row r="18544" ht="12.75" hidden="1" customHeight="1" x14ac:dyDescent="0.2"/>
    <row r="18545" ht="12.75" hidden="1" customHeight="1" x14ac:dyDescent="0.2"/>
    <row r="18546" ht="12.75" hidden="1" customHeight="1" x14ac:dyDescent="0.2"/>
    <row r="18547" ht="12.75" hidden="1" customHeight="1" x14ac:dyDescent="0.2"/>
    <row r="18548" ht="12.75" hidden="1" customHeight="1" x14ac:dyDescent="0.2"/>
    <row r="18549" ht="12.75" hidden="1" customHeight="1" x14ac:dyDescent="0.2"/>
    <row r="18550" ht="12.75" hidden="1" customHeight="1" x14ac:dyDescent="0.2"/>
    <row r="18551" ht="12.75" hidden="1" customHeight="1" x14ac:dyDescent="0.2"/>
    <row r="18552" ht="12.75" hidden="1" customHeight="1" x14ac:dyDescent="0.2"/>
    <row r="18553" ht="12.75" hidden="1" customHeight="1" x14ac:dyDescent="0.2"/>
    <row r="18554" ht="12.75" hidden="1" customHeight="1" x14ac:dyDescent="0.2"/>
    <row r="18555" ht="12.75" hidden="1" customHeight="1" x14ac:dyDescent="0.2"/>
    <row r="18556" ht="12.75" hidden="1" customHeight="1" x14ac:dyDescent="0.2"/>
    <row r="18557" ht="12.75" hidden="1" customHeight="1" x14ac:dyDescent="0.2"/>
    <row r="18558" ht="12.75" hidden="1" customHeight="1" x14ac:dyDescent="0.2"/>
    <row r="18559" ht="12.75" hidden="1" customHeight="1" x14ac:dyDescent="0.2"/>
    <row r="18560" ht="12.75" hidden="1" customHeight="1" x14ac:dyDescent="0.2"/>
    <row r="18561" ht="12.75" hidden="1" customHeight="1" x14ac:dyDescent="0.2"/>
    <row r="18562" ht="12.75" hidden="1" customHeight="1" x14ac:dyDescent="0.2"/>
    <row r="18563" ht="12.75" hidden="1" customHeight="1" x14ac:dyDescent="0.2"/>
    <row r="18564" ht="12.75" hidden="1" customHeight="1" x14ac:dyDescent="0.2"/>
    <row r="18565" ht="12.75" hidden="1" customHeight="1" x14ac:dyDescent="0.2"/>
    <row r="18566" ht="12.75" hidden="1" customHeight="1" x14ac:dyDescent="0.2"/>
    <row r="18567" ht="12.75" hidden="1" customHeight="1" x14ac:dyDescent="0.2"/>
    <row r="18568" ht="12.75" hidden="1" customHeight="1" x14ac:dyDescent="0.2"/>
    <row r="18569" ht="12.75" hidden="1" customHeight="1" x14ac:dyDescent="0.2"/>
    <row r="18570" ht="12.75" hidden="1" customHeight="1" x14ac:dyDescent="0.2"/>
    <row r="18571" ht="12.75" hidden="1" customHeight="1" x14ac:dyDescent="0.2"/>
    <row r="18572" ht="12.75" hidden="1" customHeight="1" x14ac:dyDescent="0.2"/>
    <row r="18573" ht="12.75" hidden="1" customHeight="1" x14ac:dyDescent="0.2"/>
    <row r="18574" ht="12.75" hidden="1" customHeight="1" x14ac:dyDescent="0.2"/>
    <row r="18575" ht="12.75" hidden="1" customHeight="1" x14ac:dyDescent="0.2"/>
    <row r="18576" ht="12.75" hidden="1" customHeight="1" x14ac:dyDescent="0.2"/>
    <row r="18577" ht="12.75" hidden="1" customHeight="1" x14ac:dyDescent="0.2"/>
    <row r="18578" ht="12.75" hidden="1" customHeight="1" x14ac:dyDescent="0.2"/>
    <row r="18579" ht="12.75" hidden="1" customHeight="1" x14ac:dyDescent="0.2"/>
    <row r="18580" ht="12.75" hidden="1" customHeight="1" x14ac:dyDescent="0.2"/>
    <row r="18581" ht="12.75" hidden="1" customHeight="1" x14ac:dyDescent="0.2"/>
    <row r="18582" ht="12.75" hidden="1" customHeight="1" x14ac:dyDescent="0.2"/>
    <row r="18583" ht="12.75" hidden="1" customHeight="1" x14ac:dyDescent="0.2"/>
    <row r="18584" ht="12.75" hidden="1" customHeight="1" x14ac:dyDescent="0.2"/>
    <row r="18585" ht="12.75" hidden="1" customHeight="1" x14ac:dyDescent="0.2"/>
    <row r="18586" ht="12.75" hidden="1" customHeight="1" x14ac:dyDescent="0.2"/>
    <row r="18587" ht="12.75" hidden="1" customHeight="1" x14ac:dyDescent="0.2"/>
    <row r="18588" ht="12.75" hidden="1" customHeight="1" x14ac:dyDescent="0.2"/>
    <row r="18589" ht="12.75" hidden="1" customHeight="1" x14ac:dyDescent="0.2"/>
    <row r="18590" ht="12.75" hidden="1" customHeight="1" x14ac:dyDescent="0.2"/>
    <row r="18591" ht="12.75" hidden="1" customHeight="1" x14ac:dyDescent="0.2"/>
    <row r="18592" ht="12.75" hidden="1" customHeight="1" x14ac:dyDescent="0.2"/>
    <row r="18593" ht="12.75" hidden="1" customHeight="1" x14ac:dyDescent="0.2"/>
    <row r="18594" ht="12.75" hidden="1" customHeight="1" x14ac:dyDescent="0.2"/>
    <row r="18595" ht="12.75" hidden="1" customHeight="1" x14ac:dyDescent="0.2"/>
    <row r="18596" ht="12.75" hidden="1" customHeight="1" x14ac:dyDescent="0.2"/>
    <row r="18597" ht="12.75" hidden="1" customHeight="1" x14ac:dyDescent="0.2"/>
    <row r="18598" ht="12.75" hidden="1" customHeight="1" x14ac:dyDescent="0.2"/>
    <row r="18599" ht="12.75" hidden="1" customHeight="1" x14ac:dyDescent="0.2"/>
    <row r="18600" ht="12.75" hidden="1" customHeight="1" x14ac:dyDescent="0.2"/>
    <row r="18601" ht="12.75" hidden="1" customHeight="1" x14ac:dyDescent="0.2"/>
    <row r="18602" ht="12.75" hidden="1" customHeight="1" x14ac:dyDescent="0.2"/>
    <row r="18603" ht="12.75" hidden="1" customHeight="1" x14ac:dyDescent="0.2"/>
    <row r="18604" ht="12.75" hidden="1" customHeight="1" x14ac:dyDescent="0.2"/>
    <row r="18605" ht="12.75" hidden="1" customHeight="1" x14ac:dyDescent="0.2"/>
    <row r="18606" ht="12.75" hidden="1" customHeight="1" x14ac:dyDescent="0.2"/>
    <row r="18607" ht="12.75" hidden="1" customHeight="1" x14ac:dyDescent="0.2"/>
    <row r="18608" ht="12.75" hidden="1" customHeight="1" x14ac:dyDescent="0.2"/>
    <row r="18609" ht="12.75" hidden="1" customHeight="1" x14ac:dyDescent="0.2"/>
    <row r="18610" ht="12.75" hidden="1" customHeight="1" x14ac:dyDescent="0.2"/>
    <row r="18611" ht="12.75" hidden="1" customHeight="1" x14ac:dyDescent="0.2"/>
    <row r="18612" ht="12.75" hidden="1" customHeight="1" x14ac:dyDescent="0.2"/>
    <row r="18613" ht="12.75" hidden="1" customHeight="1" x14ac:dyDescent="0.2"/>
    <row r="18614" ht="12.75" hidden="1" customHeight="1" x14ac:dyDescent="0.2"/>
    <row r="18615" ht="12.75" hidden="1" customHeight="1" x14ac:dyDescent="0.2"/>
    <row r="18616" ht="12.75" hidden="1" customHeight="1" x14ac:dyDescent="0.2"/>
    <row r="18617" ht="12.75" hidden="1" customHeight="1" x14ac:dyDescent="0.2"/>
    <row r="18618" ht="12.75" hidden="1" customHeight="1" x14ac:dyDescent="0.2"/>
    <row r="18619" ht="12.75" hidden="1" customHeight="1" x14ac:dyDescent="0.2"/>
    <row r="18620" ht="12.75" hidden="1" customHeight="1" x14ac:dyDescent="0.2"/>
    <row r="18621" ht="12.75" hidden="1" customHeight="1" x14ac:dyDescent="0.2"/>
    <row r="18622" ht="12.75" hidden="1" customHeight="1" x14ac:dyDescent="0.2"/>
    <row r="18623" ht="12.75" hidden="1" customHeight="1" x14ac:dyDescent="0.2"/>
    <row r="18624" ht="12.75" hidden="1" customHeight="1" x14ac:dyDescent="0.2"/>
    <row r="18625" ht="12.75" hidden="1" customHeight="1" x14ac:dyDescent="0.2"/>
    <row r="18626" ht="12.75" hidden="1" customHeight="1" x14ac:dyDescent="0.2"/>
    <row r="18627" ht="12.75" hidden="1" customHeight="1" x14ac:dyDescent="0.2"/>
    <row r="18628" ht="12.75" hidden="1" customHeight="1" x14ac:dyDescent="0.2"/>
    <row r="18629" ht="12.75" hidden="1" customHeight="1" x14ac:dyDescent="0.2"/>
    <row r="18630" ht="12.75" hidden="1" customHeight="1" x14ac:dyDescent="0.2"/>
    <row r="18631" ht="12.75" hidden="1" customHeight="1" x14ac:dyDescent="0.2"/>
    <row r="18632" ht="12.75" hidden="1" customHeight="1" x14ac:dyDescent="0.2"/>
    <row r="18633" ht="12.75" hidden="1" customHeight="1" x14ac:dyDescent="0.2"/>
    <row r="18634" ht="12.75" hidden="1" customHeight="1" x14ac:dyDescent="0.2"/>
    <row r="18635" ht="12.75" hidden="1" customHeight="1" x14ac:dyDescent="0.2"/>
    <row r="18636" ht="12.75" hidden="1" customHeight="1" x14ac:dyDescent="0.2"/>
    <row r="18637" ht="12.75" hidden="1" customHeight="1" x14ac:dyDescent="0.2"/>
    <row r="18638" ht="12.75" hidden="1" customHeight="1" x14ac:dyDescent="0.2"/>
    <row r="18639" ht="12.75" hidden="1" customHeight="1" x14ac:dyDescent="0.2"/>
    <row r="18640" ht="12.75" hidden="1" customHeight="1" x14ac:dyDescent="0.2"/>
    <row r="18641" ht="12.75" hidden="1" customHeight="1" x14ac:dyDescent="0.2"/>
    <row r="18642" ht="12.75" hidden="1" customHeight="1" x14ac:dyDescent="0.2"/>
    <row r="18643" ht="12.75" hidden="1" customHeight="1" x14ac:dyDescent="0.2"/>
    <row r="18644" ht="12.75" hidden="1" customHeight="1" x14ac:dyDescent="0.2"/>
    <row r="18645" ht="12.75" hidden="1" customHeight="1" x14ac:dyDescent="0.2"/>
    <row r="18646" ht="12.75" hidden="1" customHeight="1" x14ac:dyDescent="0.2"/>
    <row r="18647" ht="12.75" hidden="1" customHeight="1" x14ac:dyDescent="0.2"/>
    <row r="18648" ht="12.75" hidden="1" customHeight="1" x14ac:dyDescent="0.2"/>
    <row r="18649" ht="12.75" hidden="1" customHeight="1" x14ac:dyDescent="0.2"/>
    <row r="18650" ht="12.75" hidden="1" customHeight="1" x14ac:dyDescent="0.2"/>
    <row r="18651" ht="12.75" hidden="1" customHeight="1" x14ac:dyDescent="0.2"/>
    <row r="18652" ht="12.75" hidden="1" customHeight="1" x14ac:dyDescent="0.2"/>
    <row r="18653" ht="12.75" hidden="1" customHeight="1" x14ac:dyDescent="0.2"/>
    <row r="18654" ht="12.75" hidden="1" customHeight="1" x14ac:dyDescent="0.2"/>
    <row r="18655" ht="12.75" hidden="1" customHeight="1" x14ac:dyDescent="0.2"/>
    <row r="18656" ht="12.75" hidden="1" customHeight="1" x14ac:dyDescent="0.2"/>
    <row r="18657" ht="12.75" hidden="1" customHeight="1" x14ac:dyDescent="0.2"/>
    <row r="18658" ht="12.75" hidden="1" customHeight="1" x14ac:dyDescent="0.2"/>
    <row r="18659" ht="12.75" hidden="1" customHeight="1" x14ac:dyDescent="0.2"/>
    <row r="18660" ht="12.75" hidden="1" customHeight="1" x14ac:dyDescent="0.2"/>
    <row r="18661" ht="12.75" hidden="1" customHeight="1" x14ac:dyDescent="0.2"/>
    <row r="18662" ht="12.75" hidden="1" customHeight="1" x14ac:dyDescent="0.2"/>
    <row r="18663" ht="12.75" hidden="1" customHeight="1" x14ac:dyDescent="0.2"/>
    <row r="18664" ht="12.75" hidden="1" customHeight="1" x14ac:dyDescent="0.2"/>
    <row r="18665" ht="12.75" hidden="1" customHeight="1" x14ac:dyDescent="0.2"/>
    <row r="18666" ht="12.75" hidden="1" customHeight="1" x14ac:dyDescent="0.2"/>
    <row r="18667" ht="12.75" hidden="1" customHeight="1" x14ac:dyDescent="0.2"/>
    <row r="18668" ht="12.75" hidden="1" customHeight="1" x14ac:dyDescent="0.2"/>
    <row r="18669" ht="12.75" hidden="1" customHeight="1" x14ac:dyDescent="0.2"/>
    <row r="18670" ht="12.75" hidden="1" customHeight="1" x14ac:dyDescent="0.2"/>
    <row r="18671" ht="12.75" hidden="1" customHeight="1" x14ac:dyDescent="0.2"/>
    <row r="18672" ht="12.75" hidden="1" customHeight="1" x14ac:dyDescent="0.2"/>
    <row r="18673" ht="12.75" hidden="1" customHeight="1" x14ac:dyDescent="0.2"/>
    <row r="18674" ht="12.75" hidden="1" customHeight="1" x14ac:dyDescent="0.2"/>
    <row r="18675" ht="12.75" hidden="1" customHeight="1" x14ac:dyDescent="0.2"/>
    <row r="18676" ht="12.75" hidden="1" customHeight="1" x14ac:dyDescent="0.2"/>
    <row r="18677" ht="12.75" hidden="1" customHeight="1" x14ac:dyDescent="0.2"/>
    <row r="18678" ht="12.75" hidden="1" customHeight="1" x14ac:dyDescent="0.2"/>
    <row r="18679" ht="12.75" hidden="1" customHeight="1" x14ac:dyDescent="0.2"/>
    <row r="18680" ht="12.75" hidden="1" customHeight="1" x14ac:dyDescent="0.2"/>
    <row r="18681" ht="12.75" hidden="1" customHeight="1" x14ac:dyDescent="0.2"/>
    <row r="18682" ht="12.75" hidden="1" customHeight="1" x14ac:dyDescent="0.2"/>
    <row r="18683" ht="12.75" hidden="1" customHeight="1" x14ac:dyDescent="0.2"/>
    <row r="18684" ht="12.75" hidden="1" customHeight="1" x14ac:dyDescent="0.2"/>
    <row r="18685" ht="12.75" hidden="1" customHeight="1" x14ac:dyDescent="0.2"/>
    <row r="18686" ht="12.75" hidden="1" customHeight="1" x14ac:dyDescent="0.2"/>
    <row r="18687" ht="12.75" hidden="1" customHeight="1" x14ac:dyDescent="0.2"/>
    <row r="18688" ht="12.75" hidden="1" customHeight="1" x14ac:dyDescent="0.2"/>
    <row r="18689" ht="12.75" hidden="1" customHeight="1" x14ac:dyDescent="0.2"/>
    <row r="18690" ht="12.75" hidden="1" customHeight="1" x14ac:dyDescent="0.2"/>
    <row r="18691" ht="12.75" hidden="1" customHeight="1" x14ac:dyDescent="0.2"/>
    <row r="18692" ht="12.75" hidden="1" customHeight="1" x14ac:dyDescent="0.2"/>
    <row r="18693" ht="12.75" hidden="1" customHeight="1" x14ac:dyDescent="0.2"/>
    <row r="18694" ht="12.75" hidden="1" customHeight="1" x14ac:dyDescent="0.2"/>
    <row r="18695" ht="12.75" hidden="1" customHeight="1" x14ac:dyDescent="0.2"/>
    <row r="18696" ht="12.75" hidden="1" customHeight="1" x14ac:dyDescent="0.2"/>
    <row r="18697" ht="12.75" hidden="1" customHeight="1" x14ac:dyDescent="0.2"/>
    <row r="18698" ht="12.75" hidden="1" customHeight="1" x14ac:dyDescent="0.2"/>
    <row r="18699" ht="12.75" hidden="1" customHeight="1" x14ac:dyDescent="0.2"/>
    <row r="18700" ht="12.75" hidden="1" customHeight="1" x14ac:dyDescent="0.2"/>
    <row r="18701" ht="12.75" hidden="1" customHeight="1" x14ac:dyDescent="0.2"/>
    <row r="18702" ht="12.75" hidden="1" customHeight="1" x14ac:dyDescent="0.2"/>
    <row r="18703" ht="12.75" hidden="1" customHeight="1" x14ac:dyDescent="0.2"/>
    <row r="18704" ht="12.75" hidden="1" customHeight="1" x14ac:dyDescent="0.2"/>
    <row r="18705" ht="12.75" hidden="1" customHeight="1" x14ac:dyDescent="0.2"/>
    <row r="18706" ht="12.75" hidden="1" customHeight="1" x14ac:dyDescent="0.2"/>
    <row r="18707" ht="12.75" hidden="1" customHeight="1" x14ac:dyDescent="0.2"/>
    <row r="18708" ht="12.75" hidden="1" customHeight="1" x14ac:dyDescent="0.2"/>
    <row r="18709" ht="12.75" hidden="1" customHeight="1" x14ac:dyDescent="0.2"/>
    <row r="18710" ht="12.75" hidden="1" customHeight="1" x14ac:dyDescent="0.2"/>
    <row r="18711" ht="12.75" hidden="1" customHeight="1" x14ac:dyDescent="0.2"/>
    <row r="18712" ht="12.75" hidden="1" customHeight="1" x14ac:dyDescent="0.2"/>
    <row r="18713" ht="12.75" hidden="1" customHeight="1" x14ac:dyDescent="0.2"/>
    <row r="18714" ht="12.75" hidden="1" customHeight="1" x14ac:dyDescent="0.2"/>
    <row r="18715" ht="12.75" hidden="1" customHeight="1" x14ac:dyDescent="0.2"/>
    <row r="18716" ht="12.75" hidden="1" customHeight="1" x14ac:dyDescent="0.2"/>
    <row r="18717" ht="12.75" hidden="1" customHeight="1" x14ac:dyDescent="0.2"/>
    <row r="18718" ht="12.75" hidden="1" customHeight="1" x14ac:dyDescent="0.2"/>
    <row r="18719" ht="12.75" hidden="1" customHeight="1" x14ac:dyDescent="0.2"/>
    <row r="18720" ht="12.75" hidden="1" customHeight="1" x14ac:dyDescent="0.2"/>
    <row r="18721" ht="12.75" hidden="1" customHeight="1" x14ac:dyDescent="0.2"/>
    <row r="18722" ht="12.75" hidden="1" customHeight="1" x14ac:dyDescent="0.2"/>
    <row r="18723" ht="12.75" hidden="1" customHeight="1" x14ac:dyDescent="0.2"/>
    <row r="18724" ht="12.75" hidden="1" customHeight="1" x14ac:dyDescent="0.2"/>
    <row r="18725" ht="12.75" hidden="1" customHeight="1" x14ac:dyDescent="0.2"/>
    <row r="18726" ht="12.75" hidden="1" customHeight="1" x14ac:dyDescent="0.2"/>
    <row r="18727" ht="12.75" hidden="1" customHeight="1" x14ac:dyDescent="0.2"/>
    <row r="18728" ht="12.75" hidden="1" customHeight="1" x14ac:dyDescent="0.2"/>
    <row r="18729" ht="12.75" hidden="1" customHeight="1" x14ac:dyDescent="0.2"/>
    <row r="18730" ht="12.75" hidden="1" customHeight="1" x14ac:dyDescent="0.2"/>
    <row r="18731" ht="12.75" hidden="1" customHeight="1" x14ac:dyDescent="0.2"/>
    <row r="18732" ht="12.75" hidden="1" customHeight="1" x14ac:dyDescent="0.2"/>
    <row r="18733" ht="12.75" hidden="1" customHeight="1" x14ac:dyDescent="0.2"/>
    <row r="18734" ht="12.75" hidden="1" customHeight="1" x14ac:dyDescent="0.2"/>
    <row r="18735" ht="12.75" hidden="1" customHeight="1" x14ac:dyDescent="0.2"/>
    <row r="18736" ht="12.75" hidden="1" customHeight="1" x14ac:dyDescent="0.2"/>
    <row r="18737" ht="12.75" hidden="1" customHeight="1" x14ac:dyDescent="0.2"/>
    <row r="18738" ht="12.75" hidden="1" customHeight="1" x14ac:dyDescent="0.2"/>
    <row r="18739" ht="12.75" hidden="1" customHeight="1" x14ac:dyDescent="0.2"/>
    <row r="18740" ht="12.75" hidden="1" customHeight="1" x14ac:dyDescent="0.2"/>
    <row r="18741" ht="12.75" hidden="1" customHeight="1" x14ac:dyDescent="0.2"/>
    <row r="18742" ht="12.75" hidden="1" customHeight="1" x14ac:dyDescent="0.2"/>
    <row r="18743" ht="12.75" hidden="1" customHeight="1" x14ac:dyDescent="0.2"/>
    <row r="18744" ht="12.75" hidden="1" customHeight="1" x14ac:dyDescent="0.2"/>
    <row r="18745" ht="12.75" hidden="1" customHeight="1" x14ac:dyDescent="0.2"/>
    <row r="18746" ht="12.75" hidden="1" customHeight="1" x14ac:dyDescent="0.2"/>
    <row r="18747" ht="12.75" hidden="1" customHeight="1" x14ac:dyDescent="0.2"/>
    <row r="18748" ht="12.75" hidden="1" customHeight="1" x14ac:dyDescent="0.2"/>
    <row r="18749" ht="12.75" hidden="1" customHeight="1" x14ac:dyDescent="0.2"/>
    <row r="18750" ht="12.75" hidden="1" customHeight="1" x14ac:dyDescent="0.2"/>
    <row r="18751" ht="12.75" hidden="1" customHeight="1" x14ac:dyDescent="0.2"/>
    <row r="18752" ht="12.75" hidden="1" customHeight="1" x14ac:dyDescent="0.2"/>
    <row r="18753" ht="12.75" hidden="1" customHeight="1" x14ac:dyDescent="0.2"/>
    <row r="18754" ht="12.75" hidden="1" customHeight="1" x14ac:dyDescent="0.2"/>
    <row r="18755" ht="12.75" hidden="1" customHeight="1" x14ac:dyDescent="0.2"/>
    <row r="18756" ht="12.75" hidden="1" customHeight="1" x14ac:dyDescent="0.2"/>
    <row r="18757" ht="12.75" hidden="1" customHeight="1" x14ac:dyDescent="0.2"/>
    <row r="18758" ht="12.75" hidden="1" customHeight="1" x14ac:dyDescent="0.2"/>
    <row r="18759" ht="12.75" hidden="1" customHeight="1" x14ac:dyDescent="0.2"/>
    <row r="18760" ht="12.75" hidden="1" customHeight="1" x14ac:dyDescent="0.2"/>
    <row r="18761" ht="12.75" hidden="1" customHeight="1" x14ac:dyDescent="0.2"/>
    <row r="18762" ht="12.75" hidden="1" customHeight="1" x14ac:dyDescent="0.2"/>
    <row r="18763" ht="12.75" hidden="1" customHeight="1" x14ac:dyDescent="0.2"/>
    <row r="18764" ht="12.75" hidden="1" customHeight="1" x14ac:dyDescent="0.2"/>
    <row r="18765" ht="12.75" hidden="1" customHeight="1" x14ac:dyDescent="0.2"/>
    <row r="18766" ht="12.75" hidden="1" customHeight="1" x14ac:dyDescent="0.2"/>
    <row r="18767" ht="12.75" hidden="1" customHeight="1" x14ac:dyDescent="0.2"/>
    <row r="18768" ht="12.75" hidden="1" customHeight="1" x14ac:dyDescent="0.2"/>
    <row r="18769" ht="12.75" hidden="1" customHeight="1" x14ac:dyDescent="0.2"/>
    <row r="18770" ht="12.75" hidden="1" customHeight="1" x14ac:dyDescent="0.2"/>
    <row r="18771" ht="12.75" hidden="1" customHeight="1" x14ac:dyDescent="0.2"/>
    <row r="18772" ht="12.75" hidden="1" customHeight="1" x14ac:dyDescent="0.2"/>
    <row r="18773" ht="12.75" hidden="1" customHeight="1" x14ac:dyDescent="0.2"/>
    <row r="18774" ht="12.75" hidden="1" customHeight="1" x14ac:dyDescent="0.2"/>
    <row r="18775" ht="12.75" hidden="1" customHeight="1" x14ac:dyDescent="0.2"/>
    <row r="18776" ht="12.75" hidden="1" customHeight="1" x14ac:dyDescent="0.2"/>
    <row r="18777" ht="12.75" hidden="1" customHeight="1" x14ac:dyDescent="0.2"/>
    <row r="18778" ht="12.75" hidden="1" customHeight="1" x14ac:dyDescent="0.2"/>
    <row r="18779" ht="12.75" hidden="1" customHeight="1" x14ac:dyDescent="0.2"/>
    <row r="18780" ht="12.75" hidden="1" customHeight="1" x14ac:dyDescent="0.2"/>
    <row r="18781" ht="12.75" hidden="1" customHeight="1" x14ac:dyDescent="0.2"/>
    <row r="18782" ht="12.75" hidden="1" customHeight="1" x14ac:dyDescent="0.2"/>
    <row r="18783" ht="12.75" hidden="1" customHeight="1" x14ac:dyDescent="0.2"/>
    <row r="18784" ht="12.75" hidden="1" customHeight="1" x14ac:dyDescent="0.2"/>
    <row r="18785" ht="12.75" hidden="1" customHeight="1" x14ac:dyDescent="0.2"/>
    <row r="18786" ht="12.75" hidden="1" customHeight="1" x14ac:dyDescent="0.2"/>
    <row r="18787" ht="12.75" hidden="1" customHeight="1" x14ac:dyDescent="0.2"/>
    <row r="18788" ht="12.75" hidden="1" customHeight="1" x14ac:dyDescent="0.2"/>
    <row r="18789" ht="12.75" hidden="1" customHeight="1" x14ac:dyDescent="0.2"/>
    <row r="18790" ht="12.75" hidden="1" customHeight="1" x14ac:dyDescent="0.2"/>
    <row r="18791" ht="12.75" hidden="1" customHeight="1" x14ac:dyDescent="0.2"/>
    <row r="18792" ht="12.75" hidden="1" customHeight="1" x14ac:dyDescent="0.2"/>
    <row r="18793" ht="12.75" hidden="1" customHeight="1" x14ac:dyDescent="0.2"/>
    <row r="18794" ht="12.75" hidden="1" customHeight="1" x14ac:dyDescent="0.2"/>
    <row r="18795" ht="12.75" hidden="1" customHeight="1" x14ac:dyDescent="0.2"/>
    <row r="18796" ht="12.75" hidden="1" customHeight="1" x14ac:dyDescent="0.2"/>
    <row r="18797" ht="12.75" hidden="1" customHeight="1" x14ac:dyDescent="0.2"/>
    <row r="18798" ht="12.75" hidden="1" customHeight="1" x14ac:dyDescent="0.2"/>
    <row r="18799" ht="12.75" hidden="1" customHeight="1" x14ac:dyDescent="0.2"/>
    <row r="18800" ht="12.75" hidden="1" customHeight="1" x14ac:dyDescent="0.2"/>
    <row r="18801" ht="12.75" hidden="1" customHeight="1" x14ac:dyDescent="0.2"/>
    <row r="18802" ht="12.75" hidden="1" customHeight="1" x14ac:dyDescent="0.2"/>
    <row r="18803" ht="12.75" hidden="1" customHeight="1" x14ac:dyDescent="0.2"/>
    <row r="18804" ht="12.75" hidden="1" customHeight="1" x14ac:dyDescent="0.2"/>
    <row r="18805" ht="12.75" hidden="1" customHeight="1" x14ac:dyDescent="0.2"/>
    <row r="18806" ht="12.75" hidden="1" customHeight="1" x14ac:dyDescent="0.2"/>
    <row r="18807" ht="12.75" hidden="1" customHeight="1" x14ac:dyDescent="0.2"/>
    <row r="18808" ht="12.75" hidden="1" customHeight="1" x14ac:dyDescent="0.2"/>
    <row r="18809" ht="12.75" hidden="1" customHeight="1" x14ac:dyDescent="0.2"/>
    <row r="18810" ht="12.75" hidden="1" customHeight="1" x14ac:dyDescent="0.2"/>
    <row r="18811" ht="12.75" hidden="1" customHeight="1" x14ac:dyDescent="0.2"/>
    <row r="18812" ht="12.75" hidden="1" customHeight="1" x14ac:dyDescent="0.2"/>
    <row r="18813" ht="12.75" hidden="1" customHeight="1" x14ac:dyDescent="0.2"/>
    <row r="18814" ht="12.75" hidden="1" customHeight="1" x14ac:dyDescent="0.2"/>
    <row r="18815" ht="12.75" hidden="1" customHeight="1" x14ac:dyDescent="0.2"/>
    <row r="18816" ht="12.75" hidden="1" customHeight="1" x14ac:dyDescent="0.2"/>
    <row r="18817" ht="12.75" hidden="1" customHeight="1" x14ac:dyDescent="0.2"/>
    <row r="18818" ht="12.75" hidden="1" customHeight="1" x14ac:dyDescent="0.2"/>
    <row r="18819" ht="12.75" hidden="1" customHeight="1" x14ac:dyDescent="0.2"/>
    <row r="18820" ht="12.75" hidden="1" customHeight="1" x14ac:dyDescent="0.2"/>
    <row r="18821" ht="12.75" hidden="1" customHeight="1" x14ac:dyDescent="0.2"/>
    <row r="18822" ht="12.75" hidden="1" customHeight="1" x14ac:dyDescent="0.2"/>
    <row r="18823" ht="12.75" hidden="1" customHeight="1" x14ac:dyDescent="0.2"/>
    <row r="18824" ht="12.75" hidden="1" customHeight="1" x14ac:dyDescent="0.2"/>
    <row r="18825" ht="12.75" hidden="1" customHeight="1" x14ac:dyDescent="0.2"/>
    <row r="18826" ht="12.75" hidden="1" customHeight="1" x14ac:dyDescent="0.2"/>
    <row r="18827" ht="12.75" hidden="1" customHeight="1" x14ac:dyDescent="0.2"/>
    <row r="18828" ht="12.75" hidden="1" customHeight="1" x14ac:dyDescent="0.2"/>
    <row r="18829" ht="12.75" hidden="1" customHeight="1" x14ac:dyDescent="0.2"/>
    <row r="18830" ht="12.75" hidden="1" customHeight="1" x14ac:dyDescent="0.2"/>
    <row r="18831" ht="12.75" hidden="1" customHeight="1" x14ac:dyDescent="0.2"/>
    <row r="18832" ht="12.75" hidden="1" customHeight="1" x14ac:dyDescent="0.2"/>
    <row r="18833" ht="12.75" hidden="1" customHeight="1" x14ac:dyDescent="0.2"/>
    <row r="18834" ht="12.75" hidden="1" customHeight="1" x14ac:dyDescent="0.2"/>
    <row r="18835" ht="12.75" hidden="1" customHeight="1" x14ac:dyDescent="0.2"/>
    <row r="18836" ht="12.75" hidden="1" customHeight="1" x14ac:dyDescent="0.2"/>
    <row r="18837" ht="12.75" hidden="1" customHeight="1" x14ac:dyDescent="0.2"/>
    <row r="18838" ht="12.75" hidden="1" customHeight="1" x14ac:dyDescent="0.2"/>
    <row r="18839" ht="12.75" hidden="1" customHeight="1" x14ac:dyDescent="0.2"/>
    <row r="18840" ht="12.75" hidden="1" customHeight="1" x14ac:dyDescent="0.2"/>
    <row r="18841" ht="12.75" hidden="1" customHeight="1" x14ac:dyDescent="0.2"/>
    <row r="18842" ht="12.75" hidden="1" customHeight="1" x14ac:dyDescent="0.2"/>
    <row r="18843" ht="12.75" hidden="1" customHeight="1" x14ac:dyDescent="0.2"/>
    <row r="18844" ht="12.75" hidden="1" customHeight="1" x14ac:dyDescent="0.2"/>
    <row r="18845" ht="12.75" hidden="1" customHeight="1" x14ac:dyDescent="0.2"/>
    <row r="18846" ht="12.75" hidden="1" customHeight="1" x14ac:dyDescent="0.2"/>
    <row r="18847" ht="12.75" hidden="1" customHeight="1" x14ac:dyDescent="0.2"/>
    <row r="18848" ht="12.75" hidden="1" customHeight="1" x14ac:dyDescent="0.2"/>
    <row r="18849" ht="12.75" hidden="1" customHeight="1" x14ac:dyDescent="0.2"/>
    <row r="18850" ht="12.75" hidden="1" customHeight="1" x14ac:dyDescent="0.2"/>
    <row r="18851" ht="12.75" hidden="1" customHeight="1" x14ac:dyDescent="0.2"/>
    <row r="18852" ht="12.75" hidden="1" customHeight="1" x14ac:dyDescent="0.2"/>
    <row r="18853" ht="12.75" hidden="1" customHeight="1" x14ac:dyDescent="0.2"/>
    <row r="18854" ht="12.75" hidden="1" customHeight="1" x14ac:dyDescent="0.2"/>
    <row r="18855" ht="12.75" hidden="1" customHeight="1" x14ac:dyDescent="0.2"/>
    <row r="18856" ht="12.75" hidden="1" customHeight="1" x14ac:dyDescent="0.2"/>
    <row r="18857" ht="12.75" hidden="1" customHeight="1" x14ac:dyDescent="0.2"/>
    <row r="18858" ht="12.75" hidden="1" customHeight="1" x14ac:dyDescent="0.2"/>
    <row r="18859" ht="12.75" hidden="1" customHeight="1" x14ac:dyDescent="0.2"/>
    <row r="18860" ht="12.75" hidden="1" customHeight="1" x14ac:dyDescent="0.2"/>
    <row r="18861" ht="12.75" hidden="1" customHeight="1" x14ac:dyDescent="0.2"/>
    <row r="18862" ht="12.75" hidden="1" customHeight="1" x14ac:dyDescent="0.2"/>
    <row r="18863" ht="12.75" hidden="1" customHeight="1" x14ac:dyDescent="0.2"/>
    <row r="18864" ht="12.75" hidden="1" customHeight="1" x14ac:dyDescent="0.2"/>
    <row r="18865" ht="12.75" hidden="1" customHeight="1" x14ac:dyDescent="0.2"/>
    <row r="18866" ht="12.75" hidden="1" customHeight="1" x14ac:dyDescent="0.2"/>
    <row r="18867" ht="12.75" hidden="1" customHeight="1" x14ac:dyDescent="0.2"/>
    <row r="18868" ht="12.75" hidden="1" customHeight="1" x14ac:dyDescent="0.2"/>
    <row r="18869" ht="12.75" hidden="1" customHeight="1" x14ac:dyDescent="0.2"/>
    <row r="18870" ht="12.75" hidden="1" customHeight="1" x14ac:dyDescent="0.2"/>
    <row r="18871" ht="12.75" hidden="1" customHeight="1" x14ac:dyDescent="0.2"/>
    <row r="18872" ht="12.75" hidden="1" customHeight="1" x14ac:dyDescent="0.2"/>
    <row r="18873" ht="12.75" hidden="1" customHeight="1" x14ac:dyDescent="0.2"/>
    <row r="18874" ht="12.75" hidden="1" customHeight="1" x14ac:dyDescent="0.2"/>
    <row r="18875" ht="12.75" hidden="1" customHeight="1" x14ac:dyDescent="0.2"/>
    <row r="18876" ht="12.75" hidden="1" customHeight="1" x14ac:dyDescent="0.2"/>
    <row r="18877" ht="12.75" hidden="1" customHeight="1" x14ac:dyDescent="0.2"/>
    <row r="18878" ht="12.75" hidden="1" customHeight="1" x14ac:dyDescent="0.2"/>
    <row r="18879" ht="12.75" hidden="1" customHeight="1" x14ac:dyDescent="0.2"/>
    <row r="18880" ht="12.75" hidden="1" customHeight="1" x14ac:dyDescent="0.2"/>
    <row r="18881" ht="12.75" hidden="1" customHeight="1" x14ac:dyDescent="0.2"/>
    <row r="18882" ht="12.75" hidden="1" customHeight="1" x14ac:dyDescent="0.2"/>
    <row r="18883" ht="12.75" hidden="1" customHeight="1" x14ac:dyDescent="0.2"/>
    <row r="18884" ht="12.75" hidden="1" customHeight="1" x14ac:dyDescent="0.2"/>
    <row r="18885" ht="12.75" hidden="1" customHeight="1" x14ac:dyDescent="0.2"/>
    <row r="18886" ht="12.75" hidden="1" customHeight="1" x14ac:dyDescent="0.2"/>
    <row r="18887" ht="12.75" hidden="1" customHeight="1" x14ac:dyDescent="0.2"/>
    <row r="18888" ht="12.75" hidden="1" customHeight="1" x14ac:dyDescent="0.2"/>
    <row r="18889" ht="12.75" hidden="1" customHeight="1" x14ac:dyDescent="0.2"/>
    <row r="18890" ht="12.75" hidden="1" customHeight="1" x14ac:dyDescent="0.2"/>
    <row r="18891" ht="12.75" hidden="1" customHeight="1" x14ac:dyDescent="0.2"/>
    <row r="18892" ht="12.75" hidden="1" customHeight="1" x14ac:dyDescent="0.2"/>
    <row r="18893" ht="12.75" hidden="1" customHeight="1" x14ac:dyDescent="0.2"/>
    <row r="18894" ht="12.75" hidden="1" customHeight="1" x14ac:dyDescent="0.2"/>
    <row r="18895" ht="12.75" hidden="1" customHeight="1" x14ac:dyDescent="0.2"/>
    <row r="18896" ht="12.75" hidden="1" customHeight="1" x14ac:dyDescent="0.2"/>
    <row r="18897" ht="12.75" hidden="1" customHeight="1" x14ac:dyDescent="0.2"/>
    <row r="18898" ht="12.75" hidden="1" customHeight="1" x14ac:dyDescent="0.2"/>
    <row r="18899" ht="12.75" hidden="1" customHeight="1" x14ac:dyDescent="0.2"/>
    <row r="18900" ht="12.75" hidden="1" customHeight="1" x14ac:dyDescent="0.2"/>
    <row r="18901" ht="12.75" hidden="1" customHeight="1" x14ac:dyDescent="0.2"/>
    <row r="18902" ht="12.75" hidden="1" customHeight="1" x14ac:dyDescent="0.2"/>
    <row r="18903" ht="12.75" hidden="1" customHeight="1" x14ac:dyDescent="0.2"/>
    <row r="18904" ht="12.75" hidden="1" customHeight="1" x14ac:dyDescent="0.2"/>
    <row r="18905" ht="12.75" hidden="1" customHeight="1" x14ac:dyDescent="0.2"/>
    <row r="18906" ht="12.75" hidden="1" customHeight="1" x14ac:dyDescent="0.2"/>
    <row r="18907" ht="12.75" hidden="1" customHeight="1" x14ac:dyDescent="0.2"/>
    <row r="18908" ht="12.75" hidden="1" customHeight="1" x14ac:dyDescent="0.2"/>
    <row r="18909" ht="12.75" hidden="1" customHeight="1" x14ac:dyDescent="0.2"/>
    <row r="18910" ht="12.75" hidden="1" customHeight="1" x14ac:dyDescent="0.2"/>
    <row r="18911" ht="12.75" hidden="1" customHeight="1" x14ac:dyDescent="0.2"/>
    <row r="18912" ht="12.75" hidden="1" customHeight="1" x14ac:dyDescent="0.2"/>
    <row r="18913" ht="12.75" hidden="1" customHeight="1" x14ac:dyDescent="0.2"/>
    <row r="18914" ht="12.75" hidden="1" customHeight="1" x14ac:dyDescent="0.2"/>
    <row r="18915" ht="12.75" hidden="1" customHeight="1" x14ac:dyDescent="0.2"/>
    <row r="18916" ht="12.75" hidden="1" customHeight="1" x14ac:dyDescent="0.2"/>
    <row r="18917" ht="12.75" hidden="1" customHeight="1" x14ac:dyDescent="0.2"/>
    <row r="18918" ht="12.75" hidden="1" customHeight="1" x14ac:dyDescent="0.2"/>
    <row r="18919" ht="12.75" hidden="1" customHeight="1" x14ac:dyDescent="0.2"/>
    <row r="18920" ht="12.75" hidden="1" customHeight="1" x14ac:dyDescent="0.2"/>
    <row r="18921" ht="12.75" hidden="1" customHeight="1" x14ac:dyDescent="0.2"/>
    <row r="18922" ht="12.75" hidden="1" customHeight="1" x14ac:dyDescent="0.2"/>
    <row r="18923" ht="12.75" hidden="1" customHeight="1" x14ac:dyDescent="0.2"/>
    <row r="18924" ht="12.75" hidden="1" customHeight="1" x14ac:dyDescent="0.2"/>
    <row r="18925" ht="12.75" hidden="1" customHeight="1" x14ac:dyDescent="0.2"/>
    <row r="18926" ht="12.75" hidden="1" customHeight="1" x14ac:dyDescent="0.2"/>
    <row r="18927" ht="12.75" hidden="1" customHeight="1" x14ac:dyDescent="0.2"/>
    <row r="18928" ht="12.75" hidden="1" customHeight="1" x14ac:dyDescent="0.2"/>
    <row r="18929" ht="12.75" hidden="1" customHeight="1" x14ac:dyDescent="0.2"/>
    <row r="18930" ht="12.75" hidden="1" customHeight="1" x14ac:dyDescent="0.2"/>
    <row r="18931" ht="12.75" hidden="1" customHeight="1" x14ac:dyDescent="0.2"/>
    <row r="18932" ht="12.75" hidden="1" customHeight="1" x14ac:dyDescent="0.2"/>
    <row r="18933" ht="12.75" hidden="1" customHeight="1" x14ac:dyDescent="0.2"/>
    <row r="18934" ht="12.75" hidden="1" customHeight="1" x14ac:dyDescent="0.2"/>
    <row r="18935" ht="12.75" hidden="1" customHeight="1" x14ac:dyDescent="0.2"/>
    <row r="18936" ht="12.75" hidden="1" customHeight="1" x14ac:dyDescent="0.2"/>
    <row r="18937" ht="12.75" hidden="1" customHeight="1" x14ac:dyDescent="0.2"/>
    <row r="18938" ht="12.75" hidden="1" customHeight="1" x14ac:dyDescent="0.2"/>
    <row r="18939" ht="12.75" hidden="1" customHeight="1" x14ac:dyDescent="0.2"/>
    <row r="18940" ht="12.75" hidden="1" customHeight="1" x14ac:dyDescent="0.2"/>
    <row r="18941" ht="12.75" hidden="1" customHeight="1" x14ac:dyDescent="0.2"/>
    <row r="18942" ht="12.75" hidden="1" customHeight="1" x14ac:dyDescent="0.2"/>
    <row r="18943" ht="12.75" hidden="1" customHeight="1" x14ac:dyDescent="0.2"/>
    <row r="18944" ht="12.75" hidden="1" customHeight="1" x14ac:dyDescent="0.2"/>
    <row r="18945" ht="12.75" hidden="1" customHeight="1" x14ac:dyDescent="0.2"/>
    <row r="18946" ht="12.75" hidden="1" customHeight="1" x14ac:dyDescent="0.2"/>
    <row r="18947" ht="12.75" hidden="1" customHeight="1" x14ac:dyDescent="0.2"/>
    <row r="18948" ht="12.75" hidden="1" customHeight="1" x14ac:dyDescent="0.2"/>
    <row r="18949" ht="12.75" hidden="1" customHeight="1" x14ac:dyDescent="0.2"/>
    <row r="18950" ht="12.75" hidden="1" customHeight="1" x14ac:dyDescent="0.2"/>
    <row r="18951" ht="12.75" hidden="1" customHeight="1" x14ac:dyDescent="0.2"/>
    <row r="18952" ht="12.75" hidden="1" customHeight="1" x14ac:dyDescent="0.2"/>
    <row r="18953" ht="12.75" hidden="1" customHeight="1" x14ac:dyDescent="0.2"/>
    <row r="18954" ht="12.75" hidden="1" customHeight="1" x14ac:dyDescent="0.2"/>
    <row r="18955" ht="12.75" hidden="1" customHeight="1" x14ac:dyDescent="0.2"/>
    <row r="18956" ht="12.75" hidden="1" customHeight="1" x14ac:dyDescent="0.2"/>
    <row r="18957" ht="12.75" hidden="1" customHeight="1" x14ac:dyDescent="0.2"/>
    <row r="18958" ht="12.75" hidden="1" customHeight="1" x14ac:dyDescent="0.2"/>
    <row r="18959" ht="12.75" hidden="1" customHeight="1" x14ac:dyDescent="0.2"/>
    <row r="18960" ht="12.75" hidden="1" customHeight="1" x14ac:dyDescent="0.2"/>
    <row r="18961" ht="12.75" hidden="1" customHeight="1" x14ac:dyDescent="0.2"/>
    <row r="18962" ht="12.75" hidden="1" customHeight="1" x14ac:dyDescent="0.2"/>
    <row r="18963" ht="12.75" hidden="1" customHeight="1" x14ac:dyDescent="0.2"/>
    <row r="18964" ht="12.75" hidden="1" customHeight="1" x14ac:dyDescent="0.2"/>
    <row r="18965" ht="12.75" hidden="1" customHeight="1" x14ac:dyDescent="0.2"/>
    <row r="18966" ht="12.75" hidden="1" customHeight="1" x14ac:dyDescent="0.2"/>
    <row r="18967" ht="12.75" hidden="1" customHeight="1" x14ac:dyDescent="0.2"/>
    <row r="18968" ht="12.75" hidden="1" customHeight="1" x14ac:dyDescent="0.2"/>
    <row r="18969" ht="12.75" hidden="1" customHeight="1" x14ac:dyDescent="0.2"/>
    <row r="18970" ht="12.75" hidden="1" customHeight="1" x14ac:dyDescent="0.2"/>
    <row r="18971" ht="12.75" hidden="1" customHeight="1" x14ac:dyDescent="0.2"/>
    <row r="18972" ht="12.75" hidden="1" customHeight="1" x14ac:dyDescent="0.2"/>
    <row r="18973" ht="12.75" hidden="1" customHeight="1" x14ac:dyDescent="0.2"/>
    <row r="18974" ht="12.75" hidden="1" customHeight="1" x14ac:dyDescent="0.2"/>
    <row r="18975" ht="12.75" hidden="1" customHeight="1" x14ac:dyDescent="0.2"/>
    <row r="18976" ht="12.75" hidden="1" customHeight="1" x14ac:dyDescent="0.2"/>
    <row r="18977" ht="12.75" hidden="1" customHeight="1" x14ac:dyDescent="0.2"/>
    <row r="18978" ht="12.75" hidden="1" customHeight="1" x14ac:dyDescent="0.2"/>
    <row r="18979" ht="12.75" hidden="1" customHeight="1" x14ac:dyDescent="0.2"/>
    <row r="18980" ht="12.75" hidden="1" customHeight="1" x14ac:dyDescent="0.2"/>
    <row r="18981" ht="12.75" hidden="1" customHeight="1" x14ac:dyDescent="0.2"/>
    <row r="18982" ht="12.75" hidden="1" customHeight="1" x14ac:dyDescent="0.2"/>
    <row r="18983" ht="12.75" hidden="1" customHeight="1" x14ac:dyDescent="0.2"/>
    <row r="18984" ht="12.75" hidden="1" customHeight="1" x14ac:dyDescent="0.2"/>
    <row r="18985" ht="12.75" hidden="1" customHeight="1" x14ac:dyDescent="0.2"/>
    <row r="18986" ht="12.75" hidden="1" customHeight="1" x14ac:dyDescent="0.2"/>
    <row r="18987" ht="12.75" hidden="1" customHeight="1" x14ac:dyDescent="0.2"/>
    <row r="18988" ht="12.75" hidden="1" customHeight="1" x14ac:dyDescent="0.2"/>
    <row r="18989" ht="12.75" hidden="1" customHeight="1" x14ac:dyDescent="0.2"/>
    <row r="18990" ht="12.75" hidden="1" customHeight="1" x14ac:dyDescent="0.2"/>
    <row r="18991" ht="12.75" hidden="1" customHeight="1" x14ac:dyDescent="0.2"/>
    <row r="18992" ht="12.75" hidden="1" customHeight="1" x14ac:dyDescent="0.2"/>
    <row r="18993" ht="12.75" hidden="1" customHeight="1" x14ac:dyDescent="0.2"/>
    <row r="18994" ht="12.75" hidden="1" customHeight="1" x14ac:dyDescent="0.2"/>
    <row r="18995" ht="12.75" hidden="1" customHeight="1" x14ac:dyDescent="0.2"/>
    <row r="18996" ht="12.75" hidden="1" customHeight="1" x14ac:dyDescent="0.2"/>
    <row r="18997" ht="12.75" hidden="1" customHeight="1" x14ac:dyDescent="0.2"/>
    <row r="18998" ht="12.75" hidden="1" customHeight="1" x14ac:dyDescent="0.2"/>
    <row r="18999" ht="12.75" hidden="1" customHeight="1" x14ac:dyDescent="0.2"/>
    <row r="19000" ht="12.75" hidden="1" customHeight="1" x14ac:dyDescent="0.2"/>
    <row r="19001" ht="12.75" hidden="1" customHeight="1" x14ac:dyDescent="0.2"/>
    <row r="19002" ht="12.75" hidden="1" customHeight="1" x14ac:dyDescent="0.2"/>
    <row r="19003" ht="12.75" hidden="1" customHeight="1" x14ac:dyDescent="0.2"/>
    <row r="19004" ht="12.75" hidden="1" customHeight="1" x14ac:dyDescent="0.2"/>
    <row r="19005" ht="12.75" hidden="1" customHeight="1" x14ac:dyDescent="0.2"/>
    <row r="19006" ht="12.75" hidden="1" customHeight="1" x14ac:dyDescent="0.2"/>
    <row r="19007" ht="12.75" hidden="1" customHeight="1" x14ac:dyDescent="0.2"/>
    <row r="19008" ht="12.75" hidden="1" customHeight="1" x14ac:dyDescent="0.2"/>
    <row r="19009" ht="12.75" hidden="1" customHeight="1" x14ac:dyDescent="0.2"/>
    <row r="19010" ht="12.75" hidden="1" customHeight="1" x14ac:dyDescent="0.2"/>
    <row r="19011" ht="12.75" hidden="1" customHeight="1" x14ac:dyDescent="0.2"/>
    <row r="19012" ht="12.75" hidden="1" customHeight="1" x14ac:dyDescent="0.2"/>
    <row r="19013" ht="12.75" hidden="1" customHeight="1" x14ac:dyDescent="0.2"/>
    <row r="19014" ht="12.75" hidden="1" customHeight="1" x14ac:dyDescent="0.2"/>
    <row r="19015" ht="12.75" hidden="1" customHeight="1" x14ac:dyDescent="0.2"/>
    <row r="19016" ht="12.75" hidden="1" customHeight="1" x14ac:dyDescent="0.2"/>
    <row r="19017" ht="12.75" hidden="1" customHeight="1" x14ac:dyDescent="0.2"/>
    <row r="19018" ht="12.75" hidden="1" customHeight="1" x14ac:dyDescent="0.2"/>
    <row r="19019" ht="12.75" hidden="1" customHeight="1" x14ac:dyDescent="0.2"/>
    <row r="19020" ht="12.75" hidden="1" customHeight="1" x14ac:dyDescent="0.2"/>
    <row r="19021" ht="12.75" hidden="1" customHeight="1" x14ac:dyDescent="0.2"/>
    <row r="19022" ht="12.75" hidden="1" customHeight="1" x14ac:dyDescent="0.2"/>
    <row r="19023" ht="12.75" hidden="1" customHeight="1" x14ac:dyDescent="0.2"/>
    <row r="19024" ht="12.75" hidden="1" customHeight="1" x14ac:dyDescent="0.2"/>
    <row r="19025" ht="12.75" hidden="1" customHeight="1" x14ac:dyDescent="0.2"/>
    <row r="19026" ht="12.75" hidden="1" customHeight="1" x14ac:dyDescent="0.2"/>
    <row r="19027" ht="12.75" hidden="1" customHeight="1" x14ac:dyDescent="0.2"/>
    <row r="19028" ht="12.75" hidden="1" customHeight="1" x14ac:dyDescent="0.2"/>
    <row r="19029" ht="12.75" hidden="1" customHeight="1" x14ac:dyDescent="0.2"/>
    <row r="19030" ht="12.75" hidden="1" customHeight="1" x14ac:dyDescent="0.2"/>
    <row r="19031" ht="12.75" hidden="1" customHeight="1" x14ac:dyDescent="0.2"/>
    <row r="19032" ht="12.75" hidden="1" customHeight="1" x14ac:dyDescent="0.2"/>
    <row r="19033" ht="12.75" hidden="1" customHeight="1" x14ac:dyDescent="0.2"/>
    <row r="19034" ht="12.75" hidden="1" customHeight="1" x14ac:dyDescent="0.2"/>
    <row r="19035" ht="12.75" hidden="1" customHeight="1" x14ac:dyDescent="0.2"/>
    <row r="19036" ht="12.75" hidden="1" customHeight="1" x14ac:dyDescent="0.2"/>
    <row r="19037" ht="12.75" hidden="1" customHeight="1" x14ac:dyDescent="0.2"/>
    <row r="19038" ht="12.75" hidden="1" customHeight="1" x14ac:dyDescent="0.2"/>
    <row r="19039" ht="12.75" hidden="1" customHeight="1" x14ac:dyDescent="0.2"/>
    <row r="19040" ht="12.75" hidden="1" customHeight="1" x14ac:dyDescent="0.2"/>
    <row r="19041" ht="12.75" hidden="1" customHeight="1" x14ac:dyDescent="0.2"/>
    <row r="19042" ht="12.75" hidden="1" customHeight="1" x14ac:dyDescent="0.2"/>
    <row r="19043" ht="12.75" hidden="1" customHeight="1" x14ac:dyDescent="0.2"/>
    <row r="19044" ht="12.75" hidden="1" customHeight="1" x14ac:dyDescent="0.2"/>
    <row r="19045" ht="12.75" hidden="1" customHeight="1" x14ac:dyDescent="0.2"/>
    <row r="19046" ht="12.75" hidden="1" customHeight="1" x14ac:dyDescent="0.2"/>
    <row r="19047" ht="12.75" hidden="1" customHeight="1" x14ac:dyDescent="0.2"/>
    <row r="19048" ht="12.75" hidden="1" customHeight="1" x14ac:dyDescent="0.2"/>
    <row r="19049" ht="12.75" hidden="1" customHeight="1" x14ac:dyDescent="0.2"/>
    <row r="19050" ht="12.75" hidden="1" customHeight="1" x14ac:dyDescent="0.2"/>
    <row r="19051" ht="12.75" hidden="1" customHeight="1" x14ac:dyDescent="0.2"/>
    <row r="19052" ht="12.75" hidden="1" customHeight="1" x14ac:dyDescent="0.2"/>
    <row r="19053" ht="12.75" hidden="1" customHeight="1" x14ac:dyDescent="0.2"/>
    <row r="19054" ht="12.75" hidden="1" customHeight="1" x14ac:dyDescent="0.2"/>
    <row r="19055" ht="12.75" hidden="1" customHeight="1" x14ac:dyDescent="0.2"/>
    <row r="19056" ht="12.75" hidden="1" customHeight="1" x14ac:dyDescent="0.2"/>
    <row r="19057" ht="12.75" hidden="1" customHeight="1" x14ac:dyDescent="0.2"/>
    <row r="19058" ht="12.75" hidden="1" customHeight="1" x14ac:dyDescent="0.2"/>
    <row r="19059" ht="12.75" hidden="1" customHeight="1" x14ac:dyDescent="0.2"/>
    <row r="19060" ht="12.75" hidden="1" customHeight="1" x14ac:dyDescent="0.2"/>
    <row r="19061" ht="12.75" hidden="1" customHeight="1" x14ac:dyDescent="0.2"/>
    <row r="19062" ht="12.75" hidden="1" customHeight="1" x14ac:dyDescent="0.2"/>
    <row r="19063" ht="12.75" hidden="1" customHeight="1" x14ac:dyDescent="0.2"/>
    <row r="19064" ht="12.75" hidden="1" customHeight="1" x14ac:dyDescent="0.2"/>
    <row r="19065" ht="12.75" hidden="1" customHeight="1" x14ac:dyDescent="0.2"/>
    <row r="19066" ht="12.75" hidden="1" customHeight="1" x14ac:dyDescent="0.2"/>
    <row r="19067" ht="12.75" hidden="1" customHeight="1" x14ac:dyDescent="0.2"/>
    <row r="19068" ht="12.75" hidden="1" customHeight="1" x14ac:dyDescent="0.2"/>
    <row r="19069" ht="12.75" hidden="1" customHeight="1" x14ac:dyDescent="0.2"/>
    <row r="19070" ht="12.75" hidden="1" customHeight="1" x14ac:dyDescent="0.2"/>
    <row r="19071" ht="12.75" hidden="1" customHeight="1" x14ac:dyDescent="0.2"/>
    <row r="19072" ht="12.75" hidden="1" customHeight="1" x14ac:dyDescent="0.2"/>
    <row r="19073" ht="12.75" hidden="1" customHeight="1" x14ac:dyDescent="0.2"/>
    <row r="19074" ht="12.75" hidden="1" customHeight="1" x14ac:dyDescent="0.2"/>
    <row r="19075" ht="12.75" hidden="1" customHeight="1" x14ac:dyDescent="0.2"/>
    <row r="19076" ht="12.75" hidden="1" customHeight="1" x14ac:dyDescent="0.2"/>
    <row r="19077" ht="12.75" hidden="1" customHeight="1" x14ac:dyDescent="0.2"/>
    <row r="19078" ht="12.75" hidden="1" customHeight="1" x14ac:dyDescent="0.2"/>
    <row r="19079" ht="12.75" hidden="1" customHeight="1" x14ac:dyDescent="0.2"/>
    <row r="19080" ht="12.75" hidden="1" customHeight="1" x14ac:dyDescent="0.2"/>
    <row r="19081" ht="12.75" hidden="1" customHeight="1" x14ac:dyDescent="0.2"/>
    <row r="19082" ht="12.75" hidden="1" customHeight="1" x14ac:dyDescent="0.2"/>
    <row r="19083" ht="12.75" hidden="1" customHeight="1" x14ac:dyDescent="0.2"/>
    <row r="19084" ht="12.75" hidden="1" customHeight="1" x14ac:dyDescent="0.2"/>
    <row r="19085" ht="12.75" hidden="1" customHeight="1" x14ac:dyDescent="0.2"/>
    <row r="19086" ht="12.75" hidden="1" customHeight="1" x14ac:dyDescent="0.2"/>
    <row r="19087" ht="12.75" hidden="1" customHeight="1" x14ac:dyDescent="0.2"/>
    <row r="19088" ht="12.75" hidden="1" customHeight="1" x14ac:dyDescent="0.2"/>
    <row r="19089" ht="12.75" hidden="1" customHeight="1" x14ac:dyDescent="0.2"/>
    <row r="19090" ht="12.75" hidden="1" customHeight="1" x14ac:dyDescent="0.2"/>
    <row r="19091" ht="12.75" hidden="1" customHeight="1" x14ac:dyDescent="0.2"/>
    <row r="19092" ht="12.75" hidden="1" customHeight="1" x14ac:dyDescent="0.2"/>
    <row r="19093" ht="12.75" hidden="1" customHeight="1" x14ac:dyDescent="0.2"/>
    <row r="19094" ht="12.75" hidden="1" customHeight="1" x14ac:dyDescent="0.2"/>
    <row r="19095" ht="12.75" hidden="1" customHeight="1" x14ac:dyDescent="0.2"/>
    <row r="19096" ht="12.75" hidden="1" customHeight="1" x14ac:dyDescent="0.2"/>
    <row r="19097" ht="12.75" hidden="1" customHeight="1" x14ac:dyDescent="0.2"/>
    <row r="19098" ht="12.75" hidden="1" customHeight="1" x14ac:dyDescent="0.2"/>
    <row r="19099" ht="12.75" hidden="1" customHeight="1" x14ac:dyDescent="0.2"/>
    <row r="19100" ht="12.75" hidden="1" customHeight="1" x14ac:dyDescent="0.2"/>
    <row r="19101" ht="12.75" hidden="1" customHeight="1" x14ac:dyDescent="0.2"/>
    <row r="19102" ht="12.75" hidden="1" customHeight="1" x14ac:dyDescent="0.2"/>
    <row r="19103" ht="12.75" hidden="1" customHeight="1" x14ac:dyDescent="0.2"/>
    <row r="19104" ht="12.75" hidden="1" customHeight="1" x14ac:dyDescent="0.2"/>
    <row r="19105" ht="12.75" hidden="1" customHeight="1" x14ac:dyDescent="0.2"/>
    <row r="19106" ht="12.75" hidden="1" customHeight="1" x14ac:dyDescent="0.2"/>
    <row r="19107" ht="12.75" hidden="1" customHeight="1" x14ac:dyDescent="0.2"/>
    <row r="19108" ht="12.75" hidden="1" customHeight="1" x14ac:dyDescent="0.2"/>
    <row r="19109" ht="12.75" hidden="1" customHeight="1" x14ac:dyDescent="0.2"/>
    <row r="19110" ht="12.75" hidden="1" customHeight="1" x14ac:dyDescent="0.2"/>
    <row r="19111" ht="12.75" hidden="1" customHeight="1" x14ac:dyDescent="0.2"/>
    <row r="19112" ht="12.75" hidden="1" customHeight="1" x14ac:dyDescent="0.2"/>
    <row r="19113" ht="12.75" hidden="1" customHeight="1" x14ac:dyDescent="0.2"/>
    <row r="19114" ht="12.75" hidden="1" customHeight="1" x14ac:dyDescent="0.2"/>
    <row r="19115" ht="12.75" hidden="1" customHeight="1" x14ac:dyDescent="0.2"/>
    <row r="19116" ht="12.75" hidden="1" customHeight="1" x14ac:dyDescent="0.2"/>
    <row r="19117" ht="12.75" hidden="1" customHeight="1" x14ac:dyDescent="0.2"/>
    <row r="19118" ht="12.75" hidden="1" customHeight="1" x14ac:dyDescent="0.2"/>
    <row r="19119" ht="12.75" hidden="1" customHeight="1" x14ac:dyDescent="0.2"/>
    <row r="19120" ht="12.75" hidden="1" customHeight="1" x14ac:dyDescent="0.2"/>
    <row r="19121" ht="12.75" hidden="1" customHeight="1" x14ac:dyDescent="0.2"/>
    <row r="19122" ht="12.75" hidden="1" customHeight="1" x14ac:dyDescent="0.2"/>
    <row r="19123" ht="12.75" hidden="1" customHeight="1" x14ac:dyDescent="0.2"/>
    <row r="19124" ht="12.75" hidden="1" customHeight="1" x14ac:dyDescent="0.2"/>
    <row r="19125" ht="12.75" hidden="1" customHeight="1" x14ac:dyDescent="0.2"/>
    <row r="19126" ht="12.75" hidden="1" customHeight="1" x14ac:dyDescent="0.2"/>
    <row r="19127" ht="12.75" hidden="1" customHeight="1" x14ac:dyDescent="0.2"/>
    <row r="19128" ht="12.75" hidden="1" customHeight="1" x14ac:dyDescent="0.2"/>
    <row r="19129" ht="12.75" hidden="1" customHeight="1" x14ac:dyDescent="0.2"/>
    <row r="19130" ht="12.75" hidden="1" customHeight="1" x14ac:dyDescent="0.2"/>
    <row r="19131" ht="12.75" hidden="1" customHeight="1" x14ac:dyDescent="0.2"/>
    <row r="19132" ht="12.75" hidden="1" customHeight="1" x14ac:dyDescent="0.2"/>
    <row r="19133" ht="12.75" hidden="1" customHeight="1" x14ac:dyDescent="0.2"/>
    <row r="19134" ht="12.75" hidden="1" customHeight="1" x14ac:dyDescent="0.2"/>
    <row r="19135" ht="12.75" hidden="1" customHeight="1" x14ac:dyDescent="0.2"/>
    <row r="19136" ht="12.75" hidden="1" customHeight="1" x14ac:dyDescent="0.2"/>
    <row r="19137" ht="12.75" hidden="1" customHeight="1" x14ac:dyDescent="0.2"/>
    <row r="19138" ht="12.75" hidden="1" customHeight="1" x14ac:dyDescent="0.2"/>
    <row r="19139" ht="12.75" hidden="1" customHeight="1" x14ac:dyDescent="0.2"/>
    <row r="19140" ht="12.75" hidden="1" customHeight="1" x14ac:dyDescent="0.2"/>
    <row r="19141" ht="12.75" hidden="1" customHeight="1" x14ac:dyDescent="0.2"/>
    <row r="19142" ht="12.75" hidden="1" customHeight="1" x14ac:dyDescent="0.2"/>
    <row r="19143" ht="12.75" hidden="1" customHeight="1" x14ac:dyDescent="0.2"/>
    <row r="19144" ht="12.75" hidden="1" customHeight="1" x14ac:dyDescent="0.2"/>
    <row r="19145" ht="12.75" hidden="1" customHeight="1" x14ac:dyDescent="0.2"/>
    <row r="19146" ht="12.75" hidden="1" customHeight="1" x14ac:dyDescent="0.2"/>
    <row r="19147" ht="12.75" hidden="1" customHeight="1" x14ac:dyDescent="0.2"/>
    <row r="19148" ht="12.75" hidden="1" customHeight="1" x14ac:dyDescent="0.2"/>
    <row r="19149" ht="12.75" hidden="1" customHeight="1" x14ac:dyDescent="0.2"/>
    <row r="19150" ht="12.75" hidden="1" customHeight="1" x14ac:dyDescent="0.2"/>
    <row r="19151" ht="12.75" hidden="1" customHeight="1" x14ac:dyDescent="0.2"/>
    <row r="19152" ht="12.75" hidden="1" customHeight="1" x14ac:dyDescent="0.2"/>
    <row r="19153" ht="12.75" hidden="1" customHeight="1" x14ac:dyDescent="0.2"/>
    <row r="19154" ht="12.75" hidden="1" customHeight="1" x14ac:dyDescent="0.2"/>
    <row r="19155" ht="12.75" hidden="1" customHeight="1" x14ac:dyDescent="0.2"/>
    <row r="19156" ht="12.75" hidden="1" customHeight="1" x14ac:dyDescent="0.2"/>
    <row r="19157" ht="12.75" hidden="1" customHeight="1" x14ac:dyDescent="0.2"/>
    <row r="19158" ht="12.75" hidden="1" customHeight="1" x14ac:dyDescent="0.2"/>
    <row r="19159" ht="12.75" hidden="1" customHeight="1" x14ac:dyDescent="0.2"/>
    <row r="19160" ht="12.75" hidden="1" customHeight="1" x14ac:dyDescent="0.2"/>
    <row r="19161" ht="12.75" hidden="1" customHeight="1" x14ac:dyDescent="0.2"/>
    <row r="19162" ht="12.75" hidden="1" customHeight="1" x14ac:dyDescent="0.2"/>
    <row r="19163" ht="12.75" hidden="1" customHeight="1" x14ac:dyDescent="0.2"/>
    <row r="19164" ht="12.75" hidden="1" customHeight="1" x14ac:dyDescent="0.2"/>
    <row r="19165" ht="12.75" hidden="1" customHeight="1" x14ac:dyDescent="0.2"/>
    <row r="19166" ht="12.75" hidden="1" customHeight="1" x14ac:dyDescent="0.2"/>
    <row r="19167" ht="12.75" hidden="1" customHeight="1" x14ac:dyDescent="0.2"/>
    <row r="19168" ht="12.75" hidden="1" customHeight="1" x14ac:dyDescent="0.2"/>
    <row r="19169" ht="12.75" hidden="1" customHeight="1" x14ac:dyDescent="0.2"/>
    <row r="19170" ht="12.75" hidden="1" customHeight="1" x14ac:dyDescent="0.2"/>
    <row r="19171" ht="12.75" hidden="1" customHeight="1" x14ac:dyDescent="0.2"/>
    <row r="19172" ht="12.75" hidden="1" customHeight="1" x14ac:dyDescent="0.2"/>
    <row r="19173" ht="12.75" hidden="1" customHeight="1" x14ac:dyDescent="0.2"/>
    <row r="19174" ht="12.75" hidden="1" customHeight="1" x14ac:dyDescent="0.2"/>
    <row r="19175" ht="12.75" hidden="1" customHeight="1" x14ac:dyDescent="0.2"/>
    <row r="19176" ht="12.75" hidden="1" customHeight="1" x14ac:dyDescent="0.2"/>
    <row r="19177" ht="12.75" hidden="1" customHeight="1" x14ac:dyDescent="0.2"/>
    <row r="19178" ht="12.75" hidden="1" customHeight="1" x14ac:dyDescent="0.2"/>
    <row r="19179" ht="12.75" hidden="1" customHeight="1" x14ac:dyDescent="0.2"/>
    <row r="19180" ht="12.75" hidden="1" customHeight="1" x14ac:dyDescent="0.2"/>
    <row r="19181" ht="12.75" hidden="1" customHeight="1" x14ac:dyDescent="0.2"/>
    <row r="19182" ht="12.75" hidden="1" customHeight="1" x14ac:dyDescent="0.2"/>
    <row r="19183" ht="12.75" hidden="1" customHeight="1" x14ac:dyDescent="0.2"/>
    <row r="19184" ht="12.75" hidden="1" customHeight="1" x14ac:dyDescent="0.2"/>
    <row r="19185" ht="12.75" hidden="1" customHeight="1" x14ac:dyDescent="0.2"/>
    <row r="19186" ht="12.75" hidden="1" customHeight="1" x14ac:dyDescent="0.2"/>
    <row r="19187" ht="12.75" hidden="1" customHeight="1" x14ac:dyDescent="0.2"/>
    <row r="19188" ht="12.75" hidden="1" customHeight="1" x14ac:dyDescent="0.2"/>
    <row r="19189" ht="12.75" hidden="1" customHeight="1" x14ac:dyDescent="0.2"/>
    <row r="19190" ht="12.75" hidden="1" customHeight="1" x14ac:dyDescent="0.2"/>
    <row r="19191" ht="12.75" hidden="1" customHeight="1" x14ac:dyDescent="0.2"/>
    <row r="19192" ht="12.75" hidden="1" customHeight="1" x14ac:dyDescent="0.2"/>
    <row r="19193" ht="12.75" hidden="1" customHeight="1" x14ac:dyDescent="0.2"/>
    <row r="19194" ht="12.75" hidden="1" customHeight="1" x14ac:dyDescent="0.2"/>
    <row r="19195" ht="12.75" hidden="1" customHeight="1" x14ac:dyDescent="0.2"/>
    <row r="19196" ht="12.75" hidden="1" customHeight="1" x14ac:dyDescent="0.2"/>
    <row r="19197" ht="12.75" hidden="1" customHeight="1" x14ac:dyDescent="0.2"/>
    <row r="19198" ht="12.75" hidden="1" customHeight="1" x14ac:dyDescent="0.2"/>
    <row r="19199" ht="12.75" hidden="1" customHeight="1" x14ac:dyDescent="0.2"/>
    <row r="19200" ht="12.75" hidden="1" customHeight="1" x14ac:dyDescent="0.2"/>
    <row r="19201" ht="12.75" hidden="1" customHeight="1" x14ac:dyDescent="0.2"/>
    <row r="19202" ht="12.75" hidden="1" customHeight="1" x14ac:dyDescent="0.2"/>
    <row r="19203" ht="12.75" hidden="1" customHeight="1" x14ac:dyDescent="0.2"/>
    <row r="19204" ht="12.75" hidden="1" customHeight="1" x14ac:dyDescent="0.2"/>
    <row r="19205" ht="12.75" hidden="1" customHeight="1" x14ac:dyDescent="0.2"/>
    <row r="19206" ht="12.75" hidden="1" customHeight="1" x14ac:dyDescent="0.2"/>
    <row r="19207" ht="12.75" hidden="1" customHeight="1" x14ac:dyDescent="0.2"/>
    <row r="19208" ht="12.75" hidden="1" customHeight="1" x14ac:dyDescent="0.2"/>
    <row r="19209" ht="12.75" hidden="1" customHeight="1" x14ac:dyDescent="0.2"/>
    <row r="19210" ht="12.75" hidden="1" customHeight="1" x14ac:dyDescent="0.2"/>
    <row r="19211" ht="12.75" hidden="1" customHeight="1" x14ac:dyDescent="0.2"/>
    <row r="19212" ht="12.75" hidden="1" customHeight="1" x14ac:dyDescent="0.2"/>
    <row r="19213" ht="12.75" hidden="1" customHeight="1" x14ac:dyDescent="0.2"/>
    <row r="19214" ht="12.75" hidden="1" customHeight="1" x14ac:dyDescent="0.2"/>
    <row r="19215" ht="12.75" hidden="1" customHeight="1" x14ac:dyDescent="0.2"/>
    <row r="19216" ht="12.75" hidden="1" customHeight="1" x14ac:dyDescent="0.2"/>
    <row r="19217" ht="12.75" hidden="1" customHeight="1" x14ac:dyDescent="0.2"/>
    <row r="19218" ht="12.75" hidden="1" customHeight="1" x14ac:dyDescent="0.2"/>
    <row r="19219" ht="12.75" hidden="1" customHeight="1" x14ac:dyDescent="0.2"/>
    <row r="19220" ht="12.75" hidden="1" customHeight="1" x14ac:dyDescent="0.2"/>
    <row r="19221" ht="12.75" hidden="1" customHeight="1" x14ac:dyDescent="0.2"/>
    <row r="19222" ht="12.75" hidden="1" customHeight="1" x14ac:dyDescent="0.2"/>
    <row r="19223" ht="12.75" hidden="1" customHeight="1" x14ac:dyDescent="0.2"/>
    <row r="19224" ht="12.75" hidden="1" customHeight="1" x14ac:dyDescent="0.2"/>
    <row r="19225" ht="12.75" hidden="1" customHeight="1" x14ac:dyDescent="0.2"/>
    <row r="19226" ht="12.75" hidden="1" customHeight="1" x14ac:dyDescent="0.2"/>
    <row r="19227" ht="12.75" hidden="1" customHeight="1" x14ac:dyDescent="0.2"/>
    <row r="19228" ht="12.75" hidden="1" customHeight="1" x14ac:dyDescent="0.2"/>
    <row r="19229" ht="12.75" hidden="1" customHeight="1" x14ac:dyDescent="0.2"/>
    <row r="19230" ht="12.75" hidden="1" customHeight="1" x14ac:dyDescent="0.2"/>
    <row r="19231" ht="12.75" hidden="1" customHeight="1" x14ac:dyDescent="0.2"/>
    <row r="19232" ht="12.75" hidden="1" customHeight="1" x14ac:dyDescent="0.2"/>
    <row r="19233" ht="12.75" hidden="1" customHeight="1" x14ac:dyDescent="0.2"/>
    <row r="19234" ht="12.75" hidden="1" customHeight="1" x14ac:dyDescent="0.2"/>
    <row r="19235" ht="12.75" hidden="1" customHeight="1" x14ac:dyDescent="0.2"/>
    <row r="19236" ht="12.75" hidden="1" customHeight="1" x14ac:dyDescent="0.2"/>
    <row r="19237" ht="12.75" hidden="1" customHeight="1" x14ac:dyDescent="0.2"/>
    <row r="19238" ht="12.75" hidden="1" customHeight="1" x14ac:dyDescent="0.2"/>
    <row r="19239" ht="12.75" hidden="1" customHeight="1" x14ac:dyDescent="0.2"/>
    <row r="19240" ht="12.75" hidden="1" customHeight="1" x14ac:dyDescent="0.2"/>
    <row r="19241" ht="12.75" hidden="1" customHeight="1" x14ac:dyDescent="0.2"/>
    <row r="19242" ht="12.75" hidden="1" customHeight="1" x14ac:dyDescent="0.2"/>
    <row r="19243" ht="12.75" hidden="1" customHeight="1" x14ac:dyDescent="0.2"/>
    <row r="19244" ht="12.75" hidden="1" customHeight="1" x14ac:dyDescent="0.2"/>
    <row r="19245" ht="12.75" hidden="1" customHeight="1" x14ac:dyDescent="0.2"/>
    <row r="19246" ht="12.75" hidden="1" customHeight="1" x14ac:dyDescent="0.2"/>
    <row r="19247" ht="12.75" hidden="1" customHeight="1" x14ac:dyDescent="0.2"/>
    <row r="19248" ht="12.75" hidden="1" customHeight="1" x14ac:dyDescent="0.2"/>
    <row r="19249" ht="12.75" hidden="1" customHeight="1" x14ac:dyDescent="0.2"/>
    <row r="19250" ht="12.75" hidden="1" customHeight="1" x14ac:dyDescent="0.2"/>
    <row r="19251" ht="12.75" hidden="1" customHeight="1" x14ac:dyDescent="0.2"/>
    <row r="19252" ht="12.75" hidden="1" customHeight="1" x14ac:dyDescent="0.2"/>
    <row r="19253" ht="12.75" hidden="1" customHeight="1" x14ac:dyDescent="0.2"/>
    <row r="19254" ht="12.75" hidden="1" customHeight="1" x14ac:dyDescent="0.2"/>
    <row r="19255" ht="12.75" hidden="1" customHeight="1" x14ac:dyDescent="0.2"/>
    <row r="19256" ht="12.75" hidden="1" customHeight="1" x14ac:dyDescent="0.2"/>
    <row r="19257" ht="12.75" hidden="1" customHeight="1" x14ac:dyDescent="0.2"/>
    <row r="19258" ht="12.75" hidden="1" customHeight="1" x14ac:dyDescent="0.2"/>
    <row r="19259" ht="12.75" hidden="1" customHeight="1" x14ac:dyDescent="0.2"/>
    <row r="19260" ht="12.75" hidden="1" customHeight="1" x14ac:dyDescent="0.2"/>
    <row r="19261" ht="12.75" hidden="1" customHeight="1" x14ac:dyDescent="0.2"/>
    <row r="19262" ht="12.75" hidden="1" customHeight="1" x14ac:dyDescent="0.2"/>
    <row r="19263" ht="12.75" hidden="1" customHeight="1" x14ac:dyDescent="0.2"/>
    <row r="19264" ht="12.75" hidden="1" customHeight="1" x14ac:dyDescent="0.2"/>
    <row r="19265" ht="12.75" hidden="1" customHeight="1" x14ac:dyDescent="0.2"/>
    <row r="19266" ht="12.75" hidden="1" customHeight="1" x14ac:dyDescent="0.2"/>
    <row r="19267" ht="12.75" hidden="1" customHeight="1" x14ac:dyDescent="0.2"/>
    <row r="19268" ht="12.75" hidden="1" customHeight="1" x14ac:dyDescent="0.2"/>
    <row r="19269" ht="12.75" hidden="1" customHeight="1" x14ac:dyDescent="0.2"/>
    <row r="19270" ht="12.75" hidden="1" customHeight="1" x14ac:dyDescent="0.2"/>
    <row r="19271" ht="12.75" hidden="1" customHeight="1" x14ac:dyDescent="0.2"/>
    <row r="19272" ht="12.75" hidden="1" customHeight="1" x14ac:dyDescent="0.2"/>
    <row r="19273" ht="12.75" hidden="1" customHeight="1" x14ac:dyDescent="0.2"/>
    <row r="19274" ht="12.75" hidden="1" customHeight="1" x14ac:dyDescent="0.2"/>
    <row r="19275" ht="12.75" hidden="1" customHeight="1" x14ac:dyDescent="0.2"/>
    <row r="19276" ht="12.75" hidden="1" customHeight="1" x14ac:dyDescent="0.2"/>
    <row r="19277" ht="12.75" hidden="1" customHeight="1" x14ac:dyDescent="0.2"/>
    <row r="19278" ht="12.75" hidden="1" customHeight="1" x14ac:dyDescent="0.2"/>
    <row r="19279" ht="12.75" hidden="1" customHeight="1" x14ac:dyDescent="0.2"/>
    <row r="19280" ht="12.75" hidden="1" customHeight="1" x14ac:dyDescent="0.2"/>
    <row r="19281" ht="12.75" hidden="1" customHeight="1" x14ac:dyDescent="0.2"/>
    <row r="19282" ht="12.75" hidden="1" customHeight="1" x14ac:dyDescent="0.2"/>
    <row r="19283" ht="12.75" hidden="1" customHeight="1" x14ac:dyDescent="0.2"/>
    <row r="19284" ht="12.75" hidden="1" customHeight="1" x14ac:dyDescent="0.2"/>
    <row r="19285" ht="12.75" hidden="1" customHeight="1" x14ac:dyDescent="0.2"/>
    <row r="19286" ht="12.75" hidden="1" customHeight="1" x14ac:dyDescent="0.2"/>
    <row r="19287" ht="12.75" hidden="1" customHeight="1" x14ac:dyDescent="0.2"/>
    <row r="19288" ht="12.75" hidden="1" customHeight="1" x14ac:dyDescent="0.2"/>
    <row r="19289" ht="12.75" hidden="1" customHeight="1" x14ac:dyDescent="0.2"/>
    <row r="19290" ht="12.75" hidden="1" customHeight="1" x14ac:dyDescent="0.2"/>
    <row r="19291" ht="12.75" hidden="1" customHeight="1" x14ac:dyDescent="0.2"/>
    <row r="19292" ht="12.75" hidden="1" customHeight="1" x14ac:dyDescent="0.2"/>
    <row r="19293" ht="12.75" hidden="1" customHeight="1" x14ac:dyDescent="0.2"/>
    <row r="19294" ht="12.75" hidden="1" customHeight="1" x14ac:dyDescent="0.2"/>
    <row r="19295" ht="12.75" hidden="1" customHeight="1" x14ac:dyDescent="0.2"/>
    <row r="19296" ht="12.75" hidden="1" customHeight="1" x14ac:dyDescent="0.2"/>
    <row r="19297" ht="12.75" hidden="1" customHeight="1" x14ac:dyDescent="0.2"/>
    <row r="19298" ht="12.75" hidden="1" customHeight="1" x14ac:dyDescent="0.2"/>
    <row r="19299" ht="12.75" hidden="1" customHeight="1" x14ac:dyDescent="0.2"/>
    <row r="19300" ht="12.75" hidden="1" customHeight="1" x14ac:dyDescent="0.2"/>
    <row r="19301" ht="12.75" hidden="1" customHeight="1" x14ac:dyDescent="0.2"/>
    <row r="19302" ht="12.75" hidden="1" customHeight="1" x14ac:dyDescent="0.2"/>
    <row r="19303" ht="12.75" hidden="1" customHeight="1" x14ac:dyDescent="0.2"/>
    <row r="19304" ht="12.75" hidden="1" customHeight="1" x14ac:dyDescent="0.2"/>
    <row r="19305" ht="12.75" hidden="1" customHeight="1" x14ac:dyDescent="0.2"/>
    <row r="19306" ht="12.75" hidden="1" customHeight="1" x14ac:dyDescent="0.2"/>
    <row r="19307" ht="12.75" hidden="1" customHeight="1" x14ac:dyDescent="0.2"/>
    <row r="19308" ht="12.75" hidden="1" customHeight="1" x14ac:dyDescent="0.2"/>
    <row r="19309" ht="12.75" hidden="1" customHeight="1" x14ac:dyDescent="0.2"/>
    <row r="19310" ht="12.75" hidden="1" customHeight="1" x14ac:dyDescent="0.2"/>
    <row r="19311" ht="12.75" hidden="1" customHeight="1" x14ac:dyDescent="0.2"/>
    <row r="19312" ht="12.75" hidden="1" customHeight="1" x14ac:dyDescent="0.2"/>
    <row r="19313" ht="12.75" hidden="1" customHeight="1" x14ac:dyDescent="0.2"/>
    <row r="19314" ht="12.75" hidden="1" customHeight="1" x14ac:dyDescent="0.2"/>
    <row r="19315" ht="12.75" hidden="1" customHeight="1" x14ac:dyDescent="0.2"/>
    <row r="19316" ht="12.75" hidden="1" customHeight="1" x14ac:dyDescent="0.2"/>
    <row r="19317" ht="12.75" hidden="1" customHeight="1" x14ac:dyDescent="0.2"/>
    <row r="19318" ht="12.75" hidden="1" customHeight="1" x14ac:dyDescent="0.2"/>
    <row r="19319" ht="12.75" hidden="1" customHeight="1" x14ac:dyDescent="0.2"/>
    <row r="19320" ht="12.75" hidden="1" customHeight="1" x14ac:dyDescent="0.2"/>
    <row r="19321" ht="12.75" hidden="1" customHeight="1" x14ac:dyDescent="0.2"/>
    <row r="19322" ht="12.75" hidden="1" customHeight="1" x14ac:dyDescent="0.2"/>
    <row r="19323" ht="12.75" hidden="1" customHeight="1" x14ac:dyDescent="0.2"/>
    <row r="19324" ht="12.75" hidden="1" customHeight="1" x14ac:dyDescent="0.2"/>
    <row r="19325" ht="12.75" hidden="1" customHeight="1" x14ac:dyDescent="0.2"/>
    <row r="19326" ht="12.75" hidden="1" customHeight="1" x14ac:dyDescent="0.2"/>
    <row r="19327" ht="12.75" hidden="1" customHeight="1" x14ac:dyDescent="0.2"/>
    <row r="19328" ht="12.75" hidden="1" customHeight="1" x14ac:dyDescent="0.2"/>
    <row r="19329" ht="12.75" hidden="1" customHeight="1" x14ac:dyDescent="0.2"/>
    <row r="19330" ht="12.75" hidden="1" customHeight="1" x14ac:dyDescent="0.2"/>
    <row r="19331" ht="12.75" hidden="1" customHeight="1" x14ac:dyDescent="0.2"/>
    <row r="19332" ht="12.75" hidden="1" customHeight="1" x14ac:dyDescent="0.2"/>
    <row r="19333" ht="12.75" hidden="1" customHeight="1" x14ac:dyDescent="0.2"/>
    <row r="19334" ht="12.75" hidden="1" customHeight="1" x14ac:dyDescent="0.2"/>
    <row r="19335" ht="12.75" hidden="1" customHeight="1" x14ac:dyDescent="0.2"/>
    <row r="19336" ht="12.75" hidden="1" customHeight="1" x14ac:dyDescent="0.2"/>
    <row r="19337" ht="12.75" hidden="1" customHeight="1" x14ac:dyDescent="0.2"/>
    <row r="19338" ht="12.75" hidden="1" customHeight="1" x14ac:dyDescent="0.2"/>
    <row r="19339" ht="12.75" hidden="1" customHeight="1" x14ac:dyDescent="0.2"/>
    <row r="19340" ht="12.75" hidden="1" customHeight="1" x14ac:dyDescent="0.2"/>
    <row r="19341" ht="12.75" hidden="1" customHeight="1" x14ac:dyDescent="0.2"/>
    <row r="19342" ht="12.75" hidden="1" customHeight="1" x14ac:dyDescent="0.2"/>
    <row r="19343" ht="12.75" hidden="1" customHeight="1" x14ac:dyDescent="0.2"/>
    <row r="19344" ht="12.75" hidden="1" customHeight="1" x14ac:dyDescent="0.2"/>
    <row r="19345" ht="12.75" hidden="1" customHeight="1" x14ac:dyDescent="0.2"/>
    <row r="19346" ht="12.75" hidden="1" customHeight="1" x14ac:dyDescent="0.2"/>
    <row r="19347" ht="12.75" hidden="1" customHeight="1" x14ac:dyDescent="0.2"/>
    <row r="19348" ht="12.75" hidden="1" customHeight="1" x14ac:dyDescent="0.2"/>
    <row r="19349" ht="12.75" hidden="1" customHeight="1" x14ac:dyDescent="0.2"/>
    <row r="19350" ht="12.75" hidden="1" customHeight="1" x14ac:dyDescent="0.2"/>
    <row r="19351" ht="12.75" hidden="1" customHeight="1" x14ac:dyDescent="0.2"/>
    <row r="19352" ht="12.75" hidden="1" customHeight="1" x14ac:dyDescent="0.2"/>
    <row r="19353" ht="12.75" hidden="1" customHeight="1" x14ac:dyDescent="0.2"/>
    <row r="19354" ht="12.75" hidden="1" customHeight="1" x14ac:dyDescent="0.2"/>
    <row r="19355" ht="12.75" hidden="1" customHeight="1" x14ac:dyDescent="0.2"/>
    <row r="19356" ht="12.75" hidden="1" customHeight="1" x14ac:dyDescent="0.2"/>
    <row r="19357" ht="12.75" hidden="1" customHeight="1" x14ac:dyDescent="0.2"/>
    <row r="19358" ht="12.75" hidden="1" customHeight="1" x14ac:dyDescent="0.2"/>
    <row r="19359" ht="12.75" hidden="1" customHeight="1" x14ac:dyDescent="0.2"/>
    <row r="19360" ht="12.75" hidden="1" customHeight="1" x14ac:dyDescent="0.2"/>
    <row r="19361" ht="12.75" hidden="1" customHeight="1" x14ac:dyDescent="0.2"/>
    <row r="19362" ht="12.75" hidden="1" customHeight="1" x14ac:dyDescent="0.2"/>
    <row r="19363" ht="12.75" hidden="1" customHeight="1" x14ac:dyDescent="0.2"/>
    <row r="19364" ht="12.75" hidden="1" customHeight="1" x14ac:dyDescent="0.2"/>
    <row r="19365" ht="12.75" hidden="1" customHeight="1" x14ac:dyDescent="0.2"/>
    <row r="19366" ht="12.75" hidden="1" customHeight="1" x14ac:dyDescent="0.2"/>
    <row r="19367" ht="12.75" hidden="1" customHeight="1" x14ac:dyDescent="0.2"/>
    <row r="19368" ht="12.75" hidden="1" customHeight="1" x14ac:dyDescent="0.2"/>
    <row r="19369" ht="12.75" hidden="1" customHeight="1" x14ac:dyDescent="0.2"/>
    <row r="19370" ht="12.75" hidden="1" customHeight="1" x14ac:dyDescent="0.2"/>
    <row r="19371" ht="12.75" hidden="1" customHeight="1" x14ac:dyDescent="0.2"/>
    <row r="19372" ht="12.75" hidden="1" customHeight="1" x14ac:dyDescent="0.2"/>
    <row r="19373" ht="12.75" hidden="1" customHeight="1" x14ac:dyDescent="0.2"/>
    <row r="19374" ht="12.75" hidden="1" customHeight="1" x14ac:dyDescent="0.2"/>
    <row r="19375" ht="12.75" hidden="1" customHeight="1" x14ac:dyDescent="0.2"/>
    <row r="19376" ht="12.75" hidden="1" customHeight="1" x14ac:dyDescent="0.2"/>
    <row r="19377" ht="12.75" hidden="1" customHeight="1" x14ac:dyDescent="0.2"/>
    <row r="19378" ht="12.75" hidden="1" customHeight="1" x14ac:dyDescent="0.2"/>
    <row r="19379" ht="12.75" hidden="1" customHeight="1" x14ac:dyDescent="0.2"/>
    <row r="19380" ht="12.75" hidden="1" customHeight="1" x14ac:dyDescent="0.2"/>
    <row r="19381" ht="12.75" hidden="1" customHeight="1" x14ac:dyDescent="0.2"/>
    <row r="19382" ht="12.75" hidden="1" customHeight="1" x14ac:dyDescent="0.2"/>
    <row r="19383" ht="12.75" hidden="1" customHeight="1" x14ac:dyDescent="0.2"/>
    <row r="19384" ht="12.75" hidden="1" customHeight="1" x14ac:dyDescent="0.2"/>
    <row r="19385" ht="12.75" hidden="1" customHeight="1" x14ac:dyDescent="0.2"/>
    <row r="19386" ht="12.75" hidden="1" customHeight="1" x14ac:dyDescent="0.2"/>
    <row r="19387" ht="12.75" hidden="1" customHeight="1" x14ac:dyDescent="0.2"/>
    <row r="19388" ht="12.75" hidden="1" customHeight="1" x14ac:dyDescent="0.2"/>
    <row r="19389" ht="12.75" hidden="1" customHeight="1" x14ac:dyDescent="0.2"/>
    <row r="19390" ht="12.75" hidden="1" customHeight="1" x14ac:dyDescent="0.2"/>
    <row r="19391" ht="12.75" hidden="1" customHeight="1" x14ac:dyDescent="0.2"/>
    <row r="19392" ht="12.75" hidden="1" customHeight="1" x14ac:dyDescent="0.2"/>
    <row r="19393" ht="12.75" hidden="1" customHeight="1" x14ac:dyDescent="0.2"/>
    <row r="19394" ht="12.75" hidden="1" customHeight="1" x14ac:dyDescent="0.2"/>
    <row r="19395" ht="12.75" hidden="1" customHeight="1" x14ac:dyDescent="0.2"/>
    <row r="19396" ht="12.75" hidden="1" customHeight="1" x14ac:dyDescent="0.2"/>
    <row r="19397" ht="12.75" hidden="1" customHeight="1" x14ac:dyDescent="0.2"/>
    <row r="19398" ht="12.75" hidden="1" customHeight="1" x14ac:dyDescent="0.2"/>
    <row r="19399" ht="12.75" hidden="1" customHeight="1" x14ac:dyDescent="0.2"/>
    <row r="19400" ht="12.75" hidden="1" customHeight="1" x14ac:dyDescent="0.2"/>
    <row r="19401" ht="12.75" hidden="1" customHeight="1" x14ac:dyDescent="0.2"/>
    <row r="19402" ht="12.75" hidden="1" customHeight="1" x14ac:dyDescent="0.2"/>
    <row r="19403" ht="12.75" hidden="1" customHeight="1" x14ac:dyDescent="0.2"/>
    <row r="19404" ht="12.75" hidden="1" customHeight="1" x14ac:dyDescent="0.2"/>
    <row r="19405" ht="12.75" hidden="1" customHeight="1" x14ac:dyDescent="0.2"/>
    <row r="19406" ht="12.75" hidden="1" customHeight="1" x14ac:dyDescent="0.2"/>
    <row r="19407" ht="12.75" hidden="1" customHeight="1" x14ac:dyDescent="0.2"/>
    <row r="19408" ht="12.75" hidden="1" customHeight="1" x14ac:dyDescent="0.2"/>
    <row r="19409" ht="12.75" hidden="1" customHeight="1" x14ac:dyDescent="0.2"/>
    <row r="19410" ht="12.75" hidden="1" customHeight="1" x14ac:dyDescent="0.2"/>
    <row r="19411" ht="12.75" hidden="1" customHeight="1" x14ac:dyDescent="0.2"/>
    <row r="19412" ht="12.75" hidden="1" customHeight="1" x14ac:dyDescent="0.2"/>
    <row r="19413" ht="12.75" hidden="1" customHeight="1" x14ac:dyDescent="0.2"/>
    <row r="19414" ht="12.75" hidden="1" customHeight="1" x14ac:dyDescent="0.2"/>
    <row r="19415" ht="12.75" hidden="1" customHeight="1" x14ac:dyDescent="0.2"/>
    <row r="19416" ht="12.75" hidden="1" customHeight="1" x14ac:dyDescent="0.2"/>
    <row r="19417" ht="12.75" hidden="1" customHeight="1" x14ac:dyDescent="0.2"/>
    <row r="19418" ht="12.75" hidden="1" customHeight="1" x14ac:dyDescent="0.2"/>
    <row r="19419" ht="12.75" hidden="1" customHeight="1" x14ac:dyDescent="0.2"/>
    <row r="19420" ht="12.75" hidden="1" customHeight="1" x14ac:dyDescent="0.2"/>
    <row r="19421" ht="12.75" hidden="1" customHeight="1" x14ac:dyDescent="0.2"/>
    <row r="19422" ht="12.75" hidden="1" customHeight="1" x14ac:dyDescent="0.2"/>
    <row r="19423" ht="12.75" hidden="1" customHeight="1" x14ac:dyDescent="0.2"/>
    <row r="19424" ht="12.75" hidden="1" customHeight="1" x14ac:dyDescent="0.2"/>
    <row r="19425" ht="12.75" hidden="1" customHeight="1" x14ac:dyDescent="0.2"/>
    <row r="19426" ht="12.75" hidden="1" customHeight="1" x14ac:dyDescent="0.2"/>
    <row r="19427" ht="12.75" hidden="1" customHeight="1" x14ac:dyDescent="0.2"/>
    <row r="19428" ht="12.75" hidden="1" customHeight="1" x14ac:dyDescent="0.2"/>
    <row r="19429" ht="12.75" hidden="1" customHeight="1" x14ac:dyDescent="0.2"/>
    <row r="19430" ht="12.75" hidden="1" customHeight="1" x14ac:dyDescent="0.2"/>
    <row r="19431" ht="12.75" hidden="1" customHeight="1" x14ac:dyDescent="0.2"/>
    <row r="19432" ht="12.75" hidden="1" customHeight="1" x14ac:dyDescent="0.2"/>
    <row r="19433" ht="12.75" hidden="1" customHeight="1" x14ac:dyDescent="0.2"/>
    <row r="19434" ht="12.75" hidden="1" customHeight="1" x14ac:dyDescent="0.2"/>
    <row r="19435" ht="12.75" hidden="1" customHeight="1" x14ac:dyDescent="0.2"/>
    <row r="19436" ht="12.75" hidden="1" customHeight="1" x14ac:dyDescent="0.2"/>
    <row r="19437" ht="12.75" hidden="1" customHeight="1" x14ac:dyDescent="0.2"/>
    <row r="19438" ht="12.75" hidden="1" customHeight="1" x14ac:dyDescent="0.2"/>
    <row r="19439" ht="12.75" hidden="1" customHeight="1" x14ac:dyDescent="0.2"/>
    <row r="19440" ht="12.75" hidden="1" customHeight="1" x14ac:dyDescent="0.2"/>
    <row r="19441" ht="12.75" hidden="1" customHeight="1" x14ac:dyDescent="0.2"/>
    <row r="19442" ht="12.75" hidden="1" customHeight="1" x14ac:dyDescent="0.2"/>
    <row r="19443" ht="12.75" hidden="1" customHeight="1" x14ac:dyDescent="0.2"/>
    <row r="19444" ht="12.75" hidden="1" customHeight="1" x14ac:dyDescent="0.2"/>
    <row r="19445" ht="12.75" hidden="1" customHeight="1" x14ac:dyDescent="0.2"/>
    <row r="19446" ht="12.75" hidden="1" customHeight="1" x14ac:dyDescent="0.2"/>
    <row r="19447" ht="12.75" hidden="1" customHeight="1" x14ac:dyDescent="0.2"/>
    <row r="19448" ht="12.75" hidden="1" customHeight="1" x14ac:dyDescent="0.2"/>
    <row r="19449" ht="12.75" hidden="1" customHeight="1" x14ac:dyDescent="0.2"/>
    <row r="19450" ht="12.75" hidden="1" customHeight="1" x14ac:dyDescent="0.2"/>
    <row r="19451" ht="12.75" hidden="1" customHeight="1" x14ac:dyDescent="0.2"/>
    <row r="19452" ht="12.75" hidden="1" customHeight="1" x14ac:dyDescent="0.2"/>
    <row r="19453" ht="12.75" hidden="1" customHeight="1" x14ac:dyDescent="0.2"/>
    <row r="19454" ht="12.75" hidden="1" customHeight="1" x14ac:dyDescent="0.2"/>
    <row r="19455" ht="12.75" hidden="1" customHeight="1" x14ac:dyDescent="0.2"/>
    <row r="19456" ht="12.75" hidden="1" customHeight="1" x14ac:dyDescent="0.2"/>
    <row r="19457" ht="12.75" hidden="1" customHeight="1" x14ac:dyDescent="0.2"/>
    <row r="19458" ht="12.75" hidden="1" customHeight="1" x14ac:dyDescent="0.2"/>
    <row r="19459" ht="12.75" hidden="1" customHeight="1" x14ac:dyDescent="0.2"/>
    <row r="19460" ht="12.75" hidden="1" customHeight="1" x14ac:dyDescent="0.2"/>
    <row r="19461" ht="12.75" hidden="1" customHeight="1" x14ac:dyDescent="0.2"/>
    <row r="19462" ht="12.75" hidden="1" customHeight="1" x14ac:dyDescent="0.2"/>
    <row r="19463" ht="12.75" hidden="1" customHeight="1" x14ac:dyDescent="0.2"/>
    <row r="19464" ht="12.75" hidden="1" customHeight="1" x14ac:dyDescent="0.2"/>
    <row r="19465" ht="12.75" hidden="1" customHeight="1" x14ac:dyDescent="0.2"/>
    <row r="19466" ht="12.75" hidden="1" customHeight="1" x14ac:dyDescent="0.2"/>
    <row r="19467" ht="12.75" hidden="1" customHeight="1" x14ac:dyDescent="0.2"/>
    <row r="19468" ht="12.75" hidden="1" customHeight="1" x14ac:dyDescent="0.2"/>
    <row r="19469" ht="12.75" hidden="1" customHeight="1" x14ac:dyDescent="0.2"/>
    <row r="19470" ht="12.75" hidden="1" customHeight="1" x14ac:dyDescent="0.2"/>
    <row r="19471" ht="12.75" hidden="1" customHeight="1" x14ac:dyDescent="0.2"/>
    <row r="19472" ht="12.75" hidden="1" customHeight="1" x14ac:dyDescent="0.2"/>
    <row r="19473" ht="12.75" hidden="1" customHeight="1" x14ac:dyDescent="0.2"/>
    <row r="19474" ht="12.75" hidden="1" customHeight="1" x14ac:dyDescent="0.2"/>
    <row r="19475" ht="12.75" hidden="1" customHeight="1" x14ac:dyDescent="0.2"/>
    <row r="19476" ht="12.75" hidden="1" customHeight="1" x14ac:dyDescent="0.2"/>
    <row r="19477" ht="12.75" hidden="1" customHeight="1" x14ac:dyDescent="0.2"/>
    <row r="19478" ht="12.75" hidden="1" customHeight="1" x14ac:dyDescent="0.2"/>
    <row r="19479" ht="12.75" hidden="1" customHeight="1" x14ac:dyDescent="0.2"/>
    <row r="19480" ht="12.75" hidden="1" customHeight="1" x14ac:dyDescent="0.2"/>
    <row r="19481" ht="12.75" hidden="1" customHeight="1" x14ac:dyDescent="0.2"/>
    <row r="19482" ht="12.75" hidden="1" customHeight="1" x14ac:dyDescent="0.2"/>
    <row r="19483" ht="12.75" hidden="1" customHeight="1" x14ac:dyDescent="0.2"/>
    <row r="19484" ht="12.75" hidden="1" customHeight="1" x14ac:dyDescent="0.2"/>
    <row r="19485" ht="12.75" hidden="1" customHeight="1" x14ac:dyDescent="0.2"/>
    <row r="19486" ht="12.75" hidden="1" customHeight="1" x14ac:dyDescent="0.2"/>
    <row r="19487" ht="12.75" hidden="1" customHeight="1" x14ac:dyDescent="0.2"/>
    <row r="19488" ht="12.75" hidden="1" customHeight="1" x14ac:dyDescent="0.2"/>
    <row r="19489" ht="12.75" hidden="1" customHeight="1" x14ac:dyDescent="0.2"/>
    <row r="19490" ht="12.75" hidden="1" customHeight="1" x14ac:dyDescent="0.2"/>
    <row r="19491" ht="12.75" hidden="1" customHeight="1" x14ac:dyDescent="0.2"/>
    <row r="19492" ht="12.75" hidden="1" customHeight="1" x14ac:dyDescent="0.2"/>
    <row r="19493" ht="12.75" hidden="1" customHeight="1" x14ac:dyDescent="0.2"/>
    <row r="19494" ht="12.75" hidden="1" customHeight="1" x14ac:dyDescent="0.2"/>
    <row r="19495" ht="12.75" hidden="1" customHeight="1" x14ac:dyDescent="0.2"/>
    <row r="19496" ht="12.75" hidden="1" customHeight="1" x14ac:dyDescent="0.2"/>
    <row r="19497" ht="12.75" hidden="1" customHeight="1" x14ac:dyDescent="0.2"/>
    <row r="19498" ht="12.75" hidden="1" customHeight="1" x14ac:dyDescent="0.2"/>
    <row r="19499" ht="12.75" hidden="1" customHeight="1" x14ac:dyDescent="0.2"/>
    <row r="19500" ht="12.75" hidden="1" customHeight="1" x14ac:dyDescent="0.2"/>
    <row r="19501" ht="12.75" hidden="1" customHeight="1" x14ac:dyDescent="0.2"/>
    <row r="19502" ht="12.75" hidden="1" customHeight="1" x14ac:dyDescent="0.2"/>
    <row r="19503" ht="12.75" hidden="1" customHeight="1" x14ac:dyDescent="0.2"/>
    <row r="19504" ht="12.75" hidden="1" customHeight="1" x14ac:dyDescent="0.2"/>
    <row r="19505" ht="12.75" hidden="1" customHeight="1" x14ac:dyDescent="0.2"/>
    <row r="19506" ht="12.75" hidden="1" customHeight="1" x14ac:dyDescent="0.2"/>
    <row r="19507" ht="12.75" hidden="1" customHeight="1" x14ac:dyDescent="0.2"/>
    <row r="19508" ht="12.75" hidden="1" customHeight="1" x14ac:dyDescent="0.2"/>
    <row r="19509" ht="12.75" hidden="1" customHeight="1" x14ac:dyDescent="0.2"/>
    <row r="19510" ht="12.75" hidden="1" customHeight="1" x14ac:dyDescent="0.2"/>
    <row r="19511" ht="12.75" hidden="1" customHeight="1" x14ac:dyDescent="0.2"/>
    <row r="19512" ht="12.75" hidden="1" customHeight="1" x14ac:dyDescent="0.2"/>
    <row r="19513" ht="12.75" hidden="1" customHeight="1" x14ac:dyDescent="0.2"/>
    <row r="19514" ht="12.75" hidden="1" customHeight="1" x14ac:dyDescent="0.2"/>
    <row r="19515" ht="12.75" hidden="1" customHeight="1" x14ac:dyDescent="0.2"/>
    <row r="19516" ht="12.75" hidden="1" customHeight="1" x14ac:dyDescent="0.2"/>
    <row r="19517" ht="12.75" hidden="1" customHeight="1" x14ac:dyDescent="0.2"/>
    <row r="19518" ht="12.75" hidden="1" customHeight="1" x14ac:dyDescent="0.2"/>
    <row r="19519" ht="12.75" hidden="1" customHeight="1" x14ac:dyDescent="0.2"/>
    <row r="19520" ht="12.75" hidden="1" customHeight="1" x14ac:dyDescent="0.2"/>
    <row r="19521" ht="12.75" hidden="1" customHeight="1" x14ac:dyDescent="0.2"/>
    <row r="19522" ht="12.75" hidden="1" customHeight="1" x14ac:dyDescent="0.2"/>
    <row r="19523" ht="12.75" hidden="1" customHeight="1" x14ac:dyDescent="0.2"/>
    <row r="19524" ht="12.75" hidden="1" customHeight="1" x14ac:dyDescent="0.2"/>
    <row r="19525" ht="12.75" hidden="1" customHeight="1" x14ac:dyDescent="0.2"/>
    <row r="19526" ht="12.75" hidden="1" customHeight="1" x14ac:dyDescent="0.2"/>
    <row r="19527" ht="12.75" hidden="1" customHeight="1" x14ac:dyDescent="0.2"/>
    <row r="19528" ht="12.75" hidden="1" customHeight="1" x14ac:dyDescent="0.2"/>
    <row r="19529" ht="12.75" hidden="1" customHeight="1" x14ac:dyDescent="0.2"/>
    <row r="19530" ht="12.75" hidden="1" customHeight="1" x14ac:dyDescent="0.2"/>
    <row r="19531" ht="12.75" hidden="1" customHeight="1" x14ac:dyDescent="0.2"/>
    <row r="19532" ht="12.75" hidden="1" customHeight="1" x14ac:dyDescent="0.2"/>
    <row r="19533" ht="12.75" hidden="1" customHeight="1" x14ac:dyDescent="0.2"/>
    <row r="19534" ht="12.75" hidden="1" customHeight="1" x14ac:dyDescent="0.2"/>
    <row r="19535" ht="12.75" hidden="1" customHeight="1" x14ac:dyDescent="0.2"/>
    <row r="19536" ht="12.75" hidden="1" customHeight="1" x14ac:dyDescent="0.2"/>
    <row r="19537" ht="12.75" hidden="1" customHeight="1" x14ac:dyDescent="0.2"/>
    <row r="19538" ht="12.75" hidden="1" customHeight="1" x14ac:dyDescent="0.2"/>
    <row r="19539" ht="12.75" hidden="1" customHeight="1" x14ac:dyDescent="0.2"/>
    <row r="19540" ht="12.75" hidden="1" customHeight="1" x14ac:dyDescent="0.2"/>
    <row r="19541" ht="12.75" hidden="1" customHeight="1" x14ac:dyDescent="0.2"/>
    <row r="19542" ht="12.75" hidden="1" customHeight="1" x14ac:dyDescent="0.2"/>
    <row r="19543" ht="12.75" hidden="1" customHeight="1" x14ac:dyDescent="0.2"/>
    <row r="19544" ht="12.75" hidden="1" customHeight="1" x14ac:dyDescent="0.2"/>
    <row r="19545" ht="12.75" hidden="1" customHeight="1" x14ac:dyDescent="0.2"/>
    <row r="19546" ht="12.75" hidden="1" customHeight="1" x14ac:dyDescent="0.2"/>
    <row r="19547" ht="12.75" hidden="1" customHeight="1" x14ac:dyDescent="0.2"/>
    <row r="19548" ht="12.75" hidden="1" customHeight="1" x14ac:dyDescent="0.2"/>
    <row r="19549" ht="12.75" hidden="1" customHeight="1" x14ac:dyDescent="0.2"/>
    <row r="19550" ht="12.75" hidden="1" customHeight="1" x14ac:dyDescent="0.2"/>
    <row r="19551" ht="12.75" hidden="1" customHeight="1" x14ac:dyDescent="0.2"/>
    <row r="19552" ht="12.75" hidden="1" customHeight="1" x14ac:dyDescent="0.2"/>
    <row r="19553" ht="12.75" hidden="1" customHeight="1" x14ac:dyDescent="0.2"/>
    <row r="19554" ht="12.75" hidden="1" customHeight="1" x14ac:dyDescent="0.2"/>
    <row r="19555" ht="12.75" hidden="1" customHeight="1" x14ac:dyDescent="0.2"/>
    <row r="19556" ht="12.75" hidden="1" customHeight="1" x14ac:dyDescent="0.2"/>
    <row r="19557" ht="12.75" hidden="1" customHeight="1" x14ac:dyDescent="0.2"/>
    <row r="19558" ht="12.75" hidden="1" customHeight="1" x14ac:dyDescent="0.2"/>
    <row r="19559" ht="12.75" hidden="1" customHeight="1" x14ac:dyDescent="0.2"/>
    <row r="19560" ht="12.75" hidden="1" customHeight="1" x14ac:dyDescent="0.2"/>
    <row r="19561" ht="12.75" hidden="1" customHeight="1" x14ac:dyDescent="0.2"/>
    <row r="19562" ht="12.75" hidden="1" customHeight="1" x14ac:dyDescent="0.2"/>
    <row r="19563" ht="12.75" hidden="1" customHeight="1" x14ac:dyDescent="0.2"/>
    <row r="19564" ht="12.75" hidden="1" customHeight="1" x14ac:dyDescent="0.2"/>
    <row r="19565" ht="12.75" hidden="1" customHeight="1" x14ac:dyDescent="0.2"/>
    <row r="19566" ht="12.75" hidden="1" customHeight="1" x14ac:dyDescent="0.2"/>
    <row r="19567" ht="12.75" hidden="1" customHeight="1" x14ac:dyDescent="0.2"/>
    <row r="19568" ht="12.75" hidden="1" customHeight="1" x14ac:dyDescent="0.2"/>
    <row r="19569" ht="12.75" hidden="1" customHeight="1" x14ac:dyDescent="0.2"/>
    <row r="19570" ht="12.75" hidden="1" customHeight="1" x14ac:dyDescent="0.2"/>
    <row r="19571" ht="12.75" hidden="1" customHeight="1" x14ac:dyDescent="0.2"/>
    <row r="19572" ht="12.75" hidden="1" customHeight="1" x14ac:dyDescent="0.2"/>
    <row r="19573" ht="12.75" hidden="1" customHeight="1" x14ac:dyDescent="0.2"/>
    <row r="19574" ht="12.75" hidden="1" customHeight="1" x14ac:dyDescent="0.2"/>
    <row r="19575" ht="12.75" hidden="1" customHeight="1" x14ac:dyDescent="0.2"/>
    <row r="19576" ht="12.75" hidden="1" customHeight="1" x14ac:dyDescent="0.2"/>
    <row r="19577" ht="12.75" hidden="1" customHeight="1" x14ac:dyDescent="0.2"/>
    <row r="19578" ht="12.75" hidden="1" customHeight="1" x14ac:dyDescent="0.2"/>
    <row r="19579" ht="12.75" hidden="1" customHeight="1" x14ac:dyDescent="0.2"/>
    <row r="19580" ht="12.75" hidden="1" customHeight="1" x14ac:dyDescent="0.2"/>
    <row r="19581" ht="12.75" hidden="1" customHeight="1" x14ac:dyDescent="0.2"/>
    <row r="19582" ht="12.75" hidden="1" customHeight="1" x14ac:dyDescent="0.2"/>
    <row r="19583" ht="12.75" hidden="1" customHeight="1" x14ac:dyDescent="0.2"/>
    <row r="19584" ht="12.75" hidden="1" customHeight="1" x14ac:dyDescent="0.2"/>
    <row r="19585" ht="12.75" hidden="1" customHeight="1" x14ac:dyDescent="0.2"/>
    <row r="19586" ht="12.75" hidden="1" customHeight="1" x14ac:dyDescent="0.2"/>
    <row r="19587" ht="12.75" hidden="1" customHeight="1" x14ac:dyDescent="0.2"/>
    <row r="19588" ht="12.75" hidden="1" customHeight="1" x14ac:dyDescent="0.2"/>
    <row r="19589" ht="12.75" hidden="1" customHeight="1" x14ac:dyDescent="0.2"/>
    <row r="19590" ht="12.75" hidden="1" customHeight="1" x14ac:dyDescent="0.2"/>
    <row r="19591" ht="12.75" hidden="1" customHeight="1" x14ac:dyDescent="0.2"/>
    <row r="19592" ht="12.75" hidden="1" customHeight="1" x14ac:dyDescent="0.2"/>
    <row r="19593" ht="12.75" hidden="1" customHeight="1" x14ac:dyDescent="0.2"/>
    <row r="19594" ht="12.75" hidden="1" customHeight="1" x14ac:dyDescent="0.2"/>
    <row r="19595" ht="12.75" hidden="1" customHeight="1" x14ac:dyDescent="0.2"/>
    <row r="19596" ht="12.75" hidden="1" customHeight="1" x14ac:dyDescent="0.2"/>
    <row r="19597" ht="12.75" hidden="1" customHeight="1" x14ac:dyDescent="0.2"/>
    <row r="19598" ht="12.75" hidden="1" customHeight="1" x14ac:dyDescent="0.2"/>
    <row r="19599" ht="12.75" hidden="1" customHeight="1" x14ac:dyDescent="0.2"/>
    <row r="19600" ht="12.75" hidden="1" customHeight="1" x14ac:dyDescent="0.2"/>
    <row r="19601" ht="12.75" hidden="1" customHeight="1" x14ac:dyDescent="0.2"/>
    <row r="19602" ht="12.75" hidden="1" customHeight="1" x14ac:dyDescent="0.2"/>
    <row r="19603" ht="12.75" hidden="1" customHeight="1" x14ac:dyDescent="0.2"/>
    <row r="19604" ht="12.75" hidden="1" customHeight="1" x14ac:dyDescent="0.2"/>
    <row r="19605" ht="12.75" hidden="1" customHeight="1" x14ac:dyDescent="0.2"/>
    <row r="19606" ht="12.75" hidden="1" customHeight="1" x14ac:dyDescent="0.2"/>
    <row r="19607" ht="12.75" hidden="1" customHeight="1" x14ac:dyDescent="0.2"/>
    <row r="19608" ht="12.75" hidden="1" customHeight="1" x14ac:dyDescent="0.2"/>
    <row r="19609" ht="12.75" hidden="1" customHeight="1" x14ac:dyDescent="0.2"/>
    <row r="19610" ht="12.75" hidden="1" customHeight="1" x14ac:dyDescent="0.2"/>
    <row r="19611" ht="12.75" hidden="1" customHeight="1" x14ac:dyDescent="0.2"/>
    <row r="19612" ht="12.75" hidden="1" customHeight="1" x14ac:dyDescent="0.2"/>
    <row r="19613" ht="12.75" hidden="1" customHeight="1" x14ac:dyDescent="0.2"/>
    <row r="19614" ht="12.75" hidden="1" customHeight="1" x14ac:dyDescent="0.2"/>
    <row r="19615" ht="12.75" hidden="1" customHeight="1" x14ac:dyDescent="0.2"/>
    <row r="19616" ht="12.75" hidden="1" customHeight="1" x14ac:dyDescent="0.2"/>
    <row r="19617" ht="12.75" hidden="1" customHeight="1" x14ac:dyDescent="0.2"/>
    <row r="19618" ht="12.75" hidden="1" customHeight="1" x14ac:dyDescent="0.2"/>
    <row r="19619" ht="12.75" hidden="1" customHeight="1" x14ac:dyDescent="0.2"/>
    <row r="19620" ht="12.75" hidden="1" customHeight="1" x14ac:dyDescent="0.2"/>
    <row r="19621" ht="12.75" hidden="1" customHeight="1" x14ac:dyDescent="0.2"/>
    <row r="19622" ht="12.75" hidden="1" customHeight="1" x14ac:dyDescent="0.2"/>
    <row r="19623" ht="12.75" hidden="1" customHeight="1" x14ac:dyDescent="0.2"/>
    <row r="19624" ht="12.75" hidden="1" customHeight="1" x14ac:dyDescent="0.2"/>
    <row r="19625" ht="12.75" hidden="1" customHeight="1" x14ac:dyDescent="0.2"/>
    <row r="19626" ht="12.75" hidden="1" customHeight="1" x14ac:dyDescent="0.2"/>
    <row r="19627" ht="12.75" hidden="1" customHeight="1" x14ac:dyDescent="0.2"/>
    <row r="19628" ht="12.75" hidden="1" customHeight="1" x14ac:dyDescent="0.2"/>
    <row r="19629" ht="12.75" hidden="1" customHeight="1" x14ac:dyDescent="0.2"/>
    <row r="19630" ht="12.75" hidden="1" customHeight="1" x14ac:dyDescent="0.2"/>
    <row r="19631" ht="12.75" hidden="1" customHeight="1" x14ac:dyDescent="0.2"/>
    <row r="19632" ht="12.75" hidden="1" customHeight="1" x14ac:dyDescent="0.2"/>
    <row r="19633" ht="12.75" hidden="1" customHeight="1" x14ac:dyDescent="0.2"/>
    <row r="19634" ht="12.75" hidden="1" customHeight="1" x14ac:dyDescent="0.2"/>
    <row r="19635" ht="12.75" hidden="1" customHeight="1" x14ac:dyDescent="0.2"/>
    <row r="19636" ht="12.75" hidden="1" customHeight="1" x14ac:dyDescent="0.2"/>
    <row r="19637" ht="12.75" hidden="1" customHeight="1" x14ac:dyDescent="0.2"/>
    <row r="19638" ht="12.75" hidden="1" customHeight="1" x14ac:dyDescent="0.2"/>
    <row r="19639" ht="12.75" hidden="1" customHeight="1" x14ac:dyDescent="0.2"/>
    <row r="19640" ht="12.75" hidden="1" customHeight="1" x14ac:dyDescent="0.2"/>
    <row r="19641" ht="12.75" hidden="1" customHeight="1" x14ac:dyDescent="0.2"/>
    <row r="19642" ht="12.75" hidden="1" customHeight="1" x14ac:dyDescent="0.2"/>
    <row r="19643" ht="12.75" hidden="1" customHeight="1" x14ac:dyDescent="0.2"/>
    <row r="19644" ht="12.75" hidden="1" customHeight="1" x14ac:dyDescent="0.2"/>
    <row r="19645" ht="12.75" hidden="1" customHeight="1" x14ac:dyDescent="0.2"/>
    <row r="19646" ht="12.75" hidden="1" customHeight="1" x14ac:dyDescent="0.2"/>
    <row r="19647" ht="12.75" hidden="1" customHeight="1" x14ac:dyDescent="0.2"/>
    <row r="19648" ht="12.75" hidden="1" customHeight="1" x14ac:dyDescent="0.2"/>
    <row r="19649" ht="12.75" hidden="1" customHeight="1" x14ac:dyDescent="0.2"/>
    <row r="19650" ht="12.75" hidden="1" customHeight="1" x14ac:dyDescent="0.2"/>
    <row r="19651" ht="12.75" hidden="1" customHeight="1" x14ac:dyDescent="0.2"/>
    <row r="19652" ht="12.75" hidden="1" customHeight="1" x14ac:dyDescent="0.2"/>
    <row r="19653" ht="12.75" hidden="1" customHeight="1" x14ac:dyDescent="0.2"/>
    <row r="19654" ht="12.75" hidden="1" customHeight="1" x14ac:dyDescent="0.2"/>
    <row r="19655" ht="12.75" hidden="1" customHeight="1" x14ac:dyDescent="0.2"/>
    <row r="19656" ht="12.75" hidden="1" customHeight="1" x14ac:dyDescent="0.2"/>
    <row r="19657" ht="12.75" hidden="1" customHeight="1" x14ac:dyDescent="0.2"/>
    <row r="19658" ht="12.75" hidden="1" customHeight="1" x14ac:dyDescent="0.2"/>
    <row r="19659" ht="12.75" hidden="1" customHeight="1" x14ac:dyDescent="0.2"/>
    <row r="19660" ht="12.75" hidden="1" customHeight="1" x14ac:dyDescent="0.2"/>
    <row r="19661" ht="12.75" hidden="1" customHeight="1" x14ac:dyDescent="0.2"/>
    <row r="19662" ht="12.75" hidden="1" customHeight="1" x14ac:dyDescent="0.2"/>
    <row r="19663" ht="12.75" hidden="1" customHeight="1" x14ac:dyDescent="0.2"/>
    <row r="19664" ht="12.75" hidden="1" customHeight="1" x14ac:dyDescent="0.2"/>
    <row r="19665" ht="12.75" hidden="1" customHeight="1" x14ac:dyDescent="0.2"/>
    <row r="19666" ht="12.75" hidden="1" customHeight="1" x14ac:dyDescent="0.2"/>
    <row r="19667" ht="12.75" hidden="1" customHeight="1" x14ac:dyDescent="0.2"/>
    <row r="19668" ht="12.75" hidden="1" customHeight="1" x14ac:dyDescent="0.2"/>
    <row r="19669" ht="12.75" hidden="1" customHeight="1" x14ac:dyDescent="0.2"/>
    <row r="19670" ht="12.75" hidden="1" customHeight="1" x14ac:dyDescent="0.2"/>
    <row r="19671" ht="12.75" hidden="1" customHeight="1" x14ac:dyDescent="0.2"/>
    <row r="19672" ht="12.75" hidden="1" customHeight="1" x14ac:dyDescent="0.2"/>
    <row r="19673" ht="12.75" hidden="1" customHeight="1" x14ac:dyDescent="0.2"/>
    <row r="19674" ht="12.75" hidden="1" customHeight="1" x14ac:dyDescent="0.2"/>
    <row r="19675" ht="12.75" hidden="1" customHeight="1" x14ac:dyDescent="0.2"/>
    <row r="19676" ht="12.75" hidden="1" customHeight="1" x14ac:dyDescent="0.2"/>
    <row r="19677" ht="12.75" hidden="1" customHeight="1" x14ac:dyDescent="0.2"/>
    <row r="19678" ht="12.75" hidden="1" customHeight="1" x14ac:dyDescent="0.2"/>
    <row r="19679" ht="12.75" hidden="1" customHeight="1" x14ac:dyDescent="0.2"/>
    <row r="19680" ht="12.75" hidden="1" customHeight="1" x14ac:dyDescent="0.2"/>
    <row r="19681" ht="12.75" hidden="1" customHeight="1" x14ac:dyDescent="0.2"/>
    <row r="19682" ht="12.75" hidden="1" customHeight="1" x14ac:dyDescent="0.2"/>
    <row r="19683" ht="12.75" hidden="1" customHeight="1" x14ac:dyDescent="0.2"/>
    <row r="19684" ht="12.75" hidden="1" customHeight="1" x14ac:dyDescent="0.2"/>
    <row r="19685" ht="12.75" hidden="1" customHeight="1" x14ac:dyDescent="0.2"/>
    <row r="19686" ht="12.75" hidden="1" customHeight="1" x14ac:dyDescent="0.2"/>
    <row r="19687" ht="12.75" hidden="1" customHeight="1" x14ac:dyDescent="0.2"/>
    <row r="19688" ht="12.75" hidden="1" customHeight="1" x14ac:dyDescent="0.2"/>
    <row r="19689" ht="12.75" hidden="1" customHeight="1" x14ac:dyDescent="0.2"/>
    <row r="19690" ht="12.75" hidden="1" customHeight="1" x14ac:dyDescent="0.2"/>
    <row r="19691" ht="12.75" hidden="1" customHeight="1" x14ac:dyDescent="0.2"/>
    <row r="19692" ht="12.75" hidden="1" customHeight="1" x14ac:dyDescent="0.2"/>
    <row r="19693" ht="12.75" hidden="1" customHeight="1" x14ac:dyDescent="0.2"/>
    <row r="19694" ht="12.75" hidden="1" customHeight="1" x14ac:dyDescent="0.2"/>
    <row r="19695" ht="12.75" hidden="1" customHeight="1" x14ac:dyDescent="0.2"/>
    <row r="19696" ht="12.75" hidden="1" customHeight="1" x14ac:dyDescent="0.2"/>
    <row r="19697" ht="12.75" hidden="1" customHeight="1" x14ac:dyDescent="0.2"/>
    <row r="19698" ht="12.75" hidden="1" customHeight="1" x14ac:dyDescent="0.2"/>
    <row r="19699" ht="12.75" hidden="1" customHeight="1" x14ac:dyDescent="0.2"/>
    <row r="19700" ht="12.75" hidden="1" customHeight="1" x14ac:dyDescent="0.2"/>
    <row r="19701" ht="12.75" hidden="1" customHeight="1" x14ac:dyDescent="0.2"/>
    <row r="19702" ht="12.75" hidden="1" customHeight="1" x14ac:dyDescent="0.2"/>
    <row r="19703" ht="12.75" hidden="1" customHeight="1" x14ac:dyDescent="0.2"/>
    <row r="19704" ht="12.75" hidden="1" customHeight="1" x14ac:dyDescent="0.2"/>
    <row r="19705" ht="12.75" hidden="1" customHeight="1" x14ac:dyDescent="0.2"/>
    <row r="19706" ht="12.75" hidden="1" customHeight="1" x14ac:dyDescent="0.2"/>
    <row r="19707" ht="12.75" hidden="1" customHeight="1" x14ac:dyDescent="0.2"/>
    <row r="19708" ht="12.75" hidden="1" customHeight="1" x14ac:dyDescent="0.2"/>
    <row r="19709" ht="12.75" hidden="1" customHeight="1" x14ac:dyDescent="0.2"/>
    <row r="19710" ht="12.75" hidden="1" customHeight="1" x14ac:dyDescent="0.2"/>
    <row r="19711" ht="12.75" hidden="1" customHeight="1" x14ac:dyDescent="0.2"/>
    <row r="19712" ht="12.75" hidden="1" customHeight="1" x14ac:dyDescent="0.2"/>
    <row r="19713" ht="12.75" hidden="1" customHeight="1" x14ac:dyDescent="0.2"/>
    <row r="19714" ht="12.75" hidden="1" customHeight="1" x14ac:dyDescent="0.2"/>
    <row r="19715" ht="12.75" hidden="1" customHeight="1" x14ac:dyDescent="0.2"/>
    <row r="19716" ht="12.75" hidden="1" customHeight="1" x14ac:dyDescent="0.2"/>
    <row r="19717" ht="12.75" hidden="1" customHeight="1" x14ac:dyDescent="0.2"/>
    <row r="19718" ht="12.75" hidden="1" customHeight="1" x14ac:dyDescent="0.2"/>
    <row r="19719" ht="12.75" hidden="1" customHeight="1" x14ac:dyDescent="0.2"/>
    <row r="19720" ht="12.75" hidden="1" customHeight="1" x14ac:dyDescent="0.2"/>
    <row r="19721" ht="12.75" hidden="1" customHeight="1" x14ac:dyDescent="0.2"/>
    <row r="19722" ht="12.75" hidden="1" customHeight="1" x14ac:dyDescent="0.2"/>
    <row r="19723" ht="12.75" hidden="1" customHeight="1" x14ac:dyDescent="0.2"/>
    <row r="19724" ht="12.75" hidden="1" customHeight="1" x14ac:dyDescent="0.2"/>
    <row r="19725" ht="12.75" hidden="1" customHeight="1" x14ac:dyDescent="0.2"/>
    <row r="19726" ht="12.75" hidden="1" customHeight="1" x14ac:dyDescent="0.2"/>
    <row r="19727" ht="12.75" hidden="1" customHeight="1" x14ac:dyDescent="0.2"/>
    <row r="19728" ht="12.75" hidden="1" customHeight="1" x14ac:dyDescent="0.2"/>
    <row r="19729" ht="12.75" hidden="1" customHeight="1" x14ac:dyDescent="0.2"/>
    <row r="19730" ht="12.75" hidden="1" customHeight="1" x14ac:dyDescent="0.2"/>
    <row r="19731" ht="12.75" hidden="1" customHeight="1" x14ac:dyDescent="0.2"/>
    <row r="19732" ht="12.75" hidden="1" customHeight="1" x14ac:dyDescent="0.2"/>
    <row r="19733" ht="12.75" hidden="1" customHeight="1" x14ac:dyDescent="0.2"/>
    <row r="19734" ht="12.75" hidden="1" customHeight="1" x14ac:dyDescent="0.2"/>
    <row r="19735" ht="12.75" hidden="1" customHeight="1" x14ac:dyDescent="0.2"/>
    <row r="19736" ht="12.75" hidden="1" customHeight="1" x14ac:dyDescent="0.2"/>
    <row r="19737" ht="12.75" hidden="1" customHeight="1" x14ac:dyDescent="0.2"/>
    <row r="19738" ht="12.75" hidden="1" customHeight="1" x14ac:dyDescent="0.2"/>
    <row r="19739" ht="12.75" hidden="1" customHeight="1" x14ac:dyDescent="0.2"/>
    <row r="19740" ht="12.75" hidden="1" customHeight="1" x14ac:dyDescent="0.2"/>
    <row r="19741" ht="12.75" hidden="1" customHeight="1" x14ac:dyDescent="0.2"/>
    <row r="19742" ht="12.75" hidden="1" customHeight="1" x14ac:dyDescent="0.2"/>
    <row r="19743" ht="12.75" hidden="1" customHeight="1" x14ac:dyDescent="0.2"/>
    <row r="19744" ht="12.75" hidden="1" customHeight="1" x14ac:dyDescent="0.2"/>
    <row r="19745" ht="12.75" hidden="1" customHeight="1" x14ac:dyDescent="0.2"/>
    <row r="19746" ht="12.75" hidden="1" customHeight="1" x14ac:dyDescent="0.2"/>
    <row r="19747" ht="12.75" hidden="1" customHeight="1" x14ac:dyDescent="0.2"/>
    <row r="19748" ht="12.75" hidden="1" customHeight="1" x14ac:dyDescent="0.2"/>
    <row r="19749" ht="12.75" hidden="1" customHeight="1" x14ac:dyDescent="0.2"/>
    <row r="19750" ht="12.75" hidden="1" customHeight="1" x14ac:dyDescent="0.2"/>
    <row r="19751" ht="12.75" hidden="1" customHeight="1" x14ac:dyDescent="0.2"/>
    <row r="19752" ht="12.75" hidden="1" customHeight="1" x14ac:dyDescent="0.2"/>
    <row r="19753" ht="12.75" hidden="1" customHeight="1" x14ac:dyDescent="0.2"/>
    <row r="19754" ht="12.75" hidden="1" customHeight="1" x14ac:dyDescent="0.2"/>
    <row r="19755" ht="12.75" hidden="1" customHeight="1" x14ac:dyDescent="0.2"/>
    <row r="19756" ht="12.75" hidden="1" customHeight="1" x14ac:dyDescent="0.2"/>
    <row r="19757" ht="12.75" hidden="1" customHeight="1" x14ac:dyDescent="0.2"/>
    <row r="19758" ht="12.75" hidden="1" customHeight="1" x14ac:dyDescent="0.2"/>
    <row r="19759" ht="12.75" hidden="1" customHeight="1" x14ac:dyDescent="0.2"/>
    <row r="19760" ht="12.75" hidden="1" customHeight="1" x14ac:dyDescent="0.2"/>
    <row r="19761" ht="12.75" hidden="1" customHeight="1" x14ac:dyDescent="0.2"/>
    <row r="19762" ht="12.75" hidden="1" customHeight="1" x14ac:dyDescent="0.2"/>
    <row r="19763" ht="12.75" hidden="1" customHeight="1" x14ac:dyDescent="0.2"/>
    <row r="19764" ht="12.75" hidden="1" customHeight="1" x14ac:dyDescent="0.2"/>
    <row r="19765" ht="12.75" hidden="1" customHeight="1" x14ac:dyDescent="0.2"/>
    <row r="19766" ht="12.75" hidden="1" customHeight="1" x14ac:dyDescent="0.2"/>
    <row r="19767" ht="12.75" hidden="1" customHeight="1" x14ac:dyDescent="0.2"/>
    <row r="19768" ht="12.75" hidden="1" customHeight="1" x14ac:dyDescent="0.2"/>
    <row r="19769" ht="12.75" hidden="1" customHeight="1" x14ac:dyDescent="0.2"/>
    <row r="19770" ht="12.75" hidden="1" customHeight="1" x14ac:dyDescent="0.2"/>
    <row r="19771" ht="12.75" hidden="1" customHeight="1" x14ac:dyDescent="0.2"/>
    <row r="19772" ht="12.75" hidden="1" customHeight="1" x14ac:dyDescent="0.2"/>
    <row r="19773" ht="12.75" hidden="1" customHeight="1" x14ac:dyDescent="0.2"/>
    <row r="19774" ht="12.75" hidden="1" customHeight="1" x14ac:dyDescent="0.2"/>
    <row r="19775" ht="12.75" hidden="1" customHeight="1" x14ac:dyDescent="0.2"/>
    <row r="19776" ht="12.75" hidden="1" customHeight="1" x14ac:dyDescent="0.2"/>
    <row r="19777" ht="12.75" hidden="1" customHeight="1" x14ac:dyDescent="0.2"/>
    <row r="19778" ht="12.75" hidden="1" customHeight="1" x14ac:dyDescent="0.2"/>
    <row r="19779" ht="12.75" hidden="1" customHeight="1" x14ac:dyDescent="0.2"/>
    <row r="19780" ht="12.75" hidden="1" customHeight="1" x14ac:dyDescent="0.2"/>
    <row r="19781" ht="12.75" hidden="1" customHeight="1" x14ac:dyDescent="0.2"/>
    <row r="19782" ht="12.75" hidden="1" customHeight="1" x14ac:dyDescent="0.2"/>
    <row r="19783" ht="12.75" hidden="1" customHeight="1" x14ac:dyDescent="0.2"/>
    <row r="19784" ht="12.75" hidden="1" customHeight="1" x14ac:dyDescent="0.2"/>
    <row r="19785" ht="12.75" hidden="1" customHeight="1" x14ac:dyDescent="0.2"/>
    <row r="19786" ht="12.75" hidden="1" customHeight="1" x14ac:dyDescent="0.2"/>
    <row r="19787" ht="12.75" hidden="1" customHeight="1" x14ac:dyDescent="0.2"/>
    <row r="19788" ht="12.75" hidden="1" customHeight="1" x14ac:dyDescent="0.2"/>
    <row r="19789" ht="12.75" hidden="1" customHeight="1" x14ac:dyDescent="0.2"/>
    <row r="19790" ht="12.75" hidden="1" customHeight="1" x14ac:dyDescent="0.2"/>
    <row r="19791" ht="12.75" hidden="1" customHeight="1" x14ac:dyDescent="0.2"/>
    <row r="19792" ht="12.75" hidden="1" customHeight="1" x14ac:dyDescent="0.2"/>
    <row r="19793" ht="12.75" hidden="1" customHeight="1" x14ac:dyDescent="0.2"/>
    <row r="19794" ht="12.75" hidden="1" customHeight="1" x14ac:dyDescent="0.2"/>
    <row r="19795" ht="12.75" hidden="1" customHeight="1" x14ac:dyDescent="0.2"/>
    <row r="19796" ht="12.75" hidden="1" customHeight="1" x14ac:dyDescent="0.2"/>
    <row r="19797" ht="12.75" hidden="1" customHeight="1" x14ac:dyDescent="0.2"/>
    <row r="19798" ht="12.75" hidden="1" customHeight="1" x14ac:dyDescent="0.2"/>
    <row r="19799" ht="12.75" hidden="1" customHeight="1" x14ac:dyDescent="0.2"/>
    <row r="19800" ht="12.75" hidden="1" customHeight="1" x14ac:dyDescent="0.2"/>
    <row r="19801" ht="12.75" hidden="1" customHeight="1" x14ac:dyDescent="0.2"/>
    <row r="19802" ht="12.75" hidden="1" customHeight="1" x14ac:dyDescent="0.2"/>
    <row r="19803" ht="12.75" hidden="1" customHeight="1" x14ac:dyDescent="0.2"/>
    <row r="19804" ht="12.75" hidden="1" customHeight="1" x14ac:dyDescent="0.2"/>
    <row r="19805" ht="12.75" hidden="1" customHeight="1" x14ac:dyDescent="0.2"/>
    <row r="19806" ht="12.75" hidden="1" customHeight="1" x14ac:dyDescent="0.2"/>
    <row r="19807" ht="12.75" hidden="1" customHeight="1" x14ac:dyDescent="0.2"/>
    <row r="19808" ht="12.75" hidden="1" customHeight="1" x14ac:dyDescent="0.2"/>
    <row r="19809" ht="12.75" hidden="1" customHeight="1" x14ac:dyDescent="0.2"/>
    <row r="19810" ht="12.75" hidden="1" customHeight="1" x14ac:dyDescent="0.2"/>
    <row r="19811" ht="12.75" hidden="1" customHeight="1" x14ac:dyDescent="0.2"/>
    <row r="19812" ht="12.75" hidden="1" customHeight="1" x14ac:dyDescent="0.2"/>
    <row r="19813" ht="12.75" hidden="1" customHeight="1" x14ac:dyDescent="0.2"/>
    <row r="19814" ht="12.75" hidden="1" customHeight="1" x14ac:dyDescent="0.2"/>
    <row r="19815" ht="12.75" hidden="1" customHeight="1" x14ac:dyDescent="0.2"/>
    <row r="19816" ht="12.75" hidden="1" customHeight="1" x14ac:dyDescent="0.2"/>
    <row r="19817" ht="12.75" hidden="1" customHeight="1" x14ac:dyDescent="0.2"/>
    <row r="19818" ht="12.75" hidden="1" customHeight="1" x14ac:dyDescent="0.2"/>
    <row r="19819" ht="12.75" hidden="1" customHeight="1" x14ac:dyDescent="0.2"/>
    <row r="19820" ht="12.75" hidden="1" customHeight="1" x14ac:dyDescent="0.2"/>
    <row r="19821" ht="12.75" hidden="1" customHeight="1" x14ac:dyDescent="0.2"/>
    <row r="19822" ht="12.75" hidden="1" customHeight="1" x14ac:dyDescent="0.2"/>
    <row r="19823" ht="12.75" hidden="1" customHeight="1" x14ac:dyDescent="0.2"/>
    <row r="19824" ht="12.75" hidden="1" customHeight="1" x14ac:dyDescent="0.2"/>
    <row r="19825" ht="12.75" hidden="1" customHeight="1" x14ac:dyDescent="0.2"/>
    <row r="19826" ht="12.75" hidden="1" customHeight="1" x14ac:dyDescent="0.2"/>
    <row r="19827" ht="12.75" hidden="1" customHeight="1" x14ac:dyDescent="0.2"/>
    <row r="19828" ht="12.75" hidden="1" customHeight="1" x14ac:dyDescent="0.2"/>
    <row r="19829" ht="12.75" hidden="1" customHeight="1" x14ac:dyDescent="0.2"/>
    <row r="19830" ht="12.75" hidden="1" customHeight="1" x14ac:dyDescent="0.2"/>
    <row r="19831" ht="12.75" hidden="1" customHeight="1" x14ac:dyDescent="0.2"/>
    <row r="19832" ht="12.75" hidden="1" customHeight="1" x14ac:dyDescent="0.2"/>
    <row r="19833" ht="12.75" hidden="1" customHeight="1" x14ac:dyDescent="0.2"/>
    <row r="19834" ht="12.75" hidden="1" customHeight="1" x14ac:dyDescent="0.2"/>
    <row r="19835" ht="12.75" hidden="1" customHeight="1" x14ac:dyDescent="0.2"/>
    <row r="19836" ht="12.75" hidden="1" customHeight="1" x14ac:dyDescent="0.2"/>
    <row r="19837" ht="12.75" hidden="1" customHeight="1" x14ac:dyDescent="0.2"/>
    <row r="19838" ht="12.75" hidden="1" customHeight="1" x14ac:dyDescent="0.2"/>
    <row r="19839" ht="12.75" hidden="1" customHeight="1" x14ac:dyDescent="0.2"/>
    <row r="19840" ht="12.75" hidden="1" customHeight="1" x14ac:dyDescent="0.2"/>
    <row r="19841" ht="12.75" hidden="1" customHeight="1" x14ac:dyDescent="0.2"/>
    <row r="19842" ht="12.75" hidden="1" customHeight="1" x14ac:dyDescent="0.2"/>
    <row r="19843" ht="12.75" hidden="1" customHeight="1" x14ac:dyDescent="0.2"/>
    <row r="19844" ht="12.75" hidden="1" customHeight="1" x14ac:dyDescent="0.2"/>
    <row r="19845" ht="12.75" hidden="1" customHeight="1" x14ac:dyDescent="0.2"/>
    <row r="19846" ht="12.75" hidden="1" customHeight="1" x14ac:dyDescent="0.2"/>
    <row r="19847" ht="12.75" hidden="1" customHeight="1" x14ac:dyDescent="0.2"/>
    <row r="19848" ht="12.75" hidden="1" customHeight="1" x14ac:dyDescent="0.2"/>
    <row r="19849" ht="12.75" hidden="1" customHeight="1" x14ac:dyDescent="0.2"/>
    <row r="19850" ht="12.75" hidden="1" customHeight="1" x14ac:dyDescent="0.2"/>
    <row r="19851" ht="12.75" hidden="1" customHeight="1" x14ac:dyDescent="0.2"/>
    <row r="19852" ht="12.75" hidden="1" customHeight="1" x14ac:dyDescent="0.2"/>
    <row r="19853" ht="12.75" hidden="1" customHeight="1" x14ac:dyDescent="0.2"/>
    <row r="19854" ht="12.75" hidden="1" customHeight="1" x14ac:dyDescent="0.2"/>
    <row r="19855" ht="12.75" hidden="1" customHeight="1" x14ac:dyDescent="0.2"/>
    <row r="19856" ht="12.75" hidden="1" customHeight="1" x14ac:dyDescent="0.2"/>
    <row r="19857" ht="12.75" hidden="1" customHeight="1" x14ac:dyDescent="0.2"/>
    <row r="19858" ht="12.75" hidden="1" customHeight="1" x14ac:dyDescent="0.2"/>
    <row r="19859" ht="12.75" hidden="1" customHeight="1" x14ac:dyDescent="0.2"/>
    <row r="19860" ht="12.75" hidden="1" customHeight="1" x14ac:dyDescent="0.2"/>
    <row r="19861" ht="12.75" hidden="1" customHeight="1" x14ac:dyDescent="0.2"/>
    <row r="19862" ht="12.75" hidden="1" customHeight="1" x14ac:dyDescent="0.2"/>
    <row r="19863" ht="12.75" hidden="1" customHeight="1" x14ac:dyDescent="0.2"/>
    <row r="19864" ht="12.75" hidden="1" customHeight="1" x14ac:dyDescent="0.2"/>
    <row r="19865" ht="12.75" hidden="1" customHeight="1" x14ac:dyDescent="0.2"/>
    <row r="19866" ht="12.75" hidden="1" customHeight="1" x14ac:dyDescent="0.2"/>
    <row r="19867" ht="12.75" hidden="1" customHeight="1" x14ac:dyDescent="0.2"/>
    <row r="19868" ht="12.75" hidden="1" customHeight="1" x14ac:dyDescent="0.2"/>
    <row r="19869" ht="12.75" hidden="1" customHeight="1" x14ac:dyDescent="0.2"/>
    <row r="19870" ht="12.75" hidden="1" customHeight="1" x14ac:dyDescent="0.2"/>
    <row r="19871" ht="12.75" hidden="1" customHeight="1" x14ac:dyDescent="0.2"/>
    <row r="19872" ht="12.75" hidden="1" customHeight="1" x14ac:dyDescent="0.2"/>
    <row r="19873" ht="12.75" hidden="1" customHeight="1" x14ac:dyDescent="0.2"/>
    <row r="19874" ht="12.75" hidden="1" customHeight="1" x14ac:dyDescent="0.2"/>
    <row r="19875" ht="12.75" hidden="1" customHeight="1" x14ac:dyDescent="0.2"/>
    <row r="19876" ht="12.75" hidden="1" customHeight="1" x14ac:dyDescent="0.2"/>
    <row r="19877" ht="12.75" hidden="1" customHeight="1" x14ac:dyDescent="0.2"/>
    <row r="19878" ht="12.75" hidden="1" customHeight="1" x14ac:dyDescent="0.2"/>
    <row r="19879" ht="12.75" hidden="1" customHeight="1" x14ac:dyDescent="0.2"/>
    <row r="19880" ht="12.75" hidden="1" customHeight="1" x14ac:dyDescent="0.2"/>
    <row r="19881" ht="12.75" hidden="1" customHeight="1" x14ac:dyDescent="0.2"/>
    <row r="19882" ht="12.75" hidden="1" customHeight="1" x14ac:dyDescent="0.2"/>
    <row r="19883" ht="12.75" hidden="1" customHeight="1" x14ac:dyDescent="0.2"/>
    <row r="19884" ht="12.75" hidden="1" customHeight="1" x14ac:dyDescent="0.2"/>
    <row r="19885" ht="12.75" hidden="1" customHeight="1" x14ac:dyDescent="0.2"/>
    <row r="19886" ht="12.75" hidden="1" customHeight="1" x14ac:dyDescent="0.2"/>
    <row r="19887" ht="12.75" hidden="1" customHeight="1" x14ac:dyDescent="0.2"/>
    <row r="19888" ht="12.75" hidden="1" customHeight="1" x14ac:dyDescent="0.2"/>
    <row r="19889" ht="12.75" hidden="1" customHeight="1" x14ac:dyDescent="0.2"/>
    <row r="19890" ht="12.75" hidden="1" customHeight="1" x14ac:dyDescent="0.2"/>
    <row r="19891" ht="12.75" hidden="1" customHeight="1" x14ac:dyDescent="0.2"/>
    <row r="19892" ht="12.75" hidden="1" customHeight="1" x14ac:dyDescent="0.2"/>
    <row r="19893" ht="12.75" hidden="1" customHeight="1" x14ac:dyDescent="0.2"/>
    <row r="19894" ht="12.75" hidden="1" customHeight="1" x14ac:dyDescent="0.2"/>
    <row r="19895" ht="12.75" hidden="1" customHeight="1" x14ac:dyDescent="0.2"/>
    <row r="19896" ht="12.75" hidden="1" customHeight="1" x14ac:dyDescent="0.2"/>
    <row r="19897" ht="12.75" hidden="1" customHeight="1" x14ac:dyDescent="0.2"/>
    <row r="19898" ht="12.75" hidden="1" customHeight="1" x14ac:dyDescent="0.2"/>
    <row r="19899" ht="12.75" hidden="1" customHeight="1" x14ac:dyDescent="0.2"/>
    <row r="19900" ht="12.75" hidden="1" customHeight="1" x14ac:dyDescent="0.2"/>
    <row r="19901" ht="12.75" hidden="1" customHeight="1" x14ac:dyDescent="0.2"/>
    <row r="19902" ht="12.75" hidden="1" customHeight="1" x14ac:dyDescent="0.2"/>
    <row r="19903" ht="12.75" hidden="1" customHeight="1" x14ac:dyDescent="0.2"/>
    <row r="19904" ht="12.75" hidden="1" customHeight="1" x14ac:dyDescent="0.2"/>
    <row r="19905" ht="12.75" hidden="1" customHeight="1" x14ac:dyDescent="0.2"/>
    <row r="19906" ht="12.75" hidden="1" customHeight="1" x14ac:dyDescent="0.2"/>
    <row r="19907" ht="12.75" hidden="1" customHeight="1" x14ac:dyDescent="0.2"/>
    <row r="19908" ht="12.75" hidden="1" customHeight="1" x14ac:dyDescent="0.2"/>
    <row r="19909" ht="12.75" hidden="1" customHeight="1" x14ac:dyDescent="0.2"/>
    <row r="19910" ht="12.75" hidden="1" customHeight="1" x14ac:dyDescent="0.2"/>
    <row r="19911" ht="12.75" hidden="1" customHeight="1" x14ac:dyDescent="0.2"/>
    <row r="19912" ht="12.75" hidden="1" customHeight="1" x14ac:dyDescent="0.2"/>
    <row r="19913" ht="12.75" hidden="1" customHeight="1" x14ac:dyDescent="0.2"/>
    <row r="19914" ht="12.75" hidden="1" customHeight="1" x14ac:dyDescent="0.2"/>
    <row r="19915" ht="12.75" hidden="1" customHeight="1" x14ac:dyDescent="0.2"/>
    <row r="19916" ht="12.75" hidden="1" customHeight="1" x14ac:dyDescent="0.2"/>
    <row r="19917" ht="12.75" hidden="1" customHeight="1" x14ac:dyDescent="0.2"/>
    <row r="19918" ht="12.75" hidden="1" customHeight="1" x14ac:dyDescent="0.2"/>
    <row r="19919" ht="12.75" hidden="1" customHeight="1" x14ac:dyDescent="0.2"/>
    <row r="19920" ht="12.75" hidden="1" customHeight="1" x14ac:dyDescent="0.2"/>
    <row r="19921" ht="12.75" hidden="1" customHeight="1" x14ac:dyDescent="0.2"/>
    <row r="19922" ht="12.75" hidden="1" customHeight="1" x14ac:dyDescent="0.2"/>
    <row r="19923" ht="12.75" hidden="1" customHeight="1" x14ac:dyDescent="0.2"/>
    <row r="19924" ht="12.75" hidden="1" customHeight="1" x14ac:dyDescent="0.2"/>
    <row r="19925" ht="12.75" hidden="1" customHeight="1" x14ac:dyDescent="0.2"/>
    <row r="19926" ht="12.75" hidden="1" customHeight="1" x14ac:dyDescent="0.2"/>
    <row r="19927" ht="12.75" hidden="1" customHeight="1" x14ac:dyDescent="0.2"/>
    <row r="19928" ht="12.75" hidden="1" customHeight="1" x14ac:dyDescent="0.2"/>
    <row r="19929" ht="12.75" hidden="1" customHeight="1" x14ac:dyDescent="0.2"/>
    <row r="19930" ht="12.75" hidden="1" customHeight="1" x14ac:dyDescent="0.2"/>
    <row r="19931" ht="12.75" hidden="1" customHeight="1" x14ac:dyDescent="0.2"/>
    <row r="19932" ht="12.75" hidden="1" customHeight="1" x14ac:dyDescent="0.2"/>
    <row r="19933" ht="12.75" hidden="1" customHeight="1" x14ac:dyDescent="0.2"/>
    <row r="19934" ht="12.75" hidden="1" customHeight="1" x14ac:dyDescent="0.2"/>
    <row r="19935" ht="12.75" hidden="1" customHeight="1" x14ac:dyDescent="0.2"/>
    <row r="19936" ht="12.75" hidden="1" customHeight="1" x14ac:dyDescent="0.2"/>
    <row r="19937" ht="12.75" hidden="1" customHeight="1" x14ac:dyDescent="0.2"/>
    <row r="19938" ht="12.75" hidden="1" customHeight="1" x14ac:dyDescent="0.2"/>
    <row r="19939" ht="12.75" hidden="1" customHeight="1" x14ac:dyDescent="0.2"/>
    <row r="19940" ht="12.75" hidden="1" customHeight="1" x14ac:dyDescent="0.2"/>
    <row r="19941" ht="12.75" hidden="1" customHeight="1" x14ac:dyDescent="0.2"/>
    <row r="19942" ht="12.75" hidden="1" customHeight="1" x14ac:dyDescent="0.2"/>
    <row r="19943" ht="12.75" hidden="1" customHeight="1" x14ac:dyDescent="0.2"/>
    <row r="19944" ht="12.75" hidden="1" customHeight="1" x14ac:dyDescent="0.2"/>
    <row r="19945" ht="12.75" hidden="1" customHeight="1" x14ac:dyDescent="0.2"/>
    <row r="19946" ht="12.75" hidden="1" customHeight="1" x14ac:dyDescent="0.2"/>
    <row r="19947" ht="12.75" hidden="1" customHeight="1" x14ac:dyDescent="0.2"/>
    <row r="19948" ht="12.75" hidden="1" customHeight="1" x14ac:dyDescent="0.2"/>
    <row r="19949" ht="12.75" hidden="1" customHeight="1" x14ac:dyDescent="0.2"/>
    <row r="19950" ht="12.75" hidden="1" customHeight="1" x14ac:dyDescent="0.2"/>
    <row r="19951" ht="12.75" hidden="1" customHeight="1" x14ac:dyDescent="0.2"/>
    <row r="19952" ht="12.75" hidden="1" customHeight="1" x14ac:dyDescent="0.2"/>
    <row r="19953" ht="12.75" hidden="1" customHeight="1" x14ac:dyDescent="0.2"/>
    <row r="19954" ht="12.75" hidden="1" customHeight="1" x14ac:dyDescent="0.2"/>
    <row r="19955" ht="12.75" hidden="1" customHeight="1" x14ac:dyDescent="0.2"/>
    <row r="19956" ht="12.75" hidden="1" customHeight="1" x14ac:dyDescent="0.2"/>
    <row r="19957" ht="12.75" hidden="1" customHeight="1" x14ac:dyDescent="0.2"/>
    <row r="19958" ht="12.75" hidden="1" customHeight="1" x14ac:dyDescent="0.2"/>
    <row r="19959" ht="12.75" hidden="1" customHeight="1" x14ac:dyDescent="0.2"/>
    <row r="19960" ht="12.75" hidden="1" customHeight="1" x14ac:dyDescent="0.2"/>
    <row r="19961" ht="12.75" hidden="1" customHeight="1" x14ac:dyDescent="0.2"/>
    <row r="19962" ht="12.75" hidden="1" customHeight="1" x14ac:dyDescent="0.2"/>
    <row r="19963" ht="12.75" hidden="1" customHeight="1" x14ac:dyDescent="0.2"/>
    <row r="19964" ht="12.75" hidden="1" customHeight="1" x14ac:dyDescent="0.2"/>
    <row r="19965" ht="12.75" hidden="1" customHeight="1" x14ac:dyDescent="0.2"/>
    <row r="19966" ht="12.75" hidden="1" customHeight="1" x14ac:dyDescent="0.2"/>
    <row r="19967" ht="12.75" hidden="1" customHeight="1" x14ac:dyDescent="0.2"/>
    <row r="19968" ht="12.75" hidden="1" customHeight="1" x14ac:dyDescent="0.2"/>
    <row r="19969" ht="12.75" hidden="1" customHeight="1" x14ac:dyDescent="0.2"/>
    <row r="19970" ht="12.75" hidden="1" customHeight="1" x14ac:dyDescent="0.2"/>
    <row r="19971" ht="12.75" hidden="1" customHeight="1" x14ac:dyDescent="0.2"/>
    <row r="19972" ht="12.75" hidden="1" customHeight="1" x14ac:dyDescent="0.2"/>
    <row r="19973" ht="12.75" hidden="1" customHeight="1" x14ac:dyDescent="0.2"/>
    <row r="19974" ht="12.75" hidden="1" customHeight="1" x14ac:dyDescent="0.2"/>
    <row r="19975" ht="12.75" hidden="1" customHeight="1" x14ac:dyDescent="0.2"/>
    <row r="19976" ht="12.75" hidden="1" customHeight="1" x14ac:dyDescent="0.2"/>
    <row r="19977" ht="12.75" hidden="1" customHeight="1" x14ac:dyDescent="0.2"/>
    <row r="19978" ht="12.75" hidden="1" customHeight="1" x14ac:dyDescent="0.2"/>
    <row r="19979" ht="12.75" hidden="1" customHeight="1" x14ac:dyDescent="0.2"/>
    <row r="19980" ht="12.75" hidden="1" customHeight="1" x14ac:dyDescent="0.2"/>
    <row r="19981" ht="12.75" hidden="1" customHeight="1" x14ac:dyDescent="0.2"/>
    <row r="19982" ht="12.75" hidden="1" customHeight="1" x14ac:dyDescent="0.2"/>
    <row r="19983" ht="12.75" hidden="1" customHeight="1" x14ac:dyDescent="0.2"/>
    <row r="19984" ht="12.75" hidden="1" customHeight="1" x14ac:dyDescent="0.2"/>
    <row r="19985" ht="12.75" hidden="1" customHeight="1" x14ac:dyDescent="0.2"/>
    <row r="19986" ht="12.75" hidden="1" customHeight="1" x14ac:dyDescent="0.2"/>
    <row r="19987" ht="12.75" hidden="1" customHeight="1" x14ac:dyDescent="0.2"/>
    <row r="19988" ht="12.75" hidden="1" customHeight="1" x14ac:dyDescent="0.2"/>
    <row r="19989" ht="12.75" hidden="1" customHeight="1" x14ac:dyDescent="0.2"/>
    <row r="19990" ht="12.75" hidden="1" customHeight="1" x14ac:dyDescent="0.2"/>
    <row r="19991" ht="12.75" hidden="1" customHeight="1" x14ac:dyDescent="0.2"/>
    <row r="19992" ht="12.75" hidden="1" customHeight="1" x14ac:dyDescent="0.2"/>
    <row r="19993" ht="12.75" hidden="1" customHeight="1" x14ac:dyDescent="0.2"/>
    <row r="19994" ht="12.75" hidden="1" customHeight="1" x14ac:dyDescent="0.2"/>
    <row r="19995" ht="12.75" hidden="1" customHeight="1" x14ac:dyDescent="0.2"/>
    <row r="19996" ht="12.75" hidden="1" customHeight="1" x14ac:dyDescent="0.2"/>
    <row r="19997" ht="12.75" hidden="1" customHeight="1" x14ac:dyDescent="0.2"/>
    <row r="19998" ht="12.75" hidden="1" customHeight="1" x14ac:dyDescent="0.2"/>
    <row r="19999" ht="12.75" hidden="1" customHeight="1" x14ac:dyDescent="0.2"/>
    <row r="20000" ht="12.75" hidden="1" customHeight="1" x14ac:dyDescent="0.2"/>
    <row r="20001" ht="12.75" hidden="1" customHeight="1" x14ac:dyDescent="0.2"/>
    <row r="20002" ht="12.75" hidden="1" customHeight="1" x14ac:dyDescent="0.2"/>
    <row r="20003" ht="12.75" hidden="1" customHeight="1" x14ac:dyDescent="0.2"/>
    <row r="20004" ht="12.75" hidden="1" customHeight="1" x14ac:dyDescent="0.2"/>
    <row r="20005" ht="12.75" hidden="1" customHeight="1" x14ac:dyDescent="0.2"/>
    <row r="20006" ht="12.75" hidden="1" customHeight="1" x14ac:dyDescent="0.2"/>
    <row r="20007" ht="12.75" hidden="1" customHeight="1" x14ac:dyDescent="0.2"/>
    <row r="20008" ht="12.75" hidden="1" customHeight="1" x14ac:dyDescent="0.2"/>
    <row r="20009" ht="12.75" hidden="1" customHeight="1" x14ac:dyDescent="0.2"/>
    <row r="20010" ht="12.75" hidden="1" customHeight="1" x14ac:dyDescent="0.2"/>
    <row r="20011" ht="12.75" hidden="1" customHeight="1" x14ac:dyDescent="0.2"/>
    <row r="20012" ht="12.75" hidden="1" customHeight="1" x14ac:dyDescent="0.2"/>
    <row r="20013" ht="12.75" hidden="1" customHeight="1" x14ac:dyDescent="0.2"/>
    <row r="20014" ht="12.75" hidden="1" customHeight="1" x14ac:dyDescent="0.2"/>
    <row r="20015" ht="12.75" hidden="1" customHeight="1" x14ac:dyDescent="0.2"/>
    <row r="20016" ht="12.75" hidden="1" customHeight="1" x14ac:dyDescent="0.2"/>
    <row r="20017" ht="12.75" hidden="1" customHeight="1" x14ac:dyDescent="0.2"/>
    <row r="20018" ht="12.75" hidden="1" customHeight="1" x14ac:dyDescent="0.2"/>
    <row r="20019" ht="12.75" hidden="1" customHeight="1" x14ac:dyDescent="0.2"/>
    <row r="20020" ht="12.75" hidden="1" customHeight="1" x14ac:dyDescent="0.2"/>
    <row r="20021" ht="12.75" hidden="1" customHeight="1" x14ac:dyDescent="0.2"/>
    <row r="20022" ht="12.75" hidden="1" customHeight="1" x14ac:dyDescent="0.2"/>
    <row r="20023" ht="12.75" hidden="1" customHeight="1" x14ac:dyDescent="0.2"/>
    <row r="20024" ht="12.75" hidden="1" customHeight="1" x14ac:dyDescent="0.2"/>
    <row r="20025" ht="12.75" hidden="1" customHeight="1" x14ac:dyDescent="0.2"/>
    <row r="20026" ht="12.75" hidden="1" customHeight="1" x14ac:dyDescent="0.2"/>
    <row r="20027" ht="12.75" hidden="1" customHeight="1" x14ac:dyDescent="0.2"/>
    <row r="20028" ht="12.75" hidden="1" customHeight="1" x14ac:dyDescent="0.2"/>
    <row r="20029" ht="12.75" hidden="1" customHeight="1" x14ac:dyDescent="0.2"/>
    <row r="20030" ht="12.75" hidden="1" customHeight="1" x14ac:dyDescent="0.2"/>
    <row r="20031" ht="12.75" hidden="1" customHeight="1" x14ac:dyDescent="0.2"/>
    <row r="20032" ht="12.75" hidden="1" customHeight="1" x14ac:dyDescent="0.2"/>
    <row r="20033" ht="12.75" hidden="1" customHeight="1" x14ac:dyDescent="0.2"/>
    <row r="20034" ht="12.75" hidden="1" customHeight="1" x14ac:dyDescent="0.2"/>
    <row r="20035" ht="12.75" hidden="1" customHeight="1" x14ac:dyDescent="0.2"/>
    <row r="20036" ht="12.75" hidden="1" customHeight="1" x14ac:dyDescent="0.2"/>
    <row r="20037" ht="12.75" hidden="1" customHeight="1" x14ac:dyDescent="0.2"/>
    <row r="20038" ht="12.75" hidden="1" customHeight="1" x14ac:dyDescent="0.2"/>
    <row r="20039" ht="12.75" hidden="1" customHeight="1" x14ac:dyDescent="0.2"/>
    <row r="20040" ht="12.75" hidden="1" customHeight="1" x14ac:dyDescent="0.2"/>
    <row r="20041" ht="12.75" hidden="1" customHeight="1" x14ac:dyDescent="0.2"/>
    <row r="20042" ht="12.75" hidden="1" customHeight="1" x14ac:dyDescent="0.2"/>
    <row r="20043" ht="12.75" hidden="1" customHeight="1" x14ac:dyDescent="0.2"/>
    <row r="20044" ht="12.75" hidden="1" customHeight="1" x14ac:dyDescent="0.2"/>
    <row r="20045" ht="12.75" hidden="1" customHeight="1" x14ac:dyDescent="0.2"/>
    <row r="20046" ht="12.75" hidden="1" customHeight="1" x14ac:dyDescent="0.2"/>
    <row r="20047" ht="12.75" hidden="1" customHeight="1" x14ac:dyDescent="0.2"/>
    <row r="20048" ht="12.75" hidden="1" customHeight="1" x14ac:dyDescent="0.2"/>
    <row r="20049" ht="12.75" hidden="1" customHeight="1" x14ac:dyDescent="0.2"/>
    <row r="20050" ht="12.75" hidden="1" customHeight="1" x14ac:dyDescent="0.2"/>
    <row r="20051" ht="12.75" hidden="1" customHeight="1" x14ac:dyDescent="0.2"/>
    <row r="20052" ht="12.75" hidden="1" customHeight="1" x14ac:dyDescent="0.2"/>
    <row r="20053" ht="12.75" hidden="1" customHeight="1" x14ac:dyDescent="0.2"/>
    <row r="20054" ht="12.75" hidden="1" customHeight="1" x14ac:dyDescent="0.2"/>
    <row r="20055" ht="12.75" hidden="1" customHeight="1" x14ac:dyDescent="0.2"/>
    <row r="20056" ht="12.75" hidden="1" customHeight="1" x14ac:dyDescent="0.2"/>
    <row r="20057" ht="12.75" hidden="1" customHeight="1" x14ac:dyDescent="0.2"/>
    <row r="20058" ht="12.75" hidden="1" customHeight="1" x14ac:dyDescent="0.2"/>
    <row r="20059" ht="12.75" hidden="1" customHeight="1" x14ac:dyDescent="0.2"/>
    <row r="20060" ht="12.75" hidden="1" customHeight="1" x14ac:dyDescent="0.2"/>
    <row r="20061" ht="12.75" hidden="1" customHeight="1" x14ac:dyDescent="0.2"/>
    <row r="20062" ht="12.75" hidden="1" customHeight="1" x14ac:dyDescent="0.2"/>
    <row r="20063" ht="12.75" hidden="1" customHeight="1" x14ac:dyDescent="0.2"/>
    <row r="20064" ht="12.75" hidden="1" customHeight="1" x14ac:dyDescent="0.2"/>
    <row r="20065" ht="12.75" hidden="1" customHeight="1" x14ac:dyDescent="0.2"/>
    <row r="20066" ht="12.75" hidden="1" customHeight="1" x14ac:dyDescent="0.2"/>
    <row r="20067" ht="12.75" hidden="1" customHeight="1" x14ac:dyDescent="0.2"/>
    <row r="20068" ht="12.75" hidden="1" customHeight="1" x14ac:dyDescent="0.2"/>
    <row r="20069" ht="12.75" hidden="1" customHeight="1" x14ac:dyDescent="0.2"/>
    <row r="20070" ht="12.75" hidden="1" customHeight="1" x14ac:dyDescent="0.2"/>
    <row r="20071" ht="12.75" hidden="1" customHeight="1" x14ac:dyDescent="0.2"/>
    <row r="20072" ht="12.75" hidden="1" customHeight="1" x14ac:dyDescent="0.2"/>
    <row r="20073" ht="12.75" hidden="1" customHeight="1" x14ac:dyDescent="0.2"/>
    <row r="20074" ht="12.75" hidden="1" customHeight="1" x14ac:dyDescent="0.2"/>
    <row r="20075" ht="12.75" hidden="1" customHeight="1" x14ac:dyDescent="0.2"/>
    <row r="20076" ht="12.75" hidden="1" customHeight="1" x14ac:dyDescent="0.2"/>
    <row r="20077" ht="12.75" hidden="1" customHeight="1" x14ac:dyDescent="0.2"/>
    <row r="20078" ht="12.75" hidden="1" customHeight="1" x14ac:dyDescent="0.2"/>
    <row r="20079" ht="12.75" hidden="1" customHeight="1" x14ac:dyDescent="0.2"/>
    <row r="20080" ht="12.75" hidden="1" customHeight="1" x14ac:dyDescent="0.2"/>
    <row r="20081" ht="12.75" hidden="1" customHeight="1" x14ac:dyDescent="0.2"/>
    <row r="20082" ht="12.75" hidden="1" customHeight="1" x14ac:dyDescent="0.2"/>
    <row r="20083" ht="12.75" hidden="1" customHeight="1" x14ac:dyDescent="0.2"/>
    <row r="20084" ht="12.75" hidden="1" customHeight="1" x14ac:dyDescent="0.2"/>
    <row r="20085" ht="12.75" hidden="1" customHeight="1" x14ac:dyDescent="0.2"/>
    <row r="20086" ht="12.75" hidden="1" customHeight="1" x14ac:dyDescent="0.2"/>
    <row r="20087" ht="12.75" hidden="1" customHeight="1" x14ac:dyDescent="0.2"/>
    <row r="20088" ht="12.75" hidden="1" customHeight="1" x14ac:dyDescent="0.2"/>
    <row r="20089" ht="12.75" hidden="1" customHeight="1" x14ac:dyDescent="0.2"/>
    <row r="20090" ht="12.75" hidden="1" customHeight="1" x14ac:dyDescent="0.2"/>
    <row r="20091" ht="12.75" hidden="1" customHeight="1" x14ac:dyDescent="0.2"/>
    <row r="20092" ht="12.75" hidden="1" customHeight="1" x14ac:dyDescent="0.2"/>
    <row r="20093" ht="12.75" hidden="1" customHeight="1" x14ac:dyDescent="0.2"/>
    <row r="20094" ht="12.75" hidden="1" customHeight="1" x14ac:dyDescent="0.2"/>
    <row r="20095" ht="12.75" hidden="1" customHeight="1" x14ac:dyDescent="0.2"/>
    <row r="20096" ht="12.75" hidden="1" customHeight="1" x14ac:dyDescent="0.2"/>
    <row r="20097" ht="12.75" hidden="1" customHeight="1" x14ac:dyDescent="0.2"/>
    <row r="20098" ht="12.75" hidden="1" customHeight="1" x14ac:dyDescent="0.2"/>
    <row r="20099" ht="12.75" hidden="1" customHeight="1" x14ac:dyDescent="0.2"/>
    <row r="20100" ht="12.75" hidden="1" customHeight="1" x14ac:dyDescent="0.2"/>
    <row r="20101" ht="12.75" hidden="1" customHeight="1" x14ac:dyDescent="0.2"/>
    <row r="20102" ht="12.75" hidden="1" customHeight="1" x14ac:dyDescent="0.2"/>
    <row r="20103" ht="12.75" hidden="1" customHeight="1" x14ac:dyDescent="0.2"/>
    <row r="20104" ht="12.75" hidden="1" customHeight="1" x14ac:dyDescent="0.2"/>
    <row r="20105" ht="12.75" hidden="1" customHeight="1" x14ac:dyDescent="0.2"/>
    <row r="20106" ht="12.75" hidden="1" customHeight="1" x14ac:dyDescent="0.2"/>
    <row r="20107" ht="12.75" hidden="1" customHeight="1" x14ac:dyDescent="0.2"/>
    <row r="20108" ht="12.75" hidden="1" customHeight="1" x14ac:dyDescent="0.2"/>
    <row r="20109" ht="12.75" hidden="1" customHeight="1" x14ac:dyDescent="0.2"/>
    <row r="20110" ht="12.75" hidden="1" customHeight="1" x14ac:dyDescent="0.2"/>
    <row r="20111" ht="12.75" hidden="1" customHeight="1" x14ac:dyDescent="0.2"/>
    <row r="20112" ht="12.75" hidden="1" customHeight="1" x14ac:dyDescent="0.2"/>
    <row r="20113" ht="12.75" hidden="1" customHeight="1" x14ac:dyDescent="0.2"/>
    <row r="20114" ht="12.75" hidden="1" customHeight="1" x14ac:dyDescent="0.2"/>
    <row r="20115" ht="12.75" hidden="1" customHeight="1" x14ac:dyDescent="0.2"/>
    <row r="20116" ht="12.75" hidden="1" customHeight="1" x14ac:dyDescent="0.2"/>
    <row r="20117" ht="12.75" hidden="1" customHeight="1" x14ac:dyDescent="0.2"/>
    <row r="20118" ht="12.75" hidden="1" customHeight="1" x14ac:dyDescent="0.2"/>
    <row r="20119" ht="12.75" hidden="1" customHeight="1" x14ac:dyDescent="0.2"/>
    <row r="20120" ht="12.75" hidden="1" customHeight="1" x14ac:dyDescent="0.2"/>
    <row r="20121" ht="12.75" hidden="1" customHeight="1" x14ac:dyDescent="0.2"/>
    <row r="20122" ht="12.75" hidden="1" customHeight="1" x14ac:dyDescent="0.2"/>
    <row r="20123" ht="12.75" hidden="1" customHeight="1" x14ac:dyDescent="0.2"/>
    <row r="20124" ht="12.75" hidden="1" customHeight="1" x14ac:dyDescent="0.2"/>
    <row r="20125" ht="12.75" hidden="1" customHeight="1" x14ac:dyDescent="0.2"/>
    <row r="20126" ht="12.75" hidden="1" customHeight="1" x14ac:dyDescent="0.2"/>
    <row r="20127" ht="12.75" hidden="1" customHeight="1" x14ac:dyDescent="0.2"/>
    <row r="20128" ht="12.75" hidden="1" customHeight="1" x14ac:dyDescent="0.2"/>
    <row r="20129" ht="12.75" hidden="1" customHeight="1" x14ac:dyDescent="0.2"/>
    <row r="20130" ht="12.75" hidden="1" customHeight="1" x14ac:dyDescent="0.2"/>
    <row r="20131" ht="12.75" hidden="1" customHeight="1" x14ac:dyDescent="0.2"/>
    <row r="20132" ht="12.75" hidden="1" customHeight="1" x14ac:dyDescent="0.2"/>
    <row r="20133" ht="12.75" hidden="1" customHeight="1" x14ac:dyDescent="0.2"/>
    <row r="20134" ht="12.75" hidden="1" customHeight="1" x14ac:dyDescent="0.2"/>
    <row r="20135" ht="12.75" hidden="1" customHeight="1" x14ac:dyDescent="0.2"/>
    <row r="20136" ht="12.75" hidden="1" customHeight="1" x14ac:dyDescent="0.2"/>
    <row r="20137" ht="12.75" hidden="1" customHeight="1" x14ac:dyDescent="0.2"/>
    <row r="20138" ht="12.75" hidden="1" customHeight="1" x14ac:dyDescent="0.2"/>
    <row r="20139" ht="12.75" hidden="1" customHeight="1" x14ac:dyDescent="0.2"/>
    <row r="20140" ht="12.75" hidden="1" customHeight="1" x14ac:dyDescent="0.2"/>
    <row r="20141" ht="12.75" hidden="1" customHeight="1" x14ac:dyDescent="0.2"/>
    <row r="20142" ht="12.75" hidden="1" customHeight="1" x14ac:dyDescent="0.2"/>
    <row r="20143" ht="12.75" hidden="1" customHeight="1" x14ac:dyDescent="0.2"/>
    <row r="20144" ht="12.75" hidden="1" customHeight="1" x14ac:dyDescent="0.2"/>
    <row r="20145" ht="12.75" hidden="1" customHeight="1" x14ac:dyDescent="0.2"/>
    <row r="20146" ht="12.75" hidden="1" customHeight="1" x14ac:dyDescent="0.2"/>
    <row r="20147" ht="12.75" hidden="1" customHeight="1" x14ac:dyDescent="0.2"/>
    <row r="20148" ht="12.75" hidden="1" customHeight="1" x14ac:dyDescent="0.2"/>
    <row r="20149" ht="12.75" hidden="1" customHeight="1" x14ac:dyDescent="0.2"/>
    <row r="20150" ht="12.75" hidden="1" customHeight="1" x14ac:dyDescent="0.2"/>
    <row r="20151" ht="12.75" hidden="1" customHeight="1" x14ac:dyDescent="0.2"/>
    <row r="20152" ht="12.75" hidden="1" customHeight="1" x14ac:dyDescent="0.2"/>
    <row r="20153" ht="12.75" hidden="1" customHeight="1" x14ac:dyDescent="0.2"/>
    <row r="20154" ht="12.75" hidden="1" customHeight="1" x14ac:dyDescent="0.2"/>
    <row r="20155" ht="12.75" hidden="1" customHeight="1" x14ac:dyDescent="0.2"/>
    <row r="20156" ht="12.75" hidden="1" customHeight="1" x14ac:dyDescent="0.2"/>
    <row r="20157" ht="12.75" hidden="1" customHeight="1" x14ac:dyDescent="0.2"/>
    <row r="20158" ht="12.75" hidden="1" customHeight="1" x14ac:dyDescent="0.2"/>
    <row r="20159" ht="12.75" hidden="1" customHeight="1" x14ac:dyDescent="0.2"/>
    <row r="20160" ht="12.75" hidden="1" customHeight="1" x14ac:dyDescent="0.2"/>
    <row r="20161" ht="12.75" hidden="1" customHeight="1" x14ac:dyDescent="0.2"/>
    <row r="20162" ht="12.75" hidden="1" customHeight="1" x14ac:dyDescent="0.2"/>
    <row r="20163" ht="12.75" hidden="1" customHeight="1" x14ac:dyDescent="0.2"/>
    <row r="20164" ht="12.75" hidden="1" customHeight="1" x14ac:dyDescent="0.2"/>
    <row r="20165" ht="12.75" hidden="1" customHeight="1" x14ac:dyDescent="0.2"/>
    <row r="20166" ht="12.75" hidden="1" customHeight="1" x14ac:dyDescent="0.2"/>
    <row r="20167" ht="12.75" hidden="1" customHeight="1" x14ac:dyDescent="0.2"/>
    <row r="20168" ht="12.75" hidden="1" customHeight="1" x14ac:dyDescent="0.2"/>
    <row r="20169" ht="12.75" hidden="1" customHeight="1" x14ac:dyDescent="0.2"/>
    <row r="20170" ht="12.75" hidden="1" customHeight="1" x14ac:dyDescent="0.2"/>
    <row r="20171" ht="12.75" hidden="1" customHeight="1" x14ac:dyDescent="0.2"/>
    <row r="20172" ht="12.75" hidden="1" customHeight="1" x14ac:dyDescent="0.2"/>
    <row r="20173" ht="12.75" hidden="1" customHeight="1" x14ac:dyDescent="0.2"/>
    <row r="20174" ht="12.75" hidden="1" customHeight="1" x14ac:dyDescent="0.2"/>
    <row r="20175" ht="12.75" hidden="1" customHeight="1" x14ac:dyDescent="0.2"/>
    <row r="20176" ht="12.75" hidden="1" customHeight="1" x14ac:dyDescent="0.2"/>
    <row r="20177" ht="12.75" hidden="1" customHeight="1" x14ac:dyDescent="0.2"/>
    <row r="20178" ht="12.75" hidden="1" customHeight="1" x14ac:dyDescent="0.2"/>
    <row r="20179" ht="12.75" hidden="1" customHeight="1" x14ac:dyDescent="0.2"/>
    <row r="20180" ht="12.75" hidden="1" customHeight="1" x14ac:dyDescent="0.2"/>
    <row r="20181" ht="12.75" hidden="1" customHeight="1" x14ac:dyDescent="0.2"/>
    <row r="20182" ht="12.75" hidden="1" customHeight="1" x14ac:dyDescent="0.2"/>
    <row r="20183" ht="12.75" hidden="1" customHeight="1" x14ac:dyDescent="0.2"/>
    <row r="20184" ht="12.75" hidden="1" customHeight="1" x14ac:dyDescent="0.2"/>
    <row r="20185" ht="12.75" hidden="1" customHeight="1" x14ac:dyDescent="0.2"/>
    <row r="20186" ht="12.75" hidden="1" customHeight="1" x14ac:dyDescent="0.2"/>
    <row r="20187" ht="12.75" hidden="1" customHeight="1" x14ac:dyDescent="0.2"/>
    <row r="20188" ht="12.75" hidden="1" customHeight="1" x14ac:dyDescent="0.2"/>
    <row r="20189" ht="12.75" hidden="1" customHeight="1" x14ac:dyDescent="0.2"/>
    <row r="20190" ht="12.75" hidden="1" customHeight="1" x14ac:dyDescent="0.2"/>
    <row r="20191" ht="12.75" hidden="1" customHeight="1" x14ac:dyDescent="0.2"/>
    <row r="20192" ht="12.75" hidden="1" customHeight="1" x14ac:dyDescent="0.2"/>
    <row r="20193" ht="12.75" hidden="1" customHeight="1" x14ac:dyDescent="0.2"/>
    <row r="20194" ht="12.75" hidden="1" customHeight="1" x14ac:dyDescent="0.2"/>
    <row r="20195" ht="12.75" hidden="1" customHeight="1" x14ac:dyDescent="0.2"/>
    <row r="20196" ht="12.75" hidden="1" customHeight="1" x14ac:dyDescent="0.2"/>
    <row r="20197" ht="12.75" hidden="1" customHeight="1" x14ac:dyDescent="0.2"/>
    <row r="20198" ht="12.75" hidden="1" customHeight="1" x14ac:dyDescent="0.2"/>
    <row r="20199" ht="12.75" hidden="1" customHeight="1" x14ac:dyDescent="0.2"/>
    <row r="20200" ht="12.75" hidden="1" customHeight="1" x14ac:dyDescent="0.2"/>
    <row r="20201" ht="12.75" hidden="1" customHeight="1" x14ac:dyDescent="0.2"/>
    <row r="20202" ht="12.75" hidden="1" customHeight="1" x14ac:dyDescent="0.2"/>
    <row r="20203" ht="12.75" hidden="1" customHeight="1" x14ac:dyDescent="0.2"/>
    <row r="20204" ht="12.75" hidden="1" customHeight="1" x14ac:dyDescent="0.2"/>
    <row r="20205" ht="12.75" hidden="1" customHeight="1" x14ac:dyDescent="0.2"/>
    <row r="20206" ht="12.75" hidden="1" customHeight="1" x14ac:dyDescent="0.2"/>
    <row r="20207" ht="12.75" hidden="1" customHeight="1" x14ac:dyDescent="0.2"/>
    <row r="20208" ht="12.75" hidden="1" customHeight="1" x14ac:dyDescent="0.2"/>
    <row r="20209" ht="12.75" hidden="1" customHeight="1" x14ac:dyDescent="0.2"/>
    <row r="20210" ht="12.75" hidden="1" customHeight="1" x14ac:dyDescent="0.2"/>
    <row r="20211" ht="12.75" hidden="1" customHeight="1" x14ac:dyDescent="0.2"/>
    <row r="20212" ht="12.75" hidden="1" customHeight="1" x14ac:dyDescent="0.2"/>
    <row r="20213" ht="12.75" hidden="1" customHeight="1" x14ac:dyDescent="0.2"/>
    <row r="20214" ht="12.75" hidden="1" customHeight="1" x14ac:dyDescent="0.2"/>
    <row r="20215" ht="12.75" hidden="1" customHeight="1" x14ac:dyDescent="0.2"/>
    <row r="20216" ht="12.75" hidden="1" customHeight="1" x14ac:dyDescent="0.2"/>
    <row r="20217" ht="12.75" hidden="1" customHeight="1" x14ac:dyDescent="0.2"/>
    <row r="20218" ht="12.75" hidden="1" customHeight="1" x14ac:dyDescent="0.2"/>
    <row r="20219" ht="12.75" hidden="1" customHeight="1" x14ac:dyDescent="0.2"/>
    <row r="20220" ht="12.75" hidden="1" customHeight="1" x14ac:dyDescent="0.2"/>
    <row r="20221" ht="12.75" hidden="1" customHeight="1" x14ac:dyDescent="0.2"/>
    <row r="20222" ht="12.75" hidden="1" customHeight="1" x14ac:dyDescent="0.2"/>
    <row r="20223" ht="12.75" hidden="1" customHeight="1" x14ac:dyDescent="0.2"/>
    <row r="20224" ht="12.75" hidden="1" customHeight="1" x14ac:dyDescent="0.2"/>
    <row r="20225" ht="12.75" hidden="1" customHeight="1" x14ac:dyDescent="0.2"/>
    <row r="20226" ht="12.75" hidden="1" customHeight="1" x14ac:dyDescent="0.2"/>
    <row r="20227" ht="12.75" hidden="1" customHeight="1" x14ac:dyDescent="0.2"/>
    <row r="20228" ht="12.75" hidden="1" customHeight="1" x14ac:dyDescent="0.2"/>
    <row r="20229" ht="12.75" hidden="1" customHeight="1" x14ac:dyDescent="0.2"/>
    <row r="20230" ht="12.75" hidden="1" customHeight="1" x14ac:dyDescent="0.2"/>
    <row r="20231" ht="12.75" hidden="1" customHeight="1" x14ac:dyDescent="0.2"/>
    <row r="20232" ht="12.75" hidden="1" customHeight="1" x14ac:dyDescent="0.2"/>
    <row r="20233" ht="12.75" hidden="1" customHeight="1" x14ac:dyDescent="0.2"/>
    <row r="20234" ht="12.75" hidden="1" customHeight="1" x14ac:dyDescent="0.2"/>
    <row r="20235" ht="12.75" hidden="1" customHeight="1" x14ac:dyDescent="0.2"/>
    <row r="20236" ht="12.75" hidden="1" customHeight="1" x14ac:dyDescent="0.2"/>
    <row r="20237" ht="12.75" hidden="1" customHeight="1" x14ac:dyDescent="0.2"/>
    <row r="20238" ht="12.75" hidden="1" customHeight="1" x14ac:dyDescent="0.2"/>
    <row r="20239" ht="12.75" hidden="1" customHeight="1" x14ac:dyDescent="0.2"/>
    <row r="20240" ht="12.75" hidden="1" customHeight="1" x14ac:dyDescent="0.2"/>
    <row r="20241" ht="12.75" hidden="1" customHeight="1" x14ac:dyDescent="0.2"/>
    <row r="20242" ht="12.75" hidden="1" customHeight="1" x14ac:dyDescent="0.2"/>
    <row r="20243" ht="12.75" hidden="1" customHeight="1" x14ac:dyDescent="0.2"/>
    <row r="20244" ht="12.75" hidden="1" customHeight="1" x14ac:dyDescent="0.2"/>
    <row r="20245" ht="12.75" hidden="1" customHeight="1" x14ac:dyDescent="0.2"/>
    <row r="20246" ht="12.75" hidden="1" customHeight="1" x14ac:dyDescent="0.2"/>
    <row r="20247" ht="12.75" hidden="1" customHeight="1" x14ac:dyDescent="0.2"/>
    <row r="20248" ht="12.75" hidden="1" customHeight="1" x14ac:dyDescent="0.2"/>
    <row r="20249" ht="12.75" hidden="1" customHeight="1" x14ac:dyDescent="0.2"/>
    <row r="20250" ht="12.75" hidden="1" customHeight="1" x14ac:dyDescent="0.2"/>
    <row r="20251" ht="12.75" hidden="1" customHeight="1" x14ac:dyDescent="0.2"/>
    <row r="20252" ht="12.75" hidden="1" customHeight="1" x14ac:dyDescent="0.2"/>
    <row r="20253" ht="12.75" hidden="1" customHeight="1" x14ac:dyDescent="0.2"/>
    <row r="20254" ht="12.75" hidden="1" customHeight="1" x14ac:dyDescent="0.2"/>
    <row r="20255" ht="12.75" hidden="1" customHeight="1" x14ac:dyDescent="0.2"/>
    <row r="20256" ht="12.75" hidden="1" customHeight="1" x14ac:dyDescent="0.2"/>
    <row r="20257" ht="12.75" hidden="1" customHeight="1" x14ac:dyDescent="0.2"/>
    <row r="20258" ht="12.75" hidden="1" customHeight="1" x14ac:dyDescent="0.2"/>
    <row r="20259" ht="12.75" hidden="1" customHeight="1" x14ac:dyDescent="0.2"/>
    <row r="20260" ht="12.75" hidden="1" customHeight="1" x14ac:dyDescent="0.2"/>
    <row r="20261" ht="12.75" hidden="1" customHeight="1" x14ac:dyDescent="0.2"/>
    <row r="20262" ht="12.75" hidden="1" customHeight="1" x14ac:dyDescent="0.2"/>
    <row r="20263" ht="12.75" hidden="1" customHeight="1" x14ac:dyDescent="0.2"/>
    <row r="20264" ht="12.75" hidden="1" customHeight="1" x14ac:dyDescent="0.2"/>
    <row r="20265" ht="12.75" hidden="1" customHeight="1" x14ac:dyDescent="0.2"/>
    <row r="20266" ht="12.75" hidden="1" customHeight="1" x14ac:dyDescent="0.2"/>
    <row r="20267" ht="12.75" hidden="1" customHeight="1" x14ac:dyDescent="0.2"/>
    <row r="20268" ht="12.75" hidden="1" customHeight="1" x14ac:dyDescent="0.2"/>
    <row r="20269" ht="12.75" hidden="1" customHeight="1" x14ac:dyDescent="0.2"/>
    <row r="20270" ht="12.75" hidden="1" customHeight="1" x14ac:dyDescent="0.2"/>
    <row r="20271" ht="12.75" hidden="1" customHeight="1" x14ac:dyDescent="0.2"/>
    <row r="20272" ht="12.75" hidden="1" customHeight="1" x14ac:dyDescent="0.2"/>
    <row r="20273" ht="12.75" hidden="1" customHeight="1" x14ac:dyDescent="0.2"/>
    <row r="20274" ht="12.75" hidden="1" customHeight="1" x14ac:dyDescent="0.2"/>
    <row r="20275" ht="12.75" hidden="1" customHeight="1" x14ac:dyDescent="0.2"/>
    <row r="20276" ht="12.75" hidden="1" customHeight="1" x14ac:dyDescent="0.2"/>
    <row r="20277" ht="12.75" hidden="1" customHeight="1" x14ac:dyDescent="0.2"/>
    <row r="20278" ht="12.75" hidden="1" customHeight="1" x14ac:dyDescent="0.2"/>
    <row r="20279" ht="12.75" hidden="1" customHeight="1" x14ac:dyDescent="0.2"/>
    <row r="20280" ht="12.75" hidden="1" customHeight="1" x14ac:dyDescent="0.2"/>
    <row r="20281" ht="12.75" hidden="1" customHeight="1" x14ac:dyDescent="0.2"/>
    <row r="20282" ht="12.75" hidden="1" customHeight="1" x14ac:dyDescent="0.2"/>
    <row r="20283" ht="12.75" hidden="1" customHeight="1" x14ac:dyDescent="0.2"/>
    <row r="20284" ht="12.75" hidden="1" customHeight="1" x14ac:dyDescent="0.2"/>
    <row r="20285" ht="12.75" hidden="1" customHeight="1" x14ac:dyDescent="0.2"/>
    <row r="20286" ht="12.75" hidden="1" customHeight="1" x14ac:dyDescent="0.2"/>
    <row r="20287" ht="12.75" hidden="1" customHeight="1" x14ac:dyDescent="0.2"/>
    <row r="20288" ht="12.75" hidden="1" customHeight="1" x14ac:dyDescent="0.2"/>
    <row r="20289" ht="12.75" hidden="1" customHeight="1" x14ac:dyDescent="0.2"/>
    <row r="20290" ht="12.75" hidden="1" customHeight="1" x14ac:dyDescent="0.2"/>
    <row r="20291" ht="12.75" hidden="1" customHeight="1" x14ac:dyDescent="0.2"/>
    <row r="20292" ht="12.75" hidden="1" customHeight="1" x14ac:dyDescent="0.2"/>
    <row r="20293" ht="12.75" hidden="1" customHeight="1" x14ac:dyDescent="0.2"/>
    <row r="20294" ht="12.75" hidden="1" customHeight="1" x14ac:dyDescent="0.2"/>
    <row r="20295" ht="12.75" hidden="1" customHeight="1" x14ac:dyDescent="0.2"/>
    <row r="20296" ht="12.75" hidden="1" customHeight="1" x14ac:dyDescent="0.2"/>
    <row r="20297" ht="12.75" hidden="1" customHeight="1" x14ac:dyDescent="0.2"/>
    <row r="20298" ht="12.75" hidden="1" customHeight="1" x14ac:dyDescent="0.2"/>
    <row r="20299" ht="12.75" hidden="1" customHeight="1" x14ac:dyDescent="0.2"/>
    <row r="20300" ht="12.75" hidden="1" customHeight="1" x14ac:dyDescent="0.2"/>
    <row r="20301" ht="12.75" hidden="1" customHeight="1" x14ac:dyDescent="0.2"/>
    <row r="20302" ht="12.75" hidden="1" customHeight="1" x14ac:dyDescent="0.2"/>
    <row r="20303" ht="12.75" hidden="1" customHeight="1" x14ac:dyDescent="0.2"/>
    <row r="20304" ht="12.75" hidden="1" customHeight="1" x14ac:dyDescent="0.2"/>
    <row r="20305" ht="12.75" hidden="1" customHeight="1" x14ac:dyDescent="0.2"/>
    <row r="20306" ht="12.75" hidden="1" customHeight="1" x14ac:dyDescent="0.2"/>
    <row r="20307" ht="12.75" hidden="1" customHeight="1" x14ac:dyDescent="0.2"/>
    <row r="20308" ht="12.75" hidden="1" customHeight="1" x14ac:dyDescent="0.2"/>
    <row r="20309" ht="12.75" hidden="1" customHeight="1" x14ac:dyDescent="0.2"/>
    <row r="20310" ht="12.75" hidden="1" customHeight="1" x14ac:dyDescent="0.2"/>
    <row r="20311" ht="12.75" hidden="1" customHeight="1" x14ac:dyDescent="0.2"/>
    <row r="20312" ht="12.75" hidden="1" customHeight="1" x14ac:dyDescent="0.2"/>
    <row r="20313" ht="12.75" hidden="1" customHeight="1" x14ac:dyDescent="0.2"/>
    <row r="20314" ht="12.75" hidden="1" customHeight="1" x14ac:dyDescent="0.2"/>
    <row r="20315" ht="12.75" hidden="1" customHeight="1" x14ac:dyDescent="0.2"/>
    <row r="20316" ht="12.75" hidden="1" customHeight="1" x14ac:dyDescent="0.2"/>
    <row r="20317" ht="12.75" hidden="1" customHeight="1" x14ac:dyDescent="0.2"/>
    <row r="20318" ht="12.75" hidden="1" customHeight="1" x14ac:dyDescent="0.2"/>
    <row r="20319" ht="12.75" hidden="1" customHeight="1" x14ac:dyDescent="0.2"/>
    <row r="20320" ht="12.75" hidden="1" customHeight="1" x14ac:dyDescent="0.2"/>
    <row r="20321" ht="12.75" hidden="1" customHeight="1" x14ac:dyDescent="0.2"/>
    <row r="20322" ht="12.75" hidden="1" customHeight="1" x14ac:dyDescent="0.2"/>
    <row r="20323" ht="12.75" hidden="1" customHeight="1" x14ac:dyDescent="0.2"/>
    <row r="20324" ht="12.75" hidden="1" customHeight="1" x14ac:dyDescent="0.2"/>
    <row r="20325" ht="12.75" hidden="1" customHeight="1" x14ac:dyDescent="0.2"/>
    <row r="20326" ht="12.75" hidden="1" customHeight="1" x14ac:dyDescent="0.2"/>
    <row r="20327" ht="12.75" hidden="1" customHeight="1" x14ac:dyDescent="0.2"/>
    <row r="20328" ht="12.75" hidden="1" customHeight="1" x14ac:dyDescent="0.2"/>
    <row r="20329" ht="12.75" hidden="1" customHeight="1" x14ac:dyDescent="0.2"/>
    <row r="20330" ht="12.75" hidden="1" customHeight="1" x14ac:dyDescent="0.2"/>
    <row r="20331" ht="12.75" hidden="1" customHeight="1" x14ac:dyDescent="0.2"/>
    <row r="20332" ht="12.75" hidden="1" customHeight="1" x14ac:dyDescent="0.2"/>
    <row r="20333" ht="12.75" hidden="1" customHeight="1" x14ac:dyDescent="0.2"/>
    <row r="20334" ht="12.75" hidden="1" customHeight="1" x14ac:dyDescent="0.2"/>
    <row r="20335" ht="12.75" hidden="1" customHeight="1" x14ac:dyDescent="0.2"/>
    <row r="20336" ht="12.75" hidden="1" customHeight="1" x14ac:dyDescent="0.2"/>
    <row r="20337" ht="12.75" hidden="1" customHeight="1" x14ac:dyDescent="0.2"/>
    <row r="20338" ht="12.75" hidden="1" customHeight="1" x14ac:dyDescent="0.2"/>
    <row r="20339" ht="12.75" hidden="1" customHeight="1" x14ac:dyDescent="0.2"/>
    <row r="20340" ht="12.75" hidden="1" customHeight="1" x14ac:dyDescent="0.2"/>
    <row r="20341" ht="12.75" hidden="1" customHeight="1" x14ac:dyDescent="0.2"/>
    <row r="20342" ht="12.75" hidden="1" customHeight="1" x14ac:dyDescent="0.2"/>
    <row r="20343" ht="12.75" hidden="1" customHeight="1" x14ac:dyDescent="0.2"/>
    <row r="20344" ht="12.75" hidden="1" customHeight="1" x14ac:dyDescent="0.2"/>
    <row r="20345" ht="12.75" hidden="1" customHeight="1" x14ac:dyDescent="0.2"/>
    <row r="20346" ht="12.75" hidden="1" customHeight="1" x14ac:dyDescent="0.2"/>
    <row r="20347" ht="12.75" hidden="1" customHeight="1" x14ac:dyDescent="0.2"/>
    <row r="20348" ht="12.75" hidden="1" customHeight="1" x14ac:dyDescent="0.2"/>
    <row r="20349" ht="12.75" hidden="1" customHeight="1" x14ac:dyDescent="0.2"/>
    <row r="20350" ht="12.75" hidden="1" customHeight="1" x14ac:dyDescent="0.2"/>
    <row r="20351" ht="12.75" hidden="1" customHeight="1" x14ac:dyDescent="0.2"/>
    <row r="20352" ht="12.75" hidden="1" customHeight="1" x14ac:dyDescent="0.2"/>
    <row r="20353" ht="12.75" hidden="1" customHeight="1" x14ac:dyDescent="0.2"/>
    <row r="20354" ht="12.75" hidden="1" customHeight="1" x14ac:dyDescent="0.2"/>
    <row r="20355" ht="12.75" hidden="1" customHeight="1" x14ac:dyDescent="0.2"/>
    <row r="20356" ht="12.75" hidden="1" customHeight="1" x14ac:dyDescent="0.2"/>
    <row r="20357" ht="12.75" hidden="1" customHeight="1" x14ac:dyDescent="0.2"/>
    <row r="20358" ht="12.75" hidden="1" customHeight="1" x14ac:dyDescent="0.2"/>
    <row r="20359" ht="12.75" hidden="1" customHeight="1" x14ac:dyDescent="0.2"/>
    <row r="20360" ht="12.75" hidden="1" customHeight="1" x14ac:dyDescent="0.2"/>
    <row r="20361" ht="12.75" hidden="1" customHeight="1" x14ac:dyDescent="0.2"/>
    <row r="20362" ht="12.75" hidden="1" customHeight="1" x14ac:dyDescent="0.2"/>
    <row r="20363" ht="12.75" hidden="1" customHeight="1" x14ac:dyDescent="0.2"/>
    <row r="20364" ht="12.75" hidden="1" customHeight="1" x14ac:dyDescent="0.2"/>
    <row r="20365" ht="12.75" hidden="1" customHeight="1" x14ac:dyDescent="0.2"/>
    <row r="20366" ht="12.75" hidden="1" customHeight="1" x14ac:dyDescent="0.2"/>
    <row r="20367" ht="12.75" hidden="1" customHeight="1" x14ac:dyDescent="0.2"/>
    <row r="20368" ht="12.75" hidden="1" customHeight="1" x14ac:dyDescent="0.2"/>
    <row r="20369" ht="12.75" hidden="1" customHeight="1" x14ac:dyDescent="0.2"/>
    <row r="20370" ht="12.75" hidden="1" customHeight="1" x14ac:dyDescent="0.2"/>
    <row r="20371" ht="12.75" hidden="1" customHeight="1" x14ac:dyDescent="0.2"/>
    <row r="20372" ht="12.75" hidden="1" customHeight="1" x14ac:dyDescent="0.2"/>
    <row r="20373" ht="12.75" hidden="1" customHeight="1" x14ac:dyDescent="0.2"/>
    <row r="20374" ht="12.75" hidden="1" customHeight="1" x14ac:dyDescent="0.2"/>
    <row r="20375" ht="12.75" hidden="1" customHeight="1" x14ac:dyDescent="0.2"/>
    <row r="20376" ht="12.75" hidden="1" customHeight="1" x14ac:dyDescent="0.2"/>
    <row r="20377" ht="12.75" hidden="1" customHeight="1" x14ac:dyDescent="0.2"/>
    <row r="20378" ht="12.75" hidden="1" customHeight="1" x14ac:dyDescent="0.2"/>
    <row r="20379" ht="12.75" hidden="1" customHeight="1" x14ac:dyDescent="0.2"/>
    <row r="20380" ht="12.75" hidden="1" customHeight="1" x14ac:dyDescent="0.2"/>
    <row r="20381" ht="12.75" hidden="1" customHeight="1" x14ac:dyDescent="0.2"/>
    <row r="20382" ht="12.75" hidden="1" customHeight="1" x14ac:dyDescent="0.2"/>
    <row r="20383" ht="12.75" hidden="1" customHeight="1" x14ac:dyDescent="0.2"/>
    <row r="20384" ht="12.75" hidden="1" customHeight="1" x14ac:dyDescent="0.2"/>
    <row r="20385" ht="12.75" hidden="1" customHeight="1" x14ac:dyDescent="0.2"/>
    <row r="20386" ht="12.75" hidden="1" customHeight="1" x14ac:dyDescent="0.2"/>
    <row r="20387" ht="12.75" hidden="1" customHeight="1" x14ac:dyDescent="0.2"/>
    <row r="20388" ht="12.75" hidden="1" customHeight="1" x14ac:dyDescent="0.2"/>
    <row r="20389" ht="12.75" hidden="1" customHeight="1" x14ac:dyDescent="0.2"/>
    <row r="20390" ht="12.75" hidden="1" customHeight="1" x14ac:dyDescent="0.2"/>
    <row r="20391" ht="12.75" hidden="1" customHeight="1" x14ac:dyDescent="0.2"/>
    <row r="20392" ht="12.75" hidden="1" customHeight="1" x14ac:dyDescent="0.2"/>
    <row r="20393" ht="12.75" hidden="1" customHeight="1" x14ac:dyDescent="0.2"/>
    <row r="20394" ht="12.75" hidden="1" customHeight="1" x14ac:dyDescent="0.2"/>
    <row r="20395" ht="12.75" hidden="1" customHeight="1" x14ac:dyDescent="0.2"/>
    <row r="20396" ht="12.75" hidden="1" customHeight="1" x14ac:dyDescent="0.2"/>
    <row r="20397" ht="12.75" hidden="1" customHeight="1" x14ac:dyDescent="0.2"/>
    <row r="20398" ht="12.75" hidden="1" customHeight="1" x14ac:dyDescent="0.2"/>
    <row r="20399" ht="12.75" hidden="1" customHeight="1" x14ac:dyDescent="0.2"/>
    <row r="20400" ht="12.75" hidden="1" customHeight="1" x14ac:dyDescent="0.2"/>
    <row r="20401" ht="12.75" hidden="1" customHeight="1" x14ac:dyDescent="0.2"/>
    <row r="20402" ht="12.75" hidden="1" customHeight="1" x14ac:dyDescent="0.2"/>
    <row r="20403" ht="12.75" hidden="1" customHeight="1" x14ac:dyDescent="0.2"/>
    <row r="20404" ht="12.75" hidden="1" customHeight="1" x14ac:dyDescent="0.2"/>
    <row r="20405" ht="12.75" hidden="1" customHeight="1" x14ac:dyDescent="0.2"/>
    <row r="20406" ht="12.75" hidden="1" customHeight="1" x14ac:dyDescent="0.2"/>
    <row r="20407" ht="12.75" hidden="1" customHeight="1" x14ac:dyDescent="0.2"/>
    <row r="20408" ht="12.75" hidden="1" customHeight="1" x14ac:dyDescent="0.2"/>
    <row r="20409" ht="12.75" hidden="1" customHeight="1" x14ac:dyDescent="0.2"/>
    <row r="20410" ht="12.75" hidden="1" customHeight="1" x14ac:dyDescent="0.2"/>
    <row r="20411" ht="12.75" hidden="1" customHeight="1" x14ac:dyDescent="0.2"/>
    <row r="20412" ht="12.75" hidden="1" customHeight="1" x14ac:dyDescent="0.2"/>
    <row r="20413" ht="12.75" hidden="1" customHeight="1" x14ac:dyDescent="0.2"/>
    <row r="20414" ht="12.75" hidden="1" customHeight="1" x14ac:dyDescent="0.2"/>
    <row r="20415" ht="12.75" hidden="1" customHeight="1" x14ac:dyDescent="0.2"/>
    <row r="20416" ht="12.75" hidden="1" customHeight="1" x14ac:dyDescent="0.2"/>
    <row r="20417" ht="12.75" hidden="1" customHeight="1" x14ac:dyDescent="0.2"/>
    <row r="20418" ht="12.75" hidden="1" customHeight="1" x14ac:dyDescent="0.2"/>
    <row r="20419" ht="12.75" hidden="1" customHeight="1" x14ac:dyDescent="0.2"/>
    <row r="20420" ht="12.75" hidden="1" customHeight="1" x14ac:dyDescent="0.2"/>
    <row r="20421" ht="12.75" hidden="1" customHeight="1" x14ac:dyDescent="0.2"/>
    <row r="20422" ht="12.75" hidden="1" customHeight="1" x14ac:dyDescent="0.2"/>
    <row r="20423" ht="12.75" hidden="1" customHeight="1" x14ac:dyDescent="0.2"/>
    <row r="20424" ht="12.75" hidden="1" customHeight="1" x14ac:dyDescent="0.2"/>
    <row r="20425" ht="12.75" hidden="1" customHeight="1" x14ac:dyDescent="0.2"/>
    <row r="20426" ht="12.75" hidden="1" customHeight="1" x14ac:dyDescent="0.2"/>
    <row r="20427" ht="12.75" hidden="1" customHeight="1" x14ac:dyDescent="0.2"/>
    <row r="20428" ht="12.75" hidden="1" customHeight="1" x14ac:dyDescent="0.2"/>
    <row r="20429" ht="12.75" hidden="1" customHeight="1" x14ac:dyDescent="0.2"/>
    <row r="20430" ht="12.75" hidden="1" customHeight="1" x14ac:dyDescent="0.2"/>
    <row r="20431" ht="12.75" hidden="1" customHeight="1" x14ac:dyDescent="0.2"/>
    <row r="20432" ht="12.75" hidden="1" customHeight="1" x14ac:dyDescent="0.2"/>
    <row r="20433" ht="12.75" hidden="1" customHeight="1" x14ac:dyDescent="0.2"/>
    <row r="20434" ht="12.75" hidden="1" customHeight="1" x14ac:dyDescent="0.2"/>
    <row r="20435" ht="12.75" hidden="1" customHeight="1" x14ac:dyDescent="0.2"/>
    <row r="20436" ht="12.75" hidden="1" customHeight="1" x14ac:dyDescent="0.2"/>
    <row r="20437" ht="12.75" hidden="1" customHeight="1" x14ac:dyDescent="0.2"/>
    <row r="20438" ht="12.75" hidden="1" customHeight="1" x14ac:dyDescent="0.2"/>
    <row r="20439" ht="12.75" hidden="1" customHeight="1" x14ac:dyDescent="0.2"/>
    <row r="20440" ht="12.75" hidden="1" customHeight="1" x14ac:dyDescent="0.2"/>
    <row r="20441" ht="12.75" hidden="1" customHeight="1" x14ac:dyDescent="0.2"/>
    <row r="20442" ht="12.75" hidden="1" customHeight="1" x14ac:dyDescent="0.2"/>
    <row r="20443" ht="12.75" hidden="1" customHeight="1" x14ac:dyDescent="0.2"/>
    <row r="20444" ht="12.75" hidden="1" customHeight="1" x14ac:dyDescent="0.2"/>
    <row r="20445" ht="12.75" hidden="1" customHeight="1" x14ac:dyDescent="0.2"/>
    <row r="20446" ht="12.75" hidden="1" customHeight="1" x14ac:dyDescent="0.2"/>
    <row r="20447" ht="12.75" hidden="1" customHeight="1" x14ac:dyDescent="0.2"/>
    <row r="20448" ht="12.75" hidden="1" customHeight="1" x14ac:dyDescent="0.2"/>
    <row r="20449" ht="12.75" hidden="1" customHeight="1" x14ac:dyDescent="0.2"/>
    <row r="20450" ht="12.75" hidden="1" customHeight="1" x14ac:dyDescent="0.2"/>
    <row r="20451" ht="12.75" hidden="1" customHeight="1" x14ac:dyDescent="0.2"/>
    <row r="20452" ht="12.75" hidden="1" customHeight="1" x14ac:dyDescent="0.2"/>
    <row r="20453" ht="12.75" hidden="1" customHeight="1" x14ac:dyDescent="0.2"/>
    <row r="20454" ht="12.75" hidden="1" customHeight="1" x14ac:dyDescent="0.2"/>
    <row r="20455" ht="12.75" hidden="1" customHeight="1" x14ac:dyDescent="0.2"/>
    <row r="20456" ht="12.75" hidden="1" customHeight="1" x14ac:dyDescent="0.2"/>
    <row r="20457" ht="12.75" hidden="1" customHeight="1" x14ac:dyDescent="0.2"/>
    <row r="20458" ht="12.75" hidden="1" customHeight="1" x14ac:dyDescent="0.2"/>
    <row r="20459" ht="12.75" hidden="1" customHeight="1" x14ac:dyDescent="0.2"/>
    <row r="20460" ht="12.75" hidden="1" customHeight="1" x14ac:dyDescent="0.2"/>
    <row r="20461" ht="12.75" hidden="1" customHeight="1" x14ac:dyDescent="0.2"/>
    <row r="20462" ht="12.75" hidden="1" customHeight="1" x14ac:dyDescent="0.2"/>
    <row r="20463" ht="12.75" hidden="1" customHeight="1" x14ac:dyDescent="0.2"/>
    <row r="20464" ht="12.75" hidden="1" customHeight="1" x14ac:dyDescent="0.2"/>
    <row r="20465" ht="12.75" hidden="1" customHeight="1" x14ac:dyDescent="0.2"/>
    <row r="20466" ht="12.75" hidden="1" customHeight="1" x14ac:dyDescent="0.2"/>
    <row r="20467" ht="12.75" hidden="1" customHeight="1" x14ac:dyDescent="0.2"/>
    <row r="20468" ht="12.75" hidden="1" customHeight="1" x14ac:dyDescent="0.2"/>
    <row r="20469" ht="12.75" hidden="1" customHeight="1" x14ac:dyDescent="0.2"/>
    <row r="20470" ht="12.75" hidden="1" customHeight="1" x14ac:dyDescent="0.2"/>
    <row r="20471" ht="12.75" hidden="1" customHeight="1" x14ac:dyDescent="0.2"/>
    <row r="20472" ht="12.75" hidden="1" customHeight="1" x14ac:dyDescent="0.2"/>
    <row r="20473" ht="12.75" hidden="1" customHeight="1" x14ac:dyDescent="0.2"/>
    <row r="20474" ht="12.75" hidden="1" customHeight="1" x14ac:dyDescent="0.2"/>
    <row r="20475" ht="12.75" hidden="1" customHeight="1" x14ac:dyDescent="0.2"/>
    <row r="20476" ht="12.75" hidden="1" customHeight="1" x14ac:dyDescent="0.2"/>
    <row r="20477" ht="12.75" hidden="1" customHeight="1" x14ac:dyDescent="0.2"/>
    <row r="20478" ht="12.75" hidden="1" customHeight="1" x14ac:dyDescent="0.2"/>
    <row r="20479" ht="12.75" hidden="1" customHeight="1" x14ac:dyDescent="0.2"/>
    <row r="20480" ht="12.75" hidden="1" customHeight="1" x14ac:dyDescent="0.2"/>
    <row r="20481" ht="12.75" hidden="1" customHeight="1" x14ac:dyDescent="0.2"/>
    <row r="20482" ht="12.75" hidden="1" customHeight="1" x14ac:dyDescent="0.2"/>
    <row r="20483" ht="12.75" hidden="1" customHeight="1" x14ac:dyDescent="0.2"/>
    <row r="20484" ht="12.75" hidden="1" customHeight="1" x14ac:dyDescent="0.2"/>
    <row r="20485" ht="12.75" hidden="1" customHeight="1" x14ac:dyDescent="0.2"/>
    <row r="20486" ht="12.75" hidden="1" customHeight="1" x14ac:dyDescent="0.2"/>
    <row r="20487" ht="12.75" hidden="1" customHeight="1" x14ac:dyDescent="0.2"/>
    <row r="20488" ht="12.75" hidden="1" customHeight="1" x14ac:dyDescent="0.2"/>
    <row r="20489" ht="12.75" hidden="1" customHeight="1" x14ac:dyDescent="0.2"/>
    <row r="20490" ht="12.75" hidden="1" customHeight="1" x14ac:dyDescent="0.2"/>
    <row r="20491" ht="12.75" hidden="1" customHeight="1" x14ac:dyDescent="0.2"/>
    <row r="20492" ht="12.75" hidden="1" customHeight="1" x14ac:dyDescent="0.2"/>
    <row r="20493" ht="12.75" hidden="1" customHeight="1" x14ac:dyDescent="0.2"/>
    <row r="20494" ht="12.75" hidden="1" customHeight="1" x14ac:dyDescent="0.2"/>
    <row r="20495" ht="12.75" hidden="1" customHeight="1" x14ac:dyDescent="0.2"/>
    <row r="20496" ht="12.75" hidden="1" customHeight="1" x14ac:dyDescent="0.2"/>
    <row r="20497" ht="12.75" hidden="1" customHeight="1" x14ac:dyDescent="0.2"/>
    <row r="20498" ht="12.75" hidden="1" customHeight="1" x14ac:dyDescent="0.2"/>
    <row r="20499" ht="12.75" hidden="1" customHeight="1" x14ac:dyDescent="0.2"/>
    <row r="20500" ht="12.75" hidden="1" customHeight="1" x14ac:dyDescent="0.2"/>
    <row r="20501" ht="12.75" hidden="1" customHeight="1" x14ac:dyDescent="0.2"/>
    <row r="20502" ht="12.75" hidden="1" customHeight="1" x14ac:dyDescent="0.2"/>
    <row r="20503" ht="12.75" hidden="1" customHeight="1" x14ac:dyDescent="0.2"/>
    <row r="20504" ht="12.75" hidden="1" customHeight="1" x14ac:dyDescent="0.2"/>
    <row r="20505" ht="12.75" hidden="1" customHeight="1" x14ac:dyDescent="0.2"/>
    <row r="20506" ht="12.75" hidden="1" customHeight="1" x14ac:dyDescent="0.2"/>
    <row r="20507" ht="12.75" hidden="1" customHeight="1" x14ac:dyDescent="0.2"/>
    <row r="20508" ht="12.75" hidden="1" customHeight="1" x14ac:dyDescent="0.2"/>
    <row r="20509" ht="12.75" hidden="1" customHeight="1" x14ac:dyDescent="0.2"/>
    <row r="20510" ht="12.75" hidden="1" customHeight="1" x14ac:dyDescent="0.2"/>
    <row r="20511" ht="12.75" hidden="1" customHeight="1" x14ac:dyDescent="0.2"/>
    <row r="20512" ht="12.75" hidden="1" customHeight="1" x14ac:dyDescent="0.2"/>
    <row r="20513" ht="12.75" hidden="1" customHeight="1" x14ac:dyDescent="0.2"/>
    <row r="20514" ht="12.75" hidden="1" customHeight="1" x14ac:dyDescent="0.2"/>
    <row r="20515" ht="12.75" hidden="1" customHeight="1" x14ac:dyDescent="0.2"/>
    <row r="20516" ht="12.75" hidden="1" customHeight="1" x14ac:dyDescent="0.2"/>
    <row r="20517" ht="12.75" hidden="1" customHeight="1" x14ac:dyDescent="0.2"/>
    <row r="20518" ht="12.75" hidden="1" customHeight="1" x14ac:dyDescent="0.2"/>
    <row r="20519" ht="12.75" hidden="1" customHeight="1" x14ac:dyDescent="0.2"/>
    <row r="20520" ht="12.75" hidden="1" customHeight="1" x14ac:dyDescent="0.2"/>
    <row r="20521" ht="12.75" hidden="1" customHeight="1" x14ac:dyDescent="0.2"/>
    <row r="20522" ht="12.75" hidden="1" customHeight="1" x14ac:dyDescent="0.2"/>
    <row r="20523" ht="12.75" hidden="1" customHeight="1" x14ac:dyDescent="0.2"/>
    <row r="20524" ht="12.75" hidden="1" customHeight="1" x14ac:dyDescent="0.2"/>
    <row r="20525" ht="12.75" hidden="1" customHeight="1" x14ac:dyDescent="0.2"/>
    <row r="20526" ht="12.75" hidden="1" customHeight="1" x14ac:dyDescent="0.2"/>
    <row r="20527" ht="12.75" hidden="1" customHeight="1" x14ac:dyDescent="0.2"/>
    <row r="20528" ht="12.75" hidden="1" customHeight="1" x14ac:dyDescent="0.2"/>
    <row r="20529" ht="12.75" hidden="1" customHeight="1" x14ac:dyDescent="0.2"/>
    <row r="20530" ht="12.75" hidden="1" customHeight="1" x14ac:dyDescent="0.2"/>
    <row r="20531" ht="12.75" hidden="1" customHeight="1" x14ac:dyDescent="0.2"/>
    <row r="20532" ht="12.75" hidden="1" customHeight="1" x14ac:dyDescent="0.2"/>
    <row r="20533" ht="12.75" hidden="1" customHeight="1" x14ac:dyDescent="0.2"/>
    <row r="20534" ht="12.75" hidden="1" customHeight="1" x14ac:dyDescent="0.2"/>
    <row r="20535" ht="12.75" hidden="1" customHeight="1" x14ac:dyDescent="0.2"/>
    <row r="20536" ht="12.75" hidden="1" customHeight="1" x14ac:dyDescent="0.2"/>
    <row r="20537" ht="12.75" hidden="1" customHeight="1" x14ac:dyDescent="0.2"/>
    <row r="20538" ht="12.75" hidden="1" customHeight="1" x14ac:dyDescent="0.2"/>
    <row r="20539" ht="12.75" hidden="1" customHeight="1" x14ac:dyDescent="0.2"/>
    <row r="20540" ht="12.75" hidden="1" customHeight="1" x14ac:dyDescent="0.2"/>
    <row r="20541" ht="12.75" hidden="1" customHeight="1" x14ac:dyDescent="0.2"/>
    <row r="20542" ht="12.75" hidden="1" customHeight="1" x14ac:dyDescent="0.2"/>
    <row r="20543" ht="12.75" hidden="1" customHeight="1" x14ac:dyDescent="0.2"/>
    <row r="20544" ht="12.75" hidden="1" customHeight="1" x14ac:dyDescent="0.2"/>
    <row r="20545" ht="12.75" hidden="1" customHeight="1" x14ac:dyDescent="0.2"/>
    <row r="20546" ht="12.75" hidden="1" customHeight="1" x14ac:dyDescent="0.2"/>
    <row r="20547" ht="12.75" hidden="1" customHeight="1" x14ac:dyDescent="0.2"/>
    <row r="20548" ht="12.75" hidden="1" customHeight="1" x14ac:dyDescent="0.2"/>
    <row r="20549" ht="12.75" hidden="1" customHeight="1" x14ac:dyDescent="0.2"/>
    <row r="20550" ht="12.75" hidden="1" customHeight="1" x14ac:dyDescent="0.2"/>
    <row r="20551" ht="12.75" hidden="1" customHeight="1" x14ac:dyDescent="0.2"/>
    <row r="20552" ht="12.75" hidden="1" customHeight="1" x14ac:dyDescent="0.2"/>
    <row r="20553" ht="12.75" hidden="1" customHeight="1" x14ac:dyDescent="0.2"/>
    <row r="20554" ht="12.75" hidden="1" customHeight="1" x14ac:dyDescent="0.2"/>
    <row r="20555" ht="12.75" hidden="1" customHeight="1" x14ac:dyDescent="0.2"/>
    <row r="20556" ht="12.75" hidden="1" customHeight="1" x14ac:dyDescent="0.2"/>
    <row r="20557" ht="12.75" hidden="1" customHeight="1" x14ac:dyDescent="0.2"/>
    <row r="20558" ht="12.75" hidden="1" customHeight="1" x14ac:dyDescent="0.2"/>
    <row r="20559" ht="12.75" hidden="1" customHeight="1" x14ac:dyDescent="0.2"/>
    <row r="20560" ht="12.75" hidden="1" customHeight="1" x14ac:dyDescent="0.2"/>
    <row r="20561" ht="12.75" hidden="1" customHeight="1" x14ac:dyDescent="0.2"/>
    <row r="20562" ht="12.75" hidden="1" customHeight="1" x14ac:dyDescent="0.2"/>
    <row r="20563" ht="12.75" hidden="1" customHeight="1" x14ac:dyDescent="0.2"/>
    <row r="20564" ht="12.75" hidden="1" customHeight="1" x14ac:dyDescent="0.2"/>
    <row r="20565" ht="12.75" hidden="1" customHeight="1" x14ac:dyDescent="0.2"/>
    <row r="20566" ht="12.75" hidden="1" customHeight="1" x14ac:dyDescent="0.2"/>
    <row r="20567" ht="12.75" hidden="1" customHeight="1" x14ac:dyDescent="0.2"/>
    <row r="20568" ht="12.75" hidden="1" customHeight="1" x14ac:dyDescent="0.2"/>
    <row r="20569" ht="12.75" hidden="1" customHeight="1" x14ac:dyDescent="0.2"/>
    <row r="20570" ht="12.75" hidden="1" customHeight="1" x14ac:dyDescent="0.2"/>
    <row r="20571" ht="12.75" hidden="1" customHeight="1" x14ac:dyDescent="0.2"/>
    <row r="20572" ht="12.75" hidden="1" customHeight="1" x14ac:dyDescent="0.2"/>
    <row r="20573" ht="12.75" hidden="1" customHeight="1" x14ac:dyDescent="0.2"/>
    <row r="20574" ht="12.75" hidden="1" customHeight="1" x14ac:dyDescent="0.2"/>
    <row r="20575" ht="12.75" hidden="1" customHeight="1" x14ac:dyDescent="0.2"/>
    <row r="20576" ht="12.75" hidden="1" customHeight="1" x14ac:dyDescent="0.2"/>
    <row r="20577" ht="12.75" hidden="1" customHeight="1" x14ac:dyDescent="0.2"/>
    <row r="20578" ht="12.75" hidden="1" customHeight="1" x14ac:dyDescent="0.2"/>
    <row r="20579" ht="12.75" hidden="1" customHeight="1" x14ac:dyDescent="0.2"/>
    <row r="20580" ht="12.75" hidden="1" customHeight="1" x14ac:dyDescent="0.2"/>
    <row r="20581" ht="12.75" hidden="1" customHeight="1" x14ac:dyDescent="0.2"/>
    <row r="20582" ht="12.75" hidden="1" customHeight="1" x14ac:dyDescent="0.2"/>
    <row r="20583" ht="12.75" hidden="1" customHeight="1" x14ac:dyDescent="0.2"/>
    <row r="20584" ht="12.75" hidden="1" customHeight="1" x14ac:dyDescent="0.2"/>
    <row r="20585" ht="12.75" hidden="1" customHeight="1" x14ac:dyDescent="0.2"/>
    <row r="20586" ht="12.75" hidden="1" customHeight="1" x14ac:dyDescent="0.2"/>
    <row r="20587" ht="12.75" hidden="1" customHeight="1" x14ac:dyDescent="0.2"/>
    <row r="20588" ht="12.75" hidden="1" customHeight="1" x14ac:dyDescent="0.2"/>
    <row r="20589" ht="12.75" hidden="1" customHeight="1" x14ac:dyDescent="0.2"/>
    <row r="20590" ht="12.75" hidden="1" customHeight="1" x14ac:dyDescent="0.2"/>
    <row r="20591" ht="12.75" hidden="1" customHeight="1" x14ac:dyDescent="0.2"/>
    <row r="20592" ht="12.75" hidden="1" customHeight="1" x14ac:dyDescent="0.2"/>
    <row r="20593" ht="12.75" hidden="1" customHeight="1" x14ac:dyDescent="0.2"/>
    <row r="20594" ht="12.75" hidden="1" customHeight="1" x14ac:dyDescent="0.2"/>
    <row r="20595" ht="12.75" hidden="1" customHeight="1" x14ac:dyDescent="0.2"/>
    <row r="20596" ht="12.75" hidden="1" customHeight="1" x14ac:dyDescent="0.2"/>
    <row r="20597" ht="12.75" hidden="1" customHeight="1" x14ac:dyDescent="0.2"/>
    <row r="20598" ht="12.75" hidden="1" customHeight="1" x14ac:dyDescent="0.2"/>
    <row r="20599" ht="12.75" hidden="1" customHeight="1" x14ac:dyDescent="0.2"/>
    <row r="20600" ht="12.75" hidden="1" customHeight="1" x14ac:dyDescent="0.2"/>
    <row r="20601" ht="12.75" hidden="1" customHeight="1" x14ac:dyDescent="0.2"/>
    <row r="20602" ht="12.75" hidden="1" customHeight="1" x14ac:dyDescent="0.2"/>
    <row r="20603" ht="12.75" hidden="1" customHeight="1" x14ac:dyDescent="0.2"/>
    <row r="20604" ht="12.75" hidden="1" customHeight="1" x14ac:dyDescent="0.2"/>
    <row r="20605" ht="12.75" hidden="1" customHeight="1" x14ac:dyDescent="0.2"/>
    <row r="20606" ht="12.75" hidden="1" customHeight="1" x14ac:dyDescent="0.2"/>
    <row r="20607" ht="12.75" hidden="1" customHeight="1" x14ac:dyDescent="0.2"/>
    <row r="20608" ht="12.75" hidden="1" customHeight="1" x14ac:dyDescent="0.2"/>
    <row r="20609" ht="12.75" hidden="1" customHeight="1" x14ac:dyDescent="0.2"/>
    <row r="20610" ht="12.75" hidden="1" customHeight="1" x14ac:dyDescent="0.2"/>
    <row r="20611" ht="12.75" hidden="1" customHeight="1" x14ac:dyDescent="0.2"/>
    <row r="20612" ht="12.75" hidden="1" customHeight="1" x14ac:dyDescent="0.2"/>
    <row r="20613" ht="12.75" hidden="1" customHeight="1" x14ac:dyDescent="0.2"/>
    <row r="20614" ht="12.75" hidden="1" customHeight="1" x14ac:dyDescent="0.2"/>
    <row r="20615" ht="12.75" hidden="1" customHeight="1" x14ac:dyDescent="0.2"/>
    <row r="20616" ht="12.75" hidden="1" customHeight="1" x14ac:dyDescent="0.2"/>
    <row r="20617" ht="12.75" hidden="1" customHeight="1" x14ac:dyDescent="0.2"/>
    <row r="20618" ht="12.75" hidden="1" customHeight="1" x14ac:dyDescent="0.2"/>
    <row r="20619" ht="12.75" hidden="1" customHeight="1" x14ac:dyDescent="0.2"/>
    <row r="20620" ht="12.75" hidden="1" customHeight="1" x14ac:dyDescent="0.2"/>
    <row r="20621" ht="12.75" hidden="1" customHeight="1" x14ac:dyDescent="0.2"/>
    <row r="20622" ht="12.75" hidden="1" customHeight="1" x14ac:dyDescent="0.2"/>
    <row r="20623" ht="12.75" hidden="1" customHeight="1" x14ac:dyDescent="0.2"/>
    <row r="20624" ht="12.75" hidden="1" customHeight="1" x14ac:dyDescent="0.2"/>
    <row r="20625" ht="12.75" hidden="1" customHeight="1" x14ac:dyDescent="0.2"/>
    <row r="20626" ht="12.75" hidden="1" customHeight="1" x14ac:dyDescent="0.2"/>
    <row r="20627" ht="12.75" hidden="1" customHeight="1" x14ac:dyDescent="0.2"/>
    <row r="20628" ht="12.75" hidden="1" customHeight="1" x14ac:dyDescent="0.2"/>
    <row r="20629" ht="12.75" hidden="1" customHeight="1" x14ac:dyDescent="0.2"/>
    <row r="20630" ht="12.75" hidden="1" customHeight="1" x14ac:dyDescent="0.2"/>
    <row r="20631" ht="12.75" hidden="1" customHeight="1" x14ac:dyDescent="0.2"/>
    <row r="20632" ht="12.75" hidden="1" customHeight="1" x14ac:dyDescent="0.2"/>
    <row r="20633" ht="12.75" hidden="1" customHeight="1" x14ac:dyDescent="0.2"/>
    <row r="20634" ht="12.75" hidden="1" customHeight="1" x14ac:dyDescent="0.2"/>
    <row r="20635" ht="12.75" hidden="1" customHeight="1" x14ac:dyDescent="0.2"/>
    <row r="20636" ht="12.75" hidden="1" customHeight="1" x14ac:dyDescent="0.2"/>
    <row r="20637" ht="12.75" hidden="1" customHeight="1" x14ac:dyDescent="0.2"/>
    <row r="20638" ht="12.75" hidden="1" customHeight="1" x14ac:dyDescent="0.2"/>
    <row r="20639" ht="12.75" hidden="1" customHeight="1" x14ac:dyDescent="0.2"/>
    <row r="20640" ht="12.75" hidden="1" customHeight="1" x14ac:dyDescent="0.2"/>
    <row r="20641" ht="12.75" hidden="1" customHeight="1" x14ac:dyDescent="0.2"/>
    <row r="20642" ht="12.75" hidden="1" customHeight="1" x14ac:dyDescent="0.2"/>
    <row r="20643" ht="12.75" hidden="1" customHeight="1" x14ac:dyDescent="0.2"/>
    <row r="20644" ht="12.75" hidden="1" customHeight="1" x14ac:dyDescent="0.2"/>
    <row r="20645" ht="12.75" hidden="1" customHeight="1" x14ac:dyDescent="0.2"/>
    <row r="20646" ht="12.75" hidden="1" customHeight="1" x14ac:dyDescent="0.2"/>
    <row r="20647" ht="12.75" hidden="1" customHeight="1" x14ac:dyDescent="0.2"/>
    <row r="20648" ht="12.75" hidden="1" customHeight="1" x14ac:dyDescent="0.2"/>
    <row r="20649" ht="12.75" hidden="1" customHeight="1" x14ac:dyDescent="0.2"/>
    <row r="20650" ht="12.75" hidden="1" customHeight="1" x14ac:dyDescent="0.2"/>
    <row r="20651" ht="12.75" hidden="1" customHeight="1" x14ac:dyDescent="0.2"/>
    <row r="20652" ht="12.75" hidden="1" customHeight="1" x14ac:dyDescent="0.2"/>
    <row r="20653" ht="12.75" hidden="1" customHeight="1" x14ac:dyDescent="0.2"/>
    <row r="20654" ht="12.75" hidden="1" customHeight="1" x14ac:dyDescent="0.2"/>
    <row r="20655" ht="12.75" hidden="1" customHeight="1" x14ac:dyDescent="0.2"/>
    <row r="20656" ht="12.75" hidden="1" customHeight="1" x14ac:dyDescent="0.2"/>
    <row r="20657" ht="12.75" hidden="1" customHeight="1" x14ac:dyDescent="0.2"/>
    <row r="20658" ht="12.75" hidden="1" customHeight="1" x14ac:dyDescent="0.2"/>
    <row r="20659" ht="12.75" hidden="1" customHeight="1" x14ac:dyDescent="0.2"/>
    <row r="20660" ht="12.75" hidden="1" customHeight="1" x14ac:dyDescent="0.2"/>
    <row r="20661" ht="12.75" hidden="1" customHeight="1" x14ac:dyDescent="0.2"/>
    <row r="20662" ht="12.75" hidden="1" customHeight="1" x14ac:dyDescent="0.2"/>
    <row r="20663" ht="12.75" hidden="1" customHeight="1" x14ac:dyDescent="0.2"/>
    <row r="20664" ht="12.75" hidden="1" customHeight="1" x14ac:dyDescent="0.2"/>
    <row r="20665" ht="12.75" hidden="1" customHeight="1" x14ac:dyDescent="0.2"/>
    <row r="20666" ht="12.75" hidden="1" customHeight="1" x14ac:dyDescent="0.2"/>
    <row r="20667" ht="12.75" hidden="1" customHeight="1" x14ac:dyDescent="0.2"/>
    <row r="20668" ht="12.75" hidden="1" customHeight="1" x14ac:dyDescent="0.2"/>
    <row r="20669" ht="12.75" hidden="1" customHeight="1" x14ac:dyDescent="0.2"/>
    <row r="20670" ht="12.75" hidden="1" customHeight="1" x14ac:dyDescent="0.2"/>
    <row r="20671" ht="12.75" hidden="1" customHeight="1" x14ac:dyDescent="0.2"/>
    <row r="20672" ht="12.75" hidden="1" customHeight="1" x14ac:dyDescent="0.2"/>
    <row r="20673" ht="12.75" hidden="1" customHeight="1" x14ac:dyDescent="0.2"/>
    <row r="20674" ht="12.75" hidden="1" customHeight="1" x14ac:dyDescent="0.2"/>
    <row r="20675" ht="12.75" hidden="1" customHeight="1" x14ac:dyDescent="0.2"/>
    <row r="20676" ht="12.75" hidden="1" customHeight="1" x14ac:dyDescent="0.2"/>
    <row r="20677" ht="12.75" hidden="1" customHeight="1" x14ac:dyDescent="0.2"/>
    <row r="20678" ht="12.75" hidden="1" customHeight="1" x14ac:dyDescent="0.2"/>
    <row r="20679" ht="12.75" hidden="1" customHeight="1" x14ac:dyDescent="0.2"/>
    <row r="20680" ht="12.75" hidden="1" customHeight="1" x14ac:dyDescent="0.2"/>
    <row r="20681" ht="12.75" hidden="1" customHeight="1" x14ac:dyDescent="0.2"/>
    <row r="20682" ht="12.75" hidden="1" customHeight="1" x14ac:dyDescent="0.2"/>
    <row r="20683" ht="12.75" hidden="1" customHeight="1" x14ac:dyDescent="0.2"/>
    <row r="20684" ht="12.75" hidden="1" customHeight="1" x14ac:dyDescent="0.2"/>
    <row r="20685" ht="12.75" hidden="1" customHeight="1" x14ac:dyDescent="0.2"/>
    <row r="20686" ht="12.75" hidden="1" customHeight="1" x14ac:dyDescent="0.2"/>
    <row r="20687" ht="12.75" hidden="1" customHeight="1" x14ac:dyDescent="0.2"/>
    <row r="20688" ht="12.75" hidden="1" customHeight="1" x14ac:dyDescent="0.2"/>
    <row r="20689" ht="12.75" hidden="1" customHeight="1" x14ac:dyDescent="0.2"/>
    <row r="20690" ht="12.75" hidden="1" customHeight="1" x14ac:dyDescent="0.2"/>
    <row r="20691" ht="12.75" hidden="1" customHeight="1" x14ac:dyDescent="0.2"/>
    <row r="20692" ht="12.75" hidden="1" customHeight="1" x14ac:dyDescent="0.2"/>
    <row r="20693" ht="12.75" hidden="1" customHeight="1" x14ac:dyDescent="0.2"/>
    <row r="20694" ht="12.75" hidden="1" customHeight="1" x14ac:dyDescent="0.2"/>
    <row r="20695" ht="12.75" hidden="1" customHeight="1" x14ac:dyDescent="0.2"/>
    <row r="20696" ht="12.75" hidden="1" customHeight="1" x14ac:dyDescent="0.2"/>
    <row r="20697" ht="12.75" hidden="1" customHeight="1" x14ac:dyDescent="0.2"/>
    <row r="20698" ht="12.75" hidden="1" customHeight="1" x14ac:dyDescent="0.2"/>
    <row r="20699" ht="12.75" hidden="1" customHeight="1" x14ac:dyDescent="0.2"/>
    <row r="20700" ht="12.75" hidden="1" customHeight="1" x14ac:dyDescent="0.2"/>
    <row r="20701" ht="12.75" hidden="1" customHeight="1" x14ac:dyDescent="0.2"/>
    <row r="20702" ht="12.75" hidden="1" customHeight="1" x14ac:dyDescent="0.2"/>
    <row r="20703" ht="12.75" hidden="1" customHeight="1" x14ac:dyDescent="0.2"/>
    <row r="20704" ht="12.75" hidden="1" customHeight="1" x14ac:dyDescent="0.2"/>
    <row r="20705" ht="12.75" hidden="1" customHeight="1" x14ac:dyDescent="0.2"/>
    <row r="20706" ht="12.75" hidden="1" customHeight="1" x14ac:dyDescent="0.2"/>
    <row r="20707" ht="12.75" hidden="1" customHeight="1" x14ac:dyDescent="0.2"/>
    <row r="20708" ht="12.75" hidden="1" customHeight="1" x14ac:dyDescent="0.2"/>
    <row r="20709" ht="12.75" hidden="1" customHeight="1" x14ac:dyDescent="0.2"/>
    <row r="20710" ht="12.75" hidden="1" customHeight="1" x14ac:dyDescent="0.2"/>
    <row r="20711" ht="12.75" hidden="1" customHeight="1" x14ac:dyDescent="0.2"/>
    <row r="20712" ht="12.75" hidden="1" customHeight="1" x14ac:dyDescent="0.2"/>
    <row r="20713" ht="12.75" hidden="1" customHeight="1" x14ac:dyDescent="0.2"/>
    <row r="20714" ht="12.75" hidden="1" customHeight="1" x14ac:dyDescent="0.2"/>
    <row r="20715" ht="12.75" hidden="1" customHeight="1" x14ac:dyDescent="0.2"/>
    <row r="20716" ht="12.75" hidden="1" customHeight="1" x14ac:dyDescent="0.2"/>
    <row r="20717" ht="12.75" hidden="1" customHeight="1" x14ac:dyDescent="0.2"/>
    <row r="20718" ht="12.75" hidden="1" customHeight="1" x14ac:dyDescent="0.2"/>
    <row r="20719" ht="12.75" hidden="1" customHeight="1" x14ac:dyDescent="0.2"/>
    <row r="20720" ht="12.75" hidden="1" customHeight="1" x14ac:dyDescent="0.2"/>
    <row r="20721" ht="12.75" hidden="1" customHeight="1" x14ac:dyDescent="0.2"/>
    <row r="20722" ht="12.75" hidden="1" customHeight="1" x14ac:dyDescent="0.2"/>
    <row r="20723" ht="12.75" hidden="1" customHeight="1" x14ac:dyDescent="0.2"/>
    <row r="20724" ht="12.75" hidden="1" customHeight="1" x14ac:dyDescent="0.2"/>
    <row r="20725" ht="12.75" hidden="1" customHeight="1" x14ac:dyDescent="0.2"/>
    <row r="20726" ht="12.75" hidden="1" customHeight="1" x14ac:dyDescent="0.2"/>
    <row r="20727" ht="12.75" hidden="1" customHeight="1" x14ac:dyDescent="0.2"/>
    <row r="20728" ht="12.75" hidden="1" customHeight="1" x14ac:dyDescent="0.2"/>
    <row r="20729" ht="12.75" hidden="1" customHeight="1" x14ac:dyDescent="0.2"/>
    <row r="20730" ht="12.75" hidden="1" customHeight="1" x14ac:dyDescent="0.2"/>
    <row r="20731" ht="12.75" hidden="1" customHeight="1" x14ac:dyDescent="0.2"/>
    <row r="20732" ht="12.75" hidden="1" customHeight="1" x14ac:dyDescent="0.2"/>
    <row r="20733" ht="12.75" hidden="1" customHeight="1" x14ac:dyDescent="0.2"/>
    <row r="20734" ht="12.75" hidden="1" customHeight="1" x14ac:dyDescent="0.2"/>
    <row r="20735" ht="12.75" hidden="1" customHeight="1" x14ac:dyDescent="0.2"/>
    <row r="20736" ht="12.75" hidden="1" customHeight="1" x14ac:dyDescent="0.2"/>
    <row r="20737" ht="12.75" hidden="1" customHeight="1" x14ac:dyDescent="0.2"/>
    <row r="20738" ht="12.75" hidden="1" customHeight="1" x14ac:dyDescent="0.2"/>
    <row r="20739" ht="12.75" hidden="1" customHeight="1" x14ac:dyDescent="0.2"/>
    <row r="20740" ht="12.75" hidden="1" customHeight="1" x14ac:dyDescent="0.2"/>
    <row r="20741" ht="12.75" hidden="1" customHeight="1" x14ac:dyDescent="0.2"/>
    <row r="20742" ht="12.75" hidden="1" customHeight="1" x14ac:dyDescent="0.2"/>
    <row r="20743" ht="12.75" hidden="1" customHeight="1" x14ac:dyDescent="0.2"/>
    <row r="20744" ht="12.75" hidden="1" customHeight="1" x14ac:dyDescent="0.2"/>
    <row r="20745" ht="12.75" hidden="1" customHeight="1" x14ac:dyDescent="0.2"/>
    <row r="20746" ht="12.75" hidden="1" customHeight="1" x14ac:dyDescent="0.2"/>
    <row r="20747" ht="12.75" hidden="1" customHeight="1" x14ac:dyDescent="0.2"/>
    <row r="20748" ht="12.75" hidden="1" customHeight="1" x14ac:dyDescent="0.2"/>
    <row r="20749" ht="12.75" hidden="1" customHeight="1" x14ac:dyDescent="0.2"/>
    <row r="20750" ht="12.75" hidden="1" customHeight="1" x14ac:dyDescent="0.2"/>
    <row r="20751" ht="12.75" hidden="1" customHeight="1" x14ac:dyDescent="0.2"/>
    <row r="20752" ht="12.75" hidden="1" customHeight="1" x14ac:dyDescent="0.2"/>
    <row r="20753" ht="12.75" hidden="1" customHeight="1" x14ac:dyDescent="0.2"/>
    <row r="20754" ht="12.75" hidden="1" customHeight="1" x14ac:dyDescent="0.2"/>
    <row r="20755" ht="12.75" hidden="1" customHeight="1" x14ac:dyDescent="0.2"/>
    <row r="20756" ht="12.75" hidden="1" customHeight="1" x14ac:dyDescent="0.2"/>
    <row r="20757" ht="12.75" hidden="1" customHeight="1" x14ac:dyDescent="0.2"/>
    <row r="20758" ht="12.75" hidden="1" customHeight="1" x14ac:dyDescent="0.2"/>
    <row r="20759" ht="12.75" hidden="1" customHeight="1" x14ac:dyDescent="0.2"/>
    <row r="20760" ht="12.75" hidden="1" customHeight="1" x14ac:dyDescent="0.2"/>
    <row r="20761" ht="12.75" hidden="1" customHeight="1" x14ac:dyDescent="0.2"/>
    <row r="20762" ht="12.75" hidden="1" customHeight="1" x14ac:dyDescent="0.2"/>
    <row r="20763" ht="12.75" hidden="1" customHeight="1" x14ac:dyDescent="0.2"/>
    <row r="20764" ht="12.75" hidden="1" customHeight="1" x14ac:dyDescent="0.2"/>
    <row r="20765" ht="12.75" hidden="1" customHeight="1" x14ac:dyDescent="0.2"/>
    <row r="20766" ht="12.75" hidden="1" customHeight="1" x14ac:dyDescent="0.2"/>
    <row r="20767" ht="12.75" hidden="1" customHeight="1" x14ac:dyDescent="0.2"/>
    <row r="20768" ht="12.75" hidden="1" customHeight="1" x14ac:dyDescent="0.2"/>
    <row r="20769" ht="12.75" hidden="1" customHeight="1" x14ac:dyDescent="0.2"/>
    <row r="20770" ht="12.75" hidden="1" customHeight="1" x14ac:dyDescent="0.2"/>
    <row r="20771" ht="12.75" hidden="1" customHeight="1" x14ac:dyDescent="0.2"/>
    <row r="20772" ht="12.75" hidden="1" customHeight="1" x14ac:dyDescent="0.2"/>
    <row r="20773" ht="12.75" hidden="1" customHeight="1" x14ac:dyDescent="0.2"/>
    <row r="20774" ht="12.75" hidden="1" customHeight="1" x14ac:dyDescent="0.2"/>
    <row r="20775" ht="12.75" hidden="1" customHeight="1" x14ac:dyDescent="0.2"/>
    <row r="20776" ht="12.75" hidden="1" customHeight="1" x14ac:dyDescent="0.2"/>
    <row r="20777" ht="12.75" hidden="1" customHeight="1" x14ac:dyDescent="0.2"/>
    <row r="20778" ht="12.75" hidden="1" customHeight="1" x14ac:dyDescent="0.2"/>
    <row r="20779" ht="12.75" hidden="1" customHeight="1" x14ac:dyDescent="0.2"/>
    <row r="20780" ht="12.75" hidden="1" customHeight="1" x14ac:dyDescent="0.2"/>
    <row r="20781" ht="12.75" hidden="1" customHeight="1" x14ac:dyDescent="0.2"/>
    <row r="20782" ht="12.75" hidden="1" customHeight="1" x14ac:dyDescent="0.2"/>
    <row r="20783" ht="12.75" hidden="1" customHeight="1" x14ac:dyDescent="0.2"/>
    <row r="20784" ht="12.75" hidden="1" customHeight="1" x14ac:dyDescent="0.2"/>
    <row r="20785" ht="12.75" hidden="1" customHeight="1" x14ac:dyDescent="0.2"/>
    <row r="20786" ht="12.75" hidden="1" customHeight="1" x14ac:dyDescent="0.2"/>
    <row r="20787" ht="12.75" hidden="1" customHeight="1" x14ac:dyDescent="0.2"/>
    <row r="20788" ht="12.75" hidden="1" customHeight="1" x14ac:dyDescent="0.2"/>
    <row r="20789" ht="12.75" hidden="1" customHeight="1" x14ac:dyDescent="0.2"/>
    <row r="20790" ht="12.75" hidden="1" customHeight="1" x14ac:dyDescent="0.2"/>
    <row r="20791" ht="12.75" hidden="1" customHeight="1" x14ac:dyDescent="0.2"/>
    <row r="20792" ht="12.75" hidden="1" customHeight="1" x14ac:dyDescent="0.2"/>
    <row r="20793" ht="12.75" hidden="1" customHeight="1" x14ac:dyDescent="0.2"/>
    <row r="20794" ht="12.75" hidden="1" customHeight="1" x14ac:dyDescent="0.2"/>
    <row r="20795" ht="12.75" hidden="1" customHeight="1" x14ac:dyDescent="0.2"/>
    <row r="20796" ht="12.75" hidden="1" customHeight="1" x14ac:dyDescent="0.2"/>
    <row r="20797" ht="12.75" hidden="1" customHeight="1" x14ac:dyDescent="0.2"/>
    <row r="20798" ht="12.75" hidden="1" customHeight="1" x14ac:dyDescent="0.2"/>
    <row r="20799" ht="12.75" hidden="1" customHeight="1" x14ac:dyDescent="0.2"/>
    <row r="20800" ht="12.75" hidden="1" customHeight="1" x14ac:dyDescent="0.2"/>
    <row r="20801" ht="12.75" hidden="1" customHeight="1" x14ac:dyDescent="0.2"/>
    <row r="20802" ht="12.75" hidden="1" customHeight="1" x14ac:dyDescent="0.2"/>
    <row r="20803" ht="12.75" hidden="1" customHeight="1" x14ac:dyDescent="0.2"/>
    <row r="20804" ht="12.75" hidden="1" customHeight="1" x14ac:dyDescent="0.2"/>
    <row r="20805" ht="12.75" hidden="1" customHeight="1" x14ac:dyDescent="0.2"/>
    <row r="20806" ht="12.75" hidden="1" customHeight="1" x14ac:dyDescent="0.2"/>
    <row r="20807" ht="12.75" hidden="1" customHeight="1" x14ac:dyDescent="0.2"/>
    <row r="20808" ht="12.75" hidden="1" customHeight="1" x14ac:dyDescent="0.2"/>
    <row r="20809" ht="12.75" hidden="1" customHeight="1" x14ac:dyDescent="0.2"/>
    <row r="20810" ht="12.75" hidden="1" customHeight="1" x14ac:dyDescent="0.2"/>
    <row r="20811" ht="12.75" hidden="1" customHeight="1" x14ac:dyDescent="0.2"/>
    <row r="20812" ht="12.75" hidden="1" customHeight="1" x14ac:dyDescent="0.2"/>
    <row r="20813" ht="12.75" hidden="1" customHeight="1" x14ac:dyDescent="0.2"/>
    <row r="20814" ht="12.75" hidden="1" customHeight="1" x14ac:dyDescent="0.2"/>
    <row r="20815" ht="12.75" hidden="1" customHeight="1" x14ac:dyDescent="0.2"/>
    <row r="20816" ht="12.75" hidden="1" customHeight="1" x14ac:dyDescent="0.2"/>
    <row r="20817" ht="12.75" hidden="1" customHeight="1" x14ac:dyDescent="0.2"/>
    <row r="20818" ht="12.75" hidden="1" customHeight="1" x14ac:dyDescent="0.2"/>
    <row r="20819" ht="12.75" hidden="1" customHeight="1" x14ac:dyDescent="0.2"/>
    <row r="20820" ht="12.75" hidden="1" customHeight="1" x14ac:dyDescent="0.2"/>
    <row r="20821" ht="12.75" hidden="1" customHeight="1" x14ac:dyDescent="0.2"/>
    <row r="20822" ht="12.75" hidden="1" customHeight="1" x14ac:dyDescent="0.2"/>
    <row r="20823" ht="12.75" hidden="1" customHeight="1" x14ac:dyDescent="0.2"/>
    <row r="20824" ht="12.75" hidden="1" customHeight="1" x14ac:dyDescent="0.2"/>
    <row r="20825" ht="12.75" hidden="1" customHeight="1" x14ac:dyDescent="0.2"/>
    <row r="20826" ht="12.75" hidden="1" customHeight="1" x14ac:dyDescent="0.2"/>
    <row r="20827" ht="12.75" hidden="1" customHeight="1" x14ac:dyDescent="0.2"/>
    <row r="20828" ht="12.75" hidden="1" customHeight="1" x14ac:dyDescent="0.2"/>
    <row r="20829" ht="12.75" hidden="1" customHeight="1" x14ac:dyDescent="0.2"/>
    <row r="20830" ht="12.75" hidden="1" customHeight="1" x14ac:dyDescent="0.2"/>
    <row r="20831" ht="12.75" hidden="1" customHeight="1" x14ac:dyDescent="0.2"/>
    <row r="20832" ht="12.75" hidden="1" customHeight="1" x14ac:dyDescent="0.2"/>
    <row r="20833" ht="12.75" hidden="1" customHeight="1" x14ac:dyDescent="0.2"/>
    <row r="20834" ht="12.75" hidden="1" customHeight="1" x14ac:dyDescent="0.2"/>
    <row r="20835" ht="12.75" hidden="1" customHeight="1" x14ac:dyDescent="0.2"/>
    <row r="20836" ht="12.75" hidden="1" customHeight="1" x14ac:dyDescent="0.2"/>
    <row r="20837" ht="12.75" hidden="1" customHeight="1" x14ac:dyDescent="0.2"/>
    <row r="20838" ht="12.75" hidden="1" customHeight="1" x14ac:dyDescent="0.2"/>
    <row r="20839" ht="12.75" hidden="1" customHeight="1" x14ac:dyDescent="0.2"/>
    <row r="20840" ht="12.75" hidden="1" customHeight="1" x14ac:dyDescent="0.2"/>
    <row r="20841" ht="12.75" hidden="1" customHeight="1" x14ac:dyDescent="0.2"/>
    <row r="20842" ht="12.75" hidden="1" customHeight="1" x14ac:dyDescent="0.2"/>
    <row r="20843" ht="12.75" hidden="1" customHeight="1" x14ac:dyDescent="0.2"/>
    <row r="20844" ht="12.75" hidden="1" customHeight="1" x14ac:dyDescent="0.2"/>
    <row r="20845" ht="12.75" hidden="1" customHeight="1" x14ac:dyDescent="0.2"/>
    <row r="20846" ht="12.75" hidden="1" customHeight="1" x14ac:dyDescent="0.2"/>
    <row r="20847" ht="12.75" hidden="1" customHeight="1" x14ac:dyDescent="0.2"/>
    <row r="20848" ht="12.75" hidden="1" customHeight="1" x14ac:dyDescent="0.2"/>
    <row r="20849" ht="12.75" hidden="1" customHeight="1" x14ac:dyDescent="0.2"/>
    <row r="20850" ht="12.75" hidden="1" customHeight="1" x14ac:dyDescent="0.2"/>
    <row r="20851" ht="12.75" hidden="1" customHeight="1" x14ac:dyDescent="0.2"/>
    <row r="20852" ht="12.75" hidden="1" customHeight="1" x14ac:dyDescent="0.2"/>
    <row r="20853" ht="12.75" hidden="1" customHeight="1" x14ac:dyDescent="0.2"/>
    <row r="20854" ht="12.75" hidden="1" customHeight="1" x14ac:dyDescent="0.2"/>
    <row r="20855" ht="12.75" hidden="1" customHeight="1" x14ac:dyDescent="0.2"/>
    <row r="20856" ht="12.75" hidden="1" customHeight="1" x14ac:dyDescent="0.2"/>
    <row r="20857" ht="12.75" hidden="1" customHeight="1" x14ac:dyDescent="0.2"/>
    <row r="20858" ht="12.75" hidden="1" customHeight="1" x14ac:dyDescent="0.2"/>
    <row r="20859" ht="12.75" hidden="1" customHeight="1" x14ac:dyDescent="0.2"/>
    <row r="20860" ht="12.75" hidden="1" customHeight="1" x14ac:dyDescent="0.2"/>
    <row r="20861" ht="12.75" hidden="1" customHeight="1" x14ac:dyDescent="0.2"/>
    <row r="20862" ht="12.75" hidden="1" customHeight="1" x14ac:dyDescent="0.2"/>
    <row r="20863" ht="12.75" hidden="1" customHeight="1" x14ac:dyDescent="0.2"/>
    <row r="20864" ht="12.75" hidden="1" customHeight="1" x14ac:dyDescent="0.2"/>
    <row r="20865" ht="12.75" hidden="1" customHeight="1" x14ac:dyDescent="0.2"/>
    <row r="20866" ht="12.75" hidden="1" customHeight="1" x14ac:dyDescent="0.2"/>
    <row r="20867" ht="12.75" hidden="1" customHeight="1" x14ac:dyDescent="0.2"/>
    <row r="20868" ht="12.75" hidden="1" customHeight="1" x14ac:dyDescent="0.2"/>
    <row r="20869" ht="12.75" hidden="1" customHeight="1" x14ac:dyDescent="0.2"/>
    <row r="20870" ht="12.75" hidden="1" customHeight="1" x14ac:dyDescent="0.2"/>
    <row r="20871" ht="12.75" hidden="1" customHeight="1" x14ac:dyDescent="0.2"/>
    <row r="20872" ht="12.75" hidden="1" customHeight="1" x14ac:dyDescent="0.2"/>
    <row r="20873" ht="12.75" hidden="1" customHeight="1" x14ac:dyDescent="0.2"/>
    <row r="20874" ht="12.75" hidden="1" customHeight="1" x14ac:dyDescent="0.2"/>
    <row r="20875" ht="12.75" hidden="1" customHeight="1" x14ac:dyDescent="0.2"/>
    <row r="20876" ht="12.75" hidden="1" customHeight="1" x14ac:dyDescent="0.2"/>
    <row r="20877" ht="12.75" hidden="1" customHeight="1" x14ac:dyDescent="0.2"/>
    <row r="20878" ht="12.75" hidden="1" customHeight="1" x14ac:dyDescent="0.2"/>
    <row r="20879" ht="12.75" hidden="1" customHeight="1" x14ac:dyDescent="0.2"/>
    <row r="20880" ht="12.75" hidden="1" customHeight="1" x14ac:dyDescent="0.2"/>
    <row r="20881" ht="12.75" hidden="1" customHeight="1" x14ac:dyDescent="0.2"/>
    <row r="20882" ht="12.75" hidden="1" customHeight="1" x14ac:dyDescent="0.2"/>
    <row r="20883" ht="12.75" hidden="1" customHeight="1" x14ac:dyDescent="0.2"/>
    <row r="20884" ht="12.75" hidden="1" customHeight="1" x14ac:dyDescent="0.2"/>
    <row r="20885" ht="12.75" hidden="1" customHeight="1" x14ac:dyDescent="0.2"/>
    <row r="20886" ht="12.75" hidden="1" customHeight="1" x14ac:dyDescent="0.2"/>
    <row r="20887" ht="12.75" hidden="1" customHeight="1" x14ac:dyDescent="0.2"/>
    <row r="20888" ht="12.75" hidden="1" customHeight="1" x14ac:dyDescent="0.2"/>
    <row r="20889" ht="12.75" hidden="1" customHeight="1" x14ac:dyDescent="0.2"/>
    <row r="20890" ht="12.75" hidden="1" customHeight="1" x14ac:dyDescent="0.2"/>
    <row r="20891" ht="12.75" hidden="1" customHeight="1" x14ac:dyDescent="0.2"/>
    <row r="20892" ht="12.75" hidden="1" customHeight="1" x14ac:dyDescent="0.2"/>
    <row r="20893" ht="12.75" hidden="1" customHeight="1" x14ac:dyDescent="0.2"/>
    <row r="20894" ht="12.75" hidden="1" customHeight="1" x14ac:dyDescent="0.2"/>
    <row r="20895" ht="12.75" hidden="1" customHeight="1" x14ac:dyDescent="0.2"/>
    <row r="20896" ht="12.75" hidden="1" customHeight="1" x14ac:dyDescent="0.2"/>
    <row r="20897" ht="12.75" hidden="1" customHeight="1" x14ac:dyDescent="0.2"/>
    <row r="20898" ht="12.75" hidden="1" customHeight="1" x14ac:dyDescent="0.2"/>
    <row r="20899" ht="12.75" hidden="1" customHeight="1" x14ac:dyDescent="0.2"/>
    <row r="20900" ht="12.75" hidden="1" customHeight="1" x14ac:dyDescent="0.2"/>
    <row r="20901" ht="12.75" hidden="1" customHeight="1" x14ac:dyDescent="0.2"/>
    <row r="20902" ht="12.75" hidden="1" customHeight="1" x14ac:dyDescent="0.2"/>
    <row r="20903" ht="12.75" hidden="1" customHeight="1" x14ac:dyDescent="0.2"/>
    <row r="20904" ht="12.75" hidden="1" customHeight="1" x14ac:dyDescent="0.2"/>
    <row r="20905" ht="12.75" hidden="1" customHeight="1" x14ac:dyDescent="0.2"/>
    <row r="20906" ht="12.75" hidden="1" customHeight="1" x14ac:dyDescent="0.2"/>
    <row r="20907" ht="12.75" hidden="1" customHeight="1" x14ac:dyDescent="0.2"/>
    <row r="20908" ht="12.75" hidden="1" customHeight="1" x14ac:dyDescent="0.2"/>
    <row r="20909" ht="12.75" hidden="1" customHeight="1" x14ac:dyDescent="0.2"/>
    <row r="20910" ht="12.75" hidden="1" customHeight="1" x14ac:dyDescent="0.2"/>
    <row r="20911" ht="12.75" hidden="1" customHeight="1" x14ac:dyDescent="0.2"/>
    <row r="20912" ht="12.75" hidden="1" customHeight="1" x14ac:dyDescent="0.2"/>
    <row r="20913" ht="12.75" hidden="1" customHeight="1" x14ac:dyDescent="0.2"/>
    <row r="20914" ht="12.75" hidden="1" customHeight="1" x14ac:dyDescent="0.2"/>
    <row r="20915" ht="12.75" hidden="1" customHeight="1" x14ac:dyDescent="0.2"/>
    <row r="20916" ht="12.75" hidden="1" customHeight="1" x14ac:dyDescent="0.2"/>
    <row r="20917" ht="12.75" hidden="1" customHeight="1" x14ac:dyDescent="0.2"/>
    <row r="20918" ht="12.75" hidden="1" customHeight="1" x14ac:dyDescent="0.2"/>
    <row r="20919" ht="12.75" hidden="1" customHeight="1" x14ac:dyDescent="0.2"/>
    <row r="20920" ht="12.75" hidden="1" customHeight="1" x14ac:dyDescent="0.2"/>
    <row r="20921" ht="12.75" hidden="1" customHeight="1" x14ac:dyDescent="0.2"/>
    <row r="20922" ht="12.75" hidden="1" customHeight="1" x14ac:dyDescent="0.2"/>
    <row r="20923" ht="12.75" hidden="1" customHeight="1" x14ac:dyDescent="0.2"/>
    <row r="20924" ht="12.75" hidden="1" customHeight="1" x14ac:dyDescent="0.2"/>
    <row r="20925" ht="12.75" hidden="1" customHeight="1" x14ac:dyDescent="0.2"/>
    <row r="20926" ht="12.75" hidden="1" customHeight="1" x14ac:dyDescent="0.2"/>
    <row r="20927" ht="12.75" hidden="1" customHeight="1" x14ac:dyDescent="0.2"/>
    <row r="20928" ht="12.75" hidden="1" customHeight="1" x14ac:dyDescent="0.2"/>
    <row r="20929" ht="12.75" hidden="1" customHeight="1" x14ac:dyDescent="0.2"/>
    <row r="20930" ht="12.75" hidden="1" customHeight="1" x14ac:dyDescent="0.2"/>
    <row r="20931" ht="12.75" hidden="1" customHeight="1" x14ac:dyDescent="0.2"/>
    <row r="20932" ht="12.75" hidden="1" customHeight="1" x14ac:dyDescent="0.2"/>
    <row r="20933" ht="12.75" hidden="1" customHeight="1" x14ac:dyDescent="0.2"/>
    <row r="20934" ht="12.75" hidden="1" customHeight="1" x14ac:dyDescent="0.2"/>
    <row r="20935" ht="12.75" hidden="1" customHeight="1" x14ac:dyDescent="0.2"/>
    <row r="20936" ht="12.75" hidden="1" customHeight="1" x14ac:dyDescent="0.2"/>
    <row r="20937" ht="12.75" hidden="1" customHeight="1" x14ac:dyDescent="0.2"/>
    <row r="20938" ht="12.75" hidden="1" customHeight="1" x14ac:dyDescent="0.2"/>
    <row r="20939" ht="12.75" hidden="1" customHeight="1" x14ac:dyDescent="0.2"/>
    <row r="20940" ht="12.75" hidden="1" customHeight="1" x14ac:dyDescent="0.2"/>
    <row r="20941" ht="12.75" hidden="1" customHeight="1" x14ac:dyDescent="0.2"/>
    <row r="20942" ht="12.75" hidden="1" customHeight="1" x14ac:dyDescent="0.2"/>
    <row r="20943" ht="12.75" hidden="1" customHeight="1" x14ac:dyDescent="0.2"/>
    <row r="20944" ht="12.75" hidden="1" customHeight="1" x14ac:dyDescent="0.2"/>
    <row r="20945" ht="12.75" hidden="1" customHeight="1" x14ac:dyDescent="0.2"/>
    <row r="20946" ht="12.75" hidden="1" customHeight="1" x14ac:dyDescent="0.2"/>
    <row r="20947" ht="12.75" hidden="1" customHeight="1" x14ac:dyDescent="0.2"/>
    <row r="20948" ht="12.75" hidden="1" customHeight="1" x14ac:dyDescent="0.2"/>
    <row r="20949" ht="12.75" hidden="1" customHeight="1" x14ac:dyDescent="0.2"/>
    <row r="20950" ht="12.75" hidden="1" customHeight="1" x14ac:dyDescent="0.2"/>
    <row r="20951" ht="12.75" hidden="1" customHeight="1" x14ac:dyDescent="0.2"/>
    <row r="20952" ht="12.75" hidden="1" customHeight="1" x14ac:dyDescent="0.2"/>
    <row r="20953" ht="12.75" hidden="1" customHeight="1" x14ac:dyDescent="0.2"/>
    <row r="20954" ht="12.75" hidden="1" customHeight="1" x14ac:dyDescent="0.2"/>
    <row r="20955" ht="12.75" hidden="1" customHeight="1" x14ac:dyDescent="0.2"/>
    <row r="20956" ht="12.75" hidden="1" customHeight="1" x14ac:dyDescent="0.2"/>
    <row r="20957" ht="12.75" hidden="1" customHeight="1" x14ac:dyDescent="0.2"/>
    <row r="20958" ht="12.75" hidden="1" customHeight="1" x14ac:dyDescent="0.2"/>
    <row r="20959" ht="12.75" hidden="1" customHeight="1" x14ac:dyDescent="0.2"/>
    <row r="20960" ht="12.75" hidden="1" customHeight="1" x14ac:dyDescent="0.2"/>
    <row r="20961" ht="12.75" hidden="1" customHeight="1" x14ac:dyDescent="0.2"/>
    <row r="20962" ht="12.75" hidden="1" customHeight="1" x14ac:dyDescent="0.2"/>
    <row r="20963" ht="12.75" hidden="1" customHeight="1" x14ac:dyDescent="0.2"/>
    <row r="20964" ht="12.75" hidden="1" customHeight="1" x14ac:dyDescent="0.2"/>
    <row r="20965" ht="12.75" hidden="1" customHeight="1" x14ac:dyDescent="0.2"/>
    <row r="20966" ht="12.75" hidden="1" customHeight="1" x14ac:dyDescent="0.2"/>
    <row r="20967" ht="12.75" hidden="1" customHeight="1" x14ac:dyDescent="0.2"/>
    <row r="20968" ht="12.75" hidden="1" customHeight="1" x14ac:dyDescent="0.2"/>
    <row r="20969" ht="12.75" hidden="1" customHeight="1" x14ac:dyDescent="0.2"/>
    <row r="20970" ht="12.75" hidden="1" customHeight="1" x14ac:dyDescent="0.2"/>
    <row r="20971" ht="12.75" hidden="1" customHeight="1" x14ac:dyDescent="0.2"/>
    <row r="20972" ht="12.75" hidden="1" customHeight="1" x14ac:dyDescent="0.2"/>
    <row r="20973" ht="12.75" hidden="1" customHeight="1" x14ac:dyDescent="0.2"/>
    <row r="20974" ht="12.75" hidden="1" customHeight="1" x14ac:dyDescent="0.2"/>
    <row r="20975" ht="12.75" hidden="1" customHeight="1" x14ac:dyDescent="0.2"/>
    <row r="20976" ht="12.75" hidden="1" customHeight="1" x14ac:dyDescent="0.2"/>
    <row r="20977" ht="12.75" hidden="1" customHeight="1" x14ac:dyDescent="0.2"/>
    <row r="20978" ht="12.75" hidden="1" customHeight="1" x14ac:dyDescent="0.2"/>
    <row r="20979" ht="12.75" hidden="1" customHeight="1" x14ac:dyDescent="0.2"/>
    <row r="20980" ht="12.75" hidden="1" customHeight="1" x14ac:dyDescent="0.2"/>
    <row r="20981" ht="12.75" hidden="1" customHeight="1" x14ac:dyDescent="0.2"/>
    <row r="20982" ht="12.75" hidden="1" customHeight="1" x14ac:dyDescent="0.2"/>
    <row r="20983" ht="12.75" hidden="1" customHeight="1" x14ac:dyDescent="0.2"/>
    <row r="20984" ht="12.75" hidden="1" customHeight="1" x14ac:dyDescent="0.2"/>
    <row r="20985" ht="12.75" hidden="1" customHeight="1" x14ac:dyDescent="0.2"/>
    <row r="20986" ht="12.75" hidden="1" customHeight="1" x14ac:dyDescent="0.2"/>
    <row r="20987" ht="12.75" hidden="1" customHeight="1" x14ac:dyDescent="0.2"/>
    <row r="20988" ht="12.75" hidden="1" customHeight="1" x14ac:dyDescent="0.2"/>
    <row r="20989" ht="12.75" hidden="1" customHeight="1" x14ac:dyDescent="0.2"/>
    <row r="20990" ht="12.75" hidden="1" customHeight="1" x14ac:dyDescent="0.2"/>
    <row r="20991" ht="12.75" hidden="1" customHeight="1" x14ac:dyDescent="0.2"/>
    <row r="20992" ht="12.75" hidden="1" customHeight="1" x14ac:dyDescent="0.2"/>
    <row r="20993" ht="12.75" hidden="1" customHeight="1" x14ac:dyDescent="0.2"/>
    <row r="20994" ht="12.75" hidden="1" customHeight="1" x14ac:dyDescent="0.2"/>
    <row r="20995" ht="12.75" hidden="1" customHeight="1" x14ac:dyDescent="0.2"/>
    <row r="20996" ht="12.75" hidden="1" customHeight="1" x14ac:dyDescent="0.2"/>
    <row r="20997" ht="12.75" hidden="1" customHeight="1" x14ac:dyDescent="0.2"/>
    <row r="20998" ht="12.75" hidden="1" customHeight="1" x14ac:dyDescent="0.2"/>
    <row r="20999" ht="12.75" hidden="1" customHeight="1" x14ac:dyDescent="0.2"/>
    <row r="21000" ht="12.75" hidden="1" customHeight="1" x14ac:dyDescent="0.2"/>
    <row r="21001" ht="12.75" hidden="1" customHeight="1" x14ac:dyDescent="0.2"/>
    <row r="21002" ht="12.75" hidden="1" customHeight="1" x14ac:dyDescent="0.2"/>
    <row r="21003" ht="12.75" hidden="1" customHeight="1" x14ac:dyDescent="0.2"/>
    <row r="21004" ht="12.75" hidden="1" customHeight="1" x14ac:dyDescent="0.2"/>
    <row r="21005" ht="12.75" hidden="1" customHeight="1" x14ac:dyDescent="0.2"/>
    <row r="21006" ht="12.75" hidden="1" customHeight="1" x14ac:dyDescent="0.2"/>
    <row r="21007" ht="12.75" hidden="1" customHeight="1" x14ac:dyDescent="0.2"/>
    <row r="21008" ht="12.75" hidden="1" customHeight="1" x14ac:dyDescent="0.2"/>
    <row r="21009" ht="12.75" hidden="1" customHeight="1" x14ac:dyDescent="0.2"/>
    <row r="21010" ht="12.75" hidden="1" customHeight="1" x14ac:dyDescent="0.2"/>
    <row r="21011" ht="12.75" hidden="1" customHeight="1" x14ac:dyDescent="0.2"/>
    <row r="21012" ht="12.75" hidden="1" customHeight="1" x14ac:dyDescent="0.2"/>
    <row r="21013" ht="12.75" hidden="1" customHeight="1" x14ac:dyDescent="0.2"/>
    <row r="21014" ht="12.75" hidden="1" customHeight="1" x14ac:dyDescent="0.2"/>
    <row r="21015" ht="12.75" hidden="1" customHeight="1" x14ac:dyDescent="0.2"/>
    <row r="21016" ht="12.75" hidden="1" customHeight="1" x14ac:dyDescent="0.2"/>
    <row r="21017" ht="12.75" hidden="1" customHeight="1" x14ac:dyDescent="0.2"/>
    <row r="21018" ht="12.75" hidden="1" customHeight="1" x14ac:dyDescent="0.2"/>
    <row r="21019" ht="12.75" hidden="1" customHeight="1" x14ac:dyDescent="0.2"/>
    <row r="21020" ht="12.75" hidden="1" customHeight="1" x14ac:dyDescent="0.2"/>
    <row r="21021" ht="12.75" hidden="1" customHeight="1" x14ac:dyDescent="0.2"/>
    <row r="21022" ht="12.75" hidden="1" customHeight="1" x14ac:dyDescent="0.2"/>
    <row r="21023" ht="12.75" hidden="1" customHeight="1" x14ac:dyDescent="0.2"/>
    <row r="21024" ht="12.75" hidden="1" customHeight="1" x14ac:dyDescent="0.2"/>
    <row r="21025" ht="12.75" hidden="1" customHeight="1" x14ac:dyDescent="0.2"/>
    <row r="21026" ht="12.75" hidden="1" customHeight="1" x14ac:dyDescent="0.2"/>
    <row r="21027" ht="12.75" hidden="1" customHeight="1" x14ac:dyDescent="0.2"/>
    <row r="21028" ht="12.75" hidden="1" customHeight="1" x14ac:dyDescent="0.2"/>
    <row r="21029" ht="12.75" hidden="1" customHeight="1" x14ac:dyDescent="0.2"/>
    <row r="21030" ht="12.75" hidden="1" customHeight="1" x14ac:dyDescent="0.2"/>
    <row r="21031" ht="12.75" hidden="1" customHeight="1" x14ac:dyDescent="0.2"/>
    <row r="21032" ht="12.75" hidden="1" customHeight="1" x14ac:dyDescent="0.2"/>
    <row r="21033" ht="12.75" hidden="1" customHeight="1" x14ac:dyDescent="0.2"/>
    <row r="21034" ht="12.75" hidden="1" customHeight="1" x14ac:dyDescent="0.2"/>
    <row r="21035" ht="12.75" hidden="1" customHeight="1" x14ac:dyDescent="0.2"/>
    <row r="21036" ht="12.75" hidden="1" customHeight="1" x14ac:dyDescent="0.2"/>
    <row r="21037" ht="12.75" hidden="1" customHeight="1" x14ac:dyDescent="0.2"/>
    <row r="21038" ht="12.75" hidden="1" customHeight="1" x14ac:dyDescent="0.2"/>
    <row r="21039" ht="12.75" hidden="1" customHeight="1" x14ac:dyDescent="0.2"/>
    <row r="21040" ht="12.75" hidden="1" customHeight="1" x14ac:dyDescent="0.2"/>
    <row r="21041" ht="12.75" hidden="1" customHeight="1" x14ac:dyDescent="0.2"/>
    <row r="21042" ht="12.75" hidden="1" customHeight="1" x14ac:dyDescent="0.2"/>
    <row r="21043" ht="12.75" hidden="1" customHeight="1" x14ac:dyDescent="0.2"/>
    <row r="21044" ht="12.75" hidden="1" customHeight="1" x14ac:dyDescent="0.2"/>
    <row r="21045" ht="12.75" hidden="1" customHeight="1" x14ac:dyDescent="0.2"/>
    <row r="21046" ht="12.75" hidden="1" customHeight="1" x14ac:dyDescent="0.2"/>
    <row r="21047" ht="12.75" hidden="1" customHeight="1" x14ac:dyDescent="0.2"/>
    <row r="21048" ht="12.75" hidden="1" customHeight="1" x14ac:dyDescent="0.2"/>
    <row r="21049" ht="12.75" hidden="1" customHeight="1" x14ac:dyDescent="0.2"/>
    <row r="21050" ht="12.75" hidden="1" customHeight="1" x14ac:dyDescent="0.2"/>
    <row r="21051" ht="12.75" hidden="1" customHeight="1" x14ac:dyDescent="0.2"/>
    <row r="21052" ht="12.75" hidden="1" customHeight="1" x14ac:dyDescent="0.2"/>
    <row r="21053" ht="12.75" hidden="1" customHeight="1" x14ac:dyDescent="0.2"/>
    <row r="21054" ht="12.75" hidden="1" customHeight="1" x14ac:dyDescent="0.2"/>
    <row r="21055" ht="12.75" hidden="1" customHeight="1" x14ac:dyDescent="0.2"/>
    <row r="21056" ht="12.75" hidden="1" customHeight="1" x14ac:dyDescent="0.2"/>
    <row r="21057" ht="12.75" hidden="1" customHeight="1" x14ac:dyDescent="0.2"/>
    <row r="21058" ht="12.75" hidden="1" customHeight="1" x14ac:dyDescent="0.2"/>
    <row r="21059" ht="12.75" hidden="1" customHeight="1" x14ac:dyDescent="0.2"/>
    <row r="21060" ht="12.75" hidden="1" customHeight="1" x14ac:dyDescent="0.2"/>
    <row r="21061" ht="12.75" hidden="1" customHeight="1" x14ac:dyDescent="0.2"/>
    <row r="21062" ht="12.75" hidden="1" customHeight="1" x14ac:dyDescent="0.2"/>
    <row r="21063" ht="12.75" hidden="1" customHeight="1" x14ac:dyDescent="0.2"/>
    <row r="21064" ht="12.75" hidden="1" customHeight="1" x14ac:dyDescent="0.2"/>
    <row r="21065" ht="12.75" hidden="1" customHeight="1" x14ac:dyDescent="0.2"/>
    <row r="21066" ht="12.75" hidden="1" customHeight="1" x14ac:dyDescent="0.2"/>
    <row r="21067" ht="12.75" hidden="1" customHeight="1" x14ac:dyDescent="0.2"/>
    <row r="21068" ht="12.75" hidden="1" customHeight="1" x14ac:dyDescent="0.2"/>
    <row r="21069" ht="12.75" hidden="1" customHeight="1" x14ac:dyDescent="0.2"/>
    <row r="21070" ht="12.75" hidden="1" customHeight="1" x14ac:dyDescent="0.2"/>
    <row r="21071" ht="12.75" hidden="1" customHeight="1" x14ac:dyDescent="0.2"/>
    <row r="21072" ht="12.75" hidden="1" customHeight="1" x14ac:dyDescent="0.2"/>
    <row r="21073" ht="12.75" hidden="1" customHeight="1" x14ac:dyDescent="0.2"/>
    <row r="21074" ht="12.75" hidden="1" customHeight="1" x14ac:dyDescent="0.2"/>
    <row r="21075" ht="12.75" hidden="1" customHeight="1" x14ac:dyDescent="0.2"/>
    <row r="21076" ht="12.75" hidden="1" customHeight="1" x14ac:dyDescent="0.2"/>
    <row r="21077" ht="12.75" hidden="1" customHeight="1" x14ac:dyDescent="0.2"/>
    <row r="21078" ht="12.75" hidden="1" customHeight="1" x14ac:dyDescent="0.2"/>
    <row r="21079" ht="12.75" hidden="1" customHeight="1" x14ac:dyDescent="0.2"/>
    <row r="21080" ht="12.75" hidden="1" customHeight="1" x14ac:dyDescent="0.2"/>
    <row r="21081" ht="12.75" hidden="1" customHeight="1" x14ac:dyDescent="0.2"/>
    <row r="21082" ht="12.75" hidden="1" customHeight="1" x14ac:dyDescent="0.2"/>
    <row r="21083" ht="12.75" hidden="1" customHeight="1" x14ac:dyDescent="0.2"/>
    <row r="21084" ht="12.75" hidden="1" customHeight="1" x14ac:dyDescent="0.2"/>
    <row r="21085" ht="12.75" hidden="1" customHeight="1" x14ac:dyDescent="0.2"/>
    <row r="21086" ht="12.75" hidden="1" customHeight="1" x14ac:dyDescent="0.2"/>
    <row r="21087" ht="12.75" hidden="1" customHeight="1" x14ac:dyDescent="0.2"/>
    <row r="21088" ht="12.75" hidden="1" customHeight="1" x14ac:dyDescent="0.2"/>
    <row r="21089" ht="12.75" hidden="1" customHeight="1" x14ac:dyDescent="0.2"/>
    <row r="21090" ht="12.75" hidden="1" customHeight="1" x14ac:dyDescent="0.2"/>
    <row r="21091" ht="12.75" hidden="1" customHeight="1" x14ac:dyDescent="0.2"/>
    <row r="21092" ht="12.75" hidden="1" customHeight="1" x14ac:dyDescent="0.2"/>
    <row r="21093" ht="12.75" hidden="1" customHeight="1" x14ac:dyDescent="0.2"/>
    <row r="21094" ht="12.75" hidden="1" customHeight="1" x14ac:dyDescent="0.2"/>
    <row r="21095" ht="12.75" hidden="1" customHeight="1" x14ac:dyDescent="0.2"/>
    <row r="21096" ht="12.75" hidden="1" customHeight="1" x14ac:dyDescent="0.2"/>
    <row r="21097" ht="12.75" hidden="1" customHeight="1" x14ac:dyDescent="0.2"/>
    <row r="21098" ht="12.75" hidden="1" customHeight="1" x14ac:dyDescent="0.2"/>
    <row r="21099" ht="12.75" hidden="1" customHeight="1" x14ac:dyDescent="0.2"/>
    <row r="21100" ht="12.75" hidden="1" customHeight="1" x14ac:dyDescent="0.2"/>
    <row r="21101" ht="12.75" hidden="1" customHeight="1" x14ac:dyDescent="0.2"/>
    <row r="21102" ht="12.75" hidden="1" customHeight="1" x14ac:dyDescent="0.2"/>
    <row r="21103" ht="12.75" hidden="1" customHeight="1" x14ac:dyDescent="0.2"/>
    <row r="21104" ht="12.75" hidden="1" customHeight="1" x14ac:dyDescent="0.2"/>
    <row r="21105" ht="12.75" hidden="1" customHeight="1" x14ac:dyDescent="0.2"/>
    <row r="21106" ht="12.75" hidden="1" customHeight="1" x14ac:dyDescent="0.2"/>
    <row r="21107" ht="12.75" hidden="1" customHeight="1" x14ac:dyDescent="0.2"/>
    <row r="21108" ht="12.75" hidden="1" customHeight="1" x14ac:dyDescent="0.2"/>
    <row r="21109" ht="12.75" hidden="1" customHeight="1" x14ac:dyDescent="0.2"/>
    <row r="21110" ht="12.75" hidden="1" customHeight="1" x14ac:dyDescent="0.2"/>
    <row r="21111" ht="12.75" hidden="1" customHeight="1" x14ac:dyDescent="0.2"/>
    <row r="21112" ht="12.75" hidden="1" customHeight="1" x14ac:dyDescent="0.2"/>
    <row r="21113" ht="12.75" hidden="1" customHeight="1" x14ac:dyDescent="0.2"/>
    <row r="21114" ht="12.75" hidden="1" customHeight="1" x14ac:dyDescent="0.2"/>
    <row r="21115" ht="12.75" hidden="1" customHeight="1" x14ac:dyDescent="0.2"/>
    <row r="21116" ht="12.75" hidden="1" customHeight="1" x14ac:dyDescent="0.2"/>
    <row r="21117" ht="12.75" hidden="1" customHeight="1" x14ac:dyDescent="0.2"/>
    <row r="21118" ht="12.75" hidden="1" customHeight="1" x14ac:dyDescent="0.2"/>
    <row r="21119" ht="12.75" hidden="1" customHeight="1" x14ac:dyDescent="0.2"/>
    <row r="21120" ht="12.75" hidden="1" customHeight="1" x14ac:dyDescent="0.2"/>
    <row r="21121" ht="12.75" hidden="1" customHeight="1" x14ac:dyDescent="0.2"/>
    <row r="21122" ht="12.75" hidden="1" customHeight="1" x14ac:dyDescent="0.2"/>
    <row r="21123" ht="12.75" hidden="1" customHeight="1" x14ac:dyDescent="0.2"/>
    <row r="21124" ht="12.75" hidden="1" customHeight="1" x14ac:dyDescent="0.2"/>
    <row r="21125" ht="12.75" hidden="1" customHeight="1" x14ac:dyDescent="0.2"/>
    <row r="21126" ht="12.75" hidden="1" customHeight="1" x14ac:dyDescent="0.2"/>
    <row r="21127" ht="12.75" hidden="1" customHeight="1" x14ac:dyDescent="0.2"/>
    <row r="21128" ht="12.75" hidden="1" customHeight="1" x14ac:dyDescent="0.2"/>
    <row r="21129" ht="12.75" hidden="1" customHeight="1" x14ac:dyDescent="0.2"/>
    <row r="21130" ht="12.75" hidden="1" customHeight="1" x14ac:dyDescent="0.2"/>
    <row r="21131" ht="12.75" hidden="1" customHeight="1" x14ac:dyDescent="0.2"/>
    <row r="21132" ht="12.75" hidden="1" customHeight="1" x14ac:dyDescent="0.2"/>
    <row r="21133" ht="12.75" hidden="1" customHeight="1" x14ac:dyDescent="0.2"/>
    <row r="21134" ht="12.75" hidden="1" customHeight="1" x14ac:dyDescent="0.2"/>
    <row r="21135" ht="12.75" hidden="1" customHeight="1" x14ac:dyDescent="0.2"/>
    <row r="21136" ht="12.75" hidden="1" customHeight="1" x14ac:dyDescent="0.2"/>
    <row r="21137" ht="12.75" hidden="1" customHeight="1" x14ac:dyDescent="0.2"/>
    <row r="21138" ht="12.75" hidden="1" customHeight="1" x14ac:dyDescent="0.2"/>
    <row r="21139" ht="12.75" hidden="1" customHeight="1" x14ac:dyDescent="0.2"/>
    <row r="21140" ht="12.75" hidden="1" customHeight="1" x14ac:dyDescent="0.2"/>
    <row r="21141" ht="12.75" hidden="1" customHeight="1" x14ac:dyDescent="0.2"/>
    <row r="21142" ht="12.75" hidden="1" customHeight="1" x14ac:dyDescent="0.2"/>
    <row r="21143" ht="12.75" hidden="1" customHeight="1" x14ac:dyDescent="0.2"/>
    <row r="21144" ht="12.75" hidden="1" customHeight="1" x14ac:dyDescent="0.2"/>
    <row r="21145" ht="12.75" hidden="1" customHeight="1" x14ac:dyDescent="0.2"/>
    <row r="21146" ht="12.75" hidden="1" customHeight="1" x14ac:dyDescent="0.2"/>
    <row r="21147" ht="12.75" hidden="1" customHeight="1" x14ac:dyDescent="0.2"/>
    <row r="21148" ht="12.75" hidden="1" customHeight="1" x14ac:dyDescent="0.2"/>
    <row r="21149" ht="12.75" hidden="1" customHeight="1" x14ac:dyDescent="0.2"/>
    <row r="21150" ht="12.75" hidden="1" customHeight="1" x14ac:dyDescent="0.2"/>
    <row r="21151" ht="12.75" hidden="1" customHeight="1" x14ac:dyDescent="0.2"/>
    <row r="21152" ht="12.75" hidden="1" customHeight="1" x14ac:dyDescent="0.2"/>
    <row r="21153" ht="12.75" hidden="1" customHeight="1" x14ac:dyDescent="0.2"/>
    <row r="21154" ht="12.75" hidden="1" customHeight="1" x14ac:dyDescent="0.2"/>
    <row r="21155" ht="12.75" hidden="1" customHeight="1" x14ac:dyDescent="0.2"/>
    <row r="21156" ht="12.75" hidden="1" customHeight="1" x14ac:dyDescent="0.2"/>
    <row r="21157" ht="12.75" hidden="1" customHeight="1" x14ac:dyDescent="0.2"/>
    <row r="21158" ht="12.75" hidden="1" customHeight="1" x14ac:dyDescent="0.2"/>
    <row r="21159" ht="12.75" hidden="1" customHeight="1" x14ac:dyDescent="0.2"/>
    <row r="21160" ht="12.75" hidden="1" customHeight="1" x14ac:dyDescent="0.2"/>
    <row r="21161" ht="12.75" hidden="1" customHeight="1" x14ac:dyDescent="0.2"/>
    <row r="21162" ht="12.75" hidden="1" customHeight="1" x14ac:dyDescent="0.2"/>
    <row r="21163" ht="12.75" hidden="1" customHeight="1" x14ac:dyDescent="0.2"/>
    <row r="21164" ht="12.75" hidden="1" customHeight="1" x14ac:dyDescent="0.2"/>
    <row r="21165" ht="12.75" hidden="1" customHeight="1" x14ac:dyDescent="0.2"/>
    <row r="21166" ht="12.75" hidden="1" customHeight="1" x14ac:dyDescent="0.2"/>
    <row r="21167" ht="12.75" hidden="1" customHeight="1" x14ac:dyDescent="0.2"/>
    <row r="21168" ht="12.75" hidden="1" customHeight="1" x14ac:dyDescent="0.2"/>
    <row r="21169" ht="12.75" hidden="1" customHeight="1" x14ac:dyDescent="0.2"/>
    <row r="21170" ht="12.75" hidden="1" customHeight="1" x14ac:dyDescent="0.2"/>
    <row r="21171" ht="12.75" hidden="1" customHeight="1" x14ac:dyDescent="0.2"/>
    <row r="21172" ht="12.75" hidden="1" customHeight="1" x14ac:dyDescent="0.2"/>
    <row r="21173" ht="12.75" hidden="1" customHeight="1" x14ac:dyDescent="0.2"/>
    <row r="21174" ht="12.75" hidden="1" customHeight="1" x14ac:dyDescent="0.2"/>
    <row r="21175" ht="12.75" hidden="1" customHeight="1" x14ac:dyDescent="0.2"/>
    <row r="21176" ht="12.75" hidden="1" customHeight="1" x14ac:dyDescent="0.2"/>
    <row r="21177" ht="12.75" hidden="1" customHeight="1" x14ac:dyDescent="0.2"/>
    <row r="21178" ht="12.75" hidden="1" customHeight="1" x14ac:dyDescent="0.2"/>
    <row r="21179" ht="12.75" hidden="1" customHeight="1" x14ac:dyDescent="0.2"/>
    <row r="21180" ht="12.75" hidden="1" customHeight="1" x14ac:dyDescent="0.2"/>
    <row r="21181" ht="12.75" hidden="1" customHeight="1" x14ac:dyDescent="0.2"/>
    <row r="21182" ht="12.75" hidden="1" customHeight="1" x14ac:dyDescent="0.2"/>
    <row r="21183" ht="12.75" hidden="1" customHeight="1" x14ac:dyDescent="0.2"/>
    <row r="21184" ht="12.75" hidden="1" customHeight="1" x14ac:dyDescent="0.2"/>
    <row r="21185" ht="12.75" hidden="1" customHeight="1" x14ac:dyDescent="0.2"/>
    <row r="21186" ht="12.75" hidden="1" customHeight="1" x14ac:dyDescent="0.2"/>
    <row r="21187" ht="12.75" hidden="1" customHeight="1" x14ac:dyDescent="0.2"/>
    <row r="21188" ht="12.75" hidden="1" customHeight="1" x14ac:dyDescent="0.2"/>
    <row r="21189" ht="12.75" hidden="1" customHeight="1" x14ac:dyDescent="0.2"/>
    <row r="21190" ht="12.75" hidden="1" customHeight="1" x14ac:dyDescent="0.2"/>
    <row r="21191" ht="12.75" hidden="1" customHeight="1" x14ac:dyDescent="0.2"/>
    <row r="21192" ht="12.75" hidden="1" customHeight="1" x14ac:dyDescent="0.2"/>
    <row r="21193" ht="12.75" hidden="1" customHeight="1" x14ac:dyDescent="0.2"/>
    <row r="21194" ht="12.75" hidden="1" customHeight="1" x14ac:dyDescent="0.2"/>
    <row r="21195" ht="12.75" hidden="1" customHeight="1" x14ac:dyDescent="0.2"/>
    <row r="21196" ht="12.75" hidden="1" customHeight="1" x14ac:dyDescent="0.2"/>
    <row r="21197" ht="12.75" hidden="1" customHeight="1" x14ac:dyDescent="0.2"/>
    <row r="21198" ht="12.75" hidden="1" customHeight="1" x14ac:dyDescent="0.2"/>
    <row r="21199" ht="12.75" hidden="1" customHeight="1" x14ac:dyDescent="0.2"/>
    <row r="21200" ht="12.75" hidden="1" customHeight="1" x14ac:dyDescent="0.2"/>
    <row r="21201" ht="12.75" hidden="1" customHeight="1" x14ac:dyDescent="0.2"/>
    <row r="21202" ht="12.75" hidden="1" customHeight="1" x14ac:dyDescent="0.2"/>
    <row r="21203" ht="12.75" hidden="1" customHeight="1" x14ac:dyDescent="0.2"/>
    <row r="21204" ht="12.75" hidden="1" customHeight="1" x14ac:dyDescent="0.2"/>
    <row r="21205" ht="12.75" hidden="1" customHeight="1" x14ac:dyDescent="0.2"/>
    <row r="21206" ht="12.75" hidden="1" customHeight="1" x14ac:dyDescent="0.2"/>
    <row r="21207" ht="12.75" hidden="1" customHeight="1" x14ac:dyDescent="0.2"/>
    <row r="21208" ht="12.75" hidden="1" customHeight="1" x14ac:dyDescent="0.2"/>
    <row r="21209" ht="12.75" hidden="1" customHeight="1" x14ac:dyDescent="0.2"/>
    <row r="21210" ht="12.75" hidden="1" customHeight="1" x14ac:dyDescent="0.2"/>
    <row r="21211" ht="12.75" hidden="1" customHeight="1" x14ac:dyDescent="0.2"/>
    <row r="21212" ht="12.75" hidden="1" customHeight="1" x14ac:dyDescent="0.2"/>
    <row r="21213" ht="12.75" hidden="1" customHeight="1" x14ac:dyDescent="0.2"/>
    <row r="21214" ht="12.75" hidden="1" customHeight="1" x14ac:dyDescent="0.2"/>
    <row r="21215" ht="12.75" hidden="1" customHeight="1" x14ac:dyDescent="0.2"/>
    <row r="21216" ht="12.75" hidden="1" customHeight="1" x14ac:dyDescent="0.2"/>
    <row r="21217" ht="12.75" hidden="1" customHeight="1" x14ac:dyDescent="0.2"/>
    <row r="21218" ht="12.75" hidden="1" customHeight="1" x14ac:dyDescent="0.2"/>
    <row r="21219" ht="12.75" hidden="1" customHeight="1" x14ac:dyDescent="0.2"/>
    <row r="21220" ht="12.75" hidden="1" customHeight="1" x14ac:dyDescent="0.2"/>
    <row r="21221" ht="12.75" hidden="1" customHeight="1" x14ac:dyDescent="0.2"/>
    <row r="21222" ht="12.75" hidden="1" customHeight="1" x14ac:dyDescent="0.2"/>
    <row r="21223" ht="12.75" hidden="1" customHeight="1" x14ac:dyDescent="0.2"/>
    <row r="21224" ht="12.75" hidden="1" customHeight="1" x14ac:dyDescent="0.2"/>
    <row r="21225" ht="12.75" hidden="1" customHeight="1" x14ac:dyDescent="0.2"/>
    <row r="21226" ht="12.75" hidden="1" customHeight="1" x14ac:dyDescent="0.2"/>
    <row r="21227" ht="12.75" hidden="1" customHeight="1" x14ac:dyDescent="0.2"/>
    <row r="21228" ht="12.75" hidden="1" customHeight="1" x14ac:dyDescent="0.2"/>
    <row r="21229" ht="12.75" hidden="1" customHeight="1" x14ac:dyDescent="0.2"/>
    <row r="21230" ht="12.75" hidden="1" customHeight="1" x14ac:dyDescent="0.2"/>
    <row r="21231" ht="12.75" hidden="1" customHeight="1" x14ac:dyDescent="0.2"/>
    <row r="21232" ht="12.75" hidden="1" customHeight="1" x14ac:dyDescent="0.2"/>
    <row r="21233" ht="12.75" hidden="1" customHeight="1" x14ac:dyDescent="0.2"/>
    <row r="21234" ht="12.75" hidden="1" customHeight="1" x14ac:dyDescent="0.2"/>
    <row r="21235" ht="12.75" hidden="1" customHeight="1" x14ac:dyDescent="0.2"/>
    <row r="21236" ht="12.75" hidden="1" customHeight="1" x14ac:dyDescent="0.2"/>
    <row r="21237" ht="12.75" hidden="1" customHeight="1" x14ac:dyDescent="0.2"/>
    <row r="21238" ht="12.75" hidden="1" customHeight="1" x14ac:dyDescent="0.2"/>
    <row r="21239" ht="12.75" hidden="1" customHeight="1" x14ac:dyDescent="0.2"/>
    <row r="21240" ht="12.75" hidden="1" customHeight="1" x14ac:dyDescent="0.2"/>
    <row r="21241" ht="12.75" hidden="1" customHeight="1" x14ac:dyDescent="0.2"/>
    <row r="21242" ht="12.75" hidden="1" customHeight="1" x14ac:dyDescent="0.2"/>
    <row r="21243" ht="12.75" hidden="1" customHeight="1" x14ac:dyDescent="0.2"/>
    <row r="21244" ht="12.75" hidden="1" customHeight="1" x14ac:dyDescent="0.2"/>
    <row r="21245" ht="12.75" hidden="1" customHeight="1" x14ac:dyDescent="0.2"/>
    <row r="21246" ht="12.75" hidden="1" customHeight="1" x14ac:dyDescent="0.2"/>
    <row r="21247" ht="12.75" hidden="1" customHeight="1" x14ac:dyDescent="0.2"/>
    <row r="21248" ht="12.75" hidden="1" customHeight="1" x14ac:dyDescent="0.2"/>
    <row r="21249" ht="12.75" hidden="1" customHeight="1" x14ac:dyDescent="0.2"/>
    <row r="21250" ht="12.75" hidden="1" customHeight="1" x14ac:dyDescent="0.2"/>
    <row r="21251" ht="12.75" hidden="1" customHeight="1" x14ac:dyDescent="0.2"/>
    <row r="21252" ht="12.75" hidden="1" customHeight="1" x14ac:dyDescent="0.2"/>
    <row r="21253" ht="12.75" hidden="1" customHeight="1" x14ac:dyDescent="0.2"/>
    <row r="21254" ht="12.75" hidden="1" customHeight="1" x14ac:dyDescent="0.2"/>
    <row r="21255" ht="12.75" hidden="1" customHeight="1" x14ac:dyDescent="0.2"/>
    <row r="21256" ht="12.75" hidden="1" customHeight="1" x14ac:dyDescent="0.2"/>
    <row r="21257" ht="12.75" hidden="1" customHeight="1" x14ac:dyDescent="0.2"/>
    <row r="21258" ht="12.75" hidden="1" customHeight="1" x14ac:dyDescent="0.2"/>
    <row r="21259" ht="12.75" hidden="1" customHeight="1" x14ac:dyDescent="0.2"/>
    <row r="21260" ht="12.75" hidden="1" customHeight="1" x14ac:dyDescent="0.2"/>
    <row r="21261" ht="12.75" hidden="1" customHeight="1" x14ac:dyDescent="0.2"/>
    <row r="21262" ht="12.75" hidden="1" customHeight="1" x14ac:dyDescent="0.2"/>
    <row r="21263" ht="12.75" hidden="1" customHeight="1" x14ac:dyDescent="0.2"/>
    <row r="21264" ht="12.75" hidden="1" customHeight="1" x14ac:dyDescent="0.2"/>
    <row r="21265" ht="12.75" hidden="1" customHeight="1" x14ac:dyDescent="0.2"/>
    <row r="21266" ht="12.75" hidden="1" customHeight="1" x14ac:dyDescent="0.2"/>
    <row r="21267" ht="12.75" hidden="1" customHeight="1" x14ac:dyDescent="0.2"/>
    <row r="21268" ht="12.75" hidden="1" customHeight="1" x14ac:dyDescent="0.2"/>
    <row r="21269" ht="12.75" hidden="1" customHeight="1" x14ac:dyDescent="0.2"/>
    <row r="21270" ht="12.75" hidden="1" customHeight="1" x14ac:dyDescent="0.2"/>
    <row r="21271" ht="12.75" hidden="1" customHeight="1" x14ac:dyDescent="0.2"/>
    <row r="21272" ht="12.75" hidden="1" customHeight="1" x14ac:dyDescent="0.2"/>
    <row r="21273" ht="12.75" hidden="1" customHeight="1" x14ac:dyDescent="0.2"/>
    <row r="21274" ht="12.75" hidden="1" customHeight="1" x14ac:dyDescent="0.2"/>
    <row r="21275" ht="12.75" hidden="1" customHeight="1" x14ac:dyDescent="0.2"/>
    <row r="21276" ht="12.75" hidden="1" customHeight="1" x14ac:dyDescent="0.2"/>
    <row r="21277" ht="12.75" hidden="1" customHeight="1" x14ac:dyDescent="0.2"/>
    <row r="21278" ht="12.75" hidden="1" customHeight="1" x14ac:dyDescent="0.2"/>
    <row r="21279" ht="12.75" hidden="1" customHeight="1" x14ac:dyDescent="0.2"/>
    <row r="21280" ht="12.75" hidden="1" customHeight="1" x14ac:dyDescent="0.2"/>
    <row r="21281" ht="12.75" hidden="1" customHeight="1" x14ac:dyDescent="0.2"/>
    <row r="21282" ht="12.75" hidden="1" customHeight="1" x14ac:dyDescent="0.2"/>
    <row r="21283" ht="12.75" hidden="1" customHeight="1" x14ac:dyDescent="0.2"/>
    <row r="21284" ht="12.75" hidden="1" customHeight="1" x14ac:dyDescent="0.2"/>
    <row r="21285" ht="12.75" hidden="1" customHeight="1" x14ac:dyDescent="0.2"/>
    <row r="21286" ht="12.75" hidden="1" customHeight="1" x14ac:dyDescent="0.2"/>
    <row r="21287" ht="12.75" hidden="1" customHeight="1" x14ac:dyDescent="0.2"/>
    <row r="21288" ht="12.75" hidden="1" customHeight="1" x14ac:dyDescent="0.2"/>
    <row r="21289" ht="12.75" hidden="1" customHeight="1" x14ac:dyDescent="0.2"/>
    <row r="21290" ht="12.75" hidden="1" customHeight="1" x14ac:dyDescent="0.2"/>
    <row r="21291" ht="12.75" hidden="1" customHeight="1" x14ac:dyDescent="0.2"/>
    <row r="21292" ht="12.75" hidden="1" customHeight="1" x14ac:dyDescent="0.2"/>
    <row r="21293" ht="12.75" hidden="1" customHeight="1" x14ac:dyDescent="0.2"/>
    <row r="21294" ht="12.75" hidden="1" customHeight="1" x14ac:dyDescent="0.2"/>
    <row r="21295" ht="12.75" hidden="1" customHeight="1" x14ac:dyDescent="0.2"/>
    <row r="21296" ht="12.75" hidden="1" customHeight="1" x14ac:dyDescent="0.2"/>
    <row r="21297" ht="12.75" hidden="1" customHeight="1" x14ac:dyDescent="0.2"/>
    <row r="21298" ht="12.75" hidden="1" customHeight="1" x14ac:dyDescent="0.2"/>
    <row r="21299" ht="12.75" hidden="1" customHeight="1" x14ac:dyDescent="0.2"/>
    <row r="21300" ht="12.75" hidden="1" customHeight="1" x14ac:dyDescent="0.2"/>
    <row r="21301" ht="12.75" hidden="1" customHeight="1" x14ac:dyDescent="0.2"/>
    <row r="21302" ht="12.75" hidden="1" customHeight="1" x14ac:dyDescent="0.2"/>
    <row r="21303" ht="12.75" hidden="1" customHeight="1" x14ac:dyDescent="0.2"/>
    <row r="21304" ht="12.75" hidden="1" customHeight="1" x14ac:dyDescent="0.2"/>
    <row r="21305" ht="12.75" hidden="1" customHeight="1" x14ac:dyDescent="0.2"/>
    <row r="21306" ht="12.75" hidden="1" customHeight="1" x14ac:dyDescent="0.2"/>
    <row r="21307" ht="12.75" hidden="1" customHeight="1" x14ac:dyDescent="0.2"/>
    <row r="21308" ht="12.75" hidden="1" customHeight="1" x14ac:dyDescent="0.2"/>
    <row r="21309" ht="12.75" hidden="1" customHeight="1" x14ac:dyDescent="0.2"/>
    <row r="21310" ht="12.75" hidden="1" customHeight="1" x14ac:dyDescent="0.2"/>
    <row r="21311" ht="12.75" hidden="1" customHeight="1" x14ac:dyDescent="0.2"/>
    <row r="21312" ht="12.75" hidden="1" customHeight="1" x14ac:dyDescent="0.2"/>
    <row r="21313" ht="12.75" hidden="1" customHeight="1" x14ac:dyDescent="0.2"/>
    <row r="21314" ht="12.75" hidden="1" customHeight="1" x14ac:dyDescent="0.2"/>
    <row r="21315" ht="12.75" hidden="1" customHeight="1" x14ac:dyDescent="0.2"/>
    <row r="21316" ht="12.75" hidden="1" customHeight="1" x14ac:dyDescent="0.2"/>
    <row r="21317" ht="12.75" hidden="1" customHeight="1" x14ac:dyDescent="0.2"/>
    <row r="21318" ht="12.75" hidden="1" customHeight="1" x14ac:dyDescent="0.2"/>
    <row r="21319" ht="12.75" hidden="1" customHeight="1" x14ac:dyDescent="0.2"/>
    <row r="21320" ht="12.75" hidden="1" customHeight="1" x14ac:dyDescent="0.2"/>
    <row r="21321" ht="12.75" hidden="1" customHeight="1" x14ac:dyDescent="0.2"/>
    <row r="21322" ht="12.75" hidden="1" customHeight="1" x14ac:dyDescent="0.2"/>
    <row r="21323" ht="12.75" hidden="1" customHeight="1" x14ac:dyDescent="0.2"/>
    <row r="21324" ht="12.75" hidden="1" customHeight="1" x14ac:dyDescent="0.2"/>
    <row r="21325" ht="12.75" hidden="1" customHeight="1" x14ac:dyDescent="0.2"/>
    <row r="21326" ht="12.75" hidden="1" customHeight="1" x14ac:dyDescent="0.2"/>
    <row r="21327" ht="12.75" hidden="1" customHeight="1" x14ac:dyDescent="0.2"/>
    <row r="21328" ht="12.75" hidden="1" customHeight="1" x14ac:dyDescent="0.2"/>
    <row r="21329" ht="12.75" hidden="1" customHeight="1" x14ac:dyDescent="0.2"/>
    <row r="21330" ht="12.75" hidden="1" customHeight="1" x14ac:dyDescent="0.2"/>
    <row r="21331" ht="12.75" hidden="1" customHeight="1" x14ac:dyDescent="0.2"/>
    <row r="21332" ht="12.75" hidden="1" customHeight="1" x14ac:dyDescent="0.2"/>
    <row r="21333" ht="12.75" hidden="1" customHeight="1" x14ac:dyDescent="0.2"/>
    <row r="21334" ht="12.75" hidden="1" customHeight="1" x14ac:dyDescent="0.2"/>
    <row r="21335" ht="12.75" hidden="1" customHeight="1" x14ac:dyDescent="0.2"/>
    <row r="21336" ht="12.75" hidden="1" customHeight="1" x14ac:dyDescent="0.2"/>
    <row r="21337" ht="12.75" hidden="1" customHeight="1" x14ac:dyDescent="0.2"/>
    <row r="21338" ht="12.75" hidden="1" customHeight="1" x14ac:dyDescent="0.2"/>
    <row r="21339" ht="12.75" hidden="1" customHeight="1" x14ac:dyDescent="0.2"/>
    <row r="21340" ht="12.75" hidden="1" customHeight="1" x14ac:dyDescent="0.2"/>
    <row r="21341" ht="12.75" hidden="1" customHeight="1" x14ac:dyDescent="0.2"/>
    <row r="21342" ht="12.75" hidden="1" customHeight="1" x14ac:dyDescent="0.2"/>
    <row r="21343" ht="12.75" hidden="1" customHeight="1" x14ac:dyDescent="0.2"/>
    <row r="21344" ht="12.75" hidden="1" customHeight="1" x14ac:dyDescent="0.2"/>
    <row r="21345" ht="12.75" hidden="1" customHeight="1" x14ac:dyDescent="0.2"/>
    <row r="21346" ht="12.75" hidden="1" customHeight="1" x14ac:dyDescent="0.2"/>
    <row r="21347" ht="12.75" hidden="1" customHeight="1" x14ac:dyDescent="0.2"/>
    <row r="21348" ht="12.75" hidden="1" customHeight="1" x14ac:dyDescent="0.2"/>
    <row r="21349" ht="12.75" hidden="1" customHeight="1" x14ac:dyDescent="0.2"/>
    <row r="21350" ht="12.75" hidden="1" customHeight="1" x14ac:dyDescent="0.2"/>
    <row r="21351" ht="12.75" hidden="1" customHeight="1" x14ac:dyDescent="0.2"/>
    <row r="21352" ht="12.75" hidden="1" customHeight="1" x14ac:dyDescent="0.2"/>
    <row r="21353" ht="12.75" hidden="1" customHeight="1" x14ac:dyDescent="0.2"/>
    <row r="21354" ht="12.75" hidden="1" customHeight="1" x14ac:dyDescent="0.2"/>
    <row r="21355" ht="12.75" hidden="1" customHeight="1" x14ac:dyDescent="0.2"/>
    <row r="21356" ht="12.75" hidden="1" customHeight="1" x14ac:dyDescent="0.2"/>
    <row r="21357" ht="12.75" hidden="1" customHeight="1" x14ac:dyDescent="0.2"/>
    <row r="21358" ht="12.75" hidden="1" customHeight="1" x14ac:dyDescent="0.2"/>
    <row r="21359" ht="12.75" hidden="1" customHeight="1" x14ac:dyDescent="0.2"/>
    <row r="21360" ht="12.75" hidden="1" customHeight="1" x14ac:dyDescent="0.2"/>
    <row r="21361" ht="12.75" hidden="1" customHeight="1" x14ac:dyDescent="0.2"/>
    <row r="21362" ht="12.75" hidden="1" customHeight="1" x14ac:dyDescent="0.2"/>
    <row r="21363" ht="12.75" hidden="1" customHeight="1" x14ac:dyDescent="0.2"/>
    <row r="21364" ht="12.75" hidden="1" customHeight="1" x14ac:dyDescent="0.2"/>
    <row r="21365" ht="12.75" hidden="1" customHeight="1" x14ac:dyDescent="0.2"/>
    <row r="21366" ht="12.75" hidden="1" customHeight="1" x14ac:dyDescent="0.2"/>
    <row r="21367" ht="12.75" hidden="1" customHeight="1" x14ac:dyDescent="0.2"/>
    <row r="21368" ht="12.75" hidden="1" customHeight="1" x14ac:dyDescent="0.2"/>
    <row r="21369" ht="12.75" hidden="1" customHeight="1" x14ac:dyDescent="0.2"/>
    <row r="21370" ht="12.75" hidden="1" customHeight="1" x14ac:dyDescent="0.2"/>
    <row r="21371" ht="12.75" hidden="1" customHeight="1" x14ac:dyDescent="0.2"/>
    <row r="21372" ht="12.75" hidden="1" customHeight="1" x14ac:dyDescent="0.2"/>
    <row r="21373" ht="12.75" hidden="1" customHeight="1" x14ac:dyDescent="0.2"/>
    <row r="21374" ht="12.75" hidden="1" customHeight="1" x14ac:dyDescent="0.2"/>
    <row r="21375" ht="12.75" hidden="1" customHeight="1" x14ac:dyDescent="0.2"/>
    <row r="21376" ht="12.75" hidden="1" customHeight="1" x14ac:dyDescent="0.2"/>
    <row r="21377" ht="12.75" hidden="1" customHeight="1" x14ac:dyDescent="0.2"/>
    <row r="21378" ht="12.75" hidden="1" customHeight="1" x14ac:dyDescent="0.2"/>
    <row r="21379" ht="12.75" hidden="1" customHeight="1" x14ac:dyDescent="0.2"/>
    <row r="21380" ht="12.75" hidden="1" customHeight="1" x14ac:dyDescent="0.2"/>
    <row r="21381" ht="12.75" hidden="1" customHeight="1" x14ac:dyDescent="0.2"/>
    <row r="21382" ht="12.75" hidden="1" customHeight="1" x14ac:dyDescent="0.2"/>
    <row r="21383" ht="12.75" hidden="1" customHeight="1" x14ac:dyDescent="0.2"/>
    <row r="21384" ht="12.75" hidden="1" customHeight="1" x14ac:dyDescent="0.2"/>
    <row r="21385" ht="12.75" hidden="1" customHeight="1" x14ac:dyDescent="0.2"/>
    <row r="21386" ht="12.75" hidden="1" customHeight="1" x14ac:dyDescent="0.2"/>
    <row r="21387" ht="12.75" hidden="1" customHeight="1" x14ac:dyDescent="0.2"/>
    <row r="21388" ht="12.75" hidden="1" customHeight="1" x14ac:dyDescent="0.2"/>
    <row r="21389" ht="12.75" hidden="1" customHeight="1" x14ac:dyDescent="0.2"/>
    <row r="21390" ht="12.75" hidden="1" customHeight="1" x14ac:dyDescent="0.2"/>
    <row r="21391" ht="12.75" hidden="1" customHeight="1" x14ac:dyDescent="0.2"/>
    <row r="21392" ht="12.75" hidden="1" customHeight="1" x14ac:dyDescent="0.2"/>
    <row r="21393" ht="12.75" hidden="1" customHeight="1" x14ac:dyDescent="0.2"/>
    <row r="21394" ht="12.75" hidden="1" customHeight="1" x14ac:dyDescent="0.2"/>
    <row r="21395" ht="12.75" hidden="1" customHeight="1" x14ac:dyDescent="0.2"/>
    <row r="21396" ht="12.75" hidden="1" customHeight="1" x14ac:dyDescent="0.2"/>
    <row r="21397" ht="12.75" hidden="1" customHeight="1" x14ac:dyDescent="0.2"/>
    <row r="21398" ht="12.75" hidden="1" customHeight="1" x14ac:dyDescent="0.2"/>
    <row r="21399" ht="12.75" hidden="1" customHeight="1" x14ac:dyDescent="0.2"/>
    <row r="21400" ht="12.75" hidden="1" customHeight="1" x14ac:dyDescent="0.2"/>
    <row r="21401" ht="12.75" hidden="1" customHeight="1" x14ac:dyDescent="0.2"/>
    <row r="21402" ht="12.75" hidden="1" customHeight="1" x14ac:dyDescent="0.2"/>
    <row r="21403" ht="12.75" hidden="1" customHeight="1" x14ac:dyDescent="0.2"/>
    <row r="21404" ht="12.75" hidden="1" customHeight="1" x14ac:dyDescent="0.2"/>
    <row r="21405" ht="12.75" hidden="1" customHeight="1" x14ac:dyDescent="0.2"/>
    <row r="21406" ht="12.75" hidden="1" customHeight="1" x14ac:dyDescent="0.2"/>
    <row r="21407" ht="12.75" hidden="1" customHeight="1" x14ac:dyDescent="0.2"/>
    <row r="21408" ht="12.75" hidden="1" customHeight="1" x14ac:dyDescent="0.2"/>
    <row r="21409" ht="12.75" hidden="1" customHeight="1" x14ac:dyDescent="0.2"/>
    <row r="21410" ht="12.75" hidden="1" customHeight="1" x14ac:dyDescent="0.2"/>
    <row r="21411" ht="12.75" hidden="1" customHeight="1" x14ac:dyDescent="0.2"/>
    <row r="21412" ht="12.75" hidden="1" customHeight="1" x14ac:dyDescent="0.2"/>
    <row r="21413" ht="12.75" hidden="1" customHeight="1" x14ac:dyDescent="0.2"/>
    <row r="21414" ht="12.75" hidden="1" customHeight="1" x14ac:dyDescent="0.2"/>
    <row r="21415" ht="12.75" hidden="1" customHeight="1" x14ac:dyDescent="0.2"/>
    <row r="21416" ht="12.75" hidden="1" customHeight="1" x14ac:dyDescent="0.2"/>
    <row r="21417" ht="12.75" hidden="1" customHeight="1" x14ac:dyDescent="0.2"/>
    <row r="21418" ht="12.75" hidden="1" customHeight="1" x14ac:dyDescent="0.2"/>
    <row r="21419" ht="12.75" hidden="1" customHeight="1" x14ac:dyDescent="0.2"/>
    <row r="21420" ht="12.75" hidden="1" customHeight="1" x14ac:dyDescent="0.2"/>
    <row r="21421" ht="12.75" hidden="1" customHeight="1" x14ac:dyDescent="0.2"/>
    <row r="21422" ht="12.75" hidden="1" customHeight="1" x14ac:dyDescent="0.2"/>
    <row r="21423" ht="12.75" hidden="1" customHeight="1" x14ac:dyDescent="0.2"/>
    <row r="21424" ht="12.75" hidden="1" customHeight="1" x14ac:dyDescent="0.2"/>
    <row r="21425" ht="12.75" hidden="1" customHeight="1" x14ac:dyDescent="0.2"/>
    <row r="21426" ht="12.75" hidden="1" customHeight="1" x14ac:dyDescent="0.2"/>
    <row r="21427" ht="12.75" hidden="1" customHeight="1" x14ac:dyDescent="0.2"/>
    <row r="21428" ht="12.75" hidden="1" customHeight="1" x14ac:dyDescent="0.2"/>
    <row r="21429" ht="12.75" hidden="1" customHeight="1" x14ac:dyDescent="0.2"/>
    <row r="21430" ht="12.75" hidden="1" customHeight="1" x14ac:dyDescent="0.2"/>
    <row r="21431" ht="12.75" hidden="1" customHeight="1" x14ac:dyDescent="0.2"/>
    <row r="21432" ht="12.75" hidden="1" customHeight="1" x14ac:dyDescent="0.2"/>
    <row r="21433" ht="12.75" hidden="1" customHeight="1" x14ac:dyDescent="0.2"/>
    <row r="21434" ht="12.75" hidden="1" customHeight="1" x14ac:dyDescent="0.2"/>
    <row r="21435" ht="12.75" hidden="1" customHeight="1" x14ac:dyDescent="0.2"/>
    <row r="21436" ht="12.75" hidden="1" customHeight="1" x14ac:dyDescent="0.2"/>
    <row r="21437" ht="12.75" hidden="1" customHeight="1" x14ac:dyDescent="0.2"/>
    <row r="21438" ht="12.75" hidden="1" customHeight="1" x14ac:dyDescent="0.2"/>
    <row r="21439" ht="12.75" hidden="1" customHeight="1" x14ac:dyDescent="0.2"/>
    <row r="21440" ht="12.75" hidden="1" customHeight="1" x14ac:dyDescent="0.2"/>
    <row r="21441" ht="12.75" hidden="1" customHeight="1" x14ac:dyDescent="0.2"/>
    <row r="21442" ht="12.75" hidden="1" customHeight="1" x14ac:dyDescent="0.2"/>
    <row r="21443" ht="12.75" hidden="1" customHeight="1" x14ac:dyDescent="0.2"/>
    <row r="21444" ht="12.75" hidden="1" customHeight="1" x14ac:dyDescent="0.2"/>
    <row r="21445" ht="12.75" hidden="1" customHeight="1" x14ac:dyDescent="0.2"/>
    <row r="21446" ht="12.75" hidden="1" customHeight="1" x14ac:dyDescent="0.2"/>
    <row r="21447" ht="12.75" hidden="1" customHeight="1" x14ac:dyDescent="0.2"/>
    <row r="21448" ht="12.75" hidden="1" customHeight="1" x14ac:dyDescent="0.2"/>
    <row r="21449" ht="12.75" hidden="1" customHeight="1" x14ac:dyDescent="0.2"/>
    <row r="21450" ht="12.75" hidden="1" customHeight="1" x14ac:dyDescent="0.2"/>
    <row r="21451" ht="12.75" hidden="1" customHeight="1" x14ac:dyDescent="0.2"/>
    <row r="21452" ht="12.75" hidden="1" customHeight="1" x14ac:dyDescent="0.2"/>
    <row r="21453" ht="12.75" hidden="1" customHeight="1" x14ac:dyDescent="0.2"/>
    <row r="21454" ht="12.75" hidden="1" customHeight="1" x14ac:dyDescent="0.2"/>
    <row r="21455" ht="12.75" hidden="1" customHeight="1" x14ac:dyDescent="0.2"/>
    <row r="21456" ht="12.75" hidden="1" customHeight="1" x14ac:dyDescent="0.2"/>
    <row r="21457" ht="12.75" hidden="1" customHeight="1" x14ac:dyDescent="0.2"/>
    <row r="21458" ht="12.75" hidden="1" customHeight="1" x14ac:dyDescent="0.2"/>
    <row r="21459" ht="12.75" hidden="1" customHeight="1" x14ac:dyDescent="0.2"/>
    <row r="21460" ht="12.75" hidden="1" customHeight="1" x14ac:dyDescent="0.2"/>
    <row r="21461" ht="12.75" hidden="1" customHeight="1" x14ac:dyDescent="0.2"/>
    <row r="21462" ht="12.75" hidden="1" customHeight="1" x14ac:dyDescent="0.2"/>
    <row r="21463" ht="12.75" hidden="1" customHeight="1" x14ac:dyDescent="0.2"/>
    <row r="21464" ht="12.75" hidden="1" customHeight="1" x14ac:dyDescent="0.2"/>
    <row r="21465" ht="12.75" hidden="1" customHeight="1" x14ac:dyDescent="0.2"/>
    <row r="21466" ht="12.75" hidden="1" customHeight="1" x14ac:dyDescent="0.2"/>
    <row r="21467" ht="12.75" hidden="1" customHeight="1" x14ac:dyDescent="0.2"/>
    <row r="21468" ht="12.75" hidden="1" customHeight="1" x14ac:dyDescent="0.2"/>
    <row r="21469" ht="12.75" hidden="1" customHeight="1" x14ac:dyDescent="0.2"/>
    <row r="21470" ht="12.75" hidden="1" customHeight="1" x14ac:dyDescent="0.2"/>
    <row r="21471" ht="12.75" hidden="1" customHeight="1" x14ac:dyDescent="0.2"/>
    <row r="21472" ht="12.75" hidden="1" customHeight="1" x14ac:dyDescent="0.2"/>
    <row r="21473" ht="12.75" hidden="1" customHeight="1" x14ac:dyDescent="0.2"/>
    <row r="21474" ht="12.75" hidden="1" customHeight="1" x14ac:dyDescent="0.2"/>
    <row r="21475" ht="12.75" hidden="1" customHeight="1" x14ac:dyDescent="0.2"/>
    <row r="21476" ht="12.75" hidden="1" customHeight="1" x14ac:dyDescent="0.2"/>
    <row r="21477" ht="12.75" hidden="1" customHeight="1" x14ac:dyDescent="0.2"/>
    <row r="21478" ht="12.75" hidden="1" customHeight="1" x14ac:dyDescent="0.2"/>
    <row r="21479" ht="12.75" hidden="1" customHeight="1" x14ac:dyDescent="0.2"/>
    <row r="21480" ht="12.75" hidden="1" customHeight="1" x14ac:dyDescent="0.2"/>
    <row r="21481" ht="12.75" hidden="1" customHeight="1" x14ac:dyDescent="0.2"/>
    <row r="21482" ht="12.75" hidden="1" customHeight="1" x14ac:dyDescent="0.2"/>
    <row r="21483" ht="12.75" hidden="1" customHeight="1" x14ac:dyDescent="0.2"/>
    <row r="21484" ht="12.75" hidden="1" customHeight="1" x14ac:dyDescent="0.2"/>
    <row r="21485" ht="12.75" hidden="1" customHeight="1" x14ac:dyDescent="0.2"/>
    <row r="21486" ht="12.75" hidden="1" customHeight="1" x14ac:dyDescent="0.2"/>
    <row r="21487" ht="12.75" hidden="1" customHeight="1" x14ac:dyDescent="0.2"/>
    <row r="21488" ht="12.75" hidden="1" customHeight="1" x14ac:dyDescent="0.2"/>
    <row r="21489" ht="12.75" hidden="1" customHeight="1" x14ac:dyDescent="0.2"/>
    <row r="21490" ht="12.75" hidden="1" customHeight="1" x14ac:dyDescent="0.2"/>
    <row r="21491" ht="12.75" hidden="1" customHeight="1" x14ac:dyDescent="0.2"/>
    <row r="21492" ht="12.75" hidden="1" customHeight="1" x14ac:dyDescent="0.2"/>
    <row r="21493" ht="12.75" hidden="1" customHeight="1" x14ac:dyDescent="0.2"/>
    <row r="21494" ht="12.75" hidden="1" customHeight="1" x14ac:dyDescent="0.2"/>
    <row r="21495" ht="12.75" hidden="1" customHeight="1" x14ac:dyDescent="0.2"/>
    <row r="21496" ht="12.75" hidden="1" customHeight="1" x14ac:dyDescent="0.2"/>
    <row r="21497" ht="12.75" hidden="1" customHeight="1" x14ac:dyDescent="0.2"/>
    <row r="21498" ht="12.75" hidden="1" customHeight="1" x14ac:dyDescent="0.2"/>
    <row r="21499" ht="12.75" hidden="1" customHeight="1" x14ac:dyDescent="0.2"/>
    <row r="21500" ht="12.75" hidden="1" customHeight="1" x14ac:dyDescent="0.2"/>
    <row r="21501" ht="12.75" hidden="1" customHeight="1" x14ac:dyDescent="0.2"/>
    <row r="21502" ht="12.75" hidden="1" customHeight="1" x14ac:dyDescent="0.2"/>
    <row r="21503" ht="12.75" hidden="1" customHeight="1" x14ac:dyDescent="0.2"/>
    <row r="21504" ht="12.75" hidden="1" customHeight="1" x14ac:dyDescent="0.2"/>
    <row r="21505" ht="12.75" hidden="1" customHeight="1" x14ac:dyDescent="0.2"/>
    <row r="21506" ht="12.75" hidden="1" customHeight="1" x14ac:dyDescent="0.2"/>
    <row r="21507" ht="12.75" hidden="1" customHeight="1" x14ac:dyDescent="0.2"/>
    <row r="21508" ht="12.75" hidden="1" customHeight="1" x14ac:dyDescent="0.2"/>
    <row r="21509" ht="12.75" hidden="1" customHeight="1" x14ac:dyDescent="0.2"/>
    <row r="21510" ht="12.75" hidden="1" customHeight="1" x14ac:dyDescent="0.2"/>
    <row r="21511" ht="12.75" hidden="1" customHeight="1" x14ac:dyDescent="0.2"/>
    <row r="21512" ht="12.75" hidden="1" customHeight="1" x14ac:dyDescent="0.2"/>
    <row r="21513" ht="12.75" hidden="1" customHeight="1" x14ac:dyDescent="0.2"/>
    <row r="21514" ht="12.75" hidden="1" customHeight="1" x14ac:dyDescent="0.2"/>
    <row r="21515" ht="12.75" hidden="1" customHeight="1" x14ac:dyDescent="0.2"/>
    <row r="21516" ht="12.75" hidden="1" customHeight="1" x14ac:dyDescent="0.2"/>
    <row r="21517" ht="12.75" hidden="1" customHeight="1" x14ac:dyDescent="0.2"/>
    <row r="21518" ht="12.75" hidden="1" customHeight="1" x14ac:dyDescent="0.2"/>
    <row r="21519" ht="12.75" hidden="1" customHeight="1" x14ac:dyDescent="0.2"/>
    <row r="21520" ht="12.75" hidden="1" customHeight="1" x14ac:dyDescent="0.2"/>
    <row r="21521" ht="12.75" hidden="1" customHeight="1" x14ac:dyDescent="0.2"/>
    <row r="21522" ht="12.75" hidden="1" customHeight="1" x14ac:dyDescent="0.2"/>
    <row r="21523" ht="12.75" hidden="1" customHeight="1" x14ac:dyDescent="0.2"/>
    <row r="21524" ht="12.75" hidden="1" customHeight="1" x14ac:dyDescent="0.2"/>
    <row r="21525" ht="12.75" hidden="1" customHeight="1" x14ac:dyDescent="0.2"/>
    <row r="21526" ht="12.75" hidden="1" customHeight="1" x14ac:dyDescent="0.2"/>
    <row r="21527" ht="12.75" hidden="1" customHeight="1" x14ac:dyDescent="0.2"/>
    <row r="21528" ht="12.75" hidden="1" customHeight="1" x14ac:dyDescent="0.2"/>
    <row r="21529" ht="12.75" hidden="1" customHeight="1" x14ac:dyDescent="0.2"/>
    <row r="21530" ht="12.75" hidden="1" customHeight="1" x14ac:dyDescent="0.2"/>
    <row r="21531" ht="12.75" hidden="1" customHeight="1" x14ac:dyDescent="0.2"/>
    <row r="21532" ht="12.75" hidden="1" customHeight="1" x14ac:dyDescent="0.2"/>
    <row r="21533" ht="12.75" hidden="1" customHeight="1" x14ac:dyDescent="0.2"/>
    <row r="21534" ht="12.75" hidden="1" customHeight="1" x14ac:dyDescent="0.2"/>
    <row r="21535" ht="12.75" hidden="1" customHeight="1" x14ac:dyDescent="0.2"/>
    <row r="21536" ht="12.75" hidden="1" customHeight="1" x14ac:dyDescent="0.2"/>
    <row r="21537" ht="12.75" hidden="1" customHeight="1" x14ac:dyDescent="0.2"/>
    <row r="21538" ht="12.75" hidden="1" customHeight="1" x14ac:dyDescent="0.2"/>
    <row r="21539" ht="12.75" hidden="1" customHeight="1" x14ac:dyDescent="0.2"/>
    <row r="21540" ht="12.75" hidden="1" customHeight="1" x14ac:dyDescent="0.2"/>
    <row r="21541" ht="12.75" hidden="1" customHeight="1" x14ac:dyDescent="0.2"/>
    <row r="21542" ht="12.75" hidden="1" customHeight="1" x14ac:dyDescent="0.2"/>
    <row r="21543" ht="12.75" hidden="1" customHeight="1" x14ac:dyDescent="0.2"/>
    <row r="21544" ht="12.75" hidden="1" customHeight="1" x14ac:dyDescent="0.2"/>
    <row r="21545" ht="12.75" hidden="1" customHeight="1" x14ac:dyDescent="0.2"/>
    <row r="21546" ht="12.75" hidden="1" customHeight="1" x14ac:dyDescent="0.2"/>
    <row r="21547" ht="12.75" hidden="1" customHeight="1" x14ac:dyDescent="0.2"/>
    <row r="21548" ht="12.75" hidden="1" customHeight="1" x14ac:dyDescent="0.2"/>
    <row r="21549" ht="12.75" hidden="1" customHeight="1" x14ac:dyDescent="0.2"/>
    <row r="21550" ht="12.75" hidden="1" customHeight="1" x14ac:dyDescent="0.2"/>
    <row r="21551" ht="12.75" hidden="1" customHeight="1" x14ac:dyDescent="0.2"/>
    <row r="21552" ht="12.75" hidden="1" customHeight="1" x14ac:dyDescent="0.2"/>
    <row r="21553" ht="12.75" hidden="1" customHeight="1" x14ac:dyDescent="0.2"/>
    <row r="21554" ht="12.75" hidden="1" customHeight="1" x14ac:dyDescent="0.2"/>
    <row r="21555" ht="12.75" hidden="1" customHeight="1" x14ac:dyDescent="0.2"/>
    <row r="21556" ht="12.75" hidden="1" customHeight="1" x14ac:dyDescent="0.2"/>
    <row r="21557" ht="12.75" hidden="1" customHeight="1" x14ac:dyDescent="0.2"/>
    <row r="21558" ht="12.75" hidden="1" customHeight="1" x14ac:dyDescent="0.2"/>
    <row r="21559" ht="12.75" hidden="1" customHeight="1" x14ac:dyDescent="0.2"/>
    <row r="21560" ht="12.75" hidden="1" customHeight="1" x14ac:dyDescent="0.2"/>
    <row r="21561" ht="12.75" hidden="1" customHeight="1" x14ac:dyDescent="0.2"/>
    <row r="21562" ht="12.75" hidden="1" customHeight="1" x14ac:dyDescent="0.2"/>
    <row r="21563" ht="12.75" hidden="1" customHeight="1" x14ac:dyDescent="0.2"/>
    <row r="21564" ht="12.75" hidden="1" customHeight="1" x14ac:dyDescent="0.2"/>
    <row r="21565" ht="12.75" hidden="1" customHeight="1" x14ac:dyDescent="0.2"/>
    <row r="21566" ht="12.75" hidden="1" customHeight="1" x14ac:dyDescent="0.2"/>
    <row r="21567" ht="12.75" hidden="1" customHeight="1" x14ac:dyDescent="0.2"/>
    <row r="21568" ht="12.75" hidden="1" customHeight="1" x14ac:dyDescent="0.2"/>
    <row r="21569" ht="12.75" hidden="1" customHeight="1" x14ac:dyDescent="0.2"/>
    <row r="21570" ht="12.75" hidden="1" customHeight="1" x14ac:dyDescent="0.2"/>
    <row r="21571" ht="12.75" hidden="1" customHeight="1" x14ac:dyDescent="0.2"/>
    <row r="21572" ht="12.75" hidden="1" customHeight="1" x14ac:dyDescent="0.2"/>
    <row r="21573" ht="12.75" hidden="1" customHeight="1" x14ac:dyDescent="0.2"/>
    <row r="21574" ht="12.75" hidden="1" customHeight="1" x14ac:dyDescent="0.2"/>
    <row r="21575" ht="12.75" hidden="1" customHeight="1" x14ac:dyDescent="0.2"/>
    <row r="21576" ht="12.75" hidden="1" customHeight="1" x14ac:dyDescent="0.2"/>
    <row r="21577" ht="12.75" hidden="1" customHeight="1" x14ac:dyDescent="0.2"/>
    <row r="21578" ht="12.75" hidden="1" customHeight="1" x14ac:dyDescent="0.2"/>
    <row r="21579" ht="12.75" hidden="1" customHeight="1" x14ac:dyDescent="0.2"/>
    <row r="21580" ht="12.75" hidden="1" customHeight="1" x14ac:dyDescent="0.2"/>
    <row r="21581" ht="12.75" hidden="1" customHeight="1" x14ac:dyDescent="0.2"/>
    <row r="21582" ht="12.75" hidden="1" customHeight="1" x14ac:dyDescent="0.2"/>
    <row r="21583" ht="12.75" hidden="1" customHeight="1" x14ac:dyDescent="0.2"/>
    <row r="21584" ht="12.75" hidden="1" customHeight="1" x14ac:dyDescent="0.2"/>
    <row r="21585" ht="12.75" hidden="1" customHeight="1" x14ac:dyDescent="0.2"/>
    <row r="21586" ht="12.75" hidden="1" customHeight="1" x14ac:dyDescent="0.2"/>
    <row r="21587" ht="12.75" hidden="1" customHeight="1" x14ac:dyDescent="0.2"/>
    <row r="21588" ht="12.75" hidden="1" customHeight="1" x14ac:dyDescent="0.2"/>
    <row r="21589" ht="12.75" hidden="1" customHeight="1" x14ac:dyDescent="0.2"/>
    <row r="21590" ht="12.75" hidden="1" customHeight="1" x14ac:dyDescent="0.2"/>
    <row r="21591" ht="12.75" hidden="1" customHeight="1" x14ac:dyDescent="0.2"/>
    <row r="21592" ht="12.75" hidden="1" customHeight="1" x14ac:dyDescent="0.2"/>
    <row r="21593" ht="12.75" hidden="1" customHeight="1" x14ac:dyDescent="0.2"/>
    <row r="21594" ht="12.75" hidden="1" customHeight="1" x14ac:dyDescent="0.2"/>
    <row r="21595" ht="12.75" hidden="1" customHeight="1" x14ac:dyDescent="0.2"/>
    <row r="21596" ht="12.75" hidden="1" customHeight="1" x14ac:dyDescent="0.2"/>
    <row r="21597" ht="12.75" hidden="1" customHeight="1" x14ac:dyDescent="0.2"/>
    <row r="21598" ht="12.75" hidden="1" customHeight="1" x14ac:dyDescent="0.2"/>
    <row r="21599" ht="12.75" hidden="1" customHeight="1" x14ac:dyDescent="0.2"/>
    <row r="21600" ht="12.75" hidden="1" customHeight="1" x14ac:dyDescent="0.2"/>
    <row r="21601" ht="12.75" hidden="1" customHeight="1" x14ac:dyDescent="0.2"/>
    <row r="21602" ht="12.75" hidden="1" customHeight="1" x14ac:dyDescent="0.2"/>
    <row r="21603" ht="12.75" hidden="1" customHeight="1" x14ac:dyDescent="0.2"/>
    <row r="21604" ht="12.75" hidden="1" customHeight="1" x14ac:dyDescent="0.2"/>
    <row r="21605" ht="12.75" hidden="1" customHeight="1" x14ac:dyDescent="0.2"/>
    <row r="21606" ht="12.75" hidden="1" customHeight="1" x14ac:dyDescent="0.2"/>
    <row r="21607" ht="12.75" hidden="1" customHeight="1" x14ac:dyDescent="0.2"/>
    <row r="21608" ht="12.75" hidden="1" customHeight="1" x14ac:dyDescent="0.2"/>
    <row r="21609" ht="12.75" hidden="1" customHeight="1" x14ac:dyDescent="0.2"/>
    <row r="21610" ht="12.75" hidden="1" customHeight="1" x14ac:dyDescent="0.2"/>
    <row r="21611" ht="12.75" hidden="1" customHeight="1" x14ac:dyDescent="0.2"/>
    <row r="21612" ht="12.75" hidden="1" customHeight="1" x14ac:dyDescent="0.2"/>
    <row r="21613" ht="12.75" hidden="1" customHeight="1" x14ac:dyDescent="0.2"/>
    <row r="21614" ht="12.75" hidden="1" customHeight="1" x14ac:dyDescent="0.2"/>
    <row r="21615" ht="12.75" hidden="1" customHeight="1" x14ac:dyDescent="0.2"/>
    <row r="21616" ht="12.75" hidden="1" customHeight="1" x14ac:dyDescent="0.2"/>
    <row r="21617" ht="12.75" hidden="1" customHeight="1" x14ac:dyDescent="0.2"/>
    <row r="21618" ht="12.75" hidden="1" customHeight="1" x14ac:dyDescent="0.2"/>
    <row r="21619" ht="12.75" hidden="1" customHeight="1" x14ac:dyDescent="0.2"/>
    <row r="21620" ht="12.75" hidden="1" customHeight="1" x14ac:dyDescent="0.2"/>
    <row r="21621" ht="12.75" hidden="1" customHeight="1" x14ac:dyDescent="0.2"/>
    <row r="21622" ht="12.75" hidden="1" customHeight="1" x14ac:dyDescent="0.2"/>
    <row r="21623" ht="12.75" hidden="1" customHeight="1" x14ac:dyDescent="0.2"/>
    <row r="21624" ht="12.75" hidden="1" customHeight="1" x14ac:dyDescent="0.2"/>
    <row r="21625" ht="12.75" hidden="1" customHeight="1" x14ac:dyDescent="0.2"/>
    <row r="21626" ht="12.75" hidden="1" customHeight="1" x14ac:dyDescent="0.2"/>
    <row r="21627" ht="12.75" hidden="1" customHeight="1" x14ac:dyDescent="0.2"/>
    <row r="21628" ht="12.75" hidden="1" customHeight="1" x14ac:dyDescent="0.2"/>
    <row r="21629" ht="12.75" hidden="1" customHeight="1" x14ac:dyDescent="0.2"/>
    <row r="21630" ht="12.75" hidden="1" customHeight="1" x14ac:dyDescent="0.2"/>
    <row r="21631" ht="12.75" hidden="1" customHeight="1" x14ac:dyDescent="0.2"/>
    <row r="21632" ht="12.75" hidden="1" customHeight="1" x14ac:dyDescent="0.2"/>
    <row r="21633" ht="12.75" hidden="1" customHeight="1" x14ac:dyDescent="0.2"/>
    <row r="21634" ht="12.75" hidden="1" customHeight="1" x14ac:dyDescent="0.2"/>
    <row r="21635" ht="12.75" hidden="1" customHeight="1" x14ac:dyDescent="0.2"/>
    <row r="21636" ht="12.75" hidden="1" customHeight="1" x14ac:dyDescent="0.2"/>
    <row r="21637" ht="12.75" hidden="1" customHeight="1" x14ac:dyDescent="0.2"/>
    <row r="21638" ht="12.75" hidden="1" customHeight="1" x14ac:dyDescent="0.2"/>
    <row r="21639" ht="12.75" hidden="1" customHeight="1" x14ac:dyDescent="0.2"/>
    <row r="21640" ht="12.75" hidden="1" customHeight="1" x14ac:dyDescent="0.2"/>
    <row r="21641" ht="12.75" hidden="1" customHeight="1" x14ac:dyDescent="0.2"/>
    <row r="21642" ht="12.75" hidden="1" customHeight="1" x14ac:dyDescent="0.2"/>
    <row r="21643" ht="12.75" hidden="1" customHeight="1" x14ac:dyDescent="0.2"/>
    <row r="21644" ht="12.75" hidden="1" customHeight="1" x14ac:dyDescent="0.2"/>
    <row r="21645" ht="12.75" hidden="1" customHeight="1" x14ac:dyDescent="0.2"/>
    <row r="21646" ht="12.75" hidden="1" customHeight="1" x14ac:dyDescent="0.2"/>
    <row r="21647" ht="12.75" hidden="1" customHeight="1" x14ac:dyDescent="0.2"/>
    <row r="21648" ht="12.75" hidden="1" customHeight="1" x14ac:dyDescent="0.2"/>
    <row r="21649" ht="12.75" hidden="1" customHeight="1" x14ac:dyDescent="0.2"/>
    <row r="21650" ht="12.75" hidden="1" customHeight="1" x14ac:dyDescent="0.2"/>
    <row r="21651" ht="12.75" hidden="1" customHeight="1" x14ac:dyDescent="0.2"/>
    <row r="21652" ht="12.75" hidden="1" customHeight="1" x14ac:dyDescent="0.2"/>
    <row r="21653" ht="12.75" hidden="1" customHeight="1" x14ac:dyDescent="0.2"/>
    <row r="21654" ht="12.75" hidden="1" customHeight="1" x14ac:dyDescent="0.2"/>
    <row r="21655" ht="12.75" hidden="1" customHeight="1" x14ac:dyDescent="0.2"/>
    <row r="21656" ht="12.75" hidden="1" customHeight="1" x14ac:dyDescent="0.2"/>
    <row r="21657" ht="12.75" hidden="1" customHeight="1" x14ac:dyDescent="0.2"/>
    <row r="21658" ht="12.75" hidden="1" customHeight="1" x14ac:dyDescent="0.2"/>
    <row r="21659" ht="12.75" hidden="1" customHeight="1" x14ac:dyDescent="0.2"/>
    <row r="21660" ht="12.75" hidden="1" customHeight="1" x14ac:dyDescent="0.2"/>
    <row r="21661" ht="12.75" hidden="1" customHeight="1" x14ac:dyDescent="0.2"/>
    <row r="21662" ht="12.75" hidden="1" customHeight="1" x14ac:dyDescent="0.2"/>
    <row r="21663" ht="12.75" hidden="1" customHeight="1" x14ac:dyDescent="0.2"/>
    <row r="21664" ht="12.75" hidden="1" customHeight="1" x14ac:dyDescent="0.2"/>
    <row r="21665" ht="12.75" hidden="1" customHeight="1" x14ac:dyDescent="0.2"/>
    <row r="21666" ht="12.75" hidden="1" customHeight="1" x14ac:dyDescent="0.2"/>
    <row r="21667" ht="12.75" hidden="1" customHeight="1" x14ac:dyDescent="0.2"/>
    <row r="21668" ht="12.75" hidden="1" customHeight="1" x14ac:dyDescent="0.2"/>
    <row r="21669" ht="12.75" hidden="1" customHeight="1" x14ac:dyDescent="0.2"/>
    <row r="21670" ht="12.75" hidden="1" customHeight="1" x14ac:dyDescent="0.2"/>
    <row r="21671" ht="12.75" hidden="1" customHeight="1" x14ac:dyDescent="0.2"/>
    <row r="21672" ht="12.75" hidden="1" customHeight="1" x14ac:dyDescent="0.2"/>
    <row r="21673" ht="12.75" hidden="1" customHeight="1" x14ac:dyDescent="0.2"/>
    <row r="21674" ht="12.75" hidden="1" customHeight="1" x14ac:dyDescent="0.2"/>
    <row r="21675" ht="12.75" hidden="1" customHeight="1" x14ac:dyDescent="0.2"/>
    <row r="21676" ht="12.75" hidden="1" customHeight="1" x14ac:dyDescent="0.2"/>
    <row r="21677" ht="12.75" hidden="1" customHeight="1" x14ac:dyDescent="0.2"/>
    <row r="21678" ht="12.75" hidden="1" customHeight="1" x14ac:dyDescent="0.2"/>
    <row r="21679" ht="12.75" hidden="1" customHeight="1" x14ac:dyDescent="0.2"/>
    <row r="21680" ht="12.75" hidden="1" customHeight="1" x14ac:dyDescent="0.2"/>
    <row r="21681" ht="12.75" hidden="1" customHeight="1" x14ac:dyDescent="0.2"/>
    <row r="21682" ht="12.75" hidden="1" customHeight="1" x14ac:dyDescent="0.2"/>
    <row r="21683" ht="12.75" hidden="1" customHeight="1" x14ac:dyDescent="0.2"/>
    <row r="21684" ht="12.75" hidden="1" customHeight="1" x14ac:dyDescent="0.2"/>
    <row r="21685" ht="12.75" hidden="1" customHeight="1" x14ac:dyDescent="0.2"/>
    <row r="21686" ht="12.75" hidden="1" customHeight="1" x14ac:dyDescent="0.2"/>
    <row r="21687" ht="12.75" hidden="1" customHeight="1" x14ac:dyDescent="0.2"/>
    <row r="21688" ht="12.75" hidden="1" customHeight="1" x14ac:dyDescent="0.2"/>
    <row r="21689" ht="12.75" hidden="1" customHeight="1" x14ac:dyDescent="0.2"/>
    <row r="21690" ht="12.75" hidden="1" customHeight="1" x14ac:dyDescent="0.2"/>
    <row r="21691" ht="12.75" hidden="1" customHeight="1" x14ac:dyDescent="0.2"/>
    <row r="21692" ht="12.75" hidden="1" customHeight="1" x14ac:dyDescent="0.2"/>
    <row r="21693" ht="12.75" hidden="1" customHeight="1" x14ac:dyDescent="0.2"/>
    <row r="21694" ht="12.75" hidden="1" customHeight="1" x14ac:dyDescent="0.2"/>
    <row r="21695" ht="12.75" hidden="1" customHeight="1" x14ac:dyDescent="0.2"/>
    <row r="21696" ht="12.75" hidden="1" customHeight="1" x14ac:dyDescent="0.2"/>
    <row r="21697" ht="12.75" hidden="1" customHeight="1" x14ac:dyDescent="0.2"/>
    <row r="21698" ht="12.75" hidden="1" customHeight="1" x14ac:dyDescent="0.2"/>
    <row r="21699" ht="12.75" hidden="1" customHeight="1" x14ac:dyDescent="0.2"/>
    <row r="21700" ht="12.75" hidden="1" customHeight="1" x14ac:dyDescent="0.2"/>
    <row r="21701" ht="12.75" hidden="1" customHeight="1" x14ac:dyDescent="0.2"/>
    <row r="21702" ht="12.75" hidden="1" customHeight="1" x14ac:dyDescent="0.2"/>
    <row r="21703" ht="12.75" hidden="1" customHeight="1" x14ac:dyDescent="0.2"/>
    <row r="21704" ht="12.75" hidden="1" customHeight="1" x14ac:dyDescent="0.2"/>
    <row r="21705" ht="12.75" hidden="1" customHeight="1" x14ac:dyDescent="0.2"/>
    <row r="21706" ht="12.75" hidden="1" customHeight="1" x14ac:dyDescent="0.2"/>
    <row r="21707" ht="12.75" hidden="1" customHeight="1" x14ac:dyDescent="0.2"/>
    <row r="21708" ht="12.75" hidden="1" customHeight="1" x14ac:dyDescent="0.2"/>
    <row r="21709" ht="12.75" hidden="1" customHeight="1" x14ac:dyDescent="0.2"/>
    <row r="21710" ht="12.75" hidden="1" customHeight="1" x14ac:dyDescent="0.2"/>
    <row r="21711" ht="12.75" hidden="1" customHeight="1" x14ac:dyDescent="0.2"/>
    <row r="21712" ht="12.75" hidden="1" customHeight="1" x14ac:dyDescent="0.2"/>
    <row r="21713" ht="12.75" hidden="1" customHeight="1" x14ac:dyDescent="0.2"/>
    <row r="21714" ht="12.75" hidden="1" customHeight="1" x14ac:dyDescent="0.2"/>
    <row r="21715" ht="12.75" hidden="1" customHeight="1" x14ac:dyDescent="0.2"/>
    <row r="21716" ht="12.75" hidden="1" customHeight="1" x14ac:dyDescent="0.2"/>
    <row r="21717" ht="12.75" hidden="1" customHeight="1" x14ac:dyDescent="0.2"/>
    <row r="21718" ht="12.75" hidden="1" customHeight="1" x14ac:dyDescent="0.2"/>
    <row r="21719" ht="12.75" hidden="1" customHeight="1" x14ac:dyDescent="0.2"/>
    <row r="21720" ht="12.75" hidden="1" customHeight="1" x14ac:dyDescent="0.2"/>
    <row r="21721" ht="12.75" hidden="1" customHeight="1" x14ac:dyDescent="0.2"/>
    <row r="21722" ht="12.75" hidden="1" customHeight="1" x14ac:dyDescent="0.2"/>
    <row r="21723" ht="12.75" hidden="1" customHeight="1" x14ac:dyDescent="0.2"/>
    <row r="21724" ht="12.75" hidden="1" customHeight="1" x14ac:dyDescent="0.2"/>
    <row r="21725" ht="12.75" hidden="1" customHeight="1" x14ac:dyDescent="0.2"/>
    <row r="21726" ht="12.75" hidden="1" customHeight="1" x14ac:dyDescent="0.2"/>
    <row r="21727" ht="12.75" hidden="1" customHeight="1" x14ac:dyDescent="0.2"/>
    <row r="21728" ht="12.75" hidden="1" customHeight="1" x14ac:dyDescent="0.2"/>
    <row r="21729" ht="12.75" hidden="1" customHeight="1" x14ac:dyDescent="0.2"/>
    <row r="21730" ht="12.75" hidden="1" customHeight="1" x14ac:dyDescent="0.2"/>
    <row r="21731" ht="12.75" hidden="1" customHeight="1" x14ac:dyDescent="0.2"/>
    <row r="21732" ht="12.75" hidden="1" customHeight="1" x14ac:dyDescent="0.2"/>
    <row r="21733" ht="12.75" hidden="1" customHeight="1" x14ac:dyDescent="0.2"/>
    <row r="21734" ht="12.75" hidden="1" customHeight="1" x14ac:dyDescent="0.2"/>
    <row r="21735" ht="12.75" hidden="1" customHeight="1" x14ac:dyDescent="0.2"/>
    <row r="21736" ht="12.75" hidden="1" customHeight="1" x14ac:dyDescent="0.2"/>
    <row r="21737" ht="12.75" hidden="1" customHeight="1" x14ac:dyDescent="0.2"/>
    <row r="21738" ht="12.75" hidden="1" customHeight="1" x14ac:dyDescent="0.2"/>
    <row r="21739" ht="12.75" hidden="1" customHeight="1" x14ac:dyDescent="0.2"/>
    <row r="21740" ht="12.75" hidden="1" customHeight="1" x14ac:dyDescent="0.2"/>
    <row r="21741" ht="12.75" hidden="1" customHeight="1" x14ac:dyDescent="0.2"/>
    <row r="21742" ht="12.75" hidden="1" customHeight="1" x14ac:dyDescent="0.2"/>
    <row r="21743" ht="12.75" hidden="1" customHeight="1" x14ac:dyDescent="0.2"/>
    <row r="21744" ht="12.75" hidden="1" customHeight="1" x14ac:dyDescent="0.2"/>
    <row r="21745" ht="12.75" hidden="1" customHeight="1" x14ac:dyDescent="0.2"/>
    <row r="21746" ht="12.75" hidden="1" customHeight="1" x14ac:dyDescent="0.2"/>
    <row r="21747" ht="12.75" hidden="1" customHeight="1" x14ac:dyDescent="0.2"/>
    <row r="21748" ht="12.75" hidden="1" customHeight="1" x14ac:dyDescent="0.2"/>
    <row r="21749" ht="12.75" hidden="1" customHeight="1" x14ac:dyDescent="0.2"/>
    <row r="21750" ht="12.75" hidden="1" customHeight="1" x14ac:dyDescent="0.2"/>
    <row r="21751" ht="12.75" hidden="1" customHeight="1" x14ac:dyDescent="0.2"/>
    <row r="21752" ht="12.75" hidden="1" customHeight="1" x14ac:dyDescent="0.2"/>
    <row r="21753" ht="12.75" hidden="1" customHeight="1" x14ac:dyDescent="0.2"/>
    <row r="21754" ht="12.75" hidden="1" customHeight="1" x14ac:dyDescent="0.2"/>
    <row r="21755" ht="12.75" hidden="1" customHeight="1" x14ac:dyDescent="0.2"/>
    <row r="21756" ht="12.75" hidden="1" customHeight="1" x14ac:dyDescent="0.2"/>
    <row r="21757" ht="12.75" hidden="1" customHeight="1" x14ac:dyDescent="0.2"/>
    <row r="21758" ht="12.75" hidden="1" customHeight="1" x14ac:dyDescent="0.2"/>
    <row r="21759" ht="12.75" hidden="1" customHeight="1" x14ac:dyDescent="0.2"/>
    <row r="21760" ht="12.75" hidden="1" customHeight="1" x14ac:dyDescent="0.2"/>
    <row r="21761" ht="12.75" hidden="1" customHeight="1" x14ac:dyDescent="0.2"/>
    <row r="21762" ht="12.75" hidden="1" customHeight="1" x14ac:dyDescent="0.2"/>
    <row r="21763" ht="12.75" hidden="1" customHeight="1" x14ac:dyDescent="0.2"/>
    <row r="21764" ht="12.75" hidden="1" customHeight="1" x14ac:dyDescent="0.2"/>
    <row r="21765" ht="12.75" hidden="1" customHeight="1" x14ac:dyDescent="0.2"/>
    <row r="21766" ht="12.75" hidden="1" customHeight="1" x14ac:dyDescent="0.2"/>
    <row r="21767" ht="12.75" hidden="1" customHeight="1" x14ac:dyDescent="0.2"/>
    <row r="21768" ht="12.75" hidden="1" customHeight="1" x14ac:dyDescent="0.2"/>
    <row r="21769" ht="12.75" hidden="1" customHeight="1" x14ac:dyDescent="0.2"/>
    <row r="21770" ht="12.75" hidden="1" customHeight="1" x14ac:dyDescent="0.2"/>
    <row r="21771" ht="12.75" hidden="1" customHeight="1" x14ac:dyDescent="0.2"/>
    <row r="21772" ht="12.75" hidden="1" customHeight="1" x14ac:dyDescent="0.2"/>
    <row r="21773" ht="12.75" hidden="1" customHeight="1" x14ac:dyDescent="0.2"/>
    <row r="21774" ht="12.75" hidden="1" customHeight="1" x14ac:dyDescent="0.2"/>
    <row r="21775" ht="12.75" hidden="1" customHeight="1" x14ac:dyDescent="0.2"/>
    <row r="21776" ht="12.75" hidden="1" customHeight="1" x14ac:dyDescent="0.2"/>
    <row r="21777" ht="12.75" hidden="1" customHeight="1" x14ac:dyDescent="0.2"/>
    <row r="21778" ht="12.75" hidden="1" customHeight="1" x14ac:dyDescent="0.2"/>
    <row r="21779" ht="12.75" hidden="1" customHeight="1" x14ac:dyDescent="0.2"/>
    <row r="21780" ht="12.75" hidden="1" customHeight="1" x14ac:dyDescent="0.2"/>
    <row r="21781" ht="12.75" hidden="1" customHeight="1" x14ac:dyDescent="0.2"/>
    <row r="21782" ht="12.75" hidden="1" customHeight="1" x14ac:dyDescent="0.2"/>
    <row r="21783" ht="12.75" hidden="1" customHeight="1" x14ac:dyDescent="0.2"/>
    <row r="21784" ht="12.75" hidden="1" customHeight="1" x14ac:dyDescent="0.2"/>
    <row r="21785" ht="12.75" hidden="1" customHeight="1" x14ac:dyDescent="0.2"/>
    <row r="21786" ht="12.75" hidden="1" customHeight="1" x14ac:dyDescent="0.2"/>
    <row r="21787" ht="12.75" hidden="1" customHeight="1" x14ac:dyDescent="0.2"/>
    <row r="21788" ht="12.75" hidden="1" customHeight="1" x14ac:dyDescent="0.2"/>
    <row r="21789" ht="12.75" hidden="1" customHeight="1" x14ac:dyDescent="0.2"/>
    <row r="21790" ht="12.75" hidden="1" customHeight="1" x14ac:dyDescent="0.2"/>
    <row r="21791" ht="12.75" hidden="1" customHeight="1" x14ac:dyDescent="0.2"/>
    <row r="21792" ht="12.75" hidden="1" customHeight="1" x14ac:dyDescent="0.2"/>
    <row r="21793" ht="12.75" hidden="1" customHeight="1" x14ac:dyDescent="0.2"/>
    <row r="21794" ht="12.75" hidden="1" customHeight="1" x14ac:dyDescent="0.2"/>
    <row r="21795" ht="12.75" hidden="1" customHeight="1" x14ac:dyDescent="0.2"/>
    <row r="21796" ht="12.75" hidden="1" customHeight="1" x14ac:dyDescent="0.2"/>
    <row r="21797" ht="12.75" hidden="1" customHeight="1" x14ac:dyDescent="0.2"/>
    <row r="21798" ht="12.75" hidden="1" customHeight="1" x14ac:dyDescent="0.2"/>
    <row r="21799" ht="12.75" hidden="1" customHeight="1" x14ac:dyDescent="0.2"/>
    <row r="21800" ht="12.75" hidden="1" customHeight="1" x14ac:dyDescent="0.2"/>
    <row r="21801" ht="12.75" hidden="1" customHeight="1" x14ac:dyDescent="0.2"/>
    <row r="21802" ht="12.75" hidden="1" customHeight="1" x14ac:dyDescent="0.2"/>
    <row r="21803" ht="12.75" hidden="1" customHeight="1" x14ac:dyDescent="0.2"/>
    <row r="21804" ht="12.75" hidden="1" customHeight="1" x14ac:dyDescent="0.2"/>
    <row r="21805" ht="12.75" hidden="1" customHeight="1" x14ac:dyDescent="0.2"/>
    <row r="21806" ht="12.75" hidden="1" customHeight="1" x14ac:dyDescent="0.2"/>
    <row r="21807" ht="12.75" hidden="1" customHeight="1" x14ac:dyDescent="0.2"/>
    <row r="21808" ht="12.75" hidden="1" customHeight="1" x14ac:dyDescent="0.2"/>
    <row r="21809" ht="12.75" hidden="1" customHeight="1" x14ac:dyDescent="0.2"/>
    <row r="21810" ht="12.75" hidden="1" customHeight="1" x14ac:dyDescent="0.2"/>
    <row r="21811" ht="12.75" hidden="1" customHeight="1" x14ac:dyDescent="0.2"/>
    <row r="21812" ht="12.75" hidden="1" customHeight="1" x14ac:dyDescent="0.2"/>
    <row r="21813" ht="12.75" hidden="1" customHeight="1" x14ac:dyDescent="0.2"/>
    <row r="21814" ht="12.75" hidden="1" customHeight="1" x14ac:dyDescent="0.2"/>
    <row r="21815" ht="12.75" hidden="1" customHeight="1" x14ac:dyDescent="0.2"/>
    <row r="21816" ht="12.75" hidden="1" customHeight="1" x14ac:dyDescent="0.2"/>
    <row r="21817" ht="12.75" hidden="1" customHeight="1" x14ac:dyDescent="0.2"/>
    <row r="21818" ht="12.75" hidden="1" customHeight="1" x14ac:dyDescent="0.2"/>
    <row r="21819" ht="12.75" hidden="1" customHeight="1" x14ac:dyDescent="0.2"/>
    <row r="21820" ht="12.75" hidden="1" customHeight="1" x14ac:dyDescent="0.2"/>
    <row r="21821" ht="12.75" hidden="1" customHeight="1" x14ac:dyDescent="0.2"/>
    <row r="21822" ht="12.75" hidden="1" customHeight="1" x14ac:dyDescent="0.2"/>
    <row r="21823" ht="12.75" hidden="1" customHeight="1" x14ac:dyDescent="0.2"/>
    <row r="21824" ht="12.75" hidden="1" customHeight="1" x14ac:dyDescent="0.2"/>
    <row r="21825" ht="12.75" hidden="1" customHeight="1" x14ac:dyDescent="0.2"/>
    <row r="21826" ht="12.75" hidden="1" customHeight="1" x14ac:dyDescent="0.2"/>
    <row r="21827" ht="12.75" hidden="1" customHeight="1" x14ac:dyDescent="0.2"/>
    <row r="21828" ht="12.75" hidden="1" customHeight="1" x14ac:dyDescent="0.2"/>
    <row r="21829" ht="12.75" hidden="1" customHeight="1" x14ac:dyDescent="0.2"/>
    <row r="21830" ht="12.75" hidden="1" customHeight="1" x14ac:dyDescent="0.2"/>
    <row r="21831" ht="12.75" hidden="1" customHeight="1" x14ac:dyDescent="0.2"/>
    <row r="21832" ht="12.75" hidden="1" customHeight="1" x14ac:dyDescent="0.2"/>
    <row r="21833" ht="12.75" hidden="1" customHeight="1" x14ac:dyDescent="0.2"/>
    <row r="21834" ht="12.75" hidden="1" customHeight="1" x14ac:dyDescent="0.2"/>
    <row r="21835" ht="12.75" hidden="1" customHeight="1" x14ac:dyDescent="0.2"/>
    <row r="21836" ht="12.75" hidden="1" customHeight="1" x14ac:dyDescent="0.2"/>
    <row r="21837" ht="12.75" hidden="1" customHeight="1" x14ac:dyDescent="0.2"/>
    <row r="21838" ht="12.75" hidden="1" customHeight="1" x14ac:dyDescent="0.2"/>
    <row r="21839" ht="12.75" hidden="1" customHeight="1" x14ac:dyDescent="0.2"/>
    <row r="21840" ht="12.75" hidden="1" customHeight="1" x14ac:dyDescent="0.2"/>
    <row r="21841" ht="12.75" hidden="1" customHeight="1" x14ac:dyDescent="0.2"/>
    <row r="21842" ht="12.75" hidden="1" customHeight="1" x14ac:dyDescent="0.2"/>
    <row r="21843" ht="12.75" hidden="1" customHeight="1" x14ac:dyDescent="0.2"/>
    <row r="21844" ht="12.75" hidden="1" customHeight="1" x14ac:dyDescent="0.2"/>
    <row r="21845" ht="12.75" hidden="1" customHeight="1" x14ac:dyDescent="0.2"/>
    <row r="21846" ht="12.75" hidden="1" customHeight="1" x14ac:dyDescent="0.2"/>
    <row r="21847" ht="12.75" hidden="1" customHeight="1" x14ac:dyDescent="0.2"/>
    <row r="21848" ht="12.75" hidden="1" customHeight="1" x14ac:dyDescent="0.2"/>
    <row r="21849" ht="12.75" hidden="1" customHeight="1" x14ac:dyDescent="0.2"/>
    <row r="21850" ht="12.75" hidden="1" customHeight="1" x14ac:dyDescent="0.2"/>
    <row r="21851" ht="12.75" hidden="1" customHeight="1" x14ac:dyDescent="0.2"/>
    <row r="21852" ht="12.75" hidden="1" customHeight="1" x14ac:dyDescent="0.2"/>
    <row r="21853" ht="12.75" hidden="1" customHeight="1" x14ac:dyDescent="0.2"/>
    <row r="21854" ht="12.75" hidden="1" customHeight="1" x14ac:dyDescent="0.2"/>
    <row r="21855" ht="12.75" hidden="1" customHeight="1" x14ac:dyDescent="0.2"/>
    <row r="21856" ht="12.75" hidden="1" customHeight="1" x14ac:dyDescent="0.2"/>
    <row r="21857" ht="12.75" hidden="1" customHeight="1" x14ac:dyDescent="0.2"/>
    <row r="21858" ht="12.75" hidden="1" customHeight="1" x14ac:dyDescent="0.2"/>
    <row r="21859" ht="12.75" hidden="1" customHeight="1" x14ac:dyDescent="0.2"/>
    <row r="21860" ht="12.75" hidden="1" customHeight="1" x14ac:dyDescent="0.2"/>
    <row r="21861" ht="12.75" hidden="1" customHeight="1" x14ac:dyDescent="0.2"/>
    <row r="21862" ht="12.75" hidden="1" customHeight="1" x14ac:dyDescent="0.2"/>
    <row r="21863" ht="12.75" hidden="1" customHeight="1" x14ac:dyDescent="0.2"/>
    <row r="21864" ht="12.75" hidden="1" customHeight="1" x14ac:dyDescent="0.2"/>
    <row r="21865" ht="12.75" hidden="1" customHeight="1" x14ac:dyDescent="0.2"/>
    <row r="21866" ht="12.75" hidden="1" customHeight="1" x14ac:dyDescent="0.2"/>
    <row r="21867" ht="12.75" hidden="1" customHeight="1" x14ac:dyDescent="0.2"/>
    <row r="21868" ht="12.75" hidden="1" customHeight="1" x14ac:dyDescent="0.2"/>
    <row r="21869" ht="12.75" hidden="1" customHeight="1" x14ac:dyDescent="0.2"/>
    <row r="21870" ht="12.75" hidden="1" customHeight="1" x14ac:dyDescent="0.2"/>
    <row r="21871" ht="12.75" hidden="1" customHeight="1" x14ac:dyDescent="0.2"/>
    <row r="21872" ht="12.75" hidden="1" customHeight="1" x14ac:dyDescent="0.2"/>
    <row r="21873" ht="12.75" hidden="1" customHeight="1" x14ac:dyDescent="0.2"/>
    <row r="21874" ht="12.75" hidden="1" customHeight="1" x14ac:dyDescent="0.2"/>
    <row r="21875" ht="12.75" hidden="1" customHeight="1" x14ac:dyDescent="0.2"/>
    <row r="21876" ht="12.75" hidden="1" customHeight="1" x14ac:dyDescent="0.2"/>
    <row r="21877" ht="12.75" hidden="1" customHeight="1" x14ac:dyDescent="0.2"/>
    <row r="21878" ht="12.75" hidden="1" customHeight="1" x14ac:dyDescent="0.2"/>
    <row r="21879" ht="12.75" hidden="1" customHeight="1" x14ac:dyDescent="0.2"/>
    <row r="21880" ht="12.75" hidden="1" customHeight="1" x14ac:dyDescent="0.2"/>
    <row r="21881" ht="12.75" hidden="1" customHeight="1" x14ac:dyDescent="0.2"/>
    <row r="21882" ht="12.75" hidden="1" customHeight="1" x14ac:dyDescent="0.2"/>
    <row r="21883" ht="12.75" hidden="1" customHeight="1" x14ac:dyDescent="0.2"/>
    <row r="21884" ht="12.75" hidden="1" customHeight="1" x14ac:dyDescent="0.2"/>
    <row r="21885" ht="12.75" hidden="1" customHeight="1" x14ac:dyDescent="0.2"/>
    <row r="21886" ht="12.75" hidden="1" customHeight="1" x14ac:dyDescent="0.2"/>
    <row r="21887" ht="12.75" hidden="1" customHeight="1" x14ac:dyDescent="0.2"/>
    <row r="21888" ht="12.75" hidden="1" customHeight="1" x14ac:dyDescent="0.2"/>
    <row r="21889" ht="12.75" hidden="1" customHeight="1" x14ac:dyDescent="0.2"/>
    <row r="21890" ht="12.75" hidden="1" customHeight="1" x14ac:dyDescent="0.2"/>
    <row r="21891" ht="12.75" hidden="1" customHeight="1" x14ac:dyDescent="0.2"/>
    <row r="21892" ht="12.75" hidden="1" customHeight="1" x14ac:dyDescent="0.2"/>
    <row r="21893" ht="12.75" hidden="1" customHeight="1" x14ac:dyDescent="0.2"/>
    <row r="21894" ht="12.75" hidden="1" customHeight="1" x14ac:dyDescent="0.2"/>
    <row r="21895" ht="12.75" hidden="1" customHeight="1" x14ac:dyDescent="0.2"/>
    <row r="21896" ht="12.75" hidden="1" customHeight="1" x14ac:dyDescent="0.2"/>
    <row r="21897" ht="12.75" hidden="1" customHeight="1" x14ac:dyDescent="0.2"/>
    <row r="21898" ht="12.75" hidden="1" customHeight="1" x14ac:dyDescent="0.2"/>
    <row r="21899" ht="12.75" hidden="1" customHeight="1" x14ac:dyDescent="0.2"/>
    <row r="21900" ht="12.75" hidden="1" customHeight="1" x14ac:dyDescent="0.2"/>
    <row r="21901" ht="12.75" hidden="1" customHeight="1" x14ac:dyDescent="0.2"/>
    <row r="21902" ht="12.75" hidden="1" customHeight="1" x14ac:dyDescent="0.2"/>
    <row r="21903" ht="12.75" hidden="1" customHeight="1" x14ac:dyDescent="0.2"/>
    <row r="21904" ht="12.75" hidden="1" customHeight="1" x14ac:dyDescent="0.2"/>
    <row r="21905" ht="12.75" hidden="1" customHeight="1" x14ac:dyDescent="0.2"/>
    <row r="21906" ht="12.75" hidden="1" customHeight="1" x14ac:dyDescent="0.2"/>
    <row r="21907" ht="12.75" hidden="1" customHeight="1" x14ac:dyDescent="0.2"/>
    <row r="21908" ht="12.75" hidden="1" customHeight="1" x14ac:dyDescent="0.2"/>
    <row r="21909" ht="12.75" hidden="1" customHeight="1" x14ac:dyDescent="0.2"/>
    <row r="21910" ht="12.75" hidden="1" customHeight="1" x14ac:dyDescent="0.2"/>
    <row r="21911" ht="12.75" hidden="1" customHeight="1" x14ac:dyDescent="0.2"/>
    <row r="21912" ht="12.75" hidden="1" customHeight="1" x14ac:dyDescent="0.2"/>
    <row r="21913" ht="12.75" hidden="1" customHeight="1" x14ac:dyDescent="0.2"/>
    <row r="21914" ht="12.75" hidden="1" customHeight="1" x14ac:dyDescent="0.2"/>
    <row r="21915" ht="12.75" hidden="1" customHeight="1" x14ac:dyDescent="0.2"/>
    <row r="21916" ht="12.75" hidden="1" customHeight="1" x14ac:dyDescent="0.2"/>
    <row r="21917" ht="12.75" hidden="1" customHeight="1" x14ac:dyDescent="0.2"/>
    <row r="21918" ht="12.75" hidden="1" customHeight="1" x14ac:dyDescent="0.2"/>
    <row r="21919" ht="12.75" hidden="1" customHeight="1" x14ac:dyDescent="0.2"/>
    <row r="21920" ht="12.75" hidden="1" customHeight="1" x14ac:dyDescent="0.2"/>
    <row r="21921" ht="12.75" hidden="1" customHeight="1" x14ac:dyDescent="0.2"/>
    <row r="21922" ht="12.75" hidden="1" customHeight="1" x14ac:dyDescent="0.2"/>
    <row r="21923" ht="12.75" hidden="1" customHeight="1" x14ac:dyDescent="0.2"/>
    <row r="21924" ht="12.75" hidden="1" customHeight="1" x14ac:dyDescent="0.2"/>
    <row r="21925" ht="12.75" hidden="1" customHeight="1" x14ac:dyDescent="0.2"/>
    <row r="21926" ht="12.75" hidden="1" customHeight="1" x14ac:dyDescent="0.2"/>
    <row r="21927" ht="12.75" hidden="1" customHeight="1" x14ac:dyDescent="0.2"/>
    <row r="21928" ht="12.75" hidden="1" customHeight="1" x14ac:dyDescent="0.2"/>
    <row r="21929" ht="12.75" hidden="1" customHeight="1" x14ac:dyDescent="0.2"/>
    <row r="21930" ht="12.75" hidden="1" customHeight="1" x14ac:dyDescent="0.2"/>
    <row r="21931" ht="12.75" hidden="1" customHeight="1" x14ac:dyDescent="0.2"/>
    <row r="21932" ht="12.75" hidden="1" customHeight="1" x14ac:dyDescent="0.2"/>
    <row r="21933" ht="12.75" hidden="1" customHeight="1" x14ac:dyDescent="0.2"/>
    <row r="21934" ht="12.75" hidden="1" customHeight="1" x14ac:dyDescent="0.2"/>
    <row r="21935" ht="12.75" hidden="1" customHeight="1" x14ac:dyDescent="0.2"/>
    <row r="21936" ht="12.75" hidden="1" customHeight="1" x14ac:dyDescent="0.2"/>
    <row r="21937" ht="12.75" hidden="1" customHeight="1" x14ac:dyDescent="0.2"/>
    <row r="21938" ht="12.75" hidden="1" customHeight="1" x14ac:dyDescent="0.2"/>
    <row r="21939" ht="12.75" hidden="1" customHeight="1" x14ac:dyDescent="0.2"/>
    <row r="21940" ht="12.75" hidden="1" customHeight="1" x14ac:dyDescent="0.2"/>
    <row r="21941" ht="12.75" hidden="1" customHeight="1" x14ac:dyDescent="0.2"/>
    <row r="21942" ht="12.75" hidden="1" customHeight="1" x14ac:dyDescent="0.2"/>
    <row r="21943" ht="12.75" hidden="1" customHeight="1" x14ac:dyDescent="0.2"/>
    <row r="21944" ht="12.75" hidden="1" customHeight="1" x14ac:dyDescent="0.2"/>
    <row r="21945" ht="12.75" hidden="1" customHeight="1" x14ac:dyDescent="0.2"/>
    <row r="21946" ht="12.75" hidden="1" customHeight="1" x14ac:dyDescent="0.2"/>
    <row r="21947" ht="12.75" hidden="1" customHeight="1" x14ac:dyDescent="0.2"/>
    <row r="21948" ht="12.75" hidden="1" customHeight="1" x14ac:dyDescent="0.2"/>
    <row r="21949" ht="12.75" hidden="1" customHeight="1" x14ac:dyDescent="0.2"/>
    <row r="21950" ht="12.75" hidden="1" customHeight="1" x14ac:dyDescent="0.2"/>
    <row r="21951" ht="12.75" hidden="1" customHeight="1" x14ac:dyDescent="0.2"/>
    <row r="21952" ht="12.75" hidden="1" customHeight="1" x14ac:dyDescent="0.2"/>
    <row r="21953" ht="12.75" hidden="1" customHeight="1" x14ac:dyDescent="0.2"/>
    <row r="21954" ht="12.75" hidden="1" customHeight="1" x14ac:dyDescent="0.2"/>
    <row r="21955" ht="12.75" hidden="1" customHeight="1" x14ac:dyDescent="0.2"/>
    <row r="21956" ht="12.75" hidden="1" customHeight="1" x14ac:dyDescent="0.2"/>
    <row r="21957" ht="12.75" hidden="1" customHeight="1" x14ac:dyDescent="0.2"/>
    <row r="21958" ht="12.75" hidden="1" customHeight="1" x14ac:dyDescent="0.2"/>
    <row r="21959" ht="12.75" hidden="1" customHeight="1" x14ac:dyDescent="0.2"/>
    <row r="21960" ht="12.75" hidden="1" customHeight="1" x14ac:dyDescent="0.2"/>
    <row r="21961" ht="12.75" hidden="1" customHeight="1" x14ac:dyDescent="0.2"/>
    <row r="21962" ht="12.75" hidden="1" customHeight="1" x14ac:dyDescent="0.2"/>
    <row r="21963" ht="12.75" hidden="1" customHeight="1" x14ac:dyDescent="0.2"/>
    <row r="21964" ht="12.75" hidden="1" customHeight="1" x14ac:dyDescent="0.2"/>
    <row r="21965" ht="12.75" hidden="1" customHeight="1" x14ac:dyDescent="0.2"/>
    <row r="21966" ht="12.75" hidden="1" customHeight="1" x14ac:dyDescent="0.2"/>
    <row r="21967" ht="12.75" hidden="1" customHeight="1" x14ac:dyDescent="0.2"/>
    <row r="21968" ht="12.75" hidden="1" customHeight="1" x14ac:dyDescent="0.2"/>
    <row r="21969" ht="12.75" hidden="1" customHeight="1" x14ac:dyDescent="0.2"/>
    <row r="21970" ht="12.75" hidden="1" customHeight="1" x14ac:dyDescent="0.2"/>
    <row r="21971" ht="12.75" hidden="1" customHeight="1" x14ac:dyDescent="0.2"/>
    <row r="21972" ht="12.75" hidden="1" customHeight="1" x14ac:dyDescent="0.2"/>
    <row r="21973" ht="12.75" hidden="1" customHeight="1" x14ac:dyDescent="0.2"/>
    <row r="21974" ht="12.75" hidden="1" customHeight="1" x14ac:dyDescent="0.2"/>
    <row r="21975" ht="12.75" hidden="1" customHeight="1" x14ac:dyDescent="0.2"/>
    <row r="21976" ht="12.75" hidden="1" customHeight="1" x14ac:dyDescent="0.2"/>
    <row r="21977" ht="12.75" hidden="1" customHeight="1" x14ac:dyDescent="0.2"/>
    <row r="21978" ht="12.75" hidden="1" customHeight="1" x14ac:dyDescent="0.2"/>
    <row r="21979" ht="12.75" hidden="1" customHeight="1" x14ac:dyDescent="0.2"/>
    <row r="21980" ht="12.75" hidden="1" customHeight="1" x14ac:dyDescent="0.2"/>
    <row r="21981" ht="12.75" hidden="1" customHeight="1" x14ac:dyDescent="0.2"/>
    <row r="21982" ht="12.75" hidden="1" customHeight="1" x14ac:dyDescent="0.2"/>
    <row r="21983" ht="12.75" hidden="1" customHeight="1" x14ac:dyDescent="0.2"/>
    <row r="21984" ht="12.75" hidden="1" customHeight="1" x14ac:dyDescent="0.2"/>
    <row r="21985" ht="12.75" hidden="1" customHeight="1" x14ac:dyDescent="0.2"/>
    <row r="21986" ht="12.75" hidden="1" customHeight="1" x14ac:dyDescent="0.2"/>
    <row r="21987" ht="12.75" hidden="1" customHeight="1" x14ac:dyDescent="0.2"/>
    <row r="21988" ht="12.75" hidden="1" customHeight="1" x14ac:dyDescent="0.2"/>
    <row r="21989" ht="12.75" hidden="1" customHeight="1" x14ac:dyDescent="0.2"/>
    <row r="21990" ht="12.75" hidden="1" customHeight="1" x14ac:dyDescent="0.2"/>
    <row r="21991" ht="12.75" hidden="1" customHeight="1" x14ac:dyDescent="0.2"/>
    <row r="21992" ht="12.75" hidden="1" customHeight="1" x14ac:dyDescent="0.2"/>
    <row r="21993" ht="12.75" hidden="1" customHeight="1" x14ac:dyDescent="0.2"/>
    <row r="21994" ht="12.75" hidden="1" customHeight="1" x14ac:dyDescent="0.2"/>
    <row r="21995" ht="12.75" hidden="1" customHeight="1" x14ac:dyDescent="0.2"/>
    <row r="21996" ht="12.75" hidden="1" customHeight="1" x14ac:dyDescent="0.2"/>
    <row r="21997" ht="12.75" hidden="1" customHeight="1" x14ac:dyDescent="0.2"/>
    <row r="21998" ht="12.75" hidden="1" customHeight="1" x14ac:dyDescent="0.2"/>
    <row r="21999" ht="12.75" hidden="1" customHeight="1" x14ac:dyDescent="0.2"/>
    <row r="22000" ht="12.75" hidden="1" customHeight="1" x14ac:dyDescent="0.2"/>
    <row r="22001" ht="12.75" hidden="1" customHeight="1" x14ac:dyDescent="0.2"/>
    <row r="22002" ht="12.75" hidden="1" customHeight="1" x14ac:dyDescent="0.2"/>
    <row r="22003" ht="12.75" hidden="1" customHeight="1" x14ac:dyDescent="0.2"/>
    <row r="22004" ht="12.75" hidden="1" customHeight="1" x14ac:dyDescent="0.2"/>
    <row r="22005" ht="12.75" hidden="1" customHeight="1" x14ac:dyDescent="0.2"/>
    <row r="22006" ht="12.75" hidden="1" customHeight="1" x14ac:dyDescent="0.2"/>
    <row r="22007" ht="12.75" hidden="1" customHeight="1" x14ac:dyDescent="0.2"/>
    <row r="22008" ht="12.75" hidden="1" customHeight="1" x14ac:dyDescent="0.2"/>
    <row r="22009" ht="12.75" hidden="1" customHeight="1" x14ac:dyDescent="0.2"/>
    <row r="22010" ht="12.75" hidden="1" customHeight="1" x14ac:dyDescent="0.2"/>
    <row r="22011" ht="12.75" hidden="1" customHeight="1" x14ac:dyDescent="0.2"/>
    <row r="22012" ht="12.75" hidden="1" customHeight="1" x14ac:dyDescent="0.2"/>
    <row r="22013" ht="12.75" hidden="1" customHeight="1" x14ac:dyDescent="0.2"/>
    <row r="22014" ht="12.75" hidden="1" customHeight="1" x14ac:dyDescent="0.2"/>
    <row r="22015" ht="12.75" hidden="1" customHeight="1" x14ac:dyDescent="0.2"/>
    <row r="22016" ht="12.75" hidden="1" customHeight="1" x14ac:dyDescent="0.2"/>
    <row r="22017" ht="12.75" hidden="1" customHeight="1" x14ac:dyDescent="0.2"/>
    <row r="22018" ht="12.75" hidden="1" customHeight="1" x14ac:dyDescent="0.2"/>
    <row r="22019" ht="12.75" hidden="1" customHeight="1" x14ac:dyDescent="0.2"/>
    <row r="22020" ht="12.75" hidden="1" customHeight="1" x14ac:dyDescent="0.2"/>
    <row r="22021" ht="12.75" hidden="1" customHeight="1" x14ac:dyDescent="0.2"/>
    <row r="22022" ht="12.75" hidden="1" customHeight="1" x14ac:dyDescent="0.2"/>
    <row r="22023" ht="12.75" hidden="1" customHeight="1" x14ac:dyDescent="0.2"/>
    <row r="22024" ht="12.75" hidden="1" customHeight="1" x14ac:dyDescent="0.2"/>
    <row r="22025" ht="12.75" hidden="1" customHeight="1" x14ac:dyDescent="0.2"/>
    <row r="22026" ht="12.75" hidden="1" customHeight="1" x14ac:dyDescent="0.2"/>
    <row r="22027" ht="12.75" hidden="1" customHeight="1" x14ac:dyDescent="0.2"/>
    <row r="22028" ht="12.75" hidden="1" customHeight="1" x14ac:dyDescent="0.2"/>
    <row r="22029" ht="12.75" hidden="1" customHeight="1" x14ac:dyDescent="0.2"/>
    <row r="22030" ht="12.75" hidden="1" customHeight="1" x14ac:dyDescent="0.2"/>
    <row r="22031" ht="12.75" hidden="1" customHeight="1" x14ac:dyDescent="0.2"/>
    <row r="22032" ht="12.75" hidden="1" customHeight="1" x14ac:dyDescent="0.2"/>
    <row r="22033" ht="12.75" hidden="1" customHeight="1" x14ac:dyDescent="0.2"/>
    <row r="22034" ht="12.75" hidden="1" customHeight="1" x14ac:dyDescent="0.2"/>
    <row r="22035" ht="12.75" hidden="1" customHeight="1" x14ac:dyDescent="0.2"/>
    <row r="22036" ht="12.75" hidden="1" customHeight="1" x14ac:dyDescent="0.2"/>
    <row r="22037" ht="12.75" hidden="1" customHeight="1" x14ac:dyDescent="0.2"/>
    <row r="22038" ht="12.75" hidden="1" customHeight="1" x14ac:dyDescent="0.2"/>
    <row r="22039" ht="12.75" hidden="1" customHeight="1" x14ac:dyDescent="0.2"/>
    <row r="22040" ht="12.75" hidden="1" customHeight="1" x14ac:dyDescent="0.2"/>
    <row r="22041" ht="12.75" hidden="1" customHeight="1" x14ac:dyDescent="0.2"/>
    <row r="22042" ht="12.75" hidden="1" customHeight="1" x14ac:dyDescent="0.2"/>
    <row r="22043" ht="12.75" hidden="1" customHeight="1" x14ac:dyDescent="0.2"/>
    <row r="22044" ht="12.75" hidden="1" customHeight="1" x14ac:dyDescent="0.2"/>
    <row r="22045" ht="12.75" hidden="1" customHeight="1" x14ac:dyDescent="0.2"/>
    <row r="22046" ht="12.75" hidden="1" customHeight="1" x14ac:dyDescent="0.2"/>
    <row r="22047" ht="12.75" hidden="1" customHeight="1" x14ac:dyDescent="0.2"/>
    <row r="22048" ht="12.75" hidden="1" customHeight="1" x14ac:dyDescent="0.2"/>
    <row r="22049" ht="12.75" hidden="1" customHeight="1" x14ac:dyDescent="0.2"/>
    <row r="22050" ht="12.75" hidden="1" customHeight="1" x14ac:dyDescent="0.2"/>
    <row r="22051" ht="12.75" hidden="1" customHeight="1" x14ac:dyDescent="0.2"/>
    <row r="22052" ht="12.75" hidden="1" customHeight="1" x14ac:dyDescent="0.2"/>
    <row r="22053" ht="12.75" hidden="1" customHeight="1" x14ac:dyDescent="0.2"/>
    <row r="22054" ht="12.75" hidden="1" customHeight="1" x14ac:dyDescent="0.2"/>
    <row r="22055" ht="12.75" hidden="1" customHeight="1" x14ac:dyDescent="0.2"/>
    <row r="22056" ht="12.75" hidden="1" customHeight="1" x14ac:dyDescent="0.2"/>
    <row r="22057" ht="12.75" hidden="1" customHeight="1" x14ac:dyDescent="0.2"/>
    <row r="22058" ht="12.75" hidden="1" customHeight="1" x14ac:dyDescent="0.2"/>
    <row r="22059" ht="12.75" hidden="1" customHeight="1" x14ac:dyDescent="0.2"/>
    <row r="22060" ht="12.75" hidden="1" customHeight="1" x14ac:dyDescent="0.2"/>
    <row r="22061" ht="12.75" hidden="1" customHeight="1" x14ac:dyDescent="0.2"/>
    <row r="22062" ht="12.75" hidden="1" customHeight="1" x14ac:dyDescent="0.2"/>
    <row r="22063" ht="12.75" hidden="1" customHeight="1" x14ac:dyDescent="0.2"/>
    <row r="22064" ht="12.75" hidden="1" customHeight="1" x14ac:dyDescent="0.2"/>
    <row r="22065" ht="12.75" hidden="1" customHeight="1" x14ac:dyDescent="0.2"/>
    <row r="22066" ht="12.75" hidden="1" customHeight="1" x14ac:dyDescent="0.2"/>
    <row r="22067" ht="12.75" hidden="1" customHeight="1" x14ac:dyDescent="0.2"/>
    <row r="22068" ht="12.75" hidden="1" customHeight="1" x14ac:dyDescent="0.2"/>
    <row r="22069" ht="12.75" hidden="1" customHeight="1" x14ac:dyDescent="0.2"/>
    <row r="22070" ht="12.75" hidden="1" customHeight="1" x14ac:dyDescent="0.2"/>
    <row r="22071" ht="12.75" hidden="1" customHeight="1" x14ac:dyDescent="0.2"/>
    <row r="22072" ht="12.75" hidden="1" customHeight="1" x14ac:dyDescent="0.2"/>
    <row r="22073" ht="12.75" hidden="1" customHeight="1" x14ac:dyDescent="0.2"/>
    <row r="22074" ht="12.75" hidden="1" customHeight="1" x14ac:dyDescent="0.2"/>
    <row r="22075" ht="12.75" hidden="1" customHeight="1" x14ac:dyDescent="0.2"/>
    <row r="22076" ht="12.75" hidden="1" customHeight="1" x14ac:dyDescent="0.2"/>
    <row r="22077" ht="12.75" hidden="1" customHeight="1" x14ac:dyDescent="0.2"/>
    <row r="22078" ht="12.75" hidden="1" customHeight="1" x14ac:dyDescent="0.2"/>
    <row r="22079" ht="12.75" hidden="1" customHeight="1" x14ac:dyDescent="0.2"/>
    <row r="22080" ht="12.75" hidden="1" customHeight="1" x14ac:dyDescent="0.2"/>
    <row r="22081" ht="12.75" hidden="1" customHeight="1" x14ac:dyDescent="0.2"/>
    <row r="22082" ht="12.75" hidden="1" customHeight="1" x14ac:dyDescent="0.2"/>
    <row r="22083" ht="12.75" hidden="1" customHeight="1" x14ac:dyDescent="0.2"/>
    <row r="22084" ht="12.75" hidden="1" customHeight="1" x14ac:dyDescent="0.2"/>
    <row r="22085" ht="12.75" hidden="1" customHeight="1" x14ac:dyDescent="0.2"/>
    <row r="22086" ht="12.75" hidden="1" customHeight="1" x14ac:dyDescent="0.2"/>
    <row r="22087" ht="12.75" hidden="1" customHeight="1" x14ac:dyDescent="0.2"/>
    <row r="22088" ht="12.75" hidden="1" customHeight="1" x14ac:dyDescent="0.2"/>
    <row r="22089" ht="12.75" hidden="1" customHeight="1" x14ac:dyDescent="0.2"/>
    <row r="22090" ht="12.75" hidden="1" customHeight="1" x14ac:dyDescent="0.2"/>
    <row r="22091" ht="12.75" hidden="1" customHeight="1" x14ac:dyDescent="0.2"/>
    <row r="22092" ht="12.75" hidden="1" customHeight="1" x14ac:dyDescent="0.2"/>
    <row r="22093" ht="12.75" hidden="1" customHeight="1" x14ac:dyDescent="0.2"/>
    <row r="22094" ht="12.75" hidden="1" customHeight="1" x14ac:dyDescent="0.2"/>
    <row r="22095" ht="12.75" hidden="1" customHeight="1" x14ac:dyDescent="0.2"/>
    <row r="22096" ht="12.75" hidden="1" customHeight="1" x14ac:dyDescent="0.2"/>
    <row r="22097" ht="12.75" hidden="1" customHeight="1" x14ac:dyDescent="0.2"/>
    <row r="22098" ht="12.75" hidden="1" customHeight="1" x14ac:dyDescent="0.2"/>
    <row r="22099" ht="12.75" hidden="1" customHeight="1" x14ac:dyDescent="0.2"/>
    <row r="22100" ht="12.75" hidden="1" customHeight="1" x14ac:dyDescent="0.2"/>
    <row r="22101" ht="12.75" hidden="1" customHeight="1" x14ac:dyDescent="0.2"/>
    <row r="22102" ht="12.75" hidden="1" customHeight="1" x14ac:dyDescent="0.2"/>
    <row r="22103" ht="12.75" hidden="1" customHeight="1" x14ac:dyDescent="0.2"/>
    <row r="22104" ht="12.75" hidden="1" customHeight="1" x14ac:dyDescent="0.2"/>
    <row r="22105" ht="12.75" hidden="1" customHeight="1" x14ac:dyDescent="0.2"/>
    <row r="22106" ht="12.75" hidden="1" customHeight="1" x14ac:dyDescent="0.2"/>
    <row r="22107" ht="12.75" hidden="1" customHeight="1" x14ac:dyDescent="0.2"/>
    <row r="22108" ht="12.75" hidden="1" customHeight="1" x14ac:dyDescent="0.2"/>
    <row r="22109" ht="12.75" hidden="1" customHeight="1" x14ac:dyDescent="0.2"/>
    <row r="22110" ht="12.75" hidden="1" customHeight="1" x14ac:dyDescent="0.2"/>
    <row r="22111" ht="12.75" hidden="1" customHeight="1" x14ac:dyDescent="0.2"/>
    <row r="22112" ht="12.75" hidden="1" customHeight="1" x14ac:dyDescent="0.2"/>
    <row r="22113" ht="12.75" hidden="1" customHeight="1" x14ac:dyDescent="0.2"/>
    <row r="22114" ht="12.75" hidden="1" customHeight="1" x14ac:dyDescent="0.2"/>
    <row r="22115" ht="12.75" hidden="1" customHeight="1" x14ac:dyDescent="0.2"/>
    <row r="22116" ht="12.75" hidden="1" customHeight="1" x14ac:dyDescent="0.2"/>
    <row r="22117" ht="12.75" hidden="1" customHeight="1" x14ac:dyDescent="0.2"/>
    <row r="22118" ht="12.75" hidden="1" customHeight="1" x14ac:dyDescent="0.2"/>
    <row r="22119" ht="12.75" hidden="1" customHeight="1" x14ac:dyDescent="0.2"/>
    <row r="22120" ht="12.75" hidden="1" customHeight="1" x14ac:dyDescent="0.2"/>
    <row r="22121" ht="12.75" hidden="1" customHeight="1" x14ac:dyDescent="0.2"/>
    <row r="22122" ht="12.75" hidden="1" customHeight="1" x14ac:dyDescent="0.2"/>
    <row r="22123" ht="12.75" hidden="1" customHeight="1" x14ac:dyDescent="0.2"/>
    <row r="22124" ht="12.75" hidden="1" customHeight="1" x14ac:dyDescent="0.2"/>
    <row r="22125" ht="12.75" hidden="1" customHeight="1" x14ac:dyDescent="0.2"/>
    <row r="22126" ht="12.75" hidden="1" customHeight="1" x14ac:dyDescent="0.2"/>
    <row r="22127" ht="12.75" hidden="1" customHeight="1" x14ac:dyDescent="0.2"/>
    <row r="22128" ht="12.75" hidden="1" customHeight="1" x14ac:dyDescent="0.2"/>
    <row r="22129" ht="12.75" hidden="1" customHeight="1" x14ac:dyDescent="0.2"/>
    <row r="22130" ht="12.75" hidden="1" customHeight="1" x14ac:dyDescent="0.2"/>
    <row r="22131" ht="12.75" hidden="1" customHeight="1" x14ac:dyDescent="0.2"/>
    <row r="22132" ht="12.75" hidden="1" customHeight="1" x14ac:dyDescent="0.2"/>
    <row r="22133" ht="12.75" hidden="1" customHeight="1" x14ac:dyDescent="0.2"/>
    <row r="22134" ht="12.75" hidden="1" customHeight="1" x14ac:dyDescent="0.2"/>
    <row r="22135" ht="12.75" hidden="1" customHeight="1" x14ac:dyDescent="0.2"/>
    <row r="22136" ht="12.75" hidden="1" customHeight="1" x14ac:dyDescent="0.2"/>
    <row r="22137" ht="12.75" hidden="1" customHeight="1" x14ac:dyDescent="0.2"/>
    <row r="22138" ht="12.75" hidden="1" customHeight="1" x14ac:dyDescent="0.2"/>
    <row r="22139" ht="12.75" hidden="1" customHeight="1" x14ac:dyDescent="0.2"/>
    <row r="22140" ht="12.75" hidden="1" customHeight="1" x14ac:dyDescent="0.2"/>
    <row r="22141" ht="12.75" hidden="1" customHeight="1" x14ac:dyDescent="0.2"/>
    <row r="22142" ht="12.75" hidden="1" customHeight="1" x14ac:dyDescent="0.2"/>
    <row r="22143" ht="12.75" hidden="1" customHeight="1" x14ac:dyDescent="0.2"/>
    <row r="22144" ht="12.75" hidden="1" customHeight="1" x14ac:dyDescent="0.2"/>
    <row r="22145" ht="12.75" hidden="1" customHeight="1" x14ac:dyDescent="0.2"/>
    <row r="22146" ht="12.75" hidden="1" customHeight="1" x14ac:dyDescent="0.2"/>
    <row r="22147" ht="12.75" hidden="1" customHeight="1" x14ac:dyDescent="0.2"/>
    <row r="22148" ht="12.75" hidden="1" customHeight="1" x14ac:dyDescent="0.2"/>
    <row r="22149" ht="12.75" hidden="1" customHeight="1" x14ac:dyDescent="0.2"/>
    <row r="22150" ht="12.75" hidden="1" customHeight="1" x14ac:dyDescent="0.2"/>
    <row r="22151" ht="12.75" hidden="1" customHeight="1" x14ac:dyDescent="0.2"/>
    <row r="22152" ht="12.75" hidden="1" customHeight="1" x14ac:dyDescent="0.2"/>
    <row r="22153" ht="12.75" hidden="1" customHeight="1" x14ac:dyDescent="0.2"/>
    <row r="22154" ht="12.75" hidden="1" customHeight="1" x14ac:dyDescent="0.2"/>
    <row r="22155" ht="12.75" hidden="1" customHeight="1" x14ac:dyDescent="0.2"/>
    <row r="22156" ht="12.75" hidden="1" customHeight="1" x14ac:dyDescent="0.2"/>
    <row r="22157" ht="12.75" hidden="1" customHeight="1" x14ac:dyDescent="0.2"/>
    <row r="22158" ht="12.75" hidden="1" customHeight="1" x14ac:dyDescent="0.2"/>
    <row r="22159" ht="12.75" hidden="1" customHeight="1" x14ac:dyDescent="0.2"/>
    <row r="22160" ht="12.75" hidden="1" customHeight="1" x14ac:dyDescent="0.2"/>
    <row r="22161" ht="12.75" hidden="1" customHeight="1" x14ac:dyDescent="0.2"/>
    <row r="22162" ht="12.75" hidden="1" customHeight="1" x14ac:dyDescent="0.2"/>
    <row r="22163" ht="12.75" hidden="1" customHeight="1" x14ac:dyDescent="0.2"/>
    <row r="22164" ht="12.75" hidden="1" customHeight="1" x14ac:dyDescent="0.2"/>
    <row r="22165" ht="12.75" hidden="1" customHeight="1" x14ac:dyDescent="0.2"/>
    <row r="22166" ht="12.75" hidden="1" customHeight="1" x14ac:dyDescent="0.2"/>
    <row r="22167" ht="12.75" hidden="1" customHeight="1" x14ac:dyDescent="0.2"/>
    <row r="22168" ht="12.75" hidden="1" customHeight="1" x14ac:dyDescent="0.2"/>
    <row r="22169" ht="12.75" hidden="1" customHeight="1" x14ac:dyDescent="0.2"/>
    <row r="22170" ht="12.75" hidden="1" customHeight="1" x14ac:dyDescent="0.2"/>
    <row r="22171" ht="12.75" hidden="1" customHeight="1" x14ac:dyDescent="0.2"/>
    <row r="22172" ht="12.75" hidden="1" customHeight="1" x14ac:dyDescent="0.2"/>
    <row r="22173" ht="12.75" hidden="1" customHeight="1" x14ac:dyDescent="0.2"/>
    <row r="22174" ht="12.75" hidden="1" customHeight="1" x14ac:dyDescent="0.2"/>
    <row r="22175" ht="12.75" hidden="1" customHeight="1" x14ac:dyDescent="0.2"/>
    <row r="22176" ht="12.75" hidden="1" customHeight="1" x14ac:dyDescent="0.2"/>
    <row r="22177" ht="12.75" hidden="1" customHeight="1" x14ac:dyDescent="0.2"/>
    <row r="22178" ht="12.75" hidden="1" customHeight="1" x14ac:dyDescent="0.2"/>
    <row r="22179" ht="12.75" hidden="1" customHeight="1" x14ac:dyDescent="0.2"/>
    <row r="22180" ht="12.75" hidden="1" customHeight="1" x14ac:dyDescent="0.2"/>
    <row r="22181" ht="12.75" hidden="1" customHeight="1" x14ac:dyDescent="0.2"/>
    <row r="22182" ht="12.75" hidden="1" customHeight="1" x14ac:dyDescent="0.2"/>
    <row r="22183" ht="12.75" hidden="1" customHeight="1" x14ac:dyDescent="0.2"/>
    <row r="22184" ht="12.75" hidden="1" customHeight="1" x14ac:dyDescent="0.2"/>
    <row r="22185" ht="12.75" hidden="1" customHeight="1" x14ac:dyDescent="0.2"/>
    <row r="22186" ht="12.75" hidden="1" customHeight="1" x14ac:dyDescent="0.2"/>
    <row r="22187" ht="12.75" hidden="1" customHeight="1" x14ac:dyDescent="0.2"/>
    <row r="22188" ht="12.75" hidden="1" customHeight="1" x14ac:dyDescent="0.2"/>
    <row r="22189" ht="12.75" hidden="1" customHeight="1" x14ac:dyDescent="0.2"/>
    <row r="22190" ht="12.75" hidden="1" customHeight="1" x14ac:dyDescent="0.2"/>
    <row r="22191" ht="12.75" hidden="1" customHeight="1" x14ac:dyDescent="0.2"/>
    <row r="22192" ht="12.75" hidden="1" customHeight="1" x14ac:dyDescent="0.2"/>
    <row r="22193" ht="12.75" hidden="1" customHeight="1" x14ac:dyDescent="0.2"/>
    <row r="22194" ht="12.75" hidden="1" customHeight="1" x14ac:dyDescent="0.2"/>
    <row r="22195" ht="12.75" hidden="1" customHeight="1" x14ac:dyDescent="0.2"/>
    <row r="22196" ht="12.75" hidden="1" customHeight="1" x14ac:dyDescent="0.2"/>
    <row r="22197" ht="12.75" hidden="1" customHeight="1" x14ac:dyDescent="0.2"/>
    <row r="22198" ht="12.75" hidden="1" customHeight="1" x14ac:dyDescent="0.2"/>
    <row r="22199" ht="12.75" hidden="1" customHeight="1" x14ac:dyDescent="0.2"/>
    <row r="22200" ht="12.75" hidden="1" customHeight="1" x14ac:dyDescent="0.2"/>
    <row r="22201" ht="12.75" hidden="1" customHeight="1" x14ac:dyDescent="0.2"/>
    <row r="22202" ht="12.75" hidden="1" customHeight="1" x14ac:dyDescent="0.2"/>
    <row r="22203" ht="12.75" hidden="1" customHeight="1" x14ac:dyDescent="0.2"/>
    <row r="22204" ht="12.75" hidden="1" customHeight="1" x14ac:dyDescent="0.2"/>
    <row r="22205" ht="12.75" hidden="1" customHeight="1" x14ac:dyDescent="0.2"/>
    <row r="22206" ht="12.75" hidden="1" customHeight="1" x14ac:dyDescent="0.2"/>
    <row r="22207" ht="12.75" hidden="1" customHeight="1" x14ac:dyDescent="0.2"/>
    <row r="22208" ht="12.75" hidden="1" customHeight="1" x14ac:dyDescent="0.2"/>
    <row r="22209" ht="12.75" hidden="1" customHeight="1" x14ac:dyDescent="0.2"/>
    <row r="22210" ht="12.75" hidden="1" customHeight="1" x14ac:dyDescent="0.2"/>
    <row r="22211" ht="12.75" hidden="1" customHeight="1" x14ac:dyDescent="0.2"/>
    <row r="22212" ht="12.75" hidden="1" customHeight="1" x14ac:dyDescent="0.2"/>
    <row r="22213" ht="12.75" hidden="1" customHeight="1" x14ac:dyDescent="0.2"/>
    <row r="22214" ht="12.75" hidden="1" customHeight="1" x14ac:dyDescent="0.2"/>
    <row r="22215" ht="12.75" hidden="1" customHeight="1" x14ac:dyDescent="0.2"/>
    <row r="22216" ht="12.75" hidden="1" customHeight="1" x14ac:dyDescent="0.2"/>
    <row r="22217" ht="12.75" hidden="1" customHeight="1" x14ac:dyDescent="0.2"/>
    <row r="22218" ht="12.75" hidden="1" customHeight="1" x14ac:dyDescent="0.2"/>
    <row r="22219" ht="12.75" hidden="1" customHeight="1" x14ac:dyDescent="0.2"/>
    <row r="22220" ht="12.75" hidden="1" customHeight="1" x14ac:dyDescent="0.2"/>
    <row r="22221" ht="12.75" hidden="1" customHeight="1" x14ac:dyDescent="0.2"/>
    <row r="22222" ht="12.75" hidden="1" customHeight="1" x14ac:dyDescent="0.2"/>
    <row r="22223" ht="12.75" hidden="1" customHeight="1" x14ac:dyDescent="0.2"/>
    <row r="22224" ht="12.75" hidden="1" customHeight="1" x14ac:dyDescent="0.2"/>
    <row r="22225" ht="12.75" hidden="1" customHeight="1" x14ac:dyDescent="0.2"/>
    <row r="22226" ht="12.75" hidden="1" customHeight="1" x14ac:dyDescent="0.2"/>
    <row r="22227" ht="12.75" hidden="1" customHeight="1" x14ac:dyDescent="0.2"/>
    <row r="22228" ht="12.75" hidden="1" customHeight="1" x14ac:dyDescent="0.2"/>
    <row r="22229" ht="12.75" hidden="1" customHeight="1" x14ac:dyDescent="0.2"/>
    <row r="22230" ht="12.75" hidden="1" customHeight="1" x14ac:dyDescent="0.2"/>
    <row r="22231" ht="12.75" hidden="1" customHeight="1" x14ac:dyDescent="0.2"/>
    <row r="22232" ht="12.75" hidden="1" customHeight="1" x14ac:dyDescent="0.2"/>
    <row r="22233" ht="12.75" hidden="1" customHeight="1" x14ac:dyDescent="0.2"/>
    <row r="22234" ht="12.75" hidden="1" customHeight="1" x14ac:dyDescent="0.2"/>
    <row r="22235" ht="12.75" hidden="1" customHeight="1" x14ac:dyDescent="0.2"/>
    <row r="22236" ht="12.75" hidden="1" customHeight="1" x14ac:dyDescent="0.2"/>
    <row r="22237" ht="12.75" hidden="1" customHeight="1" x14ac:dyDescent="0.2"/>
    <row r="22238" ht="12.75" hidden="1" customHeight="1" x14ac:dyDescent="0.2"/>
    <row r="22239" ht="12.75" hidden="1" customHeight="1" x14ac:dyDescent="0.2"/>
    <row r="22240" ht="12.75" hidden="1" customHeight="1" x14ac:dyDescent="0.2"/>
    <row r="22241" ht="12.75" hidden="1" customHeight="1" x14ac:dyDescent="0.2"/>
    <row r="22242" ht="12.75" hidden="1" customHeight="1" x14ac:dyDescent="0.2"/>
    <row r="22243" ht="12.75" hidden="1" customHeight="1" x14ac:dyDescent="0.2"/>
    <row r="22244" ht="12.75" hidden="1" customHeight="1" x14ac:dyDescent="0.2"/>
    <row r="22245" ht="12.75" hidden="1" customHeight="1" x14ac:dyDescent="0.2"/>
    <row r="22246" ht="12.75" hidden="1" customHeight="1" x14ac:dyDescent="0.2"/>
    <row r="22247" ht="12.75" hidden="1" customHeight="1" x14ac:dyDescent="0.2"/>
    <row r="22248" ht="12.75" hidden="1" customHeight="1" x14ac:dyDescent="0.2"/>
    <row r="22249" ht="12.75" hidden="1" customHeight="1" x14ac:dyDescent="0.2"/>
    <row r="22250" ht="12.75" hidden="1" customHeight="1" x14ac:dyDescent="0.2"/>
    <row r="22251" ht="12.75" hidden="1" customHeight="1" x14ac:dyDescent="0.2"/>
    <row r="22252" ht="12.75" hidden="1" customHeight="1" x14ac:dyDescent="0.2"/>
    <row r="22253" ht="12.75" hidden="1" customHeight="1" x14ac:dyDescent="0.2"/>
    <row r="22254" ht="12.75" hidden="1" customHeight="1" x14ac:dyDescent="0.2"/>
    <row r="22255" ht="12.75" hidden="1" customHeight="1" x14ac:dyDescent="0.2"/>
    <row r="22256" ht="12.75" hidden="1" customHeight="1" x14ac:dyDescent="0.2"/>
    <row r="22257" ht="12.75" hidden="1" customHeight="1" x14ac:dyDescent="0.2"/>
    <row r="22258" ht="12.75" hidden="1" customHeight="1" x14ac:dyDescent="0.2"/>
    <row r="22259" ht="12.75" hidden="1" customHeight="1" x14ac:dyDescent="0.2"/>
    <row r="22260" ht="12.75" hidden="1" customHeight="1" x14ac:dyDescent="0.2"/>
    <row r="22261" ht="12.75" hidden="1" customHeight="1" x14ac:dyDescent="0.2"/>
    <row r="22262" ht="12.75" hidden="1" customHeight="1" x14ac:dyDescent="0.2"/>
    <row r="22263" ht="12.75" hidden="1" customHeight="1" x14ac:dyDescent="0.2"/>
    <row r="22264" ht="12.75" hidden="1" customHeight="1" x14ac:dyDescent="0.2"/>
    <row r="22265" ht="12.75" hidden="1" customHeight="1" x14ac:dyDescent="0.2"/>
    <row r="22266" ht="12.75" hidden="1" customHeight="1" x14ac:dyDescent="0.2"/>
    <row r="22267" ht="12.75" hidden="1" customHeight="1" x14ac:dyDescent="0.2"/>
    <row r="22268" ht="12.75" hidden="1" customHeight="1" x14ac:dyDescent="0.2"/>
    <row r="22269" ht="12.75" hidden="1" customHeight="1" x14ac:dyDescent="0.2"/>
    <row r="22270" ht="12.75" hidden="1" customHeight="1" x14ac:dyDescent="0.2"/>
    <row r="22271" ht="12.75" hidden="1" customHeight="1" x14ac:dyDescent="0.2"/>
    <row r="22272" ht="12.75" hidden="1" customHeight="1" x14ac:dyDescent="0.2"/>
    <row r="22273" ht="12.75" hidden="1" customHeight="1" x14ac:dyDescent="0.2"/>
    <row r="22274" ht="12.75" hidden="1" customHeight="1" x14ac:dyDescent="0.2"/>
    <row r="22275" ht="12.75" hidden="1" customHeight="1" x14ac:dyDescent="0.2"/>
    <row r="22276" ht="12.75" hidden="1" customHeight="1" x14ac:dyDescent="0.2"/>
    <row r="22277" ht="12.75" hidden="1" customHeight="1" x14ac:dyDescent="0.2"/>
    <row r="22278" ht="12.75" hidden="1" customHeight="1" x14ac:dyDescent="0.2"/>
    <row r="22279" ht="12.75" hidden="1" customHeight="1" x14ac:dyDescent="0.2"/>
    <row r="22280" ht="12.75" hidden="1" customHeight="1" x14ac:dyDescent="0.2"/>
    <row r="22281" ht="12.75" hidden="1" customHeight="1" x14ac:dyDescent="0.2"/>
    <row r="22282" ht="12.75" hidden="1" customHeight="1" x14ac:dyDescent="0.2"/>
    <row r="22283" ht="12.75" hidden="1" customHeight="1" x14ac:dyDescent="0.2"/>
    <row r="22284" ht="12.75" hidden="1" customHeight="1" x14ac:dyDescent="0.2"/>
    <row r="22285" ht="12.75" hidden="1" customHeight="1" x14ac:dyDescent="0.2"/>
    <row r="22286" ht="12.75" hidden="1" customHeight="1" x14ac:dyDescent="0.2"/>
    <row r="22287" ht="12.75" hidden="1" customHeight="1" x14ac:dyDescent="0.2"/>
    <row r="22288" ht="12.75" hidden="1" customHeight="1" x14ac:dyDescent="0.2"/>
    <row r="22289" ht="12.75" hidden="1" customHeight="1" x14ac:dyDescent="0.2"/>
    <row r="22290" ht="12.75" hidden="1" customHeight="1" x14ac:dyDescent="0.2"/>
    <row r="22291" ht="12.75" hidden="1" customHeight="1" x14ac:dyDescent="0.2"/>
    <row r="22292" ht="12.75" hidden="1" customHeight="1" x14ac:dyDescent="0.2"/>
    <row r="22293" ht="12.75" hidden="1" customHeight="1" x14ac:dyDescent="0.2"/>
    <row r="22294" ht="12.75" hidden="1" customHeight="1" x14ac:dyDescent="0.2"/>
    <row r="22295" ht="12.75" hidden="1" customHeight="1" x14ac:dyDescent="0.2"/>
    <row r="22296" ht="12.75" hidden="1" customHeight="1" x14ac:dyDescent="0.2"/>
    <row r="22297" ht="12.75" hidden="1" customHeight="1" x14ac:dyDescent="0.2"/>
    <row r="22298" ht="12.75" hidden="1" customHeight="1" x14ac:dyDescent="0.2"/>
    <row r="22299" ht="12.75" hidden="1" customHeight="1" x14ac:dyDescent="0.2"/>
    <row r="22300" ht="12.75" hidden="1" customHeight="1" x14ac:dyDescent="0.2"/>
    <row r="22301" ht="12.75" hidden="1" customHeight="1" x14ac:dyDescent="0.2"/>
    <row r="22302" ht="12.75" hidden="1" customHeight="1" x14ac:dyDescent="0.2"/>
    <row r="22303" ht="12.75" hidden="1" customHeight="1" x14ac:dyDescent="0.2"/>
    <row r="22304" ht="12.75" hidden="1" customHeight="1" x14ac:dyDescent="0.2"/>
    <row r="22305" ht="12.75" hidden="1" customHeight="1" x14ac:dyDescent="0.2"/>
    <row r="22306" ht="12.75" hidden="1" customHeight="1" x14ac:dyDescent="0.2"/>
    <row r="22307" ht="12.75" hidden="1" customHeight="1" x14ac:dyDescent="0.2"/>
    <row r="22308" ht="12.75" hidden="1" customHeight="1" x14ac:dyDescent="0.2"/>
    <row r="22309" ht="12.75" hidden="1" customHeight="1" x14ac:dyDescent="0.2"/>
    <row r="22310" ht="12.75" hidden="1" customHeight="1" x14ac:dyDescent="0.2"/>
    <row r="22311" ht="12.75" hidden="1" customHeight="1" x14ac:dyDescent="0.2"/>
    <row r="22312" ht="12.75" hidden="1" customHeight="1" x14ac:dyDescent="0.2"/>
    <row r="22313" ht="12.75" hidden="1" customHeight="1" x14ac:dyDescent="0.2"/>
    <row r="22314" ht="12.75" hidden="1" customHeight="1" x14ac:dyDescent="0.2"/>
    <row r="22315" ht="12.75" hidden="1" customHeight="1" x14ac:dyDescent="0.2"/>
    <row r="22316" ht="12.75" hidden="1" customHeight="1" x14ac:dyDescent="0.2"/>
    <row r="22317" ht="12.75" hidden="1" customHeight="1" x14ac:dyDescent="0.2"/>
    <row r="22318" ht="12.75" hidden="1" customHeight="1" x14ac:dyDescent="0.2"/>
    <row r="22319" ht="12.75" hidden="1" customHeight="1" x14ac:dyDescent="0.2"/>
    <row r="22320" ht="12.75" hidden="1" customHeight="1" x14ac:dyDescent="0.2"/>
    <row r="22321" ht="12.75" hidden="1" customHeight="1" x14ac:dyDescent="0.2"/>
    <row r="22322" ht="12.75" hidden="1" customHeight="1" x14ac:dyDescent="0.2"/>
    <row r="22323" ht="12.75" hidden="1" customHeight="1" x14ac:dyDescent="0.2"/>
    <row r="22324" ht="12.75" hidden="1" customHeight="1" x14ac:dyDescent="0.2"/>
    <row r="22325" ht="12.75" hidden="1" customHeight="1" x14ac:dyDescent="0.2"/>
    <row r="22326" ht="12.75" hidden="1" customHeight="1" x14ac:dyDescent="0.2"/>
    <row r="22327" ht="12.75" hidden="1" customHeight="1" x14ac:dyDescent="0.2"/>
    <row r="22328" ht="12.75" hidden="1" customHeight="1" x14ac:dyDescent="0.2"/>
    <row r="22329" ht="12.75" hidden="1" customHeight="1" x14ac:dyDescent="0.2"/>
    <row r="22330" ht="12.75" hidden="1" customHeight="1" x14ac:dyDescent="0.2"/>
    <row r="22331" ht="12.75" hidden="1" customHeight="1" x14ac:dyDescent="0.2"/>
    <row r="22332" ht="12.75" hidden="1" customHeight="1" x14ac:dyDescent="0.2"/>
    <row r="22333" ht="12.75" hidden="1" customHeight="1" x14ac:dyDescent="0.2"/>
    <row r="22334" ht="12.75" hidden="1" customHeight="1" x14ac:dyDescent="0.2"/>
    <row r="22335" ht="12.75" hidden="1" customHeight="1" x14ac:dyDescent="0.2"/>
    <row r="22336" ht="12.75" hidden="1" customHeight="1" x14ac:dyDescent="0.2"/>
    <row r="22337" ht="12.75" hidden="1" customHeight="1" x14ac:dyDescent="0.2"/>
    <row r="22338" ht="12.75" hidden="1" customHeight="1" x14ac:dyDescent="0.2"/>
    <row r="22339" ht="12.75" hidden="1" customHeight="1" x14ac:dyDescent="0.2"/>
    <row r="22340" ht="12.75" hidden="1" customHeight="1" x14ac:dyDescent="0.2"/>
    <row r="22341" ht="12.75" hidden="1" customHeight="1" x14ac:dyDescent="0.2"/>
    <row r="22342" ht="12.75" hidden="1" customHeight="1" x14ac:dyDescent="0.2"/>
    <row r="22343" ht="12.75" hidden="1" customHeight="1" x14ac:dyDescent="0.2"/>
    <row r="22344" ht="12.75" hidden="1" customHeight="1" x14ac:dyDescent="0.2"/>
    <row r="22345" ht="12.75" hidden="1" customHeight="1" x14ac:dyDescent="0.2"/>
    <row r="22346" ht="12.75" hidden="1" customHeight="1" x14ac:dyDescent="0.2"/>
    <row r="22347" ht="12.75" hidden="1" customHeight="1" x14ac:dyDescent="0.2"/>
    <row r="22348" ht="12.75" hidden="1" customHeight="1" x14ac:dyDescent="0.2"/>
    <row r="22349" ht="12.75" hidden="1" customHeight="1" x14ac:dyDescent="0.2"/>
    <row r="22350" ht="12.75" hidden="1" customHeight="1" x14ac:dyDescent="0.2"/>
    <row r="22351" ht="12.75" hidden="1" customHeight="1" x14ac:dyDescent="0.2"/>
    <row r="22352" ht="12.75" hidden="1" customHeight="1" x14ac:dyDescent="0.2"/>
    <row r="22353" ht="12.75" hidden="1" customHeight="1" x14ac:dyDescent="0.2"/>
    <row r="22354" ht="12.75" hidden="1" customHeight="1" x14ac:dyDescent="0.2"/>
    <row r="22355" ht="12.75" hidden="1" customHeight="1" x14ac:dyDescent="0.2"/>
    <row r="22356" ht="12.75" hidden="1" customHeight="1" x14ac:dyDescent="0.2"/>
    <row r="22357" ht="12.75" hidden="1" customHeight="1" x14ac:dyDescent="0.2"/>
    <row r="22358" ht="12.75" hidden="1" customHeight="1" x14ac:dyDescent="0.2"/>
    <row r="22359" ht="12.75" hidden="1" customHeight="1" x14ac:dyDescent="0.2"/>
    <row r="22360" ht="12.75" hidden="1" customHeight="1" x14ac:dyDescent="0.2"/>
    <row r="22361" ht="12.75" hidden="1" customHeight="1" x14ac:dyDescent="0.2"/>
    <row r="22362" ht="12.75" hidden="1" customHeight="1" x14ac:dyDescent="0.2"/>
    <row r="22363" ht="12.75" hidden="1" customHeight="1" x14ac:dyDescent="0.2"/>
    <row r="22364" ht="12.75" hidden="1" customHeight="1" x14ac:dyDescent="0.2"/>
    <row r="22365" ht="12.75" hidden="1" customHeight="1" x14ac:dyDescent="0.2"/>
    <row r="22366" ht="12.75" hidden="1" customHeight="1" x14ac:dyDescent="0.2"/>
    <row r="22367" ht="12.75" hidden="1" customHeight="1" x14ac:dyDescent="0.2"/>
    <row r="22368" ht="12.75" hidden="1" customHeight="1" x14ac:dyDescent="0.2"/>
    <row r="22369" ht="12.75" hidden="1" customHeight="1" x14ac:dyDescent="0.2"/>
    <row r="22370" ht="12.75" hidden="1" customHeight="1" x14ac:dyDescent="0.2"/>
    <row r="22371" ht="12.75" hidden="1" customHeight="1" x14ac:dyDescent="0.2"/>
    <row r="22372" ht="12.75" hidden="1" customHeight="1" x14ac:dyDescent="0.2"/>
    <row r="22373" ht="12.75" hidden="1" customHeight="1" x14ac:dyDescent="0.2"/>
    <row r="22374" ht="12.75" hidden="1" customHeight="1" x14ac:dyDescent="0.2"/>
    <row r="22375" ht="12.75" hidden="1" customHeight="1" x14ac:dyDescent="0.2"/>
    <row r="22376" ht="12.75" hidden="1" customHeight="1" x14ac:dyDescent="0.2"/>
    <row r="22377" ht="12.75" hidden="1" customHeight="1" x14ac:dyDescent="0.2"/>
    <row r="22378" ht="12.75" hidden="1" customHeight="1" x14ac:dyDescent="0.2"/>
    <row r="22379" ht="12.75" hidden="1" customHeight="1" x14ac:dyDescent="0.2"/>
    <row r="22380" ht="12.75" hidden="1" customHeight="1" x14ac:dyDescent="0.2"/>
    <row r="22381" ht="12.75" hidden="1" customHeight="1" x14ac:dyDescent="0.2"/>
    <row r="22382" ht="12.75" hidden="1" customHeight="1" x14ac:dyDescent="0.2"/>
    <row r="22383" ht="12.75" hidden="1" customHeight="1" x14ac:dyDescent="0.2"/>
    <row r="22384" ht="12.75" hidden="1" customHeight="1" x14ac:dyDescent="0.2"/>
    <row r="22385" ht="12.75" hidden="1" customHeight="1" x14ac:dyDescent="0.2"/>
    <row r="22386" ht="12.75" hidden="1" customHeight="1" x14ac:dyDescent="0.2"/>
    <row r="22387" ht="12.75" hidden="1" customHeight="1" x14ac:dyDescent="0.2"/>
    <row r="22388" ht="12.75" hidden="1" customHeight="1" x14ac:dyDescent="0.2"/>
    <row r="22389" ht="12.75" hidden="1" customHeight="1" x14ac:dyDescent="0.2"/>
    <row r="22390" ht="12.75" hidden="1" customHeight="1" x14ac:dyDescent="0.2"/>
    <row r="22391" ht="12.75" hidden="1" customHeight="1" x14ac:dyDescent="0.2"/>
    <row r="22392" ht="12.75" hidden="1" customHeight="1" x14ac:dyDescent="0.2"/>
    <row r="22393" ht="12.75" hidden="1" customHeight="1" x14ac:dyDescent="0.2"/>
    <row r="22394" ht="12.75" hidden="1" customHeight="1" x14ac:dyDescent="0.2"/>
    <row r="22395" ht="12.75" hidden="1" customHeight="1" x14ac:dyDescent="0.2"/>
    <row r="22396" ht="12.75" hidden="1" customHeight="1" x14ac:dyDescent="0.2"/>
    <row r="22397" ht="12.75" hidden="1" customHeight="1" x14ac:dyDescent="0.2"/>
    <row r="22398" ht="12.75" hidden="1" customHeight="1" x14ac:dyDescent="0.2"/>
    <row r="22399" ht="12.75" hidden="1" customHeight="1" x14ac:dyDescent="0.2"/>
    <row r="22400" ht="12.75" hidden="1" customHeight="1" x14ac:dyDescent="0.2"/>
    <row r="22401" ht="12.75" hidden="1" customHeight="1" x14ac:dyDescent="0.2"/>
    <row r="22402" ht="12.75" hidden="1" customHeight="1" x14ac:dyDescent="0.2"/>
    <row r="22403" ht="12.75" hidden="1" customHeight="1" x14ac:dyDescent="0.2"/>
    <row r="22404" ht="12.75" hidden="1" customHeight="1" x14ac:dyDescent="0.2"/>
    <row r="22405" ht="12.75" hidden="1" customHeight="1" x14ac:dyDescent="0.2"/>
    <row r="22406" ht="12.75" hidden="1" customHeight="1" x14ac:dyDescent="0.2"/>
    <row r="22407" ht="12.75" hidden="1" customHeight="1" x14ac:dyDescent="0.2"/>
    <row r="22408" ht="12.75" hidden="1" customHeight="1" x14ac:dyDescent="0.2"/>
    <row r="22409" ht="12.75" hidden="1" customHeight="1" x14ac:dyDescent="0.2"/>
    <row r="22410" ht="12.75" hidden="1" customHeight="1" x14ac:dyDescent="0.2"/>
    <row r="22411" ht="12.75" hidden="1" customHeight="1" x14ac:dyDescent="0.2"/>
    <row r="22412" ht="12.75" hidden="1" customHeight="1" x14ac:dyDescent="0.2"/>
    <row r="22413" ht="12.75" hidden="1" customHeight="1" x14ac:dyDescent="0.2"/>
    <row r="22414" ht="12.75" hidden="1" customHeight="1" x14ac:dyDescent="0.2"/>
    <row r="22415" ht="12.75" hidden="1" customHeight="1" x14ac:dyDescent="0.2"/>
    <row r="22416" ht="12.75" hidden="1" customHeight="1" x14ac:dyDescent="0.2"/>
    <row r="22417" ht="12.75" hidden="1" customHeight="1" x14ac:dyDescent="0.2"/>
    <row r="22418" ht="12.75" hidden="1" customHeight="1" x14ac:dyDescent="0.2"/>
    <row r="22419" ht="12.75" hidden="1" customHeight="1" x14ac:dyDescent="0.2"/>
    <row r="22420" ht="12.75" hidden="1" customHeight="1" x14ac:dyDescent="0.2"/>
    <row r="22421" ht="12.75" hidden="1" customHeight="1" x14ac:dyDescent="0.2"/>
    <row r="22422" ht="12.75" hidden="1" customHeight="1" x14ac:dyDescent="0.2"/>
    <row r="22423" ht="12.75" hidden="1" customHeight="1" x14ac:dyDescent="0.2"/>
    <row r="22424" ht="12.75" hidden="1" customHeight="1" x14ac:dyDescent="0.2"/>
    <row r="22425" ht="12.75" hidden="1" customHeight="1" x14ac:dyDescent="0.2"/>
    <row r="22426" ht="12.75" hidden="1" customHeight="1" x14ac:dyDescent="0.2"/>
    <row r="22427" ht="12.75" hidden="1" customHeight="1" x14ac:dyDescent="0.2"/>
    <row r="22428" ht="12.75" hidden="1" customHeight="1" x14ac:dyDescent="0.2"/>
    <row r="22429" ht="12.75" hidden="1" customHeight="1" x14ac:dyDescent="0.2"/>
    <row r="22430" ht="12.75" hidden="1" customHeight="1" x14ac:dyDescent="0.2"/>
    <row r="22431" ht="12.75" hidden="1" customHeight="1" x14ac:dyDescent="0.2"/>
    <row r="22432" ht="12.75" hidden="1" customHeight="1" x14ac:dyDescent="0.2"/>
    <row r="22433" ht="12.75" hidden="1" customHeight="1" x14ac:dyDescent="0.2"/>
    <row r="22434" ht="12.75" hidden="1" customHeight="1" x14ac:dyDescent="0.2"/>
    <row r="22435" ht="12.75" hidden="1" customHeight="1" x14ac:dyDescent="0.2"/>
    <row r="22436" ht="12.75" hidden="1" customHeight="1" x14ac:dyDescent="0.2"/>
    <row r="22437" ht="12.75" hidden="1" customHeight="1" x14ac:dyDescent="0.2"/>
    <row r="22438" ht="12.75" hidden="1" customHeight="1" x14ac:dyDescent="0.2"/>
    <row r="22439" ht="12.75" hidden="1" customHeight="1" x14ac:dyDescent="0.2"/>
    <row r="22440" ht="12.75" hidden="1" customHeight="1" x14ac:dyDescent="0.2"/>
    <row r="22441" ht="12.75" hidden="1" customHeight="1" x14ac:dyDescent="0.2"/>
    <row r="22442" ht="12.75" hidden="1" customHeight="1" x14ac:dyDescent="0.2"/>
    <row r="22443" ht="12.75" hidden="1" customHeight="1" x14ac:dyDescent="0.2"/>
    <row r="22444" ht="12.75" hidden="1" customHeight="1" x14ac:dyDescent="0.2"/>
    <row r="22445" ht="12.75" hidden="1" customHeight="1" x14ac:dyDescent="0.2"/>
    <row r="22446" ht="12.75" hidden="1" customHeight="1" x14ac:dyDescent="0.2"/>
    <row r="22447" ht="12.75" hidden="1" customHeight="1" x14ac:dyDescent="0.2"/>
    <row r="22448" ht="12.75" hidden="1" customHeight="1" x14ac:dyDescent="0.2"/>
    <row r="22449" ht="12.75" hidden="1" customHeight="1" x14ac:dyDescent="0.2"/>
    <row r="22450" ht="12.75" hidden="1" customHeight="1" x14ac:dyDescent="0.2"/>
    <row r="22451" ht="12.75" hidden="1" customHeight="1" x14ac:dyDescent="0.2"/>
    <row r="22452" ht="12.75" hidden="1" customHeight="1" x14ac:dyDescent="0.2"/>
    <row r="22453" ht="12.75" hidden="1" customHeight="1" x14ac:dyDescent="0.2"/>
    <row r="22454" ht="12.75" hidden="1" customHeight="1" x14ac:dyDescent="0.2"/>
    <row r="22455" ht="12.75" hidden="1" customHeight="1" x14ac:dyDescent="0.2"/>
    <row r="22456" ht="12.75" hidden="1" customHeight="1" x14ac:dyDescent="0.2"/>
    <row r="22457" ht="12.75" hidden="1" customHeight="1" x14ac:dyDescent="0.2"/>
    <row r="22458" ht="12.75" hidden="1" customHeight="1" x14ac:dyDescent="0.2"/>
    <row r="22459" ht="12.75" hidden="1" customHeight="1" x14ac:dyDescent="0.2"/>
    <row r="22460" ht="12.75" hidden="1" customHeight="1" x14ac:dyDescent="0.2"/>
    <row r="22461" ht="12.75" hidden="1" customHeight="1" x14ac:dyDescent="0.2"/>
    <row r="22462" ht="12.75" hidden="1" customHeight="1" x14ac:dyDescent="0.2"/>
    <row r="22463" ht="12.75" hidden="1" customHeight="1" x14ac:dyDescent="0.2"/>
    <row r="22464" ht="12.75" hidden="1" customHeight="1" x14ac:dyDescent="0.2"/>
    <row r="22465" ht="12.75" hidden="1" customHeight="1" x14ac:dyDescent="0.2"/>
    <row r="22466" ht="12.75" hidden="1" customHeight="1" x14ac:dyDescent="0.2"/>
    <row r="22467" ht="12.75" hidden="1" customHeight="1" x14ac:dyDescent="0.2"/>
    <row r="22468" ht="12.75" hidden="1" customHeight="1" x14ac:dyDescent="0.2"/>
    <row r="22469" ht="12.75" hidden="1" customHeight="1" x14ac:dyDescent="0.2"/>
    <row r="22470" ht="12.75" hidden="1" customHeight="1" x14ac:dyDescent="0.2"/>
    <row r="22471" ht="12.75" hidden="1" customHeight="1" x14ac:dyDescent="0.2"/>
    <row r="22472" ht="12.75" hidden="1" customHeight="1" x14ac:dyDescent="0.2"/>
    <row r="22473" ht="12.75" hidden="1" customHeight="1" x14ac:dyDescent="0.2"/>
    <row r="22474" ht="12.75" hidden="1" customHeight="1" x14ac:dyDescent="0.2"/>
    <row r="22475" ht="12.75" hidden="1" customHeight="1" x14ac:dyDescent="0.2"/>
    <row r="22476" ht="12.75" hidden="1" customHeight="1" x14ac:dyDescent="0.2"/>
    <row r="22477" ht="12.75" hidden="1" customHeight="1" x14ac:dyDescent="0.2"/>
    <row r="22478" ht="12.75" hidden="1" customHeight="1" x14ac:dyDescent="0.2"/>
    <row r="22479" ht="12.75" hidden="1" customHeight="1" x14ac:dyDescent="0.2"/>
    <row r="22480" ht="12.75" hidden="1" customHeight="1" x14ac:dyDescent="0.2"/>
    <row r="22481" ht="12.75" hidden="1" customHeight="1" x14ac:dyDescent="0.2"/>
    <row r="22482" ht="12.75" hidden="1" customHeight="1" x14ac:dyDescent="0.2"/>
    <row r="22483" ht="12.75" hidden="1" customHeight="1" x14ac:dyDescent="0.2"/>
    <row r="22484" ht="12.75" hidden="1" customHeight="1" x14ac:dyDescent="0.2"/>
    <row r="22485" ht="12.75" hidden="1" customHeight="1" x14ac:dyDescent="0.2"/>
    <row r="22486" ht="12.75" hidden="1" customHeight="1" x14ac:dyDescent="0.2"/>
    <row r="22487" ht="12.75" hidden="1" customHeight="1" x14ac:dyDescent="0.2"/>
    <row r="22488" ht="12.75" hidden="1" customHeight="1" x14ac:dyDescent="0.2"/>
    <row r="22489" ht="12.75" hidden="1" customHeight="1" x14ac:dyDescent="0.2"/>
    <row r="22490" ht="12.75" hidden="1" customHeight="1" x14ac:dyDescent="0.2"/>
    <row r="22491" ht="12.75" hidden="1" customHeight="1" x14ac:dyDescent="0.2"/>
    <row r="22492" ht="12.75" hidden="1" customHeight="1" x14ac:dyDescent="0.2"/>
    <row r="22493" ht="12.75" hidden="1" customHeight="1" x14ac:dyDescent="0.2"/>
    <row r="22494" ht="12.75" hidden="1" customHeight="1" x14ac:dyDescent="0.2"/>
    <row r="22495" ht="12.75" hidden="1" customHeight="1" x14ac:dyDescent="0.2"/>
    <row r="22496" ht="12.75" hidden="1" customHeight="1" x14ac:dyDescent="0.2"/>
    <row r="22497" ht="12.75" hidden="1" customHeight="1" x14ac:dyDescent="0.2"/>
    <row r="22498" ht="12.75" hidden="1" customHeight="1" x14ac:dyDescent="0.2"/>
    <row r="22499" ht="12.75" hidden="1" customHeight="1" x14ac:dyDescent="0.2"/>
    <row r="22500" ht="12.75" hidden="1" customHeight="1" x14ac:dyDescent="0.2"/>
    <row r="22501" ht="12.75" hidden="1" customHeight="1" x14ac:dyDescent="0.2"/>
    <row r="22502" ht="12.75" hidden="1" customHeight="1" x14ac:dyDescent="0.2"/>
    <row r="22503" ht="12.75" hidden="1" customHeight="1" x14ac:dyDescent="0.2"/>
    <row r="22504" ht="12.75" hidden="1" customHeight="1" x14ac:dyDescent="0.2"/>
    <row r="22505" ht="12.75" hidden="1" customHeight="1" x14ac:dyDescent="0.2"/>
    <row r="22506" ht="12.75" hidden="1" customHeight="1" x14ac:dyDescent="0.2"/>
    <row r="22507" ht="12.75" hidden="1" customHeight="1" x14ac:dyDescent="0.2"/>
    <row r="22508" ht="12.75" hidden="1" customHeight="1" x14ac:dyDescent="0.2"/>
    <row r="22509" ht="12.75" hidden="1" customHeight="1" x14ac:dyDescent="0.2"/>
    <row r="22510" ht="12.75" hidden="1" customHeight="1" x14ac:dyDescent="0.2"/>
    <row r="22511" ht="12.75" hidden="1" customHeight="1" x14ac:dyDescent="0.2"/>
    <row r="22512" ht="12.75" hidden="1" customHeight="1" x14ac:dyDescent="0.2"/>
    <row r="22513" ht="12.75" hidden="1" customHeight="1" x14ac:dyDescent="0.2"/>
    <row r="22514" ht="12.75" hidden="1" customHeight="1" x14ac:dyDescent="0.2"/>
    <row r="22515" ht="12.75" hidden="1" customHeight="1" x14ac:dyDescent="0.2"/>
    <row r="22516" ht="12.75" hidden="1" customHeight="1" x14ac:dyDescent="0.2"/>
    <row r="22517" ht="12.75" hidden="1" customHeight="1" x14ac:dyDescent="0.2"/>
    <row r="22518" ht="12.75" hidden="1" customHeight="1" x14ac:dyDescent="0.2"/>
    <row r="22519" ht="12.75" hidden="1" customHeight="1" x14ac:dyDescent="0.2"/>
    <row r="22520" ht="12.75" hidden="1" customHeight="1" x14ac:dyDescent="0.2"/>
    <row r="22521" ht="12.75" hidden="1" customHeight="1" x14ac:dyDescent="0.2"/>
    <row r="22522" ht="12.75" hidden="1" customHeight="1" x14ac:dyDescent="0.2"/>
    <row r="22523" ht="12.75" hidden="1" customHeight="1" x14ac:dyDescent="0.2"/>
    <row r="22524" ht="12.75" hidden="1" customHeight="1" x14ac:dyDescent="0.2"/>
    <row r="22525" ht="12.75" hidden="1" customHeight="1" x14ac:dyDescent="0.2"/>
    <row r="22526" ht="12.75" hidden="1" customHeight="1" x14ac:dyDescent="0.2"/>
    <row r="22527" ht="12.75" hidden="1" customHeight="1" x14ac:dyDescent="0.2"/>
    <row r="22528" ht="12.75" hidden="1" customHeight="1" x14ac:dyDescent="0.2"/>
    <row r="22529" ht="12.75" hidden="1" customHeight="1" x14ac:dyDescent="0.2"/>
    <row r="22530" ht="12.75" hidden="1" customHeight="1" x14ac:dyDescent="0.2"/>
    <row r="22531" ht="12.75" hidden="1" customHeight="1" x14ac:dyDescent="0.2"/>
    <row r="22532" ht="12.75" hidden="1" customHeight="1" x14ac:dyDescent="0.2"/>
    <row r="22533" ht="12.75" hidden="1" customHeight="1" x14ac:dyDescent="0.2"/>
    <row r="22534" ht="12.75" hidden="1" customHeight="1" x14ac:dyDescent="0.2"/>
    <row r="22535" ht="12.75" hidden="1" customHeight="1" x14ac:dyDescent="0.2"/>
    <row r="22536" ht="12.75" hidden="1" customHeight="1" x14ac:dyDescent="0.2"/>
    <row r="22537" ht="12.75" hidden="1" customHeight="1" x14ac:dyDescent="0.2"/>
    <row r="22538" ht="12.75" hidden="1" customHeight="1" x14ac:dyDescent="0.2"/>
    <row r="22539" ht="12.75" hidden="1" customHeight="1" x14ac:dyDescent="0.2"/>
    <row r="22540" ht="12.75" hidden="1" customHeight="1" x14ac:dyDescent="0.2"/>
    <row r="22541" ht="12.75" hidden="1" customHeight="1" x14ac:dyDescent="0.2"/>
    <row r="22542" ht="12.75" hidden="1" customHeight="1" x14ac:dyDescent="0.2"/>
    <row r="22543" ht="12.75" hidden="1" customHeight="1" x14ac:dyDescent="0.2"/>
    <row r="22544" ht="12.75" hidden="1" customHeight="1" x14ac:dyDescent="0.2"/>
    <row r="22545" ht="12.75" hidden="1" customHeight="1" x14ac:dyDescent="0.2"/>
    <row r="22546" ht="12.75" hidden="1" customHeight="1" x14ac:dyDescent="0.2"/>
    <row r="22547" ht="12.75" hidden="1" customHeight="1" x14ac:dyDescent="0.2"/>
    <row r="22548" ht="12.75" hidden="1" customHeight="1" x14ac:dyDescent="0.2"/>
    <row r="22549" ht="12.75" hidden="1" customHeight="1" x14ac:dyDescent="0.2"/>
    <row r="22550" ht="12.75" hidden="1" customHeight="1" x14ac:dyDescent="0.2"/>
    <row r="22551" ht="12.75" hidden="1" customHeight="1" x14ac:dyDescent="0.2"/>
    <row r="22552" ht="12.75" hidden="1" customHeight="1" x14ac:dyDescent="0.2"/>
    <row r="22553" ht="12.75" hidden="1" customHeight="1" x14ac:dyDescent="0.2"/>
    <row r="22554" ht="12.75" hidden="1" customHeight="1" x14ac:dyDescent="0.2"/>
    <row r="22555" ht="12.75" hidden="1" customHeight="1" x14ac:dyDescent="0.2"/>
    <row r="22556" ht="12.75" hidden="1" customHeight="1" x14ac:dyDescent="0.2"/>
    <row r="22557" ht="12.75" hidden="1" customHeight="1" x14ac:dyDescent="0.2"/>
    <row r="22558" ht="12.75" hidden="1" customHeight="1" x14ac:dyDescent="0.2"/>
    <row r="22559" ht="12.75" hidden="1" customHeight="1" x14ac:dyDescent="0.2"/>
    <row r="22560" ht="12.75" hidden="1" customHeight="1" x14ac:dyDescent="0.2"/>
    <row r="22561" ht="12.75" hidden="1" customHeight="1" x14ac:dyDescent="0.2"/>
    <row r="22562" ht="12.75" hidden="1" customHeight="1" x14ac:dyDescent="0.2"/>
    <row r="22563" ht="12.75" hidden="1" customHeight="1" x14ac:dyDescent="0.2"/>
    <row r="22564" ht="12.75" hidden="1" customHeight="1" x14ac:dyDescent="0.2"/>
    <row r="22565" ht="12.75" hidden="1" customHeight="1" x14ac:dyDescent="0.2"/>
    <row r="22566" ht="12.75" hidden="1" customHeight="1" x14ac:dyDescent="0.2"/>
    <row r="22567" ht="12.75" hidden="1" customHeight="1" x14ac:dyDescent="0.2"/>
    <row r="22568" ht="12.75" hidden="1" customHeight="1" x14ac:dyDescent="0.2"/>
    <row r="22569" ht="12.75" hidden="1" customHeight="1" x14ac:dyDescent="0.2"/>
    <row r="22570" ht="12.75" hidden="1" customHeight="1" x14ac:dyDescent="0.2"/>
    <row r="22571" ht="12.75" hidden="1" customHeight="1" x14ac:dyDescent="0.2"/>
    <row r="22572" ht="12.75" hidden="1" customHeight="1" x14ac:dyDescent="0.2"/>
    <row r="22573" ht="12.75" hidden="1" customHeight="1" x14ac:dyDescent="0.2"/>
    <row r="22574" ht="12.75" hidden="1" customHeight="1" x14ac:dyDescent="0.2"/>
    <row r="22575" ht="12.75" hidden="1" customHeight="1" x14ac:dyDescent="0.2"/>
    <row r="22576" ht="12.75" hidden="1" customHeight="1" x14ac:dyDescent="0.2"/>
    <row r="22577" ht="12.75" hidden="1" customHeight="1" x14ac:dyDescent="0.2"/>
    <row r="22578" ht="12.75" hidden="1" customHeight="1" x14ac:dyDescent="0.2"/>
    <row r="22579" ht="12.75" hidden="1" customHeight="1" x14ac:dyDescent="0.2"/>
    <row r="22580" ht="12.75" hidden="1" customHeight="1" x14ac:dyDescent="0.2"/>
    <row r="22581" ht="12.75" hidden="1" customHeight="1" x14ac:dyDescent="0.2"/>
    <row r="22582" ht="12.75" hidden="1" customHeight="1" x14ac:dyDescent="0.2"/>
    <row r="22583" ht="12.75" hidden="1" customHeight="1" x14ac:dyDescent="0.2"/>
    <row r="22584" ht="12.75" hidden="1" customHeight="1" x14ac:dyDescent="0.2"/>
    <row r="22585" ht="12.75" hidden="1" customHeight="1" x14ac:dyDescent="0.2"/>
    <row r="22586" ht="12.75" hidden="1" customHeight="1" x14ac:dyDescent="0.2"/>
    <row r="22587" ht="12.75" hidden="1" customHeight="1" x14ac:dyDescent="0.2"/>
    <row r="22588" ht="12.75" hidden="1" customHeight="1" x14ac:dyDescent="0.2"/>
    <row r="22589" ht="12.75" hidden="1" customHeight="1" x14ac:dyDescent="0.2"/>
    <row r="22590" ht="12.75" hidden="1" customHeight="1" x14ac:dyDescent="0.2"/>
    <row r="22591" ht="12.75" hidden="1" customHeight="1" x14ac:dyDescent="0.2"/>
    <row r="22592" ht="12.75" hidden="1" customHeight="1" x14ac:dyDescent="0.2"/>
    <row r="22593" ht="12.75" hidden="1" customHeight="1" x14ac:dyDescent="0.2"/>
    <row r="22594" ht="12.75" hidden="1" customHeight="1" x14ac:dyDescent="0.2"/>
    <row r="22595" ht="12.75" hidden="1" customHeight="1" x14ac:dyDescent="0.2"/>
    <row r="22596" ht="12.75" hidden="1" customHeight="1" x14ac:dyDescent="0.2"/>
    <row r="22597" ht="12.75" hidden="1" customHeight="1" x14ac:dyDescent="0.2"/>
    <row r="22598" ht="12.75" hidden="1" customHeight="1" x14ac:dyDescent="0.2"/>
    <row r="22599" ht="12.75" hidden="1" customHeight="1" x14ac:dyDescent="0.2"/>
    <row r="22600" ht="12.75" hidden="1" customHeight="1" x14ac:dyDescent="0.2"/>
    <row r="22601" ht="12.75" hidden="1" customHeight="1" x14ac:dyDescent="0.2"/>
    <row r="22602" ht="12.75" hidden="1" customHeight="1" x14ac:dyDescent="0.2"/>
    <row r="22603" ht="12.75" hidden="1" customHeight="1" x14ac:dyDescent="0.2"/>
    <row r="22604" ht="12.75" hidden="1" customHeight="1" x14ac:dyDescent="0.2"/>
    <row r="22605" ht="12.75" hidden="1" customHeight="1" x14ac:dyDescent="0.2"/>
    <row r="22606" ht="12.75" hidden="1" customHeight="1" x14ac:dyDescent="0.2"/>
    <row r="22607" ht="12.75" hidden="1" customHeight="1" x14ac:dyDescent="0.2"/>
    <row r="22608" ht="12.75" hidden="1" customHeight="1" x14ac:dyDescent="0.2"/>
    <row r="22609" ht="12.75" hidden="1" customHeight="1" x14ac:dyDescent="0.2"/>
    <row r="22610" ht="12.75" hidden="1" customHeight="1" x14ac:dyDescent="0.2"/>
    <row r="22611" ht="12.75" hidden="1" customHeight="1" x14ac:dyDescent="0.2"/>
    <row r="22612" ht="12.75" hidden="1" customHeight="1" x14ac:dyDescent="0.2"/>
    <row r="22613" ht="12.75" hidden="1" customHeight="1" x14ac:dyDescent="0.2"/>
    <row r="22614" ht="12.75" hidden="1" customHeight="1" x14ac:dyDescent="0.2"/>
    <row r="22615" ht="12.75" hidden="1" customHeight="1" x14ac:dyDescent="0.2"/>
    <row r="22616" ht="12.75" hidden="1" customHeight="1" x14ac:dyDescent="0.2"/>
    <row r="22617" ht="12.75" hidden="1" customHeight="1" x14ac:dyDescent="0.2"/>
    <row r="22618" ht="12.75" hidden="1" customHeight="1" x14ac:dyDescent="0.2"/>
    <row r="22619" ht="12.75" hidden="1" customHeight="1" x14ac:dyDescent="0.2"/>
    <row r="22620" ht="12.75" hidden="1" customHeight="1" x14ac:dyDescent="0.2"/>
    <row r="22621" ht="12.75" hidden="1" customHeight="1" x14ac:dyDescent="0.2"/>
    <row r="22622" ht="12.75" hidden="1" customHeight="1" x14ac:dyDescent="0.2"/>
    <row r="22623" ht="12.75" hidden="1" customHeight="1" x14ac:dyDescent="0.2"/>
    <row r="22624" ht="12.75" hidden="1" customHeight="1" x14ac:dyDescent="0.2"/>
    <row r="22625" ht="12.75" hidden="1" customHeight="1" x14ac:dyDescent="0.2"/>
    <row r="22626" ht="12.75" hidden="1" customHeight="1" x14ac:dyDescent="0.2"/>
    <row r="22627" ht="12.75" hidden="1" customHeight="1" x14ac:dyDescent="0.2"/>
    <row r="22628" ht="12.75" hidden="1" customHeight="1" x14ac:dyDescent="0.2"/>
    <row r="22629" ht="12.75" hidden="1" customHeight="1" x14ac:dyDescent="0.2"/>
    <row r="22630" ht="12.75" hidden="1" customHeight="1" x14ac:dyDescent="0.2"/>
    <row r="22631" ht="12.75" hidden="1" customHeight="1" x14ac:dyDescent="0.2"/>
    <row r="22632" ht="12.75" hidden="1" customHeight="1" x14ac:dyDescent="0.2"/>
    <row r="22633" ht="12.75" hidden="1" customHeight="1" x14ac:dyDescent="0.2"/>
    <row r="22634" ht="12.75" hidden="1" customHeight="1" x14ac:dyDescent="0.2"/>
    <row r="22635" ht="12.75" hidden="1" customHeight="1" x14ac:dyDescent="0.2"/>
    <row r="22636" ht="12.75" hidden="1" customHeight="1" x14ac:dyDescent="0.2"/>
    <row r="22637" ht="12.75" hidden="1" customHeight="1" x14ac:dyDescent="0.2"/>
    <row r="22638" ht="12.75" hidden="1" customHeight="1" x14ac:dyDescent="0.2"/>
    <row r="22639" ht="12.75" hidden="1" customHeight="1" x14ac:dyDescent="0.2"/>
    <row r="22640" ht="12.75" hidden="1" customHeight="1" x14ac:dyDescent="0.2"/>
    <row r="22641" ht="12.75" hidden="1" customHeight="1" x14ac:dyDescent="0.2"/>
    <row r="22642" ht="12.75" hidden="1" customHeight="1" x14ac:dyDescent="0.2"/>
    <row r="22643" ht="12.75" hidden="1" customHeight="1" x14ac:dyDescent="0.2"/>
    <row r="22644" ht="12.75" hidden="1" customHeight="1" x14ac:dyDescent="0.2"/>
    <row r="22645" ht="12.75" hidden="1" customHeight="1" x14ac:dyDescent="0.2"/>
    <row r="22646" ht="12.75" hidden="1" customHeight="1" x14ac:dyDescent="0.2"/>
    <row r="22647" ht="12.75" hidden="1" customHeight="1" x14ac:dyDescent="0.2"/>
    <row r="22648" ht="12.75" hidden="1" customHeight="1" x14ac:dyDescent="0.2"/>
    <row r="22649" ht="12.75" hidden="1" customHeight="1" x14ac:dyDescent="0.2"/>
    <row r="22650" ht="12.75" hidden="1" customHeight="1" x14ac:dyDescent="0.2"/>
    <row r="22651" ht="12.75" hidden="1" customHeight="1" x14ac:dyDescent="0.2"/>
    <row r="22652" ht="12.75" hidden="1" customHeight="1" x14ac:dyDescent="0.2"/>
    <row r="22653" ht="12.75" hidden="1" customHeight="1" x14ac:dyDescent="0.2"/>
    <row r="22654" ht="12.75" hidden="1" customHeight="1" x14ac:dyDescent="0.2"/>
    <row r="22655" ht="12.75" hidden="1" customHeight="1" x14ac:dyDescent="0.2"/>
    <row r="22656" ht="12.75" hidden="1" customHeight="1" x14ac:dyDescent="0.2"/>
    <row r="22657" ht="12.75" hidden="1" customHeight="1" x14ac:dyDescent="0.2"/>
    <row r="22658" ht="12.75" hidden="1" customHeight="1" x14ac:dyDescent="0.2"/>
    <row r="22659" ht="12.75" hidden="1" customHeight="1" x14ac:dyDescent="0.2"/>
    <row r="22660" ht="12.75" hidden="1" customHeight="1" x14ac:dyDescent="0.2"/>
    <row r="22661" ht="12.75" hidden="1" customHeight="1" x14ac:dyDescent="0.2"/>
    <row r="22662" ht="12.75" hidden="1" customHeight="1" x14ac:dyDescent="0.2"/>
    <row r="22663" ht="12.75" hidden="1" customHeight="1" x14ac:dyDescent="0.2"/>
    <row r="22664" ht="12.75" hidden="1" customHeight="1" x14ac:dyDescent="0.2"/>
    <row r="22665" ht="12.75" hidden="1" customHeight="1" x14ac:dyDescent="0.2"/>
    <row r="22666" ht="12.75" hidden="1" customHeight="1" x14ac:dyDescent="0.2"/>
    <row r="22667" ht="12.75" hidden="1" customHeight="1" x14ac:dyDescent="0.2"/>
    <row r="22668" ht="12.75" hidden="1" customHeight="1" x14ac:dyDescent="0.2"/>
    <row r="22669" ht="12.75" hidden="1" customHeight="1" x14ac:dyDescent="0.2"/>
    <row r="22670" ht="12.75" hidden="1" customHeight="1" x14ac:dyDescent="0.2"/>
    <row r="22671" ht="12.75" hidden="1" customHeight="1" x14ac:dyDescent="0.2"/>
    <row r="22672" ht="12.75" hidden="1" customHeight="1" x14ac:dyDescent="0.2"/>
    <row r="22673" ht="12.75" hidden="1" customHeight="1" x14ac:dyDescent="0.2"/>
    <row r="22674" ht="12.75" hidden="1" customHeight="1" x14ac:dyDescent="0.2"/>
    <row r="22675" ht="12.75" hidden="1" customHeight="1" x14ac:dyDescent="0.2"/>
    <row r="22676" ht="12.75" hidden="1" customHeight="1" x14ac:dyDescent="0.2"/>
    <row r="22677" ht="12.75" hidden="1" customHeight="1" x14ac:dyDescent="0.2"/>
    <row r="22678" ht="12.75" hidden="1" customHeight="1" x14ac:dyDescent="0.2"/>
    <row r="22679" ht="12.75" hidden="1" customHeight="1" x14ac:dyDescent="0.2"/>
    <row r="22680" ht="12.75" hidden="1" customHeight="1" x14ac:dyDescent="0.2"/>
    <row r="22681" ht="12.75" hidden="1" customHeight="1" x14ac:dyDescent="0.2"/>
    <row r="22682" ht="12.75" hidden="1" customHeight="1" x14ac:dyDescent="0.2"/>
    <row r="22683" ht="12.75" hidden="1" customHeight="1" x14ac:dyDescent="0.2"/>
    <row r="22684" ht="12.75" hidden="1" customHeight="1" x14ac:dyDescent="0.2"/>
    <row r="22685" ht="12.75" hidden="1" customHeight="1" x14ac:dyDescent="0.2"/>
    <row r="22686" ht="12.75" hidden="1" customHeight="1" x14ac:dyDescent="0.2"/>
    <row r="22687" ht="12.75" hidden="1" customHeight="1" x14ac:dyDescent="0.2"/>
    <row r="22688" ht="12.75" hidden="1" customHeight="1" x14ac:dyDescent="0.2"/>
    <row r="22689" ht="12.75" hidden="1" customHeight="1" x14ac:dyDescent="0.2"/>
    <row r="22690" ht="12.75" hidden="1" customHeight="1" x14ac:dyDescent="0.2"/>
    <row r="22691" ht="12.75" hidden="1" customHeight="1" x14ac:dyDescent="0.2"/>
    <row r="22692" ht="12.75" hidden="1" customHeight="1" x14ac:dyDescent="0.2"/>
    <row r="22693" ht="12.75" hidden="1" customHeight="1" x14ac:dyDescent="0.2"/>
    <row r="22694" ht="12.75" hidden="1" customHeight="1" x14ac:dyDescent="0.2"/>
    <row r="22695" ht="12.75" hidden="1" customHeight="1" x14ac:dyDescent="0.2"/>
    <row r="22696" ht="12.75" hidden="1" customHeight="1" x14ac:dyDescent="0.2"/>
    <row r="22697" ht="12.75" hidden="1" customHeight="1" x14ac:dyDescent="0.2"/>
    <row r="22698" ht="12.75" hidden="1" customHeight="1" x14ac:dyDescent="0.2"/>
    <row r="22699" ht="12.75" hidden="1" customHeight="1" x14ac:dyDescent="0.2"/>
    <row r="22700" ht="12.75" hidden="1" customHeight="1" x14ac:dyDescent="0.2"/>
    <row r="22701" ht="12.75" hidden="1" customHeight="1" x14ac:dyDescent="0.2"/>
    <row r="22702" ht="12.75" hidden="1" customHeight="1" x14ac:dyDescent="0.2"/>
    <row r="22703" ht="12.75" hidden="1" customHeight="1" x14ac:dyDescent="0.2"/>
    <row r="22704" ht="12.75" hidden="1" customHeight="1" x14ac:dyDescent="0.2"/>
    <row r="22705" ht="12.75" hidden="1" customHeight="1" x14ac:dyDescent="0.2"/>
    <row r="22706" ht="12.75" hidden="1" customHeight="1" x14ac:dyDescent="0.2"/>
    <row r="22707" ht="12.75" hidden="1" customHeight="1" x14ac:dyDescent="0.2"/>
    <row r="22708" ht="12.75" hidden="1" customHeight="1" x14ac:dyDescent="0.2"/>
    <row r="22709" ht="12.75" hidden="1" customHeight="1" x14ac:dyDescent="0.2"/>
    <row r="22710" ht="12.75" hidden="1" customHeight="1" x14ac:dyDescent="0.2"/>
    <row r="22711" ht="12.75" hidden="1" customHeight="1" x14ac:dyDescent="0.2"/>
    <row r="22712" ht="12.75" hidden="1" customHeight="1" x14ac:dyDescent="0.2"/>
    <row r="22713" ht="12.75" hidden="1" customHeight="1" x14ac:dyDescent="0.2"/>
    <row r="22714" ht="12.75" hidden="1" customHeight="1" x14ac:dyDescent="0.2"/>
    <row r="22715" ht="12.75" hidden="1" customHeight="1" x14ac:dyDescent="0.2"/>
    <row r="22716" ht="12.75" hidden="1" customHeight="1" x14ac:dyDescent="0.2"/>
    <row r="22717" ht="12.75" hidden="1" customHeight="1" x14ac:dyDescent="0.2"/>
    <row r="22718" ht="12.75" hidden="1" customHeight="1" x14ac:dyDescent="0.2"/>
    <row r="22719" ht="12.75" hidden="1" customHeight="1" x14ac:dyDescent="0.2"/>
    <row r="22720" ht="12.75" hidden="1" customHeight="1" x14ac:dyDescent="0.2"/>
    <row r="22721" ht="12.75" hidden="1" customHeight="1" x14ac:dyDescent="0.2"/>
    <row r="22722" ht="12.75" hidden="1" customHeight="1" x14ac:dyDescent="0.2"/>
    <row r="22723" ht="12.75" hidden="1" customHeight="1" x14ac:dyDescent="0.2"/>
    <row r="22724" ht="12.75" hidden="1" customHeight="1" x14ac:dyDescent="0.2"/>
    <row r="22725" ht="12.75" hidden="1" customHeight="1" x14ac:dyDescent="0.2"/>
    <row r="22726" ht="12.75" hidden="1" customHeight="1" x14ac:dyDescent="0.2"/>
    <row r="22727" ht="12.75" hidden="1" customHeight="1" x14ac:dyDescent="0.2"/>
    <row r="22728" ht="12.75" hidden="1" customHeight="1" x14ac:dyDescent="0.2"/>
    <row r="22729" ht="12.75" hidden="1" customHeight="1" x14ac:dyDescent="0.2"/>
    <row r="22730" ht="12.75" hidden="1" customHeight="1" x14ac:dyDescent="0.2"/>
    <row r="22731" ht="12.75" hidden="1" customHeight="1" x14ac:dyDescent="0.2"/>
    <row r="22732" ht="12.75" hidden="1" customHeight="1" x14ac:dyDescent="0.2"/>
    <row r="22733" ht="12.75" hidden="1" customHeight="1" x14ac:dyDescent="0.2"/>
    <row r="22734" ht="12.75" hidden="1" customHeight="1" x14ac:dyDescent="0.2"/>
    <row r="22735" ht="12.75" hidden="1" customHeight="1" x14ac:dyDescent="0.2"/>
    <row r="22736" ht="12.75" hidden="1" customHeight="1" x14ac:dyDescent="0.2"/>
    <row r="22737" ht="12.75" hidden="1" customHeight="1" x14ac:dyDescent="0.2"/>
    <row r="22738" ht="12.75" hidden="1" customHeight="1" x14ac:dyDescent="0.2"/>
    <row r="22739" ht="12.75" hidden="1" customHeight="1" x14ac:dyDescent="0.2"/>
    <row r="22740" ht="12.75" hidden="1" customHeight="1" x14ac:dyDescent="0.2"/>
    <row r="22741" ht="12.75" hidden="1" customHeight="1" x14ac:dyDescent="0.2"/>
    <row r="22742" ht="12.75" hidden="1" customHeight="1" x14ac:dyDescent="0.2"/>
    <row r="22743" ht="12.75" hidden="1" customHeight="1" x14ac:dyDescent="0.2"/>
    <row r="22744" ht="12.75" hidden="1" customHeight="1" x14ac:dyDescent="0.2"/>
    <row r="22745" ht="12.75" hidden="1" customHeight="1" x14ac:dyDescent="0.2"/>
    <row r="22746" ht="12.75" hidden="1" customHeight="1" x14ac:dyDescent="0.2"/>
    <row r="22747" ht="12.75" hidden="1" customHeight="1" x14ac:dyDescent="0.2"/>
    <row r="22748" ht="12.75" hidden="1" customHeight="1" x14ac:dyDescent="0.2"/>
    <row r="22749" ht="12.75" hidden="1" customHeight="1" x14ac:dyDescent="0.2"/>
    <row r="22750" ht="12.75" hidden="1" customHeight="1" x14ac:dyDescent="0.2"/>
    <row r="22751" ht="12.75" hidden="1" customHeight="1" x14ac:dyDescent="0.2"/>
    <row r="22752" ht="12.75" hidden="1" customHeight="1" x14ac:dyDescent="0.2"/>
    <row r="22753" ht="12.75" hidden="1" customHeight="1" x14ac:dyDescent="0.2"/>
    <row r="22754" ht="12.75" hidden="1" customHeight="1" x14ac:dyDescent="0.2"/>
    <row r="22755" ht="12.75" hidden="1" customHeight="1" x14ac:dyDescent="0.2"/>
    <row r="22756" ht="12.75" hidden="1" customHeight="1" x14ac:dyDescent="0.2"/>
    <row r="22757" ht="12.75" hidden="1" customHeight="1" x14ac:dyDescent="0.2"/>
    <row r="22758" ht="12.75" hidden="1" customHeight="1" x14ac:dyDescent="0.2"/>
    <row r="22759" ht="12.75" hidden="1" customHeight="1" x14ac:dyDescent="0.2"/>
    <row r="22760" ht="12.75" hidden="1" customHeight="1" x14ac:dyDescent="0.2"/>
    <row r="22761" ht="12.75" hidden="1" customHeight="1" x14ac:dyDescent="0.2"/>
    <row r="22762" ht="12.75" hidden="1" customHeight="1" x14ac:dyDescent="0.2"/>
    <row r="22763" ht="12.75" hidden="1" customHeight="1" x14ac:dyDescent="0.2"/>
    <row r="22764" ht="12.75" hidden="1" customHeight="1" x14ac:dyDescent="0.2"/>
    <row r="22765" ht="12.75" hidden="1" customHeight="1" x14ac:dyDescent="0.2"/>
    <row r="22766" ht="12.75" hidden="1" customHeight="1" x14ac:dyDescent="0.2"/>
    <row r="22767" ht="12.75" hidden="1" customHeight="1" x14ac:dyDescent="0.2"/>
    <row r="22768" ht="12.75" hidden="1" customHeight="1" x14ac:dyDescent="0.2"/>
    <row r="22769" ht="12.75" hidden="1" customHeight="1" x14ac:dyDescent="0.2"/>
    <row r="22770" ht="12.75" hidden="1" customHeight="1" x14ac:dyDescent="0.2"/>
    <row r="22771" ht="12.75" hidden="1" customHeight="1" x14ac:dyDescent="0.2"/>
    <row r="22772" ht="12.75" hidden="1" customHeight="1" x14ac:dyDescent="0.2"/>
    <row r="22773" ht="12.75" hidden="1" customHeight="1" x14ac:dyDescent="0.2"/>
    <row r="22774" ht="12.75" hidden="1" customHeight="1" x14ac:dyDescent="0.2"/>
    <row r="22775" ht="12.75" hidden="1" customHeight="1" x14ac:dyDescent="0.2"/>
    <row r="22776" ht="12.75" hidden="1" customHeight="1" x14ac:dyDescent="0.2"/>
    <row r="22777" ht="12.75" hidden="1" customHeight="1" x14ac:dyDescent="0.2"/>
    <row r="22778" ht="12.75" hidden="1" customHeight="1" x14ac:dyDescent="0.2"/>
    <row r="22779" ht="12.75" hidden="1" customHeight="1" x14ac:dyDescent="0.2"/>
    <row r="22780" ht="12.75" hidden="1" customHeight="1" x14ac:dyDescent="0.2"/>
    <row r="22781" ht="12.75" hidden="1" customHeight="1" x14ac:dyDescent="0.2"/>
    <row r="22782" ht="12.75" hidden="1" customHeight="1" x14ac:dyDescent="0.2"/>
    <row r="22783" ht="12.75" hidden="1" customHeight="1" x14ac:dyDescent="0.2"/>
    <row r="22784" ht="12.75" hidden="1" customHeight="1" x14ac:dyDescent="0.2"/>
    <row r="22785" ht="12.75" hidden="1" customHeight="1" x14ac:dyDescent="0.2"/>
    <row r="22786" ht="12.75" hidden="1" customHeight="1" x14ac:dyDescent="0.2"/>
    <row r="22787" ht="12.75" hidden="1" customHeight="1" x14ac:dyDescent="0.2"/>
    <row r="22788" ht="12.75" hidden="1" customHeight="1" x14ac:dyDescent="0.2"/>
    <row r="22789" ht="12.75" hidden="1" customHeight="1" x14ac:dyDescent="0.2"/>
    <row r="22790" ht="12.75" hidden="1" customHeight="1" x14ac:dyDescent="0.2"/>
    <row r="22791" ht="12.75" hidden="1" customHeight="1" x14ac:dyDescent="0.2"/>
    <row r="22792" ht="12.75" hidden="1" customHeight="1" x14ac:dyDescent="0.2"/>
    <row r="22793" ht="12.75" hidden="1" customHeight="1" x14ac:dyDescent="0.2"/>
    <row r="22794" ht="12.75" hidden="1" customHeight="1" x14ac:dyDescent="0.2"/>
    <row r="22795" ht="12.75" hidden="1" customHeight="1" x14ac:dyDescent="0.2"/>
    <row r="22796" ht="12.75" hidden="1" customHeight="1" x14ac:dyDescent="0.2"/>
    <row r="22797" ht="12.75" hidden="1" customHeight="1" x14ac:dyDescent="0.2"/>
    <row r="22798" ht="12.75" hidden="1" customHeight="1" x14ac:dyDescent="0.2"/>
    <row r="22799" ht="12.75" hidden="1" customHeight="1" x14ac:dyDescent="0.2"/>
    <row r="22800" ht="12.75" hidden="1" customHeight="1" x14ac:dyDescent="0.2"/>
    <row r="22801" ht="12.75" hidden="1" customHeight="1" x14ac:dyDescent="0.2"/>
    <row r="22802" ht="12.75" hidden="1" customHeight="1" x14ac:dyDescent="0.2"/>
    <row r="22803" ht="12.75" hidden="1" customHeight="1" x14ac:dyDescent="0.2"/>
    <row r="22804" ht="12.75" hidden="1" customHeight="1" x14ac:dyDescent="0.2"/>
    <row r="22805" ht="12.75" hidden="1" customHeight="1" x14ac:dyDescent="0.2"/>
    <row r="22806" ht="12.75" hidden="1" customHeight="1" x14ac:dyDescent="0.2"/>
    <row r="22807" ht="12.75" hidden="1" customHeight="1" x14ac:dyDescent="0.2"/>
    <row r="22808" ht="12.75" hidden="1" customHeight="1" x14ac:dyDescent="0.2"/>
    <row r="22809" ht="12.75" hidden="1" customHeight="1" x14ac:dyDescent="0.2"/>
    <row r="22810" ht="12.75" hidden="1" customHeight="1" x14ac:dyDescent="0.2"/>
    <row r="22811" ht="12.75" hidden="1" customHeight="1" x14ac:dyDescent="0.2"/>
    <row r="22812" ht="12.75" hidden="1" customHeight="1" x14ac:dyDescent="0.2"/>
    <row r="22813" ht="12.75" hidden="1" customHeight="1" x14ac:dyDescent="0.2"/>
    <row r="22814" ht="12.75" hidden="1" customHeight="1" x14ac:dyDescent="0.2"/>
    <row r="22815" ht="12.75" hidden="1" customHeight="1" x14ac:dyDescent="0.2"/>
    <row r="22816" ht="12.75" hidden="1" customHeight="1" x14ac:dyDescent="0.2"/>
    <row r="22817" ht="12.75" hidden="1" customHeight="1" x14ac:dyDescent="0.2"/>
    <row r="22818" ht="12.75" hidden="1" customHeight="1" x14ac:dyDescent="0.2"/>
    <row r="22819" ht="12.75" hidden="1" customHeight="1" x14ac:dyDescent="0.2"/>
    <row r="22820" ht="12.75" hidden="1" customHeight="1" x14ac:dyDescent="0.2"/>
    <row r="22821" ht="12.75" hidden="1" customHeight="1" x14ac:dyDescent="0.2"/>
    <row r="22822" ht="12.75" hidden="1" customHeight="1" x14ac:dyDescent="0.2"/>
    <row r="22823" ht="12.75" hidden="1" customHeight="1" x14ac:dyDescent="0.2"/>
    <row r="22824" ht="12.75" hidden="1" customHeight="1" x14ac:dyDescent="0.2"/>
    <row r="22825" ht="12.75" hidden="1" customHeight="1" x14ac:dyDescent="0.2"/>
    <row r="22826" ht="12.75" hidden="1" customHeight="1" x14ac:dyDescent="0.2"/>
    <row r="22827" ht="12.75" hidden="1" customHeight="1" x14ac:dyDescent="0.2"/>
    <row r="22828" ht="12.75" hidden="1" customHeight="1" x14ac:dyDescent="0.2"/>
    <row r="22829" ht="12.75" hidden="1" customHeight="1" x14ac:dyDescent="0.2"/>
    <row r="22830" ht="12.75" hidden="1" customHeight="1" x14ac:dyDescent="0.2"/>
    <row r="22831" ht="12.75" hidden="1" customHeight="1" x14ac:dyDescent="0.2"/>
    <row r="22832" ht="12.75" hidden="1" customHeight="1" x14ac:dyDescent="0.2"/>
    <row r="22833" ht="12.75" hidden="1" customHeight="1" x14ac:dyDescent="0.2"/>
    <row r="22834" ht="12.75" hidden="1" customHeight="1" x14ac:dyDescent="0.2"/>
    <row r="22835" ht="12.75" hidden="1" customHeight="1" x14ac:dyDescent="0.2"/>
    <row r="22836" ht="12.75" hidden="1" customHeight="1" x14ac:dyDescent="0.2"/>
    <row r="22837" ht="12.75" hidden="1" customHeight="1" x14ac:dyDescent="0.2"/>
    <row r="22838" ht="12.75" hidden="1" customHeight="1" x14ac:dyDescent="0.2"/>
    <row r="22839" ht="12.75" hidden="1" customHeight="1" x14ac:dyDescent="0.2"/>
    <row r="22840" ht="12.75" hidden="1" customHeight="1" x14ac:dyDescent="0.2"/>
    <row r="22841" ht="12.75" hidden="1" customHeight="1" x14ac:dyDescent="0.2"/>
    <row r="22842" ht="12.75" hidden="1" customHeight="1" x14ac:dyDescent="0.2"/>
    <row r="22843" ht="12.75" hidden="1" customHeight="1" x14ac:dyDescent="0.2"/>
    <row r="22844" ht="12.75" hidden="1" customHeight="1" x14ac:dyDescent="0.2"/>
    <row r="22845" ht="12.75" hidden="1" customHeight="1" x14ac:dyDescent="0.2"/>
    <row r="22846" ht="12.75" hidden="1" customHeight="1" x14ac:dyDescent="0.2"/>
    <row r="22847" ht="12.75" hidden="1" customHeight="1" x14ac:dyDescent="0.2"/>
    <row r="22848" ht="12.75" hidden="1" customHeight="1" x14ac:dyDescent="0.2"/>
    <row r="22849" ht="12.75" hidden="1" customHeight="1" x14ac:dyDescent="0.2"/>
    <row r="22850" ht="12.75" hidden="1" customHeight="1" x14ac:dyDescent="0.2"/>
    <row r="22851" ht="12.75" hidden="1" customHeight="1" x14ac:dyDescent="0.2"/>
    <row r="22852" ht="12.75" hidden="1" customHeight="1" x14ac:dyDescent="0.2"/>
    <row r="22853" ht="12.75" hidden="1" customHeight="1" x14ac:dyDescent="0.2"/>
    <row r="22854" ht="12.75" hidden="1" customHeight="1" x14ac:dyDescent="0.2"/>
    <row r="22855" ht="12.75" hidden="1" customHeight="1" x14ac:dyDescent="0.2"/>
    <row r="22856" ht="12.75" hidden="1" customHeight="1" x14ac:dyDescent="0.2"/>
    <row r="22857" ht="12.75" hidden="1" customHeight="1" x14ac:dyDescent="0.2"/>
    <row r="22858" ht="12.75" hidden="1" customHeight="1" x14ac:dyDescent="0.2"/>
    <row r="22859" ht="12.75" hidden="1" customHeight="1" x14ac:dyDescent="0.2"/>
    <row r="22860" ht="12.75" hidden="1" customHeight="1" x14ac:dyDescent="0.2"/>
    <row r="22861" ht="12.75" hidden="1" customHeight="1" x14ac:dyDescent="0.2"/>
    <row r="22862" ht="12.75" hidden="1" customHeight="1" x14ac:dyDescent="0.2"/>
    <row r="22863" ht="12.75" hidden="1" customHeight="1" x14ac:dyDescent="0.2"/>
    <row r="22864" ht="12.75" hidden="1" customHeight="1" x14ac:dyDescent="0.2"/>
    <row r="22865" ht="12.75" hidden="1" customHeight="1" x14ac:dyDescent="0.2"/>
    <row r="22866" ht="12.75" hidden="1" customHeight="1" x14ac:dyDescent="0.2"/>
    <row r="22867" ht="12.75" hidden="1" customHeight="1" x14ac:dyDescent="0.2"/>
    <row r="22868" ht="12.75" hidden="1" customHeight="1" x14ac:dyDescent="0.2"/>
    <row r="22869" ht="12.75" hidden="1" customHeight="1" x14ac:dyDescent="0.2"/>
    <row r="22870" ht="12.75" hidden="1" customHeight="1" x14ac:dyDescent="0.2"/>
    <row r="22871" ht="12.75" hidden="1" customHeight="1" x14ac:dyDescent="0.2"/>
    <row r="22872" ht="12.75" hidden="1" customHeight="1" x14ac:dyDescent="0.2"/>
    <row r="22873" ht="12.75" hidden="1" customHeight="1" x14ac:dyDescent="0.2"/>
    <row r="22874" ht="12.75" hidden="1" customHeight="1" x14ac:dyDescent="0.2"/>
    <row r="22875" ht="12.75" hidden="1" customHeight="1" x14ac:dyDescent="0.2"/>
    <row r="22876" ht="12.75" hidden="1" customHeight="1" x14ac:dyDescent="0.2"/>
    <row r="22877" ht="12.75" hidden="1" customHeight="1" x14ac:dyDescent="0.2"/>
    <row r="22878" ht="12.75" hidden="1" customHeight="1" x14ac:dyDescent="0.2"/>
    <row r="22879" ht="12.75" hidden="1" customHeight="1" x14ac:dyDescent="0.2"/>
    <row r="22880" ht="12.75" hidden="1" customHeight="1" x14ac:dyDescent="0.2"/>
    <row r="22881" ht="12.75" hidden="1" customHeight="1" x14ac:dyDescent="0.2"/>
    <row r="22882" ht="12.75" hidden="1" customHeight="1" x14ac:dyDescent="0.2"/>
    <row r="22883" ht="12.75" hidden="1" customHeight="1" x14ac:dyDescent="0.2"/>
    <row r="22884" ht="12.75" hidden="1" customHeight="1" x14ac:dyDescent="0.2"/>
    <row r="22885" ht="12.75" hidden="1" customHeight="1" x14ac:dyDescent="0.2"/>
    <row r="22886" ht="12.75" hidden="1" customHeight="1" x14ac:dyDescent="0.2"/>
    <row r="22887" ht="12.75" hidden="1" customHeight="1" x14ac:dyDescent="0.2"/>
    <row r="22888" ht="12.75" hidden="1" customHeight="1" x14ac:dyDescent="0.2"/>
    <row r="22889" ht="12.75" hidden="1" customHeight="1" x14ac:dyDescent="0.2"/>
    <row r="22890" ht="12.75" hidden="1" customHeight="1" x14ac:dyDescent="0.2"/>
    <row r="22891" ht="12.75" hidden="1" customHeight="1" x14ac:dyDescent="0.2"/>
    <row r="22892" ht="12.75" hidden="1" customHeight="1" x14ac:dyDescent="0.2"/>
    <row r="22893" ht="12.75" hidden="1" customHeight="1" x14ac:dyDescent="0.2"/>
    <row r="22894" ht="12.75" hidden="1" customHeight="1" x14ac:dyDescent="0.2"/>
    <row r="22895" ht="12.75" hidden="1" customHeight="1" x14ac:dyDescent="0.2"/>
    <row r="22896" ht="12.75" hidden="1" customHeight="1" x14ac:dyDescent="0.2"/>
    <row r="22897" ht="12.75" hidden="1" customHeight="1" x14ac:dyDescent="0.2"/>
    <row r="22898" ht="12.75" hidden="1" customHeight="1" x14ac:dyDescent="0.2"/>
    <row r="22899" ht="12.75" hidden="1" customHeight="1" x14ac:dyDescent="0.2"/>
    <row r="22900" ht="12.75" hidden="1" customHeight="1" x14ac:dyDescent="0.2"/>
    <row r="22901" ht="12.75" hidden="1" customHeight="1" x14ac:dyDescent="0.2"/>
    <row r="22902" ht="12.75" hidden="1" customHeight="1" x14ac:dyDescent="0.2"/>
    <row r="22903" ht="12.75" hidden="1" customHeight="1" x14ac:dyDescent="0.2"/>
    <row r="22904" ht="12.75" hidden="1" customHeight="1" x14ac:dyDescent="0.2"/>
    <row r="22905" ht="12.75" hidden="1" customHeight="1" x14ac:dyDescent="0.2"/>
    <row r="22906" ht="12.75" hidden="1" customHeight="1" x14ac:dyDescent="0.2"/>
    <row r="22907" ht="12.75" hidden="1" customHeight="1" x14ac:dyDescent="0.2"/>
    <row r="22908" ht="12.75" hidden="1" customHeight="1" x14ac:dyDescent="0.2"/>
    <row r="22909" ht="12.75" hidden="1" customHeight="1" x14ac:dyDescent="0.2"/>
    <row r="22910" ht="12.75" hidden="1" customHeight="1" x14ac:dyDescent="0.2"/>
    <row r="22911" ht="12.75" hidden="1" customHeight="1" x14ac:dyDescent="0.2"/>
    <row r="22912" ht="12.75" hidden="1" customHeight="1" x14ac:dyDescent="0.2"/>
    <row r="22913" ht="12.75" hidden="1" customHeight="1" x14ac:dyDescent="0.2"/>
    <row r="22914" ht="12.75" hidden="1" customHeight="1" x14ac:dyDescent="0.2"/>
    <row r="22915" ht="12.75" hidden="1" customHeight="1" x14ac:dyDescent="0.2"/>
    <row r="22916" ht="12.75" hidden="1" customHeight="1" x14ac:dyDescent="0.2"/>
    <row r="22917" ht="12.75" hidden="1" customHeight="1" x14ac:dyDescent="0.2"/>
    <row r="22918" ht="12.75" hidden="1" customHeight="1" x14ac:dyDescent="0.2"/>
    <row r="22919" ht="12.75" hidden="1" customHeight="1" x14ac:dyDescent="0.2"/>
    <row r="22920" ht="12.75" hidden="1" customHeight="1" x14ac:dyDescent="0.2"/>
    <row r="22921" ht="12.75" hidden="1" customHeight="1" x14ac:dyDescent="0.2"/>
    <row r="22922" ht="12.75" hidden="1" customHeight="1" x14ac:dyDescent="0.2"/>
    <row r="22923" ht="12.75" hidden="1" customHeight="1" x14ac:dyDescent="0.2"/>
    <row r="22924" ht="12.75" hidden="1" customHeight="1" x14ac:dyDescent="0.2"/>
    <row r="22925" ht="12.75" hidden="1" customHeight="1" x14ac:dyDescent="0.2"/>
    <row r="22926" ht="12.75" hidden="1" customHeight="1" x14ac:dyDescent="0.2"/>
    <row r="22927" ht="12.75" hidden="1" customHeight="1" x14ac:dyDescent="0.2"/>
    <row r="22928" ht="12.75" hidden="1" customHeight="1" x14ac:dyDescent="0.2"/>
    <row r="22929" ht="12.75" hidden="1" customHeight="1" x14ac:dyDescent="0.2"/>
    <row r="22930" ht="12.75" hidden="1" customHeight="1" x14ac:dyDescent="0.2"/>
    <row r="22931" ht="12.75" hidden="1" customHeight="1" x14ac:dyDescent="0.2"/>
    <row r="22932" ht="12.75" hidden="1" customHeight="1" x14ac:dyDescent="0.2"/>
    <row r="22933" ht="12.75" hidden="1" customHeight="1" x14ac:dyDescent="0.2"/>
    <row r="22934" ht="12.75" hidden="1" customHeight="1" x14ac:dyDescent="0.2"/>
    <row r="22935" ht="12.75" hidden="1" customHeight="1" x14ac:dyDescent="0.2"/>
    <row r="22936" ht="12.75" hidden="1" customHeight="1" x14ac:dyDescent="0.2"/>
    <row r="22937" ht="12.75" hidden="1" customHeight="1" x14ac:dyDescent="0.2"/>
    <row r="22938" ht="12.75" hidden="1" customHeight="1" x14ac:dyDescent="0.2"/>
    <row r="22939" ht="12.75" hidden="1" customHeight="1" x14ac:dyDescent="0.2"/>
    <row r="22940" ht="12.75" hidden="1" customHeight="1" x14ac:dyDescent="0.2"/>
    <row r="22941" ht="12.75" hidden="1" customHeight="1" x14ac:dyDescent="0.2"/>
    <row r="22942" ht="12.75" hidden="1" customHeight="1" x14ac:dyDescent="0.2"/>
    <row r="22943" ht="12.75" hidden="1" customHeight="1" x14ac:dyDescent="0.2"/>
    <row r="22944" ht="12.75" hidden="1" customHeight="1" x14ac:dyDescent="0.2"/>
    <row r="22945" ht="12.75" hidden="1" customHeight="1" x14ac:dyDescent="0.2"/>
    <row r="22946" ht="12.75" hidden="1" customHeight="1" x14ac:dyDescent="0.2"/>
    <row r="22947" ht="12.75" hidden="1" customHeight="1" x14ac:dyDescent="0.2"/>
    <row r="22948" ht="12.75" hidden="1" customHeight="1" x14ac:dyDescent="0.2"/>
    <row r="22949" ht="12.75" hidden="1" customHeight="1" x14ac:dyDescent="0.2"/>
    <row r="22950" ht="12.75" hidden="1" customHeight="1" x14ac:dyDescent="0.2"/>
    <row r="22951" ht="12.75" hidden="1" customHeight="1" x14ac:dyDescent="0.2"/>
    <row r="22952" ht="12.75" hidden="1" customHeight="1" x14ac:dyDescent="0.2"/>
    <row r="22953" ht="12.75" hidden="1" customHeight="1" x14ac:dyDescent="0.2"/>
    <row r="22954" ht="12.75" hidden="1" customHeight="1" x14ac:dyDescent="0.2"/>
    <row r="22955" ht="12.75" hidden="1" customHeight="1" x14ac:dyDescent="0.2"/>
    <row r="22956" ht="12.75" hidden="1" customHeight="1" x14ac:dyDescent="0.2"/>
    <row r="22957" ht="12.75" hidden="1" customHeight="1" x14ac:dyDescent="0.2"/>
    <row r="22958" ht="12.75" hidden="1" customHeight="1" x14ac:dyDescent="0.2"/>
    <row r="22959" ht="12.75" hidden="1" customHeight="1" x14ac:dyDescent="0.2"/>
    <row r="22960" ht="12.75" hidden="1" customHeight="1" x14ac:dyDescent="0.2"/>
    <row r="22961" ht="12.75" hidden="1" customHeight="1" x14ac:dyDescent="0.2"/>
    <row r="22962" ht="12.75" hidden="1" customHeight="1" x14ac:dyDescent="0.2"/>
    <row r="22963" ht="12.75" hidden="1" customHeight="1" x14ac:dyDescent="0.2"/>
    <row r="22964" ht="12.75" hidden="1" customHeight="1" x14ac:dyDescent="0.2"/>
    <row r="22965" ht="12.75" hidden="1" customHeight="1" x14ac:dyDescent="0.2"/>
    <row r="22966" ht="12.75" hidden="1" customHeight="1" x14ac:dyDescent="0.2"/>
    <row r="22967" ht="12.75" hidden="1" customHeight="1" x14ac:dyDescent="0.2"/>
    <row r="22968" ht="12.75" hidden="1" customHeight="1" x14ac:dyDescent="0.2"/>
    <row r="22969" ht="12.75" hidden="1" customHeight="1" x14ac:dyDescent="0.2"/>
    <row r="22970" ht="12.75" hidden="1" customHeight="1" x14ac:dyDescent="0.2"/>
    <row r="22971" ht="12.75" hidden="1" customHeight="1" x14ac:dyDescent="0.2"/>
    <row r="22972" ht="12.75" hidden="1" customHeight="1" x14ac:dyDescent="0.2"/>
    <row r="22973" ht="12.75" hidden="1" customHeight="1" x14ac:dyDescent="0.2"/>
    <row r="22974" ht="12.75" hidden="1" customHeight="1" x14ac:dyDescent="0.2"/>
    <row r="22975" ht="12.75" hidden="1" customHeight="1" x14ac:dyDescent="0.2"/>
    <row r="22976" ht="12.75" hidden="1" customHeight="1" x14ac:dyDescent="0.2"/>
    <row r="22977" ht="12.75" hidden="1" customHeight="1" x14ac:dyDescent="0.2"/>
    <row r="22978" ht="12.75" hidden="1" customHeight="1" x14ac:dyDescent="0.2"/>
    <row r="22979" ht="12.75" hidden="1" customHeight="1" x14ac:dyDescent="0.2"/>
    <row r="22980" ht="12.75" hidden="1" customHeight="1" x14ac:dyDescent="0.2"/>
    <row r="22981" ht="12.75" hidden="1" customHeight="1" x14ac:dyDescent="0.2"/>
    <row r="22982" ht="12.75" hidden="1" customHeight="1" x14ac:dyDescent="0.2"/>
    <row r="22983" ht="12.75" hidden="1" customHeight="1" x14ac:dyDescent="0.2"/>
    <row r="22984" ht="12.75" hidden="1" customHeight="1" x14ac:dyDescent="0.2"/>
    <row r="22985" ht="12.75" hidden="1" customHeight="1" x14ac:dyDescent="0.2"/>
    <row r="22986" ht="12.75" hidden="1" customHeight="1" x14ac:dyDescent="0.2"/>
    <row r="22987" ht="12.75" hidden="1" customHeight="1" x14ac:dyDescent="0.2"/>
    <row r="22988" ht="12.75" hidden="1" customHeight="1" x14ac:dyDescent="0.2"/>
    <row r="22989" ht="12.75" hidden="1" customHeight="1" x14ac:dyDescent="0.2"/>
    <row r="22990" ht="12.75" hidden="1" customHeight="1" x14ac:dyDescent="0.2"/>
    <row r="22991" ht="12.75" hidden="1" customHeight="1" x14ac:dyDescent="0.2"/>
    <row r="22992" ht="12.75" hidden="1" customHeight="1" x14ac:dyDescent="0.2"/>
    <row r="22993" ht="12.75" hidden="1" customHeight="1" x14ac:dyDescent="0.2"/>
    <row r="22994" ht="12.75" hidden="1" customHeight="1" x14ac:dyDescent="0.2"/>
    <row r="22995" ht="12.75" hidden="1" customHeight="1" x14ac:dyDescent="0.2"/>
    <row r="22996" ht="12.75" hidden="1" customHeight="1" x14ac:dyDescent="0.2"/>
    <row r="22997" ht="12.75" hidden="1" customHeight="1" x14ac:dyDescent="0.2"/>
    <row r="22998" ht="12.75" hidden="1" customHeight="1" x14ac:dyDescent="0.2"/>
    <row r="22999" ht="12.75" hidden="1" customHeight="1" x14ac:dyDescent="0.2"/>
    <row r="23000" ht="12.75" hidden="1" customHeight="1" x14ac:dyDescent="0.2"/>
    <row r="23001" ht="12.75" hidden="1" customHeight="1" x14ac:dyDescent="0.2"/>
    <row r="23002" ht="12.75" hidden="1" customHeight="1" x14ac:dyDescent="0.2"/>
    <row r="23003" ht="12.75" hidden="1" customHeight="1" x14ac:dyDescent="0.2"/>
    <row r="23004" ht="12.75" hidden="1" customHeight="1" x14ac:dyDescent="0.2"/>
    <row r="23005" ht="12.75" hidden="1" customHeight="1" x14ac:dyDescent="0.2"/>
    <row r="23006" ht="12.75" hidden="1" customHeight="1" x14ac:dyDescent="0.2"/>
    <row r="23007" ht="12.75" hidden="1" customHeight="1" x14ac:dyDescent="0.2"/>
    <row r="23008" ht="12.75" hidden="1" customHeight="1" x14ac:dyDescent="0.2"/>
    <row r="23009" ht="12.75" hidden="1" customHeight="1" x14ac:dyDescent="0.2"/>
    <row r="23010" ht="12.75" hidden="1" customHeight="1" x14ac:dyDescent="0.2"/>
    <row r="23011" ht="12.75" hidden="1" customHeight="1" x14ac:dyDescent="0.2"/>
    <row r="23012" ht="12.75" hidden="1" customHeight="1" x14ac:dyDescent="0.2"/>
    <row r="23013" ht="12.75" hidden="1" customHeight="1" x14ac:dyDescent="0.2"/>
    <row r="23014" ht="12.75" hidden="1" customHeight="1" x14ac:dyDescent="0.2"/>
    <row r="23015" ht="12.75" hidden="1" customHeight="1" x14ac:dyDescent="0.2"/>
    <row r="23016" ht="12.75" hidden="1" customHeight="1" x14ac:dyDescent="0.2"/>
    <row r="23017" ht="12.75" hidden="1" customHeight="1" x14ac:dyDescent="0.2"/>
    <row r="23018" ht="12.75" hidden="1" customHeight="1" x14ac:dyDescent="0.2"/>
    <row r="23019" ht="12.75" hidden="1" customHeight="1" x14ac:dyDescent="0.2"/>
    <row r="23020" ht="12.75" hidden="1" customHeight="1" x14ac:dyDescent="0.2"/>
    <row r="23021" ht="12.75" hidden="1" customHeight="1" x14ac:dyDescent="0.2"/>
    <row r="23022" ht="12.75" hidden="1" customHeight="1" x14ac:dyDescent="0.2"/>
    <row r="23023" ht="12.75" hidden="1" customHeight="1" x14ac:dyDescent="0.2"/>
    <row r="23024" ht="12.75" hidden="1" customHeight="1" x14ac:dyDescent="0.2"/>
    <row r="23025" ht="12.75" hidden="1" customHeight="1" x14ac:dyDescent="0.2"/>
    <row r="23026" ht="12.75" hidden="1" customHeight="1" x14ac:dyDescent="0.2"/>
    <row r="23027" ht="12.75" hidden="1" customHeight="1" x14ac:dyDescent="0.2"/>
    <row r="23028" ht="12.75" hidden="1" customHeight="1" x14ac:dyDescent="0.2"/>
    <row r="23029" ht="12.75" hidden="1" customHeight="1" x14ac:dyDescent="0.2"/>
    <row r="23030" ht="12.75" hidden="1" customHeight="1" x14ac:dyDescent="0.2"/>
    <row r="23031" ht="12.75" hidden="1" customHeight="1" x14ac:dyDescent="0.2"/>
    <row r="23032" ht="12.75" hidden="1" customHeight="1" x14ac:dyDescent="0.2"/>
    <row r="23033" ht="12.75" hidden="1" customHeight="1" x14ac:dyDescent="0.2"/>
    <row r="23034" ht="12.75" hidden="1" customHeight="1" x14ac:dyDescent="0.2"/>
    <row r="23035" ht="12.75" hidden="1" customHeight="1" x14ac:dyDescent="0.2"/>
    <row r="23036" ht="12.75" hidden="1" customHeight="1" x14ac:dyDescent="0.2"/>
    <row r="23037" ht="12.75" hidden="1" customHeight="1" x14ac:dyDescent="0.2"/>
    <row r="23038" ht="12.75" hidden="1" customHeight="1" x14ac:dyDescent="0.2"/>
    <row r="23039" ht="12.75" hidden="1" customHeight="1" x14ac:dyDescent="0.2"/>
    <row r="23040" ht="12.75" hidden="1" customHeight="1" x14ac:dyDescent="0.2"/>
    <row r="23041" ht="12.75" hidden="1" customHeight="1" x14ac:dyDescent="0.2"/>
    <row r="23042" ht="12.75" hidden="1" customHeight="1" x14ac:dyDescent="0.2"/>
    <row r="23043" ht="12.75" hidden="1" customHeight="1" x14ac:dyDescent="0.2"/>
    <row r="23044" ht="12.75" hidden="1" customHeight="1" x14ac:dyDescent="0.2"/>
    <row r="23045" ht="12.75" hidden="1" customHeight="1" x14ac:dyDescent="0.2"/>
    <row r="23046" ht="12.75" hidden="1" customHeight="1" x14ac:dyDescent="0.2"/>
    <row r="23047" ht="12.75" hidden="1" customHeight="1" x14ac:dyDescent="0.2"/>
    <row r="23048" ht="12.75" hidden="1" customHeight="1" x14ac:dyDescent="0.2"/>
    <row r="23049" ht="12.75" hidden="1" customHeight="1" x14ac:dyDescent="0.2"/>
    <row r="23050" ht="12.75" hidden="1" customHeight="1" x14ac:dyDescent="0.2"/>
    <row r="23051" ht="12.75" hidden="1" customHeight="1" x14ac:dyDescent="0.2"/>
    <row r="23052" ht="12.75" hidden="1" customHeight="1" x14ac:dyDescent="0.2"/>
    <row r="23053" ht="12.75" hidden="1" customHeight="1" x14ac:dyDescent="0.2"/>
    <row r="23054" ht="12.75" hidden="1" customHeight="1" x14ac:dyDescent="0.2"/>
    <row r="23055" ht="12.75" hidden="1" customHeight="1" x14ac:dyDescent="0.2"/>
    <row r="23056" ht="12.75" hidden="1" customHeight="1" x14ac:dyDescent="0.2"/>
    <row r="23057" ht="12.75" hidden="1" customHeight="1" x14ac:dyDescent="0.2"/>
    <row r="23058" ht="12.75" hidden="1" customHeight="1" x14ac:dyDescent="0.2"/>
    <row r="23059" ht="12.75" hidden="1" customHeight="1" x14ac:dyDescent="0.2"/>
    <row r="23060" ht="12.75" hidden="1" customHeight="1" x14ac:dyDescent="0.2"/>
    <row r="23061" ht="12.75" hidden="1" customHeight="1" x14ac:dyDescent="0.2"/>
    <row r="23062" ht="12.75" hidden="1" customHeight="1" x14ac:dyDescent="0.2"/>
    <row r="23063" ht="12.75" hidden="1" customHeight="1" x14ac:dyDescent="0.2"/>
    <row r="23064" ht="12.75" hidden="1" customHeight="1" x14ac:dyDescent="0.2"/>
    <row r="23065" ht="12.75" hidden="1" customHeight="1" x14ac:dyDescent="0.2"/>
    <row r="23066" ht="12.75" hidden="1" customHeight="1" x14ac:dyDescent="0.2"/>
    <row r="23067" ht="12.75" hidden="1" customHeight="1" x14ac:dyDescent="0.2"/>
    <row r="23068" ht="12.75" hidden="1" customHeight="1" x14ac:dyDescent="0.2"/>
    <row r="23069" ht="12.75" hidden="1" customHeight="1" x14ac:dyDescent="0.2"/>
    <row r="23070" ht="12.75" hidden="1" customHeight="1" x14ac:dyDescent="0.2"/>
    <row r="23071" ht="12.75" hidden="1" customHeight="1" x14ac:dyDescent="0.2"/>
    <row r="23072" ht="12.75" hidden="1" customHeight="1" x14ac:dyDescent="0.2"/>
    <row r="23073" ht="12.75" hidden="1" customHeight="1" x14ac:dyDescent="0.2"/>
    <row r="23074" ht="12.75" hidden="1" customHeight="1" x14ac:dyDescent="0.2"/>
    <row r="23075" ht="12.75" hidden="1" customHeight="1" x14ac:dyDescent="0.2"/>
    <row r="23076" ht="12.75" hidden="1" customHeight="1" x14ac:dyDescent="0.2"/>
    <row r="23077" ht="12.75" hidden="1" customHeight="1" x14ac:dyDescent="0.2"/>
    <row r="23078" ht="12.75" hidden="1" customHeight="1" x14ac:dyDescent="0.2"/>
    <row r="23079" ht="12.75" hidden="1" customHeight="1" x14ac:dyDescent="0.2"/>
    <row r="23080" ht="12.75" hidden="1" customHeight="1" x14ac:dyDescent="0.2"/>
    <row r="23081" ht="12.75" hidden="1" customHeight="1" x14ac:dyDescent="0.2"/>
    <row r="23082" ht="12.75" hidden="1" customHeight="1" x14ac:dyDescent="0.2"/>
    <row r="23083" ht="12.75" hidden="1" customHeight="1" x14ac:dyDescent="0.2"/>
    <row r="23084" ht="12.75" hidden="1" customHeight="1" x14ac:dyDescent="0.2"/>
    <row r="23085" ht="12.75" hidden="1" customHeight="1" x14ac:dyDescent="0.2"/>
    <row r="23086" ht="12.75" hidden="1" customHeight="1" x14ac:dyDescent="0.2"/>
    <row r="23087" ht="12.75" hidden="1" customHeight="1" x14ac:dyDescent="0.2"/>
    <row r="23088" ht="12.75" hidden="1" customHeight="1" x14ac:dyDescent="0.2"/>
    <row r="23089" ht="12.75" hidden="1" customHeight="1" x14ac:dyDescent="0.2"/>
    <row r="23090" ht="12.75" hidden="1" customHeight="1" x14ac:dyDescent="0.2"/>
    <row r="23091" ht="12.75" hidden="1" customHeight="1" x14ac:dyDescent="0.2"/>
    <row r="23092" ht="12.75" hidden="1" customHeight="1" x14ac:dyDescent="0.2"/>
    <row r="23093" ht="12.75" hidden="1" customHeight="1" x14ac:dyDescent="0.2"/>
    <row r="23094" ht="12.75" hidden="1" customHeight="1" x14ac:dyDescent="0.2"/>
    <row r="23095" ht="12.75" hidden="1" customHeight="1" x14ac:dyDescent="0.2"/>
    <row r="23096" ht="12.75" hidden="1" customHeight="1" x14ac:dyDescent="0.2"/>
    <row r="23097" ht="12.75" hidden="1" customHeight="1" x14ac:dyDescent="0.2"/>
    <row r="23098" ht="12.75" hidden="1" customHeight="1" x14ac:dyDescent="0.2"/>
    <row r="23099" ht="12.75" hidden="1" customHeight="1" x14ac:dyDescent="0.2"/>
    <row r="23100" ht="12.75" hidden="1" customHeight="1" x14ac:dyDescent="0.2"/>
    <row r="23101" ht="12.75" hidden="1" customHeight="1" x14ac:dyDescent="0.2"/>
    <row r="23102" ht="12.75" hidden="1" customHeight="1" x14ac:dyDescent="0.2"/>
    <row r="23103" ht="12.75" hidden="1" customHeight="1" x14ac:dyDescent="0.2"/>
    <row r="23104" ht="12.75" hidden="1" customHeight="1" x14ac:dyDescent="0.2"/>
    <row r="23105" ht="12.75" hidden="1" customHeight="1" x14ac:dyDescent="0.2"/>
    <row r="23106" ht="12.75" hidden="1" customHeight="1" x14ac:dyDescent="0.2"/>
    <row r="23107" ht="12.75" hidden="1" customHeight="1" x14ac:dyDescent="0.2"/>
    <row r="23108" ht="12.75" hidden="1" customHeight="1" x14ac:dyDescent="0.2"/>
    <row r="23109" ht="12.75" hidden="1" customHeight="1" x14ac:dyDescent="0.2"/>
    <row r="23110" ht="12.75" hidden="1" customHeight="1" x14ac:dyDescent="0.2"/>
    <row r="23111" ht="12.75" hidden="1" customHeight="1" x14ac:dyDescent="0.2"/>
    <row r="23112" ht="12.75" hidden="1" customHeight="1" x14ac:dyDescent="0.2"/>
    <row r="23113" ht="12.75" hidden="1" customHeight="1" x14ac:dyDescent="0.2"/>
    <row r="23114" ht="12.75" hidden="1" customHeight="1" x14ac:dyDescent="0.2"/>
    <row r="23115" ht="12.75" hidden="1" customHeight="1" x14ac:dyDescent="0.2"/>
    <row r="23116" ht="12.75" hidden="1" customHeight="1" x14ac:dyDescent="0.2"/>
    <row r="23117" ht="12.75" hidden="1" customHeight="1" x14ac:dyDescent="0.2"/>
    <row r="23118" ht="12.75" hidden="1" customHeight="1" x14ac:dyDescent="0.2"/>
    <row r="23119" ht="12.75" hidden="1" customHeight="1" x14ac:dyDescent="0.2"/>
    <row r="23120" ht="12.75" hidden="1" customHeight="1" x14ac:dyDescent="0.2"/>
    <row r="23121" ht="12.75" hidden="1" customHeight="1" x14ac:dyDescent="0.2"/>
    <row r="23122" ht="12.75" hidden="1" customHeight="1" x14ac:dyDescent="0.2"/>
    <row r="23123" ht="12.75" hidden="1" customHeight="1" x14ac:dyDescent="0.2"/>
    <row r="23124" ht="12.75" hidden="1" customHeight="1" x14ac:dyDescent="0.2"/>
    <row r="23125" ht="12.75" hidden="1" customHeight="1" x14ac:dyDescent="0.2"/>
    <row r="23126" ht="12.75" hidden="1" customHeight="1" x14ac:dyDescent="0.2"/>
    <row r="23127" ht="12.75" hidden="1" customHeight="1" x14ac:dyDescent="0.2"/>
    <row r="23128" ht="12.75" hidden="1" customHeight="1" x14ac:dyDescent="0.2"/>
    <row r="23129" ht="12.75" hidden="1" customHeight="1" x14ac:dyDescent="0.2"/>
    <row r="23130" ht="12.75" hidden="1" customHeight="1" x14ac:dyDescent="0.2"/>
    <row r="23131" ht="12.75" hidden="1" customHeight="1" x14ac:dyDescent="0.2"/>
    <row r="23132" ht="12.75" hidden="1" customHeight="1" x14ac:dyDescent="0.2"/>
    <row r="23133" ht="12.75" hidden="1" customHeight="1" x14ac:dyDescent="0.2"/>
    <row r="23134" ht="12.75" hidden="1" customHeight="1" x14ac:dyDescent="0.2"/>
    <row r="23135" ht="12.75" hidden="1" customHeight="1" x14ac:dyDescent="0.2"/>
    <row r="23136" ht="12.75" hidden="1" customHeight="1" x14ac:dyDescent="0.2"/>
    <row r="23137" ht="12.75" hidden="1" customHeight="1" x14ac:dyDescent="0.2"/>
    <row r="23138" ht="12.75" hidden="1" customHeight="1" x14ac:dyDescent="0.2"/>
    <row r="23139" ht="12.75" hidden="1" customHeight="1" x14ac:dyDescent="0.2"/>
    <row r="23140" ht="12.75" hidden="1" customHeight="1" x14ac:dyDescent="0.2"/>
    <row r="23141" ht="12.75" hidden="1" customHeight="1" x14ac:dyDescent="0.2"/>
    <row r="23142" ht="12.75" hidden="1" customHeight="1" x14ac:dyDescent="0.2"/>
    <row r="23143" ht="12.75" hidden="1" customHeight="1" x14ac:dyDescent="0.2"/>
    <row r="23144" ht="12.75" hidden="1" customHeight="1" x14ac:dyDescent="0.2"/>
    <row r="23145" ht="12.75" hidden="1" customHeight="1" x14ac:dyDescent="0.2"/>
    <row r="23146" ht="12.75" hidden="1" customHeight="1" x14ac:dyDescent="0.2"/>
    <row r="23147" ht="12.75" hidden="1" customHeight="1" x14ac:dyDescent="0.2"/>
    <row r="23148" ht="12.75" hidden="1" customHeight="1" x14ac:dyDescent="0.2"/>
    <row r="23149" ht="12.75" hidden="1" customHeight="1" x14ac:dyDescent="0.2"/>
    <row r="23150" ht="12.75" hidden="1" customHeight="1" x14ac:dyDescent="0.2"/>
    <row r="23151" ht="12.75" hidden="1" customHeight="1" x14ac:dyDescent="0.2"/>
    <row r="23152" ht="12.75" hidden="1" customHeight="1" x14ac:dyDescent="0.2"/>
    <row r="23153" ht="12.75" hidden="1" customHeight="1" x14ac:dyDescent="0.2"/>
    <row r="23154" ht="12.75" hidden="1" customHeight="1" x14ac:dyDescent="0.2"/>
    <row r="23155" ht="12.75" hidden="1" customHeight="1" x14ac:dyDescent="0.2"/>
    <row r="23156" ht="12.75" hidden="1" customHeight="1" x14ac:dyDescent="0.2"/>
    <row r="23157" ht="12.75" hidden="1" customHeight="1" x14ac:dyDescent="0.2"/>
    <row r="23158" ht="12.75" hidden="1" customHeight="1" x14ac:dyDescent="0.2"/>
    <row r="23159" ht="12.75" hidden="1" customHeight="1" x14ac:dyDescent="0.2"/>
    <row r="23160" ht="12.75" hidden="1" customHeight="1" x14ac:dyDescent="0.2"/>
    <row r="23161" ht="12.75" hidden="1" customHeight="1" x14ac:dyDescent="0.2"/>
    <row r="23162" ht="12.75" hidden="1" customHeight="1" x14ac:dyDescent="0.2"/>
    <row r="23163" ht="12.75" hidden="1" customHeight="1" x14ac:dyDescent="0.2"/>
    <row r="23164" ht="12.75" hidden="1" customHeight="1" x14ac:dyDescent="0.2"/>
    <row r="23165" ht="12.75" hidden="1" customHeight="1" x14ac:dyDescent="0.2"/>
    <row r="23166" ht="12.75" hidden="1" customHeight="1" x14ac:dyDescent="0.2"/>
    <row r="23167" ht="12.75" hidden="1" customHeight="1" x14ac:dyDescent="0.2"/>
    <row r="23168" ht="12.75" hidden="1" customHeight="1" x14ac:dyDescent="0.2"/>
    <row r="23169" ht="12.75" hidden="1" customHeight="1" x14ac:dyDescent="0.2"/>
    <row r="23170" ht="12.75" hidden="1" customHeight="1" x14ac:dyDescent="0.2"/>
    <row r="23171" ht="12.75" hidden="1" customHeight="1" x14ac:dyDescent="0.2"/>
    <row r="23172" ht="12.75" hidden="1" customHeight="1" x14ac:dyDescent="0.2"/>
    <row r="23173" ht="12.75" hidden="1" customHeight="1" x14ac:dyDescent="0.2"/>
    <row r="23174" ht="12.75" hidden="1" customHeight="1" x14ac:dyDescent="0.2"/>
    <row r="23175" ht="12.75" hidden="1" customHeight="1" x14ac:dyDescent="0.2"/>
    <row r="23176" ht="12.75" hidden="1" customHeight="1" x14ac:dyDescent="0.2"/>
    <row r="23177" ht="12.75" hidden="1" customHeight="1" x14ac:dyDescent="0.2"/>
    <row r="23178" ht="12.75" hidden="1" customHeight="1" x14ac:dyDescent="0.2"/>
    <row r="23179" ht="12.75" hidden="1" customHeight="1" x14ac:dyDescent="0.2"/>
    <row r="23180" ht="12.75" hidden="1" customHeight="1" x14ac:dyDescent="0.2"/>
    <row r="23181" ht="12.75" hidden="1" customHeight="1" x14ac:dyDescent="0.2"/>
    <row r="23182" ht="12.75" hidden="1" customHeight="1" x14ac:dyDescent="0.2"/>
    <row r="23183" ht="12.75" hidden="1" customHeight="1" x14ac:dyDescent="0.2"/>
    <row r="23184" ht="12.75" hidden="1" customHeight="1" x14ac:dyDescent="0.2"/>
    <row r="23185" ht="12.75" hidden="1" customHeight="1" x14ac:dyDescent="0.2"/>
    <row r="23186" ht="12.75" hidden="1" customHeight="1" x14ac:dyDescent="0.2"/>
    <row r="23187" ht="12.75" hidden="1" customHeight="1" x14ac:dyDescent="0.2"/>
    <row r="23188" ht="12.75" hidden="1" customHeight="1" x14ac:dyDescent="0.2"/>
    <row r="23189" ht="12.75" hidden="1" customHeight="1" x14ac:dyDescent="0.2"/>
    <row r="23190" ht="12.75" hidden="1" customHeight="1" x14ac:dyDescent="0.2"/>
    <row r="23191" ht="12.75" hidden="1" customHeight="1" x14ac:dyDescent="0.2"/>
    <row r="23192" ht="12.75" hidden="1" customHeight="1" x14ac:dyDescent="0.2"/>
    <row r="23193" ht="12.75" hidden="1" customHeight="1" x14ac:dyDescent="0.2"/>
    <row r="23194" ht="12.75" hidden="1" customHeight="1" x14ac:dyDescent="0.2"/>
    <row r="23195" ht="12.75" hidden="1" customHeight="1" x14ac:dyDescent="0.2"/>
    <row r="23196" ht="12.75" hidden="1" customHeight="1" x14ac:dyDescent="0.2"/>
    <row r="23197" ht="12.75" hidden="1" customHeight="1" x14ac:dyDescent="0.2"/>
    <row r="23198" ht="12.75" hidden="1" customHeight="1" x14ac:dyDescent="0.2"/>
    <row r="23199" ht="12.75" hidden="1" customHeight="1" x14ac:dyDescent="0.2"/>
    <row r="23200" ht="12.75" hidden="1" customHeight="1" x14ac:dyDescent="0.2"/>
    <row r="23201" ht="12.75" hidden="1" customHeight="1" x14ac:dyDescent="0.2"/>
    <row r="23202" ht="12.75" hidden="1" customHeight="1" x14ac:dyDescent="0.2"/>
    <row r="23203" ht="12.75" hidden="1" customHeight="1" x14ac:dyDescent="0.2"/>
    <row r="23204" ht="12.75" hidden="1" customHeight="1" x14ac:dyDescent="0.2"/>
    <row r="23205" ht="12.75" hidden="1" customHeight="1" x14ac:dyDescent="0.2"/>
    <row r="23206" ht="12.75" hidden="1" customHeight="1" x14ac:dyDescent="0.2"/>
    <row r="23207" ht="12.75" hidden="1" customHeight="1" x14ac:dyDescent="0.2"/>
    <row r="23208" ht="12.75" hidden="1" customHeight="1" x14ac:dyDescent="0.2"/>
    <row r="23209" ht="12.75" hidden="1" customHeight="1" x14ac:dyDescent="0.2"/>
    <row r="23210" ht="12.75" hidden="1" customHeight="1" x14ac:dyDescent="0.2"/>
    <row r="23211" ht="12.75" hidden="1" customHeight="1" x14ac:dyDescent="0.2"/>
    <row r="23212" ht="12.75" hidden="1" customHeight="1" x14ac:dyDescent="0.2"/>
    <row r="23213" ht="12.75" hidden="1" customHeight="1" x14ac:dyDescent="0.2"/>
    <row r="23214" ht="12.75" hidden="1" customHeight="1" x14ac:dyDescent="0.2"/>
    <row r="23215" ht="12.75" hidden="1" customHeight="1" x14ac:dyDescent="0.2"/>
    <row r="23216" ht="12.75" hidden="1" customHeight="1" x14ac:dyDescent="0.2"/>
    <row r="23217" ht="12.75" hidden="1" customHeight="1" x14ac:dyDescent="0.2"/>
    <row r="23218" ht="12.75" hidden="1" customHeight="1" x14ac:dyDescent="0.2"/>
    <row r="23219" ht="12.75" hidden="1" customHeight="1" x14ac:dyDescent="0.2"/>
    <row r="23220" ht="12.75" hidden="1" customHeight="1" x14ac:dyDescent="0.2"/>
    <row r="23221" ht="12.75" hidden="1" customHeight="1" x14ac:dyDescent="0.2"/>
    <row r="23222" ht="12.75" hidden="1" customHeight="1" x14ac:dyDescent="0.2"/>
    <row r="23223" ht="12.75" hidden="1" customHeight="1" x14ac:dyDescent="0.2"/>
    <row r="23224" ht="12.75" hidden="1" customHeight="1" x14ac:dyDescent="0.2"/>
    <row r="23225" ht="12.75" hidden="1" customHeight="1" x14ac:dyDescent="0.2"/>
    <row r="23226" ht="12.75" hidden="1" customHeight="1" x14ac:dyDescent="0.2"/>
    <row r="23227" ht="12.75" hidden="1" customHeight="1" x14ac:dyDescent="0.2"/>
    <row r="23228" ht="12.75" hidden="1" customHeight="1" x14ac:dyDescent="0.2"/>
    <row r="23229" ht="12.75" hidden="1" customHeight="1" x14ac:dyDescent="0.2"/>
    <row r="23230" ht="12.75" hidden="1" customHeight="1" x14ac:dyDescent="0.2"/>
    <row r="23231" ht="12.75" hidden="1" customHeight="1" x14ac:dyDescent="0.2"/>
    <row r="23232" ht="12.75" hidden="1" customHeight="1" x14ac:dyDescent="0.2"/>
    <row r="23233" ht="12.75" hidden="1" customHeight="1" x14ac:dyDescent="0.2"/>
    <row r="23234" ht="12.75" hidden="1" customHeight="1" x14ac:dyDescent="0.2"/>
    <row r="23235" ht="12.75" hidden="1" customHeight="1" x14ac:dyDescent="0.2"/>
    <row r="23236" ht="12.75" hidden="1" customHeight="1" x14ac:dyDescent="0.2"/>
    <row r="23237" ht="12.75" hidden="1" customHeight="1" x14ac:dyDescent="0.2"/>
    <row r="23238" ht="12.75" hidden="1" customHeight="1" x14ac:dyDescent="0.2"/>
    <row r="23239" ht="12.75" hidden="1" customHeight="1" x14ac:dyDescent="0.2"/>
    <row r="23240" ht="12.75" hidden="1" customHeight="1" x14ac:dyDescent="0.2"/>
    <row r="23241" ht="12.75" hidden="1" customHeight="1" x14ac:dyDescent="0.2"/>
    <row r="23242" ht="12.75" hidden="1" customHeight="1" x14ac:dyDescent="0.2"/>
    <row r="23243" ht="12.75" hidden="1" customHeight="1" x14ac:dyDescent="0.2"/>
    <row r="23244" ht="12.75" hidden="1" customHeight="1" x14ac:dyDescent="0.2"/>
    <row r="23245" ht="12.75" hidden="1" customHeight="1" x14ac:dyDescent="0.2"/>
    <row r="23246" ht="12.75" hidden="1" customHeight="1" x14ac:dyDescent="0.2"/>
    <row r="23247" ht="12.75" hidden="1" customHeight="1" x14ac:dyDescent="0.2"/>
    <row r="23248" ht="12.75" hidden="1" customHeight="1" x14ac:dyDescent="0.2"/>
    <row r="23249" ht="12.75" hidden="1" customHeight="1" x14ac:dyDescent="0.2"/>
    <row r="23250" ht="12.75" hidden="1" customHeight="1" x14ac:dyDescent="0.2"/>
    <row r="23251" ht="12.75" hidden="1" customHeight="1" x14ac:dyDescent="0.2"/>
    <row r="23252" ht="12.75" hidden="1" customHeight="1" x14ac:dyDescent="0.2"/>
    <row r="23253" ht="12.75" hidden="1" customHeight="1" x14ac:dyDescent="0.2"/>
    <row r="23254" ht="12.75" hidden="1" customHeight="1" x14ac:dyDescent="0.2"/>
    <row r="23255" ht="12.75" hidden="1" customHeight="1" x14ac:dyDescent="0.2"/>
    <row r="23256" ht="12.75" hidden="1" customHeight="1" x14ac:dyDescent="0.2"/>
    <row r="23257" ht="12.75" hidden="1" customHeight="1" x14ac:dyDescent="0.2"/>
    <row r="23258" ht="12.75" hidden="1" customHeight="1" x14ac:dyDescent="0.2"/>
    <row r="23259" ht="12.75" hidden="1" customHeight="1" x14ac:dyDescent="0.2"/>
    <row r="23260" ht="12.75" hidden="1" customHeight="1" x14ac:dyDescent="0.2"/>
    <row r="23261" ht="12.75" hidden="1" customHeight="1" x14ac:dyDescent="0.2"/>
    <row r="23262" ht="12.75" hidden="1" customHeight="1" x14ac:dyDescent="0.2"/>
    <row r="23263" ht="12.75" hidden="1" customHeight="1" x14ac:dyDescent="0.2"/>
    <row r="23264" ht="12.75" hidden="1" customHeight="1" x14ac:dyDescent="0.2"/>
    <row r="23265" ht="12.75" hidden="1" customHeight="1" x14ac:dyDescent="0.2"/>
    <row r="23266" ht="12.75" hidden="1" customHeight="1" x14ac:dyDescent="0.2"/>
    <row r="23267" ht="12.75" hidden="1" customHeight="1" x14ac:dyDescent="0.2"/>
    <row r="23268" ht="12.75" hidden="1" customHeight="1" x14ac:dyDescent="0.2"/>
    <row r="23269" ht="12.75" hidden="1" customHeight="1" x14ac:dyDescent="0.2"/>
    <row r="23270" ht="12.75" hidden="1" customHeight="1" x14ac:dyDescent="0.2"/>
    <row r="23271" ht="12.75" hidden="1" customHeight="1" x14ac:dyDescent="0.2"/>
    <row r="23272" ht="12.75" hidden="1" customHeight="1" x14ac:dyDescent="0.2"/>
    <row r="23273" ht="12.75" hidden="1" customHeight="1" x14ac:dyDescent="0.2"/>
    <row r="23274" ht="12.75" hidden="1" customHeight="1" x14ac:dyDescent="0.2"/>
    <row r="23275" ht="12.75" hidden="1" customHeight="1" x14ac:dyDescent="0.2"/>
    <row r="23276" ht="12.75" hidden="1" customHeight="1" x14ac:dyDescent="0.2"/>
    <row r="23277" ht="12.75" hidden="1" customHeight="1" x14ac:dyDescent="0.2"/>
    <row r="23278" ht="12.75" hidden="1" customHeight="1" x14ac:dyDescent="0.2"/>
    <row r="23279" ht="12.75" hidden="1" customHeight="1" x14ac:dyDescent="0.2"/>
    <row r="23280" ht="12.75" hidden="1" customHeight="1" x14ac:dyDescent="0.2"/>
    <row r="23281" ht="12.75" hidden="1" customHeight="1" x14ac:dyDescent="0.2"/>
    <row r="23282" ht="12.75" hidden="1" customHeight="1" x14ac:dyDescent="0.2"/>
    <row r="23283" ht="12.75" hidden="1" customHeight="1" x14ac:dyDescent="0.2"/>
    <row r="23284" ht="12.75" hidden="1" customHeight="1" x14ac:dyDescent="0.2"/>
    <row r="23285" ht="12.75" hidden="1" customHeight="1" x14ac:dyDescent="0.2"/>
    <row r="23286" ht="12.75" hidden="1" customHeight="1" x14ac:dyDescent="0.2"/>
    <row r="23287" ht="12.75" hidden="1" customHeight="1" x14ac:dyDescent="0.2"/>
    <row r="23288" ht="12.75" hidden="1" customHeight="1" x14ac:dyDescent="0.2"/>
    <row r="23289" ht="12.75" hidden="1" customHeight="1" x14ac:dyDescent="0.2"/>
    <row r="23290" ht="12.75" hidden="1" customHeight="1" x14ac:dyDescent="0.2"/>
    <row r="23291" ht="12.75" hidden="1" customHeight="1" x14ac:dyDescent="0.2"/>
    <row r="23292" ht="12.75" hidden="1" customHeight="1" x14ac:dyDescent="0.2"/>
    <row r="23293" ht="12.75" hidden="1" customHeight="1" x14ac:dyDescent="0.2"/>
    <row r="23294" ht="12.75" hidden="1" customHeight="1" x14ac:dyDescent="0.2"/>
    <row r="23295" ht="12.75" hidden="1" customHeight="1" x14ac:dyDescent="0.2"/>
    <row r="23296" ht="12.75" hidden="1" customHeight="1" x14ac:dyDescent="0.2"/>
    <row r="23297" ht="12.75" hidden="1" customHeight="1" x14ac:dyDescent="0.2"/>
    <row r="23298" ht="12.75" hidden="1" customHeight="1" x14ac:dyDescent="0.2"/>
    <row r="23299" ht="12.75" hidden="1" customHeight="1" x14ac:dyDescent="0.2"/>
    <row r="23300" ht="12.75" hidden="1" customHeight="1" x14ac:dyDescent="0.2"/>
    <row r="23301" ht="12.75" hidden="1" customHeight="1" x14ac:dyDescent="0.2"/>
    <row r="23302" ht="12.75" hidden="1" customHeight="1" x14ac:dyDescent="0.2"/>
    <row r="23303" ht="12.75" hidden="1" customHeight="1" x14ac:dyDescent="0.2"/>
    <row r="23304" ht="12.75" hidden="1" customHeight="1" x14ac:dyDescent="0.2"/>
    <row r="23305" ht="12.75" hidden="1" customHeight="1" x14ac:dyDescent="0.2"/>
    <row r="23306" ht="12.75" hidden="1" customHeight="1" x14ac:dyDescent="0.2"/>
    <row r="23307" ht="12.75" hidden="1" customHeight="1" x14ac:dyDescent="0.2"/>
    <row r="23308" ht="12.75" hidden="1" customHeight="1" x14ac:dyDescent="0.2"/>
    <row r="23309" ht="12.75" hidden="1" customHeight="1" x14ac:dyDescent="0.2"/>
    <row r="23310" ht="12.75" hidden="1" customHeight="1" x14ac:dyDescent="0.2"/>
    <row r="23311" ht="12.75" hidden="1" customHeight="1" x14ac:dyDescent="0.2"/>
    <row r="23312" ht="12.75" hidden="1" customHeight="1" x14ac:dyDescent="0.2"/>
    <row r="23313" ht="12.75" hidden="1" customHeight="1" x14ac:dyDescent="0.2"/>
    <row r="23314" ht="12.75" hidden="1" customHeight="1" x14ac:dyDescent="0.2"/>
    <row r="23315" ht="12.75" hidden="1" customHeight="1" x14ac:dyDescent="0.2"/>
    <row r="23316" ht="12.75" hidden="1" customHeight="1" x14ac:dyDescent="0.2"/>
    <row r="23317" ht="12.75" hidden="1" customHeight="1" x14ac:dyDescent="0.2"/>
    <row r="23318" ht="12.75" hidden="1" customHeight="1" x14ac:dyDescent="0.2"/>
    <row r="23319" ht="12.75" hidden="1" customHeight="1" x14ac:dyDescent="0.2"/>
    <row r="23320" ht="12.75" hidden="1" customHeight="1" x14ac:dyDescent="0.2"/>
    <row r="23321" ht="12.75" hidden="1" customHeight="1" x14ac:dyDescent="0.2"/>
    <row r="23322" ht="12.75" hidden="1" customHeight="1" x14ac:dyDescent="0.2"/>
    <row r="23323" ht="12.75" hidden="1" customHeight="1" x14ac:dyDescent="0.2"/>
    <row r="23324" ht="12.75" hidden="1" customHeight="1" x14ac:dyDescent="0.2"/>
    <row r="23325" ht="12.75" hidden="1" customHeight="1" x14ac:dyDescent="0.2"/>
    <row r="23326" ht="12.75" hidden="1" customHeight="1" x14ac:dyDescent="0.2"/>
    <row r="23327" ht="12.75" hidden="1" customHeight="1" x14ac:dyDescent="0.2"/>
    <row r="23328" ht="12.75" hidden="1" customHeight="1" x14ac:dyDescent="0.2"/>
    <row r="23329" ht="12.75" hidden="1" customHeight="1" x14ac:dyDescent="0.2"/>
    <row r="23330" ht="12.75" hidden="1" customHeight="1" x14ac:dyDescent="0.2"/>
    <row r="23331" ht="12.75" hidden="1" customHeight="1" x14ac:dyDescent="0.2"/>
    <row r="23332" ht="12.75" hidden="1" customHeight="1" x14ac:dyDescent="0.2"/>
    <row r="23333" ht="12.75" hidden="1" customHeight="1" x14ac:dyDescent="0.2"/>
    <row r="23334" ht="12.75" hidden="1" customHeight="1" x14ac:dyDescent="0.2"/>
    <row r="23335" ht="12.75" hidden="1" customHeight="1" x14ac:dyDescent="0.2"/>
    <row r="23336" ht="12.75" hidden="1" customHeight="1" x14ac:dyDescent="0.2"/>
    <row r="23337" ht="12.75" hidden="1" customHeight="1" x14ac:dyDescent="0.2"/>
    <row r="23338" ht="12.75" hidden="1" customHeight="1" x14ac:dyDescent="0.2"/>
    <row r="23339" ht="12.75" hidden="1" customHeight="1" x14ac:dyDescent="0.2"/>
    <row r="23340" ht="12.75" hidden="1" customHeight="1" x14ac:dyDescent="0.2"/>
    <row r="23341" ht="12.75" hidden="1" customHeight="1" x14ac:dyDescent="0.2"/>
    <row r="23342" ht="12.75" hidden="1" customHeight="1" x14ac:dyDescent="0.2"/>
    <row r="23343" ht="12.75" hidden="1" customHeight="1" x14ac:dyDescent="0.2"/>
    <row r="23344" ht="12.75" hidden="1" customHeight="1" x14ac:dyDescent="0.2"/>
    <row r="23345" ht="12.75" hidden="1" customHeight="1" x14ac:dyDescent="0.2"/>
    <row r="23346" ht="12.75" hidden="1" customHeight="1" x14ac:dyDescent="0.2"/>
    <row r="23347" ht="12.75" hidden="1" customHeight="1" x14ac:dyDescent="0.2"/>
    <row r="23348" ht="12.75" hidden="1" customHeight="1" x14ac:dyDescent="0.2"/>
    <row r="23349" ht="12.75" hidden="1" customHeight="1" x14ac:dyDescent="0.2"/>
    <row r="23350" ht="12.75" hidden="1" customHeight="1" x14ac:dyDescent="0.2"/>
    <row r="23351" ht="12.75" hidden="1" customHeight="1" x14ac:dyDescent="0.2"/>
    <row r="23352" ht="12.75" hidden="1" customHeight="1" x14ac:dyDescent="0.2"/>
    <row r="23353" ht="12.75" hidden="1" customHeight="1" x14ac:dyDescent="0.2"/>
    <row r="23354" ht="12.75" hidden="1" customHeight="1" x14ac:dyDescent="0.2"/>
    <row r="23355" ht="12.75" hidden="1" customHeight="1" x14ac:dyDescent="0.2"/>
    <row r="23356" ht="12.75" hidden="1" customHeight="1" x14ac:dyDescent="0.2"/>
    <row r="23357" ht="12.75" hidden="1" customHeight="1" x14ac:dyDescent="0.2"/>
    <row r="23358" ht="12.75" hidden="1" customHeight="1" x14ac:dyDescent="0.2"/>
    <row r="23359" ht="12.75" hidden="1" customHeight="1" x14ac:dyDescent="0.2"/>
    <row r="23360" ht="12.75" hidden="1" customHeight="1" x14ac:dyDescent="0.2"/>
    <row r="23361" ht="12.75" hidden="1" customHeight="1" x14ac:dyDescent="0.2"/>
    <row r="23362" ht="12.75" hidden="1" customHeight="1" x14ac:dyDescent="0.2"/>
    <row r="23363" ht="12.75" hidden="1" customHeight="1" x14ac:dyDescent="0.2"/>
    <row r="23364" ht="12.75" hidden="1" customHeight="1" x14ac:dyDescent="0.2"/>
    <row r="23365" ht="12.75" hidden="1" customHeight="1" x14ac:dyDescent="0.2"/>
    <row r="23366" ht="12.75" hidden="1" customHeight="1" x14ac:dyDescent="0.2"/>
    <row r="23367" ht="12.75" hidden="1" customHeight="1" x14ac:dyDescent="0.2"/>
    <row r="23368" ht="12.75" hidden="1" customHeight="1" x14ac:dyDescent="0.2"/>
    <row r="23369" ht="12.75" hidden="1" customHeight="1" x14ac:dyDescent="0.2"/>
    <row r="23370" ht="12.75" hidden="1" customHeight="1" x14ac:dyDescent="0.2"/>
    <row r="23371" ht="12.75" hidden="1" customHeight="1" x14ac:dyDescent="0.2"/>
    <row r="23372" ht="12.75" hidden="1" customHeight="1" x14ac:dyDescent="0.2"/>
    <row r="23373" ht="12.75" hidden="1" customHeight="1" x14ac:dyDescent="0.2"/>
    <row r="23374" ht="12.75" hidden="1" customHeight="1" x14ac:dyDescent="0.2"/>
    <row r="23375" ht="12.75" hidden="1" customHeight="1" x14ac:dyDescent="0.2"/>
    <row r="23376" ht="12.75" hidden="1" customHeight="1" x14ac:dyDescent="0.2"/>
    <row r="23377" ht="12.75" hidden="1" customHeight="1" x14ac:dyDescent="0.2"/>
    <row r="23378" ht="12.75" hidden="1" customHeight="1" x14ac:dyDescent="0.2"/>
    <row r="23379" ht="12.75" hidden="1" customHeight="1" x14ac:dyDescent="0.2"/>
    <row r="23380" ht="12.75" hidden="1" customHeight="1" x14ac:dyDescent="0.2"/>
    <row r="23381" ht="12.75" hidden="1" customHeight="1" x14ac:dyDescent="0.2"/>
    <row r="23382" ht="12.75" hidden="1" customHeight="1" x14ac:dyDescent="0.2"/>
    <row r="23383" ht="12.75" hidden="1" customHeight="1" x14ac:dyDescent="0.2"/>
    <row r="23384" ht="12.75" hidden="1" customHeight="1" x14ac:dyDescent="0.2"/>
    <row r="23385" ht="12.75" hidden="1" customHeight="1" x14ac:dyDescent="0.2"/>
    <row r="23386" ht="12.75" hidden="1" customHeight="1" x14ac:dyDescent="0.2"/>
    <row r="23387" ht="12.75" hidden="1" customHeight="1" x14ac:dyDescent="0.2"/>
    <row r="23388" ht="12.75" hidden="1" customHeight="1" x14ac:dyDescent="0.2"/>
    <row r="23389" ht="12.75" hidden="1" customHeight="1" x14ac:dyDescent="0.2"/>
    <row r="23390" ht="12.75" hidden="1" customHeight="1" x14ac:dyDescent="0.2"/>
    <row r="23391" ht="12.75" hidden="1" customHeight="1" x14ac:dyDescent="0.2"/>
    <row r="23392" ht="12.75" hidden="1" customHeight="1" x14ac:dyDescent="0.2"/>
    <row r="23393" ht="12.75" hidden="1" customHeight="1" x14ac:dyDescent="0.2"/>
    <row r="23394" ht="12.75" hidden="1" customHeight="1" x14ac:dyDescent="0.2"/>
    <row r="23395" ht="12.75" hidden="1" customHeight="1" x14ac:dyDescent="0.2"/>
    <row r="23396" ht="12.75" hidden="1" customHeight="1" x14ac:dyDescent="0.2"/>
    <row r="23397" ht="12.75" hidden="1" customHeight="1" x14ac:dyDescent="0.2"/>
    <row r="23398" ht="12.75" hidden="1" customHeight="1" x14ac:dyDescent="0.2"/>
    <row r="23399" ht="12.75" hidden="1" customHeight="1" x14ac:dyDescent="0.2"/>
    <row r="23400" ht="12.75" hidden="1" customHeight="1" x14ac:dyDescent="0.2"/>
    <row r="23401" ht="12.75" hidden="1" customHeight="1" x14ac:dyDescent="0.2"/>
    <row r="23402" ht="12.75" hidden="1" customHeight="1" x14ac:dyDescent="0.2"/>
    <row r="23403" ht="12.75" hidden="1" customHeight="1" x14ac:dyDescent="0.2"/>
    <row r="23404" ht="12.75" hidden="1" customHeight="1" x14ac:dyDescent="0.2"/>
    <row r="23405" ht="12.75" hidden="1" customHeight="1" x14ac:dyDescent="0.2"/>
    <row r="23406" ht="12.75" hidden="1" customHeight="1" x14ac:dyDescent="0.2"/>
    <row r="23407" ht="12.75" hidden="1" customHeight="1" x14ac:dyDescent="0.2"/>
    <row r="23408" ht="12.75" hidden="1" customHeight="1" x14ac:dyDescent="0.2"/>
    <row r="23409" ht="12.75" hidden="1" customHeight="1" x14ac:dyDescent="0.2"/>
    <row r="23410" ht="12.75" hidden="1" customHeight="1" x14ac:dyDescent="0.2"/>
    <row r="23411" ht="12.75" hidden="1" customHeight="1" x14ac:dyDescent="0.2"/>
    <row r="23412" ht="12.75" hidden="1" customHeight="1" x14ac:dyDescent="0.2"/>
    <row r="23413" ht="12.75" hidden="1" customHeight="1" x14ac:dyDescent="0.2"/>
    <row r="23414" ht="12.75" hidden="1" customHeight="1" x14ac:dyDescent="0.2"/>
    <row r="23415" ht="12.75" hidden="1" customHeight="1" x14ac:dyDescent="0.2"/>
    <row r="23416" ht="12.75" hidden="1" customHeight="1" x14ac:dyDescent="0.2"/>
    <row r="23417" ht="12.75" hidden="1" customHeight="1" x14ac:dyDescent="0.2"/>
    <row r="23418" ht="12.75" hidden="1" customHeight="1" x14ac:dyDescent="0.2"/>
    <row r="23419" ht="12.75" hidden="1" customHeight="1" x14ac:dyDescent="0.2"/>
    <row r="23420" ht="12.75" hidden="1" customHeight="1" x14ac:dyDescent="0.2"/>
    <row r="23421" ht="12.75" hidden="1" customHeight="1" x14ac:dyDescent="0.2"/>
    <row r="23422" ht="12.75" hidden="1" customHeight="1" x14ac:dyDescent="0.2"/>
    <row r="23423" ht="12.75" hidden="1" customHeight="1" x14ac:dyDescent="0.2"/>
    <row r="23424" ht="12.75" hidden="1" customHeight="1" x14ac:dyDescent="0.2"/>
    <row r="23425" ht="12.75" hidden="1" customHeight="1" x14ac:dyDescent="0.2"/>
    <row r="23426" ht="12.75" hidden="1" customHeight="1" x14ac:dyDescent="0.2"/>
    <row r="23427" ht="12.75" hidden="1" customHeight="1" x14ac:dyDescent="0.2"/>
    <row r="23428" ht="12.75" hidden="1" customHeight="1" x14ac:dyDescent="0.2"/>
    <row r="23429" ht="12.75" hidden="1" customHeight="1" x14ac:dyDescent="0.2"/>
    <row r="23430" ht="12.75" hidden="1" customHeight="1" x14ac:dyDescent="0.2"/>
    <row r="23431" ht="12.75" hidden="1" customHeight="1" x14ac:dyDescent="0.2"/>
    <row r="23432" ht="12.75" hidden="1" customHeight="1" x14ac:dyDescent="0.2"/>
    <row r="23433" ht="12.75" hidden="1" customHeight="1" x14ac:dyDescent="0.2"/>
    <row r="23434" ht="12.75" hidden="1" customHeight="1" x14ac:dyDescent="0.2"/>
    <row r="23435" ht="12.75" hidden="1" customHeight="1" x14ac:dyDescent="0.2"/>
    <row r="23436" ht="12.75" hidden="1" customHeight="1" x14ac:dyDescent="0.2"/>
    <row r="23437" ht="12.75" hidden="1" customHeight="1" x14ac:dyDescent="0.2"/>
    <row r="23438" ht="12.75" hidden="1" customHeight="1" x14ac:dyDescent="0.2"/>
    <row r="23439" ht="12.75" hidden="1" customHeight="1" x14ac:dyDescent="0.2"/>
    <row r="23440" ht="12.75" hidden="1" customHeight="1" x14ac:dyDescent="0.2"/>
    <row r="23441" ht="12.75" hidden="1" customHeight="1" x14ac:dyDescent="0.2"/>
    <row r="23442" ht="12.75" hidden="1" customHeight="1" x14ac:dyDescent="0.2"/>
    <row r="23443" ht="12.75" hidden="1" customHeight="1" x14ac:dyDescent="0.2"/>
    <row r="23444" ht="12.75" hidden="1" customHeight="1" x14ac:dyDescent="0.2"/>
    <row r="23445" ht="12.75" hidden="1" customHeight="1" x14ac:dyDescent="0.2"/>
    <row r="23446" ht="12.75" hidden="1" customHeight="1" x14ac:dyDescent="0.2"/>
    <row r="23447" ht="12.75" hidden="1" customHeight="1" x14ac:dyDescent="0.2"/>
    <row r="23448" ht="12.75" hidden="1" customHeight="1" x14ac:dyDescent="0.2"/>
    <row r="23449" ht="12.75" hidden="1" customHeight="1" x14ac:dyDescent="0.2"/>
    <row r="23450" ht="12.75" hidden="1" customHeight="1" x14ac:dyDescent="0.2"/>
    <row r="23451" ht="12.75" hidden="1" customHeight="1" x14ac:dyDescent="0.2"/>
    <row r="23452" ht="12.75" hidden="1" customHeight="1" x14ac:dyDescent="0.2"/>
    <row r="23453" ht="12.75" hidden="1" customHeight="1" x14ac:dyDescent="0.2"/>
    <row r="23454" ht="12.75" hidden="1" customHeight="1" x14ac:dyDescent="0.2"/>
    <row r="23455" ht="12.75" hidden="1" customHeight="1" x14ac:dyDescent="0.2"/>
    <row r="23456" ht="12.75" hidden="1" customHeight="1" x14ac:dyDescent="0.2"/>
    <row r="23457" ht="12.75" hidden="1" customHeight="1" x14ac:dyDescent="0.2"/>
    <row r="23458" ht="12.75" hidden="1" customHeight="1" x14ac:dyDescent="0.2"/>
    <row r="23459" ht="12.75" hidden="1" customHeight="1" x14ac:dyDescent="0.2"/>
    <row r="23460" ht="12.75" hidden="1" customHeight="1" x14ac:dyDescent="0.2"/>
    <row r="23461" ht="12.75" hidden="1" customHeight="1" x14ac:dyDescent="0.2"/>
    <row r="23462" ht="12.75" hidden="1" customHeight="1" x14ac:dyDescent="0.2"/>
    <row r="23463" ht="12.75" hidden="1" customHeight="1" x14ac:dyDescent="0.2"/>
    <row r="23464" ht="12.75" hidden="1" customHeight="1" x14ac:dyDescent="0.2"/>
    <row r="23465" ht="12.75" hidden="1" customHeight="1" x14ac:dyDescent="0.2"/>
    <row r="23466" ht="12.75" hidden="1" customHeight="1" x14ac:dyDescent="0.2"/>
    <row r="23467" ht="12.75" hidden="1" customHeight="1" x14ac:dyDescent="0.2"/>
    <row r="23468" ht="12.75" hidden="1" customHeight="1" x14ac:dyDescent="0.2"/>
    <row r="23469" ht="12.75" hidden="1" customHeight="1" x14ac:dyDescent="0.2"/>
    <row r="23470" ht="12.75" hidden="1" customHeight="1" x14ac:dyDescent="0.2"/>
    <row r="23471" ht="12.75" hidden="1" customHeight="1" x14ac:dyDescent="0.2"/>
    <row r="23472" ht="12.75" hidden="1" customHeight="1" x14ac:dyDescent="0.2"/>
    <row r="23473" ht="12.75" hidden="1" customHeight="1" x14ac:dyDescent="0.2"/>
    <row r="23474" ht="12.75" hidden="1" customHeight="1" x14ac:dyDescent="0.2"/>
    <row r="23475" ht="12.75" hidden="1" customHeight="1" x14ac:dyDescent="0.2"/>
    <row r="23476" ht="12.75" hidden="1" customHeight="1" x14ac:dyDescent="0.2"/>
    <row r="23477" ht="12.75" hidden="1" customHeight="1" x14ac:dyDescent="0.2"/>
    <row r="23478" ht="12.75" hidden="1" customHeight="1" x14ac:dyDescent="0.2"/>
    <row r="23479" ht="12.75" hidden="1" customHeight="1" x14ac:dyDescent="0.2"/>
    <row r="23480" ht="12.75" hidden="1" customHeight="1" x14ac:dyDescent="0.2"/>
    <row r="23481" ht="12.75" hidden="1" customHeight="1" x14ac:dyDescent="0.2"/>
    <row r="23482" ht="12.75" hidden="1" customHeight="1" x14ac:dyDescent="0.2"/>
    <row r="23483" ht="12.75" hidden="1" customHeight="1" x14ac:dyDescent="0.2"/>
    <row r="23484" ht="12.75" hidden="1" customHeight="1" x14ac:dyDescent="0.2"/>
    <row r="23485" ht="12.75" hidden="1" customHeight="1" x14ac:dyDescent="0.2"/>
    <row r="23486" ht="12.75" hidden="1" customHeight="1" x14ac:dyDescent="0.2"/>
    <row r="23487" ht="12.75" hidden="1" customHeight="1" x14ac:dyDescent="0.2"/>
    <row r="23488" ht="12.75" hidden="1" customHeight="1" x14ac:dyDescent="0.2"/>
    <row r="23489" ht="12.75" hidden="1" customHeight="1" x14ac:dyDescent="0.2"/>
    <row r="23490" ht="12.75" hidden="1" customHeight="1" x14ac:dyDescent="0.2"/>
    <row r="23491" ht="12.75" hidden="1" customHeight="1" x14ac:dyDescent="0.2"/>
    <row r="23492" ht="12.75" hidden="1" customHeight="1" x14ac:dyDescent="0.2"/>
    <row r="23493" ht="12.75" hidden="1" customHeight="1" x14ac:dyDescent="0.2"/>
    <row r="23494" ht="12.75" hidden="1" customHeight="1" x14ac:dyDescent="0.2"/>
    <row r="23495" ht="12.75" hidden="1" customHeight="1" x14ac:dyDescent="0.2"/>
    <row r="23496" ht="12.75" hidden="1" customHeight="1" x14ac:dyDescent="0.2"/>
    <row r="23497" ht="12.75" hidden="1" customHeight="1" x14ac:dyDescent="0.2"/>
    <row r="23498" ht="12.75" hidden="1" customHeight="1" x14ac:dyDescent="0.2"/>
    <row r="23499" ht="12.75" hidden="1" customHeight="1" x14ac:dyDescent="0.2"/>
    <row r="23500" ht="12.75" hidden="1" customHeight="1" x14ac:dyDescent="0.2"/>
    <row r="23501" ht="12.75" hidden="1" customHeight="1" x14ac:dyDescent="0.2"/>
    <row r="23502" ht="12.75" hidden="1" customHeight="1" x14ac:dyDescent="0.2"/>
    <row r="23503" ht="12.75" hidden="1" customHeight="1" x14ac:dyDescent="0.2"/>
    <row r="23504" ht="12.75" hidden="1" customHeight="1" x14ac:dyDescent="0.2"/>
    <row r="23505" ht="12.75" hidden="1" customHeight="1" x14ac:dyDescent="0.2"/>
    <row r="23506" ht="12.75" hidden="1" customHeight="1" x14ac:dyDescent="0.2"/>
    <row r="23507" ht="12.75" hidden="1" customHeight="1" x14ac:dyDescent="0.2"/>
    <row r="23508" ht="12.75" hidden="1" customHeight="1" x14ac:dyDescent="0.2"/>
    <row r="23509" ht="12.75" hidden="1" customHeight="1" x14ac:dyDescent="0.2"/>
    <row r="23510" ht="12.75" hidden="1" customHeight="1" x14ac:dyDescent="0.2"/>
    <row r="23511" ht="12.75" hidden="1" customHeight="1" x14ac:dyDescent="0.2"/>
    <row r="23512" ht="12.75" hidden="1" customHeight="1" x14ac:dyDescent="0.2"/>
    <row r="23513" ht="12.75" hidden="1" customHeight="1" x14ac:dyDescent="0.2"/>
    <row r="23514" ht="12.75" hidden="1" customHeight="1" x14ac:dyDescent="0.2"/>
    <row r="23515" ht="12.75" hidden="1" customHeight="1" x14ac:dyDescent="0.2"/>
    <row r="23516" ht="12.75" hidden="1" customHeight="1" x14ac:dyDescent="0.2"/>
    <row r="23517" ht="12.75" hidden="1" customHeight="1" x14ac:dyDescent="0.2"/>
    <row r="23518" ht="12.75" hidden="1" customHeight="1" x14ac:dyDescent="0.2"/>
    <row r="23519" ht="12.75" hidden="1" customHeight="1" x14ac:dyDescent="0.2"/>
    <row r="23520" ht="12.75" hidden="1" customHeight="1" x14ac:dyDescent="0.2"/>
    <row r="23521" ht="12.75" hidden="1" customHeight="1" x14ac:dyDescent="0.2"/>
    <row r="23522" ht="12.75" hidden="1" customHeight="1" x14ac:dyDescent="0.2"/>
    <row r="23523" ht="12.75" hidden="1" customHeight="1" x14ac:dyDescent="0.2"/>
    <row r="23524" ht="12.75" hidden="1" customHeight="1" x14ac:dyDescent="0.2"/>
    <row r="23525" ht="12.75" hidden="1" customHeight="1" x14ac:dyDescent="0.2"/>
    <row r="23526" ht="12.75" hidden="1" customHeight="1" x14ac:dyDescent="0.2"/>
    <row r="23527" ht="12.75" hidden="1" customHeight="1" x14ac:dyDescent="0.2"/>
    <row r="23528" ht="12.75" hidden="1" customHeight="1" x14ac:dyDescent="0.2"/>
    <row r="23529" ht="12.75" hidden="1" customHeight="1" x14ac:dyDescent="0.2"/>
    <row r="23530" ht="12.75" hidden="1" customHeight="1" x14ac:dyDescent="0.2"/>
    <row r="23531" ht="12.75" hidden="1" customHeight="1" x14ac:dyDescent="0.2"/>
    <row r="23532" ht="12.75" hidden="1" customHeight="1" x14ac:dyDescent="0.2"/>
    <row r="23533" ht="12.75" hidden="1" customHeight="1" x14ac:dyDescent="0.2"/>
    <row r="23534" ht="12.75" hidden="1" customHeight="1" x14ac:dyDescent="0.2"/>
    <row r="23535" ht="12.75" hidden="1" customHeight="1" x14ac:dyDescent="0.2"/>
    <row r="23536" ht="12.75" hidden="1" customHeight="1" x14ac:dyDescent="0.2"/>
    <row r="23537" ht="12.75" hidden="1" customHeight="1" x14ac:dyDescent="0.2"/>
    <row r="23538" ht="12.75" hidden="1" customHeight="1" x14ac:dyDescent="0.2"/>
    <row r="23539" ht="12.75" hidden="1" customHeight="1" x14ac:dyDescent="0.2"/>
    <row r="23540" ht="12.75" hidden="1" customHeight="1" x14ac:dyDescent="0.2"/>
    <row r="23541" ht="12.75" hidden="1" customHeight="1" x14ac:dyDescent="0.2"/>
    <row r="23542" ht="12.75" hidden="1" customHeight="1" x14ac:dyDescent="0.2"/>
    <row r="23543" ht="12.75" hidden="1" customHeight="1" x14ac:dyDescent="0.2"/>
    <row r="23544" ht="12.75" hidden="1" customHeight="1" x14ac:dyDescent="0.2"/>
    <row r="23545" ht="12.75" hidden="1" customHeight="1" x14ac:dyDescent="0.2"/>
    <row r="23546" ht="12.75" hidden="1" customHeight="1" x14ac:dyDescent="0.2"/>
    <row r="23547" ht="12.75" hidden="1" customHeight="1" x14ac:dyDescent="0.2"/>
    <row r="23548" ht="12.75" hidden="1" customHeight="1" x14ac:dyDescent="0.2"/>
    <row r="23549" ht="12.75" hidden="1" customHeight="1" x14ac:dyDescent="0.2"/>
    <row r="23550" ht="12.75" hidden="1" customHeight="1" x14ac:dyDescent="0.2"/>
    <row r="23551" ht="12.75" hidden="1" customHeight="1" x14ac:dyDescent="0.2"/>
    <row r="23552" ht="12.75" hidden="1" customHeight="1" x14ac:dyDescent="0.2"/>
    <row r="23553" ht="12.75" hidden="1" customHeight="1" x14ac:dyDescent="0.2"/>
    <row r="23554" ht="12.75" hidden="1" customHeight="1" x14ac:dyDescent="0.2"/>
    <row r="23555" ht="12.75" hidden="1" customHeight="1" x14ac:dyDescent="0.2"/>
    <row r="23556" ht="12.75" hidden="1" customHeight="1" x14ac:dyDescent="0.2"/>
    <row r="23557" ht="12.75" hidden="1" customHeight="1" x14ac:dyDescent="0.2"/>
    <row r="23558" ht="12.75" hidden="1" customHeight="1" x14ac:dyDescent="0.2"/>
    <row r="23559" ht="12.75" hidden="1" customHeight="1" x14ac:dyDescent="0.2"/>
    <row r="23560" ht="12.75" hidden="1" customHeight="1" x14ac:dyDescent="0.2"/>
    <row r="23561" ht="12.75" hidden="1" customHeight="1" x14ac:dyDescent="0.2"/>
    <row r="23562" ht="12.75" hidden="1" customHeight="1" x14ac:dyDescent="0.2"/>
    <row r="23563" ht="12.75" hidden="1" customHeight="1" x14ac:dyDescent="0.2"/>
    <row r="23564" ht="12.75" hidden="1" customHeight="1" x14ac:dyDescent="0.2"/>
    <row r="23565" ht="12.75" hidden="1" customHeight="1" x14ac:dyDescent="0.2"/>
    <row r="23566" ht="12.75" hidden="1" customHeight="1" x14ac:dyDescent="0.2"/>
    <row r="23567" ht="12.75" hidden="1" customHeight="1" x14ac:dyDescent="0.2"/>
    <row r="23568" ht="12.75" hidden="1" customHeight="1" x14ac:dyDescent="0.2"/>
    <row r="23569" ht="12.75" hidden="1" customHeight="1" x14ac:dyDescent="0.2"/>
    <row r="23570" ht="12.75" hidden="1" customHeight="1" x14ac:dyDescent="0.2"/>
    <row r="23571" ht="12.75" hidden="1" customHeight="1" x14ac:dyDescent="0.2"/>
    <row r="23572" ht="12.75" hidden="1" customHeight="1" x14ac:dyDescent="0.2"/>
    <row r="23573" ht="12.75" hidden="1" customHeight="1" x14ac:dyDescent="0.2"/>
    <row r="23574" ht="12.75" hidden="1" customHeight="1" x14ac:dyDescent="0.2"/>
    <row r="23575" ht="12.75" hidden="1" customHeight="1" x14ac:dyDescent="0.2"/>
    <row r="23576" ht="12.75" hidden="1" customHeight="1" x14ac:dyDescent="0.2"/>
    <row r="23577" ht="12.75" hidden="1" customHeight="1" x14ac:dyDescent="0.2"/>
    <row r="23578" ht="12.75" hidden="1" customHeight="1" x14ac:dyDescent="0.2"/>
    <row r="23579" ht="12.75" hidden="1" customHeight="1" x14ac:dyDescent="0.2"/>
    <row r="23580" ht="12.75" hidden="1" customHeight="1" x14ac:dyDescent="0.2"/>
    <row r="23581" ht="12.75" hidden="1" customHeight="1" x14ac:dyDescent="0.2"/>
    <row r="23582" ht="12.75" hidden="1" customHeight="1" x14ac:dyDescent="0.2"/>
    <row r="23583" ht="12.75" hidden="1" customHeight="1" x14ac:dyDescent="0.2"/>
    <row r="23584" ht="12.75" hidden="1" customHeight="1" x14ac:dyDescent="0.2"/>
    <row r="23585" ht="12.75" hidden="1" customHeight="1" x14ac:dyDescent="0.2"/>
    <row r="23586" ht="12.75" hidden="1" customHeight="1" x14ac:dyDescent="0.2"/>
    <row r="23587" ht="12.75" hidden="1" customHeight="1" x14ac:dyDescent="0.2"/>
    <row r="23588" ht="12.75" hidden="1" customHeight="1" x14ac:dyDescent="0.2"/>
    <row r="23589" ht="12.75" hidden="1" customHeight="1" x14ac:dyDescent="0.2"/>
    <row r="23590" ht="12.75" hidden="1" customHeight="1" x14ac:dyDescent="0.2"/>
    <row r="23591" ht="12.75" hidden="1" customHeight="1" x14ac:dyDescent="0.2"/>
    <row r="23592" ht="12.75" hidden="1" customHeight="1" x14ac:dyDescent="0.2"/>
    <row r="23593" ht="12.75" hidden="1" customHeight="1" x14ac:dyDescent="0.2"/>
    <row r="23594" ht="12.75" hidden="1" customHeight="1" x14ac:dyDescent="0.2"/>
    <row r="23595" ht="12.75" hidden="1" customHeight="1" x14ac:dyDescent="0.2"/>
    <row r="23596" ht="12.75" hidden="1" customHeight="1" x14ac:dyDescent="0.2"/>
    <row r="23597" ht="12.75" hidden="1" customHeight="1" x14ac:dyDescent="0.2"/>
    <row r="23598" ht="12.75" hidden="1" customHeight="1" x14ac:dyDescent="0.2"/>
    <row r="23599" ht="12.75" hidden="1" customHeight="1" x14ac:dyDescent="0.2"/>
    <row r="23600" ht="12.75" hidden="1" customHeight="1" x14ac:dyDescent="0.2"/>
    <row r="23601" ht="12.75" hidden="1" customHeight="1" x14ac:dyDescent="0.2"/>
    <row r="23602" ht="12.75" hidden="1" customHeight="1" x14ac:dyDescent="0.2"/>
    <row r="23603" ht="12.75" hidden="1" customHeight="1" x14ac:dyDescent="0.2"/>
    <row r="23604" ht="12.75" hidden="1" customHeight="1" x14ac:dyDescent="0.2"/>
    <row r="23605" ht="12.75" hidden="1" customHeight="1" x14ac:dyDescent="0.2"/>
    <row r="23606" ht="12.75" hidden="1" customHeight="1" x14ac:dyDescent="0.2"/>
    <row r="23607" ht="12.75" hidden="1" customHeight="1" x14ac:dyDescent="0.2"/>
    <row r="23608" ht="12.75" hidden="1" customHeight="1" x14ac:dyDescent="0.2"/>
    <row r="23609" ht="12.75" hidden="1" customHeight="1" x14ac:dyDescent="0.2"/>
    <row r="23610" ht="12.75" hidden="1" customHeight="1" x14ac:dyDescent="0.2"/>
    <row r="23611" ht="12.75" hidden="1" customHeight="1" x14ac:dyDescent="0.2"/>
    <row r="23612" ht="12.75" hidden="1" customHeight="1" x14ac:dyDescent="0.2"/>
    <row r="23613" ht="12.75" hidden="1" customHeight="1" x14ac:dyDescent="0.2"/>
    <row r="23614" ht="12.75" hidden="1" customHeight="1" x14ac:dyDescent="0.2"/>
    <row r="23615" ht="12.75" hidden="1" customHeight="1" x14ac:dyDescent="0.2"/>
    <row r="23616" ht="12.75" hidden="1" customHeight="1" x14ac:dyDescent="0.2"/>
    <row r="23617" ht="12.75" hidden="1" customHeight="1" x14ac:dyDescent="0.2"/>
    <row r="23618" ht="12.75" hidden="1" customHeight="1" x14ac:dyDescent="0.2"/>
    <row r="23619" ht="12.75" hidden="1" customHeight="1" x14ac:dyDescent="0.2"/>
    <row r="23620" ht="12.75" hidden="1" customHeight="1" x14ac:dyDescent="0.2"/>
    <row r="23621" ht="12.75" hidden="1" customHeight="1" x14ac:dyDescent="0.2"/>
    <row r="23622" ht="12.75" hidden="1" customHeight="1" x14ac:dyDescent="0.2"/>
    <row r="23623" ht="12.75" hidden="1" customHeight="1" x14ac:dyDescent="0.2"/>
    <row r="23624" ht="12.75" hidden="1" customHeight="1" x14ac:dyDescent="0.2"/>
    <row r="23625" ht="12.75" hidden="1" customHeight="1" x14ac:dyDescent="0.2"/>
    <row r="23626" ht="12.75" hidden="1" customHeight="1" x14ac:dyDescent="0.2"/>
    <row r="23627" ht="12.75" hidden="1" customHeight="1" x14ac:dyDescent="0.2"/>
    <row r="23628" ht="12.75" hidden="1" customHeight="1" x14ac:dyDescent="0.2"/>
    <row r="23629" ht="12.75" hidden="1" customHeight="1" x14ac:dyDescent="0.2"/>
    <row r="23630" ht="12.75" hidden="1" customHeight="1" x14ac:dyDescent="0.2"/>
    <row r="23631" ht="12.75" hidden="1" customHeight="1" x14ac:dyDescent="0.2"/>
    <row r="23632" ht="12.75" hidden="1" customHeight="1" x14ac:dyDescent="0.2"/>
    <row r="23633" ht="12.75" hidden="1" customHeight="1" x14ac:dyDescent="0.2"/>
    <row r="23634" ht="12.75" hidden="1" customHeight="1" x14ac:dyDescent="0.2"/>
    <row r="23635" ht="12.75" hidden="1" customHeight="1" x14ac:dyDescent="0.2"/>
    <row r="23636" ht="12.75" hidden="1" customHeight="1" x14ac:dyDescent="0.2"/>
    <row r="23637" ht="12.75" hidden="1" customHeight="1" x14ac:dyDescent="0.2"/>
    <row r="23638" ht="12.75" hidden="1" customHeight="1" x14ac:dyDescent="0.2"/>
    <row r="23639" ht="12.75" hidden="1" customHeight="1" x14ac:dyDescent="0.2"/>
    <row r="23640" ht="12.75" hidden="1" customHeight="1" x14ac:dyDescent="0.2"/>
    <row r="23641" ht="12.75" hidden="1" customHeight="1" x14ac:dyDescent="0.2"/>
    <row r="23642" ht="12.75" hidden="1" customHeight="1" x14ac:dyDescent="0.2"/>
    <row r="23643" ht="12.75" hidden="1" customHeight="1" x14ac:dyDescent="0.2"/>
    <row r="23644" ht="12.75" hidden="1" customHeight="1" x14ac:dyDescent="0.2"/>
    <row r="23645" ht="12.75" hidden="1" customHeight="1" x14ac:dyDescent="0.2"/>
    <row r="23646" ht="12.75" hidden="1" customHeight="1" x14ac:dyDescent="0.2"/>
    <row r="23647" ht="12.75" hidden="1" customHeight="1" x14ac:dyDescent="0.2"/>
    <row r="23648" ht="12.75" hidden="1" customHeight="1" x14ac:dyDescent="0.2"/>
    <row r="23649" ht="12.75" hidden="1" customHeight="1" x14ac:dyDescent="0.2"/>
    <row r="23650" ht="12.75" hidden="1" customHeight="1" x14ac:dyDescent="0.2"/>
    <row r="23651" ht="12.75" hidden="1" customHeight="1" x14ac:dyDescent="0.2"/>
    <row r="23652" ht="12.75" hidden="1" customHeight="1" x14ac:dyDescent="0.2"/>
    <row r="23653" ht="12.75" hidden="1" customHeight="1" x14ac:dyDescent="0.2"/>
    <row r="23654" ht="12.75" hidden="1" customHeight="1" x14ac:dyDescent="0.2"/>
    <row r="23655" ht="12.75" hidden="1" customHeight="1" x14ac:dyDescent="0.2"/>
    <row r="23656" ht="12.75" hidden="1" customHeight="1" x14ac:dyDescent="0.2"/>
    <row r="23657" ht="12.75" hidden="1" customHeight="1" x14ac:dyDescent="0.2"/>
    <row r="23658" ht="12.75" hidden="1" customHeight="1" x14ac:dyDescent="0.2"/>
    <row r="23659" ht="12.75" hidden="1" customHeight="1" x14ac:dyDescent="0.2"/>
    <row r="23660" ht="12.75" hidden="1" customHeight="1" x14ac:dyDescent="0.2"/>
    <row r="23661" ht="12.75" hidden="1" customHeight="1" x14ac:dyDescent="0.2"/>
    <row r="23662" ht="12.75" hidden="1" customHeight="1" x14ac:dyDescent="0.2"/>
    <row r="23663" ht="12.75" hidden="1" customHeight="1" x14ac:dyDescent="0.2"/>
    <row r="23664" ht="12.75" hidden="1" customHeight="1" x14ac:dyDescent="0.2"/>
    <row r="23665" ht="12.75" hidden="1" customHeight="1" x14ac:dyDescent="0.2"/>
    <row r="23666" ht="12.75" hidden="1" customHeight="1" x14ac:dyDescent="0.2"/>
    <row r="23667" ht="12.75" hidden="1" customHeight="1" x14ac:dyDescent="0.2"/>
    <row r="23668" ht="12.75" hidden="1" customHeight="1" x14ac:dyDescent="0.2"/>
    <row r="23669" ht="12.75" hidden="1" customHeight="1" x14ac:dyDescent="0.2"/>
    <row r="23670" ht="12.75" hidden="1" customHeight="1" x14ac:dyDescent="0.2"/>
    <row r="23671" ht="12.75" hidden="1" customHeight="1" x14ac:dyDescent="0.2"/>
    <row r="23672" ht="12.75" hidden="1" customHeight="1" x14ac:dyDescent="0.2"/>
    <row r="23673" ht="12.75" hidden="1" customHeight="1" x14ac:dyDescent="0.2"/>
    <row r="23674" ht="12.75" hidden="1" customHeight="1" x14ac:dyDescent="0.2"/>
    <row r="23675" ht="12.75" hidden="1" customHeight="1" x14ac:dyDescent="0.2"/>
    <row r="23676" ht="12.75" hidden="1" customHeight="1" x14ac:dyDescent="0.2"/>
    <row r="23677" ht="12.75" hidden="1" customHeight="1" x14ac:dyDescent="0.2"/>
    <row r="23678" ht="12.75" hidden="1" customHeight="1" x14ac:dyDescent="0.2"/>
    <row r="23679" ht="12.75" hidden="1" customHeight="1" x14ac:dyDescent="0.2"/>
    <row r="23680" ht="12.75" hidden="1" customHeight="1" x14ac:dyDescent="0.2"/>
    <row r="23681" ht="12.75" hidden="1" customHeight="1" x14ac:dyDescent="0.2"/>
    <row r="23682" ht="12.75" hidden="1" customHeight="1" x14ac:dyDescent="0.2"/>
    <row r="23683" ht="12.75" hidden="1" customHeight="1" x14ac:dyDescent="0.2"/>
    <row r="23684" ht="12.75" hidden="1" customHeight="1" x14ac:dyDescent="0.2"/>
    <row r="23685" ht="12.75" hidden="1" customHeight="1" x14ac:dyDescent="0.2"/>
    <row r="23686" ht="12.75" hidden="1" customHeight="1" x14ac:dyDescent="0.2"/>
    <row r="23687" ht="12.75" hidden="1" customHeight="1" x14ac:dyDescent="0.2"/>
    <row r="23688" ht="12.75" hidden="1" customHeight="1" x14ac:dyDescent="0.2"/>
    <row r="23689" ht="12.75" hidden="1" customHeight="1" x14ac:dyDescent="0.2"/>
    <row r="23690" ht="12.75" hidden="1" customHeight="1" x14ac:dyDescent="0.2"/>
    <row r="23691" ht="12.75" hidden="1" customHeight="1" x14ac:dyDescent="0.2"/>
    <row r="23692" ht="12.75" hidden="1" customHeight="1" x14ac:dyDescent="0.2"/>
    <row r="23693" ht="12.75" hidden="1" customHeight="1" x14ac:dyDescent="0.2"/>
    <row r="23694" ht="12.75" hidden="1" customHeight="1" x14ac:dyDescent="0.2"/>
    <row r="23695" ht="12.75" hidden="1" customHeight="1" x14ac:dyDescent="0.2"/>
    <row r="23696" ht="12.75" hidden="1" customHeight="1" x14ac:dyDescent="0.2"/>
    <row r="23697" ht="12.75" hidden="1" customHeight="1" x14ac:dyDescent="0.2"/>
    <row r="23698" ht="12.75" hidden="1" customHeight="1" x14ac:dyDescent="0.2"/>
    <row r="23699" ht="12.75" hidden="1" customHeight="1" x14ac:dyDescent="0.2"/>
    <row r="23700" ht="12.75" hidden="1" customHeight="1" x14ac:dyDescent="0.2"/>
    <row r="23701" ht="12.75" hidden="1" customHeight="1" x14ac:dyDescent="0.2"/>
    <row r="23702" ht="12.75" hidden="1" customHeight="1" x14ac:dyDescent="0.2"/>
    <row r="23703" ht="12.75" hidden="1" customHeight="1" x14ac:dyDescent="0.2"/>
    <row r="23704" ht="12.75" hidden="1" customHeight="1" x14ac:dyDescent="0.2"/>
    <row r="23705" ht="12.75" hidden="1" customHeight="1" x14ac:dyDescent="0.2"/>
    <row r="23706" ht="12.75" hidden="1" customHeight="1" x14ac:dyDescent="0.2"/>
    <row r="23707" ht="12.75" hidden="1" customHeight="1" x14ac:dyDescent="0.2"/>
    <row r="23708" ht="12.75" hidden="1" customHeight="1" x14ac:dyDescent="0.2"/>
    <row r="23709" ht="12.75" hidden="1" customHeight="1" x14ac:dyDescent="0.2"/>
    <row r="23710" ht="12.75" hidden="1" customHeight="1" x14ac:dyDescent="0.2"/>
    <row r="23711" ht="12.75" hidden="1" customHeight="1" x14ac:dyDescent="0.2"/>
    <row r="23712" ht="12.75" hidden="1" customHeight="1" x14ac:dyDescent="0.2"/>
    <row r="23713" ht="12.75" hidden="1" customHeight="1" x14ac:dyDescent="0.2"/>
    <row r="23714" ht="12.75" hidden="1" customHeight="1" x14ac:dyDescent="0.2"/>
    <row r="23715" ht="12.75" hidden="1" customHeight="1" x14ac:dyDescent="0.2"/>
    <row r="23716" ht="12.75" hidden="1" customHeight="1" x14ac:dyDescent="0.2"/>
    <row r="23717" ht="12.75" hidden="1" customHeight="1" x14ac:dyDescent="0.2"/>
    <row r="23718" ht="12.75" hidden="1" customHeight="1" x14ac:dyDescent="0.2"/>
    <row r="23719" ht="12.75" hidden="1" customHeight="1" x14ac:dyDescent="0.2"/>
    <row r="23720" ht="12.75" hidden="1" customHeight="1" x14ac:dyDescent="0.2"/>
    <row r="23721" ht="12.75" hidden="1" customHeight="1" x14ac:dyDescent="0.2"/>
    <row r="23722" ht="12.75" hidden="1" customHeight="1" x14ac:dyDescent="0.2"/>
    <row r="23723" ht="12.75" hidden="1" customHeight="1" x14ac:dyDescent="0.2"/>
    <row r="23724" ht="12.75" hidden="1" customHeight="1" x14ac:dyDescent="0.2"/>
    <row r="23725" ht="12.75" hidden="1" customHeight="1" x14ac:dyDescent="0.2"/>
    <row r="23726" ht="12.75" hidden="1" customHeight="1" x14ac:dyDescent="0.2"/>
    <row r="23727" ht="12.75" hidden="1" customHeight="1" x14ac:dyDescent="0.2"/>
    <row r="23728" ht="12.75" hidden="1" customHeight="1" x14ac:dyDescent="0.2"/>
    <row r="23729" ht="12.75" hidden="1" customHeight="1" x14ac:dyDescent="0.2"/>
    <row r="23730" ht="12.75" hidden="1" customHeight="1" x14ac:dyDescent="0.2"/>
    <row r="23731" ht="12.75" hidden="1" customHeight="1" x14ac:dyDescent="0.2"/>
    <row r="23732" ht="12.75" hidden="1" customHeight="1" x14ac:dyDescent="0.2"/>
    <row r="23733" ht="12.75" hidden="1" customHeight="1" x14ac:dyDescent="0.2"/>
    <row r="23734" ht="12.75" hidden="1" customHeight="1" x14ac:dyDescent="0.2"/>
    <row r="23735" ht="12.75" hidden="1" customHeight="1" x14ac:dyDescent="0.2"/>
    <row r="23736" ht="12.75" hidden="1" customHeight="1" x14ac:dyDescent="0.2"/>
    <row r="23737" ht="12.75" hidden="1" customHeight="1" x14ac:dyDescent="0.2"/>
    <row r="23738" ht="12.75" hidden="1" customHeight="1" x14ac:dyDescent="0.2"/>
    <row r="23739" ht="12.75" hidden="1" customHeight="1" x14ac:dyDescent="0.2"/>
    <row r="23740" ht="12.75" hidden="1" customHeight="1" x14ac:dyDescent="0.2"/>
    <row r="23741" ht="12.75" hidden="1" customHeight="1" x14ac:dyDescent="0.2"/>
    <row r="23742" ht="12.75" hidden="1" customHeight="1" x14ac:dyDescent="0.2"/>
    <row r="23743" ht="12.75" hidden="1" customHeight="1" x14ac:dyDescent="0.2"/>
    <row r="23744" ht="12.75" hidden="1" customHeight="1" x14ac:dyDescent="0.2"/>
    <row r="23745" ht="12.75" hidden="1" customHeight="1" x14ac:dyDescent="0.2"/>
    <row r="23746" ht="12.75" hidden="1" customHeight="1" x14ac:dyDescent="0.2"/>
    <row r="23747" ht="12.75" hidden="1" customHeight="1" x14ac:dyDescent="0.2"/>
    <row r="23748" ht="12.75" hidden="1" customHeight="1" x14ac:dyDescent="0.2"/>
    <row r="23749" ht="12.75" hidden="1" customHeight="1" x14ac:dyDescent="0.2"/>
    <row r="23750" ht="12.75" hidden="1" customHeight="1" x14ac:dyDescent="0.2"/>
    <row r="23751" ht="12.75" hidden="1" customHeight="1" x14ac:dyDescent="0.2"/>
    <row r="23752" ht="12.75" hidden="1" customHeight="1" x14ac:dyDescent="0.2"/>
    <row r="23753" ht="12.75" hidden="1" customHeight="1" x14ac:dyDescent="0.2"/>
    <row r="23754" ht="12.75" hidden="1" customHeight="1" x14ac:dyDescent="0.2"/>
    <row r="23755" ht="12.75" hidden="1" customHeight="1" x14ac:dyDescent="0.2"/>
    <row r="23756" ht="12.75" hidden="1" customHeight="1" x14ac:dyDescent="0.2"/>
    <row r="23757" ht="12.75" hidden="1" customHeight="1" x14ac:dyDescent="0.2"/>
    <row r="23758" ht="12.75" hidden="1" customHeight="1" x14ac:dyDescent="0.2"/>
    <row r="23759" ht="12.75" hidden="1" customHeight="1" x14ac:dyDescent="0.2"/>
    <row r="23760" ht="12.75" hidden="1" customHeight="1" x14ac:dyDescent="0.2"/>
    <row r="23761" ht="12.75" hidden="1" customHeight="1" x14ac:dyDescent="0.2"/>
    <row r="23762" ht="12.75" hidden="1" customHeight="1" x14ac:dyDescent="0.2"/>
    <row r="23763" ht="12.75" hidden="1" customHeight="1" x14ac:dyDescent="0.2"/>
    <row r="23764" ht="12.75" hidden="1" customHeight="1" x14ac:dyDescent="0.2"/>
    <row r="23765" ht="12.75" hidden="1" customHeight="1" x14ac:dyDescent="0.2"/>
    <row r="23766" ht="12.75" hidden="1" customHeight="1" x14ac:dyDescent="0.2"/>
    <row r="23767" ht="12.75" hidden="1" customHeight="1" x14ac:dyDescent="0.2"/>
    <row r="23768" ht="12.75" hidden="1" customHeight="1" x14ac:dyDescent="0.2"/>
    <row r="23769" ht="12.75" hidden="1" customHeight="1" x14ac:dyDescent="0.2"/>
    <row r="23770" ht="12.75" hidden="1" customHeight="1" x14ac:dyDescent="0.2"/>
    <row r="23771" ht="12.75" hidden="1" customHeight="1" x14ac:dyDescent="0.2"/>
    <row r="23772" ht="12.75" hidden="1" customHeight="1" x14ac:dyDescent="0.2"/>
    <row r="23773" ht="12.75" hidden="1" customHeight="1" x14ac:dyDescent="0.2"/>
    <row r="23774" ht="12.75" hidden="1" customHeight="1" x14ac:dyDescent="0.2"/>
    <row r="23775" ht="12.75" hidden="1" customHeight="1" x14ac:dyDescent="0.2"/>
    <row r="23776" ht="12.75" hidden="1" customHeight="1" x14ac:dyDescent="0.2"/>
    <row r="23777" ht="12.75" hidden="1" customHeight="1" x14ac:dyDescent="0.2"/>
    <row r="23778" ht="12.75" hidden="1" customHeight="1" x14ac:dyDescent="0.2"/>
    <row r="23779" ht="12.75" hidden="1" customHeight="1" x14ac:dyDescent="0.2"/>
    <row r="23780" ht="12.75" hidden="1" customHeight="1" x14ac:dyDescent="0.2"/>
    <row r="23781" ht="12.75" hidden="1" customHeight="1" x14ac:dyDescent="0.2"/>
    <row r="23782" ht="12.75" hidden="1" customHeight="1" x14ac:dyDescent="0.2"/>
    <row r="23783" ht="12.75" hidden="1" customHeight="1" x14ac:dyDescent="0.2"/>
    <row r="23784" ht="12.75" hidden="1" customHeight="1" x14ac:dyDescent="0.2"/>
    <row r="23785" ht="12.75" hidden="1" customHeight="1" x14ac:dyDescent="0.2"/>
    <row r="23786" ht="12.75" hidden="1" customHeight="1" x14ac:dyDescent="0.2"/>
    <row r="23787" ht="12.75" hidden="1" customHeight="1" x14ac:dyDescent="0.2"/>
    <row r="23788" ht="12.75" hidden="1" customHeight="1" x14ac:dyDescent="0.2"/>
    <row r="23789" ht="12.75" hidden="1" customHeight="1" x14ac:dyDescent="0.2"/>
    <row r="23790" ht="12.75" hidden="1" customHeight="1" x14ac:dyDescent="0.2"/>
    <row r="23791" ht="12.75" hidden="1" customHeight="1" x14ac:dyDescent="0.2"/>
    <row r="23792" ht="12.75" hidden="1" customHeight="1" x14ac:dyDescent="0.2"/>
    <row r="23793" ht="12.75" hidden="1" customHeight="1" x14ac:dyDescent="0.2"/>
    <row r="23794" ht="12.75" hidden="1" customHeight="1" x14ac:dyDescent="0.2"/>
    <row r="23795" ht="12.75" hidden="1" customHeight="1" x14ac:dyDescent="0.2"/>
    <row r="23796" ht="12.75" hidden="1" customHeight="1" x14ac:dyDescent="0.2"/>
    <row r="23797" ht="12.75" hidden="1" customHeight="1" x14ac:dyDescent="0.2"/>
    <row r="23798" ht="12.75" hidden="1" customHeight="1" x14ac:dyDescent="0.2"/>
    <row r="23799" ht="12.75" hidden="1" customHeight="1" x14ac:dyDescent="0.2"/>
    <row r="23800" ht="12.75" hidden="1" customHeight="1" x14ac:dyDescent="0.2"/>
    <row r="23801" ht="12.75" hidden="1" customHeight="1" x14ac:dyDescent="0.2"/>
    <row r="23802" ht="12.75" hidden="1" customHeight="1" x14ac:dyDescent="0.2"/>
    <row r="23803" ht="12.75" hidden="1" customHeight="1" x14ac:dyDescent="0.2"/>
    <row r="23804" ht="12.75" hidden="1" customHeight="1" x14ac:dyDescent="0.2"/>
    <row r="23805" ht="12.75" hidden="1" customHeight="1" x14ac:dyDescent="0.2"/>
    <row r="23806" ht="12.75" hidden="1" customHeight="1" x14ac:dyDescent="0.2"/>
    <row r="23807" ht="12.75" hidden="1" customHeight="1" x14ac:dyDescent="0.2"/>
    <row r="23808" ht="12.75" hidden="1" customHeight="1" x14ac:dyDescent="0.2"/>
    <row r="23809" ht="12.75" hidden="1" customHeight="1" x14ac:dyDescent="0.2"/>
    <row r="23810" ht="12.75" hidden="1" customHeight="1" x14ac:dyDescent="0.2"/>
    <row r="23811" ht="12.75" hidden="1" customHeight="1" x14ac:dyDescent="0.2"/>
    <row r="23812" ht="12.75" hidden="1" customHeight="1" x14ac:dyDescent="0.2"/>
    <row r="23813" ht="12.75" hidden="1" customHeight="1" x14ac:dyDescent="0.2"/>
    <row r="23814" ht="12.75" hidden="1" customHeight="1" x14ac:dyDescent="0.2"/>
    <row r="23815" ht="12.75" hidden="1" customHeight="1" x14ac:dyDescent="0.2"/>
    <row r="23816" ht="12.75" hidden="1" customHeight="1" x14ac:dyDescent="0.2"/>
    <row r="23817" ht="12.75" hidden="1" customHeight="1" x14ac:dyDescent="0.2"/>
    <row r="23818" ht="12.75" hidden="1" customHeight="1" x14ac:dyDescent="0.2"/>
    <row r="23819" ht="12.75" hidden="1" customHeight="1" x14ac:dyDescent="0.2"/>
    <row r="23820" ht="12.75" hidden="1" customHeight="1" x14ac:dyDescent="0.2"/>
    <row r="23821" ht="12.75" hidden="1" customHeight="1" x14ac:dyDescent="0.2"/>
    <row r="23822" ht="12.75" hidden="1" customHeight="1" x14ac:dyDescent="0.2"/>
    <row r="23823" ht="12.75" hidden="1" customHeight="1" x14ac:dyDescent="0.2"/>
    <row r="23824" ht="12.75" hidden="1" customHeight="1" x14ac:dyDescent="0.2"/>
    <row r="23825" ht="12.75" hidden="1" customHeight="1" x14ac:dyDescent="0.2"/>
    <row r="23826" ht="12.75" hidden="1" customHeight="1" x14ac:dyDescent="0.2"/>
    <row r="23827" ht="12.75" hidden="1" customHeight="1" x14ac:dyDescent="0.2"/>
    <row r="23828" ht="12.75" hidden="1" customHeight="1" x14ac:dyDescent="0.2"/>
    <row r="23829" ht="12.75" hidden="1" customHeight="1" x14ac:dyDescent="0.2"/>
    <row r="23830" ht="12.75" hidden="1" customHeight="1" x14ac:dyDescent="0.2"/>
    <row r="23831" ht="12.75" hidden="1" customHeight="1" x14ac:dyDescent="0.2"/>
    <row r="23832" ht="12.75" hidden="1" customHeight="1" x14ac:dyDescent="0.2"/>
    <row r="23833" ht="12.75" hidden="1" customHeight="1" x14ac:dyDescent="0.2"/>
    <row r="23834" ht="12.75" hidden="1" customHeight="1" x14ac:dyDescent="0.2"/>
    <row r="23835" ht="12.75" hidden="1" customHeight="1" x14ac:dyDescent="0.2"/>
    <row r="23836" ht="12.75" hidden="1" customHeight="1" x14ac:dyDescent="0.2"/>
    <row r="23837" ht="12.75" hidden="1" customHeight="1" x14ac:dyDescent="0.2"/>
    <row r="23838" ht="12.75" hidden="1" customHeight="1" x14ac:dyDescent="0.2"/>
    <row r="23839" ht="12.75" hidden="1" customHeight="1" x14ac:dyDescent="0.2"/>
    <row r="23840" ht="12.75" hidden="1" customHeight="1" x14ac:dyDescent="0.2"/>
    <row r="23841" ht="12.75" hidden="1" customHeight="1" x14ac:dyDescent="0.2"/>
    <row r="23842" ht="12.75" hidden="1" customHeight="1" x14ac:dyDescent="0.2"/>
    <row r="23843" ht="12.75" hidden="1" customHeight="1" x14ac:dyDescent="0.2"/>
    <row r="23844" ht="12.75" hidden="1" customHeight="1" x14ac:dyDescent="0.2"/>
    <row r="23845" ht="12.75" hidden="1" customHeight="1" x14ac:dyDescent="0.2"/>
    <row r="23846" ht="12.75" hidden="1" customHeight="1" x14ac:dyDescent="0.2"/>
    <row r="23847" ht="12.75" hidden="1" customHeight="1" x14ac:dyDescent="0.2"/>
    <row r="23848" ht="12.75" hidden="1" customHeight="1" x14ac:dyDescent="0.2"/>
    <row r="23849" ht="12.75" hidden="1" customHeight="1" x14ac:dyDescent="0.2"/>
    <row r="23850" ht="12.75" hidden="1" customHeight="1" x14ac:dyDescent="0.2"/>
    <row r="23851" ht="12.75" hidden="1" customHeight="1" x14ac:dyDescent="0.2"/>
    <row r="23852" ht="12.75" hidden="1" customHeight="1" x14ac:dyDescent="0.2"/>
    <row r="23853" ht="12.75" hidden="1" customHeight="1" x14ac:dyDescent="0.2"/>
    <row r="23854" ht="12.75" hidden="1" customHeight="1" x14ac:dyDescent="0.2"/>
    <row r="23855" ht="12.75" hidden="1" customHeight="1" x14ac:dyDescent="0.2"/>
    <row r="23856" ht="12.75" hidden="1" customHeight="1" x14ac:dyDescent="0.2"/>
    <row r="23857" ht="12.75" hidden="1" customHeight="1" x14ac:dyDescent="0.2"/>
    <row r="23858" ht="12.75" hidden="1" customHeight="1" x14ac:dyDescent="0.2"/>
    <row r="23859" ht="12.75" hidden="1" customHeight="1" x14ac:dyDescent="0.2"/>
    <row r="23860" ht="12.75" hidden="1" customHeight="1" x14ac:dyDescent="0.2"/>
    <row r="23861" ht="12.75" hidden="1" customHeight="1" x14ac:dyDescent="0.2"/>
    <row r="23862" ht="12.75" hidden="1" customHeight="1" x14ac:dyDescent="0.2"/>
    <row r="23863" ht="12.75" hidden="1" customHeight="1" x14ac:dyDescent="0.2"/>
    <row r="23864" ht="12.75" hidden="1" customHeight="1" x14ac:dyDescent="0.2"/>
    <row r="23865" ht="12.75" hidden="1" customHeight="1" x14ac:dyDescent="0.2"/>
    <row r="23866" ht="12.75" hidden="1" customHeight="1" x14ac:dyDescent="0.2"/>
    <row r="23867" ht="12.75" hidden="1" customHeight="1" x14ac:dyDescent="0.2"/>
    <row r="23868" ht="12.75" hidden="1" customHeight="1" x14ac:dyDescent="0.2"/>
    <row r="23869" ht="12.75" hidden="1" customHeight="1" x14ac:dyDescent="0.2"/>
    <row r="23870" ht="12.75" hidden="1" customHeight="1" x14ac:dyDescent="0.2"/>
    <row r="23871" ht="12.75" hidden="1" customHeight="1" x14ac:dyDescent="0.2"/>
    <row r="23872" ht="12.75" hidden="1" customHeight="1" x14ac:dyDescent="0.2"/>
    <row r="23873" ht="12.75" hidden="1" customHeight="1" x14ac:dyDescent="0.2"/>
    <row r="23874" ht="12.75" hidden="1" customHeight="1" x14ac:dyDescent="0.2"/>
    <row r="23875" ht="12.75" hidden="1" customHeight="1" x14ac:dyDescent="0.2"/>
    <row r="23876" ht="12.75" hidden="1" customHeight="1" x14ac:dyDescent="0.2"/>
    <row r="23877" ht="12.75" hidden="1" customHeight="1" x14ac:dyDescent="0.2"/>
    <row r="23878" ht="12.75" hidden="1" customHeight="1" x14ac:dyDescent="0.2"/>
    <row r="23879" ht="12.75" hidden="1" customHeight="1" x14ac:dyDescent="0.2"/>
    <row r="23880" ht="12.75" hidden="1" customHeight="1" x14ac:dyDescent="0.2"/>
    <row r="23881" ht="12.75" hidden="1" customHeight="1" x14ac:dyDescent="0.2"/>
    <row r="23882" ht="12.75" hidden="1" customHeight="1" x14ac:dyDescent="0.2"/>
    <row r="23883" ht="12.75" hidden="1" customHeight="1" x14ac:dyDescent="0.2"/>
    <row r="23884" ht="12.75" hidden="1" customHeight="1" x14ac:dyDescent="0.2"/>
    <row r="23885" ht="12.75" hidden="1" customHeight="1" x14ac:dyDescent="0.2"/>
    <row r="23886" ht="12.75" hidden="1" customHeight="1" x14ac:dyDescent="0.2"/>
    <row r="23887" ht="12.75" hidden="1" customHeight="1" x14ac:dyDescent="0.2"/>
    <row r="23888" ht="12.75" hidden="1" customHeight="1" x14ac:dyDescent="0.2"/>
    <row r="23889" ht="12.75" hidden="1" customHeight="1" x14ac:dyDescent="0.2"/>
    <row r="23890" ht="12.75" hidden="1" customHeight="1" x14ac:dyDescent="0.2"/>
    <row r="23891" ht="12.75" hidden="1" customHeight="1" x14ac:dyDescent="0.2"/>
    <row r="23892" ht="12.75" hidden="1" customHeight="1" x14ac:dyDescent="0.2"/>
    <row r="23893" ht="12.75" hidden="1" customHeight="1" x14ac:dyDescent="0.2"/>
    <row r="23894" ht="12.75" hidden="1" customHeight="1" x14ac:dyDescent="0.2"/>
    <row r="23895" ht="12.75" hidden="1" customHeight="1" x14ac:dyDescent="0.2"/>
    <row r="23896" ht="12.75" hidden="1" customHeight="1" x14ac:dyDescent="0.2"/>
    <row r="23897" ht="12.75" hidden="1" customHeight="1" x14ac:dyDescent="0.2"/>
    <row r="23898" ht="12.75" hidden="1" customHeight="1" x14ac:dyDescent="0.2"/>
    <row r="23899" ht="12.75" hidden="1" customHeight="1" x14ac:dyDescent="0.2"/>
    <row r="23900" ht="12.75" hidden="1" customHeight="1" x14ac:dyDescent="0.2"/>
    <row r="23901" ht="12.75" hidden="1" customHeight="1" x14ac:dyDescent="0.2"/>
    <row r="23902" ht="12.75" hidden="1" customHeight="1" x14ac:dyDescent="0.2"/>
    <row r="23903" ht="12.75" hidden="1" customHeight="1" x14ac:dyDescent="0.2"/>
    <row r="23904" ht="12.75" hidden="1" customHeight="1" x14ac:dyDescent="0.2"/>
    <row r="23905" ht="12.75" hidden="1" customHeight="1" x14ac:dyDescent="0.2"/>
    <row r="23906" ht="12.75" hidden="1" customHeight="1" x14ac:dyDescent="0.2"/>
    <row r="23907" ht="12.75" hidden="1" customHeight="1" x14ac:dyDescent="0.2"/>
    <row r="23908" ht="12.75" hidden="1" customHeight="1" x14ac:dyDescent="0.2"/>
    <row r="23909" ht="12.75" hidden="1" customHeight="1" x14ac:dyDescent="0.2"/>
    <row r="23910" ht="12.75" hidden="1" customHeight="1" x14ac:dyDescent="0.2"/>
    <row r="23911" ht="12.75" hidden="1" customHeight="1" x14ac:dyDescent="0.2"/>
    <row r="23912" ht="12.75" hidden="1" customHeight="1" x14ac:dyDescent="0.2"/>
    <row r="23913" ht="12.75" hidden="1" customHeight="1" x14ac:dyDescent="0.2"/>
    <row r="23914" ht="12.75" hidden="1" customHeight="1" x14ac:dyDescent="0.2"/>
    <row r="23915" ht="12.75" hidden="1" customHeight="1" x14ac:dyDescent="0.2"/>
    <row r="23916" ht="12.75" hidden="1" customHeight="1" x14ac:dyDescent="0.2"/>
    <row r="23917" ht="12.75" hidden="1" customHeight="1" x14ac:dyDescent="0.2"/>
    <row r="23918" ht="12.75" hidden="1" customHeight="1" x14ac:dyDescent="0.2"/>
    <row r="23919" ht="12.75" hidden="1" customHeight="1" x14ac:dyDescent="0.2"/>
    <row r="23920" ht="12.75" hidden="1" customHeight="1" x14ac:dyDescent="0.2"/>
    <row r="23921" ht="12.75" hidden="1" customHeight="1" x14ac:dyDescent="0.2"/>
    <row r="23922" ht="12.75" hidden="1" customHeight="1" x14ac:dyDescent="0.2"/>
    <row r="23923" ht="12.75" hidden="1" customHeight="1" x14ac:dyDescent="0.2"/>
    <row r="23924" ht="12.75" hidden="1" customHeight="1" x14ac:dyDescent="0.2"/>
    <row r="23925" ht="12.75" hidden="1" customHeight="1" x14ac:dyDescent="0.2"/>
    <row r="23926" ht="12.75" hidden="1" customHeight="1" x14ac:dyDescent="0.2"/>
    <row r="23927" ht="12.75" hidden="1" customHeight="1" x14ac:dyDescent="0.2"/>
    <row r="23928" ht="12.75" hidden="1" customHeight="1" x14ac:dyDescent="0.2"/>
    <row r="23929" ht="12.75" hidden="1" customHeight="1" x14ac:dyDescent="0.2"/>
    <row r="23930" ht="12.75" hidden="1" customHeight="1" x14ac:dyDescent="0.2"/>
    <row r="23931" ht="12.75" hidden="1" customHeight="1" x14ac:dyDescent="0.2"/>
    <row r="23932" ht="12.75" hidden="1" customHeight="1" x14ac:dyDescent="0.2"/>
    <row r="23933" ht="12.75" hidden="1" customHeight="1" x14ac:dyDescent="0.2"/>
    <row r="23934" ht="12.75" hidden="1" customHeight="1" x14ac:dyDescent="0.2"/>
    <row r="23935" ht="12.75" hidden="1" customHeight="1" x14ac:dyDescent="0.2"/>
    <row r="23936" ht="12.75" hidden="1" customHeight="1" x14ac:dyDescent="0.2"/>
    <row r="23937" ht="12.75" hidden="1" customHeight="1" x14ac:dyDescent="0.2"/>
    <row r="23938" ht="12.75" hidden="1" customHeight="1" x14ac:dyDescent="0.2"/>
    <row r="23939" ht="12.75" hidden="1" customHeight="1" x14ac:dyDescent="0.2"/>
    <row r="23940" ht="12.75" hidden="1" customHeight="1" x14ac:dyDescent="0.2"/>
    <row r="23941" ht="12.75" hidden="1" customHeight="1" x14ac:dyDescent="0.2"/>
    <row r="23942" ht="12.75" hidden="1" customHeight="1" x14ac:dyDescent="0.2"/>
    <row r="23943" ht="12.75" hidden="1" customHeight="1" x14ac:dyDescent="0.2"/>
    <row r="23944" ht="12.75" hidden="1" customHeight="1" x14ac:dyDescent="0.2"/>
    <row r="23945" ht="12.75" hidden="1" customHeight="1" x14ac:dyDescent="0.2"/>
    <row r="23946" ht="12.75" hidden="1" customHeight="1" x14ac:dyDescent="0.2"/>
    <row r="23947" ht="12.75" hidden="1" customHeight="1" x14ac:dyDescent="0.2"/>
    <row r="23948" ht="12.75" hidden="1" customHeight="1" x14ac:dyDescent="0.2"/>
    <row r="23949" ht="12.75" hidden="1" customHeight="1" x14ac:dyDescent="0.2"/>
    <row r="23950" ht="12.75" hidden="1" customHeight="1" x14ac:dyDescent="0.2"/>
    <row r="23951" ht="12.75" hidden="1" customHeight="1" x14ac:dyDescent="0.2"/>
    <row r="23952" ht="12.75" hidden="1" customHeight="1" x14ac:dyDescent="0.2"/>
    <row r="23953" ht="12.75" hidden="1" customHeight="1" x14ac:dyDescent="0.2"/>
    <row r="23954" ht="12.75" hidden="1" customHeight="1" x14ac:dyDescent="0.2"/>
    <row r="23955" ht="12.75" hidden="1" customHeight="1" x14ac:dyDescent="0.2"/>
    <row r="23956" ht="12.75" hidden="1" customHeight="1" x14ac:dyDescent="0.2"/>
    <row r="23957" ht="12.75" hidden="1" customHeight="1" x14ac:dyDescent="0.2"/>
    <row r="23958" ht="12.75" hidden="1" customHeight="1" x14ac:dyDescent="0.2"/>
    <row r="23959" ht="12.75" hidden="1" customHeight="1" x14ac:dyDescent="0.2"/>
    <row r="23960" ht="12.75" hidden="1" customHeight="1" x14ac:dyDescent="0.2"/>
    <row r="23961" ht="12.75" hidden="1" customHeight="1" x14ac:dyDescent="0.2"/>
    <row r="23962" ht="12.75" hidden="1" customHeight="1" x14ac:dyDescent="0.2"/>
    <row r="23963" ht="12.75" hidden="1" customHeight="1" x14ac:dyDescent="0.2"/>
    <row r="23964" ht="12.75" hidden="1" customHeight="1" x14ac:dyDescent="0.2"/>
    <row r="23965" ht="12.75" hidden="1" customHeight="1" x14ac:dyDescent="0.2"/>
    <row r="23966" ht="12.75" hidden="1" customHeight="1" x14ac:dyDescent="0.2"/>
    <row r="23967" ht="12.75" hidden="1" customHeight="1" x14ac:dyDescent="0.2"/>
    <row r="23968" ht="12.75" hidden="1" customHeight="1" x14ac:dyDescent="0.2"/>
    <row r="23969" ht="12.75" hidden="1" customHeight="1" x14ac:dyDescent="0.2"/>
    <row r="23970" ht="12.75" hidden="1" customHeight="1" x14ac:dyDescent="0.2"/>
    <row r="23971" ht="12.75" hidden="1" customHeight="1" x14ac:dyDescent="0.2"/>
    <row r="23972" ht="12.75" hidden="1" customHeight="1" x14ac:dyDescent="0.2"/>
    <row r="23973" ht="12.75" hidden="1" customHeight="1" x14ac:dyDescent="0.2"/>
    <row r="23974" ht="12.75" hidden="1" customHeight="1" x14ac:dyDescent="0.2"/>
    <row r="23975" ht="12.75" hidden="1" customHeight="1" x14ac:dyDescent="0.2"/>
    <row r="23976" ht="12.75" hidden="1" customHeight="1" x14ac:dyDescent="0.2"/>
    <row r="23977" ht="12.75" hidden="1" customHeight="1" x14ac:dyDescent="0.2"/>
    <row r="23978" ht="12.75" hidden="1" customHeight="1" x14ac:dyDescent="0.2"/>
    <row r="23979" ht="12.75" hidden="1" customHeight="1" x14ac:dyDescent="0.2"/>
    <row r="23980" ht="12.75" hidden="1" customHeight="1" x14ac:dyDescent="0.2"/>
    <row r="23981" ht="12.75" hidden="1" customHeight="1" x14ac:dyDescent="0.2"/>
    <row r="23982" ht="12.75" hidden="1" customHeight="1" x14ac:dyDescent="0.2"/>
    <row r="23983" ht="12.75" hidden="1" customHeight="1" x14ac:dyDescent="0.2"/>
    <row r="23984" ht="12.75" hidden="1" customHeight="1" x14ac:dyDescent="0.2"/>
    <row r="23985" ht="12.75" hidden="1" customHeight="1" x14ac:dyDescent="0.2"/>
    <row r="23986" ht="12.75" hidden="1" customHeight="1" x14ac:dyDescent="0.2"/>
    <row r="23987" ht="12.75" hidden="1" customHeight="1" x14ac:dyDescent="0.2"/>
    <row r="23988" ht="12.75" hidden="1" customHeight="1" x14ac:dyDescent="0.2"/>
    <row r="23989" ht="12.75" hidden="1" customHeight="1" x14ac:dyDescent="0.2"/>
    <row r="23990" ht="12.75" hidden="1" customHeight="1" x14ac:dyDescent="0.2"/>
    <row r="23991" ht="12.75" hidden="1" customHeight="1" x14ac:dyDescent="0.2"/>
    <row r="23992" ht="12.75" hidden="1" customHeight="1" x14ac:dyDescent="0.2"/>
    <row r="23993" ht="12.75" hidden="1" customHeight="1" x14ac:dyDescent="0.2"/>
    <row r="23994" ht="12.75" hidden="1" customHeight="1" x14ac:dyDescent="0.2"/>
    <row r="23995" ht="12.75" hidden="1" customHeight="1" x14ac:dyDescent="0.2"/>
    <row r="23996" ht="12.75" hidden="1" customHeight="1" x14ac:dyDescent="0.2"/>
    <row r="23997" ht="12.75" hidden="1" customHeight="1" x14ac:dyDescent="0.2"/>
    <row r="23998" ht="12.75" hidden="1" customHeight="1" x14ac:dyDescent="0.2"/>
    <row r="23999" ht="12.75" hidden="1" customHeight="1" x14ac:dyDescent="0.2"/>
    <row r="24000" ht="12.75" hidden="1" customHeight="1" x14ac:dyDescent="0.2"/>
    <row r="24001" ht="12.75" hidden="1" customHeight="1" x14ac:dyDescent="0.2"/>
    <row r="24002" ht="12.75" hidden="1" customHeight="1" x14ac:dyDescent="0.2"/>
    <row r="24003" ht="12.75" hidden="1" customHeight="1" x14ac:dyDescent="0.2"/>
    <row r="24004" ht="12.75" hidden="1" customHeight="1" x14ac:dyDescent="0.2"/>
    <row r="24005" ht="12.75" hidden="1" customHeight="1" x14ac:dyDescent="0.2"/>
    <row r="24006" ht="12.75" hidden="1" customHeight="1" x14ac:dyDescent="0.2"/>
    <row r="24007" ht="12.75" hidden="1" customHeight="1" x14ac:dyDescent="0.2"/>
    <row r="24008" ht="12.75" hidden="1" customHeight="1" x14ac:dyDescent="0.2"/>
    <row r="24009" ht="12.75" hidden="1" customHeight="1" x14ac:dyDescent="0.2"/>
    <row r="24010" ht="12.75" hidden="1" customHeight="1" x14ac:dyDescent="0.2"/>
    <row r="24011" ht="12.75" hidden="1" customHeight="1" x14ac:dyDescent="0.2"/>
    <row r="24012" ht="12.75" hidden="1" customHeight="1" x14ac:dyDescent="0.2"/>
    <row r="24013" ht="12.75" hidden="1" customHeight="1" x14ac:dyDescent="0.2"/>
    <row r="24014" ht="12.75" hidden="1" customHeight="1" x14ac:dyDescent="0.2"/>
    <row r="24015" ht="12.75" hidden="1" customHeight="1" x14ac:dyDescent="0.2"/>
    <row r="24016" ht="12.75" hidden="1" customHeight="1" x14ac:dyDescent="0.2"/>
    <row r="24017" ht="12.75" hidden="1" customHeight="1" x14ac:dyDescent="0.2"/>
    <row r="24018" ht="12.75" hidden="1" customHeight="1" x14ac:dyDescent="0.2"/>
    <row r="24019" ht="12.75" hidden="1" customHeight="1" x14ac:dyDescent="0.2"/>
    <row r="24020" ht="12.75" hidden="1" customHeight="1" x14ac:dyDescent="0.2"/>
    <row r="24021" ht="12.75" hidden="1" customHeight="1" x14ac:dyDescent="0.2"/>
    <row r="24022" ht="12.75" hidden="1" customHeight="1" x14ac:dyDescent="0.2"/>
    <row r="24023" ht="12.75" hidden="1" customHeight="1" x14ac:dyDescent="0.2"/>
    <row r="24024" ht="12.75" hidden="1" customHeight="1" x14ac:dyDescent="0.2"/>
    <row r="24025" ht="12.75" hidden="1" customHeight="1" x14ac:dyDescent="0.2"/>
    <row r="24026" ht="12.75" hidden="1" customHeight="1" x14ac:dyDescent="0.2"/>
    <row r="24027" ht="12.75" hidden="1" customHeight="1" x14ac:dyDescent="0.2"/>
    <row r="24028" ht="12.75" hidden="1" customHeight="1" x14ac:dyDescent="0.2"/>
    <row r="24029" ht="12.75" hidden="1" customHeight="1" x14ac:dyDescent="0.2"/>
    <row r="24030" ht="12.75" hidden="1" customHeight="1" x14ac:dyDescent="0.2"/>
    <row r="24031" ht="12.75" hidden="1" customHeight="1" x14ac:dyDescent="0.2"/>
    <row r="24032" ht="12.75" hidden="1" customHeight="1" x14ac:dyDescent="0.2"/>
    <row r="24033" ht="12.75" hidden="1" customHeight="1" x14ac:dyDescent="0.2"/>
    <row r="24034" ht="12.75" hidden="1" customHeight="1" x14ac:dyDescent="0.2"/>
    <row r="24035" ht="12.75" hidden="1" customHeight="1" x14ac:dyDescent="0.2"/>
    <row r="24036" ht="12.75" hidden="1" customHeight="1" x14ac:dyDescent="0.2"/>
    <row r="24037" ht="12.75" hidden="1" customHeight="1" x14ac:dyDescent="0.2"/>
    <row r="24038" ht="12.75" hidden="1" customHeight="1" x14ac:dyDescent="0.2"/>
    <row r="24039" ht="12.75" hidden="1" customHeight="1" x14ac:dyDescent="0.2"/>
    <row r="24040" ht="12.75" hidden="1" customHeight="1" x14ac:dyDescent="0.2"/>
    <row r="24041" ht="12.75" hidden="1" customHeight="1" x14ac:dyDescent="0.2"/>
    <row r="24042" ht="12.75" hidden="1" customHeight="1" x14ac:dyDescent="0.2"/>
    <row r="24043" ht="12.75" hidden="1" customHeight="1" x14ac:dyDescent="0.2"/>
    <row r="24044" ht="12.75" hidden="1" customHeight="1" x14ac:dyDescent="0.2"/>
    <row r="24045" ht="12.75" hidden="1" customHeight="1" x14ac:dyDescent="0.2"/>
    <row r="24046" ht="12.75" hidden="1" customHeight="1" x14ac:dyDescent="0.2"/>
    <row r="24047" ht="12.75" hidden="1" customHeight="1" x14ac:dyDescent="0.2"/>
    <row r="24048" ht="12.75" hidden="1" customHeight="1" x14ac:dyDescent="0.2"/>
    <row r="24049" ht="12.75" hidden="1" customHeight="1" x14ac:dyDescent="0.2"/>
    <row r="24050" ht="12.75" hidden="1" customHeight="1" x14ac:dyDescent="0.2"/>
    <row r="24051" ht="12.75" hidden="1" customHeight="1" x14ac:dyDescent="0.2"/>
    <row r="24052" ht="12.75" hidden="1" customHeight="1" x14ac:dyDescent="0.2"/>
    <row r="24053" ht="12.75" hidden="1" customHeight="1" x14ac:dyDescent="0.2"/>
    <row r="24054" ht="12.75" hidden="1" customHeight="1" x14ac:dyDescent="0.2"/>
    <row r="24055" ht="12.75" hidden="1" customHeight="1" x14ac:dyDescent="0.2"/>
    <row r="24056" ht="12.75" hidden="1" customHeight="1" x14ac:dyDescent="0.2"/>
    <row r="24057" ht="12.75" hidden="1" customHeight="1" x14ac:dyDescent="0.2"/>
    <row r="24058" ht="12.75" hidden="1" customHeight="1" x14ac:dyDescent="0.2"/>
    <row r="24059" ht="12.75" hidden="1" customHeight="1" x14ac:dyDescent="0.2"/>
    <row r="24060" ht="12.75" hidden="1" customHeight="1" x14ac:dyDescent="0.2"/>
    <row r="24061" ht="12.75" hidden="1" customHeight="1" x14ac:dyDescent="0.2"/>
    <row r="24062" ht="12.75" hidden="1" customHeight="1" x14ac:dyDescent="0.2"/>
    <row r="24063" ht="12.75" hidden="1" customHeight="1" x14ac:dyDescent="0.2"/>
    <row r="24064" ht="12.75" hidden="1" customHeight="1" x14ac:dyDescent="0.2"/>
    <row r="24065" ht="12.75" hidden="1" customHeight="1" x14ac:dyDescent="0.2"/>
    <row r="24066" ht="12.75" hidden="1" customHeight="1" x14ac:dyDescent="0.2"/>
    <row r="24067" ht="12.75" hidden="1" customHeight="1" x14ac:dyDescent="0.2"/>
    <row r="24068" ht="12.75" hidden="1" customHeight="1" x14ac:dyDescent="0.2"/>
    <row r="24069" ht="12.75" hidden="1" customHeight="1" x14ac:dyDescent="0.2"/>
    <row r="24070" ht="12.75" hidden="1" customHeight="1" x14ac:dyDescent="0.2"/>
    <row r="24071" ht="12.75" hidden="1" customHeight="1" x14ac:dyDescent="0.2"/>
    <row r="24072" ht="12.75" hidden="1" customHeight="1" x14ac:dyDescent="0.2"/>
    <row r="24073" ht="12.75" hidden="1" customHeight="1" x14ac:dyDescent="0.2"/>
    <row r="24074" ht="12.75" hidden="1" customHeight="1" x14ac:dyDescent="0.2"/>
    <row r="24075" ht="12.75" hidden="1" customHeight="1" x14ac:dyDescent="0.2"/>
    <row r="24076" ht="12.75" hidden="1" customHeight="1" x14ac:dyDescent="0.2"/>
    <row r="24077" ht="12.75" hidden="1" customHeight="1" x14ac:dyDescent="0.2"/>
    <row r="24078" ht="12.75" hidden="1" customHeight="1" x14ac:dyDescent="0.2"/>
    <row r="24079" ht="12.75" hidden="1" customHeight="1" x14ac:dyDescent="0.2"/>
    <row r="24080" ht="12.75" hidden="1" customHeight="1" x14ac:dyDescent="0.2"/>
    <row r="24081" ht="12.75" hidden="1" customHeight="1" x14ac:dyDescent="0.2"/>
    <row r="24082" ht="12.75" hidden="1" customHeight="1" x14ac:dyDescent="0.2"/>
    <row r="24083" ht="12.75" hidden="1" customHeight="1" x14ac:dyDescent="0.2"/>
    <row r="24084" ht="12.75" hidden="1" customHeight="1" x14ac:dyDescent="0.2"/>
    <row r="24085" ht="12.75" hidden="1" customHeight="1" x14ac:dyDescent="0.2"/>
    <row r="24086" ht="12.75" hidden="1" customHeight="1" x14ac:dyDescent="0.2"/>
    <row r="24087" ht="12.75" hidden="1" customHeight="1" x14ac:dyDescent="0.2"/>
    <row r="24088" ht="12.75" hidden="1" customHeight="1" x14ac:dyDescent="0.2"/>
    <row r="24089" ht="12.75" hidden="1" customHeight="1" x14ac:dyDescent="0.2"/>
    <row r="24090" ht="12.75" hidden="1" customHeight="1" x14ac:dyDescent="0.2"/>
    <row r="24091" ht="12.75" hidden="1" customHeight="1" x14ac:dyDescent="0.2"/>
    <row r="24092" ht="12.75" hidden="1" customHeight="1" x14ac:dyDescent="0.2"/>
    <row r="24093" ht="12.75" hidden="1" customHeight="1" x14ac:dyDescent="0.2"/>
    <row r="24094" ht="12.75" hidden="1" customHeight="1" x14ac:dyDescent="0.2"/>
    <row r="24095" ht="12.75" hidden="1" customHeight="1" x14ac:dyDescent="0.2"/>
    <row r="24096" ht="12.75" hidden="1" customHeight="1" x14ac:dyDescent="0.2"/>
    <row r="24097" ht="12.75" hidden="1" customHeight="1" x14ac:dyDescent="0.2"/>
    <row r="24098" ht="12.75" hidden="1" customHeight="1" x14ac:dyDescent="0.2"/>
    <row r="24099" ht="12.75" hidden="1" customHeight="1" x14ac:dyDescent="0.2"/>
    <row r="24100" ht="12.75" hidden="1" customHeight="1" x14ac:dyDescent="0.2"/>
    <row r="24101" ht="12.75" hidden="1" customHeight="1" x14ac:dyDescent="0.2"/>
    <row r="24102" ht="12.75" hidden="1" customHeight="1" x14ac:dyDescent="0.2"/>
    <row r="24103" ht="12.75" hidden="1" customHeight="1" x14ac:dyDescent="0.2"/>
    <row r="24104" ht="12.75" hidden="1" customHeight="1" x14ac:dyDescent="0.2"/>
    <row r="24105" ht="12.75" hidden="1" customHeight="1" x14ac:dyDescent="0.2"/>
    <row r="24106" ht="12.75" hidden="1" customHeight="1" x14ac:dyDescent="0.2"/>
    <row r="24107" ht="12.75" hidden="1" customHeight="1" x14ac:dyDescent="0.2"/>
    <row r="24108" ht="12.75" hidden="1" customHeight="1" x14ac:dyDescent="0.2"/>
    <row r="24109" ht="12.75" hidden="1" customHeight="1" x14ac:dyDescent="0.2"/>
    <row r="24110" ht="12.75" hidden="1" customHeight="1" x14ac:dyDescent="0.2"/>
    <row r="24111" ht="12.75" hidden="1" customHeight="1" x14ac:dyDescent="0.2"/>
    <row r="24112" ht="12.75" hidden="1" customHeight="1" x14ac:dyDescent="0.2"/>
    <row r="24113" ht="12.75" hidden="1" customHeight="1" x14ac:dyDescent="0.2"/>
    <row r="24114" ht="12.75" hidden="1" customHeight="1" x14ac:dyDescent="0.2"/>
    <row r="24115" ht="12.75" hidden="1" customHeight="1" x14ac:dyDescent="0.2"/>
    <row r="24116" ht="12.75" hidden="1" customHeight="1" x14ac:dyDescent="0.2"/>
    <row r="24117" ht="12.75" hidden="1" customHeight="1" x14ac:dyDescent="0.2"/>
    <row r="24118" ht="12.75" hidden="1" customHeight="1" x14ac:dyDescent="0.2"/>
    <row r="24119" ht="12.75" hidden="1" customHeight="1" x14ac:dyDescent="0.2"/>
    <row r="24120" ht="12.75" hidden="1" customHeight="1" x14ac:dyDescent="0.2"/>
    <row r="24121" ht="12.75" hidden="1" customHeight="1" x14ac:dyDescent="0.2"/>
    <row r="24122" ht="12.75" hidden="1" customHeight="1" x14ac:dyDescent="0.2"/>
    <row r="24123" ht="12.75" hidden="1" customHeight="1" x14ac:dyDescent="0.2"/>
    <row r="24124" ht="12.75" hidden="1" customHeight="1" x14ac:dyDescent="0.2"/>
    <row r="24125" ht="12.75" hidden="1" customHeight="1" x14ac:dyDescent="0.2"/>
    <row r="24126" ht="12.75" hidden="1" customHeight="1" x14ac:dyDescent="0.2"/>
    <row r="24127" ht="12.75" hidden="1" customHeight="1" x14ac:dyDescent="0.2"/>
    <row r="24128" ht="12.75" hidden="1" customHeight="1" x14ac:dyDescent="0.2"/>
    <row r="24129" ht="12.75" hidden="1" customHeight="1" x14ac:dyDescent="0.2"/>
    <row r="24130" ht="12.75" hidden="1" customHeight="1" x14ac:dyDescent="0.2"/>
    <row r="24131" ht="12.75" hidden="1" customHeight="1" x14ac:dyDescent="0.2"/>
    <row r="24132" ht="12.75" hidden="1" customHeight="1" x14ac:dyDescent="0.2"/>
    <row r="24133" ht="12.75" hidden="1" customHeight="1" x14ac:dyDescent="0.2"/>
    <row r="24134" ht="12.75" hidden="1" customHeight="1" x14ac:dyDescent="0.2"/>
    <row r="24135" ht="12.75" hidden="1" customHeight="1" x14ac:dyDescent="0.2"/>
    <row r="24136" ht="12.75" hidden="1" customHeight="1" x14ac:dyDescent="0.2"/>
    <row r="24137" ht="12.75" hidden="1" customHeight="1" x14ac:dyDescent="0.2"/>
    <row r="24138" ht="12.75" hidden="1" customHeight="1" x14ac:dyDescent="0.2"/>
    <row r="24139" ht="12.75" hidden="1" customHeight="1" x14ac:dyDescent="0.2"/>
    <row r="24140" ht="12.75" hidden="1" customHeight="1" x14ac:dyDescent="0.2"/>
    <row r="24141" ht="12.75" hidden="1" customHeight="1" x14ac:dyDescent="0.2"/>
    <row r="24142" ht="12.75" hidden="1" customHeight="1" x14ac:dyDescent="0.2"/>
    <row r="24143" ht="12.75" hidden="1" customHeight="1" x14ac:dyDescent="0.2"/>
    <row r="24144" ht="12.75" hidden="1" customHeight="1" x14ac:dyDescent="0.2"/>
    <row r="24145" ht="12.75" hidden="1" customHeight="1" x14ac:dyDescent="0.2"/>
    <row r="24146" ht="12.75" hidden="1" customHeight="1" x14ac:dyDescent="0.2"/>
    <row r="24147" ht="12.75" hidden="1" customHeight="1" x14ac:dyDescent="0.2"/>
    <row r="24148" ht="12.75" hidden="1" customHeight="1" x14ac:dyDescent="0.2"/>
    <row r="24149" ht="12.75" hidden="1" customHeight="1" x14ac:dyDescent="0.2"/>
    <row r="24150" ht="12.75" hidden="1" customHeight="1" x14ac:dyDescent="0.2"/>
    <row r="24151" ht="12.75" hidden="1" customHeight="1" x14ac:dyDescent="0.2"/>
    <row r="24152" ht="12.75" hidden="1" customHeight="1" x14ac:dyDescent="0.2"/>
    <row r="24153" ht="12.75" hidden="1" customHeight="1" x14ac:dyDescent="0.2"/>
    <row r="24154" ht="12.75" hidden="1" customHeight="1" x14ac:dyDescent="0.2"/>
    <row r="24155" ht="12.75" hidden="1" customHeight="1" x14ac:dyDescent="0.2"/>
    <row r="24156" ht="12.75" hidden="1" customHeight="1" x14ac:dyDescent="0.2"/>
    <row r="24157" ht="12.75" hidden="1" customHeight="1" x14ac:dyDescent="0.2"/>
    <row r="24158" ht="12.75" hidden="1" customHeight="1" x14ac:dyDescent="0.2"/>
    <row r="24159" ht="12.75" hidden="1" customHeight="1" x14ac:dyDescent="0.2"/>
    <row r="24160" ht="12.75" hidden="1" customHeight="1" x14ac:dyDescent="0.2"/>
    <row r="24161" ht="12.75" hidden="1" customHeight="1" x14ac:dyDescent="0.2"/>
    <row r="24162" ht="12.75" hidden="1" customHeight="1" x14ac:dyDescent="0.2"/>
    <row r="24163" ht="12.75" hidden="1" customHeight="1" x14ac:dyDescent="0.2"/>
    <row r="24164" ht="12.75" hidden="1" customHeight="1" x14ac:dyDescent="0.2"/>
    <row r="24165" ht="12.75" hidden="1" customHeight="1" x14ac:dyDescent="0.2"/>
    <row r="24166" ht="12.75" hidden="1" customHeight="1" x14ac:dyDescent="0.2"/>
    <row r="24167" ht="12.75" hidden="1" customHeight="1" x14ac:dyDescent="0.2"/>
    <row r="24168" ht="12.75" hidden="1" customHeight="1" x14ac:dyDescent="0.2"/>
    <row r="24169" ht="12.75" hidden="1" customHeight="1" x14ac:dyDescent="0.2"/>
    <row r="24170" ht="12.75" hidden="1" customHeight="1" x14ac:dyDescent="0.2"/>
    <row r="24171" ht="12.75" hidden="1" customHeight="1" x14ac:dyDescent="0.2"/>
    <row r="24172" ht="12.75" hidden="1" customHeight="1" x14ac:dyDescent="0.2"/>
    <row r="24173" ht="12.75" hidden="1" customHeight="1" x14ac:dyDescent="0.2"/>
    <row r="24174" ht="12.75" hidden="1" customHeight="1" x14ac:dyDescent="0.2"/>
    <row r="24175" ht="12.75" hidden="1" customHeight="1" x14ac:dyDescent="0.2"/>
    <row r="24176" ht="12.75" hidden="1" customHeight="1" x14ac:dyDescent="0.2"/>
    <row r="24177" ht="12.75" hidden="1" customHeight="1" x14ac:dyDescent="0.2"/>
    <row r="24178" ht="12.75" hidden="1" customHeight="1" x14ac:dyDescent="0.2"/>
    <row r="24179" ht="12.75" hidden="1" customHeight="1" x14ac:dyDescent="0.2"/>
    <row r="24180" ht="12.75" hidden="1" customHeight="1" x14ac:dyDescent="0.2"/>
    <row r="24181" ht="12.75" hidden="1" customHeight="1" x14ac:dyDescent="0.2"/>
    <row r="24182" ht="12.75" hidden="1" customHeight="1" x14ac:dyDescent="0.2"/>
    <row r="24183" ht="12.75" hidden="1" customHeight="1" x14ac:dyDescent="0.2"/>
    <row r="24184" ht="12.75" hidden="1" customHeight="1" x14ac:dyDescent="0.2"/>
    <row r="24185" ht="12.75" hidden="1" customHeight="1" x14ac:dyDescent="0.2"/>
    <row r="24186" ht="12.75" hidden="1" customHeight="1" x14ac:dyDescent="0.2"/>
    <row r="24187" ht="12.75" hidden="1" customHeight="1" x14ac:dyDescent="0.2"/>
    <row r="24188" ht="12.75" hidden="1" customHeight="1" x14ac:dyDescent="0.2"/>
    <row r="24189" ht="12.75" hidden="1" customHeight="1" x14ac:dyDescent="0.2"/>
    <row r="24190" ht="12.75" hidden="1" customHeight="1" x14ac:dyDescent="0.2"/>
    <row r="24191" ht="12.75" hidden="1" customHeight="1" x14ac:dyDescent="0.2"/>
    <row r="24192" ht="12.75" hidden="1" customHeight="1" x14ac:dyDescent="0.2"/>
    <row r="24193" ht="12.75" hidden="1" customHeight="1" x14ac:dyDescent="0.2"/>
    <row r="24194" ht="12.75" hidden="1" customHeight="1" x14ac:dyDescent="0.2"/>
    <row r="24195" ht="12.75" hidden="1" customHeight="1" x14ac:dyDescent="0.2"/>
    <row r="24196" ht="12.75" hidden="1" customHeight="1" x14ac:dyDescent="0.2"/>
    <row r="24197" ht="12.75" hidden="1" customHeight="1" x14ac:dyDescent="0.2"/>
    <row r="24198" ht="12.75" hidden="1" customHeight="1" x14ac:dyDescent="0.2"/>
    <row r="24199" ht="12.75" hidden="1" customHeight="1" x14ac:dyDescent="0.2"/>
    <row r="24200" ht="12.75" hidden="1" customHeight="1" x14ac:dyDescent="0.2"/>
    <row r="24201" ht="12.75" hidden="1" customHeight="1" x14ac:dyDescent="0.2"/>
    <row r="24202" ht="12.75" hidden="1" customHeight="1" x14ac:dyDescent="0.2"/>
    <row r="24203" ht="12.75" hidden="1" customHeight="1" x14ac:dyDescent="0.2"/>
    <row r="24204" ht="12.75" hidden="1" customHeight="1" x14ac:dyDescent="0.2"/>
    <row r="24205" ht="12.75" hidden="1" customHeight="1" x14ac:dyDescent="0.2"/>
    <row r="24206" ht="12.75" hidden="1" customHeight="1" x14ac:dyDescent="0.2"/>
    <row r="24207" ht="12.75" hidden="1" customHeight="1" x14ac:dyDescent="0.2"/>
    <row r="24208" ht="12.75" hidden="1" customHeight="1" x14ac:dyDescent="0.2"/>
    <row r="24209" ht="12.75" hidden="1" customHeight="1" x14ac:dyDescent="0.2"/>
    <row r="24210" ht="12.75" hidden="1" customHeight="1" x14ac:dyDescent="0.2"/>
    <row r="24211" ht="12.75" hidden="1" customHeight="1" x14ac:dyDescent="0.2"/>
    <row r="24212" ht="12.75" hidden="1" customHeight="1" x14ac:dyDescent="0.2"/>
    <row r="24213" ht="12.75" hidden="1" customHeight="1" x14ac:dyDescent="0.2"/>
    <row r="24214" ht="12.75" hidden="1" customHeight="1" x14ac:dyDescent="0.2"/>
    <row r="24215" ht="12.75" hidden="1" customHeight="1" x14ac:dyDescent="0.2"/>
    <row r="24216" ht="12.75" hidden="1" customHeight="1" x14ac:dyDescent="0.2"/>
    <row r="24217" ht="12.75" hidden="1" customHeight="1" x14ac:dyDescent="0.2"/>
    <row r="24218" ht="12.75" hidden="1" customHeight="1" x14ac:dyDescent="0.2"/>
    <row r="24219" ht="12.75" hidden="1" customHeight="1" x14ac:dyDescent="0.2"/>
    <row r="24220" ht="12.75" hidden="1" customHeight="1" x14ac:dyDescent="0.2"/>
    <row r="24221" ht="12.75" hidden="1" customHeight="1" x14ac:dyDescent="0.2"/>
    <row r="24222" ht="12.75" hidden="1" customHeight="1" x14ac:dyDescent="0.2"/>
    <row r="24223" ht="12.75" hidden="1" customHeight="1" x14ac:dyDescent="0.2"/>
    <row r="24224" ht="12.75" hidden="1" customHeight="1" x14ac:dyDescent="0.2"/>
    <row r="24225" ht="12.75" hidden="1" customHeight="1" x14ac:dyDescent="0.2"/>
    <row r="24226" ht="12.75" hidden="1" customHeight="1" x14ac:dyDescent="0.2"/>
    <row r="24227" ht="12.75" hidden="1" customHeight="1" x14ac:dyDescent="0.2"/>
    <row r="24228" ht="12.75" hidden="1" customHeight="1" x14ac:dyDescent="0.2"/>
    <row r="24229" ht="12.75" hidden="1" customHeight="1" x14ac:dyDescent="0.2"/>
    <row r="24230" ht="12.75" hidden="1" customHeight="1" x14ac:dyDescent="0.2"/>
    <row r="24231" ht="12.75" hidden="1" customHeight="1" x14ac:dyDescent="0.2"/>
    <row r="24232" ht="12.75" hidden="1" customHeight="1" x14ac:dyDescent="0.2"/>
    <row r="24233" ht="12.75" hidden="1" customHeight="1" x14ac:dyDescent="0.2"/>
    <row r="24234" ht="12.75" hidden="1" customHeight="1" x14ac:dyDescent="0.2"/>
    <row r="24235" ht="12.75" hidden="1" customHeight="1" x14ac:dyDescent="0.2"/>
    <row r="24236" ht="12.75" hidden="1" customHeight="1" x14ac:dyDescent="0.2"/>
    <row r="24237" ht="12.75" hidden="1" customHeight="1" x14ac:dyDescent="0.2"/>
    <row r="24238" ht="12.75" hidden="1" customHeight="1" x14ac:dyDescent="0.2"/>
    <row r="24239" ht="12.75" hidden="1" customHeight="1" x14ac:dyDescent="0.2"/>
    <row r="24240" ht="12.75" hidden="1" customHeight="1" x14ac:dyDescent="0.2"/>
    <row r="24241" ht="12.75" hidden="1" customHeight="1" x14ac:dyDescent="0.2"/>
    <row r="24242" ht="12.75" hidden="1" customHeight="1" x14ac:dyDescent="0.2"/>
    <row r="24243" ht="12.75" hidden="1" customHeight="1" x14ac:dyDescent="0.2"/>
    <row r="24244" ht="12.75" hidden="1" customHeight="1" x14ac:dyDescent="0.2"/>
    <row r="24245" ht="12.75" hidden="1" customHeight="1" x14ac:dyDescent="0.2"/>
    <row r="24246" ht="12.75" hidden="1" customHeight="1" x14ac:dyDescent="0.2"/>
    <row r="24247" ht="12.75" hidden="1" customHeight="1" x14ac:dyDescent="0.2"/>
    <row r="24248" ht="12.75" hidden="1" customHeight="1" x14ac:dyDescent="0.2"/>
    <row r="24249" ht="12.75" hidden="1" customHeight="1" x14ac:dyDescent="0.2"/>
    <row r="24250" ht="12.75" hidden="1" customHeight="1" x14ac:dyDescent="0.2"/>
    <row r="24251" ht="12.75" hidden="1" customHeight="1" x14ac:dyDescent="0.2"/>
    <row r="24252" ht="12.75" hidden="1" customHeight="1" x14ac:dyDescent="0.2"/>
    <row r="24253" ht="12.75" hidden="1" customHeight="1" x14ac:dyDescent="0.2"/>
    <row r="24254" ht="12.75" hidden="1" customHeight="1" x14ac:dyDescent="0.2"/>
    <row r="24255" ht="12.75" hidden="1" customHeight="1" x14ac:dyDescent="0.2"/>
    <row r="24256" ht="12.75" hidden="1" customHeight="1" x14ac:dyDescent="0.2"/>
    <row r="24257" ht="12.75" hidden="1" customHeight="1" x14ac:dyDescent="0.2"/>
    <row r="24258" ht="12.75" hidden="1" customHeight="1" x14ac:dyDescent="0.2"/>
    <row r="24259" ht="12.75" hidden="1" customHeight="1" x14ac:dyDescent="0.2"/>
    <row r="24260" ht="12.75" hidden="1" customHeight="1" x14ac:dyDescent="0.2"/>
    <row r="24261" ht="12.75" hidden="1" customHeight="1" x14ac:dyDescent="0.2"/>
    <row r="24262" ht="12.75" hidden="1" customHeight="1" x14ac:dyDescent="0.2"/>
    <row r="24263" ht="12.75" hidden="1" customHeight="1" x14ac:dyDescent="0.2"/>
    <row r="24264" ht="12.75" hidden="1" customHeight="1" x14ac:dyDescent="0.2"/>
    <row r="24265" ht="12.75" hidden="1" customHeight="1" x14ac:dyDescent="0.2"/>
    <row r="24266" ht="12.75" hidden="1" customHeight="1" x14ac:dyDescent="0.2"/>
    <row r="24267" ht="12.75" hidden="1" customHeight="1" x14ac:dyDescent="0.2"/>
    <row r="24268" ht="12.75" hidden="1" customHeight="1" x14ac:dyDescent="0.2"/>
    <row r="24269" ht="12.75" hidden="1" customHeight="1" x14ac:dyDescent="0.2"/>
    <row r="24270" ht="12.75" hidden="1" customHeight="1" x14ac:dyDescent="0.2"/>
    <row r="24271" ht="12.75" hidden="1" customHeight="1" x14ac:dyDescent="0.2"/>
    <row r="24272" ht="12.75" hidden="1" customHeight="1" x14ac:dyDescent="0.2"/>
    <row r="24273" ht="12.75" hidden="1" customHeight="1" x14ac:dyDescent="0.2"/>
    <row r="24274" ht="12.75" hidden="1" customHeight="1" x14ac:dyDescent="0.2"/>
    <row r="24275" ht="12.75" hidden="1" customHeight="1" x14ac:dyDescent="0.2"/>
    <row r="24276" ht="12.75" hidden="1" customHeight="1" x14ac:dyDescent="0.2"/>
    <row r="24277" ht="12.75" hidden="1" customHeight="1" x14ac:dyDescent="0.2"/>
    <row r="24278" ht="12.75" hidden="1" customHeight="1" x14ac:dyDescent="0.2"/>
    <row r="24279" ht="12.75" hidden="1" customHeight="1" x14ac:dyDescent="0.2"/>
    <row r="24280" ht="12.75" hidden="1" customHeight="1" x14ac:dyDescent="0.2"/>
    <row r="24281" ht="12.75" hidden="1" customHeight="1" x14ac:dyDescent="0.2"/>
    <row r="24282" ht="12.75" hidden="1" customHeight="1" x14ac:dyDescent="0.2"/>
    <row r="24283" ht="12.75" hidden="1" customHeight="1" x14ac:dyDescent="0.2"/>
    <row r="24284" ht="12.75" hidden="1" customHeight="1" x14ac:dyDescent="0.2"/>
    <row r="24285" ht="12.75" hidden="1" customHeight="1" x14ac:dyDescent="0.2"/>
    <row r="24286" ht="12.75" hidden="1" customHeight="1" x14ac:dyDescent="0.2"/>
    <row r="24287" ht="12.75" hidden="1" customHeight="1" x14ac:dyDescent="0.2"/>
    <row r="24288" ht="12.75" hidden="1" customHeight="1" x14ac:dyDescent="0.2"/>
    <row r="24289" ht="12.75" hidden="1" customHeight="1" x14ac:dyDescent="0.2"/>
    <row r="24290" ht="12.75" hidden="1" customHeight="1" x14ac:dyDescent="0.2"/>
    <row r="24291" ht="12.75" hidden="1" customHeight="1" x14ac:dyDescent="0.2"/>
    <row r="24292" ht="12.75" hidden="1" customHeight="1" x14ac:dyDescent="0.2"/>
    <row r="24293" ht="12.75" hidden="1" customHeight="1" x14ac:dyDescent="0.2"/>
    <row r="24294" ht="12.75" hidden="1" customHeight="1" x14ac:dyDescent="0.2"/>
    <row r="24295" ht="12.75" hidden="1" customHeight="1" x14ac:dyDescent="0.2"/>
    <row r="24296" ht="12.75" hidden="1" customHeight="1" x14ac:dyDescent="0.2"/>
    <row r="24297" ht="12.75" hidden="1" customHeight="1" x14ac:dyDescent="0.2"/>
    <row r="24298" ht="12.75" hidden="1" customHeight="1" x14ac:dyDescent="0.2"/>
    <row r="24299" ht="12.75" hidden="1" customHeight="1" x14ac:dyDescent="0.2"/>
    <row r="24300" ht="12.75" hidden="1" customHeight="1" x14ac:dyDescent="0.2"/>
    <row r="24301" ht="12.75" hidden="1" customHeight="1" x14ac:dyDescent="0.2"/>
    <row r="24302" ht="12.75" hidden="1" customHeight="1" x14ac:dyDescent="0.2"/>
    <row r="24303" ht="12.75" hidden="1" customHeight="1" x14ac:dyDescent="0.2"/>
    <row r="24304" ht="12.75" hidden="1" customHeight="1" x14ac:dyDescent="0.2"/>
    <row r="24305" ht="12.75" hidden="1" customHeight="1" x14ac:dyDescent="0.2"/>
    <row r="24306" ht="12.75" hidden="1" customHeight="1" x14ac:dyDescent="0.2"/>
    <row r="24307" ht="12.75" hidden="1" customHeight="1" x14ac:dyDescent="0.2"/>
    <row r="24308" ht="12.75" hidden="1" customHeight="1" x14ac:dyDescent="0.2"/>
    <row r="24309" ht="12.75" hidden="1" customHeight="1" x14ac:dyDescent="0.2"/>
    <row r="24310" ht="12.75" hidden="1" customHeight="1" x14ac:dyDescent="0.2"/>
    <row r="24311" ht="12.75" hidden="1" customHeight="1" x14ac:dyDescent="0.2"/>
    <row r="24312" ht="12.75" hidden="1" customHeight="1" x14ac:dyDescent="0.2"/>
    <row r="24313" ht="12.75" hidden="1" customHeight="1" x14ac:dyDescent="0.2"/>
    <row r="24314" ht="12.75" hidden="1" customHeight="1" x14ac:dyDescent="0.2"/>
    <row r="24315" ht="12.75" hidden="1" customHeight="1" x14ac:dyDescent="0.2"/>
    <row r="24316" ht="12.75" hidden="1" customHeight="1" x14ac:dyDescent="0.2"/>
    <row r="24317" ht="12.75" hidden="1" customHeight="1" x14ac:dyDescent="0.2"/>
    <row r="24318" ht="12.75" hidden="1" customHeight="1" x14ac:dyDescent="0.2"/>
    <row r="24319" ht="12.75" hidden="1" customHeight="1" x14ac:dyDescent="0.2"/>
    <row r="24320" ht="12.75" hidden="1" customHeight="1" x14ac:dyDescent="0.2"/>
    <row r="24321" ht="12.75" hidden="1" customHeight="1" x14ac:dyDescent="0.2"/>
    <row r="24322" ht="12.75" hidden="1" customHeight="1" x14ac:dyDescent="0.2"/>
    <row r="24323" ht="12.75" hidden="1" customHeight="1" x14ac:dyDescent="0.2"/>
    <row r="24324" ht="12.75" hidden="1" customHeight="1" x14ac:dyDescent="0.2"/>
    <row r="24325" ht="12.75" hidden="1" customHeight="1" x14ac:dyDescent="0.2"/>
    <row r="24326" ht="12.75" hidden="1" customHeight="1" x14ac:dyDescent="0.2"/>
    <row r="24327" ht="12.75" hidden="1" customHeight="1" x14ac:dyDescent="0.2"/>
    <row r="24328" ht="12.75" hidden="1" customHeight="1" x14ac:dyDescent="0.2"/>
    <row r="24329" ht="12.75" hidden="1" customHeight="1" x14ac:dyDescent="0.2"/>
    <row r="24330" ht="12.75" hidden="1" customHeight="1" x14ac:dyDescent="0.2"/>
    <row r="24331" ht="12.75" hidden="1" customHeight="1" x14ac:dyDescent="0.2"/>
    <row r="24332" ht="12.75" hidden="1" customHeight="1" x14ac:dyDescent="0.2"/>
    <row r="24333" ht="12.75" hidden="1" customHeight="1" x14ac:dyDescent="0.2"/>
    <row r="24334" ht="12.75" hidden="1" customHeight="1" x14ac:dyDescent="0.2"/>
    <row r="24335" ht="12.75" hidden="1" customHeight="1" x14ac:dyDescent="0.2"/>
    <row r="24336" ht="12.75" hidden="1" customHeight="1" x14ac:dyDescent="0.2"/>
    <row r="24337" ht="12.75" hidden="1" customHeight="1" x14ac:dyDescent="0.2"/>
    <row r="24338" ht="12.75" hidden="1" customHeight="1" x14ac:dyDescent="0.2"/>
    <row r="24339" ht="12.75" hidden="1" customHeight="1" x14ac:dyDescent="0.2"/>
    <row r="24340" ht="12.75" hidden="1" customHeight="1" x14ac:dyDescent="0.2"/>
    <row r="24341" ht="12.75" hidden="1" customHeight="1" x14ac:dyDescent="0.2"/>
    <row r="24342" ht="12.75" hidden="1" customHeight="1" x14ac:dyDescent="0.2"/>
    <row r="24343" ht="12.75" hidden="1" customHeight="1" x14ac:dyDescent="0.2"/>
    <row r="24344" ht="12.75" hidden="1" customHeight="1" x14ac:dyDescent="0.2"/>
    <row r="24345" ht="12.75" hidden="1" customHeight="1" x14ac:dyDescent="0.2"/>
    <row r="24346" ht="12.75" hidden="1" customHeight="1" x14ac:dyDescent="0.2"/>
    <row r="24347" ht="12.75" hidden="1" customHeight="1" x14ac:dyDescent="0.2"/>
    <row r="24348" ht="12.75" hidden="1" customHeight="1" x14ac:dyDescent="0.2"/>
    <row r="24349" ht="12.75" hidden="1" customHeight="1" x14ac:dyDescent="0.2"/>
    <row r="24350" ht="12.75" hidden="1" customHeight="1" x14ac:dyDescent="0.2"/>
    <row r="24351" ht="12.75" hidden="1" customHeight="1" x14ac:dyDescent="0.2"/>
    <row r="24352" ht="12.75" hidden="1" customHeight="1" x14ac:dyDescent="0.2"/>
    <row r="24353" ht="12.75" hidden="1" customHeight="1" x14ac:dyDescent="0.2"/>
    <row r="24354" ht="12.75" hidden="1" customHeight="1" x14ac:dyDescent="0.2"/>
    <row r="24355" ht="12.75" hidden="1" customHeight="1" x14ac:dyDescent="0.2"/>
    <row r="24356" ht="12.75" hidden="1" customHeight="1" x14ac:dyDescent="0.2"/>
    <row r="24357" ht="12.75" hidden="1" customHeight="1" x14ac:dyDescent="0.2"/>
    <row r="24358" ht="12.75" hidden="1" customHeight="1" x14ac:dyDescent="0.2"/>
    <row r="24359" ht="12.75" hidden="1" customHeight="1" x14ac:dyDescent="0.2"/>
    <row r="24360" ht="12.75" hidden="1" customHeight="1" x14ac:dyDescent="0.2"/>
    <row r="24361" ht="12.75" hidden="1" customHeight="1" x14ac:dyDescent="0.2"/>
    <row r="24362" ht="12.75" hidden="1" customHeight="1" x14ac:dyDescent="0.2"/>
    <row r="24363" ht="12.75" hidden="1" customHeight="1" x14ac:dyDescent="0.2"/>
    <row r="24364" ht="12.75" hidden="1" customHeight="1" x14ac:dyDescent="0.2"/>
    <row r="24365" ht="12.75" hidden="1" customHeight="1" x14ac:dyDescent="0.2"/>
    <row r="24366" ht="12.75" hidden="1" customHeight="1" x14ac:dyDescent="0.2"/>
    <row r="24367" ht="12.75" hidden="1" customHeight="1" x14ac:dyDescent="0.2"/>
    <row r="24368" ht="12.75" hidden="1" customHeight="1" x14ac:dyDescent="0.2"/>
    <row r="24369" ht="12.75" hidden="1" customHeight="1" x14ac:dyDescent="0.2"/>
    <row r="24370" ht="12.75" hidden="1" customHeight="1" x14ac:dyDescent="0.2"/>
    <row r="24371" ht="12.75" hidden="1" customHeight="1" x14ac:dyDescent="0.2"/>
    <row r="24372" ht="12.75" hidden="1" customHeight="1" x14ac:dyDescent="0.2"/>
    <row r="24373" ht="12.75" hidden="1" customHeight="1" x14ac:dyDescent="0.2"/>
    <row r="24374" ht="12.75" hidden="1" customHeight="1" x14ac:dyDescent="0.2"/>
    <row r="24375" ht="12.75" hidden="1" customHeight="1" x14ac:dyDescent="0.2"/>
    <row r="24376" ht="12.75" hidden="1" customHeight="1" x14ac:dyDescent="0.2"/>
    <row r="24377" ht="12.75" hidden="1" customHeight="1" x14ac:dyDescent="0.2"/>
    <row r="24378" ht="12.75" hidden="1" customHeight="1" x14ac:dyDescent="0.2"/>
    <row r="24379" ht="12.75" hidden="1" customHeight="1" x14ac:dyDescent="0.2"/>
    <row r="24380" ht="12.75" hidden="1" customHeight="1" x14ac:dyDescent="0.2"/>
    <row r="24381" ht="12.75" hidden="1" customHeight="1" x14ac:dyDescent="0.2"/>
    <row r="24382" ht="12.75" hidden="1" customHeight="1" x14ac:dyDescent="0.2"/>
    <row r="24383" ht="12.75" hidden="1" customHeight="1" x14ac:dyDescent="0.2"/>
    <row r="24384" ht="12.75" hidden="1" customHeight="1" x14ac:dyDescent="0.2"/>
    <row r="24385" ht="12.75" hidden="1" customHeight="1" x14ac:dyDescent="0.2"/>
    <row r="24386" ht="12.75" hidden="1" customHeight="1" x14ac:dyDescent="0.2"/>
    <row r="24387" ht="12.75" hidden="1" customHeight="1" x14ac:dyDescent="0.2"/>
    <row r="24388" ht="12.75" hidden="1" customHeight="1" x14ac:dyDescent="0.2"/>
    <row r="24389" ht="12.75" hidden="1" customHeight="1" x14ac:dyDescent="0.2"/>
    <row r="24390" ht="12.75" hidden="1" customHeight="1" x14ac:dyDescent="0.2"/>
    <row r="24391" ht="12.75" hidden="1" customHeight="1" x14ac:dyDescent="0.2"/>
    <row r="24392" ht="12.75" hidden="1" customHeight="1" x14ac:dyDescent="0.2"/>
    <row r="24393" ht="12.75" hidden="1" customHeight="1" x14ac:dyDescent="0.2"/>
    <row r="24394" ht="12.75" hidden="1" customHeight="1" x14ac:dyDescent="0.2"/>
    <row r="24395" ht="12.75" hidden="1" customHeight="1" x14ac:dyDescent="0.2"/>
    <row r="24396" ht="12.75" hidden="1" customHeight="1" x14ac:dyDescent="0.2"/>
    <row r="24397" ht="12.75" hidden="1" customHeight="1" x14ac:dyDescent="0.2"/>
    <row r="24398" ht="12.75" hidden="1" customHeight="1" x14ac:dyDescent="0.2"/>
    <row r="24399" ht="12.75" hidden="1" customHeight="1" x14ac:dyDescent="0.2"/>
    <row r="24400" ht="12.75" hidden="1" customHeight="1" x14ac:dyDescent="0.2"/>
    <row r="24401" ht="12.75" hidden="1" customHeight="1" x14ac:dyDescent="0.2"/>
    <row r="24402" ht="12.75" hidden="1" customHeight="1" x14ac:dyDescent="0.2"/>
    <row r="24403" ht="12.75" hidden="1" customHeight="1" x14ac:dyDescent="0.2"/>
    <row r="24404" ht="12.75" hidden="1" customHeight="1" x14ac:dyDescent="0.2"/>
    <row r="24405" ht="12.75" hidden="1" customHeight="1" x14ac:dyDescent="0.2"/>
    <row r="24406" ht="12.75" hidden="1" customHeight="1" x14ac:dyDescent="0.2"/>
    <row r="24407" ht="12.75" hidden="1" customHeight="1" x14ac:dyDescent="0.2"/>
    <row r="24408" ht="12.75" hidden="1" customHeight="1" x14ac:dyDescent="0.2"/>
    <row r="24409" ht="12.75" hidden="1" customHeight="1" x14ac:dyDescent="0.2"/>
    <row r="24410" ht="12.75" hidden="1" customHeight="1" x14ac:dyDescent="0.2"/>
    <row r="24411" ht="12.75" hidden="1" customHeight="1" x14ac:dyDescent="0.2"/>
    <row r="24412" ht="12.75" hidden="1" customHeight="1" x14ac:dyDescent="0.2"/>
    <row r="24413" ht="12.75" hidden="1" customHeight="1" x14ac:dyDescent="0.2"/>
    <row r="24414" ht="12.75" hidden="1" customHeight="1" x14ac:dyDescent="0.2"/>
    <row r="24415" ht="12.75" hidden="1" customHeight="1" x14ac:dyDescent="0.2"/>
    <row r="24416" ht="12.75" hidden="1" customHeight="1" x14ac:dyDescent="0.2"/>
    <row r="24417" ht="12.75" hidden="1" customHeight="1" x14ac:dyDescent="0.2"/>
    <row r="24418" ht="12.75" hidden="1" customHeight="1" x14ac:dyDescent="0.2"/>
    <row r="24419" ht="12.75" hidden="1" customHeight="1" x14ac:dyDescent="0.2"/>
    <row r="24420" ht="12.75" hidden="1" customHeight="1" x14ac:dyDescent="0.2"/>
    <row r="24421" ht="12.75" hidden="1" customHeight="1" x14ac:dyDescent="0.2"/>
    <row r="24422" ht="12.75" hidden="1" customHeight="1" x14ac:dyDescent="0.2"/>
    <row r="24423" ht="12.75" hidden="1" customHeight="1" x14ac:dyDescent="0.2"/>
    <row r="24424" ht="12.75" hidden="1" customHeight="1" x14ac:dyDescent="0.2"/>
    <row r="24425" ht="12.75" hidden="1" customHeight="1" x14ac:dyDescent="0.2"/>
    <row r="24426" ht="12.75" hidden="1" customHeight="1" x14ac:dyDescent="0.2"/>
    <row r="24427" ht="12.75" hidden="1" customHeight="1" x14ac:dyDescent="0.2"/>
    <row r="24428" ht="12.75" hidden="1" customHeight="1" x14ac:dyDescent="0.2"/>
    <row r="24429" ht="12.75" hidden="1" customHeight="1" x14ac:dyDescent="0.2"/>
    <row r="24430" ht="12.75" hidden="1" customHeight="1" x14ac:dyDescent="0.2"/>
    <row r="24431" ht="12.75" hidden="1" customHeight="1" x14ac:dyDescent="0.2"/>
    <row r="24432" ht="12.75" hidden="1" customHeight="1" x14ac:dyDescent="0.2"/>
    <row r="24433" ht="12.75" hidden="1" customHeight="1" x14ac:dyDescent="0.2"/>
    <row r="24434" ht="12.75" hidden="1" customHeight="1" x14ac:dyDescent="0.2"/>
    <row r="24435" ht="12.75" hidden="1" customHeight="1" x14ac:dyDescent="0.2"/>
    <row r="24436" ht="12.75" hidden="1" customHeight="1" x14ac:dyDescent="0.2"/>
    <row r="24437" ht="12.75" hidden="1" customHeight="1" x14ac:dyDescent="0.2"/>
    <row r="24438" ht="12.75" hidden="1" customHeight="1" x14ac:dyDescent="0.2"/>
    <row r="24439" ht="12.75" hidden="1" customHeight="1" x14ac:dyDescent="0.2"/>
    <row r="24440" ht="12.75" hidden="1" customHeight="1" x14ac:dyDescent="0.2"/>
    <row r="24441" ht="12.75" hidden="1" customHeight="1" x14ac:dyDescent="0.2"/>
    <row r="24442" ht="12.75" hidden="1" customHeight="1" x14ac:dyDescent="0.2"/>
    <row r="24443" ht="12.75" hidden="1" customHeight="1" x14ac:dyDescent="0.2"/>
    <row r="24444" ht="12.75" hidden="1" customHeight="1" x14ac:dyDescent="0.2"/>
    <row r="24445" ht="12.75" hidden="1" customHeight="1" x14ac:dyDescent="0.2"/>
    <row r="24446" ht="12.75" hidden="1" customHeight="1" x14ac:dyDescent="0.2"/>
    <row r="24447" ht="12.75" hidden="1" customHeight="1" x14ac:dyDescent="0.2"/>
    <row r="24448" ht="12.75" hidden="1" customHeight="1" x14ac:dyDescent="0.2"/>
    <row r="24449" ht="12.75" hidden="1" customHeight="1" x14ac:dyDescent="0.2"/>
    <row r="24450" ht="12.75" hidden="1" customHeight="1" x14ac:dyDescent="0.2"/>
    <row r="24451" ht="12.75" hidden="1" customHeight="1" x14ac:dyDescent="0.2"/>
    <row r="24452" ht="12.75" hidden="1" customHeight="1" x14ac:dyDescent="0.2"/>
    <row r="24453" ht="12.75" hidden="1" customHeight="1" x14ac:dyDescent="0.2"/>
    <row r="24454" ht="12.75" hidden="1" customHeight="1" x14ac:dyDescent="0.2"/>
    <row r="24455" ht="12.75" hidden="1" customHeight="1" x14ac:dyDescent="0.2"/>
    <row r="24456" ht="12.75" hidden="1" customHeight="1" x14ac:dyDescent="0.2"/>
    <row r="24457" ht="12.75" hidden="1" customHeight="1" x14ac:dyDescent="0.2"/>
    <row r="24458" ht="12.75" hidden="1" customHeight="1" x14ac:dyDescent="0.2"/>
    <row r="24459" ht="12.75" hidden="1" customHeight="1" x14ac:dyDescent="0.2"/>
    <row r="24460" ht="12.75" hidden="1" customHeight="1" x14ac:dyDescent="0.2"/>
    <row r="24461" ht="12.75" hidden="1" customHeight="1" x14ac:dyDescent="0.2"/>
    <row r="24462" ht="12.75" hidden="1" customHeight="1" x14ac:dyDescent="0.2"/>
    <row r="24463" ht="12.75" hidden="1" customHeight="1" x14ac:dyDescent="0.2"/>
    <row r="24464" ht="12.75" hidden="1" customHeight="1" x14ac:dyDescent="0.2"/>
    <row r="24465" ht="12.75" hidden="1" customHeight="1" x14ac:dyDescent="0.2"/>
    <row r="24466" ht="12.75" hidden="1" customHeight="1" x14ac:dyDescent="0.2"/>
    <row r="24467" ht="12.75" hidden="1" customHeight="1" x14ac:dyDescent="0.2"/>
    <row r="24468" ht="12.75" hidden="1" customHeight="1" x14ac:dyDescent="0.2"/>
    <row r="24469" ht="12.75" hidden="1" customHeight="1" x14ac:dyDescent="0.2"/>
    <row r="24470" ht="12.75" hidden="1" customHeight="1" x14ac:dyDescent="0.2"/>
    <row r="24471" ht="12.75" hidden="1" customHeight="1" x14ac:dyDescent="0.2"/>
    <row r="24472" ht="12.75" hidden="1" customHeight="1" x14ac:dyDescent="0.2"/>
    <row r="24473" ht="12.75" hidden="1" customHeight="1" x14ac:dyDescent="0.2"/>
    <row r="24474" ht="12.75" hidden="1" customHeight="1" x14ac:dyDescent="0.2"/>
    <row r="24475" ht="12.75" hidden="1" customHeight="1" x14ac:dyDescent="0.2"/>
    <row r="24476" ht="12.75" hidden="1" customHeight="1" x14ac:dyDescent="0.2"/>
    <row r="24477" ht="12.75" hidden="1" customHeight="1" x14ac:dyDescent="0.2"/>
    <row r="24478" ht="12.75" hidden="1" customHeight="1" x14ac:dyDescent="0.2"/>
    <row r="24479" ht="12.75" hidden="1" customHeight="1" x14ac:dyDescent="0.2"/>
    <row r="24480" ht="12.75" hidden="1" customHeight="1" x14ac:dyDescent="0.2"/>
    <row r="24481" ht="12.75" hidden="1" customHeight="1" x14ac:dyDescent="0.2"/>
    <row r="24482" ht="12.75" hidden="1" customHeight="1" x14ac:dyDescent="0.2"/>
    <row r="24483" ht="12.75" hidden="1" customHeight="1" x14ac:dyDescent="0.2"/>
    <row r="24484" ht="12.75" hidden="1" customHeight="1" x14ac:dyDescent="0.2"/>
    <row r="24485" ht="12.75" hidden="1" customHeight="1" x14ac:dyDescent="0.2"/>
    <row r="24486" ht="12.75" hidden="1" customHeight="1" x14ac:dyDescent="0.2"/>
    <row r="24487" ht="12.75" hidden="1" customHeight="1" x14ac:dyDescent="0.2"/>
    <row r="24488" ht="12.75" hidden="1" customHeight="1" x14ac:dyDescent="0.2"/>
    <row r="24489" ht="12.75" hidden="1" customHeight="1" x14ac:dyDescent="0.2"/>
    <row r="24490" ht="12.75" hidden="1" customHeight="1" x14ac:dyDescent="0.2"/>
    <row r="24491" ht="12.75" hidden="1" customHeight="1" x14ac:dyDescent="0.2"/>
    <row r="24492" ht="12.75" hidden="1" customHeight="1" x14ac:dyDescent="0.2"/>
    <row r="24493" ht="12.75" hidden="1" customHeight="1" x14ac:dyDescent="0.2"/>
    <row r="24494" ht="12.75" hidden="1" customHeight="1" x14ac:dyDescent="0.2"/>
    <row r="24495" ht="12.75" hidden="1" customHeight="1" x14ac:dyDescent="0.2"/>
    <row r="24496" ht="12.75" hidden="1" customHeight="1" x14ac:dyDescent="0.2"/>
    <row r="24497" ht="12.75" hidden="1" customHeight="1" x14ac:dyDescent="0.2"/>
    <row r="24498" ht="12.75" hidden="1" customHeight="1" x14ac:dyDescent="0.2"/>
    <row r="24499" ht="12.75" hidden="1" customHeight="1" x14ac:dyDescent="0.2"/>
    <row r="24500" ht="12.75" hidden="1" customHeight="1" x14ac:dyDescent="0.2"/>
    <row r="24501" ht="12.75" hidden="1" customHeight="1" x14ac:dyDescent="0.2"/>
    <row r="24502" ht="12.75" hidden="1" customHeight="1" x14ac:dyDescent="0.2"/>
    <row r="24503" ht="12.75" hidden="1" customHeight="1" x14ac:dyDescent="0.2"/>
    <row r="24504" ht="12.75" hidden="1" customHeight="1" x14ac:dyDescent="0.2"/>
    <row r="24505" ht="12.75" hidden="1" customHeight="1" x14ac:dyDescent="0.2"/>
    <row r="24506" ht="12.75" hidden="1" customHeight="1" x14ac:dyDescent="0.2"/>
    <row r="24507" ht="12.75" hidden="1" customHeight="1" x14ac:dyDescent="0.2"/>
    <row r="24508" ht="12.75" hidden="1" customHeight="1" x14ac:dyDescent="0.2"/>
    <row r="24509" ht="12.75" hidden="1" customHeight="1" x14ac:dyDescent="0.2"/>
    <row r="24510" ht="12.75" hidden="1" customHeight="1" x14ac:dyDescent="0.2"/>
    <row r="24511" ht="12.75" hidden="1" customHeight="1" x14ac:dyDescent="0.2"/>
    <row r="24512" ht="12.75" hidden="1" customHeight="1" x14ac:dyDescent="0.2"/>
    <row r="24513" ht="12.75" hidden="1" customHeight="1" x14ac:dyDescent="0.2"/>
    <row r="24514" ht="12.75" hidden="1" customHeight="1" x14ac:dyDescent="0.2"/>
    <row r="24515" ht="12.75" hidden="1" customHeight="1" x14ac:dyDescent="0.2"/>
    <row r="24516" ht="12.75" hidden="1" customHeight="1" x14ac:dyDescent="0.2"/>
    <row r="24517" ht="12.75" hidden="1" customHeight="1" x14ac:dyDescent="0.2"/>
    <row r="24518" ht="12.75" hidden="1" customHeight="1" x14ac:dyDescent="0.2"/>
    <row r="24519" ht="12.75" hidden="1" customHeight="1" x14ac:dyDescent="0.2"/>
    <row r="24520" ht="12.75" hidden="1" customHeight="1" x14ac:dyDescent="0.2"/>
    <row r="24521" ht="12.75" hidden="1" customHeight="1" x14ac:dyDescent="0.2"/>
    <row r="24522" ht="12.75" hidden="1" customHeight="1" x14ac:dyDescent="0.2"/>
    <row r="24523" ht="12.75" hidden="1" customHeight="1" x14ac:dyDescent="0.2"/>
    <row r="24524" ht="12.75" hidden="1" customHeight="1" x14ac:dyDescent="0.2"/>
    <row r="24525" ht="12.75" hidden="1" customHeight="1" x14ac:dyDescent="0.2"/>
    <row r="24526" ht="12.75" hidden="1" customHeight="1" x14ac:dyDescent="0.2"/>
    <row r="24527" ht="12.75" hidden="1" customHeight="1" x14ac:dyDescent="0.2"/>
    <row r="24528" ht="12.75" hidden="1" customHeight="1" x14ac:dyDescent="0.2"/>
    <row r="24529" ht="12.75" hidden="1" customHeight="1" x14ac:dyDescent="0.2"/>
    <row r="24530" ht="12.75" hidden="1" customHeight="1" x14ac:dyDescent="0.2"/>
    <row r="24531" ht="12.75" hidden="1" customHeight="1" x14ac:dyDescent="0.2"/>
    <row r="24532" ht="12.75" hidden="1" customHeight="1" x14ac:dyDescent="0.2"/>
    <row r="24533" ht="12.75" hidden="1" customHeight="1" x14ac:dyDescent="0.2"/>
    <row r="24534" ht="12.75" hidden="1" customHeight="1" x14ac:dyDescent="0.2"/>
    <row r="24535" ht="12.75" hidden="1" customHeight="1" x14ac:dyDescent="0.2"/>
    <row r="24536" ht="12.75" hidden="1" customHeight="1" x14ac:dyDescent="0.2"/>
    <row r="24537" ht="12.75" hidden="1" customHeight="1" x14ac:dyDescent="0.2"/>
    <row r="24538" ht="12.75" hidden="1" customHeight="1" x14ac:dyDescent="0.2"/>
    <row r="24539" ht="12.75" hidden="1" customHeight="1" x14ac:dyDescent="0.2"/>
    <row r="24540" ht="12.75" hidden="1" customHeight="1" x14ac:dyDescent="0.2"/>
    <row r="24541" ht="12.75" hidden="1" customHeight="1" x14ac:dyDescent="0.2"/>
    <row r="24542" ht="12.75" hidden="1" customHeight="1" x14ac:dyDescent="0.2"/>
    <row r="24543" ht="12.75" hidden="1" customHeight="1" x14ac:dyDescent="0.2"/>
    <row r="24544" ht="12.75" hidden="1" customHeight="1" x14ac:dyDescent="0.2"/>
    <row r="24545" ht="12.75" hidden="1" customHeight="1" x14ac:dyDescent="0.2"/>
    <row r="24546" ht="12.75" hidden="1" customHeight="1" x14ac:dyDescent="0.2"/>
    <row r="24547" ht="12.75" hidden="1" customHeight="1" x14ac:dyDescent="0.2"/>
    <row r="24548" ht="12.75" hidden="1" customHeight="1" x14ac:dyDescent="0.2"/>
    <row r="24549" ht="12.75" hidden="1" customHeight="1" x14ac:dyDescent="0.2"/>
    <row r="24550" ht="12.75" hidden="1" customHeight="1" x14ac:dyDescent="0.2"/>
    <row r="24551" ht="12.75" hidden="1" customHeight="1" x14ac:dyDescent="0.2"/>
    <row r="24552" ht="12.75" hidden="1" customHeight="1" x14ac:dyDescent="0.2"/>
    <row r="24553" ht="12.75" hidden="1" customHeight="1" x14ac:dyDescent="0.2"/>
    <row r="24554" ht="12.75" hidden="1" customHeight="1" x14ac:dyDescent="0.2"/>
    <row r="24555" ht="12.75" hidden="1" customHeight="1" x14ac:dyDescent="0.2"/>
    <row r="24556" ht="12.75" hidden="1" customHeight="1" x14ac:dyDescent="0.2"/>
    <row r="24557" ht="12.75" hidden="1" customHeight="1" x14ac:dyDescent="0.2"/>
    <row r="24558" ht="12.75" hidden="1" customHeight="1" x14ac:dyDescent="0.2"/>
    <row r="24559" ht="12.75" hidden="1" customHeight="1" x14ac:dyDescent="0.2"/>
    <row r="24560" ht="12.75" hidden="1" customHeight="1" x14ac:dyDescent="0.2"/>
    <row r="24561" ht="12.75" hidden="1" customHeight="1" x14ac:dyDescent="0.2"/>
    <row r="24562" ht="12.75" hidden="1" customHeight="1" x14ac:dyDescent="0.2"/>
    <row r="24563" ht="12.75" hidden="1" customHeight="1" x14ac:dyDescent="0.2"/>
    <row r="24564" ht="12.75" hidden="1" customHeight="1" x14ac:dyDescent="0.2"/>
    <row r="24565" ht="12.75" hidden="1" customHeight="1" x14ac:dyDescent="0.2"/>
    <row r="24566" ht="12.75" hidden="1" customHeight="1" x14ac:dyDescent="0.2"/>
    <row r="24567" ht="12.75" hidden="1" customHeight="1" x14ac:dyDescent="0.2"/>
    <row r="24568" ht="12.75" hidden="1" customHeight="1" x14ac:dyDescent="0.2"/>
    <row r="24569" ht="12.75" hidden="1" customHeight="1" x14ac:dyDescent="0.2"/>
    <row r="24570" ht="12.75" hidden="1" customHeight="1" x14ac:dyDescent="0.2"/>
    <row r="24571" ht="12.75" hidden="1" customHeight="1" x14ac:dyDescent="0.2"/>
    <row r="24572" ht="12.75" hidden="1" customHeight="1" x14ac:dyDescent="0.2"/>
    <row r="24573" ht="12.75" hidden="1" customHeight="1" x14ac:dyDescent="0.2"/>
    <row r="24574" ht="12.75" hidden="1" customHeight="1" x14ac:dyDescent="0.2"/>
    <row r="24575" ht="12.75" hidden="1" customHeight="1" x14ac:dyDescent="0.2"/>
    <row r="24576" ht="12.75" hidden="1" customHeight="1" x14ac:dyDescent="0.2"/>
    <row r="24577" ht="12.75" hidden="1" customHeight="1" x14ac:dyDescent="0.2"/>
    <row r="24578" ht="12.75" hidden="1" customHeight="1" x14ac:dyDescent="0.2"/>
    <row r="24579" ht="12.75" hidden="1" customHeight="1" x14ac:dyDescent="0.2"/>
    <row r="24580" ht="12.75" hidden="1" customHeight="1" x14ac:dyDescent="0.2"/>
    <row r="24581" ht="12.75" hidden="1" customHeight="1" x14ac:dyDescent="0.2"/>
    <row r="24582" ht="12.75" hidden="1" customHeight="1" x14ac:dyDescent="0.2"/>
    <row r="24583" ht="12.75" hidden="1" customHeight="1" x14ac:dyDescent="0.2"/>
    <row r="24584" ht="12.75" hidden="1" customHeight="1" x14ac:dyDescent="0.2"/>
    <row r="24585" ht="12.75" hidden="1" customHeight="1" x14ac:dyDescent="0.2"/>
    <row r="24586" ht="12.75" hidden="1" customHeight="1" x14ac:dyDescent="0.2"/>
    <row r="24587" ht="12.75" hidden="1" customHeight="1" x14ac:dyDescent="0.2"/>
    <row r="24588" ht="12.75" hidden="1" customHeight="1" x14ac:dyDescent="0.2"/>
    <row r="24589" ht="12.75" hidden="1" customHeight="1" x14ac:dyDescent="0.2"/>
    <row r="24590" ht="12.75" hidden="1" customHeight="1" x14ac:dyDescent="0.2"/>
    <row r="24591" ht="12.75" hidden="1" customHeight="1" x14ac:dyDescent="0.2"/>
    <row r="24592" ht="12.75" hidden="1" customHeight="1" x14ac:dyDescent="0.2"/>
    <row r="24593" ht="12.75" hidden="1" customHeight="1" x14ac:dyDescent="0.2"/>
    <row r="24594" ht="12.75" hidden="1" customHeight="1" x14ac:dyDescent="0.2"/>
    <row r="24595" ht="12.75" hidden="1" customHeight="1" x14ac:dyDescent="0.2"/>
    <row r="24596" ht="12.75" hidden="1" customHeight="1" x14ac:dyDescent="0.2"/>
    <row r="24597" ht="12.75" hidden="1" customHeight="1" x14ac:dyDescent="0.2"/>
    <row r="24598" ht="12.75" hidden="1" customHeight="1" x14ac:dyDescent="0.2"/>
    <row r="24599" ht="12.75" hidden="1" customHeight="1" x14ac:dyDescent="0.2"/>
    <row r="24600" ht="12.75" hidden="1" customHeight="1" x14ac:dyDescent="0.2"/>
    <row r="24601" ht="12.75" hidden="1" customHeight="1" x14ac:dyDescent="0.2"/>
    <row r="24602" ht="12.75" hidden="1" customHeight="1" x14ac:dyDescent="0.2"/>
    <row r="24603" ht="12.75" hidden="1" customHeight="1" x14ac:dyDescent="0.2"/>
    <row r="24604" ht="12.75" hidden="1" customHeight="1" x14ac:dyDescent="0.2"/>
    <row r="24605" ht="12.75" hidden="1" customHeight="1" x14ac:dyDescent="0.2"/>
    <row r="24606" ht="12.75" hidden="1" customHeight="1" x14ac:dyDescent="0.2"/>
    <row r="24607" ht="12.75" hidden="1" customHeight="1" x14ac:dyDescent="0.2"/>
    <row r="24608" ht="12.75" hidden="1" customHeight="1" x14ac:dyDescent="0.2"/>
    <row r="24609" ht="12.75" hidden="1" customHeight="1" x14ac:dyDescent="0.2"/>
    <row r="24610" ht="12.75" hidden="1" customHeight="1" x14ac:dyDescent="0.2"/>
    <row r="24611" ht="12.75" hidden="1" customHeight="1" x14ac:dyDescent="0.2"/>
    <row r="24612" ht="12.75" hidden="1" customHeight="1" x14ac:dyDescent="0.2"/>
    <row r="24613" ht="12.75" hidden="1" customHeight="1" x14ac:dyDescent="0.2"/>
    <row r="24614" ht="12.75" hidden="1" customHeight="1" x14ac:dyDescent="0.2"/>
    <row r="24615" ht="12.75" hidden="1" customHeight="1" x14ac:dyDescent="0.2"/>
    <row r="24616" ht="12.75" hidden="1" customHeight="1" x14ac:dyDescent="0.2"/>
    <row r="24617" ht="12.75" hidden="1" customHeight="1" x14ac:dyDescent="0.2"/>
    <row r="24618" ht="12.75" hidden="1" customHeight="1" x14ac:dyDescent="0.2"/>
    <row r="24619" ht="12.75" hidden="1" customHeight="1" x14ac:dyDescent="0.2"/>
    <row r="24620" ht="12.75" hidden="1" customHeight="1" x14ac:dyDescent="0.2"/>
    <row r="24621" ht="12.75" hidden="1" customHeight="1" x14ac:dyDescent="0.2"/>
    <row r="24622" ht="12.75" hidden="1" customHeight="1" x14ac:dyDescent="0.2"/>
    <row r="24623" ht="12.75" hidden="1" customHeight="1" x14ac:dyDescent="0.2"/>
    <row r="24624" ht="12.75" hidden="1" customHeight="1" x14ac:dyDescent="0.2"/>
    <row r="24625" ht="12.75" hidden="1" customHeight="1" x14ac:dyDescent="0.2"/>
    <row r="24626" ht="12.75" hidden="1" customHeight="1" x14ac:dyDescent="0.2"/>
    <row r="24627" ht="12.75" hidden="1" customHeight="1" x14ac:dyDescent="0.2"/>
    <row r="24628" ht="12.75" hidden="1" customHeight="1" x14ac:dyDescent="0.2"/>
    <row r="24629" ht="12.75" hidden="1" customHeight="1" x14ac:dyDescent="0.2"/>
    <row r="24630" ht="12.75" hidden="1" customHeight="1" x14ac:dyDescent="0.2"/>
    <row r="24631" ht="12.75" hidden="1" customHeight="1" x14ac:dyDescent="0.2"/>
    <row r="24632" ht="12.75" hidden="1" customHeight="1" x14ac:dyDescent="0.2"/>
    <row r="24633" ht="12.75" hidden="1" customHeight="1" x14ac:dyDescent="0.2"/>
    <row r="24634" ht="12.75" hidden="1" customHeight="1" x14ac:dyDescent="0.2"/>
    <row r="24635" ht="12.75" hidden="1" customHeight="1" x14ac:dyDescent="0.2"/>
    <row r="24636" ht="12.75" hidden="1" customHeight="1" x14ac:dyDescent="0.2"/>
    <row r="24637" ht="12.75" hidden="1" customHeight="1" x14ac:dyDescent="0.2"/>
    <row r="24638" ht="12.75" hidden="1" customHeight="1" x14ac:dyDescent="0.2"/>
    <row r="24639" ht="12.75" hidden="1" customHeight="1" x14ac:dyDescent="0.2"/>
    <row r="24640" ht="12.75" hidden="1" customHeight="1" x14ac:dyDescent="0.2"/>
    <row r="24641" ht="12.75" hidden="1" customHeight="1" x14ac:dyDescent="0.2"/>
    <row r="24642" ht="12.75" hidden="1" customHeight="1" x14ac:dyDescent="0.2"/>
    <row r="24643" ht="12.75" hidden="1" customHeight="1" x14ac:dyDescent="0.2"/>
    <row r="24644" ht="12.75" hidden="1" customHeight="1" x14ac:dyDescent="0.2"/>
    <row r="24645" ht="12.75" hidden="1" customHeight="1" x14ac:dyDescent="0.2"/>
    <row r="24646" ht="12.75" hidden="1" customHeight="1" x14ac:dyDescent="0.2"/>
    <row r="24647" ht="12.75" hidden="1" customHeight="1" x14ac:dyDescent="0.2"/>
    <row r="24648" ht="12.75" hidden="1" customHeight="1" x14ac:dyDescent="0.2"/>
    <row r="24649" ht="12.75" hidden="1" customHeight="1" x14ac:dyDescent="0.2"/>
    <row r="24650" ht="12.75" hidden="1" customHeight="1" x14ac:dyDescent="0.2"/>
    <row r="24651" ht="12.75" hidden="1" customHeight="1" x14ac:dyDescent="0.2"/>
    <row r="24652" ht="12.75" hidden="1" customHeight="1" x14ac:dyDescent="0.2"/>
    <row r="24653" ht="12.75" hidden="1" customHeight="1" x14ac:dyDescent="0.2"/>
    <row r="24654" ht="12.75" hidden="1" customHeight="1" x14ac:dyDescent="0.2"/>
    <row r="24655" ht="12.75" hidden="1" customHeight="1" x14ac:dyDescent="0.2"/>
    <row r="24656" ht="12.75" hidden="1" customHeight="1" x14ac:dyDescent="0.2"/>
    <row r="24657" ht="12.75" hidden="1" customHeight="1" x14ac:dyDescent="0.2"/>
    <row r="24658" ht="12.75" hidden="1" customHeight="1" x14ac:dyDescent="0.2"/>
    <row r="24659" ht="12.75" hidden="1" customHeight="1" x14ac:dyDescent="0.2"/>
    <row r="24660" ht="12.75" hidden="1" customHeight="1" x14ac:dyDescent="0.2"/>
    <row r="24661" ht="12.75" hidden="1" customHeight="1" x14ac:dyDescent="0.2"/>
    <row r="24662" ht="12.75" hidden="1" customHeight="1" x14ac:dyDescent="0.2"/>
    <row r="24663" ht="12.75" hidden="1" customHeight="1" x14ac:dyDescent="0.2"/>
    <row r="24664" ht="12.75" hidden="1" customHeight="1" x14ac:dyDescent="0.2"/>
    <row r="24665" ht="12.75" hidden="1" customHeight="1" x14ac:dyDescent="0.2"/>
    <row r="24666" ht="12.75" hidden="1" customHeight="1" x14ac:dyDescent="0.2"/>
    <row r="24667" ht="12.75" hidden="1" customHeight="1" x14ac:dyDescent="0.2"/>
    <row r="24668" ht="12.75" hidden="1" customHeight="1" x14ac:dyDescent="0.2"/>
    <row r="24669" ht="12.75" hidden="1" customHeight="1" x14ac:dyDescent="0.2"/>
    <row r="24670" ht="12.75" hidden="1" customHeight="1" x14ac:dyDescent="0.2"/>
    <row r="24671" ht="12.75" hidden="1" customHeight="1" x14ac:dyDescent="0.2"/>
    <row r="24672" ht="12.75" hidden="1" customHeight="1" x14ac:dyDescent="0.2"/>
    <row r="24673" ht="12.75" hidden="1" customHeight="1" x14ac:dyDescent="0.2"/>
    <row r="24674" ht="12.75" hidden="1" customHeight="1" x14ac:dyDescent="0.2"/>
    <row r="24675" ht="12.75" hidden="1" customHeight="1" x14ac:dyDescent="0.2"/>
    <row r="24676" ht="12.75" hidden="1" customHeight="1" x14ac:dyDescent="0.2"/>
    <row r="24677" ht="12.75" hidden="1" customHeight="1" x14ac:dyDescent="0.2"/>
    <row r="24678" ht="12.75" hidden="1" customHeight="1" x14ac:dyDescent="0.2"/>
    <row r="24679" ht="12.75" hidden="1" customHeight="1" x14ac:dyDescent="0.2"/>
    <row r="24680" ht="12.75" hidden="1" customHeight="1" x14ac:dyDescent="0.2"/>
    <row r="24681" ht="12.75" hidden="1" customHeight="1" x14ac:dyDescent="0.2"/>
    <row r="24682" ht="12.75" hidden="1" customHeight="1" x14ac:dyDescent="0.2"/>
    <row r="24683" ht="12.75" hidden="1" customHeight="1" x14ac:dyDescent="0.2"/>
    <row r="24684" ht="12.75" hidden="1" customHeight="1" x14ac:dyDescent="0.2"/>
    <row r="24685" ht="12.75" hidden="1" customHeight="1" x14ac:dyDescent="0.2"/>
    <row r="24686" ht="12.75" hidden="1" customHeight="1" x14ac:dyDescent="0.2"/>
    <row r="24687" ht="12.75" hidden="1" customHeight="1" x14ac:dyDescent="0.2"/>
    <row r="24688" ht="12.75" hidden="1" customHeight="1" x14ac:dyDescent="0.2"/>
    <row r="24689" ht="12.75" hidden="1" customHeight="1" x14ac:dyDescent="0.2"/>
    <row r="24690" ht="12.75" hidden="1" customHeight="1" x14ac:dyDescent="0.2"/>
    <row r="24691" ht="12.75" hidden="1" customHeight="1" x14ac:dyDescent="0.2"/>
    <row r="24692" ht="12.75" hidden="1" customHeight="1" x14ac:dyDescent="0.2"/>
    <row r="24693" ht="12.75" hidden="1" customHeight="1" x14ac:dyDescent="0.2"/>
    <row r="24694" ht="12.75" hidden="1" customHeight="1" x14ac:dyDescent="0.2"/>
    <row r="24695" ht="12.75" hidden="1" customHeight="1" x14ac:dyDescent="0.2"/>
    <row r="24696" ht="12.75" hidden="1" customHeight="1" x14ac:dyDescent="0.2"/>
    <row r="24697" ht="12.75" hidden="1" customHeight="1" x14ac:dyDescent="0.2"/>
    <row r="24698" ht="12.75" hidden="1" customHeight="1" x14ac:dyDescent="0.2"/>
    <row r="24699" ht="12.75" hidden="1" customHeight="1" x14ac:dyDescent="0.2"/>
    <row r="24700" ht="12.75" hidden="1" customHeight="1" x14ac:dyDescent="0.2"/>
    <row r="24701" ht="12.75" hidden="1" customHeight="1" x14ac:dyDescent="0.2"/>
    <row r="24702" ht="12.75" hidden="1" customHeight="1" x14ac:dyDescent="0.2"/>
    <row r="24703" ht="12.75" hidden="1" customHeight="1" x14ac:dyDescent="0.2"/>
    <row r="24704" ht="12.75" hidden="1" customHeight="1" x14ac:dyDescent="0.2"/>
    <row r="24705" ht="12.75" hidden="1" customHeight="1" x14ac:dyDescent="0.2"/>
    <row r="24706" ht="12.75" hidden="1" customHeight="1" x14ac:dyDescent="0.2"/>
    <row r="24707" ht="12.75" hidden="1" customHeight="1" x14ac:dyDescent="0.2"/>
    <row r="24708" ht="12.75" hidden="1" customHeight="1" x14ac:dyDescent="0.2"/>
    <row r="24709" ht="12.75" hidden="1" customHeight="1" x14ac:dyDescent="0.2"/>
    <row r="24710" ht="12.75" hidden="1" customHeight="1" x14ac:dyDescent="0.2"/>
    <row r="24711" ht="12.75" hidden="1" customHeight="1" x14ac:dyDescent="0.2"/>
    <row r="24712" ht="12.75" hidden="1" customHeight="1" x14ac:dyDescent="0.2"/>
    <row r="24713" ht="12.75" hidden="1" customHeight="1" x14ac:dyDescent="0.2"/>
    <row r="24714" ht="12.75" hidden="1" customHeight="1" x14ac:dyDescent="0.2"/>
    <row r="24715" ht="12.75" hidden="1" customHeight="1" x14ac:dyDescent="0.2"/>
    <row r="24716" ht="12.75" hidden="1" customHeight="1" x14ac:dyDescent="0.2"/>
    <row r="24717" ht="12.75" hidden="1" customHeight="1" x14ac:dyDescent="0.2"/>
    <row r="24718" ht="12.75" hidden="1" customHeight="1" x14ac:dyDescent="0.2"/>
    <row r="24719" ht="12.75" hidden="1" customHeight="1" x14ac:dyDescent="0.2"/>
    <row r="24720" ht="12.75" hidden="1" customHeight="1" x14ac:dyDescent="0.2"/>
    <row r="24721" ht="12.75" hidden="1" customHeight="1" x14ac:dyDescent="0.2"/>
    <row r="24722" ht="12.75" hidden="1" customHeight="1" x14ac:dyDescent="0.2"/>
    <row r="24723" ht="12.75" hidden="1" customHeight="1" x14ac:dyDescent="0.2"/>
    <row r="24724" ht="12.75" hidden="1" customHeight="1" x14ac:dyDescent="0.2"/>
    <row r="24725" ht="12.75" hidden="1" customHeight="1" x14ac:dyDescent="0.2"/>
    <row r="24726" ht="12.75" hidden="1" customHeight="1" x14ac:dyDescent="0.2"/>
    <row r="24727" ht="12.75" hidden="1" customHeight="1" x14ac:dyDescent="0.2"/>
    <row r="24728" ht="12.75" hidden="1" customHeight="1" x14ac:dyDescent="0.2"/>
    <row r="24729" ht="12.75" hidden="1" customHeight="1" x14ac:dyDescent="0.2"/>
    <row r="24730" ht="12.75" hidden="1" customHeight="1" x14ac:dyDescent="0.2"/>
    <row r="24731" ht="12.75" hidden="1" customHeight="1" x14ac:dyDescent="0.2"/>
    <row r="24732" ht="12.75" hidden="1" customHeight="1" x14ac:dyDescent="0.2"/>
    <row r="24733" ht="12.75" hidden="1" customHeight="1" x14ac:dyDescent="0.2"/>
    <row r="24734" ht="12.75" hidden="1" customHeight="1" x14ac:dyDescent="0.2"/>
    <row r="24735" ht="12.75" hidden="1" customHeight="1" x14ac:dyDescent="0.2"/>
    <row r="24736" ht="12.75" hidden="1" customHeight="1" x14ac:dyDescent="0.2"/>
    <row r="24737" ht="12.75" hidden="1" customHeight="1" x14ac:dyDescent="0.2"/>
    <row r="24738" ht="12.75" hidden="1" customHeight="1" x14ac:dyDescent="0.2"/>
    <row r="24739" ht="12.75" hidden="1" customHeight="1" x14ac:dyDescent="0.2"/>
    <row r="24740" ht="12.75" hidden="1" customHeight="1" x14ac:dyDescent="0.2"/>
    <row r="24741" ht="12.75" hidden="1" customHeight="1" x14ac:dyDescent="0.2"/>
    <row r="24742" ht="12.75" hidden="1" customHeight="1" x14ac:dyDescent="0.2"/>
    <row r="24743" ht="12.75" hidden="1" customHeight="1" x14ac:dyDescent="0.2"/>
    <row r="24744" ht="12.75" hidden="1" customHeight="1" x14ac:dyDescent="0.2"/>
    <row r="24745" ht="12.75" hidden="1" customHeight="1" x14ac:dyDescent="0.2"/>
    <row r="24746" ht="12.75" hidden="1" customHeight="1" x14ac:dyDescent="0.2"/>
    <row r="24747" ht="12.75" hidden="1" customHeight="1" x14ac:dyDescent="0.2"/>
    <row r="24748" ht="12.75" hidden="1" customHeight="1" x14ac:dyDescent="0.2"/>
    <row r="24749" ht="12.75" hidden="1" customHeight="1" x14ac:dyDescent="0.2"/>
    <row r="24750" ht="12.75" hidden="1" customHeight="1" x14ac:dyDescent="0.2"/>
    <row r="24751" ht="12.75" hidden="1" customHeight="1" x14ac:dyDescent="0.2"/>
    <row r="24752" ht="12.75" hidden="1" customHeight="1" x14ac:dyDescent="0.2"/>
    <row r="24753" ht="12.75" hidden="1" customHeight="1" x14ac:dyDescent="0.2"/>
    <row r="24754" ht="12.75" hidden="1" customHeight="1" x14ac:dyDescent="0.2"/>
    <row r="24755" ht="12.75" hidden="1" customHeight="1" x14ac:dyDescent="0.2"/>
    <row r="24756" ht="12.75" hidden="1" customHeight="1" x14ac:dyDescent="0.2"/>
    <row r="24757" ht="12.75" hidden="1" customHeight="1" x14ac:dyDescent="0.2"/>
    <row r="24758" ht="12.75" hidden="1" customHeight="1" x14ac:dyDescent="0.2"/>
    <row r="24759" ht="12.75" hidden="1" customHeight="1" x14ac:dyDescent="0.2"/>
    <row r="24760" ht="12.75" hidden="1" customHeight="1" x14ac:dyDescent="0.2"/>
    <row r="24761" ht="12.75" hidden="1" customHeight="1" x14ac:dyDescent="0.2"/>
    <row r="24762" ht="12.75" hidden="1" customHeight="1" x14ac:dyDescent="0.2"/>
    <row r="24763" ht="12.75" hidden="1" customHeight="1" x14ac:dyDescent="0.2"/>
    <row r="24764" ht="12.75" hidden="1" customHeight="1" x14ac:dyDescent="0.2"/>
    <row r="24765" ht="12.75" hidden="1" customHeight="1" x14ac:dyDescent="0.2"/>
    <row r="24766" ht="12.75" hidden="1" customHeight="1" x14ac:dyDescent="0.2"/>
    <row r="24767" ht="12.75" hidden="1" customHeight="1" x14ac:dyDescent="0.2"/>
    <row r="24768" ht="12.75" hidden="1" customHeight="1" x14ac:dyDescent="0.2"/>
    <row r="24769" ht="12.75" hidden="1" customHeight="1" x14ac:dyDescent="0.2"/>
    <row r="24770" ht="12.75" hidden="1" customHeight="1" x14ac:dyDescent="0.2"/>
    <row r="24771" ht="12.75" hidden="1" customHeight="1" x14ac:dyDescent="0.2"/>
    <row r="24772" ht="12.75" hidden="1" customHeight="1" x14ac:dyDescent="0.2"/>
    <row r="24773" ht="12.75" hidden="1" customHeight="1" x14ac:dyDescent="0.2"/>
    <row r="24774" ht="12.75" hidden="1" customHeight="1" x14ac:dyDescent="0.2"/>
    <row r="24775" ht="12.75" hidden="1" customHeight="1" x14ac:dyDescent="0.2"/>
    <row r="24776" ht="12.75" hidden="1" customHeight="1" x14ac:dyDescent="0.2"/>
    <row r="24777" ht="12.75" hidden="1" customHeight="1" x14ac:dyDescent="0.2"/>
    <row r="24778" ht="12.75" hidden="1" customHeight="1" x14ac:dyDescent="0.2"/>
    <row r="24779" ht="12.75" hidden="1" customHeight="1" x14ac:dyDescent="0.2"/>
    <row r="24780" ht="12.75" hidden="1" customHeight="1" x14ac:dyDescent="0.2"/>
    <row r="24781" ht="12.75" hidden="1" customHeight="1" x14ac:dyDescent="0.2"/>
    <row r="24782" ht="12.75" hidden="1" customHeight="1" x14ac:dyDescent="0.2"/>
    <row r="24783" ht="12.75" hidden="1" customHeight="1" x14ac:dyDescent="0.2"/>
    <row r="24784" ht="12.75" hidden="1" customHeight="1" x14ac:dyDescent="0.2"/>
    <row r="24785" ht="12.75" hidden="1" customHeight="1" x14ac:dyDescent="0.2"/>
    <row r="24786" ht="12.75" hidden="1" customHeight="1" x14ac:dyDescent="0.2"/>
    <row r="24787" ht="12.75" hidden="1" customHeight="1" x14ac:dyDescent="0.2"/>
    <row r="24788" ht="12.75" hidden="1" customHeight="1" x14ac:dyDescent="0.2"/>
    <row r="24789" ht="12.75" hidden="1" customHeight="1" x14ac:dyDescent="0.2"/>
    <row r="24790" ht="12.75" hidden="1" customHeight="1" x14ac:dyDescent="0.2"/>
    <row r="24791" ht="12.75" hidden="1" customHeight="1" x14ac:dyDescent="0.2"/>
    <row r="24792" ht="12.75" hidden="1" customHeight="1" x14ac:dyDescent="0.2"/>
    <row r="24793" ht="12.75" hidden="1" customHeight="1" x14ac:dyDescent="0.2"/>
    <row r="24794" ht="12.75" hidden="1" customHeight="1" x14ac:dyDescent="0.2"/>
    <row r="24795" ht="12.75" hidden="1" customHeight="1" x14ac:dyDescent="0.2"/>
    <row r="24796" ht="12.75" hidden="1" customHeight="1" x14ac:dyDescent="0.2"/>
    <row r="24797" ht="12.75" hidden="1" customHeight="1" x14ac:dyDescent="0.2"/>
    <row r="24798" ht="12.75" hidden="1" customHeight="1" x14ac:dyDescent="0.2"/>
    <row r="24799" ht="12.75" hidden="1" customHeight="1" x14ac:dyDescent="0.2"/>
    <row r="24800" ht="12.75" hidden="1" customHeight="1" x14ac:dyDescent="0.2"/>
    <row r="24801" ht="12.75" hidden="1" customHeight="1" x14ac:dyDescent="0.2"/>
    <row r="24802" ht="12.75" hidden="1" customHeight="1" x14ac:dyDescent="0.2"/>
    <row r="24803" ht="12.75" hidden="1" customHeight="1" x14ac:dyDescent="0.2"/>
    <row r="24804" ht="12.75" hidden="1" customHeight="1" x14ac:dyDescent="0.2"/>
    <row r="24805" ht="12.75" hidden="1" customHeight="1" x14ac:dyDescent="0.2"/>
    <row r="24806" ht="12.75" hidden="1" customHeight="1" x14ac:dyDescent="0.2"/>
    <row r="24807" ht="12.75" hidden="1" customHeight="1" x14ac:dyDescent="0.2"/>
    <row r="24808" ht="12.75" hidden="1" customHeight="1" x14ac:dyDescent="0.2"/>
    <row r="24809" ht="12.75" hidden="1" customHeight="1" x14ac:dyDescent="0.2"/>
    <row r="24810" ht="12.75" hidden="1" customHeight="1" x14ac:dyDescent="0.2"/>
    <row r="24811" ht="12.75" hidden="1" customHeight="1" x14ac:dyDescent="0.2"/>
    <row r="24812" ht="12.75" hidden="1" customHeight="1" x14ac:dyDescent="0.2"/>
    <row r="24813" ht="12.75" hidden="1" customHeight="1" x14ac:dyDescent="0.2"/>
    <row r="24814" ht="12.75" hidden="1" customHeight="1" x14ac:dyDescent="0.2"/>
    <row r="24815" ht="12.75" hidden="1" customHeight="1" x14ac:dyDescent="0.2"/>
    <row r="24816" ht="12.75" hidden="1" customHeight="1" x14ac:dyDescent="0.2"/>
    <row r="24817" ht="12.75" hidden="1" customHeight="1" x14ac:dyDescent="0.2"/>
    <row r="24818" ht="12.75" hidden="1" customHeight="1" x14ac:dyDescent="0.2"/>
    <row r="24819" ht="12.75" hidden="1" customHeight="1" x14ac:dyDescent="0.2"/>
    <row r="24820" ht="12.75" hidden="1" customHeight="1" x14ac:dyDescent="0.2"/>
    <row r="24821" ht="12.75" hidden="1" customHeight="1" x14ac:dyDescent="0.2"/>
    <row r="24822" ht="12.75" hidden="1" customHeight="1" x14ac:dyDescent="0.2"/>
    <row r="24823" ht="12.75" hidden="1" customHeight="1" x14ac:dyDescent="0.2"/>
    <row r="24824" ht="12.75" hidden="1" customHeight="1" x14ac:dyDescent="0.2"/>
    <row r="24825" ht="12.75" hidden="1" customHeight="1" x14ac:dyDescent="0.2"/>
    <row r="24826" ht="12.75" hidden="1" customHeight="1" x14ac:dyDescent="0.2"/>
    <row r="24827" ht="12.75" hidden="1" customHeight="1" x14ac:dyDescent="0.2"/>
    <row r="24828" ht="12.75" hidden="1" customHeight="1" x14ac:dyDescent="0.2"/>
    <row r="24829" ht="12.75" hidden="1" customHeight="1" x14ac:dyDescent="0.2"/>
    <row r="24830" ht="12.75" hidden="1" customHeight="1" x14ac:dyDescent="0.2"/>
    <row r="24831" ht="12.75" hidden="1" customHeight="1" x14ac:dyDescent="0.2"/>
    <row r="24832" ht="12.75" hidden="1" customHeight="1" x14ac:dyDescent="0.2"/>
    <row r="24833" ht="12.75" hidden="1" customHeight="1" x14ac:dyDescent="0.2"/>
    <row r="24834" ht="12.75" hidden="1" customHeight="1" x14ac:dyDescent="0.2"/>
    <row r="24835" ht="12.75" hidden="1" customHeight="1" x14ac:dyDescent="0.2"/>
    <row r="24836" ht="12.75" hidden="1" customHeight="1" x14ac:dyDescent="0.2"/>
    <row r="24837" ht="12.75" hidden="1" customHeight="1" x14ac:dyDescent="0.2"/>
    <row r="24838" ht="12.75" hidden="1" customHeight="1" x14ac:dyDescent="0.2"/>
    <row r="24839" ht="12.75" hidden="1" customHeight="1" x14ac:dyDescent="0.2"/>
    <row r="24840" ht="12.75" hidden="1" customHeight="1" x14ac:dyDescent="0.2"/>
    <row r="24841" ht="12.75" hidden="1" customHeight="1" x14ac:dyDescent="0.2"/>
    <row r="24842" ht="12.75" hidden="1" customHeight="1" x14ac:dyDescent="0.2"/>
    <row r="24843" ht="12.75" hidden="1" customHeight="1" x14ac:dyDescent="0.2"/>
    <row r="24844" ht="12.75" hidden="1" customHeight="1" x14ac:dyDescent="0.2"/>
    <row r="24845" ht="12.75" hidden="1" customHeight="1" x14ac:dyDescent="0.2"/>
    <row r="24846" ht="12.75" hidden="1" customHeight="1" x14ac:dyDescent="0.2"/>
    <row r="24847" ht="12.75" hidden="1" customHeight="1" x14ac:dyDescent="0.2"/>
    <row r="24848" ht="12.75" hidden="1" customHeight="1" x14ac:dyDescent="0.2"/>
    <row r="24849" ht="12.75" hidden="1" customHeight="1" x14ac:dyDescent="0.2"/>
    <row r="24850" ht="12.75" hidden="1" customHeight="1" x14ac:dyDescent="0.2"/>
    <row r="24851" ht="12.75" hidden="1" customHeight="1" x14ac:dyDescent="0.2"/>
    <row r="24852" ht="12.75" hidden="1" customHeight="1" x14ac:dyDescent="0.2"/>
    <row r="24853" ht="12.75" hidden="1" customHeight="1" x14ac:dyDescent="0.2"/>
    <row r="24854" ht="12.75" hidden="1" customHeight="1" x14ac:dyDescent="0.2"/>
    <row r="24855" ht="12.75" hidden="1" customHeight="1" x14ac:dyDescent="0.2"/>
    <row r="24856" ht="12.75" hidden="1" customHeight="1" x14ac:dyDescent="0.2"/>
    <row r="24857" ht="12.75" hidden="1" customHeight="1" x14ac:dyDescent="0.2"/>
    <row r="24858" ht="12.75" hidden="1" customHeight="1" x14ac:dyDescent="0.2"/>
    <row r="24859" ht="12.75" hidden="1" customHeight="1" x14ac:dyDescent="0.2"/>
    <row r="24860" ht="12.75" hidden="1" customHeight="1" x14ac:dyDescent="0.2"/>
    <row r="24861" ht="12.75" hidden="1" customHeight="1" x14ac:dyDescent="0.2"/>
    <row r="24862" ht="12.75" hidden="1" customHeight="1" x14ac:dyDescent="0.2"/>
    <row r="24863" ht="12.75" hidden="1" customHeight="1" x14ac:dyDescent="0.2"/>
    <row r="24864" ht="12.75" hidden="1" customHeight="1" x14ac:dyDescent="0.2"/>
    <row r="24865" ht="12.75" hidden="1" customHeight="1" x14ac:dyDescent="0.2"/>
    <row r="24866" ht="12.75" hidden="1" customHeight="1" x14ac:dyDescent="0.2"/>
    <row r="24867" ht="12.75" hidden="1" customHeight="1" x14ac:dyDescent="0.2"/>
    <row r="24868" ht="12.75" hidden="1" customHeight="1" x14ac:dyDescent="0.2"/>
    <row r="24869" ht="12.75" hidden="1" customHeight="1" x14ac:dyDescent="0.2"/>
    <row r="24870" ht="12.75" hidden="1" customHeight="1" x14ac:dyDescent="0.2"/>
    <row r="24871" ht="12.75" hidden="1" customHeight="1" x14ac:dyDescent="0.2"/>
    <row r="24872" ht="12.75" hidden="1" customHeight="1" x14ac:dyDescent="0.2"/>
    <row r="24873" ht="12.75" hidden="1" customHeight="1" x14ac:dyDescent="0.2"/>
    <row r="24874" ht="12.75" hidden="1" customHeight="1" x14ac:dyDescent="0.2"/>
    <row r="24875" ht="12.75" hidden="1" customHeight="1" x14ac:dyDescent="0.2"/>
    <row r="24876" ht="12.75" hidden="1" customHeight="1" x14ac:dyDescent="0.2"/>
    <row r="24877" ht="12.75" hidden="1" customHeight="1" x14ac:dyDescent="0.2"/>
    <row r="24878" ht="12.75" hidden="1" customHeight="1" x14ac:dyDescent="0.2"/>
    <row r="24879" ht="12.75" hidden="1" customHeight="1" x14ac:dyDescent="0.2"/>
    <row r="24880" ht="12.75" hidden="1" customHeight="1" x14ac:dyDescent="0.2"/>
    <row r="24881" ht="12.75" hidden="1" customHeight="1" x14ac:dyDescent="0.2"/>
    <row r="24882" ht="12.75" hidden="1" customHeight="1" x14ac:dyDescent="0.2"/>
    <row r="24883" ht="12.75" hidden="1" customHeight="1" x14ac:dyDescent="0.2"/>
    <row r="24884" ht="12.75" hidden="1" customHeight="1" x14ac:dyDescent="0.2"/>
    <row r="24885" ht="12.75" hidden="1" customHeight="1" x14ac:dyDescent="0.2"/>
    <row r="24886" ht="12.75" hidden="1" customHeight="1" x14ac:dyDescent="0.2"/>
    <row r="24887" ht="12.75" hidden="1" customHeight="1" x14ac:dyDescent="0.2"/>
    <row r="24888" ht="12.75" hidden="1" customHeight="1" x14ac:dyDescent="0.2"/>
    <row r="24889" ht="12.75" hidden="1" customHeight="1" x14ac:dyDescent="0.2"/>
    <row r="24890" ht="12.75" hidden="1" customHeight="1" x14ac:dyDescent="0.2"/>
    <row r="24891" ht="12.75" hidden="1" customHeight="1" x14ac:dyDescent="0.2"/>
    <row r="24892" ht="12.75" hidden="1" customHeight="1" x14ac:dyDescent="0.2"/>
    <row r="24893" ht="12.75" hidden="1" customHeight="1" x14ac:dyDescent="0.2"/>
    <row r="24894" ht="12.75" hidden="1" customHeight="1" x14ac:dyDescent="0.2"/>
    <row r="24895" ht="12.75" hidden="1" customHeight="1" x14ac:dyDescent="0.2"/>
    <row r="24896" ht="12.75" hidden="1" customHeight="1" x14ac:dyDescent="0.2"/>
    <row r="24897" ht="12.75" hidden="1" customHeight="1" x14ac:dyDescent="0.2"/>
    <row r="24898" ht="12.75" hidden="1" customHeight="1" x14ac:dyDescent="0.2"/>
    <row r="24899" ht="12.75" hidden="1" customHeight="1" x14ac:dyDescent="0.2"/>
    <row r="24900" ht="12.75" hidden="1" customHeight="1" x14ac:dyDescent="0.2"/>
    <row r="24901" ht="12.75" hidden="1" customHeight="1" x14ac:dyDescent="0.2"/>
    <row r="24902" ht="12.75" hidden="1" customHeight="1" x14ac:dyDescent="0.2"/>
    <row r="24903" ht="12.75" hidden="1" customHeight="1" x14ac:dyDescent="0.2"/>
    <row r="24904" ht="12.75" hidden="1" customHeight="1" x14ac:dyDescent="0.2"/>
    <row r="24905" ht="12.75" hidden="1" customHeight="1" x14ac:dyDescent="0.2"/>
    <row r="24906" ht="12.75" hidden="1" customHeight="1" x14ac:dyDescent="0.2"/>
    <row r="24907" ht="12.75" hidden="1" customHeight="1" x14ac:dyDescent="0.2"/>
    <row r="24908" ht="12.75" hidden="1" customHeight="1" x14ac:dyDescent="0.2"/>
    <row r="24909" ht="12.75" hidden="1" customHeight="1" x14ac:dyDescent="0.2"/>
    <row r="24910" ht="12.75" hidden="1" customHeight="1" x14ac:dyDescent="0.2"/>
    <row r="24911" ht="12.75" hidden="1" customHeight="1" x14ac:dyDescent="0.2"/>
    <row r="24912" ht="12.75" hidden="1" customHeight="1" x14ac:dyDescent="0.2"/>
    <row r="24913" ht="12.75" hidden="1" customHeight="1" x14ac:dyDescent="0.2"/>
    <row r="24914" ht="12.75" hidden="1" customHeight="1" x14ac:dyDescent="0.2"/>
    <row r="24915" ht="12.75" hidden="1" customHeight="1" x14ac:dyDescent="0.2"/>
    <row r="24916" ht="12.75" hidden="1" customHeight="1" x14ac:dyDescent="0.2"/>
    <row r="24917" ht="12.75" hidden="1" customHeight="1" x14ac:dyDescent="0.2"/>
    <row r="24918" ht="12.75" hidden="1" customHeight="1" x14ac:dyDescent="0.2"/>
    <row r="24919" ht="12.75" hidden="1" customHeight="1" x14ac:dyDescent="0.2"/>
    <row r="24920" ht="12.75" hidden="1" customHeight="1" x14ac:dyDescent="0.2"/>
    <row r="24921" ht="12.75" hidden="1" customHeight="1" x14ac:dyDescent="0.2"/>
    <row r="24922" ht="12.75" hidden="1" customHeight="1" x14ac:dyDescent="0.2"/>
    <row r="24923" ht="12.75" hidden="1" customHeight="1" x14ac:dyDescent="0.2"/>
    <row r="24924" ht="12.75" hidden="1" customHeight="1" x14ac:dyDescent="0.2"/>
    <row r="24925" ht="12.75" hidden="1" customHeight="1" x14ac:dyDescent="0.2"/>
    <row r="24926" ht="12.75" hidden="1" customHeight="1" x14ac:dyDescent="0.2"/>
    <row r="24927" ht="12.75" hidden="1" customHeight="1" x14ac:dyDescent="0.2"/>
    <row r="24928" ht="12.75" hidden="1" customHeight="1" x14ac:dyDescent="0.2"/>
    <row r="24929" ht="12.75" hidden="1" customHeight="1" x14ac:dyDescent="0.2"/>
    <row r="24930" ht="12.75" hidden="1" customHeight="1" x14ac:dyDescent="0.2"/>
    <row r="24931" ht="12.75" hidden="1" customHeight="1" x14ac:dyDescent="0.2"/>
    <row r="24932" ht="12.75" hidden="1" customHeight="1" x14ac:dyDescent="0.2"/>
    <row r="24933" ht="12.75" hidden="1" customHeight="1" x14ac:dyDescent="0.2"/>
    <row r="24934" ht="12.75" hidden="1" customHeight="1" x14ac:dyDescent="0.2"/>
    <row r="24935" ht="12.75" hidden="1" customHeight="1" x14ac:dyDescent="0.2"/>
    <row r="24936" ht="12.75" hidden="1" customHeight="1" x14ac:dyDescent="0.2"/>
    <row r="24937" ht="12.75" hidden="1" customHeight="1" x14ac:dyDescent="0.2"/>
    <row r="24938" ht="12.75" hidden="1" customHeight="1" x14ac:dyDescent="0.2"/>
    <row r="24939" ht="12.75" hidden="1" customHeight="1" x14ac:dyDescent="0.2"/>
    <row r="24940" ht="12.75" hidden="1" customHeight="1" x14ac:dyDescent="0.2"/>
    <row r="24941" ht="12.75" hidden="1" customHeight="1" x14ac:dyDescent="0.2"/>
    <row r="24942" ht="12.75" hidden="1" customHeight="1" x14ac:dyDescent="0.2"/>
    <row r="24943" ht="12.75" hidden="1" customHeight="1" x14ac:dyDescent="0.2"/>
    <row r="24944" ht="12.75" hidden="1" customHeight="1" x14ac:dyDescent="0.2"/>
    <row r="24945" ht="12.75" hidden="1" customHeight="1" x14ac:dyDescent="0.2"/>
    <row r="24946" ht="12.75" hidden="1" customHeight="1" x14ac:dyDescent="0.2"/>
    <row r="24947" ht="12.75" hidden="1" customHeight="1" x14ac:dyDescent="0.2"/>
    <row r="24948" ht="12.75" hidden="1" customHeight="1" x14ac:dyDescent="0.2"/>
    <row r="24949" ht="12.75" hidden="1" customHeight="1" x14ac:dyDescent="0.2"/>
    <row r="24950" ht="12.75" hidden="1" customHeight="1" x14ac:dyDescent="0.2"/>
    <row r="24951" ht="12.75" hidden="1" customHeight="1" x14ac:dyDescent="0.2"/>
    <row r="24952" ht="12.75" hidden="1" customHeight="1" x14ac:dyDescent="0.2"/>
    <row r="24953" ht="12.75" hidden="1" customHeight="1" x14ac:dyDescent="0.2"/>
    <row r="24954" ht="12.75" hidden="1" customHeight="1" x14ac:dyDescent="0.2"/>
    <row r="24955" ht="12.75" hidden="1" customHeight="1" x14ac:dyDescent="0.2"/>
    <row r="24956" ht="12.75" hidden="1" customHeight="1" x14ac:dyDescent="0.2"/>
    <row r="24957" ht="12.75" hidden="1" customHeight="1" x14ac:dyDescent="0.2"/>
    <row r="24958" ht="12.75" hidden="1" customHeight="1" x14ac:dyDescent="0.2"/>
    <row r="24959" ht="12.75" hidden="1" customHeight="1" x14ac:dyDescent="0.2"/>
    <row r="24960" ht="12.75" hidden="1" customHeight="1" x14ac:dyDescent="0.2"/>
    <row r="24961" ht="12.75" hidden="1" customHeight="1" x14ac:dyDescent="0.2"/>
    <row r="24962" ht="12.75" hidden="1" customHeight="1" x14ac:dyDescent="0.2"/>
    <row r="24963" ht="12.75" hidden="1" customHeight="1" x14ac:dyDescent="0.2"/>
    <row r="24964" ht="12.75" hidden="1" customHeight="1" x14ac:dyDescent="0.2"/>
    <row r="24965" ht="12.75" hidden="1" customHeight="1" x14ac:dyDescent="0.2"/>
    <row r="24966" ht="12.75" hidden="1" customHeight="1" x14ac:dyDescent="0.2"/>
    <row r="24967" ht="12.75" hidden="1" customHeight="1" x14ac:dyDescent="0.2"/>
    <row r="24968" ht="12.75" hidden="1" customHeight="1" x14ac:dyDescent="0.2"/>
    <row r="24969" ht="12.75" hidden="1" customHeight="1" x14ac:dyDescent="0.2"/>
    <row r="24970" ht="12.75" hidden="1" customHeight="1" x14ac:dyDescent="0.2"/>
    <row r="24971" ht="12.75" hidden="1" customHeight="1" x14ac:dyDescent="0.2"/>
    <row r="24972" ht="12.75" hidden="1" customHeight="1" x14ac:dyDescent="0.2"/>
    <row r="24973" ht="12.75" hidden="1" customHeight="1" x14ac:dyDescent="0.2"/>
    <row r="24974" ht="12.75" hidden="1" customHeight="1" x14ac:dyDescent="0.2"/>
    <row r="24975" ht="12.75" hidden="1" customHeight="1" x14ac:dyDescent="0.2"/>
    <row r="24976" ht="12.75" hidden="1" customHeight="1" x14ac:dyDescent="0.2"/>
    <row r="24977" ht="12.75" hidden="1" customHeight="1" x14ac:dyDescent="0.2"/>
    <row r="24978" ht="12.75" hidden="1" customHeight="1" x14ac:dyDescent="0.2"/>
    <row r="24979" ht="12.75" hidden="1" customHeight="1" x14ac:dyDescent="0.2"/>
    <row r="24980" ht="12.75" hidden="1" customHeight="1" x14ac:dyDescent="0.2"/>
    <row r="24981" ht="12.75" hidden="1" customHeight="1" x14ac:dyDescent="0.2"/>
    <row r="24982" ht="12.75" hidden="1" customHeight="1" x14ac:dyDescent="0.2"/>
    <row r="24983" ht="12.75" hidden="1" customHeight="1" x14ac:dyDescent="0.2"/>
    <row r="24984" ht="12.75" hidden="1" customHeight="1" x14ac:dyDescent="0.2"/>
    <row r="24985" ht="12.75" hidden="1" customHeight="1" x14ac:dyDescent="0.2"/>
    <row r="24986" ht="12.75" hidden="1" customHeight="1" x14ac:dyDescent="0.2"/>
    <row r="24987" ht="12.75" hidden="1" customHeight="1" x14ac:dyDescent="0.2"/>
    <row r="24988" ht="12.75" hidden="1" customHeight="1" x14ac:dyDescent="0.2"/>
    <row r="24989" ht="12.75" hidden="1" customHeight="1" x14ac:dyDescent="0.2"/>
    <row r="24990" ht="12.75" hidden="1" customHeight="1" x14ac:dyDescent="0.2"/>
    <row r="24991" ht="12.75" hidden="1" customHeight="1" x14ac:dyDescent="0.2"/>
    <row r="24992" ht="12.75" hidden="1" customHeight="1" x14ac:dyDescent="0.2"/>
    <row r="24993" ht="12.75" hidden="1" customHeight="1" x14ac:dyDescent="0.2"/>
    <row r="24994" ht="12.75" hidden="1" customHeight="1" x14ac:dyDescent="0.2"/>
    <row r="24995" ht="12.75" hidden="1" customHeight="1" x14ac:dyDescent="0.2"/>
    <row r="24996" ht="12.75" hidden="1" customHeight="1" x14ac:dyDescent="0.2"/>
    <row r="24997" ht="12.75" hidden="1" customHeight="1" x14ac:dyDescent="0.2"/>
    <row r="24998" ht="12.75" hidden="1" customHeight="1" x14ac:dyDescent="0.2"/>
    <row r="24999" ht="12.75" hidden="1" customHeight="1" x14ac:dyDescent="0.2"/>
    <row r="25000" ht="12.75" hidden="1" customHeight="1" x14ac:dyDescent="0.2"/>
    <row r="25001" ht="12.75" hidden="1" customHeight="1" x14ac:dyDescent="0.2"/>
    <row r="25002" ht="12.75" hidden="1" customHeight="1" x14ac:dyDescent="0.2"/>
    <row r="25003" ht="12.75" hidden="1" customHeight="1" x14ac:dyDescent="0.2"/>
    <row r="25004" ht="12.75" hidden="1" customHeight="1" x14ac:dyDescent="0.2"/>
    <row r="25005" ht="12.75" hidden="1" customHeight="1" x14ac:dyDescent="0.2"/>
    <row r="25006" ht="12.75" hidden="1" customHeight="1" x14ac:dyDescent="0.2"/>
    <row r="25007" ht="12.75" hidden="1" customHeight="1" x14ac:dyDescent="0.2"/>
    <row r="25008" ht="12.75" hidden="1" customHeight="1" x14ac:dyDescent="0.2"/>
    <row r="25009" ht="12.75" hidden="1" customHeight="1" x14ac:dyDescent="0.2"/>
    <row r="25010" ht="12.75" hidden="1" customHeight="1" x14ac:dyDescent="0.2"/>
    <row r="25011" ht="12.75" hidden="1" customHeight="1" x14ac:dyDescent="0.2"/>
    <row r="25012" ht="12.75" hidden="1" customHeight="1" x14ac:dyDescent="0.2"/>
    <row r="25013" ht="12.75" hidden="1" customHeight="1" x14ac:dyDescent="0.2"/>
    <row r="25014" ht="12.75" hidden="1" customHeight="1" x14ac:dyDescent="0.2"/>
    <row r="25015" ht="12.75" hidden="1" customHeight="1" x14ac:dyDescent="0.2"/>
    <row r="25016" ht="12.75" hidden="1" customHeight="1" x14ac:dyDescent="0.2"/>
    <row r="25017" ht="12.75" hidden="1" customHeight="1" x14ac:dyDescent="0.2"/>
    <row r="25018" ht="12.75" hidden="1" customHeight="1" x14ac:dyDescent="0.2"/>
    <row r="25019" ht="12.75" hidden="1" customHeight="1" x14ac:dyDescent="0.2"/>
    <row r="25020" ht="12.75" hidden="1" customHeight="1" x14ac:dyDescent="0.2"/>
    <row r="25021" ht="12.75" hidden="1" customHeight="1" x14ac:dyDescent="0.2"/>
    <row r="25022" ht="12.75" hidden="1" customHeight="1" x14ac:dyDescent="0.2"/>
    <row r="25023" ht="12.75" hidden="1" customHeight="1" x14ac:dyDescent="0.2"/>
    <row r="25024" ht="12.75" hidden="1" customHeight="1" x14ac:dyDescent="0.2"/>
    <row r="25025" ht="12.75" hidden="1" customHeight="1" x14ac:dyDescent="0.2"/>
    <row r="25026" ht="12.75" hidden="1" customHeight="1" x14ac:dyDescent="0.2"/>
    <row r="25027" ht="12.75" hidden="1" customHeight="1" x14ac:dyDescent="0.2"/>
    <row r="25028" ht="12.75" hidden="1" customHeight="1" x14ac:dyDescent="0.2"/>
    <row r="25029" ht="12.75" hidden="1" customHeight="1" x14ac:dyDescent="0.2"/>
    <row r="25030" ht="12.75" hidden="1" customHeight="1" x14ac:dyDescent="0.2"/>
    <row r="25031" ht="12.75" hidden="1" customHeight="1" x14ac:dyDescent="0.2"/>
    <row r="25032" ht="12.75" hidden="1" customHeight="1" x14ac:dyDescent="0.2"/>
    <row r="25033" ht="12.75" hidden="1" customHeight="1" x14ac:dyDescent="0.2"/>
    <row r="25034" ht="12.75" hidden="1" customHeight="1" x14ac:dyDescent="0.2"/>
    <row r="25035" ht="12.75" hidden="1" customHeight="1" x14ac:dyDescent="0.2"/>
    <row r="25036" ht="12.75" hidden="1" customHeight="1" x14ac:dyDescent="0.2"/>
    <row r="25037" ht="12.75" hidden="1" customHeight="1" x14ac:dyDescent="0.2"/>
    <row r="25038" ht="12.75" hidden="1" customHeight="1" x14ac:dyDescent="0.2"/>
    <row r="25039" ht="12.75" hidden="1" customHeight="1" x14ac:dyDescent="0.2"/>
    <row r="25040" ht="12.75" hidden="1" customHeight="1" x14ac:dyDescent="0.2"/>
    <row r="25041" ht="12.75" hidden="1" customHeight="1" x14ac:dyDescent="0.2"/>
    <row r="25042" ht="12.75" hidden="1" customHeight="1" x14ac:dyDescent="0.2"/>
    <row r="25043" ht="12.75" hidden="1" customHeight="1" x14ac:dyDescent="0.2"/>
    <row r="25044" ht="12.75" hidden="1" customHeight="1" x14ac:dyDescent="0.2"/>
    <row r="25045" ht="12.75" hidden="1" customHeight="1" x14ac:dyDescent="0.2"/>
    <row r="25046" ht="12.75" hidden="1" customHeight="1" x14ac:dyDescent="0.2"/>
    <row r="25047" ht="12.75" hidden="1" customHeight="1" x14ac:dyDescent="0.2"/>
    <row r="25048" ht="12.75" hidden="1" customHeight="1" x14ac:dyDescent="0.2"/>
    <row r="25049" ht="12.75" hidden="1" customHeight="1" x14ac:dyDescent="0.2"/>
    <row r="25050" ht="12.75" hidden="1" customHeight="1" x14ac:dyDescent="0.2"/>
    <row r="25051" ht="12.75" hidden="1" customHeight="1" x14ac:dyDescent="0.2"/>
    <row r="25052" ht="12.75" hidden="1" customHeight="1" x14ac:dyDescent="0.2"/>
    <row r="25053" ht="12.75" hidden="1" customHeight="1" x14ac:dyDescent="0.2"/>
    <row r="25054" ht="12.75" hidden="1" customHeight="1" x14ac:dyDescent="0.2"/>
    <row r="25055" ht="12.75" hidden="1" customHeight="1" x14ac:dyDescent="0.2"/>
    <row r="25056" ht="12.75" hidden="1" customHeight="1" x14ac:dyDescent="0.2"/>
    <row r="25057" ht="12.75" hidden="1" customHeight="1" x14ac:dyDescent="0.2"/>
    <row r="25058" ht="12.75" hidden="1" customHeight="1" x14ac:dyDescent="0.2"/>
    <row r="25059" ht="12.75" hidden="1" customHeight="1" x14ac:dyDescent="0.2"/>
    <row r="25060" ht="12.75" hidden="1" customHeight="1" x14ac:dyDescent="0.2"/>
    <row r="25061" ht="12.75" hidden="1" customHeight="1" x14ac:dyDescent="0.2"/>
    <row r="25062" ht="12.75" hidden="1" customHeight="1" x14ac:dyDescent="0.2"/>
    <row r="25063" ht="12.75" hidden="1" customHeight="1" x14ac:dyDescent="0.2"/>
    <row r="25064" ht="12.75" hidden="1" customHeight="1" x14ac:dyDescent="0.2"/>
    <row r="25065" ht="12.75" hidden="1" customHeight="1" x14ac:dyDescent="0.2"/>
    <row r="25066" ht="12.75" hidden="1" customHeight="1" x14ac:dyDescent="0.2"/>
    <row r="25067" ht="12.75" hidden="1" customHeight="1" x14ac:dyDescent="0.2"/>
    <row r="25068" ht="12.75" hidden="1" customHeight="1" x14ac:dyDescent="0.2"/>
    <row r="25069" ht="12.75" hidden="1" customHeight="1" x14ac:dyDescent="0.2"/>
    <row r="25070" ht="12.75" hidden="1" customHeight="1" x14ac:dyDescent="0.2"/>
    <row r="25071" ht="12.75" hidden="1" customHeight="1" x14ac:dyDescent="0.2"/>
    <row r="25072" ht="12.75" hidden="1" customHeight="1" x14ac:dyDescent="0.2"/>
    <row r="25073" ht="12.75" hidden="1" customHeight="1" x14ac:dyDescent="0.2"/>
    <row r="25074" ht="12.75" hidden="1" customHeight="1" x14ac:dyDescent="0.2"/>
    <row r="25075" ht="12.75" hidden="1" customHeight="1" x14ac:dyDescent="0.2"/>
    <row r="25076" ht="12.75" hidden="1" customHeight="1" x14ac:dyDescent="0.2"/>
    <row r="25077" ht="12.75" hidden="1" customHeight="1" x14ac:dyDescent="0.2"/>
    <row r="25078" ht="12.75" hidden="1" customHeight="1" x14ac:dyDescent="0.2"/>
    <row r="25079" ht="12.75" hidden="1" customHeight="1" x14ac:dyDescent="0.2"/>
    <row r="25080" ht="12.75" hidden="1" customHeight="1" x14ac:dyDescent="0.2"/>
    <row r="25081" ht="12.75" hidden="1" customHeight="1" x14ac:dyDescent="0.2"/>
    <row r="25082" ht="12.75" hidden="1" customHeight="1" x14ac:dyDescent="0.2"/>
    <row r="25083" ht="12.75" hidden="1" customHeight="1" x14ac:dyDescent="0.2"/>
    <row r="25084" ht="12.75" hidden="1" customHeight="1" x14ac:dyDescent="0.2"/>
    <row r="25085" ht="12.75" hidden="1" customHeight="1" x14ac:dyDescent="0.2"/>
    <row r="25086" ht="12.75" hidden="1" customHeight="1" x14ac:dyDescent="0.2"/>
    <row r="25087" ht="12.75" hidden="1" customHeight="1" x14ac:dyDescent="0.2"/>
    <row r="25088" ht="12.75" hidden="1" customHeight="1" x14ac:dyDescent="0.2"/>
    <row r="25089" ht="12.75" hidden="1" customHeight="1" x14ac:dyDescent="0.2"/>
    <row r="25090" ht="12.75" hidden="1" customHeight="1" x14ac:dyDescent="0.2"/>
    <row r="25091" ht="12.75" hidden="1" customHeight="1" x14ac:dyDescent="0.2"/>
    <row r="25092" ht="12.75" hidden="1" customHeight="1" x14ac:dyDescent="0.2"/>
    <row r="25093" ht="12.75" hidden="1" customHeight="1" x14ac:dyDescent="0.2"/>
    <row r="25094" ht="12.75" hidden="1" customHeight="1" x14ac:dyDescent="0.2"/>
    <row r="25095" ht="12.75" hidden="1" customHeight="1" x14ac:dyDescent="0.2"/>
    <row r="25096" ht="12.75" hidden="1" customHeight="1" x14ac:dyDescent="0.2"/>
    <row r="25097" ht="12.75" hidden="1" customHeight="1" x14ac:dyDescent="0.2"/>
    <row r="25098" ht="12.75" hidden="1" customHeight="1" x14ac:dyDescent="0.2"/>
    <row r="25099" ht="12.75" hidden="1" customHeight="1" x14ac:dyDescent="0.2"/>
    <row r="25100" ht="12.75" hidden="1" customHeight="1" x14ac:dyDescent="0.2"/>
    <row r="25101" ht="12.75" hidden="1" customHeight="1" x14ac:dyDescent="0.2"/>
    <row r="25102" ht="12.75" hidden="1" customHeight="1" x14ac:dyDescent="0.2"/>
    <row r="25103" ht="12.75" hidden="1" customHeight="1" x14ac:dyDescent="0.2"/>
    <row r="25104" ht="12.75" hidden="1" customHeight="1" x14ac:dyDescent="0.2"/>
    <row r="25105" ht="12.75" hidden="1" customHeight="1" x14ac:dyDescent="0.2"/>
    <row r="25106" ht="12.75" hidden="1" customHeight="1" x14ac:dyDescent="0.2"/>
    <row r="25107" ht="12.75" hidden="1" customHeight="1" x14ac:dyDescent="0.2"/>
    <row r="25108" ht="12.75" hidden="1" customHeight="1" x14ac:dyDescent="0.2"/>
    <row r="25109" ht="12.75" hidden="1" customHeight="1" x14ac:dyDescent="0.2"/>
    <row r="25110" ht="12.75" hidden="1" customHeight="1" x14ac:dyDescent="0.2"/>
    <row r="25111" ht="12.75" hidden="1" customHeight="1" x14ac:dyDescent="0.2"/>
    <row r="25112" ht="12.75" hidden="1" customHeight="1" x14ac:dyDescent="0.2"/>
    <row r="25113" ht="12.75" hidden="1" customHeight="1" x14ac:dyDescent="0.2"/>
    <row r="25114" ht="12.75" hidden="1" customHeight="1" x14ac:dyDescent="0.2"/>
    <row r="25115" ht="12.75" hidden="1" customHeight="1" x14ac:dyDescent="0.2"/>
    <row r="25116" ht="12.75" hidden="1" customHeight="1" x14ac:dyDescent="0.2"/>
    <row r="25117" ht="12.75" hidden="1" customHeight="1" x14ac:dyDescent="0.2"/>
    <row r="25118" ht="12.75" hidden="1" customHeight="1" x14ac:dyDescent="0.2"/>
    <row r="25119" ht="12.75" hidden="1" customHeight="1" x14ac:dyDescent="0.2"/>
    <row r="25120" ht="12.75" hidden="1" customHeight="1" x14ac:dyDescent="0.2"/>
    <row r="25121" ht="12.75" hidden="1" customHeight="1" x14ac:dyDescent="0.2"/>
    <row r="25122" ht="12.75" hidden="1" customHeight="1" x14ac:dyDescent="0.2"/>
    <row r="25123" ht="12.75" hidden="1" customHeight="1" x14ac:dyDescent="0.2"/>
    <row r="25124" ht="12.75" hidden="1" customHeight="1" x14ac:dyDescent="0.2"/>
    <row r="25125" ht="12.75" hidden="1" customHeight="1" x14ac:dyDescent="0.2"/>
    <row r="25126" ht="12.75" hidden="1" customHeight="1" x14ac:dyDescent="0.2"/>
    <row r="25127" ht="12.75" hidden="1" customHeight="1" x14ac:dyDescent="0.2"/>
    <row r="25128" ht="12.75" hidden="1" customHeight="1" x14ac:dyDescent="0.2"/>
    <row r="25129" ht="12.75" hidden="1" customHeight="1" x14ac:dyDescent="0.2"/>
    <row r="25130" ht="12.75" hidden="1" customHeight="1" x14ac:dyDescent="0.2"/>
    <row r="25131" ht="12.75" hidden="1" customHeight="1" x14ac:dyDescent="0.2"/>
    <row r="25132" ht="12.75" hidden="1" customHeight="1" x14ac:dyDescent="0.2"/>
    <row r="25133" ht="12.75" hidden="1" customHeight="1" x14ac:dyDescent="0.2"/>
    <row r="25134" ht="12.75" hidden="1" customHeight="1" x14ac:dyDescent="0.2"/>
    <row r="25135" ht="12.75" hidden="1" customHeight="1" x14ac:dyDescent="0.2"/>
    <row r="25136" ht="12.75" hidden="1" customHeight="1" x14ac:dyDescent="0.2"/>
    <row r="25137" ht="12.75" hidden="1" customHeight="1" x14ac:dyDescent="0.2"/>
    <row r="25138" ht="12.75" hidden="1" customHeight="1" x14ac:dyDescent="0.2"/>
    <row r="25139" ht="12.75" hidden="1" customHeight="1" x14ac:dyDescent="0.2"/>
    <row r="25140" ht="12.75" hidden="1" customHeight="1" x14ac:dyDescent="0.2"/>
    <row r="25141" ht="12.75" hidden="1" customHeight="1" x14ac:dyDescent="0.2"/>
    <row r="25142" ht="12.75" hidden="1" customHeight="1" x14ac:dyDescent="0.2"/>
    <row r="25143" ht="12.75" hidden="1" customHeight="1" x14ac:dyDescent="0.2"/>
    <row r="25144" ht="12.75" hidden="1" customHeight="1" x14ac:dyDescent="0.2"/>
    <row r="25145" ht="12.75" hidden="1" customHeight="1" x14ac:dyDescent="0.2"/>
    <row r="25146" ht="12.75" hidden="1" customHeight="1" x14ac:dyDescent="0.2"/>
    <row r="25147" ht="12.75" hidden="1" customHeight="1" x14ac:dyDescent="0.2"/>
    <row r="25148" ht="12.75" hidden="1" customHeight="1" x14ac:dyDescent="0.2"/>
    <row r="25149" ht="12.75" hidden="1" customHeight="1" x14ac:dyDescent="0.2"/>
    <row r="25150" ht="12.75" hidden="1" customHeight="1" x14ac:dyDescent="0.2"/>
    <row r="25151" ht="12.75" hidden="1" customHeight="1" x14ac:dyDescent="0.2"/>
    <row r="25152" ht="12.75" hidden="1" customHeight="1" x14ac:dyDescent="0.2"/>
    <row r="25153" ht="12.75" hidden="1" customHeight="1" x14ac:dyDescent="0.2"/>
    <row r="25154" ht="12.75" hidden="1" customHeight="1" x14ac:dyDescent="0.2"/>
    <row r="25155" ht="12.75" hidden="1" customHeight="1" x14ac:dyDescent="0.2"/>
    <row r="25156" ht="12.75" hidden="1" customHeight="1" x14ac:dyDescent="0.2"/>
    <row r="25157" ht="12.75" hidden="1" customHeight="1" x14ac:dyDescent="0.2"/>
    <row r="25158" ht="12.75" hidden="1" customHeight="1" x14ac:dyDescent="0.2"/>
    <row r="25159" ht="12.75" hidden="1" customHeight="1" x14ac:dyDescent="0.2"/>
    <row r="25160" ht="12.75" hidden="1" customHeight="1" x14ac:dyDescent="0.2"/>
    <row r="25161" ht="12.75" hidden="1" customHeight="1" x14ac:dyDescent="0.2"/>
    <row r="25162" ht="12.75" hidden="1" customHeight="1" x14ac:dyDescent="0.2"/>
    <row r="25163" ht="12.75" hidden="1" customHeight="1" x14ac:dyDescent="0.2"/>
    <row r="25164" ht="12.75" hidden="1" customHeight="1" x14ac:dyDescent="0.2"/>
    <row r="25165" ht="12.75" hidden="1" customHeight="1" x14ac:dyDescent="0.2"/>
    <row r="25166" ht="12.75" hidden="1" customHeight="1" x14ac:dyDescent="0.2"/>
    <row r="25167" ht="12.75" hidden="1" customHeight="1" x14ac:dyDescent="0.2"/>
    <row r="25168" ht="12.75" hidden="1" customHeight="1" x14ac:dyDescent="0.2"/>
    <row r="25169" ht="12.75" hidden="1" customHeight="1" x14ac:dyDescent="0.2"/>
    <row r="25170" ht="12.75" hidden="1" customHeight="1" x14ac:dyDescent="0.2"/>
    <row r="25171" ht="12.75" hidden="1" customHeight="1" x14ac:dyDescent="0.2"/>
    <row r="25172" ht="12.75" hidden="1" customHeight="1" x14ac:dyDescent="0.2"/>
    <row r="25173" ht="12.75" hidden="1" customHeight="1" x14ac:dyDescent="0.2"/>
    <row r="25174" ht="12.75" hidden="1" customHeight="1" x14ac:dyDescent="0.2"/>
    <row r="25175" ht="12.75" hidden="1" customHeight="1" x14ac:dyDescent="0.2"/>
    <row r="25176" ht="12.75" hidden="1" customHeight="1" x14ac:dyDescent="0.2"/>
    <row r="25177" ht="12.75" hidden="1" customHeight="1" x14ac:dyDescent="0.2"/>
    <row r="25178" ht="12.75" hidden="1" customHeight="1" x14ac:dyDescent="0.2"/>
    <row r="25179" ht="12.75" hidden="1" customHeight="1" x14ac:dyDescent="0.2"/>
    <row r="25180" ht="12.75" hidden="1" customHeight="1" x14ac:dyDescent="0.2"/>
    <row r="25181" ht="12.75" hidden="1" customHeight="1" x14ac:dyDescent="0.2"/>
    <row r="25182" ht="12.75" hidden="1" customHeight="1" x14ac:dyDescent="0.2"/>
    <row r="25183" ht="12.75" hidden="1" customHeight="1" x14ac:dyDescent="0.2"/>
    <row r="25184" ht="12.75" hidden="1" customHeight="1" x14ac:dyDescent="0.2"/>
    <row r="25185" ht="12.75" hidden="1" customHeight="1" x14ac:dyDescent="0.2"/>
    <row r="25186" ht="12.75" hidden="1" customHeight="1" x14ac:dyDescent="0.2"/>
    <row r="25187" ht="12.75" hidden="1" customHeight="1" x14ac:dyDescent="0.2"/>
    <row r="25188" ht="12.75" hidden="1" customHeight="1" x14ac:dyDescent="0.2"/>
    <row r="25189" ht="12.75" hidden="1" customHeight="1" x14ac:dyDescent="0.2"/>
    <row r="25190" ht="12.75" hidden="1" customHeight="1" x14ac:dyDescent="0.2"/>
    <row r="25191" ht="12.75" hidden="1" customHeight="1" x14ac:dyDescent="0.2"/>
    <row r="25192" ht="12.75" hidden="1" customHeight="1" x14ac:dyDescent="0.2"/>
    <row r="25193" ht="12.75" hidden="1" customHeight="1" x14ac:dyDescent="0.2"/>
    <row r="25194" ht="12.75" hidden="1" customHeight="1" x14ac:dyDescent="0.2"/>
    <row r="25195" ht="12.75" hidden="1" customHeight="1" x14ac:dyDescent="0.2"/>
    <row r="25196" ht="12.75" hidden="1" customHeight="1" x14ac:dyDescent="0.2"/>
    <row r="25197" ht="12.75" hidden="1" customHeight="1" x14ac:dyDescent="0.2"/>
    <row r="25198" ht="12.75" hidden="1" customHeight="1" x14ac:dyDescent="0.2"/>
    <row r="25199" ht="12.75" hidden="1" customHeight="1" x14ac:dyDescent="0.2"/>
    <row r="25200" ht="12.75" hidden="1" customHeight="1" x14ac:dyDescent="0.2"/>
    <row r="25201" ht="12.75" hidden="1" customHeight="1" x14ac:dyDescent="0.2"/>
    <row r="25202" ht="12.75" hidden="1" customHeight="1" x14ac:dyDescent="0.2"/>
    <row r="25203" ht="12.75" hidden="1" customHeight="1" x14ac:dyDescent="0.2"/>
    <row r="25204" ht="12.75" hidden="1" customHeight="1" x14ac:dyDescent="0.2"/>
    <row r="25205" ht="12.75" hidden="1" customHeight="1" x14ac:dyDescent="0.2"/>
    <row r="25206" ht="12.75" hidden="1" customHeight="1" x14ac:dyDescent="0.2"/>
    <row r="25207" ht="12.75" hidden="1" customHeight="1" x14ac:dyDescent="0.2"/>
    <row r="25208" ht="12.75" hidden="1" customHeight="1" x14ac:dyDescent="0.2"/>
    <row r="25209" ht="12.75" hidden="1" customHeight="1" x14ac:dyDescent="0.2"/>
    <row r="25210" ht="12.75" hidden="1" customHeight="1" x14ac:dyDescent="0.2"/>
    <row r="25211" ht="12.75" hidden="1" customHeight="1" x14ac:dyDescent="0.2"/>
    <row r="25212" ht="12.75" hidden="1" customHeight="1" x14ac:dyDescent="0.2"/>
    <row r="25213" ht="12.75" hidden="1" customHeight="1" x14ac:dyDescent="0.2"/>
    <row r="25214" ht="12.75" hidden="1" customHeight="1" x14ac:dyDescent="0.2"/>
    <row r="25215" ht="12.75" hidden="1" customHeight="1" x14ac:dyDescent="0.2"/>
    <row r="25216" ht="12.75" hidden="1" customHeight="1" x14ac:dyDescent="0.2"/>
    <row r="25217" ht="12.75" hidden="1" customHeight="1" x14ac:dyDescent="0.2"/>
    <row r="25218" ht="12.75" hidden="1" customHeight="1" x14ac:dyDescent="0.2"/>
    <row r="25219" ht="12.75" hidden="1" customHeight="1" x14ac:dyDescent="0.2"/>
    <row r="25220" ht="12.75" hidden="1" customHeight="1" x14ac:dyDescent="0.2"/>
    <row r="25221" ht="12.75" hidden="1" customHeight="1" x14ac:dyDescent="0.2"/>
    <row r="25222" ht="12.75" hidden="1" customHeight="1" x14ac:dyDescent="0.2"/>
    <row r="25223" ht="12.75" hidden="1" customHeight="1" x14ac:dyDescent="0.2"/>
    <row r="25224" ht="12.75" hidden="1" customHeight="1" x14ac:dyDescent="0.2"/>
    <row r="25225" ht="12.75" hidden="1" customHeight="1" x14ac:dyDescent="0.2"/>
    <row r="25226" ht="12.75" hidden="1" customHeight="1" x14ac:dyDescent="0.2"/>
    <row r="25227" ht="12.75" hidden="1" customHeight="1" x14ac:dyDescent="0.2"/>
    <row r="25228" ht="12.75" hidden="1" customHeight="1" x14ac:dyDescent="0.2"/>
    <row r="25229" ht="12.75" hidden="1" customHeight="1" x14ac:dyDescent="0.2"/>
    <row r="25230" ht="12.75" hidden="1" customHeight="1" x14ac:dyDescent="0.2"/>
    <row r="25231" ht="12.75" hidden="1" customHeight="1" x14ac:dyDescent="0.2"/>
    <row r="25232" ht="12.75" hidden="1" customHeight="1" x14ac:dyDescent="0.2"/>
    <row r="25233" ht="12.75" hidden="1" customHeight="1" x14ac:dyDescent="0.2"/>
    <row r="25234" ht="12.75" hidden="1" customHeight="1" x14ac:dyDescent="0.2"/>
    <row r="25235" ht="12.75" hidden="1" customHeight="1" x14ac:dyDescent="0.2"/>
    <row r="25236" ht="12.75" hidden="1" customHeight="1" x14ac:dyDescent="0.2"/>
    <row r="25237" ht="12.75" hidden="1" customHeight="1" x14ac:dyDescent="0.2"/>
    <row r="25238" ht="12.75" hidden="1" customHeight="1" x14ac:dyDescent="0.2"/>
    <row r="25239" ht="12.75" hidden="1" customHeight="1" x14ac:dyDescent="0.2"/>
    <row r="25240" ht="12.75" hidden="1" customHeight="1" x14ac:dyDescent="0.2"/>
    <row r="25241" ht="12.75" hidden="1" customHeight="1" x14ac:dyDescent="0.2"/>
    <row r="25242" ht="12.75" hidden="1" customHeight="1" x14ac:dyDescent="0.2"/>
    <row r="25243" ht="12.75" hidden="1" customHeight="1" x14ac:dyDescent="0.2"/>
    <row r="25244" ht="12.75" hidden="1" customHeight="1" x14ac:dyDescent="0.2"/>
    <row r="25245" ht="12.75" hidden="1" customHeight="1" x14ac:dyDescent="0.2"/>
    <row r="25246" ht="12.75" hidden="1" customHeight="1" x14ac:dyDescent="0.2"/>
    <row r="25247" ht="12.75" hidden="1" customHeight="1" x14ac:dyDescent="0.2"/>
    <row r="25248" ht="12.75" hidden="1" customHeight="1" x14ac:dyDescent="0.2"/>
    <row r="25249" ht="12.75" hidden="1" customHeight="1" x14ac:dyDescent="0.2"/>
    <row r="25250" ht="12.75" hidden="1" customHeight="1" x14ac:dyDescent="0.2"/>
    <row r="25251" ht="12.75" hidden="1" customHeight="1" x14ac:dyDescent="0.2"/>
    <row r="25252" ht="12.75" hidden="1" customHeight="1" x14ac:dyDescent="0.2"/>
    <row r="25253" ht="12.75" hidden="1" customHeight="1" x14ac:dyDescent="0.2"/>
    <row r="25254" ht="12.75" hidden="1" customHeight="1" x14ac:dyDescent="0.2"/>
    <row r="25255" ht="12.75" hidden="1" customHeight="1" x14ac:dyDescent="0.2"/>
    <row r="25256" ht="12.75" hidden="1" customHeight="1" x14ac:dyDescent="0.2"/>
    <row r="25257" ht="12.75" hidden="1" customHeight="1" x14ac:dyDescent="0.2"/>
    <row r="25258" ht="12.75" hidden="1" customHeight="1" x14ac:dyDescent="0.2"/>
    <row r="25259" ht="12.75" hidden="1" customHeight="1" x14ac:dyDescent="0.2"/>
    <row r="25260" ht="12.75" hidden="1" customHeight="1" x14ac:dyDescent="0.2"/>
    <row r="25261" ht="12.75" hidden="1" customHeight="1" x14ac:dyDescent="0.2"/>
    <row r="25262" ht="12.75" hidden="1" customHeight="1" x14ac:dyDescent="0.2"/>
    <row r="25263" ht="12.75" hidden="1" customHeight="1" x14ac:dyDescent="0.2"/>
    <row r="25264" ht="12.75" hidden="1" customHeight="1" x14ac:dyDescent="0.2"/>
    <row r="25265" ht="12.75" hidden="1" customHeight="1" x14ac:dyDescent="0.2"/>
    <row r="25266" ht="12.75" hidden="1" customHeight="1" x14ac:dyDescent="0.2"/>
    <row r="25267" ht="12.75" hidden="1" customHeight="1" x14ac:dyDescent="0.2"/>
    <row r="25268" ht="12.75" hidden="1" customHeight="1" x14ac:dyDescent="0.2"/>
    <row r="25269" ht="12.75" hidden="1" customHeight="1" x14ac:dyDescent="0.2"/>
    <row r="25270" ht="12.75" hidden="1" customHeight="1" x14ac:dyDescent="0.2"/>
    <row r="25271" ht="12.75" hidden="1" customHeight="1" x14ac:dyDescent="0.2"/>
    <row r="25272" ht="12.75" hidden="1" customHeight="1" x14ac:dyDescent="0.2"/>
    <row r="25273" ht="12.75" hidden="1" customHeight="1" x14ac:dyDescent="0.2"/>
    <row r="25274" ht="12.75" hidden="1" customHeight="1" x14ac:dyDescent="0.2"/>
    <row r="25275" ht="12.75" hidden="1" customHeight="1" x14ac:dyDescent="0.2"/>
    <row r="25276" ht="12.75" hidden="1" customHeight="1" x14ac:dyDescent="0.2"/>
    <row r="25277" ht="12.75" hidden="1" customHeight="1" x14ac:dyDescent="0.2"/>
    <row r="25278" ht="12.75" hidden="1" customHeight="1" x14ac:dyDescent="0.2"/>
    <row r="25279" ht="12.75" hidden="1" customHeight="1" x14ac:dyDescent="0.2"/>
    <row r="25280" ht="12.75" hidden="1" customHeight="1" x14ac:dyDescent="0.2"/>
    <row r="25281" ht="12.75" hidden="1" customHeight="1" x14ac:dyDescent="0.2"/>
    <row r="25282" ht="12.75" hidden="1" customHeight="1" x14ac:dyDescent="0.2"/>
    <row r="25283" ht="12.75" hidden="1" customHeight="1" x14ac:dyDescent="0.2"/>
    <row r="25284" ht="12.75" hidden="1" customHeight="1" x14ac:dyDescent="0.2"/>
    <row r="25285" ht="12.75" hidden="1" customHeight="1" x14ac:dyDescent="0.2"/>
    <row r="25286" ht="12.75" hidden="1" customHeight="1" x14ac:dyDescent="0.2"/>
    <row r="25287" ht="12.75" hidden="1" customHeight="1" x14ac:dyDescent="0.2"/>
    <row r="25288" ht="12.75" hidden="1" customHeight="1" x14ac:dyDescent="0.2"/>
    <row r="25289" ht="12.75" hidden="1" customHeight="1" x14ac:dyDescent="0.2"/>
    <row r="25290" ht="12.75" hidden="1" customHeight="1" x14ac:dyDescent="0.2"/>
    <row r="25291" ht="12.75" hidden="1" customHeight="1" x14ac:dyDescent="0.2"/>
    <row r="25292" ht="12.75" hidden="1" customHeight="1" x14ac:dyDescent="0.2"/>
    <row r="25293" ht="12.75" hidden="1" customHeight="1" x14ac:dyDescent="0.2"/>
    <row r="25294" ht="12.75" hidden="1" customHeight="1" x14ac:dyDescent="0.2"/>
    <row r="25295" ht="12.75" hidden="1" customHeight="1" x14ac:dyDescent="0.2"/>
    <row r="25296" ht="12.75" hidden="1" customHeight="1" x14ac:dyDescent="0.2"/>
    <row r="25297" ht="12.75" hidden="1" customHeight="1" x14ac:dyDescent="0.2"/>
    <row r="25298" ht="12.75" hidden="1" customHeight="1" x14ac:dyDescent="0.2"/>
    <row r="25299" ht="12.75" hidden="1" customHeight="1" x14ac:dyDescent="0.2"/>
    <row r="25300" ht="12.75" hidden="1" customHeight="1" x14ac:dyDescent="0.2"/>
    <row r="25301" ht="12.75" hidden="1" customHeight="1" x14ac:dyDescent="0.2"/>
    <row r="25302" ht="12.75" hidden="1" customHeight="1" x14ac:dyDescent="0.2"/>
    <row r="25303" ht="12.75" hidden="1" customHeight="1" x14ac:dyDescent="0.2"/>
    <row r="25304" ht="12.75" hidden="1" customHeight="1" x14ac:dyDescent="0.2"/>
    <row r="25305" ht="12.75" hidden="1" customHeight="1" x14ac:dyDescent="0.2"/>
    <row r="25306" ht="12.75" hidden="1" customHeight="1" x14ac:dyDescent="0.2"/>
    <row r="25307" ht="12.75" hidden="1" customHeight="1" x14ac:dyDescent="0.2"/>
    <row r="25308" ht="12.75" hidden="1" customHeight="1" x14ac:dyDescent="0.2"/>
    <row r="25309" ht="12.75" hidden="1" customHeight="1" x14ac:dyDescent="0.2"/>
    <row r="25310" ht="12.75" hidden="1" customHeight="1" x14ac:dyDescent="0.2"/>
    <row r="25311" ht="12.75" hidden="1" customHeight="1" x14ac:dyDescent="0.2"/>
    <row r="25312" ht="12.75" hidden="1" customHeight="1" x14ac:dyDescent="0.2"/>
    <row r="25313" ht="12.75" hidden="1" customHeight="1" x14ac:dyDescent="0.2"/>
    <row r="25314" ht="12.75" hidden="1" customHeight="1" x14ac:dyDescent="0.2"/>
    <row r="25315" ht="12.75" hidden="1" customHeight="1" x14ac:dyDescent="0.2"/>
    <row r="25316" ht="12.75" hidden="1" customHeight="1" x14ac:dyDescent="0.2"/>
    <row r="25317" ht="12.75" hidden="1" customHeight="1" x14ac:dyDescent="0.2"/>
    <row r="25318" ht="12.75" hidden="1" customHeight="1" x14ac:dyDescent="0.2"/>
    <row r="25319" ht="12.75" hidden="1" customHeight="1" x14ac:dyDescent="0.2"/>
    <row r="25320" ht="12.75" hidden="1" customHeight="1" x14ac:dyDescent="0.2"/>
    <row r="25321" ht="12.75" hidden="1" customHeight="1" x14ac:dyDescent="0.2"/>
    <row r="25322" ht="12.75" hidden="1" customHeight="1" x14ac:dyDescent="0.2"/>
    <row r="25323" ht="12.75" hidden="1" customHeight="1" x14ac:dyDescent="0.2"/>
    <row r="25324" ht="12.75" hidden="1" customHeight="1" x14ac:dyDescent="0.2"/>
    <row r="25325" ht="12.75" hidden="1" customHeight="1" x14ac:dyDescent="0.2"/>
    <row r="25326" ht="12.75" hidden="1" customHeight="1" x14ac:dyDescent="0.2"/>
    <row r="25327" ht="12.75" hidden="1" customHeight="1" x14ac:dyDescent="0.2"/>
    <row r="25328" ht="12.75" hidden="1" customHeight="1" x14ac:dyDescent="0.2"/>
    <row r="25329" ht="12.75" hidden="1" customHeight="1" x14ac:dyDescent="0.2"/>
    <row r="25330" ht="12.75" hidden="1" customHeight="1" x14ac:dyDescent="0.2"/>
    <row r="25331" ht="12.75" hidden="1" customHeight="1" x14ac:dyDescent="0.2"/>
    <row r="25332" ht="12.75" hidden="1" customHeight="1" x14ac:dyDescent="0.2"/>
    <row r="25333" ht="12.75" hidden="1" customHeight="1" x14ac:dyDescent="0.2"/>
    <row r="25334" ht="12.75" hidden="1" customHeight="1" x14ac:dyDescent="0.2"/>
    <row r="25335" ht="12.75" hidden="1" customHeight="1" x14ac:dyDescent="0.2"/>
    <row r="25336" ht="12.75" hidden="1" customHeight="1" x14ac:dyDescent="0.2"/>
    <row r="25337" ht="12.75" hidden="1" customHeight="1" x14ac:dyDescent="0.2"/>
    <row r="25338" ht="12.75" hidden="1" customHeight="1" x14ac:dyDescent="0.2"/>
    <row r="25339" ht="12.75" hidden="1" customHeight="1" x14ac:dyDescent="0.2"/>
    <row r="25340" ht="12.75" hidden="1" customHeight="1" x14ac:dyDescent="0.2"/>
    <row r="25341" ht="12.75" hidden="1" customHeight="1" x14ac:dyDescent="0.2"/>
    <row r="25342" ht="12.75" hidden="1" customHeight="1" x14ac:dyDescent="0.2"/>
    <row r="25343" ht="12.75" hidden="1" customHeight="1" x14ac:dyDescent="0.2"/>
    <row r="25344" ht="12.75" hidden="1" customHeight="1" x14ac:dyDescent="0.2"/>
    <row r="25345" ht="12.75" hidden="1" customHeight="1" x14ac:dyDescent="0.2"/>
    <row r="25346" ht="12.75" hidden="1" customHeight="1" x14ac:dyDescent="0.2"/>
    <row r="25347" ht="12.75" hidden="1" customHeight="1" x14ac:dyDescent="0.2"/>
    <row r="25348" ht="12.75" hidden="1" customHeight="1" x14ac:dyDescent="0.2"/>
    <row r="25349" ht="12.75" hidden="1" customHeight="1" x14ac:dyDescent="0.2"/>
    <row r="25350" ht="12.75" hidden="1" customHeight="1" x14ac:dyDescent="0.2"/>
    <row r="25351" ht="12.75" hidden="1" customHeight="1" x14ac:dyDescent="0.2"/>
    <row r="25352" ht="12.75" hidden="1" customHeight="1" x14ac:dyDescent="0.2"/>
    <row r="25353" ht="12.75" hidden="1" customHeight="1" x14ac:dyDescent="0.2"/>
    <row r="25354" ht="12.75" hidden="1" customHeight="1" x14ac:dyDescent="0.2"/>
    <row r="25355" ht="12.75" hidden="1" customHeight="1" x14ac:dyDescent="0.2"/>
    <row r="25356" ht="12.75" hidden="1" customHeight="1" x14ac:dyDescent="0.2"/>
    <row r="25357" ht="12.75" hidden="1" customHeight="1" x14ac:dyDescent="0.2"/>
    <row r="25358" ht="12.75" hidden="1" customHeight="1" x14ac:dyDescent="0.2"/>
    <row r="25359" ht="12.75" hidden="1" customHeight="1" x14ac:dyDescent="0.2"/>
    <row r="25360" ht="12.75" hidden="1" customHeight="1" x14ac:dyDescent="0.2"/>
    <row r="25361" ht="12.75" hidden="1" customHeight="1" x14ac:dyDescent="0.2"/>
    <row r="25362" ht="12.75" hidden="1" customHeight="1" x14ac:dyDescent="0.2"/>
    <row r="25363" ht="12.75" hidden="1" customHeight="1" x14ac:dyDescent="0.2"/>
    <row r="25364" ht="12.75" hidden="1" customHeight="1" x14ac:dyDescent="0.2"/>
    <row r="25365" ht="12.75" hidden="1" customHeight="1" x14ac:dyDescent="0.2"/>
    <row r="25366" ht="12.75" hidden="1" customHeight="1" x14ac:dyDescent="0.2"/>
    <row r="25367" ht="12.75" hidden="1" customHeight="1" x14ac:dyDescent="0.2"/>
    <row r="25368" ht="12.75" hidden="1" customHeight="1" x14ac:dyDescent="0.2"/>
    <row r="25369" ht="12.75" hidden="1" customHeight="1" x14ac:dyDescent="0.2"/>
    <row r="25370" ht="12.75" hidden="1" customHeight="1" x14ac:dyDescent="0.2"/>
    <row r="25371" ht="12.75" hidden="1" customHeight="1" x14ac:dyDescent="0.2"/>
    <row r="25372" ht="12.75" hidden="1" customHeight="1" x14ac:dyDescent="0.2"/>
    <row r="25373" ht="12.75" hidden="1" customHeight="1" x14ac:dyDescent="0.2"/>
    <row r="25374" ht="12.75" hidden="1" customHeight="1" x14ac:dyDescent="0.2"/>
    <row r="25375" ht="12.75" hidden="1" customHeight="1" x14ac:dyDescent="0.2"/>
    <row r="25376" ht="12.75" hidden="1" customHeight="1" x14ac:dyDescent="0.2"/>
    <row r="25377" ht="12.75" hidden="1" customHeight="1" x14ac:dyDescent="0.2"/>
    <row r="25378" ht="12.75" hidden="1" customHeight="1" x14ac:dyDescent="0.2"/>
    <row r="25379" ht="12.75" hidden="1" customHeight="1" x14ac:dyDescent="0.2"/>
    <row r="25380" ht="12.75" hidden="1" customHeight="1" x14ac:dyDescent="0.2"/>
    <row r="25381" ht="12.75" hidden="1" customHeight="1" x14ac:dyDescent="0.2"/>
    <row r="25382" ht="12.75" hidden="1" customHeight="1" x14ac:dyDescent="0.2"/>
    <row r="25383" ht="12.75" hidden="1" customHeight="1" x14ac:dyDescent="0.2"/>
    <row r="25384" ht="12.75" hidden="1" customHeight="1" x14ac:dyDescent="0.2"/>
    <row r="25385" ht="12.75" hidden="1" customHeight="1" x14ac:dyDescent="0.2"/>
    <row r="25386" ht="12.75" hidden="1" customHeight="1" x14ac:dyDescent="0.2"/>
    <row r="25387" ht="12.75" hidden="1" customHeight="1" x14ac:dyDescent="0.2"/>
    <row r="25388" ht="12.75" hidden="1" customHeight="1" x14ac:dyDescent="0.2"/>
    <row r="25389" ht="12.75" hidden="1" customHeight="1" x14ac:dyDescent="0.2"/>
    <row r="25390" ht="12.75" hidden="1" customHeight="1" x14ac:dyDescent="0.2"/>
    <row r="25391" ht="12.75" hidden="1" customHeight="1" x14ac:dyDescent="0.2"/>
    <row r="25392" ht="12.75" hidden="1" customHeight="1" x14ac:dyDescent="0.2"/>
    <row r="25393" ht="12.75" hidden="1" customHeight="1" x14ac:dyDescent="0.2"/>
    <row r="25394" ht="12.75" hidden="1" customHeight="1" x14ac:dyDescent="0.2"/>
    <row r="25395" ht="12.75" hidden="1" customHeight="1" x14ac:dyDescent="0.2"/>
    <row r="25396" ht="12.75" hidden="1" customHeight="1" x14ac:dyDescent="0.2"/>
    <row r="25397" ht="12.75" hidden="1" customHeight="1" x14ac:dyDescent="0.2"/>
    <row r="25398" ht="12.75" hidden="1" customHeight="1" x14ac:dyDescent="0.2"/>
    <row r="25399" ht="12.75" hidden="1" customHeight="1" x14ac:dyDescent="0.2"/>
    <row r="25400" ht="12.75" hidden="1" customHeight="1" x14ac:dyDescent="0.2"/>
    <row r="25401" ht="12.75" hidden="1" customHeight="1" x14ac:dyDescent="0.2"/>
    <row r="25402" ht="12.75" hidden="1" customHeight="1" x14ac:dyDescent="0.2"/>
    <row r="25403" ht="12.75" hidden="1" customHeight="1" x14ac:dyDescent="0.2"/>
    <row r="25404" ht="12.75" hidden="1" customHeight="1" x14ac:dyDescent="0.2"/>
    <row r="25405" ht="12.75" hidden="1" customHeight="1" x14ac:dyDescent="0.2"/>
    <row r="25406" ht="12.75" hidden="1" customHeight="1" x14ac:dyDescent="0.2"/>
    <row r="25407" ht="12.75" hidden="1" customHeight="1" x14ac:dyDescent="0.2"/>
    <row r="25408" ht="12.75" hidden="1" customHeight="1" x14ac:dyDescent="0.2"/>
    <row r="25409" ht="12.75" hidden="1" customHeight="1" x14ac:dyDescent="0.2"/>
    <row r="25410" ht="12.75" hidden="1" customHeight="1" x14ac:dyDescent="0.2"/>
    <row r="25411" ht="12.75" hidden="1" customHeight="1" x14ac:dyDescent="0.2"/>
    <row r="25412" ht="12.75" hidden="1" customHeight="1" x14ac:dyDescent="0.2"/>
    <row r="25413" ht="12.75" hidden="1" customHeight="1" x14ac:dyDescent="0.2"/>
    <row r="25414" ht="12.75" hidden="1" customHeight="1" x14ac:dyDescent="0.2"/>
    <row r="25415" ht="12.75" hidden="1" customHeight="1" x14ac:dyDescent="0.2"/>
    <row r="25416" ht="12.75" hidden="1" customHeight="1" x14ac:dyDescent="0.2"/>
    <row r="25417" ht="12.75" hidden="1" customHeight="1" x14ac:dyDescent="0.2"/>
    <row r="25418" ht="12.75" hidden="1" customHeight="1" x14ac:dyDescent="0.2"/>
    <row r="25419" ht="12.75" hidden="1" customHeight="1" x14ac:dyDescent="0.2"/>
    <row r="25420" ht="12.75" hidden="1" customHeight="1" x14ac:dyDescent="0.2"/>
    <row r="25421" ht="12.75" hidden="1" customHeight="1" x14ac:dyDescent="0.2"/>
    <row r="25422" ht="12.75" hidden="1" customHeight="1" x14ac:dyDescent="0.2"/>
    <row r="25423" ht="12.75" hidden="1" customHeight="1" x14ac:dyDescent="0.2"/>
    <row r="25424" ht="12.75" hidden="1" customHeight="1" x14ac:dyDescent="0.2"/>
    <row r="25425" ht="12.75" hidden="1" customHeight="1" x14ac:dyDescent="0.2"/>
    <row r="25426" ht="12.75" hidden="1" customHeight="1" x14ac:dyDescent="0.2"/>
    <row r="25427" ht="12.75" hidden="1" customHeight="1" x14ac:dyDescent="0.2"/>
    <row r="25428" ht="12.75" hidden="1" customHeight="1" x14ac:dyDescent="0.2"/>
    <row r="25429" ht="12.75" hidden="1" customHeight="1" x14ac:dyDescent="0.2"/>
    <row r="25430" ht="12.75" hidden="1" customHeight="1" x14ac:dyDescent="0.2"/>
    <row r="25431" ht="12.75" hidden="1" customHeight="1" x14ac:dyDescent="0.2"/>
    <row r="25432" ht="12.75" hidden="1" customHeight="1" x14ac:dyDescent="0.2"/>
    <row r="25433" ht="12.75" hidden="1" customHeight="1" x14ac:dyDescent="0.2"/>
    <row r="25434" ht="12.75" hidden="1" customHeight="1" x14ac:dyDescent="0.2"/>
    <row r="25435" ht="12.75" hidden="1" customHeight="1" x14ac:dyDescent="0.2"/>
    <row r="25436" ht="12.75" hidden="1" customHeight="1" x14ac:dyDescent="0.2"/>
    <row r="25437" ht="12.75" hidden="1" customHeight="1" x14ac:dyDescent="0.2"/>
    <row r="25438" ht="12.75" hidden="1" customHeight="1" x14ac:dyDescent="0.2"/>
    <row r="25439" ht="12.75" hidden="1" customHeight="1" x14ac:dyDescent="0.2"/>
    <row r="25440" ht="12.75" hidden="1" customHeight="1" x14ac:dyDescent="0.2"/>
    <row r="25441" ht="12.75" hidden="1" customHeight="1" x14ac:dyDescent="0.2"/>
    <row r="25442" ht="12.75" hidden="1" customHeight="1" x14ac:dyDescent="0.2"/>
    <row r="25443" ht="12.75" hidden="1" customHeight="1" x14ac:dyDescent="0.2"/>
    <row r="25444" ht="12.75" hidden="1" customHeight="1" x14ac:dyDescent="0.2"/>
    <row r="25445" ht="12.75" hidden="1" customHeight="1" x14ac:dyDescent="0.2"/>
    <row r="25446" ht="12.75" hidden="1" customHeight="1" x14ac:dyDescent="0.2"/>
    <row r="25447" ht="12.75" hidden="1" customHeight="1" x14ac:dyDescent="0.2"/>
    <row r="25448" ht="12.75" hidden="1" customHeight="1" x14ac:dyDescent="0.2"/>
    <row r="25449" ht="12.75" hidden="1" customHeight="1" x14ac:dyDescent="0.2"/>
    <row r="25450" ht="12.75" hidden="1" customHeight="1" x14ac:dyDescent="0.2"/>
    <row r="25451" ht="12.75" hidden="1" customHeight="1" x14ac:dyDescent="0.2"/>
    <row r="25452" ht="12.75" hidden="1" customHeight="1" x14ac:dyDescent="0.2"/>
    <row r="25453" ht="12.75" hidden="1" customHeight="1" x14ac:dyDescent="0.2"/>
    <row r="25454" ht="12.75" hidden="1" customHeight="1" x14ac:dyDescent="0.2"/>
    <row r="25455" ht="12.75" hidden="1" customHeight="1" x14ac:dyDescent="0.2"/>
    <row r="25456" ht="12.75" hidden="1" customHeight="1" x14ac:dyDescent="0.2"/>
    <row r="25457" ht="12.75" hidden="1" customHeight="1" x14ac:dyDescent="0.2"/>
    <row r="25458" ht="12.75" hidden="1" customHeight="1" x14ac:dyDescent="0.2"/>
    <row r="25459" ht="12.75" hidden="1" customHeight="1" x14ac:dyDescent="0.2"/>
    <row r="25460" ht="12.75" hidden="1" customHeight="1" x14ac:dyDescent="0.2"/>
    <row r="25461" ht="12.75" hidden="1" customHeight="1" x14ac:dyDescent="0.2"/>
    <row r="25462" ht="12.75" hidden="1" customHeight="1" x14ac:dyDescent="0.2"/>
    <row r="25463" ht="12.75" hidden="1" customHeight="1" x14ac:dyDescent="0.2"/>
    <row r="25464" ht="12.75" hidden="1" customHeight="1" x14ac:dyDescent="0.2"/>
    <row r="25465" ht="12.75" hidden="1" customHeight="1" x14ac:dyDescent="0.2"/>
    <row r="25466" ht="12.75" hidden="1" customHeight="1" x14ac:dyDescent="0.2"/>
    <row r="25467" ht="12.75" hidden="1" customHeight="1" x14ac:dyDescent="0.2"/>
    <row r="25468" ht="12.75" hidden="1" customHeight="1" x14ac:dyDescent="0.2"/>
    <row r="25469" ht="12.75" hidden="1" customHeight="1" x14ac:dyDescent="0.2"/>
    <row r="25470" ht="12.75" hidden="1" customHeight="1" x14ac:dyDescent="0.2"/>
    <row r="25471" ht="12.75" hidden="1" customHeight="1" x14ac:dyDescent="0.2"/>
    <row r="25472" ht="12.75" hidden="1" customHeight="1" x14ac:dyDescent="0.2"/>
    <row r="25473" ht="12.75" hidden="1" customHeight="1" x14ac:dyDescent="0.2"/>
    <row r="25474" ht="12.75" hidden="1" customHeight="1" x14ac:dyDescent="0.2"/>
    <row r="25475" ht="12.75" hidden="1" customHeight="1" x14ac:dyDescent="0.2"/>
    <row r="25476" ht="12.75" hidden="1" customHeight="1" x14ac:dyDescent="0.2"/>
    <row r="25477" ht="12.75" hidden="1" customHeight="1" x14ac:dyDescent="0.2"/>
    <row r="25478" ht="12.75" hidden="1" customHeight="1" x14ac:dyDescent="0.2"/>
    <row r="25479" ht="12.75" hidden="1" customHeight="1" x14ac:dyDescent="0.2"/>
    <row r="25480" ht="12.75" hidden="1" customHeight="1" x14ac:dyDescent="0.2"/>
    <row r="25481" ht="12.75" hidden="1" customHeight="1" x14ac:dyDescent="0.2"/>
    <row r="25482" ht="12.75" hidden="1" customHeight="1" x14ac:dyDescent="0.2"/>
    <row r="25483" ht="12.75" hidden="1" customHeight="1" x14ac:dyDescent="0.2"/>
    <row r="25484" ht="12.75" hidden="1" customHeight="1" x14ac:dyDescent="0.2"/>
    <row r="25485" ht="12.75" hidden="1" customHeight="1" x14ac:dyDescent="0.2"/>
    <row r="25486" ht="12.75" hidden="1" customHeight="1" x14ac:dyDescent="0.2"/>
    <row r="25487" ht="12.75" hidden="1" customHeight="1" x14ac:dyDescent="0.2"/>
    <row r="25488" ht="12.75" hidden="1" customHeight="1" x14ac:dyDescent="0.2"/>
    <row r="25489" ht="12.75" hidden="1" customHeight="1" x14ac:dyDescent="0.2"/>
    <row r="25490" ht="12.75" hidden="1" customHeight="1" x14ac:dyDescent="0.2"/>
    <row r="25491" ht="12.75" hidden="1" customHeight="1" x14ac:dyDescent="0.2"/>
    <row r="25492" ht="12.75" hidden="1" customHeight="1" x14ac:dyDescent="0.2"/>
    <row r="25493" ht="12.75" hidden="1" customHeight="1" x14ac:dyDescent="0.2"/>
    <row r="25494" ht="12.75" hidden="1" customHeight="1" x14ac:dyDescent="0.2"/>
    <row r="25495" ht="12.75" hidden="1" customHeight="1" x14ac:dyDescent="0.2"/>
    <row r="25496" ht="12.75" hidden="1" customHeight="1" x14ac:dyDescent="0.2"/>
    <row r="25497" ht="12.75" hidden="1" customHeight="1" x14ac:dyDescent="0.2"/>
    <row r="25498" ht="12.75" hidden="1" customHeight="1" x14ac:dyDescent="0.2"/>
    <row r="25499" ht="12.75" hidden="1" customHeight="1" x14ac:dyDescent="0.2"/>
    <row r="25500" ht="12.75" hidden="1" customHeight="1" x14ac:dyDescent="0.2"/>
    <row r="25501" ht="12.75" hidden="1" customHeight="1" x14ac:dyDescent="0.2"/>
    <row r="25502" ht="12.75" hidden="1" customHeight="1" x14ac:dyDescent="0.2"/>
    <row r="25503" ht="12.75" hidden="1" customHeight="1" x14ac:dyDescent="0.2"/>
    <row r="25504" ht="12.75" hidden="1" customHeight="1" x14ac:dyDescent="0.2"/>
    <row r="25505" ht="12.75" hidden="1" customHeight="1" x14ac:dyDescent="0.2"/>
    <row r="25506" ht="12.75" hidden="1" customHeight="1" x14ac:dyDescent="0.2"/>
    <row r="25507" ht="12.75" hidden="1" customHeight="1" x14ac:dyDescent="0.2"/>
    <row r="25508" ht="12.75" hidden="1" customHeight="1" x14ac:dyDescent="0.2"/>
    <row r="25509" ht="12.75" hidden="1" customHeight="1" x14ac:dyDescent="0.2"/>
    <row r="25510" ht="12.75" hidden="1" customHeight="1" x14ac:dyDescent="0.2"/>
    <row r="25511" ht="12.75" hidden="1" customHeight="1" x14ac:dyDescent="0.2"/>
    <row r="25512" ht="12.75" hidden="1" customHeight="1" x14ac:dyDescent="0.2"/>
    <row r="25513" ht="12.75" hidden="1" customHeight="1" x14ac:dyDescent="0.2"/>
    <row r="25514" ht="12.75" hidden="1" customHeight="1" x14ac:dyDescent="0.2"/>
    <row r="25515" ht="12.75" hidden="1" customHeight="1" x14ac:dyDescent="0.2"/>
    <row r="25516" ht="12.75" hidden="1" customHeight="1" x14ac:dyDescent="0.2"/>
    <row r="25517" ht="12.75" hidden="1" customHeight="1" x14ac:dyDescent="0.2"/>
    <row r="25518" ht="12.75" hidden="1" customHeight="1" x14ac:dyDescent="0.2"/>
    <row r="25519" ht="12.75" hidden="1" customHeight="1" x14ac:dyDescent="0.2"/>
    <row r="25520" ht="12.75" hidden="1" customHeight="1" x14ac:dyDescent="0.2"/>
    <row r="25521" ht="12.75" hidden="1" customHeight="1" x14ac:dyDescent="0.2"/>
    <row r="25522" ht="12.75" hidden="1" customHeight="1" x14ac:dyDescent="0.2"/>
    <row r="25523" ht="12.75" hidden="1" customHeight="1" x14ac:dyDescent="0.2"/>
    <row r="25524" ht="12.75" hidden="1" customHeight="1" x14ac:dyDescent="0.2"/>
    <row r="25525" ht="12.75" hidden="1" customHeight="1" x14ac:dyDescent="0.2"/>
    <row r="25526" ht="12.75" hidden="1" customHeight="1" x14ac:dyDescent="0.2"/>
    <row r="25527" ht="12.75" hidden="1" customHeight="1" x14ac:dyDescent="0.2"/>
    <row r="25528" ht="12.75" hidden="1" customHeight="1" x14ac:dyDescent="0.2"/>
    <row r="25529" ht="12.75" hidden="1" customHeight="1" x14ac:dyDescent="0.2"/>
    <row r="25530" ht="12.75" hidden="1" customHeight="1" x14ac:dyDescent="0.2"/>
    <row r="25531" ht="12.75" hidden="1" customHeight="1" x14ac:dyDescent="0.2"/>
    <row r="25532" ht="12.75" hidden="1" customHeight="1" x14ac:dyDescent="0.2"/>
    <row r="25533" ht="12.75" hidden="1" customHeight="1" x14ac:dyDescent="0.2"/>
    <row r="25534" ht="12.75" hidden="1" customHeight="1" x14ac:dyDescent="0.2"/>
    <row r="25535" ht="12.75" hidden="1" customHeight="1" x14ac:dyDescent="0.2"/>
    <row r="25536" ht="12.75" hidden="1" customHeight="1" x14ac:dyDescent="0.2"/>
    <row r="25537" ht="12.75" hidden="1" customHeight="1" x14ac:dyDescent="0.2"/>
    <row r="25538" ht="12.75" hidden="1" customHeight="1" x14ac:dyDescent="0.2"/>
    <row r="25539" ht="12.75" hidden="1" customHeight="1" x14ac:dyDescent="0.2"/>
    <row r="25540" ht="12.75" hidden="1" customHeight="1" x14ac:dyDescent="0.2"/>
    <row r="25541" ht="12.75" hidden="1" customHeight="1" x14ac:dyDescent="0.2"/>
    <row r="25542" ht="12.75" hidden="1" customHeight="1" x14ac:dyDescent="0.2"/>
    <row r="25543" ht="12.75" hidden="1" customHeight="1" x14ac:dyDescent="0.2"/>
    <row r="25544" ht="12.75" hidden="1" customHeight="1" x14ac:dyDescent="0.2"/>
    <row r="25545" ht="12.75" hidden="1" customHeight="1" x14ac:dyDescent="0.2"/>
    <row r="25546" ht="12.75" hidden="1" customHeight="1" x14ac:dyDescent="0.2"/>
    <row r="25547" ht="12.75" hidden="1" customHeight="1" x14ac:dyDescent="0.2"/>
    <row r="25548" ht="12.75" hidden="1" customHeight="1" x14ac:dyDescent="0.2"/>
    <row r="25549" ht="12.75" hidden="1" customHeight="1" x14ac:dyDescent="0.2"/>
    <row r="25550" ht="12.75" hidden="1" customHeight="1" x14ac:dyDescent="0.2"/>
    <row r="25551" ht="12.75" hidden="1" customHeight="1" x14ac:dyDescent="0.2"/>
    <row r="25552" ht="12.75" hidden="1" customHeight="1" x14ac:dyDescent="0.2"/>
    <row r="25553" ht="12.75" hidden="1" customHeight="1" x14ac:dyDescent="0.2"/>
    <row r="25554" ht="12.75" hidden="1" customHeight="1" x14ac:dyDescent="0.2"/>
    <row r="25555" ht="12.75" hidden="1" customHeight="1" x14ac:dyDescent="0.2"/>
    <row r="25556" ht="12.75" hidden="1" customHeight="1" x14ac:dyDescent="0.2"/>
    <row r="25557" ht="12.75" hidden="1" customHeight="1" x14ac:dyDescent="0.2"/>
    <row r="25558" ht="12.75" hidden="1" customHeight="1" x14ac:dyDescent="0.2"/>
    <row r="25559" ht="12.75" hidden="1" customHeight="1" x14ac:dyDescent="0.2"/>
    <row r="25560" ht="12.75" hidden="1" customHeight="1" x14ac:dyDescent="0.2"/>
    <row r="25561" ht="12.75" hidden="1" customHeight="1" x14ac:dyDescent="0.2"/>
    <row r="25562" ht="12.75" hidden="1" customHeight="1" x14ac:dyDescent="0.2"/>
    <row r="25563" ht="12.75" hidden="1" customHeight="1" x14ac:dyDescent="0.2"/>
    <row r="25564" ht="12.75" hidden="1" customHeight="1" x14ac:dyDescent="0.2"/>
    <row r="25565" ht="12.75" hidden="1" customHeight="1" x14ac:dyDescent="0.2"/>
    <row r="25566" ht="12.75" hidden="1" customHeight="1" x14ac:dyDescent="0.2"/>
    <row r="25567" ht="12.75" hidden="1" customHeight="1" x14ac:dyDescent="0.2"/>
    <row r="25568" ht="12.75" hidden="1" customHeight="1" x14ac:dyDescent="0.2"/>
    <row r="25569" ht="12.75" hidden="1" customHeight="1" x14ac:dyDescent="0.2"/>
    <row r="25570" ht="12.75" hidden="1" customHeight="1" x14ac:dyDescent="0.2"/>
    <row r="25571" ht="12.75" hidden="1" customHeight="1" x14ac:dyDescent="0.2"/>
    <row r="25572" ht="12.75" hidden="1" customHeight="1" x14ac:dyDescent="0.2"/>
    <row r="25573" ht="12.75" hidden="1" customHeight="1" x14ac:dyDescent="0.2"/>
    <row r="25574" ht="12.75" hidden="1" customHeight="1" x14ac:dyDescent="0.2"/>
    <row r="25575" ht="12.75" hidden="1" customHeight="1" x14ac:dyDescent="0.2"/>
    <row r="25576" ht="12.75" hidden="1" customHeight="1" x14ac:dyDescent="0.2"/>
    <row r="25577" ht="12.75" hidden="1" customHeight="1" x14ac:dyDescent="0.2"/>
    <row r="25578" ht="12.75" hidden="1" customHeight="1" x14ac:dyDescent="0.2"/>
    <row r="25579" ht="12.75" hidden="1" customHeight="1" x14ac:dyDescent="0.2"/>
    <row r="25580" ht="12.75" hidden="1" customHeight="1" x14ac:dyDescent="0.2"/>
    <row r="25581" ht="12.75" hidden="1" customHeight="1" x14ac:dyDescent="0.2"/>
    <row r="25582" ht="12.75" hidden="1" customHeight="1" x14ac:dyDescent="0.2"/>
    <row r="25583" ht="12.75" hidden="1" customHeight="1" x14ac:dyDescent="0.2"/>
    <row r="25584" ht="12.75" hidden="1" customHeight="1" x14ac:dyDescent="0.2"/>
    <row r="25585" ht="12.75" hidden="1" customHeight="1" x14ac:dyDescent="0.2"/>
    <row r="25586" ht="12.75" hidden="1" customHeight="1" x14ac:dyDescent="0.2"/>
    <row r="25587" ht="12.75" hidden="1" customHeight="1" x14ac:dyDescent="0.2"/>
    <row r="25588" ht="12.75" hidden="1" customHeight="1" x14ac:dyDescent="0.2"/>
    <row r="25589" ht="12.75" hidden="1" customHeight="1" x14ac:dyDescent="0.2"/>
    <row r="25590" ht="12.75" hidden="1" customHeight="1" x14ac:dyDescent="0.2"/>
    <row r="25591" ht="12.75" hidden="1" customHeight="1" x14ac:dyDescent="0.2"/>
    <row r="25592" ht="12.75" hidden="1" customHeight="1" x14ac:dyDescent="0.2"/>
    <row r="25593" ht="12.75" hidden="1" customHeight="1" x14ac:dyDescent="0.2"/>
    <row r="25594" ht="12.75" hidden="1" customHeight="1" x14ac:dyDescent="0.2"/>
    <row r="25595" ht="12.75" hidden="1" customHeight="1" x14ac:dyDescent="0.2"/>
    <row r="25596" ht="12.75" hidden="1" customHeight="1" x14ac:dyDescent="0.2"/>
    <row r="25597" ht="12.75" hidden="1" customHeight="1" x14ac:dyDescent="0.2"/>
    <row r="25598" ht="12.75" hidden="1" customHeight="1" x14ac:dyDescent="0.2"/>
    <row r="25599" ht="12.75" hidden="1" customHeight="1" x14ac:dyDescent="0.2"/>
    <row r="25600" ht="12.75" hidden="1" customHeight="1" x14ac:dyDescent="0.2"/>
    <row r="25601" ht="12.75" hidden="1" customHeight="1" x14ac:dyDescent="0.2"/>
    <row r="25602" ht="12.75" hidden="1" customHeight="1" x14ac:dyDescent="0.2"/>
    <row r="25603" ht="12.75" hidden="1" customHeight="1" x14ac:dyDescent="0.2"/>
    <row r="25604" ht="12.75" hidden="1" customHeight="1" x14ac:dyDescent="0.2"/>
    <row r="25605" ht="12.75" hidden="1" customHeight="1" x14ac:dyDescent="0.2"/>
    <row r="25606" ht="12.75" hidden="1" customHeight="1" x14ac:dyDescent="0.2"/>
    <row r="25607" ht="12.75" hidden="1" customHeight="1" x14ac:dyDescent="0.2"/>
    <row r="25608" ht="12.75" hidden="1" customHeight="1" x14ac:dyDescent="0.2"/>
    <row r="25609" ht="12.75" hidden="1" customHeight="1" x14ac:dyDescent="0.2"/>
    <row r="25610" ht="12.75" hidden="1" customHeight="1" x14ac:dyDescent="0.2"/>
    <row r="25611" ht="12.75" hidden="1" customHeight="1" x14ac:dyDescent="0.2"/>
    <row r="25612" ht="12.75" hidden="1" customHeight="1" x14ac:dyDescent="0.2"/>
    <row r="25613" ht="12.75" hidden="1" customHeight="1" x14ac:dyDescent="0.2"/>
    <row r="25614" ht="12.75" hidden="1" customHeight="1" x14ac:dyDescent="0.2"/>
    <row r="25615" ht="12.75" hidden="1" customHeight="1" x14ac:dyDescent="0.2"/>
    <row r="25616" ht="12.75" hidden="1" customHeight="1" x14ac:dyDescent="0.2"/>
    <row r="25617" ht="12.75" hidden="1" customHeight="1" x14ac:dyDescent="0.2"/>
    <row r="25618" ht="12.75" hidden="1" customHeight="1" x14ac:dyDescent="0.2"/>
    <row r="25619" ht="12.75" hidden="1" customHeight="1" x14ac:dyDescent="0.2"/>
    <row r="25620" ht="12.75" hidden="1" customHeight="1" x14ac:dyDescent="0.2"/>
    <row r="25621" ht="12.75" hidden="1" customHeight="1" x14ac:dyDescent="0.2"/>
    <row r="25622" ht="12.75" hidden="1" customHeight="1" x14ac:dyDescent="0.2"/>
    <row r="25623" ht="12.75" hidden="1" customHeight="1" x14ac:dyDescent="0.2"/>
    <row r="25624" ht="12.75" hidden="1" customHeight="1" x14ac:dyDescent="0.2"/>
    <row r="25625" ht="12.75" hidden="1" customHeight="1" x14ac:dyDescent="0.2"/>
    <row r="25626" ht="12.75" hidden="1" customHeight="1" x14ac:dyDescent="0.2"/>
    <row r="25627" ht="12.75" hidden="1" customHeight="1" x14ac:dyDescent="0.2"/>
    <row r="25628" ht="12.75" hidden="1" customHeight="1" x14ac:dyDescent="0.2"/>
    <row r="25629" ht="12.75" hidden="1" customHeight="1" x14ac:dyDescent="0.2"/>
    <row r="25630" ht="12.75" hidden="1" customHeight="1" x14ac:dyDescent="0.2"/>
    <row r="25631" ht="12.75" hidden="1" customHeight="1" x14ac:dyDescent="0.2"/>
    <row r="25632" ht="12.75" hidden="1" customHeight="1" x14ac:dyDescent="0.2"/>
    <row r="25633" ht="12.75" hidden="1" customHeight="1" x14ac:dyDescent="0.2"/>
    <row r="25634" ht="12.75" hidden="1" customHeight="1" x14ac:dyDescent="0.2"/>
    <row r="25635" ht="12.75" hidden="1" customHeight="1" x14ac:dyDescent="0.2"/>
    <row r="25636" ht="12.75" hidden="1" customHeight="1" x14ac:dyDescent="0.2"/>
    <row r="25637" ht="12.75" hidden="1" customHeight="1" x14ac:dyDescent="0.2"/>
    <row r="25638" ht="12.75" hidden="1" customHeight="1" x14ac:dyDescent="0.2"/>
    <row r="25639" ht="12.75" hidden="1" customHeight="1" x14ac:dyDescent="0.2"/>
    <row r="25640" ht="12.75" hidden="1" customHeight="1" x14ac:dyDescent="0.2"/>
    <row r="25641" ht="12.75" hidden="1" customHeight="1" x14ac:dyDescent="0.2"/>
    <row r="25642" ht="12.75" hidden="1" customHeight="1" x14ac:dyDescent="0.2"/>
    <row r="25643" ht="12.75" hidden="1" customHeight="1" x14ac:dyDescent="0.2"/>
    <row r="25644" ht="12.75" hidden="1" customHeight="1" x14ac:dyDescent="0.2"/>
    <row r="25645" ht="12.75" hidden="1" customHeight="1" x14ac:dyDescent="0.2"/>
    <row r="25646" ht="12.75" hidden="1" customHeight="1" x14ac:dyDescent="0.2"/>
    <row r="25647" ht="12.75" hidden="1" customHeight="1" x14ac:dyDescent="0.2"/>
    <row r="25648" ht="12.75" hidden="1" customHeight="1" x14ac:dyDescent="0.2"/>
    <row r="25649" ht="12.75" hidden="1" customHeight="1" x14ac:dyDescent="0.2"/>
    <row r="25650" ht="12.75" hidden="1" customHeight="1" x14ac:dyDescent="0.2"/>
    <row r="25651" ht="12.75" hidden="1" customHeight="1" x14ac:dyDescent="0.2"/>
    <row r="25652" ht="12.75" hidden="1" customHeight="1" x14ac:dyDescent="0.2"/>
    <row r="25653" ht="12.75" hidden="1" customHeight="1" x14ac:dyDescent="0.2"/>
    <row r="25654" ht="12.75" hidden="1" customHeight="1" x14ac:dyDescent="0.2"/>
    <row r="25655" ht="12.75" hidden="1" customHeight="1" x14ac:dyDescent="0.2"/>
    <row r="25656" ht="12.75" hidden="1" customHeight="1" x14ac:dyDescent="0.2"/>
    <row r="25657" ht="12.75" hidden="1" customHeight="1" x14ac:dyDescent="0.2"/>
    <row r="25658" ht="12.75" hidden="1" customHeight="1" x14ac:dyDescent="0.2"/>
    <row r="25659" ht="12.75" hidden="1" customHeight="1" x14ac:dyDescent="0.2"/>
    <row r="25660" ht="12.75" hidden="1" customHeight="1" x14ac:dyDescent="0.2"/>
    <row r="25661" ht="12.75" hidden="1" customHeight="1" x14ac:dyDescent="0.2"/>
    <row r="25662" ht="12.75" hidden="1" customHeight="1" x14ac:dyDescent="0.2"/>
    <row r="25663" ht="12.75" hidden="1" customHeight="1" x14ac:dyDescent="0.2"/>
    <row r="25664" ht="12.75" hidden="1" customHeight="1" x14ac:dyDescent="0.2"/>
    <row r="25665" ht="12.75" hidden="1" customHeight="1" x14ac:dyDescent="0.2"/>
    <row r="25666" ht="12.75" hidden="1" customHeight="1" x14ac:dyDescent="0.2"/>
    <row r="25667" ht="12.75" hidden="1" customHeight="1" x14ac:dyDescent="0.2"/>
    <row r="25668" ht="12.75" hidden="1" customHeight="1" x14ac:dyDescent="0.2"/>
    <row r="25669" ht="12.75" hidden="1" customHeight="1" x14ac:dyDescent="0.2"/>
    <row r="25670" ht="12.75" hidden="1" customHeight="1" x14ac:dyDescent="0.2"/>
    <row r="25671" ht="12.75" hidden="1" customHeight="1" x14ac:dyDescent="0.2"/>
    <row r="25672" ht="12.75" hidden="1" customHeight="1" x14ac:dyDescent="0.2"/>
    <row r="25673" ht="12.75" hidden="1" customHeight="1" x14ac:dyDescent="0.2"/>
    <row r="25674" ht="12.75" hidden="1" customHeight="1" x14ac:dyDescent="0.2"/>
    <row r="25675" ht="12.75" hidden="1" customHeight="1" x14ac:dyDescent="0.2"/>
    <row r="25676" ht="12.75" hidden="1" customHeight="1" x14ac:dyDescent="0.2"/>
    <row r="25677" ht="12.75" hidden="1" customHeight="1" x14ac:dyDescent="0.2"/>
    <row r="25678" ht="12.75" hidden="1" customHeight="1" x14ac:dyDescent="0.2"/>
    <row r="25679" ht="12.75" hidden="1" customHeight="1" x14ac:dyDescent="0.2"/>
    <row r="25680" ht="12.75" hidden="1" customHeight="1" x14ac:dyDescent="0.2"/>
    <row r="25681" ht="12.75" hidden="1" customHeight="1" x14ac:dyDescent="0.2"/>
    <row r="25682" ht="12.75" hidden="1" customHeight="1" x14ac:dyDescent="0.2"/>
    <row r="25683" ht="12.75" hidden="1" customHeight="1" x14ac:dyDescent="0.2"/>
    <row r="25684" ht="12.75" hidden="1" customHeight="1" x14ac:dyDescent="0.2"/>
    <row r="25685" ht="12.75" hidden="1" customHeight="1" x14ac:dyDescent="0.2"/>
    <row r="25686" ht="12.75" hidden="1" customHeight="1" x14ac:dyDescent="0.2"/>
    <row r="25687" ht="12.75" hidden="1" customHeight="1" x14ac:dyDescent="0.2"/>
    <row r="25688" ht="12.75" hidden="1" customHeight="1" x14ac:dyDescent="0.2"/>
    <row r="25689" ht="12.75" hidden="1" customHeight="1" x14ac:dyDescent="0.2"/>
    <row r="25690" ht="12.75" hidden="1" customHeight="1" x14ac:dyDescent="0.2"/>
    <row r="25691" ht="12.75" hidden="1" customHeight="1" x14ac:dyDescent="0.2"/>
    <row r="25692" ht="12.75" hidden="1" customHeight="1" x14ac:dyDescent="0.2"/>
    <row r="25693" ht="12.75" hidden="1" customHeight="1" x14ac:dyDescent="0.2"/>
    <row r="25694" ht="12.75" hidden="1" customHeight="1" x14ac:dyDescent="0.2"/>
    <row r="25695" ht="12.75" hidden="1" customHeight="1" x14ac:dyDescent="0.2"/>
    <row r="25696" ht="12.75" hidden="1" customHeight="1" x14ac:dyDescent="0.2"/>
    <row r="25697" ht="12.75" hidden="1" customHeight="1" x14ac:dyDescent="0.2"/>
    <row r="25698" ht="12.75" hidden="1" customHeight="1" x14ac:dyDescent="0.2"/>
    <row r="25699" ht="12.75" hidden="1" customHeight="1" x14ac:dyDescent="0.2"/>
    <row r="25700" ht="12.75" hidden="1" customHeight="1" x14ac:dyDescent="0.2"/>
    <row r="25701" ht="12.75" hidden="1" customHeight="1" x14ac:dyDescent="0.2"/>
    <row r="25702" ht="12.75" hidden="1" customHeight="1" x14ac:dyDescent="0.2"/>
    <row r="25703" ht="12.75" hidden="1" customHeight="1" x14ac:dyDescent="0.2"/>
    <row r="25704" ht="12.75" hidden="1" customHeight="1" x14ac:dyDescent="0.2"/>
    <row r="25705" ht="12.75" hidden="1" customHeight="1" x14ac:dyDescent="0.2"/>
    <row r="25706" ht="12.75" hidden="1" customHeight="1" x14ac:dyDescent="0.2"/>
    <row r="25707" ht="12.75" hidden="1" customHeight="1" x14ac:dyDescent="0.2"/>
    <row r="25708" ht="12.75" hidden="1" customHeight="1" x14ac:dyDescent="0.2"/>
    <row r="25709" ht="12.75" hidden="1" customHeight="1" x14ac:dyDescent="0.2"/>
    <row r="25710" ht="12.75" hidden="1" customHeight="1" x14ac:dyDescent="0.2"/>
    <row r="25711" ht="12.75" hidden="1" customHeight="1" x14ac:dyDescent="0.2"/>
    <row r="25712" ht="12.75" hidden="1" customHeight="1" x14ac:dyDescent="0.2"/>
    <row r="25713" ht="12.75" hidden="1" customHeight="1" x14ac:dyDescent="0.2"/>
    <row r="25714" ht="12.75" hidden="1" customHeight="1" x14ac:dyDescent="0.2"/>
    <row r="25715" ht="12.75" hidden="1" customHeight="1" x14ac:dyDescent="0.2"/>
    <row r="25716" ht="12.75" hidden="1" customHeight="1" x14ac:dyDescent="0.2"/>
    <row r="25717" ht="12.75" hidden="1" customHeight="1" x14ac:dyDescent="0.2"/>
    <row r="25718" ht="12.75" hidden="1" customHeight="1" x14ac:dyDescent="0.2"/>
    <row r="25719" ht="12.75" hidden="1" customHeight="1" x14ac:dyDescent="0.2"/>
    <row r="25720" ht="12.75" hidden="1" customHeight="1" x14ac:dyDescent="0.2"/>
    <row r="25721" ht="12.75" hidden="1" customHeight="1" x14ac:dyDescent="0.2"/>
    <row r="25722" ht="12.75" hidden="1" customHeight="1" x14ac:dyDescent="0.2"/>
    <row r="25723" ht="12.75" hidden="1" customHeight="1" x14ac:dyDescent="0.2"/>
    <row r="25724" ht="12.75" hidden="1" customHeight="1" x14ac:dyDescent="0.2"/>
    <row r="25725" ht="12.75" hidden="1" customHeight="1" x14ac:dyDescent="0.2"/>
    <row r="25726" ht="12.75" hidden="1" customHeight="1" x14ac:dyDescent="0.2"/>
    <row r="25727" ht="12.75" hidden="1" customHeight="1" x14ac:dyDescent="0.2"/>
    <row r="25728" ht="12.75" hidden="1" customHeight="1" x14ac:dyDescent="0.2"/>
    <row r="25729" ht="12.75" hidden="1" customHeight="1" x14ac:dyDescent="0.2"/>
    <row r="25730" ht="12.75" hidden="1" customHeight="1" x14ac:dyDescent="0.2"/>
    <row r="25731" ht="12.75" hidden="1" customHeight="1" x14ac:dyDescent="0.2"/>
    <row r="25732" ht="12.75" hidden="1" customHeight="1" x14ac:dyDescent="0.2"/>
    <row r="25733" ht="12.75" hidden="1" customHeight="1" x14ac:dyDescent="0.2"/>
    <row r="25734" ht="12.75" hidden="1" customHeight="1" x14ac:dyDescent="0.2"/>
    <row r="25735" ht="12.75" hidden="1" customHeight="1" x14ac:dyDescent="0.2"/>
    <row r="25736" ht="12.75" hidden="1" customHeight="1" x14ac:dyDescent="0.2"/>
    <row r="25737" ht="12.75" hidden="1" customHeight="1" x14ac:dyDescent="0.2"/>
    <row r="25738" ht="12.75" hidden="1" customHeight="1" x14ac:dyDescent="0.2"/>
    <row r="25739" ht="12.75" hidden="1" customHeight="1" x14ac:dyDescent="0.2"/>
    <row r="25740" ht="12.75" hidden="1" customHeight="1" x14ac:dyDescent="0.2"/>
    <row r="25741" ht="12.75" hidden="1" customHeight="1" x14ac:dyDescent="0.2"/>
    <row r="25742" ht="12.75" hidden="1" customHeight="1" x14ac:dyDescent="0.2"/>
    <row r="25743" ht="12.75" hidden="1" customHeight="1" x14ac:dyDescent="0.2"/>
    <row r="25744" ht="12.75" hidden="1" customHeight="1" x14ac:dyDescent="0.2"/>
    <row r="25745" ht="12.75" hidden="1" customHeight="1" x14ac:dyDescent="0.2"/>
    <row r="25746" ht="12.75" hidden="1" customHeight="1" x14ac:dyDescent="0.2"/>
    <row r="25747" ht="12.75" hidden="1" customHeight="1" x14ac:dyDescent="0.2"/>
    <row r="25748" ht="12.75" hidden="1" customHeight="1" x14ac:dyDescent="0.2"/>
    <row r="25749" ht="12.75" hidden="1" customHeight="1" x14ac:dyDescent="0.2"/>
    <row r="25750" ht="12.75" hidden="1" customHeight="1" x14ac:dyDescent="0.2"/>
    <row r="25751" ht="12.75" hidden="1" customHeight="1" x14ac:dyDescent="0.2"/>
    <row r="25752" ht="12.75" hidden="1" customHeight="1" x14ac:dyDescent="0.2"/>
    <row r="25753" ht="12.75" hidden="1" customHeight="1" x14ac:dyDescent="0.2"/>
    <row r="25754" ht="12.75" hidden="1" customHeight="1" x14ac:dyDescent="0.2"/>
    <row r="25755" ht="12.75" hidden="1" customHeight="1" x14ac:dyDescent="0.2"/>
    <row r="25756" ht="12.75" hidden="1" customHeight="1" x14ac:dyDescent="0.2"/>
    <row r="25757" ht="12.75" hidden="1" customHeight="1" x14ac:dyDescent="0.2"/>
    <row r="25758" ht="12.75" hidden="1" customHeight="1" x14ac:dyDescent="0.2"/>
    <row r="25759" ht="12.75" hidden="1" customHeight="1" x14ac:dyDescent="0.2"/>
    <row r="25760" ht="12.75" hidden="1" customHeight="1" x14ac:dyDescent="0.2"/>
    <row r="25761" ht="12.75" hidden="1" customHeight="1" x14ac:dyDescent="0.2"/>
    <row r="25762" ht="12.75" hidden="1" customHeight="1" x14ac:dyDescent="0.2"/>
    <row r="25763" ht="12.75" hidden="1" customHeight="1" x14ac:dyDescent="0.2"/>
    <row r="25764" ht="12.75" hidden="1" customHeight="1" x14ac:dyDescent="0.2"/>
    <row r="25765" ht="12.75" hidden="1" customHeight="1" x14ac:dyDescent="0.2"/>
    <row r="25766" ht="12.75" hidden="1" customHeight="1" x14ac:dyDescent="0.2"/>
    <row r="25767" ht="12.75" hidden="1" customHeight="1" x14ac:dyDescent="0.2"/>
    <row r="25768" ht="12.75" hidden="1" customHeight="1" x14ac:dyDescent="0.2"/>
    <row r="25769" ht="12.75" hidden="1" customHeight="1" x14ac:dyDescent="0.2"/>
    <row r="25770" ht="12.75" hidden="1" customHeight="1" x14ac:dyDescent="0.2"/>
    <row r="25771" ht="12.75" hidden="1" customHeight="1" x14ac:dyDescent="0.2"/>
    <row r="25772" ht="12.75" hidden="1" customHeight="1" x14ac:dyDescent="0.2"/>
    <row r="25773" ht="12.75" hidden="1" customHeight="1" x14ac:dyDescent="0.2"/>
    <row r="25774" ht="12.75" hidden="1" customHeight="1" x14ac:dyDescent="0.2"/>
    <row r="25775" ht="12.75" hidden="1" customHeight="1" x14ac:dyDescent="0.2"/>
    <row r="25776" ht="12.75" hidden="1" customHeight="1" x14ac:dyDescent="0.2"/>
    <row r="25777" ht="12.75" hidden="1" customHeight="1" x14ac:dyDescent="0.2"/>
    <row r="25778" ht="12.75" hidden="1" customHeight="1" x14ac:dyDescent="0.2"/>
    <row r="25779" ht="12.75" hidden="1" customHeight="1" x14ac:dyDescent="0.2"/>
    <row r="25780" ht="12.75" hidden="1" customHeight="1" x14ac:dyDescent="0.2"/>
    <row r="25781" ht="12.75" hidden="1" customHeight="1" x14ac:dyDescent="0.2"/>
    <row r="25782" ht="12.75" hidden="1" customHeight="1" x14ac:dyDescent="0.2"/>
    <row r="25783" ht="12.75" hidden="1" customHeight="1" x14ac:dyDescent="0.2"/>
    <row r="25784" ht="12.75" hidden="1" customHeight="1" x14ac:dyDescent="0.2"/>
    <row r="25785" ht="12.75" hidden="1" customHeight="1" x14ac:dyDescent="0.2"/>
    <row r="25786" ht="12.75" hidden="1" customHeight="1" x14ac:dyDescent="0.2"/>
    <row r="25787" ht="12.75" hidden="1" customHeight="1" x14ac:dyDescent="0.2"/>
    <row r="25788" ht="12.75" hidden="1" customHeight="1" x14ac:dyDescent="0.2"/>
    <row r="25789" ht="12.75" hidden="1" customHeight="1" x14ac:dyDescent="0.2"/>
    <row r="25790" ht="12.75" hidden="1" customHeight="1" x14ac:dyDescent="0.2"/>
    <row r="25791" ht="12.75" hidden="1" customHeight="1" x14ac:dyDescent="0.2"/>
    <row r="25792" ht="12.75" hidden="1" customHeight="1" x14ac:dyDescent="0.2"/>
    <row r="25793" ht="12.75" hidden="1" customHeight="1" x14ac:dyDescent="0.2"/>
    <row r="25794" ht="12.75" hidden="1" customHeight="1" x14ac:dyDescent="0.2"/>
    <row r="25795" ht="12.75" hidden="1" customHeight="1" x14ac:dyDescent="0.2"/>
    <row r="25796" ht="12.75" hidden="1" customHeight="1" x14ac:dyDescent="0.2"/>
    <row r="25797" ht="12.75" hidden="1" customHeight="1" x14ac:dyDescent="0.2"/>
    <row r="25798" ht="12.75" hidden="1" customHeight="1" x14ac:dyDescent="0.2"/>
    <row r="25799" ht="12.75" hidden="1" customHeight="1" x14ac:dyDescent="0.2"/>
    <row r="25800" ht="12.75" hidden="1" customHeight="1" x14ac:dyDescent="0.2"/>
    <row r="25801" ht="12.75" hidden="1" customHeight="1" x14ac:dyDescent="0.2"/>
    <row r="25802" ht="12.75" hidden="1" customHeight="1" x14ac:dyDescent="0.2"/>
    <row r="25803" ht="12.75" hidden="1" customHeight="1" x14ac:dyDescent="0.2"/>
    <row r="25804" ht="12.75" hidden="1" customHeight="1" x14ac:dyDescent="0.2"/>
    <row r="25805" ht="12.75" hidden="1" customHeight="1" x14ac:dyDescent="0.2"/>
    <row r="25806" ht="12.75" hidden="1" customHeight="1" x14ac:dyDescent="0.2"/>
    <row r="25807" ht="12.75" hidden="1" customHeight="1" x14ac:dyDescent="0.2"/>
    <row r="25808" ht="12.75" hidden="1" customHeight="1" x14ac:dyDescent="0.2"/>
    <row r="25809" ht="12.75" hidden="1" customHeight="1" x14ac:dyDescent="0.2"/>
    <row r="25810" ht="12.75" hidden="1" customHeight="1" x14ac:dyDescent="0.2"/>
    <row r="25811" ht="12.75" hidden="1" customHeight="1" x14ac:dyDescent="0.2"/>
    <row r="25812" ht="12.75" hidden="1" customHeight="1" x14ac:dyDescent="0.2"/>
    <row r="25813" ht="12.75" hidden="1" customHeight="1" x14ac:dyDescent="0.2"/>
    <row r="25814" ht="12.75" hidden="1" customHeight="1" x14ac:dyDescent="0.2"/>
    <row r="25815" ht="12.75" hidden="1" customHeight="1" x14ac:dyDescent="0.2"/>
    <row r="25816" ht="12.75" hidden="1" customHeight="1" x14ac:dyDescent="0.2"/>
    <row r="25817" ht="12.75" hidden="1" customHeight="1" x14ac:dyDescent="0.2"/>
    <row r="25818" ht="12.75" hidden="1" customHeight="1" x14ac:dyDescent="0.2"/>
    <row r="25819" ht="12.75" hidden="1" customHeight="1" x14ac:dyDescent="0.2"/>
    <row r="25820" ht="12.75" hidden="1" customHeight="1" x14ac:dyDescent="0.2"/>
    <row r="25821" ht="12.75" hidden="1" customHeight="1" x14ac:dyDescent="0.2"/>
    <row r="25822" ht="12.75" hidden="1" customHeight="1" x14ac:dyDescent="0.2"/>
    <row r="25823" ht="12.75" hidden="1" customHeight="1" x14ac:dyDescent="0.2"/>
    <row r="25824" ht="12.75" hidden="1" customHeight="1" x14ac:dyDescent="0.2"/>
    <row r="25825" ht="12.75" hidden="1" customHeight="1" x14ac:dyDescent="0.2"/>
    <row r="25826" ht="12.75" hidden="1" customHeight="1" x14ac:dyDescent="0.2"/>
    <row r="25827" ht="12.75" hidden="1" customHeight="1" x14ac:dyDescent="0.2"/>
    <row r="25828" ht="12.75" hidden="1" customHeight="1" x14ac:dyDescent="0.2"/>
    <row r="25829" ht="12.75" hidden="1" customHeight="1" x14ac:dyDescent="0.2"/>
    <row r="25830" ht="12.75" hidden="1" customHeight="1" x14ac:dyDescent="0.2"/>
    <row r="25831" ht="12.75" hidden="1" customHeight="1" x14ac:dyDescent="0.2"/>
    <row r="25832" ht="12.75" hidden="1" customHeight="1" x14ac:dyDescent="0.2"/>
    <row r="25833" ht="12.75" hidden="1" customHeight="1" x14ac:dyDescent="0.2"/>
    <row r="25834" ht="12.75" hidden="1" customHeight="1" x14ac:dyDescent="0.2"/>
    <row r="25835" ht="12.75" hidden="1" customHeight="1" x14ac:dyDescent="0.2"/>
    <row r="25836" ht="12.75" hidden="1" customHeight="1" x14ac:dyDescent="0.2"/>
    <row r="25837" ht="12.75" hidden="1" customHeight="1" x14ac:dyDescent="0.2"/>
    <row r="25838" ht="12.75" hidden="1" customHeight="1" x14ac:dyDescent="0.2"/>
    <row r="25839" ht="12.75" hidden="1" customHeight="1" x14ac:dyDescent="0.2"/>
    <row r="25840" ht="12.75" hidden="1" customHeight="1" x14ac:dyDescent="0.2"/>
    <row r="25841" ht="12.75" hidden="1" customHeight="1" x14ac:dyDescent="0.2"/>
    <row r="25842" ht="12.75" hidden="1" customHeight="1" x14ac:dyDescent="0.2"/>
    <row r="25843" ht="12.75" hidden="1" customHeight="1" x14ac:dyDescent="0.2"/>
    <row r="25844" ht="12.75" hidden="1" customHeight="1" x14ac:dyDescent="0.2"/>
    <row r="25845" ht="12.75" hidden="1" customHeight="1" x14ac:dyDescent="0.2"/>
    <row r="25846" ht="12.75" hidden="1" customHeight="1" x14ac:dyDescent="0.2"/>
    <row r="25847" ht="12.75" hidden="1" customHeight="1" x14ac:dyDescent="0.2"/>
    <row r="25848" ht="12.75" hidden="1" customHeight="1" x14ac:dyDescent="0.2"/>
    <row r="25849" ht="12.75" hidden="1" customHeight="1" x14ac:dyDescent="0.2"/>
    <row r="25850" ht="12.75" hidden="1" customHeight="1" x14ac:dyDescent="0.2"/>
    <row r="25851" ht="12.75" hidden="1" customHeight="1" x14ac:dyDescent="0.2"/>
    <row r="25852" ht="12.75" hidden="1" customHeight="1" x14ac:dyDescent="0.2"/>
    <row r="25853" ht="12.75" hidden="1" customHeight="1" x14ac:dyDescent="0.2"/>
    <row r="25854" ht="12.75" hidden="1" customHeight="1" x14ac:dyDescent="0.2"/>
    <row r="25855" ht="12.75" hidden="1" customHeight="1" x14ac:dyDescent="0.2"/>
    <row r="25856" ht="12.75" hidden="1" customHeight="1" x14ac:dyDescent="0.2"/>
    <row r="25857" ht="12.75" hidden="1" customHeight="1" x14ac:dyDescent="0.2"/>
    <row r="25858" ht="12.75" hidden="1" customHeight="1" x14ac:dyDescent="0.2"/>
    <row r="25859" ht="12.75" hidden="1" customHeight="1" x14ac:dyDescent="0.2"/>
    <row r="25860" ht="12.75" hidden="1" customHeight="1" x14ac:dyDescent="0.2"/>
    <row r="25861" ht="12.75" hidden="1" customHeight="1" x14ac:dyDescent="0.2"/>
    <row r="25862" ht="12.75" hidden="1" customHeight="1" x14ac:dyDescent="0.2"/>
    <row r="25863" ht="12.75" hidden="1" customHeight="1" x14ac:dyDescent="0.2"/>
    <row r="25864" ht="12.75" hidden="1" customHeight="1" x14ac:dyDescent="0.2"/>
    <row r="25865" ht="12.75" hidden="1" customHeight="1" x14ac:dyDescent="0.2"/>
    <row r="25866" ht="12.75" hidden="1" customHeight="1" x14ac:dyDescent="0.2"/>
    <row r="25867" ht="12.75" hidden="1" customHeight="1" x14ac:dyDescent="0.2"/>
    <row r="25868" ht="12.75" hidden="1" customHeight="1" x14ac:dyDescent="0.2"/>
    <row r="25869" ht="12.75" hidden="1" customHeight="1" x14ac:dyDescent="0.2"/>
    <row r="25870" ht="12.75" hidden="1" customHeight="1" x14ac:dyDescent="0.2"/>
    <row r="25871" ht="12.75" hidden="1" customHeight="1" x14ac:dyDescent="0.2"/>
    <row r="25872" ht="12.75" hidden="1" customHeight="1" x14ac:dyDescent="0.2"/>
    <row r="25873" ht="12.75" hidden="1" customHeight="1" x14ac:dyDescent="0.2"/>
    <row r="25874" ht="12.75" hidden="1" customHeight="1" x14ac:dyDescent="0.2"/>
    <row r="25875" ht="12.75" hidden="1" customHeight="1" x14ac:dyDescent="0.2"/>
    <row r="25876" ht="12.75" hidden="1" customHeight="1" x14ac:dyDescent="0.2"/>
    <row r="25877" ht="12.75" hidden="1" customHeight="1" x14ac:dyDescent="0.2"/>
    <row r="25878" ht="12.75" hidden="1" customHeight="1" x14ac:dyDescent="0.2"/>
    <row r="25879" ht="12.75" hidden="1" customHeight="1" x14ac:dyDescent="0.2"/>
    <row r="25880" ht="12.75" hidden="1" customHeight="1" x14ac:dyDescent="0.2"/>
    <row r="25881" ht="12.75" hidden="1" customHeight="1" x14ac:dyDescent="0.2"/>
    <row r="25882" ht="12.75" hidden="1" customHeight="1" x14ac:dyDescent="0.2"/>
    <row r="25883" ht="12.75" hidden="1" customHeight="1" x14ac:dyDescent="0.2"/>
    <row r="25884" ht="12.75" hidden="1" customHeight="1" x14ac:dyDescent="0.2"/>
    <row r="25885" ht="12.75" hidden="1" customHeight="1" x14ac:dyDescent="0.2"/>
    <row r="25886" ht="12.75" hidden="1" customHeight="1" x14ac:dyDescent="0.2"/>
    <row r="25887" ht="12.75" hidden="1" customHeight="1" x14ac:dyDescent="0.2"/>
    <row r="25888" ht="12.75" hidden="1" customHeight="1" x14ac:dyDescent="0.2"/>
    <row r="25889" ht="12.75" hidden="1" customHeight="1" x14ac:dyDescent="0.2"/>
    <row r="25890" ht="12.75" hidden="1" customHeight="1" x14ac:dyDescent="0.2"/>
    <row r="25891" ht="12.75" hidden="1" customHeight="1" x14ac:dyDescent="0.2"/>
    <row r="25892" ht="12.75" hidden="1" customHeight="1" x14ac:dyDescent="0.2"/>
    <row r="25893" ht="12.75" hidden="1" customHeight="1" x14ac:dyDescent="0.2"/>
    <row r="25894" ht="12.75" hidden="1" customHeight="1" x14ac:dyDescent="0.2"/>
    <row r="25895" ht="12.75" hidden="1" customHeight="1" x14ac:dyDescent="0.2"/>
    <row r="25896" ht="12.75" hidden="1" customHeight="1" x14ac:dyDescent="0.2"/>
    <row r="25897" ht="12.75" hidden="1" customHeight="1" x14ac:dyDescent="0.2"/>
    <row r="25898" ht="12.75" hidden="1" customHeight="1" x14ac:dyDescent="0.2"/>
    <row r="25899" ht="12.75" hidden="1" customHeight="1" x14ac:dyDescent="0.2"/>
    <row r="25900" ht="12.75" hidden="1" customHeight="1" x14ac:dyDescent="0.2"/>
    <row r="25901" ht="12.75" hidden="1" customHeight="1" x14ac:dyDescent="0.2"/>
    <row r="25902" ht="12.75" hidden="1" customHeight="1" x14ac:dyDescent="0.2"/>
    <row r="25903" ht="12.75" hidden="1" customHeight="1" x14ac:dyDescent="0.2"/>
    <row r="25904" ht="12.75" hidden="1" customHeight="1" x14ac:dyDescent="0.2"/>
    <row r="25905" ht="12.75" hidden="1" customHeight="1" x14ac:dyDescent="0.2"/>
    <row r="25906" ht="12.75" hidden="1" customHeight="1" x14ac:dyDescent="0.2"/>
    <row r="25907" ht="12.75" hidden="1" customHeight="1" x14ac:dyDescent="0.2"/>
    <row r="25908" ht="12.75" hidden="1" customHeight="1" x14ac:dyDescent="0.2"/>
    <row r="25909" ht="12.75" hidden="1" customHeight="1" x14ac:dyDescent="0.2"/>
    <row r="25910" ht="12.75" hidden="1" customHeight="1" x14ac:dyDescent="0.2"/>
    <row r="25911" ht="12.75" hidden="1" customHeight="1" x14ac:dyDescent="0.2"/>
    <row r="25912" ht="12.75" hidden="1" customHeight="1" x14ac:dyDescent="0.2"/>
    <row r="25913" ht="12.75" hidden="1" customHeight="1" x14ac:dyDescent="0.2"/>
    <row r="25914" ht="12.75" hidden="1" customHeight="1" x14ac:dyDescent="0.2"/>
    <row r="25915" ht="12.75" hidden="1" customHeight="1" x14ac:dyDescent="0.2"/>
    <row r="25916" ht="12.75" hidden="1" customHeight="1" x14ac:dyDescent="0.2"/>
    <row r="25917" ht="12.75" hidden="1" customHeight="1" x14ac:dyDescent="0.2"/>
    <row r="25918" ht="12.75" hidden="1" customHeight="1" x14ac:dyDescent="0.2"/>
    <row r="25919" ht="12.75" hidden="1" customHeight="1" x14ac:dyDescent="0.2"/>
    <row r="25920" ht="12.75" hidden="1" customHeight="1" x14ac:dyDescent="0.2"/>
    <row r="25921" ht="12.75" hidden="1" customHeight="1" x14ac:dyDescent="0.2"/>
    <row r="25922" ht="12.75" hidden="1" customHeight="1" x14ac:dyDescent="0.2"/>
    <row r="25923" ht="12.75" hidden="1" customHeight="1" x14ac:dyDescent="0.2"/>
    <row r="25924" ht="12.75" hidden="1" customHeight="1" x14ac:dyDescent="0.2"/>
    <row r="25925" ht="12.75" hidden="1" customHeight="1" x14ac:dyDescent="0.2"/>
    <row r="25926" ht="12.75" hidden="1" customHeight="1" x14ac:dyDescent="0.2"/>
    <row r="25927" ht="12.75" hidden="1" customHeight="1" x14ac:dyDescent="0.2"/>
    <row r="25928" ht="12.75" hidden="1" customHeight="1" x14ac:dyDescent="0.2"/>
    <row r="25929" ht="12.75" hidden="1" customHeight="1" x14ac:dyDescent="0.2"/>
    <row r="25930" ht="12.75" hidden="1" customHeight="1" x14ac:dyDescent="0.2"/>
    <row r="25931" ht="12.75" hidden="1" customHeight="1" x14ac:dyDescent="0.2"/>
    <row r="25932" ht="12.75" hidden="1" customHeight="1" x14ac:dyDescent="0.2"/>
    <row r="25933" ht="12.75" hidden="1" customHeight="1" x14ac:dyDescent="0.2"/>
    <row r="25934" ht="12.75" hidden="1" customHeight="1" x14ac:dyDescent="0.2"/>
    <row r="25935" ht="12.75" hidden="1" customHeight="1" x14ac:dyDescent="0.2"/>
    <row r="25936" ht="12.75" hidden="1" customHeight="1" x14ac:dyDescent="0.2"/>
    <row r="25937" ht="12.75" hidden="1" customHeight="1" x14ac:dyDescent="0.2"/>
    <row r="25938" ht="12.75" hidden="1" customHeight="1" x14ac:dyDescent="0.2"/>
    <row r="25939" ht="12.75" hidden="1" customHeight="1" x14ac:dyDescent="0.2"/>
    <row r="25940" ht="12.75" hidden="1" customHeight="1" x14ac:dyDescent="0.2"/>
    <row r="25941" ht="12.75" hidden="1" customHeight="1" x14ac:dyDescent="0.2"/>
    <row r="25942" ht="12.75" hidden="1" customHeight="1" x14ac:dyDescent="0.2"/>
    <row r="25943" ht="12.75" hidden="1" customHeight="1" x14ac:dyDescent="0.2"/>
    <row r="25944" ht="12.75" hidden="1" customHeight="1" x14ac:dyDescent="0.2"/>
    <row r="25945" ht="12.75" hidden="1" customHeight="1" x14ac:dyDescent="0.2"/>
    <row r="25946" ht="12.75" hidden="1" customHeight="1" x14ac:dyDescent="0.2"/>
    <row r="25947" ht="12.75" hidden="1" customHeight="1" x14ac:dyDescent="0.2"/>
    <row r="25948" ht="12.75" hidden="1" customHeight="1" x14ac:dyDescent="0.2"/>
    <row r="25949" ht="12.75" hidden="1" customHeight="1" x14ac:dyDescent="0.2"/>
    <row r="25950" ht="12.75" hidden="1" customHeight="1" x14ac:dyDescent="0.2"/>
    <row r="25951" ht="12.75" hidden="1" customHeight="1" x14ac:dyDescent="0.2"/>
    <row r="25952" ht="12.75" hidden="1" customHeight="1" x14ac:dyDescent="0.2"/>
    <row r="25953" ht="12.75" hidden="1" customHeight="1" x14ac:dyDescent="0.2"/>
    <row r="25954" ht="12.75" hidden="1" customHeight="1" x14ac:dyDescent="0.2"/>
    <row r="25955" ht="12.75" hidden="1" customHeight="1" x14ac:dyDescent="0.2"/>
    <row r="25956" ht="12.75" hidden="1" customHeight="1" x14ac:dyDescent="0.2"/>
    <row r="25957" ht="12.75" hidden="1" customHeight="1" x14ac:dyDescent="0.2"/>
    <row r="25958" ht="12.75" hidden="1" customHeight="1" x14ac:dyDescent="0.2"/>
    <row r="25959" ht="12.75" hidden="1" customHeight="1" x14ac:dyDescent="0.2"/>
    <row r="25960" ht="12.75" hidden="1" customHeight="1" x14ac:dyDescent="0.2"/>
    <row r="25961" ht="12.75" hidden="1" customHeight="1" x14ac:dyDescent="0.2"/>
    <row r="25962" ht="12.75" hidden="1" customHeight="1" x14ac:dyDescent="0.2"/>
    <row r="25963" ht="12.75" hidden="1" customHeight="1" x14ac:dyDescent="0.2"/>
    <row r="25964" ht="12.75" hidden="1" customHeight="1" x14ac:dyDescent="0.2"/>
    <row r="25965" ht="12.75" hidden="1" customHeight="1" x14ac:dyDescent="0.2"/>
    <row r="25966" ht="12.75" hidden="1" customHeight="1" x14ac:dyDescent="0.2"/>
    <row r="25967" ht="12.75" hidden="1" customHeight="1" x14ac:dyDescent="0.2"/>
    <row r="25968" ht="12.75" hidden="1" customHeight="1" x14ac:dyDescent="0.2"/>
    <row r="25969" ht="12.75" hidden="1" customHeight="1" x14ac:dyDescent="0.2"/>
    <row r="25970" ht="12.75" hidden="1" customHeight="1" x14ac:dyDescent="0.2"/>
    <row r="25971" ht="12.75" hidden="1" customHeight="1" x14ac:dyDescent="0.2"/>
    <row r="25972" ht="12.75" hidden="1" customHeight="1" x14ac:dyDescent="0.2"/>
    <row r="25973" ht="12.75" hidden="1" customHeight="1" x14ac:dyDescent="0.2"/>
    <row r="25974" ht="12.75" hidden="1" customHeight="1" x14ac:dyDescent="0.2"/>
    <row r="25975" ht="12.75" hidden="1" customHeight="1" x14ac:dyDescent="0.2"/>
    <row r="25976" ht="12.75" hidden="1" customHeight="1" x14ac:dyDescent="0.2"/>
    <row r="25977" ht="12.75" hidden="1" customHeight="1" x14ac:dyDescent="0.2"/>
    <row r="25978" ht="12.75" hidden="1" customHeight="1" x14ac:dyDescent="0.2"/>
    <row r="25979" ht="12.75" hidden="1" customHeight="1" x14ac:dyDescent="0.2"/>
    <row r="25980" ht="12.75" hidden="1" customHeight="1" x14ac:dyDescent="0.2"/>
    <row r="25981" ht="12.75" hidden="1" customHeight="1" x14ac:dyDescent="0.2"/>
    <row r="25982" ht="12.75" hidden="1" customHeight="1" x14ac:dyDescent="0.2"/>
    <row r="25983" ht="12.75" hidden="1" customHeight="1" x14ac:dyDescent="0.2"/>
    <row r="25984" ht="12.75" hidden="1" customHeight="1" x14ac:dyDescent="0.2"/>
    <row r="25985" ht="12.75" hidden="1" customHeight="1" x14ac:dyDescent="0.2"/>
    <row r="25986" ht="12.75" hidden="1" customHeight="1" x14ac:dyDescent="0.2"/>
    <row r="25987" ht="12.75" hidden="1" customHeight="1" x14ac:dyDescent="0.2"/>
    <row r="25988" ht="12.75" hidden="1" customHeight="1" x14ac:dyDescent="0.2"/>
    <row r="25989" ht="12.75" hidden="1" customHeight="1" x14ac:dyDescent="0.2"/>
    <row r="25990" ht="12.75" hidden="1" customHeight="1" x14ac:dyDescent="0.2"/>
    <row r="25991" ht="12.75" hidden="1" customHeight="1" x14ac:dyDescent="0.2"/>
    <row r="25992" ht="12.75" hidden="1" customHeight="1" x14ac:dyDescent="0.2"/>
    <row r="25993" ht="12.75" hidden="1" customHeight="1" x14ac:dyDescent="0.2"/>
    <row r="25994" ht="12.75" hidden="1" customHeight="1" x14ac:dyDescent="0.2"/>
    <row r="25995" ht="12.75" hidden="1" customHeight="1" x14ac:dyDescent="0.2"/>
    <row r="25996" ht="12.75" hidden="1" customHeight="1" x14ac:dyDescent="0.2"/>
    <row r="25997" ht="12.75" hidden="1" customHeight="1" x14ac:dyDescent="0.2"/>
    <row r="25998" ht="12.75" hidden="1" customHeight="1" x14ac:dyDescent="0.2"/>
    <row r="25999" ht="12.75" hidden="1" customHeight="1" x14ac:dyDescent="0.2"/>
    <row r="26000" ht="12.75" hidden="1" customHeight="1" x14ac:dyDescent="0.2"/>
    <row r="26001" ht="12.75" hidden="1" customHeight="1" x14ac:dyDescent="0.2"/>
    <row r="26002" ht="12.75" hidden="1" customHeight="1" x14ac:dyDescent="0.2"/>
    <row r="26003" ht="12.75" hidden="1" customHeight="1" x14ac:dyDescent="0.2"/>
    <row r="26004" ht="12.75" hidden="1" customHeight="1" x14ac:dyDescent="0.2"/>
    <row r="26005" ht="12.75" hidden="1" customHeight="1" x14ac:dyDescent="0.2"/>
    <row r="26006" ht="12.75" hidden="1" customHeight="1" x14ac:dyDescent="0.2"/>
    <row r="26007" ht="12.75" hidden="1" customHeight="1" x14ac:dyDescent="0.2"/>
    <row r="26008" ht="12.75" hidden="1" customHeight="1" x14ac:dyDescent="0.2"/>
    <row r="26009" ht="12.75" hidden="1" customHeight="1" x14ac:dyDescent="0.2"/>
    <row r="26010" ht="12.75" hidden="1" customHeight="1" x14ac:dyDescent="0.2"/>
    <row r="26011" ht="12.75" hidden="1" customHeight="1" x14ac:dyDescent="0.2"/>
    <row r="26012" ht="12.75" hidden="1" customHeight="1" x14ac:dyDescent="0.2"/>
    <row r="26013" ht="12.75" hidden="1" customHeight="1" x14ac:dyDescent="0.2"/>
    <row r="26014" ht="12.75" hidden="1" customHeight="1" x14ac:dyDescent="0.2"/>
    <row r="26015" ht="12.75" hidden="1" customHeight="1" x14ac:dyDescent="0.2"/>
    <row r="26016" ht="12.75" hidden="1" customHeight="1" x14ac:dyDescent="0.2"/>
    <row r="26017" ht="12.75" hidden="1" customHeight="1" x14ac:dyDescent="0.2"/>
    <row r="26018" ht="12.75" hidden="1" customHeight="1" x14ac:dyDescent="0.2"/>
    <row r="26019" ht="12.75" hidden="1" customHeight="1" x14ac:dyDescent="0.2"/>
    <row r="26020" ht="12.75" hidden="1" customHeight="1" x14ac:dyDescent="0.2"/>
    <row r="26021" ht="12.75" hidden="1" customHeight="1" x14ac:dyDescent="0.2"/>
    <row r="26022" ht="12.75" hidden="1" customHeight="1" x14ac:dyDescent="0.2"/>
    <row r="26023" ht="12.75" hidden="1" customHeight="1" x14ac:dyDescent="0.2"/>
    <row r="26024" ht="12.75" hidden="1" customHeight="1" x14ac:dyDescent="0.2"/>
    <row r="26025" ht="12.75" hidden="1" customHeight="1" x14ac:dyDescent="0.2"/>
    <row r="26026" ht="12.75" hidden="1" customHeight="1" x14ac:dyDescent="0.2"/>
    <row r="26027" ht="12.75" hidden="1" customHeight="1" x14ac:dyDescent="0.2"/>
    <row r="26028" ht="12.75" hidden="1" customHeight="1" x14ac:dyDescent="0.2"/>
    <row r="26029" ht="12.75" hidden="1" customHeight="1" x14ac:dyDescent="0.2"/>
    <row r="26030" ht="12.75" hidden="1" customHeight="1" x14ac:dyDescent="0.2"/>
    <row r="26031" ht="12.75" hidden="1" customHeight="1" x14ac:dyDescent="0.2"/>
    <row r="26032" ht="12.75" hidden="1" customHeight="1" x14ac:dyDescent="0.2"/>
    <row r="26033" ht="12.75" hidden="1" customHeight="1" x14ac:dyDescent="0.2"/>
    <row r="26034" ht="12.75" hidden="1" customHeight="1" x14ac:dyDescent="0.2"/>
    <row r="26035" ht="12.75" hidden="1" customHeight="1" x14ac:dyDescent="0.2"/>
    <row r="26036" ht="12.75" hidden="1" customHeight="1" x14ac:dyDescent="0.2"/>
    <row r="26037" ht="12.75" hidden="1" customHeight="1" x14ac:dyDescent="0.2"/>
    <row r="26038" ht="12.75" hidden="1" customHeight="1" x14ac:dyDescent="0.2"/>
    <row r="26039" ht="12.75" hidden="1" customHeight="1" x14ac:dyDescent="0.2"/>
    <row r="26040" ht="12.75" hidden="1" customHeight="1" x14ac:dyDescent="0.2"/>
    <row r="26041" ht="12.75" hidden="1" customHeight="1" x14ac:dyDescent="0.2"/>
    <row r="26042" ht="12.75" hidden="1" customHeight="1" x14ac:dyDescent="0.2"/>
    <row r="26043" ht="12.75" hidden="1" customHeight="1" x14ac:dyDescent="0.2"/>
    <row r="26044" ht="12.75" hidden="1" customHeight="1" x14ac:dyDescent="0.2"/>
    <row r="26045" ht="12.75" hidden="1" customHeight="1" x14ac:dyDescent="0.2"/>
    <row r="26046" ht="12.75" hidden="1" customHeight="1" x14ac:dyDescent="0.2"/>
    <row r="26047" ht="12.75" hidden="1" customHeight="1" x14ac:dyDescent="0.2"/>
    <row r="26048" ht="12.75" hidden="1" customHeight="1" x14ac:dyDescent="0.2"/>
    <row r="26049" ht="12.75" hidden="1" customHeight="1" x14ac:dyDescent="0.2"/>
    <row r="26050" ht="12.75" hidden="1" customHeight="1" x14ac:dyDescent="0.2"/>
    <row r="26051" ht="12.75" hidden="1" customHeight="1" x14ac:dyDescent="0.2"/>
    <row r="26052" ht="12.75" hidden="1" customHeight="1" x14ac:dyDescent="0.2"/>
    <row r="26053" ht="12.75" hidden="1" customHeight="1" x14ac:dyDescent="0.2"/>
    <row r="26054" ht="12.75" hidden="1" customHeight="1" x14ac:dyDescent="0.2"/>
    <row r="26055" ht="12.75" hidden="1" customHeight="1" x14ac:dyDescent="0.2"/>
    <row r="26056" ht="12.75" hidden="1" customHeight="1" x14ac:dyDescent="0.2"/>
    <row r="26057" ht="12.75" hidden="1" customHeight="1" x14ac:dyDescent="0.2"/>
    <row r="26058" ht="12.75" hidden="1" customHeight="1" x14ac:dyDescent="0.2"/>
    <row r="26059" ht="12.75" hidden="1" customHeight="1" x14ac:dyDescent="0.2"/>
    <row r="26060" ht="12.75" hidden="1" customHeight="1" x14ac:dyDescent="0.2"/>
    <row r="26061" ht="12.75" hidden="1" customHeight="1" x14ac:dyDescent="0.2"/>
    <row r="26062" ht="12.75" hidden="1" customHeight="1" x14ac:dyDescent="0.2"/>
    <row r="26063" ht="12.75" hidden="1" customHeight="1" x14ac:dyDescent="0.2"/>
    <row r="26064" ht="12.75" hidden="1" customHeight="1" x14ac:dyDescent="0.2"/>
    <row r="26065" ht="12.75" hidden="1" customHeight="1" x14ac:dyDescent="0.2"/>
    <row r="26066" ht="12.75" hidden="1" customHeight="1" x14ac:dyDescent="0.2"/>
    <row r="26067" ht="12.75" hidden="1" customHeight="1" x14ac:dyDescent="0.2"/>
    <row r="26068" ht="12.75" hidden="1" customHeight="1" x14ac:dyDescent="0.2"/>
    <row r="26069" ht="12.75" hidden="1" customHeight="1" x14ac:dyDescent="0.2"/>
    <row r="26070" ht="12.75" hidden="1" customHeight="1" x14ac:dyDescent="0.2"/>
    <row r="26071" ht="12.75" hidden="1" customHeight="1" x14ac:dyDescent="0.2"/>
    <row r="26072" ht="12.75" hidden="1" customHeight="1" x14ac:dyDescent="0.2"/>
    <row r="26073" ht="12.75" hidden="1" customHeight="1" x14ac:dyDescent="0.2"/>
    <row r="26074" ht="12.75" hidden="1" customHeight="1" x14ac:dyDescent="0.2"/>
    <row r="26075" ht="12.75" hidden="1" customHeight="1" x14ac:dyDescent="0.2"/>
    <row r="26076" ht="12.75" hidden="1" customHeight="1" x14ac:dyDescent="0.2"/>
    <row r="26077" ht="12.75" hidden="1" customHeight="1" x14ac:dyDescent="0.2"/>
    <row r="26078" ht="12.75" hidden="1" customHeight="1" x14ac:dyDescent="0.2"/>
    <row r="26079" ht="12.75" hidden="1" customHeight="1" x14ac:dyDescent="0.2"/>
    <row r="26080" ht="12.75" hidden="1" customHeight="1" x14ac:dyDescent="0.2"/>
    <row r="26081" ht="12.75" hidden="1" customHeight="1" x14ac:dyDescent="0.2"/>
    <row r="26082" ht="12.75" hidden="1" customHeight="1" x14ac:dyDescent="0.2"/>
    <row r="26083" ht="12.75" hidden="1" customHeight="1" x14ac:dyDescent="0.2"/>
    <row r="26084" ht="12.75" hidden="1" customHeight="1" x14ac:dyDescent="0.2"/>
    <row r="26085" ht="12.75" hidden="1" customHeight="1" x14ac:dyDescent="0.2"/>
    <row r="26086" ht="12.75" hidden="1" customHeight="1" x14ac:dyDescent="0.2"/>
    <row r="26087" ht="12.75" hidden="1" customHeight="1" x14ac:dyDescent="0.2"/>
    <row r="26088" ht="12.75" hidden="1" customHeight="1" x14ac:dyDescent="0.2"/>
    <row r="26089" ht="12.75" hidden="1" customHeight="1" x14ac:dyDescent="0.2"/>
    <row r="26090" ht="12.75" hidden="1" customHeight="1" x14ac:dyDescent="0.2"/>
    <row r="26091" ht="12.75" hidden="1" customHeight="1" x14ac:dyDescent="0.2"/>
    <row r="26092" ht="12.75" hidden="1" customHeight="1" x14ac:dyDescent="0.2"/>
    <row r="26093" ht="12.75" hidden="1" customHeight="1" x14ac:dyDescent="0.2"/>
    <row r="26094" ht="12.75" hidden="1" customHeight="1" x14ac:dyDescent="0.2"/>
    <row r="26095" ht="12.75" hidden="1" customHeight="1" x14ac:dyDescent="0.2"/>
    <row r="26096" ht="12.75" hidden="1" customHeight="1" x14ac:dyDescent="0.2"/>
    <row r="26097" ht="12.75" hidden="1" customHeight="1" x14ac:dyDescent="0.2"/>
    <row r="26098" ht="12.75" hidden="1" customHeight="1" x14ac:dyDescent="0.2"/>
    <row r="26099" ht="12.75" hidden="1" customHeight="1" x14ac:dyDescent="0.2"/>
    <row r="26100" ht="12.75" hidden="1" customHeight="1" x14ac:dyDescent="0.2"/>
    <row r="26101" ht="12.75" hidden="1" customHeight="1" x14ac:dyDescent="0.2"/>
    <row r="26102" ht="12.75" hidden="1" customHeight="1" x14ac:dyDescent="0.2"/>
    <row r="26103" ht="12.75" hidden="1" customHeight="1" x14ac:dyDescent="0.2"/>
    <row r="26104" ht="12.75" hidden="1" customHeight="1" x14ac:dyDescent="0.2"/>
    <row r="26105" ht="12.75" hidden="1" customHeight="1" x14ac:dyDescent="0.2"/>
    <row r="26106" ht="12.75" hidden="1" customHeight="1" x14ac:dyDescent="0.2"/>
    <row r="26107" ht="12.75" hidden="1" customHeight="1" x14ac:dyDescent="0.2"/>
    <row r="26108" ht="12.75" hidden="1" customHeight="1" x14ac:dyDescent="0.2"/>
    <row r="26109" ht="12.75" hidden="1" customHeight="1" x14ac:dyDescent="0.2"/>
    <row r="26110" ht="12.75" hidden="1" customHeight="1" x14ac:dyDescent="0.2"/>
    <row r="26111" ht="12.75" hidden="1" customHeight="1" x14ac:dyDescent="0.2"/>
    <row r="26112" ht="12.75" hidden="1" customHeight="1" x14ac:dyDescent="0.2"/>
    <row r="26113" ht="12.75" hidden="1" customHeight="1" x14ac:dyDescent="0.2"/>
    <row r="26114" ht="12.75" hidden="1" customHeight="1" x14ac:dyDescent="0.2"/>
    <row r="26115" ht="12.75" hidden="1" customHeight="1" x14ac:dyDescent="0.2"/>
    <row r="26116" ht="12.75" hidden="1" customHeight="1" x14ac:dyDescent="0.2"/>
    <row r="26117" ht="12.75" hidden="1" customHeight="1" x14ac:dyDescent="0.2"/>
    <row r="26118" ht="12.75" hidden="1" customHeight="1" x14ac:dyDescent="0.2"/>
    <row r="26119" ht="12.75" hidden="1" customHeight="1" x14ac:dyDescent="0.2"/>
    <row r="26120" ht="12.75" hidden="1" customHeight="1" x14ac:dyDescent="0.2"/>
    <row r="26121" ht="12.75" hidden="1" customHeight="1" x14ac:dyDescent="0.2"/>
    <row r="26122" ht="12.75" hidden="1" customHeight="1" x14ac:dyDescent="0.2"/>
    <row r="26123" ht="12.75" hidden="1" customHeight="1" x14ac:dyDescent="0.2"/>
    <row r="26124" ht="12.75" hidden="1" customHeight="1" x14ac:dyDescent="0.2"/>
    <row r="26125" ht="12.75" hidden="1" customHeight="1" x14ac:dyDescent="0.2"/>
    <row r="26126" ht="12.75" hidden="1" customHeight="1" x14ac:dyDescent="0.2"/>
    <row r="26127" ht="12.75" hidden="1" customHeight="1" x14ac:dyDescent="0.2"/>
    <row r="26128" ht="12.75" hidden="1" customHeight="1" x14ac:dyDescent="0.2"/>
    <row r="26129" ht="12.75" hidden="1" customHeight="1" x14ac:dyDescent="0.2"/>
    <row r="26130" ht="12.75" hidden="1" customHeight="1" x14ac:dyDescent="0.2"/>
    <row r="26131" ht="12.75" hidden="1" customHeight="1" x14ac:dyDescent="0.2"/>
    <row r="26132" ht="12.75" hidden="1" customHeight="1" x14ac:dyDescent="0.2"/>
    <row r="26133" ht="12.75" hidden="1" customHeight="1" x14ac:dyDescent="0.2"/>
    <row r="26134" ht="12.75" hidden="1" customHeight="1" x14ac:dyDescent="0.2"/>
    <row r="26135" ht="12.75" hidden="1" customHeight="1" x14ac:dyDescent="0.2"/>
    <row r="26136" ht="12.75" hidden="1" customHeight="1" x14ac:dyDescent="0.2"/>
    <row r="26137" ht="12.75" hidden="1" customHeight="1" x14ac:dyDescent="0.2"/>
    <row r="26138" ht="12.75" hidden="1" customHeight="1" x14ac:dyDescent="0.2"/>
    <row r="26139" ht="12.75" hidden="1" customHeight="1" x14ac:dyDescent="0.2"/>
    <row r="26140" ht="12.75" hidden="1" customHeight="1" x14ac:dyDescent="0.2"/>
    <row r="26141" ht="12.75" hidden="1" customHeight="1" x14ac:dyDescent="0.2"/>
    <row r="26142" ht="12.75" hidden="1" customHeight="1" x14ac:dyDescent="0.2"/>
    <row r="26143" ht="12.75" hidden="1" customHeight="1" x14ac:dyDescent="0.2"/>
    <row r="26144" ht="12.75" hidden="1" customHeight="1" x14ac:dyDescent="0.2"/>
    <row r="26145" ht="12.75" hidden="1" customHeight="1" x14ac:dyDescent="0.2"/>
    <row r="26146" ht="12.75" hidden="1" customHeight="1" x14ac:dyDescent="0.2"/>
    <row r="26147" ht="12.75" hidden="1" customHeight="1" x14ac:dyDescent="0.2"/>
    <row r="26148" ht="12.75" hidden="1" customHeight="1" x14ac:dyDescent="0.2"/>
    <row r="26149" ht="12.75" hidden="1" customHeight="1" x14ac:dyDescent="0.2"/>
    <row r="26150" ht="12.75" hidden="1" customHeight="1" x14ac:dyDescent="0.2"/>
    <row r="26151" ht="12.75" hidden="1" customHeight="1" x14ac:dyDescent="0.2"/>
    <row r="26152" ht="12.75" hidden="1" customHeight="1" x14ac:dyDescent="0.2"/>
    <row r="26153" ht="12.75" hidden="1" customHeight="1" x14ac:dyDescent="0.2"/>
    <row r="26154" ht="12.75" hidden="1" customHeight="1" x14ac:dyDescent="0.2"/>
    <row r="26155" ht="12.75" hidden="1" customHeight="1" x14ac:dyDescent="0.2"/>
    <row r="26156" ht="12.75" hidden="1" customHeight="1" x14ac:dyDescent="0.2"/>
    <row r="26157" ht="12.75" hidden="1" customHeight="1" x14ac:dyDescent="0.2"/>
    <row r="26158" ht="12.75" hidden="1" customHeight="1" x14ac:dyDescent="0.2"/>
    <row r="26159" ht="12.75" hidden="1" customHeight="1" x14ac:dyDescent="0.2"/>
    <row r="26160" ht="12.75" hidden="1" customHeight="1" x14ac:dyDescent="0.2"/>
    <row r="26161" ht="12.75" hidden="1" customHeight="1" x14ac:dyDescent="0.2"/>
    <row r="26162" ht="12.75" hidden="1" customHeight="1" x14ac:dyDescent="0.2"/>
    <row r="26163" ht="12.75" hidden="1" customHeight="1" x14ac:dyDescent="0.2"/>
    <row r="26164" ht="12.75" hidden="1" customHeight="1" x14ac:dyDescent="0.2"/>
    <row r="26165" ht="12.75" hidden="1" customHeight="1" x14ac:dyDescent="0.2"/>
    <row r="26166" ht="12.75" hidden="1" customHeight="1" x14ac:dyDescent="0.2"/>
    <row r="26167" ht="12.75" hidden="1" customHeight="1" x14ac:dyDescent="0.2"/>
    <row r="26168" ht="12.75" hidden="1" customHeight="1" x14ac:dyDescent="0.2"/>
    <row r="26169" ht="12.75" hidden="1" customHeight="1" x14ac:dyDescent="0.2"/>
    <row r="26170" ht="12.75" hidden="1" customHeight="1" x14ac:dyDescent="0.2"/>
    <row r="26171" ht="12.75" hidden="1" customHeight="1" x14ac:dyDescent="0.2"/>
    <row r="26172" ht="12.75" hidden="1" customHeight="1" x14ac:dyDescent="0.2"/>
    <row r="26173" ht="12.75" hidden="1" customHeight="1" x14ac:dyDescent="0.2"/>
    <row r="26174" ht="12.75" hidden="1" customHeight="1" x14ac:dyDescent="0.2"/>
    <row r="26175" ht="12.75" hidden="1" customHeight="1" x14ac:dyDescent="0.2"/>
    <row r="26176" ht="12.75" hidden="1" customHeight="1" x14ac:dyDescent="0.2"/>
    <row r="26177" ht="12.75" hidden="1" customHeight="1" x14ac:dyDescent="0.2"/>
    <row r="26178" ht="12.75" hidden="1" customHeight="1" x14ac:dyDescent="0.2"/>
    <row r="26179" ht="12.75" hidden="1" customHeight="1" x14ac:dyDescent="0.2"/>
    <row r="26180" ht="12.75" hidden="1" customHeight="1" x14ac:dyDescent="0.2"/>
    <row r="26181" ht="12.75" hidden="1" customHeight="1" x14ac:dyDescent="0.2"/>
    <row r="26182" ht="12.75" hidden="1" customHeight="1" x14ac:dyDescent="0.2"/>
    <row r="26183" ht="12.75" hidden="1" customHeight="1" x14ac:dyDescent="0.2"/>
    <row r="26184" ht="12.75" hidden="1" customHeight="1" x14ac:dyDescent="0.2"/>
    <row r="26185" ht="12.75" hidden="1" customHeight="1" x14ac:dyDescent="0.2"/>
    <row r="26186" ht="12.75" hidden="1" customHeight="1" x14ac:dyDescent="0.2"/>
    <row r="26187" ht="12.75" hidden="1" customHeight="1" x14ac:dyDescent="0.2"/>
    <row r="26188" ht="12.75" hidden="1" customHeight="1" x14ac:dyDescent="0.2"/>
    <row r="26189" ht="12.75" hidden="1" customHeight="1" x14ac:dyDescent="0.2"/>
    <row r="26190" ht="12.75" hidden="1" customHeight="1" x14ac:dyDescent="0.2"/>
    <row r="26191" ht="12.75" hidden="1" customHeight="1" x14ac:dyDescent="0.2"/>
    <row r="26192" ht="12.75" hidden="1" customHeight="1" x14ac:dyDescent="0.2"/>
    <row r="26193" ht="12.75" hidden="1" customHeight="1" x14ac:dyDescent="0.2"/>
    <row r="26194" ht="12.75" hidden="1" customHeight="1" x14ac:dyDescent="0.2"/>
    <row r="26195" ht="12.75" hidden="1" customHeight="1" x14ac:dyDescent="0.2"/>
    <row r="26196" ht="12.75" hidden="1" customHeight="1" x14ac:dyDescent="0.2"/>
    <row r="26197" ht="12.75" hidden="1" customHeight="1" x14ac:dyDescent="0.2"/>
    <row r="26198" ht="12.75" hidden="1" customHeight="1" x14ac:dyDescent="0.2"/>
    <row r="26199" ht="12.75" hidden="1" customHeight="1" x14ac:dyDescent="0.2"/>
    <row r="26200" ht="12.75" hidden="1" customHeight="1" x14ac:dyDescent="0.2"/>
    <row r="26201" ht="12.75" hidden="1" customHeight="1" x14ac:dyDescent="0.2"/>
    <row r="26202" ht="12.75" hidden="1" customHeight="1" x14ac:dyDescent="0.2"/>
    <row r="26203" ht="12.75" hidden="1" customHeight="1" x14ac:dyDescent="0.2"/>
    <row r="26204" ht="12.75" hidden="1" customHeight="1" x14ac:dyDescent="0.2"/>
    <row r="26205" ht="12.75" hidden="1" customHeight="1" x14ac:dyDescent="0.2"/>
    <row r="26206" ht="12.75" hidden="1" customHeight="1" x14ac:dyDescent="0.2"/>
    <row r="26207" ht="12.75" hidden="1" customHeight="1" x14ac:dyDescent="0.2"/>
    <row r="26208" ht="12.75" hidden="1" customHeight="1" x14ac:dyDescent="0.2"/>
    <row r="26209" ht="12.75" hidden="1" customHeight="1" x14ac:dyDescent="0.2"/>
    <row r="26210" ht="12.75" hidden="1" customHeight="1" x14ac:dyDescent="0.2"/>
    <row r="26211" ht="12.75" hidden="1" customHeight="1" x14ac:dyDescent="0.2"/>
    <row r="26212" ht="12.75" hidden="1" customHeight="1" x14ac:dyDescent="0.2"/>
    <row r="26213" ht="12.75" hidden="1" customHeight="1" x14ac:dyDescent="0.2"/>
    <row r="26214" ht="12.75" hidden="1" customHeight="1" x14ac:dyDescent="0.2"/>
    <row r="26215" ht="12.75" hidden="1" customHeight="1" x14ac:dyDescent="0.2"/>
    <row r="26216" ht="12.75" hidden="1" customHeight="1" x14ac:dyDescent="0.2"/>
    <row r="26217" ht="12.75" hidden="1" customHeight="1" x14ac:dyDescent="0.2"/>
    <row r="26218" ht="12.75" hidden="1" customHeight="1" x14ac:dyDescent="0.2"/>
    <row r="26219" ht="12.75" hidden="1" customHeight="1" x14ac:dyDescent="0.2"/>
    <row r="26220" ht="12.75" hidden="1" customHeight="1" x14ac:dyDescent="0.2"/>
    <row r="26221" ht="12.75" hidden="1" customHeight="1" x14ac:dyDescent="0.2"/>
    <row r="26222" ht="12.75" hidden="1" customHeight="1" x14ac:dyDescent="0.2"/>
    <row r="26223" ht="12.75" hidden="1" customHeight="1" x14ac:dyDescent="0.2"/>
    <row r="26224" ht="12.75" hidden="1" customHeight="1" x14ac:dyDescent="0.2"/>
    <row r="26225" ht="12.75" hidden="1" customHeight="1" x14ac:dyDescent="0.2"/>
    <row r="26226" ht="12.75" hidden="1" customHeight="1" x14ac:dyDescent="0.2"/>
    <row r="26227" ht="12.75" hidden="1" customHeight="1" x14ac:dyDescent="0.2"/>
    <row r="26228" ht="12.75" hidden="1" customHeight="1" x14ac:dyDescent="0.2"/>
    <row r="26229" ht="12.75" hidden="1" customHeight="1" x14ac:dyDescent="0.2"/>
    <row r="26230" ht="12.75" hidden="1" customHeight="1" x14ac:dyDescent="0.2"/>
    <row r="26231" ht="12.75" hidden="1" customHeight="1" x14ac:dyDescent="0.2"/>
    <row r="26232" ht="12.75" hidden="1" customHeight="1" x14ac:dyDescent="0.2"/>
    <row r="26233" ht="12.75" hidden="1" customHeight="1" x14ac:dyDescent="0.2"/>
    <row r="26234" ht="12.75" hidden="1" customHeight="1" x14ac:dyDescent="0.2"/>
    <row r="26235" ht="12.75" hidden="1" customHeight="1" x14ac:dyDescent="0.2"/>
    <row r="26236" ht="12.75" hidden="1" customHeight="1" x14ac:dyDescent="0.2"/>
    <row r="26237" ht="12.75" hidden="1" customHeight="1" x14ac:dyDescent="0.2"/>
    <row r="26238" ht="12.75" hidden="1" customHeight="1" x14ac:dyDescent="0.2"/>
    <row r="26239" ht="12.75" hidden="1" customHeight="1" x14ac:dyDescent="0.2"/>
    <row r="26240" ht="12.75" hidden="1" customHeight="1" x14ac:dyDescent="0.2"/>
    <row r="26241" ht="12.75" hidden="1" customHeight="1" x14ac:dyDescent="0.2"/>
    <row r="26242" ht="12.75" hidden="1" customHeight="1" x14ac:dyDescent="0.2"/>
    <row r="26243" ht="12.75" hidden="1" customHeight="1" x14ac:dyDescent="0.2"/>
    <row r="26244" ht="12.75" hidden="1" customHeight="1" x14ac:dyDescent="0.2"/>
    <row r="26245" ht="12.75" hidden="1" customHeight="1" x14ac:dyDescent="0.2"/>
    <row r="26246" ht="12.75" hidden="1" customHeight="1" x14ac:dyDescent="0.2"/>
    <row r="26247" ht="12.75" hidden="1" customHeight="1" x14ac:dyDescent="0.2"/>
    <row r="26248" ht="12.75" hidden="1" customHeight="1" x14ac:dyDescent="0.2"/>
    <row r="26249" ht="12.75" hidden="1" customHeight="1" x14ac:dyDescent="0.2"/>
    <row r="26250" ht="12.75" hidden="1" customHeight="1" x14ac:dyDescent="0.2"/>
    <row r="26251" ht="12.75" hidden="1" customHeight="1" x14ac:dyDescent="0.2"/>
    <row r="26252" ht="12.75" hidden="1" customHeight="1" x14ac:dyDescent="0.2"/>
    <row r="26253" ht="12.75" hidden="1" customHeight="1" x14ac:dyDescent="0.2"/>
    <row r="26254" ht="12.75" hidden="1" customHeight="1" x14ac:dyDescent="0.2"/>
    <row r="26255" ht="12.75" hidden="1" customHeight="1" x14ac:dyDescent="0.2"/>
    <row r="26256" ht="12.75" hidden="1" customHeight="1" x14ac:dyDescent="0.2"/>
    <row r="26257" ht="12.75" hidden="1" customHeight="1" x14ac:dyDescent="0.2"/>
    <row r="26258" ht="12.75" hidden="1" customHeight="1" x14ac:dyDescent="0.2"/>
    <row r="26259" ht="12.75" hidden="1" customHeight="1" x14ac:dyDescent="0.2"/>
    <row r="26260" ht="12.75" hidden="1" customHeight="1" x14ac:dyDescent="0.2"/>
    <row r="26261" ht="12.75" hidden="1" customHeight="1" x14ac:dyDescent="0.2"/>
    <row r="26262" ht="12.75" hidden="1" customHeight="1" x14ac:dyDescent="0.2"/>
    <row r="26263" ht="12.75" hidden="1" customHeight="1" x14ac:dyDescent="0.2"/>
    <row r="26264" ht="12.75" hidden="1" customHeight="1" x14ac:dyDescent="0.2"/>
    <row r="26265" ht="12.75" hidden="1" customHeight="1" x14ac:dyDescent="0.2"/>
    <row r="26266" ht="12.75" hidden="1" customHeight="1" x14ac:dyDescent="0.2"/>
    <row r="26267" ht="12.75" hidden="1" customHeight="1" x14ac:dyDescent="0.2"/>
    <row r="26268" ht="12.75" hidden="1" customHeight="1" x14ac:dyDescent="0.2"/>
    <row r="26269" ht="12.75" hidden="1" customHeight="1" x14ac:dyDescent="0.2"/>
    <row r="26270" ht="12.75" hidden="1" customHeight="1" x14ac:dyDescent="0.2"/>
    <row r="26271" ht="12.75" hidden="1" customHeight="1" x14ac:dyDescent="0.2"/>
    <row r="26272" ht="12.75" hidden="1" customHeight="1" x14ac:dyDescent="0.2"/>
    <row r="26273" ht="12.75" hidden="1" customHeight="1" x14ac:dyDescent="0.2"/>
    <row r="26274" ht="12.75" hidden="1" customHeight="1" x14ac:dyDescent="0.2"/>
    <row r="26275" ht="12.75" hidden="1" customHeight="1" x14ac:dyDescent="0.2"/>
    <row r="26276" ht="12.75" hidden="1" customHeight="1" x14ac:dyDescent="0.2"/>
    <row r="26277" ht="12.75" hidden="1" customHeight="1" x14ac:dyDescent="0.2"/>
    <row r="26278" ht="12.75" hidden="1" customHeight="1" x14ac:dyDescent="0.2"/>
    <row r="26279" ht="12.75" hidden="1" customHeight="1" x14ac:dyDescent="0.2"/>
    <row r="26280" ht="12.75" hidden="1" customHeight="1" x14ac:dyDescent="0.2"/>
    <row r="26281" ht="12.75" hidden="1" customHeight="1" x14ac:dyDescent="0.2"/>
    <row r="26282" ht="12.75" hidden="1" customHeight="1" x14ac:dyDescent="0.2"/>
    <row r="26283" ht="12.75" hidden="1" customHeight="1" x14ac:dyDescent="0.2"/>
    <row r="26284" ht="12.75" hidden="1" customHeight="1" x14ac:dyDescent="0.2"/>
    <row r="26285" ht="12.75" hidden="1" customHeight="1" x14ac:dyDescent="0.2"/>
    <row r="26286" ht="12.75" hidden="1" customHeight="1" x14ac:dyDescent="0.2"/>
    <row r="26287" ht="12.75" hidden="1" customHeight="1" x14ac:dyDescent="0.2"/>
    <row r="26288" ht="12.75" hidden="1" customHeight="1" x14ac:dyDescent="0.2"/>
    <row r="26289" ht="12.75" hidden="1" customHeight="1" x14ac:dyDescent="0.2"/>
    <row r="26290" ht="12.75" hidden="1" customHeight="1" x14ac:dyDescent="0.2"/>
    <row r="26291" ht="12.75" hidden="1" customHeight="1" x14ac:dyDescent="0.2"/>
    <row r="26292" ht="12.75" hidden="1" customHeight="1" x14ac:dyDescent="0.2"/>
    <row r="26293" ht="12.75" hidden="1" customHeight="1" x14ac:dyDescent="0.2"/>
    <row r="26294" ht="12.75" hidden="1" customHeight="1" x14ac:dyDescent="0.2"/>
    <row r="26295" ht="12.75" hidden="1" customHeight="1" x14ac:dyDescent="0.2"/>
    <row r="26296" ht="12.75" hidden="1" customHeight="1" x14ac:dyDescent="0.2"/>
    <row r="26297" ht="12.75" hidden="1" customHeight="1" x14ac:dyDescent="0.2"/>
    <row r="26298" ht="12.75" hidden="1" customHeight="1" x14ac:dyDescent="0.2"/>
    <row r="26299" ht="12.75" hidden="1" customHeight="1" x14ac:dyDescent="0.2"/>
    <row r="26300" ht="12.75" hidden="1" customHeight="1" x14ac:dyDescent="0.2"/>
    <row r="26301" ht="12.75" hidden="1" customHeight="1" x14ac:dyDescent="0.2"/>
    <row r="26302" ht="12.75" hidden="1" customHeight="1" x14ac:dyDescent="0.2"/>
    <row r="26303" ht="12.75" hidden="1" customHeight="1" x14ac:dyDescent="0.2"/>
    <row r="26304" ht="12.75" hidden="1" customHeight="1" x14ac:dyDescent="0.2"/>
    <row r="26305" ht="12.75" hidden="1" customHeight="1" x14ac:dyDescent="0.2"/>
    <row r="26306" ht="12.75" hidden="1" customHeight="1" x14ac:dyDescent="0.2"/>
    <row r="26307" ht="12.75" hidden="1" customHeight="1" x14ac:dyDescent="0.2"/>
    <row r="26308" ht="12.75" hidden="1" customHeight="1" x14ac:dyDescent="0.2"/>
    <row r="26309" ht="12.75" hidden="1" customHeight="1" x14ac:dyDescent="0.2"/>
    <row r="26310" ht="12.75" hidden="1" customHeight="1" x14ac:dyDescent="0.2"/>
    <row r="26311" ht="12.75" hidden="1" customHeight="1" x14ac:dyDescent="0.2"/>
    <row r="26312" ht="12.75" hidden="1" customHeight="1" x14ac:dyDescent="0.2"/>
    <row r="26313" ht="12.75" hidden="1" customHeight="1" x14ac:dyDescent="0.2"/>
    <row r="26314" ht="12.75" hidden="1" customHeight="1" x14ac:dyDescent="0.2"/>
    <row r="26315" ht="12.75" hidden="1" customHeight="1" x14ac:dyDescent="0.2"/>
    <row r="26316" ht="12.75" hidden="1" customHeight="1" x14ac:dyDescent="0.2"/>
    <row r="26317" ht="12.75" hidden="1" customHeight="1" x14ac:dyDescent="0.2"/>
    <row r="26318" ht="12.75" hidden="1" customHeight="1" x14ac:dyDescent="0.2"/>
    <row r="26319" ht="12.75" hidden="1" customHeight="1" x14ac:dyDescent="0.2"/>
    <row r="26320" ht="12.75" hidden="1" customHeight="1" x14ac:dyDescent="0.2"/>
    <row r="26321" ht="12.75" hidden="1" customHeight="1" x14ac:dyDescent="0.2"/>
    <row r="26322" ht="12.75" hidden="1" customHeight="1" x14ac:dyDescent="0.2"/>
    <row r="26323" ht="12.75" hidden="1" customHeight="1" x14ac:dyDescent="0.2"/>
    <row r="26324" ht="12.75" hidden="1" customHeight="1" x14ac:dyDescent="0.2"/>
    <row r="26325" ht="12.75" hidden="1" customHeight="1" x14ac:dyDescent="0.2"/>
    <row r="26326" ht="12.75" hidden="1" customHeight="1" x14ac:dyDescent="0.2"/>
    <row r="26327" ht="12.75" hidden="1" customHeight="1" x14ac:dyDescent="0.2"/>
    <row r="26328" ht="12.75" hidden="1" customHeight="1" x14ac:dyDescent="0.2"/>
    <row r="26329" ht="12.75" hidden="1" customHeight="1" x14ac:dyDescent="0.2"/>
    <row r="26330" ht="12.75" hidden="1" customHeight="1" x14ac:dyDescent="0.2"/>
    <row r="26331" ht="12.75" hidden="1" customHeight="1" x14ac:dyDescent="0.2"/>
    <row r="26332" ht="12.75" hidden="1" customHeight="1" x14ac:dyDescent="0.2"/>
    <row r="26333" ht="12.75" hidden="1" customHeight="1" x14ac:dyDescent="0.2"/>
    <row r="26334" ht="12.75" hidden="1" customHeight="1" x14ac:dyDescent="0.2"/>
    <row r="26335" ht="12.75" hidden="1" customHeight="1" x14ac:dyDescent="0.2"/>
    <row r="26336" ht="12.75" hidden="1" customHeight="1" x14ac:dyDescent="0.2"/>
    <row r="26337" ht="12.75" hidden="1" customHeight="1" x14ac:dyDescent="0.2"/>
    <row r="26338" ht="12.75" hidden="1" customHeight="1" x14ac:dyDescent="0.2"/>
    <row r="26339" ht="12.75" hidden="1" customHeight="1" x14ac:dyDescent="0.2"/>
    <row r="26340" ht="12.75" hidden="1" customHeight="1" x14ac:dyDescent="0.2"/>
    <row r="26341" ht="12.75" hidden="1" customHeight="1" x14ac:dyDescent="0.2"/>
    <row r="26342" ht="12.75" hidden="1" customHeight="1" x14ac:dyDescent="0.2"/>
    <row r="26343" ht="12.75" hidden="1" customHeight="1" x14ac:dyDescent="0.2"/>
    <row r="26344" ht="12.75" hidden="1" customHeight="1" x14ac:dyDescent="0.2"/>
    <row r="26345" ht="12.75" hidden="1" customHeight="1" x14ac:dyDescent="0.2"/>
    <row r="26346" ht="12.75" hidden="1" customHeight="1" x14ac:dyDescent="0.2"/>
    <row r="26347" ht="12.75" hidden="1" customHeight="1" x14ac:dyDescent="0.2"/>
    <row r="26348" ht="12.75" hidden="1" customHeight="1" x14ac:dyDescent="0.2"/>
    <row r="26349" ht="12.75" hidden="1" customHeight="1" x14ac:dyDescent="0.2"/>
    <row r="26350" ht="12.75" hidden="1" customHeight="1" x14ac:dyDescent="0.2"/>
    <row r="26351" ht="12.75" hidden="1" customHeight="1" x14ac:dyDescent="0.2"/>
    <row r="26352" ht="12.75" hidden="1" customHeight="1" x14ac:dyDescent="0.2"/>
    <row r="26353" ht="12.75" hidden="1" customHeight="1" x14ac:dyDescent="0.2"/>
    <row r="26354" ht="12.75" hidden="1" customHeight="1" x14ac:dyDescent="0.2"/>
    <row r="26355" ht="12.75" hidden="1" customHeight="1" x14ac:dyDescent="0.2"/>
    <row r="26356" ht="12.75" hidden="1" customHeight="1" x14ac:dyDescent="0.2"/>
    <row r="26357" ht="12.75" hidden="1" customHeight="1" x14ac:dyDescent="0.2"/>
    <row r="26358" ht="12.75" hidden="1" customHeight="1" x14ac:dyDescent="0.2"/>
    <row r="26359" ht="12.75" hidden="1" customHeight="1" x14ac:dyDescent="0.2"/>
    <row r="26360" ht="12.75" hidden="1" customHeight="1" x14ac:dyDescent="0.2"/>
    <row r="26361" ht="12.75" hidden="1" customHeight="1" x14ac:dyDescent="0.2"/>
    <row r="26362" ht="12.75" hidden="1" customHeight="1" x14ac:dyDescent="0.2"/>
    <row r="26363" ht="12.75" hidden="1" customHeight="1" x14ac:dyDescent="0.2"/>
    <row r="26364" ht="12.75" hidden="1" customHeight="1" x14ac:dyDescent="0.2"/>
    <row r="26365" ht="12.75" hidden="1" customHeight="1" x14ac:dyDescent="0.2"/>
    <row r="26366" ht="12.75" hidden="1" customHeight="1" x14ac:dyDescent="0.2"/>
    <row r="26367" ht="12.75" hidden="1" customHeight="1" x14ac:dyDescent="0.2"/>
    <row r="26368" ht="12.75" hidden="1" customHeight="1" x14ac:dyDescent="0.2"/>
    <row r="26369" ht="12.75" hidden="1" customHeight="1" x14ac:dyDescent="0.2"/>
    <row r="26370" ht="12.75" hidden="1" customHeight="1" x14ac:dyDescent="0.2"/>
    <row r="26371" ht="12.75" hidden="1" customHeight="1" x14ac:dyDescent="0.2"/>
    <row r="26372" ht="12.75" hidden="1" customHeight="1" x14ac:dyDescent="0.2"/>
    <row r="26373" ht="12.75" hidden="1" customHeight="1" x14ac:dyDescent="0.2"/>
    <row r="26374" ht="12.75" hidden="1" customHeight="1" x14ac:dyDescent="0.2"/>
    <row r="26375" ht="12.75" hidden="1" customHeight="1" x14ac:dyDescent="0.2"/>
    <row r="26376" ht="12.75" hidden="1" customHeight="1" x14ac:dyDescent="0.2"/>
    <row r="26377" ht="12.75" hidden="1" customHeight="1" x14ac:dyDescent="0.2"/>
    <row r="26378" ht="12.75" hidden="1" customHeight="1" x14ac:dyDescent="0.2"/>
    <row r="26379" ht="12.75" hidden="1" customHeight="1" x14ac:dyDescent="0.2"/>
    <row r="26380" ht="12.75" hidden="1" customHeight="1" x14ac:dyDescent="0.2"/>
    <row r="26381" ht="12.75" hidden="1" customHeight="1" x14ac:dyDescent="0.2"/>
    <row r="26382" ht="12.75" hidden="1" customHeight="1" x14ac:dyDescent="0.2"/>
    <row r="26383" ht="12.75" hidden="1" customHeight="1" x14ac:dyDescent="0.2"/>
    <row r="26384" ht="12.75" hidden="1" customHeight="1" x14ac:dyDescent="0.2"/>
    <row r="26385" ht="12.75" hidden="1" customHeight="1" x14ac:dyDescent="0.2"/>
    <row r="26386" ht="12.75" hidden="1" customHeight="1" x14ac:dyDescent="0.2"/>
    <row r="26387" ht="12.75" hidden="1" customHeight="1" x14ac:dyDescent="0.2"/>
    <row r="26388" ht="12.75" hidden="1" customHeight="1" x14ac:dyDescent="0.2"/>
    <row r="26389" ht="12.75" hidden="1" customHeight="1" x14ac:dyDescent="0.2"/>
    <row r="26390" ht="12.75" hidden="1" customHeight="1" x14ac:dyDescent="0.2"/>
    <row r="26391" ht="12.75" hidden="1" customHeight="1" x14ac:dyDescent="0.2"/>
    <row r="26392" ht="12.75" hidden="1" customHeight="1" x14ac:dyDescent="0.2"/>
    <row r="26393" ht="12.75" hidden="1" customHeight="1" x14ac:dyDescent="0.2"/>
    <row r="26394" ht="12.75" hidden="1" customHeight="1" x14ac:dyDescent="0.2"/>
    <row r="26395" ht="12.75" hidden="1" customHeight="1" x14ac:dyDescent="0.2"/>
    <row r="26396" ht="12.75" hidden="1" customHeight="1" x14ac:dyDescent="0.2"/>
    <row r="26397" ht="12.75" hidden="1" customHeight="1" x14ac:dyDescent="0.2"/>
    <row r="26398" ht="12.75" hidden="1" customHeight="1" x14ac:dyDescent="0.2"/>
    <row r="26399" ht="12.75" hidden="1" customHeight="1" x14ac:dyDescent="0.2"/>
    <row r="26400" ht="12.75" hidden="1" customHeight="1" x14ac:dyDescent="0.2"/>
    <row r="26401" ht="12.75" hidden="1" customHeight="1" x14ac:dyDescent="0.2"/>
    <row r="26402" ht="12.75" hidden="1" customHeight="1" x14ac:dyDescent="0.2"/>
    <row r="26403" ht="12.75" hidden="1" customHeight="1" x14ac:dyDescent="0.2"/>
    <row r="26404" ht="12.75" hidden="1" customHeight="1" x14ac:dyDescent="0.2"/>
    <row r="26405" ht="12.75" hidden="1" customHeight="1" x14ac:dyDescent="0.2"/>
    <row r="26406" ht="12.75" hidden="1" customHeight="1" x14ac:dyDescent="0.2"/>
    <row r="26407" ht="12.75" hidden="1" customHeight="1" x14ac:dyDescent="0.2"/>
    <row r="26408" ht="12.75" hidden="1" customHeight="1" x14ac:dyDescent="0.2"/>
    <row r="26409" ht="12.75" hidden="1" customHeight="1" x14ac:dyDescent="0.2"/>
    <row r="26410" ht="12.75" hidden="1" customHeight="1" x14ac:dyDescent="0.2"/>
    <row r="26411" ht="12.75" hidden="1" customHeight="1" x14ac:dyDescent="0.2"/>
    <row r="26412" ht="12.75" hidden="1" customHeight="1" x14ac:dyDescent="0.2"/>
    <row r="26413" ht="12.75" hidden="1" customHeight="1" x14ac:dyDescent="0.2"/>
    <row r="26414" ht="12.75" hidden="1" customHeight="1" x14ac:dyDescent="0.2"/>
    <row r="26415" ht="12.75" hidden="1" customHeight="1" x14ac:dyDescent="0.2"/>
    <row r="26416" ht="12.75" hidden="1" customHeight="1" x14ac:dyDescent="0.2"/>
    <row r="26417" ht="12.75" hidden="1" customHeight="1" x14ac:dyDescent="0.2"/>
    <row r="26418" ht="12.75" hidden="1" customHeight="1" x14ac:dyDescent="0.2"/>
    <row r="26419" ht="12.75" hidden="1" customHeight="1" x14ac:dyDescent="0.2"/>
    <row r="26420" ht="12.75" hidden="1" customHeight="1" x14ac:dyDescent="0.2"/>
    <row r="26421" ht="12.75" hidden="1" customHeight="1" x14ac:dyDescent="0.2"/>
    <row r="26422" ht="12.75" hidden="1" customHeight="1" x14ac:dyDescent="0.2"/>
    <row r="26423" ht="12.75" hidden="1" customHeight="1" x14ac:dyDescent="0.2"/>
    <row r="26424" ht="12.75" hidden="1" customHeight="1" x14ac:dyDescent="0.2"/>
    <row r="26425" ht="12.75" hidden="1" customHeight="1" x14ac:dyDescent="0.2"/>
    <row r="26426" ht="12.75" hidden="1" customHeight="1" x14ac:dyDescent="0.2"/>
    <row r="26427" ht="12.75" hidden="1" customHeight="1" x14ac:dyDescent="0.2"/>
    <row r="26428" ht="12.75" hidden="1" customHeight="1" x14ac:dyDescent="0.2"/>
    <row r="26429" ht="12.75" hidden="1" customHeight="1" x14ac:dyDescent="0.2"/>
    <row r="26430" ht="12.75" hidden="1" customHeight="1" x14ac:dyDescent="0.2"/>
    <row r="26431" ht="12.75" hidden="1" customHeight="1" x14ac:dyDescent="0.2"/>
    <row r="26432" ht="12.75" hidden="1" customHeight="1" x14ac:dyDescent="0.2"/>
    <row r="26433" ht="12.75" hidden="1" customHeight="1" x14ac:dyDescent="0.2"/>
    <row r="26434" ht="12.75" hidden="1" customHeight="1" x14ac:dyDescent="0.2"/>
    <row r="26435" ht="12.75" hidden="1" customHeight="1" x14ac:dyDescent="0.2"/>
    <row r="26436" ht="12.75" hidden="1" customHeight="1" x14ac:dyDescent="0.2"/>
    <row r="26437" ht="12.75" hidden="1" customHeight="1" x14ac:dyDescent="0.2"/>
    <row r="26438" ht="12.75" hidden="1" customHeight="1" x14ac:dyDescent="0.2"/>
    <row r="26439" ht="12.75" hidden="1" customHeight="1" x14ac:dyDescent="0.2"/>
    <row r="26440" ht="12.75" hidden="1" customHeight="1" x14ac:dyDescent="0.2"/>
    <row r="26441" ht="12.75" hidden="1" customHeight="1" x14ac:dyDescent="0.2"/>
    <row r="26442" ht="12.75" hidden="1" customHeight="1" x14ac:dyDescent="0.2"/>
    <row r="26443" ht="12.75" hidden="1" customHeight="1" x14ac:dyDescent="0.2"/>
    <row r="26444" ht="12.75" hidden="1" customHeight="1" x14ac:dyDescent="0.2"/>
    <row r="26445" ht="12.75" hidden="1" customHeight="1" x14ac:dyDescent="0.2"/>
    <row r="26446" ht="12.75" hidden="1" customHeight="1" x14ac:dyDescent="0.2"/>
    <row r="26447" ht="12.75" hidden="1" customHeight="1" x14ac:dyDescent="0.2"/>
    <row r="26448" ht="12.75" hidden="1" customHeight="1" x14ac:dyDescent="0.2"/>
    <row r="26449" ht="12.75" hidden="1" customHeight="1" x14ac:dyDescent="0.2"/>
    <row r="26450" ht="12.75" hidden="1" customHeight="1" x14ac:dyDescent="0.2"/>
    <row r="26451" ht="12.75" hidden="1" customHeight="1" x14ac:dyDescent="0.2"/>
    <row r="26452" ht="12.75" hidden="1" customHeight="1" x14ac:dyDescent="0.2"/>
    <row r="26453" ht="12.75" hidden="1" customHeight="1" x14ac:dyDescent="0.2"/>
    <row r="26454" ht="12.75" hidden="1" customHeight="1" x14ac:dyDescent="0.2"/>
    <row r="26455" ht="12.75" hidden="1" customHeight="1" x14ac:dyDescent="0.2"/>
    <row r="26456" ht="12.75" hidden="1" customHeight="1" x14ac:dyDescent="0.2"/>
    <row r="26457" ht="12.75" hidden="1" customHeight="1" x14ac:dyDescent="0.2"/>
    <row r="26458" ht="12.75" hidden="1" customHeight="1" x14ac:dyDescent="0.2"/>
    <row r="26459" ht="12.75" hidden="1" customHeight="1" x14ac:dyDescent="0.2"/>
    <row r="26460" ht="12.75" hidden="1" customHeight="1" x14ac:dyDescent="0.2"/>
    <row r="26461" ht="12.75" hidden="1" customHeight="1" x14ac:dyDescent="0.2"/>
    <row r="26462" ht="12.75" hidden="1" customHeight="1" x14ac:dyDescent="0.2"/>
    <row r="26463" ht="12.75" hidden="1" customHeight="1" x14ac:dyDescent="0.2"/>
    <row r="26464" ht="12.75" hidden="1" customHeight="1" x14ac:dyDescent="0.2"/>
    <row r="26465" ht="12.75" hidden="1" customHeight="1" x14ac:dyDescent="0.2"/>
    <row r="26466" ht="12.75" hidden="1" customHeight="1" x14ac:dyDescent="0.2"/>
    <row r="26467" ht="12.75" hidden="1" customHeight="1" x14ac:dyDescent="0.2"/>
    <row r="26468" ht="12.75" hidden="1" customHeight="1" x14ac:dyDescent="0.2"/>
    <row r="26469" ht="12.75" hidden="1" customHeight="1" x14ac:dyDescent="0.2"/>
    <row r="26470" ht="12.75" hidden="1" customHeight="1" x14ac:dyDescent="0.2"/>
    <row r="26471" ht="12.75" hidden="1" customHeight="1" x14ac:dyDescent="0.2"/>
    <row r="26472" ht="12.75" hidden="1" customHeight="1" x14ac:dyDescent="0.2"/>
    <row r="26473" ht="12.75" hidden="1" customHeight="1" x14ac:dyDescent="0.2"/>
    <row r="26474" ht="12.75" hidden="1" customHeight="1" x14ac:dyDescent="0.2"/>
    <row r="26475" ht="12.75" hidden="1" customHeight="1" x14ac:dyDescent="0.2"/>
    <row r="26476" ht="12.75" hidden="1" customHeight="1" x14ac:dyDescent="0.2"/>
    <row r="26477" ht="12.75" hidden="1" customHeight="1" x14ac:dyDescent="0.2"/>
    <row r="26478" ht="12.75" hidden="1" customHeight="1" x14ac:dyDescent="0.2"/>
    <row r="26479" ht="12.75" hidden="1" customHeight="1" x14ac:dyDescent="0.2"/>
    <row r="26480" ht="12.75" hidden="1" customHeight="1" x14ac:dyDescent="0.2"/>
    <row r="26481" ht="12.75" hidden="1" customHeight="1" x14ac:dyDescent="0.2"/>
    <row r="26482" ht="12.75" hidden="1" customHeight="1" x14ac:dyDescent="0.2"/>
    <row r="26483" ht="12.75" hidden="1" customHeight="1" x14ac:dyDescent="0.2"/>
    <row r="26484" ht="12.75" hidden="1" customHeight="1" x14ac:dyDescent="0.2"/>
    <row r="26485" ht="12.75" hidden="1" customHeight="1" x14ac:dyDescent="0.2"/>
    <row r="26486" ht="12.75" hidden="1" customHeight="1" x14ac:dyDescent="0.2"/>
    <row r="26487" ht="12.75" hidden="1" customHeight="1" x14ac:dyDescent="0.2"/>
    <row r="26488" ht="12.75" hidden="1" customHeight="1" x14ac:dyDescent="0.2"/>
    <row r="26489" ht="12.75" hidden="1" customHeight="1" x14ac:dyDescent="0.2"/>
    <row r="26490" ht="12.75" hidden="1" customHeight="1" x14ac:dyDescent="0.2"/>
    <row r="26491" ht="12.75" hidden="1" customHeight="1" x14ac:dyDescent="0.2"/>
    <row r="26492" ht="12.75" hidden="1" customHeight="1" x14ac:dyDescent="0.2"/>
    <row r="26493" ht="12.75" hidden="1" customHeight="1" x14ac:dyDescent="0.2"/>
    <row r="26494" ht="12.75" hidden="1" customHeight="1" x14ac:dyDescent="0.2"/>
    <row r="26495" ht="12.75" hidden="1" customHeight="1" x14ac:dyDescent="0.2"/>
    <row r="26496" ht="12.75" hidden="1" customHeight="1" x14ac:dyDescent="0.2"/>
    <row r="26497" ht="12.75" hidden="1" customHeight="1" x14ac:dyDescent="0.2"/>
    <row r="26498" ht="12.75" hidden="1" customHeight="1" x14ac:dyDescent="0.2"/>
    <row r="26499" ht="12.75" hidden="1" customHeight="1" x14ac:dyDescent="0.2"/>
    <row r="26500" ht="12.75" hidden="1" customHeight="1" x14ac:dyDescent="0.2"/>
    <row r="26501" ht="12.75" hidden="1" customHeight="1" x14ac:dyDescent="0.2"/>
    <row r="26502" ht="12.75" hidden="1" customHeight="1" x14ac:dyDescent="0.2"/>
    <row r="26503" ht="12.75" hidden="1" customHeight="1" x14ac:dyDescent="0.2"/>
    <row r="26504" ht="12.75" hidden="1" customHeight="1" x14ac:dyDescent="0.2"/>
    <row r="26505" ht="12.75" hidden="1" customHeight="1" x14ac:dyDescent="0.2"/>
    <row r="26506" ht="12.75" hidden="1" customHeight="1" x14ac:dyDescent="0.2"/>
    <row r="26507" ht="12.75" hidden="1" customHeight="1" x14ac:dyDescent="0.2"/>
    <row r="26508" ht="12.75" hidden="1" customHeight="1" x14ac:dyDescent="0.2"/>
    <row r="26509" ht="12.75" hidden="1" customHeight="1" x14ac:dyDescent="0.2"/>
    <row r="26510" ht="12.75" hidden="1" customHeight="1" x14ac:dyDescent="0.2"/>
    <row r="26511" ht="12.75" hidden="1" customHeight="1" x14ac:dyDescent="0.2"/>
    <row r="26512" ht="12.75" hidden="1" customHeight="1" x14ac:dyDescent="0.2"/>
    <row r="26513" ht="12.75" hidden="1" customHeight="1" x14ac:dyDescent="0.2"/>
    <row r="26514" ht="12.75" hidden="1" customHeight="1" x14ac:dyDescent="0.2"/>
    <row r="26515" ht="12.75" hidden="1" customHeight="1" x14ac:dyDescent="0.2"/>
    <row r="26516" ht="12.75" hidden="1" customHeight="1" x14ac:dyDescent="0.2"/>
    <row r="26517" ht="12.75" hidden="1" customHeight="1" x14ac:dyDescent="0.2"/>
    <row r="26518" ht="12.75" hidden="1" customHeight="1" x14ac:dyDescent="0.2"/>
    <row r="26519" ht="12.75" hidden="1" customHeight="1" x14ac:dyDescent="0.2"/>
    <row r="26520" ht="12.75" hidden="1" customHeight="1" x14ac:dyDescent="0.2"/>
    <row r="26521" ht="12.75" hidden="1" customHeight="1" x14ac:dyDescent="0.2"/>
    <row r="26522" ht="12.75" hidden="1" customHeight="1" x14ac:dyDescent="0.2"/>
    <row r="26523" ht="12.75" hidden="1" customHeight="1" x14ac:dyDescent="0.2"/>
    <row r="26524" ht="12.75" hidden="1" customHeight="1" x14ac:dyDescent="0.2"/>
    <row r="26525" ht="12.75" hidden="1" customHeight="1" x14ac:dyDescent="0.2"/>
    <row r="26526" ht="12.75" hidden="1" customHeight="1" x14ac:dyDescent="0.2"/>
    <row r="26527" ht="12.75" hidden="1" customHeight="1" x14ac:dyDescent="0.2"/>
    <row r="26528" ht="12.75" hidden="1" customHeight="1" x14ac:dyDescent="0.2"/>
    <row r="26529" ht="12.75" hidden="1" customHeight="1" x14ac:dyDescent="0.2"/>
    <row r="26530" ht="12.75" hidden="1" customHeight="1" x14ac:dyDescent="0.2"/>
    <row r="26531" ht="12.75" hidden="1" customHeight="1" x14ac:dyDescent="0.2"/>
    <row r="26532" ht="12.75" hidden="1" customHeight="1" x14ac:dyDescent="0.2"/>
    <row r="26533" ht="12.75" hidden="1" customHeight="1" x14ac:dyDescent="0.2"/>
    <row r="26534" ht="12.75" hidden="1" customHeight="1" x14ac:dyDescent="0.2"/>
    <row r="26535" ht="12.75" hidden="1" customHeight="1" x14ac:dyDescent="0.2"/>
    <row r="26536" ht="12.75" hidden="1" customHeight="1" x14ac:dyDescent="0.2"/>
    <row r="26537" ht="12.75" hidden="1" customHeight="1" x14ac:dyDescent="0.2"/>
    <row r="26538" ht="12.75" hidden="1" customHeight="1" x14ac:dyDescent="0.2"/>
    <row r="26539" ht="12.75" hidden="1" customHeight="1" x14ac:dyDescent="0.2"/>
    <row r="26540" ht="12.75" hidden="1" customHeight="1" x14ac:dyDescent="0.2"/>
    <row r="26541" ht="12.75" hidden="1" customHeight="1" x14ac:dyDescent="0.2"/>
    <row r="26542" ht="12.75" hidden="1" customHeight="1" x14ac:dyDescent="0.2"/>
    <row r="26543" ht="12.75" hidden="1" customHeight="1" x14ac:dyDescent="0.2"/>
    <row r="26544" ht="12.75" hidden="1" customHeight="1" x14ac:dyDescent="0.2"/>
    <row r="26545" ht="12.75" hidden="1" customHeight="1" x14ac:dyDescent="0.2"/>
    <row r="26546" ht="12.75" hidden="1" customHeight="1" x14ac:dyDescent="0.2"/>
    <row r="26547" ht="12.75" hidden="1" customHeight="1" x14ac:dyDescent="0.2"/>
    <row r="26548" ht="12.75" hidden="1" customHeight="1" x14ac:dyDescent="0.2"/>
    <row r="26549" ht="12.75" hidden="1" customHeight="1" x14ac:dyDescent="0.2"/>
    <row r="26550" ht="12.75" hidden="1" customHeight="1" x14ac:dyDescent="0.2"/>
    <row r="26551" ht="12.75" hidden="1" customHeight="1" x14ac:dyDescent="0.2"/>
    <row r="26552" ht="12.75" hidden="1" customHeight="1" x14ac:dyDescent="0.2"/>
    <row r="26553" ht="12.75" hidden="1" customHeight="1" x14ac:dyDescent="0.2"/>
    <row r="26554" ht="12.75" hidden="1" customHeight="1" x14ac:dyDescent="0.2"/>
    <row r="26555" ht="12.75" hidden="1" customHeight="1" x14ac:dyDescent="0.2"/>
    <row r="26556" ht="12.75" hidden="1" customHeight="1" x14ac:dyDescent="0.2"/>
    <row r="26557" ht="12.75" hidden="1" customHeight="1" x14ac:dyDescent="0.2"/>
    <row r="26558" ht="12.75" hidden="1" customHeight="1" x14ac:dyDescent="0.2"/>
    <row r="26559" ht="12.75" hidden="1" customHeight="1" x14ac:dyDescent="0.2"/>
    <row r="26560" ht="12.75" hidden="1" customHeight="1" x14ac:dyDescent="0.2"/>
    <row r="26561" ht="12.75" hidden="1" customHeight="1" x14ac:dyDescent="0.2"/>
    <row r="26562" ht="12.75" hidden="1" customHeight="1" x14ac:dyDescent="0.2"/>
    <row r="26563" ht="12.75" hidden="1" customHeight="1" x14ac:dyDescent="0.2"/>
    <row r="26564" ht="12.75" hidden="1" customHeight="1" x14ac:dyDescent="0.2"/>
    <row r="26565" ht="12.75" hidden="1" customHeight="1" x14ac:dyDescent="0.2"/>
    <row r="26566" ht="12.75" hidden="1" customHeight="1" x14ac:dyDescent="0.2"/>
    <row r="26567" ht="12.75" hidden="1" customHeight="1" x14ac:dyDescent="0.2"/>
    <row r="26568" ht="12.75" hidden="1" customHeight="1" x14ac:dyDescent="0.2"/>
    <row r="26569" ht="12.75" hidden="1" customHeight="1" x14ac:dyDescent="0.2"/>
    <row r="26570" ht="12.75" hidden="1" customHeight="1" x14ac:dyDescent="0.2"/>
    <row r="26571" ht="12.75" hidden="1" customHeight="1" x14ac:dyDescent="0.2"/>
    <row r="26572" ht="12.75" hidden="1" customHeight="1" x14ac:dyDescent="0.2"/>
    <row r="26573" ht="12.75" hidden="1" customHeight="1" x14ac:dyDescent="0.2"/>
    <row r="26574" ht="12.75" hidden="1" customHeight="1" x14ac:dyDescent="0.2"/>
    <row r="26575" ht="12.75" hidden="1" customHeight="1" x14ac:dyDescent="0.2"/>
    <row r="26576" ht="12.75" hidden="1" customHeight="1" x14ac:dyDescent="0.2"/>
    <row r="26577" ht="12.75" hidden="1" customHeight="1" x14ac:dyDescent="0.2"/>
    <row r="26578" ht="12.75" hidden="1" customHeight="1" x14ac:dyDescent="0.2"/>
    <row r="26579" ht="12.75" hidden="1" customHeight="1" x14ac:dyDescent="0.2"/>
    <row r="26580" ht="12.75" hidden="1" customHeight="1" x14ac:dyDescent="0.2"/>
    <row r="26581" ht="12.75" hidden="1" customHeight="1" x14ac:dyDescent="0.2"/>
    <row r="26582" ht="12.75" hidden="1" customHeight="1" x14ac:dyDescent="0.2"/>
    <row r="26583" ht="12.75" hidden="1" customHeight="1" x14ac:dyDescent="0.2"/>
    <row r="26584" ht="12.75" hidden="1" customHeight="1" x14ac:dyDescent="0.2"/>
    <row r="26585" ht="12.75" hidden="1" customHeight="1" x14ac:dyDescent="0.2"/>
    <row r="26586" ht="12.75" hidden="1" customHeight="1" x14ac:dyDescent="0.2"/>
    <row r="26587" ht="12.75" hidden="1" customHeight="1" x14ac:dyDescent="0.2"/>
    <row r="26588" ht="12.75" hidden="1" customHeight="1" x14ac:dyDescent="0.2"/>
    <row r="26589" ht="12.75" hidden="1" customHeight="1" x14ac:dyDescent="0.2"/>
    <row r="26590" ht="12.75" hidden="1" customHeight="1" x14ac:dyDescent="0.2"/>
    <row r="26591" ht="12.75" hidden="1" customHeight="1" x14ac:dyDescent="0.2"/>
    <row r="26592" ht="12.75" hidden="1" customHeight="1" x14ac:dyDescent="0.2"/>
    <row r="26593" ht="12.75" hidden="1" customHeight="1" x14ac:dyDescent="0.2"/>
    <row r="26594" ht="12.75" hidden="1" customHeight="1" x14ac:dyDescent="0.2"/>
    <row r="26595" ht="12.75" hidden="1" customHeight="1" x14ac:dyDescent="0.2"/>
    <row r="26596" ht="12.75" hidden="1" customHeight="1" x14ac:dyDescent="0.2"/>
    <row r="26597" ht="12.75" hidden="1" customHeight="1" x14ac:dyDescent="0.2"/>
    <row r="26598" ht="12.75" hidden="1" customHeight="1" x14ac:dyDescent="0.2"/>
    <row r="26599" ht="12.75" hidden="1" customHeight="1" x14ac:dyDescent="0.2"/>
    <row r="26600" ht="12.75" hidden="1" customHeight="1" x14ac:dyDescent="0.2"/>
    <row r="26601" ht="12.75" hidden="1" customHeight="1" x14ac:dyDescent="0.2"/>
    <row r="26602" ht="12.75" hidden="1" customHeight="1" x14ac:dyDescent="0.2"/>
    <row r="26603" ht="12.75" hidden="1" customHeight="1" x14ac:dyDescent="0.2"/>
    <row r="26604" ht="12.75" hidden="1" customHeight="1" x14ac:dyDescent="0.2"/>
    <row r="26605" ht="12.75" hidden="1" customHeight="1" x14ac:dyDescent="0.2"/>
    <row r="26606" ht="12.75" hidden="1" customHeight="1" x14ac:dyDescent="0.2"/>
    <row r="26607" ht="12.75" hidden="1" customHeight="1" x14ac:dyDescent="0.2"/>
    <row r="26608" ht="12.75" hidden="1" customHeight="1" x14ac:dyDescent="0.2"/>
    <row r="26609" ht="12.75" hidden="1" customHeight="1" x14ac:dyDescent="0.2"/>
    <row r="26610" ht="12.75" hidden="1" customHeight="1" x14ac:dyDescent="0.2"/>
    <row r="26611" ht="12.75" hidden="1" customHeight="1" x14ac:dyDescent="0.2"/>
    <row r="26612" ht="12.75" hidden="1" customHeight="1" x14ac:dyDescent="0.2"/>
    <row r="26613" ht="12.75" hidden="1" customHeight="1" x14ac:dyDescent="0.2"/>
    <row r="26614" ht="12.75" hidden="1" customHeight="1" x14ac:dyDescent="0.2"/>
    <row r="26615" ht="12.75" hidden="1" customHeight="1" x14ac:dyDescent="0.2"/>
    <row r="26616" ht="12.75" hidden="1" customHeight="1" x14ac:dyDescent="0.2"/>
    <row r="26617" ht="12.75" hidden="1" customHeight="1" x14ac:dyDescent="0.2"/>
    <row r="26618" ht="12.75" hidden="1" customHeight="1" x14ac:dyDescent="0.2"/>
    <row r="26619" ht="12.75" hidden="1" customHeight="1" x14ac:dyDescent="0.2"/>
    <row r="26620" ht="12.75" hidden="1" customHeight="1" x14ac:dyDescent="0.2"/>
    <row r="26621" ht="12.75" hidden="1" customHeight="1" x14ac:dyDescent="0.2"/>
    <row r="26622" ht="12.75" hidden="1" customHeight="1" x14ac:dyDescent="0.2"/>
    <row r="26623" ht="12.75" hidden="1" customHeight="1" x14ac:dyDescent="0.2"/>
    <row r="26624" ht="12.75" hidden="1" customHeight="1" x14ac:dyDescent="0.2"/>
    <row r="26625" ht="12.75" hidden="1" customHeight="1" x14ac:dyDescent="0.2"/>
    <row r="26626" ht="12.75" hidden="1" customHeight="1" x14ac:dyDescent="0.2"/>
    <row r="26627" ht="12.75" hidden="1" customHeight="1" x14ac:dyDescent="0.2"/>
    <row r="26628" ht="12.75" hidden="1" customHeight="1" x14ac:dyDescent="0.2"/>
    <row r="26629" ht="12.75" hidden="1" customHeight="1" x14ac:dyDescent="0.2"/>
    <row r="26630" ht="12.75" hidden="1" customHeight="1" x14ac:dyDescent="0.2"/>
    <row r="26631" ht="12.75" hidden="1" customHeight="1" x14ac:dyDescent="0.2"/>
    <row r="26632" ht="12.75" hidden="1" customHeight="1" x14ac:dyDescent="0.2"/>
    <row r="26633" ht="12.75" hidden="1" customHeight="1" x14ac:dyDescent="0.2"/>
    <row r="26634" ht="12.75" hidden="1" customHeight="1" x14ac:dyDescent="0.2"/>
    <row r="26635" ht="12.75" hidden="1" customHeight="1" x14ac:dyDescent="0.2"/>
    <row r="26636" ht="12.75" hidden="1" customHeight="1" x14ac:dyDescent="0.2"/>
    <row r="26637" ht="12.75" hidden="1" customHeight="1" x14ac:dyDescent="0.2"/>
    <row r="26638" ht="12.75" hidden="1" customHeight="1" x14ac:dyDescent="0.2"/>
    <row r="26639" ht="12.75" hidden="1" customHeight="1" x14ac:dyDescent="0.2"/>
    <row r="26640" ht="12.75" hidden="1" customHeight="1" x14ac:dyDescent="0.2"/>
    <row r="26641" ht="12.75" hidden="1" customHeight="1" x14ac:dyDescent="0.2"/>
    <row r="26642" ht="12.75" hidden="1" customHeight="1" x14ac:dyDescent="0.2"/>
    <row r="26643" ht="12.75" hidden="1" customHeight="1" x14ac:dyDescent="0.2"/>
    <row r="26644" ht="12.75" hidden="1" customHeight="1" x14ac:dyDescent="0.2"/>
    <row r="26645" ht="12.75" hidden="1" customHeight="1" x14ac:dyDescent="0.2"/>
    <row r="26646" ht="12.75" hidden="1" customHeight="1" x14ac:dyDescent="0.2"/>
    <row r="26647" ht="12.75" hidden="1" customHeight="1" x14ac:dyDescent="0.2"/>
    <row r="26648" ht="12.75" hidden="1" customHeight="1" x14ac:dyDescent="0.2"/>
    <row r="26649" ht="12.75" hidden="1" customHeight="1" x14ac:dyDescent="0.2"/>
    <row r="26650" ht="12.75" hidden="1" customHeight="1" x14ac:dyDescent="0.2"/>
    <row r="26651" ht="12.75" hidden="1" customHeight="1" x14ac:dyDescent="0.2"/>
    <row r="26652" ht="12.75" hidden="1" customHeight="1" x14ac:dyDescent="0.2"/>
    <row r="26653" ht="12.75" hidden="1" customHeight="1" x14ac:dyDescent="0.2"/>
    <row r="26654" ht="12.75" hidden="1" customHeight="1" x14ac:dyDescent="0.2"/>
    <row r="26655" ht="12.75" hidden="1" customHeight="1" x14ac:dyDescent="0.2"/>
    <row r="26656" ht="12.75" hidden="1" customHeight="1" x14ac:dyDescent="0.2"/>
    <row r="26657" ht="12.75" hidden="1" customHeight="1" x14ac:dyDescent="0.2"/>
    <row r="26658" ht="12.75" hidden="1" customHeight="1" x14ac:dyDescent="0.2"/>
    <row r="26659" ht="12.75" hidden="1" customHeight="1" x14ac:dyDescent="0.2"/>
    <row r="26660" ht="12.75" hidden="1" customHeight="1" x14ac:dyDescent="0.2"/>
    <row r="26661" ht="12.75" hidden="1" customHeight="1" x14ac:dyDescent="0.2"/>
    <row r="26662" ht="12.75" hidden="1" customHeight="1" x14ac:dyDescent="0.2"/>
    <row r="26663" ht="12.75" hidden="1" customHeight="1" x14ac:dyDescent="0.2"/>
    <row r="26664" ht="12.75" hidden="1" customHeight="1" x14ac:dyDescent="0.2"/>
    <row r="26665" ht="12.75" hidden="1" customHeight="1" x14ac:dyDescent="0.2"/>
    <row r="26666" ht="12.75" hidden="1" customHeight="1" x14ac:dyDescent="0.2"/>
    <row r="26667" ht="12.75" hidden="1" customHeight="1" x14ac:dyDescent="0.2"/>
    <row r="26668" ht="12.75" hidden="1" customHeight="1" x14ac:dyDescent="0.2"/>
    <row r="26669" ht="12.75" hidden="1" customHeight="1" x14ac:dyDescent="0.2"/>
    <row r="26670" ht="12.75" hidden="1" customHeight="1" x14ac:dyDescent="0.2"/>
    <row r="26671" ht="12.75" hidden="1" customHeight="1" x14ac:dyDescent="0.2"/>
    <row r="26672" ht="12.75" hidden="1" customHeight="1" x14ac:dyDescent="0.2"/>
    <row r="26673" ht="12.75" hidden="1" customHeight="1" x14ac:dyDescent="0.2"/>
    <row r="26674" ht="12.75" hidden="1" customHeight="1" x14ac:dyDescent="0.2"/>
    <row r="26675" ht="12.75" hidden="1" customHeight="1" x14ac:dyDescent="0.2"/>
    <row r="26676" ht="12.75" hidden="1" customHeight="1" x14ac:dyDescent="0.2"/>
    <row r="26677" ht="12.75" hidden="1" customHeight="1" x14ac:dyDescent="0.2"/>
    <row r="26678" ht="12.75" hidden="1" customHeight="1" x14ac:dyDescent="0.2"/>
    <row r="26679" ht="12.75" hidden="1" customHeight="1" x14ac:dyDescent="0.2"/>
    <row r="26680" ht="12.75" hidden="1" customHeight="1" x14ac:dyDescent="0.2"/>
    <row r="26681" ht="12.75" hidden="1" customHeight="1" x14ac:dyDescent="0.2"/>
    <row r="26682" ht="12.75" hidden="1" customHeight="1" x14ac:dyDescent="0.2"/>
    <row r="26683" ht="12.75" hidden="1" customHeight="1" x14ac:dyDescent="0.2"/>
    <row r="26684" ht="12.75" hidden="1" customHeight="1" x14ac:dyDescent="0.2"/>
    <row r="26685" ht="12.75" hidden="1" customHeight="1" x14ac:dyDescent="0.2"/>
    <row r="26686" ht="12.75" hidden="1" customHeight="1" x14ac:dyDescent="0.2"/>
    <row r="26687" ht="12.75" hidden="1" customHeight="1" x14ac:dyDescent="0.2"/>
    <row r="26688" ht="12.75" hidden="1" customHeight="1" x14ac:dyDescent="0.2"/>
    <row r="26689" ht="12.75" hidden="1" customHeight="1" x14ac:dyDescent="0.2"/>
    <row r="26690" ht="12.75" hidden="1" customHeight="1" x14ac:dyDescent="0.2"/>
    <row r="26691" ht="12.75" hidden="1" customHeight="1" x14ac:dyDescent="0.2"/>
    <row r="26692" ht="12.75" hidden="1" customHeight="1" x14ac:dyDescent="0.2"/>
    <row r="26693" ht="12.75" hidden="1" customHeight="1" x14ac:dyDescent="0.2"/>
    <row r="26694" ht="12.75" hidden="1" customHeight="1" x14ac:dyDescent="0.2"/>
    <row r="26695" ht="12.75" hidden="1" customHeight="1" x14ac:dyDescent="0.2"/>
    <row r="26696" ht="12.75" hidden="1" customHeight="1" x14ac:dyDescent="0.2"/>
    <row r="26697" ht="12.75" hidden="1" customHeight="1" x14ac:dyDescent="0.2"/>
    <row r="26698" ht="12.75" hidden="1" customHeight="1" x14ac:dyDescent="0.2"/>
    <row r="26699" ht="12.75" hidden="1" customHeight="1" x14ac:dyDescent="0.2"/>
    <row r="26700" ht="12.75" hidden="1" customHeight="1" x14ac:dyDescent="0.2"/>
    <row r="26701" ht="12.75" hidden="1" customHeight="1" x14ac:dyDescent="0.2"/>
    <row r="26702" ht="12.75" hidden="1" customHeight="1" x14ac:dyDescent="0.2"/>
    <row r="26703" ht="12.75" hidden="1" customHeight="1" x14ac:dyDescent="0.2"/>
    <row r="26704" ht="12.75" hidden="1" customHeight="1" x14ac:dyDescent="0.2"/>
    <row r="26705" ht="12.75" hidden="1" customHeight="1" x14ac:dyDescent="0.2"/>
    <row r="26706" ht="12.75" hidden="1" customHeight="1" x14ac:dyDescent="0.2"/>
    <row r="26707" ht="12.75" hidden="1" customHeight="1" x14ac:dyDescent="0.2"/>
    <row r="26708" ht="12.75" hidden="1" customHeight="1" x14ac:dyDescent="0.2"/>
    <row r="26709" ht="12.75" hidden="1" customHeight="1" x14ac:dyDescent="0.2"/>
    <row r="26710" ht="12.75" hidden="1" customHeight="1" x14ac:dyDescent="0.2"/>
    <row r="26711" ht="12.75" hidden="1" customHeight="1" x14ac:dyDescent="0.2"/>
    <row r="26712" ht="12.75" hidden="1" customHeight="1" x14ac:dyDescent="0.2"/>
    <row r="26713" ht="12.75" hidden="1" customHeight="1" x14ac:dyDescent="0.2"/>
    <row r="26714" ht="12.75" hidden="1" customHeight="1" x14ac:dyDescent="0.2"/>
    <row r="26715" ht="12.75" hidden="1" customHeight="1" x14ac:dyDescent="0.2"/>
    <row r="26716" ht="12.75" hidden="1" customHeight="1" x14ac:dyDescent="0.2"/>
    <row r="26717" ht="12.75" hidden="1" customHeight="1" x14ac:dyDescent="0.2"/>
    <row r="26718" ht="12.75" hidden="1" customHeight="1" x14ac:dyDescent="0.2"/>
    <row r="26719" ht="12.75" hidden="1" customHeight="1" x14ac:dyDescent="0.2"/>
    <row r="26720" ht="12.75" hidden="1" customHeight="1" x14ac:dyDescent="0.2"/>
    <row r="26721" ht="12.75" hidden="1" customHeight="1" x14ac:dyDescent="0.2"/>
    <row r="26722" ht="12.75" hidden="1" customHeight="1" x14ac:dyDescent="0.2"/>
    <row r="26723" ht="12.75" hidden="1" customHeight="1" x14ac:dyDescent="0.2"/>
    <row r="26724" ht="12.75" hidden="1" customHeight="1" x14ac:dyDescent="0.2"/>
    <row r="26725" ht="12.75" hidden="1" customHeight="1" x14ac:dyDescent="0.2"/>
    <row r="26726" ht="12.75" hidden="1" customHeight="1" x14ac:dyDescent="0.2"/>
    <row r="26727" ht="12.75" hidden="1" customHeight="1" x14ac:dyDescent="0.2"/>
    <row r="26728" ht="12.75" hidden="1" customHeight="1" x14ac:dyDescent="0.2"/>
    <row r="26729" ht="12.75" hidden="1" customHeight="1" x14ac:dyDescent="0.2"/>
    <row r="26730" ht="12.75" hidden="1" customHeight="1" x14ac:dyDescent="0.2"/>
    <row r="26731" ht="12.75" hidden="1" customHeight="1" x14ac:dyDescent="0.2"/>
    <row r="26732" ht="12.75" hidden="1" customHeight="1" x14ac:dyDescent="0.2"/>
    <row r="26733" ht="12.75" hidden="1" customHeight="1" x14ac:dyDescent="0.2"/>
    <row r="26734" ht="12.75" hidden="1" customHeight="1" x14ac:dyDescent="0.2"/>
    <row r="26735" ht="12.75" hidden="1" customHeight="1" x14ac:dyDescent="0.2"/>
    <row r="26736" ht="12.75" hidden="1" customHeight="1" x14ac:dyDescent="0.2"/>
    <row r="26737" ht="12.75" hidden="1" customHeight="1" x14ac:dyDescent="0.2"/>
    <row r="26738" ht="12.75" hidden="1" customHeight="1" x14ac:dyDescent="0.2"/>
    <row r="26739" ht="12.75" hidden="1" customHeight="1" x14ac:dyDescent="0.2"/>
    <row r="26740" ht="12.75" hidden="1" customHeight="1" x14ac:dyDescent="0.2"/>
    <row r="26741" ht="12.75" hidden="1" customHeight="1" x14ac:dyDescent="0.2"/>
    <row r="26742" ht="12.75" hidden="1" customHeight="1" x14ac:dyDescent="0.2"/>
    <row r="26743" ht="12.75" hidden="1" customHeight="1" x14ac:dyDescent="0.2"/>
    <row r="26744" ht="12.75" hidden="1" customHeight="1" x14ac:dyDescent="0.2"/>
    <row r="26745" ht="12.75" hidden="1" customHeight="1" x14ac:dyDescent="0.2"/>
    <row r="26746" ht="12.75" hidden="1" customHeight="1" x14ac:dyDescent="0.2"/>
    <row r="26747" ht="12.75" hidden="1" customHeight="1" x14ac:dyDescent="0.2"/>
    <row r="26748" ht="12.75" hidden="1" customHeight="1" x14ac:dyDescent="0.2"/>
    <row r="26749" ht="12.75" hidden="1" customHeight="1" x14ac:dyDescent="0.2"/>
    <row r="26750" ht="12.75" hidden="1" customHeight="1" x14ac:dyDescent="0.2"/>
    <row r="26751" ht="12.75" hidden="1" customHeight="1" x14ac:dyDescent="0.2"/>
    <row r="26752" ht="12.75" hidden="1" customHeight="1" x14ac:dyDescent="0.2"/>
    <row r="26753" ht="12.75" hidden="1" customHeight="1" x14ac:dyDescent="0.2"/>
    <row r="26754" ht="12.75" hidden="1" customHeight="1" x14ac:dyDescent="0.2"/>
    <row r="26755" ht="12.75" hidden="1" customHeight="1" x14ac:dyDescent="0.2"/>
    <row r="26756" ht="12.75" hidden="1" customHeight="1" x14ac:dyDescent="0.2"/>
    <row r="26757" ht="12.75" hidden="1" customHeight="1" x14ac:dyDescent="0.2"/>
    <row r="26758" ht="12.75" hidden="1" customHeight="1" x14ac:dyDescent="0.2"/>
    <row r="26759" ht="12.75" hidden="1" customHeight="1" x14ac:dyDescent="0.2"/>
    <row r="26760" ht="12.75" hidden="1" customHeight="1" x14ac:dyDescent="0.2"/>
    <row r="26761" ht="12.75" hidden="1" customHeight="1" x14ac:dyDescent="0.2"/>
    <row r="26762" ht="12.75" hidden="1" customHeight="1" x14ac:dyDescent="0.2"/>
    <row r="26763" ht="12.75" hidden="1" customHeight="1" x14ac:dyDescent="0.2"/>
    <row r="26764" ht="12.75" hidden="1" customHeight="1" x14ac:dyDescent="0.2"/>
    <row r="26765" ht="12.75" hidden="1" customHeight="1" x14ac:dyDescent="0.2"/>
    <row r="26766" ht="12.75" hidden="1" customHeight="1" x14ac:dyDescent="0.2"/>
    <row r="26767" ht="12.75" hidden="1" customHeight="1" x14ac:dyDescent="0.2"/>
    <row r="26768" ht="12.75" hidden="1" customHeight="1" x14ac:dyDescent="0.2"/>
    <row r="26769" ht="12.75" hidden="1" customHeight="1" x14ac:dyDescent="0.2"/>
    <row r="26770" ht="12.75" hidden="1" customHeight="1" x14ac:dyDescent="0.2"/>
    <row r="26771" ht="12.75" hidden="1" customHeight="1" x14ac:dyDescent="0.2"/>
    <row r="26772" ht="12.75" hidden="1" customHeight="1" x14ac:dyDescent="0.2"/>
    <row r="26773" ht="12.75" hidden="1" customHeight="1" x14ac:dyDescent="0.2"/>
    <row r="26774" ht="12.75" hidden="1" customHeight="1" x14ac:dyDescent="0.2"/>
    <row r="26775" ht="12.75" hidden="1" customHeight="1" x14ac:dyDescent="0.2"/>
    <row r="26776" ht="12.75" hidden="1" customHeight="1" x14ac:dyDescent="0.2"/>
    <row r="26777" ht="12.75" hidden="1" customHeight="1" x14ac:dyDescent="0.2"/>
    <row r="26778" ht="12.75" hidden="1" customHeight="1" x14ac:dyDescent="0.2"/>
    <row r="26779" ht="12.75" hidden="1" customHeight="1" x14ac:dyDescent="0.2"/>
    <row r="26780" ht="12.75" hidden="1" customHeight="1" x14ac:dyDescent="0.2"/>
    <row r="26781" ht="12.75" hidden="1" customHeight="1" x14ac:dyDescent="0.2"/>
    <row r="26782" ht="12.75" hidden="1" customHeight="1" x14ac:dyDescent="0.2"/>
    <row r="26783" ht="12.75" hidden="1" customHeight="1" x14ac:dyDescent="0.2"/>
    <row r="26784" ht="12.75" hidden="1" customHeight="1" x14ac:dyDescent="0.2"/>
    <row r="26785" ht="12.75" hidden="1" customHeight="1" x14ac:dyDescent="0.2"/>
    <row r="26786" ht="12.75" hidden="1" customHeight="1" x14ac:dyDescent="0.2"/>
    <row r="26787" ht="12.75" hidden="1" customHeight="1" x14ac:dyDescent="0.2"/>
    <row r="26788" ht="12.75" hidden="1" customHeight="1" x14ac:dyDescent="0.2"/>
    <row r="26789" ht="12.75" hidden="1" customHeight="1" x14ac:dyDescent="0.2"/>
    <row r="26790" ht="12.75" hidden="1" customHeight="1" x14ac:dyDescent="0.2"/>
    <row r="26791" ht="12.75" hidden="1" customHeight="1" x14ac:dyDescent="0.2"/>
    <row r="26792" ht="12.75" hidden="1" customHeight="1" x14ac:dyDescent="0.2"/>
    <row r="26793" ht="12.75" hidden="1" customHeight="1" x14ac:dyDescent="0.2"/>
    <row r="26794" ht="12.75" hidden="1" customHeight="1" x14ac:dyDescent="0.2"/>
    <row r="26795" ht="12.75" hidden="1" customHeight="1" x14ac:dyDescent="0.2"/>
    <row r="26796" ht="12.75" hidden="1" customHeight="1" x14ac:dyDescent="0.2"/>
    <row r="26797" ht="12.75" hidden="1" customHeight="1" x14ac:dyDescent="0.2"/>
    <row r="26798" ht="12.75" hidden="1" customHeight="1" x14ac:dyDescent="0.2"/>
    <row r="26799" ht="12.75" hidden="1" customHeight="1" x14ac:dyDescent="0.2"/>
    <row r="26800" ht="12.75" hidden="1" customHeight="1" x14ac:dyDescent="0.2"/>
    <row r="26801" ht="12.75" hidden="1" customHeight="1" x14ac:dyDescent="0.2"/>
    <row r="26802" ht="12.75" hidden="1" customHeight="1" x14ac:dyDescent="0.2"/>
    <row r="26803" ht="12.75" hidden="1" customHeight="1" x14ac:dyDescent="0.2"/>
    <row r="26804" ht="12.75" hidden="1" customHeight="1" x14ac:dyDescent="0.2"/>
    <row r="26805" ht="12.75" hidden="1" customHeight="1" x14ac:dyDescent="0.2"/>
    <row r="26806" ht="12.75" hidden="1" customHeight="1" x14ac:dyDescent="0.2"/>
    <row r="26807" ht="12.75" hidden="1" customHeight="1" x14ac:dyDescent="0.2"/>
    <row r="26808" ht="12.75" hidden="1" customHeight="1" x14ac:dyDescent="0.2"/>
    <row r="26809" ht="12.75" hidden="1" customHeight="1" x14ac:dyDescent="0.2"/>
    <row r="26810" ht="12.75" hidden="1" customHeight="1" x14ac:dyDescent="0.2"/>
    <row r="26811" ht="12.75" hidden="1" customHeight="1" x14ac:dyDescent="0.2"/>
    <row r="26812" ht="12.75" hidden="1" customHeight="1" x14ac:dyDescent="0.2"/>
    <row r="26813" ht="12.75" hidden="1" customHeight="1" x14ac:dyDescent="0.2"/>
    <row r="26814" ht="12.75" hidden="1" customHeight="1" x14ac:dyDescent="0.2"/>
    <row r="26815" ht="12.75" hidden="1" customHeight="1" x14ac:dyDescent="0.2"/>
    <row r="26816" ht="12.75" hidden="1" customHeight="1" x14ac:dyDescent="0.2"/>
    <row r="26817" ht="12.75" hidden="1" customHeight="1" x14ac:dyDescent="0.2"/>
    <row r="26818" ht="12.75" hidden="1" customHeight="1" x14ac:dyDescent="0.2"/>
    <row r="26819" ht="12.75" hidden="1" customHeight="1" x14ac:dyDescent="0.2"/>
    <row r="26820" ht="12.75" hidden="1" customHeight="1" x14ac:dyDescent="0.2"/>
    <row r="26821" ht="12.75" hidden="1" customHeight="1" x14ac:dyDescent="0.2"/>
    <row r="26822" ht="12.75" hidden="1" customHeight="1" x14ac:dyDescent="0.2"/>
    <row r="26823" ht="12.75" hidden="1" customHeight="1" x14ac:dyDescent="0.2"/>
    <row r="26824" ht="12.75" hidden="1" customHeight="1" x14ac:dyDescent="0.2"/>
    <row r="26825" ht="12.75" hidden="1" customHeight="1" x14ac:dyDescent="0.2"/>
    <row r="26826" ht="12.75" hidden="1" customHeight="1" x14ac:dyDescent="0.2"/>
    <row r="26827" ht="12.75" hidden="1" customHeight="1" x14ac:dyDescent="0.2"/>
    <row r="26828" ht="12.75" hidden="1" customHeight="1" x14ac:dyDescent="0.2"/>
    <row r="26829" ht="12.75" hidden="1" customHeight="1" x14ac:dyDescent="0.2"/>
    <row r="26830" ht="12.75" hidden="1" customHeight="1" x14ac:dyDescent="0.2"/>
    <row r="26831" ht="12.75" hidden="1" customHeight="1" x14ac:dyDescent="0.2"/>
    <row r="26832" ht="12.75" hidden="1" customHeight="1" x14ac:dyDescent="0.2"/>
    <row r="26833" ht="12.75" hidden="1" customHeight="1" x14ac:dyDescent="0.2"/>
    <row r="26834" ht="12.75" hidden="1" customHeight="1" x14ac:dyDescent="0.2"/>
    <row r="26835" ht="12.75" hidden="1" customHeight="1" x14ac:dyDescent="0.2"/>
    <row r="26836" ht="12.75" hidden="1" customHeight="1" x14ac:dyDescent="0.2"/>
    <row r="26837" ht="12.75" hidden="1" customHeight="1" x14ac:dyDescent="0.2"/>
    <row r="26838" ht="12.75" hidden="1" customHeight="1" x14ac:dyDescent="0.2"/>
    <row r="26839" ht="12.75" hidden="1" customHeight="1" x14ac:dyDescent="0.2"/>
    <row r="26840" ht="12.75" hidden="1" customHeight="1" x14ac:dyDescent="0.2"/>
    <row r="26841" ht="12.75" hidden="1" customHeight="1" x14ac:dyDescent="0.2"/>
    <row r="26842" ht="12.75" hidden="1" customHeight="1" x14ac:dyDescent="0.2"/>
    <row r="26843" ht="12.75" hidden="1" customHeight="1" x14ac:dyDescent="0.2"/>
    <row r="26844" ht="12.75" hidden="1" customHeight="1" x14ac:dyDescent="0.2"/>
    <row r="26845" ht="12.75" hidden="1" customHeight="1" x14ac:dyDescent="0.2"/>
    <row r="26846" ht="12.75" hidden="1" customHeight="1" x14ac:dyDescent="0.2"/>
    <row r="26847" ht="12.75" hidden="1" customHeight="1" x14ac:dyDescent="0.2"/>
    <row r="26848" ht="12.75" hidden="1" customHeight="1" x14ac:dyDescent="0.2"/>
    <row r="26849" ht="12.75" hidden="1" customHeight="1" x14ac:dyDescent="0.2"/>
    <row r="26850" ht="12.75" hidden="1" customHeight="1" x14ac:dyDescent="0.2"/>
    <row r="26851" ht="12.75" hidden="1" customHeight="1" x14ac:dyDescent="0.2"/>
    <row r="26852" ht="12.75" hidden="1" customHeight="1" x14ac:dyDescent="0.2"/>
    <row r="26853" ht="12.75" hidden="1" customHeight="1" x14ac:dyDescent="0.2"/>
    <row r="26854" ht="12.75" hidden="1" customHeight="1" x14ac:dyDescent="0.2"/>
    <row r="26855" ht="12.75" hidden="1" customHeight="1" x14ac:dyDescent="0.2"/>
    <row r="26856" ht="12.75" hidden="1" customHeight="1" x14ac:dyDescent="0.2"/>
    <row r="26857" ht="12.75" hidden="1" customHeight="1" x14ac:dyDescent="0.2"/>
    <row r="26858" ht="12.75" hidden="1" customHeight="1" x14ac:dyDescent="0.2"/>
    <row r="26859" ht="12.75" hidden="1" customHeight="1" x14ac:dyDescent="0.2"/>
    <row r="26860" ht="12.75" hidden="1" customHeight="1" x14ac:dyDescent="0.2"/>
    <row r="26861" ht="12.75" hidden="1" customHeight="1" x14ac:dyDescent="0.2"/>
    <row r="26862" ht="12.75" hidden="1" customHeight="1" x14ac:dyDescent="0.2"/>
    <row r="26863" ht="12.75" hidden="1" customHeight="1" x14ac:dyDescent="0.2"/>
    <row r="26864" ht="12.75" hidden="1" customHeight="1" x14ac:dyDescent="0.2"/>
    <row r="26865" ht="12.75" hidden="1" customHeight="1" x14ac:dyDescent="0.2"/>
    <row r="26866" ht="12.75" hidden="1" customHeight="1" x14ac:dyDescent="0.2"/>
    <row r="26867" ht="12.75" hidden="1" customHeight="1" x14ac:dyDescent="0.2"/>
    <row r="26868" ht="12.75" hidden="1" customHeight="1" x14ac:dyDescent="0.2"/>
    <row r="26869" ht="12.75" hidden="1" customHeight="1" x14ac:dyDescent="0.2"/>
    <row r="26870" ht="12.75" hidden="1" customHeight="1" x14ac:dyDescent="0.2"/>
    <row r="26871" ht="12.75" hidden="1" customHeight="1" x14ac:dyDescent="0.2"/>
    <row r="26872" ht="12.75" hidden="1" customHeight="1" x14ac:dyDescent="0.2"/>
    <row r="26873" ht="12.75" hidden="1" customHeight="1" x14ac:dyDescent="0.2"/>
    <row r="26874" ht="12.75" hidden="1" customHeight="1" x14ac:dyDescent="0.2"/>
    <row r="26875" ht="12.75" hidden="1" customHeight="1" x14ac:dyDescent="0.2"/>
    <row r="26876" ht="12.75" hidden="1" customHeight="1" x14ac:dyDescent="0.2"/>
    <row r="26877" ht="12.75" hidden="1" customHeight="1" x14ac:dyDescent="0.2"/>
    <row r="26878" ht="12.75" hidden="1" customHeight="1" x14ac:dyDescent="0.2"/>
    <row r="26879" ht="12.75" hidden="1" customHeight="1" x14ac:dyDescent="0.2"/>
    <row r="26880" ht="12.75" hidden="1" customHeight="1" x14ac:dyDescent="0.2"/>
    <row r="26881" ht="12.75" hidden="1" customHeight="1" x14ac:dyDescent="0.2"/>
    <row r="26882" ht="12.75" hidden="1" customHeight="1" x14ac:dyDescent="0.2"/>
    <row r="26883" ht="12.75" hidden="1" customHeight="1" x14ac:dyDescent="0.2"/>
    <row r="26884" ht="12.75" hidden="1" customHeight="1" x14ac:dyDescent="0.2"/>
    <row r="26885" ht="12.75" hidden="1" customHeight="1" x14ac:dyDescent="0.2"/>
    <row r="26886" ht="12.75" hidden="1" customHeight="1" x14ac:dyDescent="0.2"/>
    <row r="26887" ht="12.75" hidden="1" customHeight="1" x14ac:dyDescent="0.2"/>
    <row r="26888" ht="12.75" hidden="1" customHeight="1" x14ac:dyDescent="0.2"/>
    <row r="26889" ht="12.75" hidden="1" customHeight="1" x14ac:dyDescent="0.2"/>
    <row r="26890" ht="12.75" hidden="1" customHeight="1" x14ac:dyDescent="0.2"/>
    <row r="26891" ht="12.75" hidden="1" customHeight="1" x14ac:dyDescent="0.2"/>
    <row r="26892" ht="12.75" hidden="1" customHeight="1" x14ac:dyDescent="0.2"/>
    <row r="26893" ht="12.75" hidden="1" customHeight="1" x14ac:dyDescent="0.2"/>
    <row r="26894" ht="12.75" hidden="1" customHeight="1" x14ac:dyDescent="0.2"/>
    <row r="26895" ht="12.75" hidden="1" customHeight="1" x14ac:dyDescent="0.2"/>
    <row r="26896" ht="12.75" hidden="1" customHeight="1" x14ac:dyDescent="0.2"/>
    <row r="26897" ht="12.75" hidden="1" customHeight="1" x14ac:dyDescent="0.2"/>
    <row r="26898" ht="12.75" hidden="1" customHeight="1" x14ac:dyDescent="0.2"/>
    <row r="26899" ht="12.75" hidden="1" customHeight="1" x14ac:dyDescent="0.2"/>
    <row r="26900" ht="12.75" hidden="1" customHeight="1" x14ac:dyDescent="0.2"/>
    <row r="26901" ht="12.75" hidden="1" customHeight="1" x14ac:dyDescent="0.2"/>
    <row r="26902" ht="12.75" hidden="1" customHeight="1" x14ac:dyDescent="0.2"/>
    <row r="26903" ht="12.75" hidden="1" customHeight="1" x14ac:dyDescent="0.2"/>
    <row r="26904" ht="12.75" hidden="1" customHeight="1" x14ac:dyDescent="0.2"/>
    <row r="26905" ht="12.75" hidden="1" customHeight="1" x14ac:dyDescent="0.2"/>
    <row r="26906" ht="12.75" hidden="1" customHeight="1" x14ac:dyDescent="0.2"/>
    <row r="26907" ht="12.75" hidden="1" customHeight="1" x14ac:dyDescent="0.2"/>
    <row r="26908" ht="12.75" hidden="1" customHeight="1" x14ac:dyDescent="0.2"/>
    <row r="26909" ht="12.75" hidden="1" customHeight="1" x14ac:dyDescent="0.2"/>
    <row r="26910" ht="12.75" hidden="1" customHeight="1" x14ac:dyDescent="0.2"/>
    <row r="26911" ht="12.75" hidden="1" customHeight="1" x14ac:dyDescent="0.2"/>
    <row r="26912" ht="12.75" hidden="1" customHeight="1" x14ac:dyDescent="0.2"/>
    <row r="26913" ht="12.75" hidden="1" customHeight="1" x14ac:dyDescent="0.2"/>
    <row r="26914" ht="12.75" hidden="1" customHeight="1" x14ac:dyDescent="0.2"/>
    <row r="26915" ht="12.75" hidden="1" customHeight="1" x14ac:dyDescent="0.2"/>
    <row r="26916" ht="12.75" hidden="1" customHeight="1" x14ac:dyDescent="0.2"/>
    <row r="26917" ht="12.75" hidden="1" customHeight="1" x14ac:dyDescent="0.2"/>
    <row r="26918" ht="12.75" hidden="1" customHeight="1" x14ac:dyDescent="0.2"/>
    <row r="26919" ht="12.75" hidden="1" customHeight="1" x14ac:dyDescent="0.2"/>
    <row r="26920" ht="12.75" hidden="1" customHeight="1" x14ac:dyDescent="0.2"/>
    <row r="26921" ht="12.75" hidden="1" customHeight="1" x14ac:dyDescent="0.2"/>
    <row r="26922" ht="12.75" hidden="1" customHeight="1" x14ac:dyDescent="0.2"/>
    <row r="26923" ht="12.75" hidden="1" customHeight="1" x14ac:dyDescent="0.2"/>
    <row r="26924" ht="12.75" hidden="1" customHeight="1" x14ac:dyDescent="0.2"/>
    <row r="26925" ht="12.75" hidden="1" customHeight="1" x14ac:dyDescent="0.2"/>
    <row r="26926" ht="12.75" hidden="1" customHeight="1" x14ac:dyDescent="0.2"/>
    <row r="26927" ht="12.75" hidden="1" customHeight="1" x14ac:dyDescent="0.2"/>
    <row r="26928" ht="12.75" hidden="1" customHeight="1" x14ac:dyDescent="0.2"/>
    <row r="26929" ht="12.75" hidden="1" customHeight="1" x14ac:dyDescent="0.2"/>
    <row r="26930" ht="12.75" hidden="1" customHeight="1" x14ac:dyDescent="0.2"/>
    <row r="26931" ht="12.75" hidden="1" customHeight="1" x14ac:dyDescent="0.2"/>
    <row r="26932" ht="12.75" hidden="1" customHeight="1" x14ac:dyDescent="0.2"/>
    <row r="26933" ht="12.75" hidden="1" customHeight="1" x14ac:dyDescent="0.2"/>
    <row r="26934" ht="12.75" hidden="1" customHeight="1" x14ac:dyDescent="0.2"/>
    <row r="26935" ht="12.75" hidden="1" customHeight="1" x14ac:dyDescent="0.2"/>
    <row r="26936" ht="12.75" hidden="1" customHeight="1" x14ac:dyDescent="0.2"/>
    <row r="26937" ht="12.75" hidden="1" customHeight="1" x14ac:dyDescent="0.2"/>
    <row r="26938" ht="12.75" hidden="1" customHeight="1" x14ac:dyDescent="0.2"/>
    <row r="26939" ht="12.75" hidden="1" customHeight="1" x14ac:dyDescent="0.2"/>
    <row r="26940" ht="12.75" hidden="1" customHeight="1" x14ac:dyDescent="0.2"/>
    <row r="26941" ht="12.75" hidden="1" customHeight="1" x14ac:dyDescent="0.2"/>
    <row r="26942" ht="12.75" hidden="1" customHeight="1" x14ac:dyDescent="0.2"/>
    <row r="26943" ht="12.75" hidden="1" customHeight="1" x14ac:dyDescent="0.2"/>
    <row r="26944" ht="12.75" hidden="1" customHeight="1" x14ac:dyDescent="0.2"/>
    <row r="26945" ht="12.75" hidden="1" customHeight="1" x14ac:dyDescent="0.2"/>
    <row r="26946" ht="12.75" hidden="1" customHeight="1" x14ac:dyDescent="0.2"/>
    <row r="26947" ht="12.75" hidden="1" customHeight="1" x14ac:dyDescent="0.2"/>
    <row r="26948" ht="12.75" hidden="1" customHeight="1" x14ac:dyDescent="0.2"/>
    <row r="26949" ht="12.75" hidden="1" customHeight="1" x14ac:dyDescent="0.2"/>
    <row r="26950" ht="12.75" hidden="1" customHeight="1" x14ac:dyDescent="0.2"/>
    <row r="26951" ht="12.75" hidden="1" customHeight="1" x14ac:dyDescent="0.2"/>
    <row r="26952" ht="12.75" hidden="1" customHeight="1" x14ac:dyDescent="0.2"/>
    <row r="26953" ht="12.75" hidden="1" customHeight="1" x14ac:dyDescent="0.2"/>
    <row r="26954" ht="12.75" hidden="1" customHeight="1" x14ac:dyDescent="0.2"/>
    <row r="26955" ht="12.75" hidden="1" customHeight="1" x14ac:dyDescent="0.2"/>
    <row r="26956" ht="12.75" hidden="1" customHeight="1" x14ac:dyDescent="0.2"/>
    <row r="26957" ht="12.75" hidden="1" customHeight="1" x14ac:dyDescent="0.2"/>
    <row r="26958" ht="12.75" hidden="1" customHeight="1" x14ac:dyDescent="0.2"/>
    <row r="26959" ht="12.75" hidden="1" customHeight="1" x14ac:dyDescent="0.2"/>
    <row r="26960" ht="12.75" hidden="1" customHeight="1" x14ac:dyDescent="0.2"/>
    <row r="26961" ht="12.75" hidden="1" customHeight="1" x14ac:dyDescent="0.2"/>
    <row r="26962" ht="12.75" hidden="1" customHeight="1" x14ac:dyDescent="0.2"/>
    <row r="26963" ht="12.75" hidden="1" customHeight="1" x14ac:dyDescent="0.2"/>
    <row r="26964" ht="12.75" hidden="1" customHeight="1" x14ac:dyDescent="0.2"/>
    <row r="26965" ht="12.75" hidden="1" customHeight="1" x14ac:dyDescent="0.2"/>
    <row r="26966" ht="12.75" hidden="1" customHeight="1" x14ac:dyDescent="0.2"/>
    <row r="26967" ht="12.75" hidden="1" customHeight="1" x14ac:dyDescent="0.2"/>
    <row r="26968" ht="12.75" hidden="1" customHeight="1" x14ac:dyDescent="0.2"/>
    <row r="26969" ht="12.75" hidden="1" customHeight="1" x14ac:dyDescent="0.2"/>
    <row r="26970" ht="12.75" hidden="1" customHeight="1" x14ac:dyDescent="0.2"/>
    <row r="26971" ht="12.75" hidden="1" customHeight="1" x14ac:dyDescent="0.2"/>
    <row r="26972" ht="12.75" hidden="1" customHeight="1" x14ac:dyDescent="0.2"/>
    <row r="26973" ht="12.75" hidden="1" customHeight="1" x14ac:dyDescent="0.2"/>
    <row r="26974" ht="12.75" hidden="1" customHeight="1" x14ac:dyDescent="0.2"/>
    <row r="26975" ht="12.75" hidden="1" customHeight="1" x14ac:dyDescent="0.2"/>
    <row r="26976" ht="12.75" hidden="1" customHeight="1" x14ac:dyDescent="0.2"/>
    <row r="26977" ht="12.75" hidden="1" customHeight="1" x14ac:dyDescent="0.2"/>
    <row r="26978" ht="12.75" hidden="1" customHeight="1" x14ac:dyDescent="0.2"/>
    <row r="26979" ht="12.75" hidden="1" customHeight="1" x14ac:dyDescent="0.2"/>
    <row r="26980" ht="12.75" hidden="1" customHeight="1" x14ac:dyDescent="0.2"/>
    <row r="26981" ht="12.75" hidden="1" customHeight="1" x14ac:dyDescent="0.2"/>
    <row r="26982" ht="12.75" hidden="1" customHeight="1" x14ac:dyDescent="0.2"/>
    <row r="26983" ht="12.75" hidden="1" customHeight="1" x14ac:dyDescent="0.2"/>
    <row r="26984" ht="12.75" hidden="1" customHeight="1" x14ac:dyDescent="0.2"/>
    <row r="26985" ht="12.75" hidden="1" customHeight="1" x14ac:dyDescent="0.2"/>
    <row r="26986" ht="12.75" hidden="1" customHeight="1" x14ac:dyDescent="0.2"/>
    <row r="26987" ht="12.75" hidden="1" customHeight="1" x14ac:dyDescent="0.2"/>
    <row r="26988" ht="12.75" hidden="1" customHeight="1" x14ac:dyDescent="0.2"/>
    <row r="26989" ht="12.75" hidden="1" customHeight="1" x14ac:dyDescent="0.2"/>
    <row r="26990" ht="12.75" hidden="1" customHeight="1" x14ac:dyDescent="0.2"/>
    <row r="26991" ht="12.75" hidden="1" customHeight="1" x14ac:dyDescent="0.2"/>
    <row r="26992" ht="12.75" hidden="1" customHeight="1" x14ac:dyDescent="0.2"/>
    <row r="26993" ht="12.75" hidden="1" customHeight="1" x14ac:dyDescent="0.2"/>
    <row r="26994" ht="12.75" hidden="1" customHeight="1" x14ac:dyDescent="0.2"/>
    <row r="26995" ht="12.75" hidden="1" customHeight="1" x14ac:dyDescent="0.2"/>
    <row r="26996" ht="12.75" hidden="1" customHeight="1" x14ac:dyDescent="0.2"/>
    <row r="26997" ht="12.75" hidden="1" customHeight="1" x14ac:dyDescent="0.2"/>
    <row r="26998" ht="12.75" hidden="1" customHeight="1" x14ac:dyDescent="0.2"/>
    <row r="26999" ht="12.75" hidden="1" customHeight="1" x14ac:dyDescent="0.2"/>
    <row r="27000" ht="12.75" hidden="1" customHeight="1" x14ac:dyDescent="0.2"/>
    <row r="27001" ht="12.75" hidden="1" customHeight="1" x14ac:dyDescent="0.2"/>
    <row r="27002" ht="12.75" hidden="1" customHeight="1" x14ac:dyDescent="0.2"/>
    <row r="27003" ht="12.75" hidden="1" customHeight="1" x14ac:dyDescent="0.2"/>
    <row r="27004" ht="12.75" hidden="1" customHeight="1" x14ac:dyDescent="0.2"/>
    <row r="27005" ht="12.75" hidden="1" customHeight="1" x14ac:dyDescent="0.2"/>
    <row r="27006" ht="12.75" hidden="1" customHeight="1" x14ac:dyDescent="0.2"/>
    <row r="27007" ht="12.75" hidden="1" customHeight="1" x14ac:dyDescent="0.2"/>
    <row r="27008" ht="12.75" hidden="1" customHeight="1" x14ac:dyDescent="0.2"/>
    <row r="27009" ht="12.75" hidden="1" customHeight="1" x14ac:dyDescent="0.2"/>
    <row r="27010" ht="12.75" hidden="1" customHeight="1" x14ac:dyDescent="0.2"/>
    <row r="27011" ht="12.75" hidden="1" customHeight="1" x14ac:dyDescent="0.2"/>
    <row r="27012" ht="12.75" hidden="1" customHeight="1" x14ac:dyDescent="0.2"/>
    <row r="27013" ht="12.75" hidden="1" customHeight="1" x14ac:dyDescent="0.2"/>
    <row r="27014" ht="12.75" hidden="1" customHeight="1" x14ac:dyDescent="0.2"/>
    <row r="27015" ht="12.75" hidden="1" customHeight="1" x14ac:dyDescent="0.2"/>
    <row r="27016" ht="12.75" hidden="1" customHeight="1" x14ac:dyDescent="0.2"/>
    <row r="27017" ht="12.75" hidden="1" customHeight="1" x14ac:dyDescent="0.2"/>
    <row r="27018" ht="12.75" hidden="1" customHeight="1" x14ac:dyDescent="0.2"/>
    <row r="27019" ht="12.75" hidden="1" customHeight="1" x14ac:dyDescent="0.2"/>
    <row r="27020" ht="12.75" hidden="1" customHeight="1" x14ac:dyDescent="0.2"/>
    <row r="27021" ht="12.75" hidden="1" customHeight="1" x14ac:dyDescent="0.2"/>
    <row r="27022" ht="12.75" hidden="1" customHeight="1" x14ac:dyDescent="0.2"/>
    <row r="27023" ht="12.75" hidden="1" customHeight="1" x14ac:dyDescent="0.2"/>
    <row r="27024" ht="12.75" hidden="1" customHeight="1" x14ac:dyDescent="0.2"/>
    <row r="27025" ht="12.75" hidden="1" customHeight="1" x14ac:dyDescent="0.2"/>
    <row r="27026" ht="12.75" hidden="1" customHeight="1" x14ac:dyDescent="0.2"/>
    <row r="27027" ht="12.75" hidden="1" customHeight="1" x14ac:dyDescent="0.2"/>
    <row r="27028" ht="12.75" hidden="1" customHeight="1" x14ac:dyDescent="0.2"/>
    <row r="27029" ht="12.75" hidden="1" customHeight="1" x14ac:dyDescent="0.2"/>
    <row r="27030" ht="12.75" hidden="1" customHeight="1" x14ac:dyDescent="0.2"/>
    <row r="27031" ht="12.75" hidden="1" customHeight="1" x14ac:dyDescent="0.2"/>
    <row r="27032" ht="12.75" hidden="1" customHeight="1" x14ac:dyDescent="0.2"/>
    <row r="27033" ht="12.75" hidden="1" customHeight="1" x14ac:dyDescent="0.2"/>
    <row r="27034" ht="12.75" hidden="1" customHeight="1" x14ac:dyDescent="0.2"/>
    <row r="27035" ht="12.75" hidden="1" customHeight="1" x14ac:dyDescent="0.2"/>
    <row r="27036" ht="12.75" hidden="1" customHeight="1" x14ac:dyDescent="0.2"/>
    <row r="27037" ht="12.75" hidden="1" customHeight="1" x14ac:dyDescent="0.2"/>
    <row r="27038" ht="12.75" hidden="1" customHeight="1" x14ac:dyDescent="0.2"/>
    <row r="27039" ht="12.75" hidden="1" customHeight="1" x14ac:dyDescent="0.2"/>
    <row r="27040" ht="12.75" hidden="1" customHeight="1" x14ac:dyDescent="0.2"/>
    <row r="27041" ht="12.75" hidden="1" customHeight="1" x14ac:dyDescent="0.2"/>
    <row r="27042" ht="12.75" hidden="1" customHeight="1" x14ac:dyDescent="0.2"/>
    <row r="27043" ht="12.75" hidden="1" customHeight="1" x14ac:dyDescent="0.2"/>
    <row r="27044" ht="12.75" hidden="1" customHeight="1" x14ac:dyDescent="0.2"/>
    <row r="27045" ht="12.75" hidden="1" customHeight="1" x14ac:dyDescent="0.2"/>
    <row r="27046" ht="12.75" hidden="1" customHeight="1" x14ac:dyDescent="0.2"/>
    <row r="27047" ht="12.75" hidden="1" customHeight="1" x14ac:dyDescent="0.2"/>
    <row r="27048" ht="12.75" hidden="1" customHeight="1" x14ac:dyDescent="0.2"/>
    <row r="27049" ht="12.75" hidden="1" customHeight="1" x14ac:dyDescent="0.2"/>
    <row r="27050" ht="12.75" hidden="1" customHeight="1" x14ac:dyDescent="0.2"/>
    <row r="27051" ht="12.75" hidden="1" customHeight="1" x14ac:dyDescent="0.2"/>
    <row r="27052" ht="12.75" hidden="1" customHeight="1" x14ac:dyDescent="0.2"/>
    <row r="27053" ht="12.75" hidden="1" customHeight="1" x14ac:dyDescent="0.2"/>
    <row r="27054" ht="12.75" hidden="1" customHeight="1" x14ac:dyDescent="0.2"/>
    <row r="27055" ht="12.75" hidden="1" customHeight="1" x14ac:dyDescent="0.2"/>
    <row r="27056" ht="12.75" hidden="1" customHeight="1" x14ac:dyDescent="0.2"/>
    <row r="27057" ht="12.75" hidden="1" customHeight="1" x14ac:dyDescent="0.2"/>
    <row r="27058" ht="12.75" hidden="1" customHeight="1" x14ac:dyDescent="0.2"/>
    <row r="27059" ht="12.75" hidden="1" customHeight="1" x14ac:dyDescent="0.2"/>
    <row r="27060" ht="12.75" hidden="1" customHeight="1" x14ac:dyDescent="0.2"/>
    <row r="27061" ht="12.75" hidden="1" customHeight="1" x14ac:dyDescent="0.2"/>
    <row r="27062" ht="12.75" hidden="1" customHeight="1" x14ac:dyDescent="0.2"/>
    <row r="27063" ht="12.75" hidden="1" customHeight="1" x14ac:dyDescent="0.2"/>
    <row r="27064" ht="12.75" hidden="1" customHeight="1" x14ac:dyDescent="0.2"/>
    <row r="27065" ht="12.75" hidden="1" customHeight="1" x14ac:dyDescent="0.2"/>
    <row r="27066" ht="12.75" hidden="1" customHeight="1" x14ac:dyDescent="0.2"/>
    <row r="27067" ht="12.75" hidden="1" customHeight="1" x14ac:dyDescent="0.2"/>
    <row r="27068" ht="12.75" hidden="1" customHeight="1" x14ac:dyDescent="0.2"/>
    <row r="27069" ht="12.75" hidden="1" customHeight="1" x14ac:dyDescent="0.2"/>
    <row r="27070" ht="12.75" hidden="1" customHeight="1" x14ac:dyDescent="0.2"/>
    <row r="27071" ht="12.75" hidden="1" customHeight="1" x14ac:dyDescent="0.2"/>
    <row r="27072" ht="12.75" hidden="1" customHeight="1" x14ac:dyDescent="0.2"/>
    <row r="27073" ht="12.75" hidden="1" customHeight="1" x14ac:dyDescent="0.2"/>
    <row r="27074" ht="12.75" hidden="1" customHeight="1" x14ac:dyDescent="0.2"/>
    <row r="27075" ht="12.75" hidden="1" customHeight="1" x14ac:dyDescent="0.2"/>
    <row r="27076" ht="12.75" hidden="1" customHeight="1" x14ac:dyDescent="0.2"/>
    <row r="27077" ht="12.75" hidden="1" customHeight="1" x14ac:dyDescent="0.2"/>
    <row r="27078" ht="12.75" hidden="1" customHeight="1" x14ac:dyDescent="0.2"/>
    <row r="27079" ht="12.75" hidden="1" customHeight="1" x14ac:dyDescent="0.2"/>
    <row r="27080" ht="12.75" hidden="1" customHeight="1" x14ac:dyDescent="0.2"/>
    <row r="27081" ht="12.75" hidden="1" customHeight="1" x14ac:dyDescent="0.2"/>
    <row r="27082" ht="12.75" hidden="1" customHeight="1" x14ac:dyDescent="0.2"/>
    <row r="27083" ht="12.75" hidden="1" customHeight="1" x14ac:dyDescent="0.2"/>
    <row r="27084" ht="12.75" hidden="1" customHeight="1" x14ac:dyDescent="0.2"/>
    <row r="27085" ht="12.75" hidden="1" customHeight="1" x14ac:dyDescent="0.2"/>
    <row r="27086" ht="12.75" hidden="1" customHeight="1" x14ac:dyDescent="0.2"/>
    <row r="27087" ht="12.75" hidden="1" customHeight="1" x14ac:dyDescent="0.2"/>
    <row r="27088" ht="12.75" hidden="1" customHeight="1" x14ac:dyDescent="0.2"/>
    <row r="27089" ht="12.75" hidden="1" customHeight="1" x14ac:dyDescent="0.2"/>
    <row r="27090" ht="12.75" hidden="1" customHeight="1" x14ac:dyDescent="0.2"/>
    <row r="27091" ht="12.75" hidden="1" customHeight="1" x14ac:dyDescent="0.2"/>
    <row r="27092" ht="12.75" hidden="1" customHeight="1" x14ac:dyDescent="0.2"/>
    <row r="27093" ht="12.75" hidden="1" customHeight="1" x14ac:dyDescent="0.2"/>
    <row r="27094" ht="12.75" hidden="1" customHeight="1" x14ac:dyDescent="0.2"/>
    <row r="27095" ht="12.75" hidden="1" customHeight="1" x14ac:dyDescent="0.2"/>
    <row r="27096" ht="12.75" hidden="1" customHeight="1" x14ac:dyDescent="0.2"/>
    <row r="27097" ht="12.75" hidden="1" customHeight="1" x14ac:dyDescent="0.2"/>
    <row r="27098" ht="12.75" hidden="1" customHeight="1" x14ac:dyDescent="0.2"/>
    <row r="27099" ht="12.75" hidden="1" customHeight="1" x14ac:dyDescent="0.2"/>
    <row r="27100" ht="12.75" hidden="1" customHeight="1" x14ac:dyDescent="0.2"/>
    <row r="27101" ht="12.75" hidden="1" customHeight="1" x14ac:dyDescent="0.2"/>
    <row r="27102" ht="12.75" hidden="1" customHeight="1" x14ac:dyDescent="0.2"/>
    <row r="27103" ht="12.75" hidden="1" customHeight="1" x14ac:dyDescent="0.2"/>
    <row r="27104" ht="12.75" hidden="1" customHeight="1" x14ac:dyDescent="0.2"/>
    <row r="27105" ht="12.75" hidden="1" customHeight="1" x14ac:dyDescent="0.2"/>
    <row r="27106" ht="12.75" hidden="1" customHeight="1" x14ac:dyDescent="0.2"/>
    <row r="27107" ht="12.75" hidden="1" customHeight="1" x14ac:dyDescent="0.2"/>
    <row r="27108" ht="12.75" hidden="1" customHeight="1" x14ac:dyDescent="0.2"/>
    <row r="27109" ht="12.75" hidden="1" customHeight="1" x14ac:dyDescent="0.2"/>
    <row r="27110" ht="12.75" hidden="1" customHeight="1" x14ac:dyDescent="0.2"/>
    <row r="27111" ht="12.75" hidden="1" customHeight="1" x14ac:dyDescent="0.2"/>
    <row r="27112" ht="12.75" hidden="1" customHeight="1" x14ac:dyDescent="0.2"/>
    <row r="27113" ht="12.75" hidden="1" customHeight="1" x14ac:dyDescent="0.2"/>
    <row r="27114" ht="12.75" hidden="1" customHeight="1" x14ac:dyDescent="0.2"/>
    <row r="27115" ht="12.75" hidden="1" customHeight="1" x14ac:dyDescent="0.2"/>
    <row r="27116" ht="12.75" hidden="1" customHeight="1" x14ac:dyDescent="0.2"/>
    <row r="27117" ht="12.75" hidden="1" customHeight="1" x14ac:dyDescent="0.2"/>
    <row r="27118" ht="12.75" hidden="1" customHeight="1" x14ac:dyDescent="0.2"/>
    <row r="27119" ht="12.75" hidden="1" customHeight="1" x14ac:dyDescent="0.2"/>
    <row r="27120" ht="12.75" hidden="1" customHeight="1" x14ac:dyDescent="0.2"/>
    <row r="27121" ht="12.75" hidden="1" customHeight="1" x14ac:dyDescent="0.2"/>
    <row r="27122" ht="12.75" hidden="1" customHeight="1" x14ac:dyDescent="0.2"/>
    <row r="27123" ht="12.75" hidden="1" customHeight="1" x14ac:dyDescent="0.2"/>
    <row r="27124" ht="12.75" hidden="1" customHeight="1" x14ac:dyDescent="0.2"/>
    <row r="27125" ht="12.75" hidden="1" customHeight="1" x14ac:dyDescent="0.2"/>
    <row r="27126" ht="12.75" hidden="1" customHeight="1" x14ac:dyDescent="0.2"/>
    <row r="27127" ht="12.75" hidden="1" customHeight="1" x14ac:dyDescent="0.2"/>
    <row r="27128" ht="12.75" hidden="1" customHeight="1" x14ac:dyDescent="0.2"/>
    <row r="27129" ht="12.75" hidden="1" customHeight="1" x14ac:dyDescent="0.2"/>
    <row r="27130" ht="12.75" hidden="1" customHeight="1" x14ac:dyDescent="0.2"/>
    <row r="27131" ht="12.75" hidden="1" customHeight="1" x14ac:dyDescent="0.2"/>
    <row r="27132" ht="12.75" hidden="1" customHeight="1" x14ac:dyDescent="0.2"/>
    <row r="27133" ht="12.75" hidden="1" customHeight="1" x14ac:dyDescent="0.2"/>
    <row r="27134" ht="12.75" hidden="1" customHeight="1" x14ac:dyDescent="0.2"/>
    <row r="27135" ht="12.75" hidden="1" customHeight="1" x14ac:dyDescent="0.2"/>
    <row r="27136" ht="12.75" hidden="1" customHeight="1" x14ac:dyDescent="0.2"/>
    <row r="27137" ht="12.75" hidden="1" customHeight="1" x14ac:dyDescent="0.2"/>
    <row r="27138" ht="12.75" hidden="1" customHeight="1" x14ac:dyDescent="0.2"/>
    <row r="27139" ht="12.75" hidden="1" customHeight="1" x14ac:dyDescent="0.2"/>
    <row r="27140" ht="12.75" hidden="1" customHeight="1" x14ac:dyDescent="0.2"/>
    <row r="27141" ht="12.75" hidden="1" customHeight="1" x14ac:dyDescent="0.2"/>
    <row r="27142" ht="12.75" hidden="1" customHeight="1" x14ac:dyDescent="0.2"/>
    <row r="27143" ht="12.75" hidden="1" customHeight="1" x14ac:dyDescent="0.2"/>
    <row r="27144" ht="12.75" hidden="1" customHeight="1" x14ac:dyDescent="0.2"/>
    <row r="27145" ht="12.75" hidden="1" customHeight="1" x14ac:dyDescent="0.2"/>
    <row r="27146" ht="12.75" hidden="1" customHeight="1" x14ac:dyDescent="0.2"/>
    <row r="27147" ht="12.75" hidden="1" customHeight="1" x14ac:dyDescent="0.2"/>
    <row r="27148" ht="12.75" hidden="1" customHeight="1" x14ac:dyDescent="0.2"/>
    <row r="27149" ht="12.75" hidden="1" customHeight="1" x14ac:dyDescent="0.2"/>
    <row r="27150" ht="12.75" hidden="1" customHeight="1" x14ac:dyDescent="0.2"/>
    <row r="27151" ht="12.75" hidden="1" customHeight="1" x14ac:dyDescent="0.2"/>
    <row r="27152" ht="12.75" hidden="1" customHeight="1" x14ac:dyDescent="0.2"/>
    <row r="27153" ht="12.75" hidden="1" customHeight="1" x14ac:dyDescent="0.2"/>
    <row r="27154" ht="12.75" hidden="1" customHeight="1" x14ac:dyDescent="0.2"/>
    <row r="27155" ht="12.75" hidden="1" customHeight="1" x14ac:dyDescent="0.2"/>
    <row r="27156" ht="12.75" hidden="1" customHeight="1" x14ac:dyDescent="0.2"/>
    <row r="27157" ht="12.75" hidden="1" customHeight="1" x14ac:dyDescent="0.2"/>
    <row r="27158" ht="12.75" hidden="1" customHeight="1" x14ac:dyDescent="0.2"/>
    <row r="27159" ht="12.75" hidden="1" customHeight="1" x14ac:dyDescent="0.2"/>
    <row r="27160" ht="12.75" hidden="1" customHeight="1" x14ac:dyDescent="0.2"/>
    <row r="27161" ht="12.75" hidden="1" customHeight="1" x14ac:dyDescent="0.2"/>
    <row r="27162" ht="12.75" hidden="1" customHeight="1" x14ac:dyDescent="0.2"/>
    <row r="27163" ht="12.75" hidden="1" customHeight="1" x14ac:dyDescent="0.2"/>
    <row r="27164" ht="12.75" hidden="1" customHeight="1" x14ac:dyDescent="0.2"/>
    <row r="27165" ht="12.75" hidden="1" customHeight="1" x14ac:dyDescent="0.2"/>
    <row r="27166" ht="12.75" hidden="1" customHeight="1" x14ac:dyDescent="0.2"/>
    <row r="27167" ht="12.75" hidden="1" customHeight="1" x14ac:dyDescent="0.2"/>
    <row r="27168" ht="12.75" hidden="1" customHeight="1" x14ac:dyDescent="0.2"/>
    <row r="27169" ht="12.75" hidden="1" customHeight="1" x14ac:dyDescent="0.2"/>
    <row r="27170" ht="12.75" hidden="1" customHeight="1" x14ac:dyDescent="0.2"/>
    <row r="27171" ht="12.75" hidden="1" customHeight="1" x14ac:dyDescent="0.2"/>
    <row r="27172" ht="12.75" hidden="1" customHeight="1" x14ac:dyDescent="0.2"/>
    <row r="27173" ht="12.75" hidden="1" customHeight="1" x14ac:dyDescent="0.2"/>
    <row r="27174" ht="12.75" hidden="1" customHeight="1" x14ac:dyDescent="0.2"/>
    <row r="27175" ht="12.75" hidden="1" customHeight="1" x14ac:dyDescent="0.2"/>
    <row r="27176" ht="12.75" hidden="1" customHeight="1" x14ac:dyDescent="0.2"/>
    <row r="27177" ht="12.75" hidden="1" customHeight="1" x14ac:dyDescent="0.2"/>
    <row r="27178" ht="12.75" hidden="1" customHeight="1" x14ac:dyDescent="0.2"/>
    <row r="27179" ht="12.75" hidden="1" customHeight="1" x14ac:dyDescent="0.2"/>
    <row r="27180" ht="12.75" hidden="1" customHeight="1" x14ac:dyDescent="0.2"/>
    <row r="27181" ht="12.75" hidden="1" customHeight="1" x14ac:dyDescent="0.2"/>
    <row r="27182" ht="12.75" hidden="1" customHeight="1" x14ac:dyDescent="0.2"/>
    <row r="27183" ht="12.75" hidden="1" customHeight="1" x14ac:dyDescent="0.2"/>
    <row r="27184" ht="12.75" hidden="1" customHeight="1" x14ac:dyDescent="0.2"/>
    <row r="27185" ht="12.75" hidden="1" customHeight="1" x14ac:dyDescent="0.2"/>
    <row r="27186" ht="12.75" hidden="1" customHeight="1" x14ac:dyDescent="0.2"/>
    <row r="27187" ht="12.75" hidden="1" customHeight="1" x14ac:dyDescent="0.2"/>
    <row r="27188" ht="12.75" hidden="1" customHeight="1" x14ac:dyDescent="0.2"/>
    <row r="27189" ht="12.75" hidden="1" customHeight="1" x14ac:dyDescent="0.2"/>
    <row r="27190" ht="12.75" hidden="1" customHeight="1" x14ac:dyDescent="0.2"/>
    <row r="27191" ht="12.75" hidden="1" customHeight="1" x14ac:dyDescent="0.2"/>
    <row r="27192" ht="12.75" hidden="1" customHeight="1" x14ac:dyDescent="0.2"/>
    <row r="27193" ht="12.75" hidden="1" customHeight="1" x14ac:dyDescent="0.2"/>
    <row r="27194" ht="12.75" hidden="1" customHeight="1" x14ac:dyDescent="0.2"/>
    <row r="27195" ht="12.75" hidden="1" customHeight="1" x14ac:dyDescent="0.2"/>
    <row r="27196" ht="12.75" hidden="1" customHeight="1" x14ac:dyDescent="0.2"/>
    <row r="27197" ht="12.75" hidden="1" customHeight="1" x14ac:dyDescent="0.2"/>
    <row r="27198" ht="12.75" hidden="1" customHeight="1" x14ac:dyDescent="0.2"/>
    <row r="27199" ht="12.75" hidden="1" customHeight="1" x14ac:dyDescent="0.2"/>
    <row r="27200" ht="12.75" hidden="1" customHeight="1" x14ac:dyDescent="0.2"/>
    <row r="27201" ht="12.75" hidden="1" customHeight="1" x14ac:dyDescent="0.2"/>
    <row r="27202" ht="12.75" hidden="1" customHeight="1" x14ac:dyDescent="0.2"/>
    <row r="27203" ht="12.75" hidden="1" customHeight="1" x14ac:dyDescent="0.2"/>
    <row r="27204" ht="12.75" hidden="1" customHeight="1" x14ac:dyDescent="0.2"/>
    <row r="27205" ht="12.75" hidden="1" customHeight="1" x14ac:dyDescent="0.2"/>
    <row r="27206" ht="12.75" hidden="1" customHeight="1" x14ac:dyDescent="0.2"/>
    <row r="27207" ht="12.75" hidden="1" customHeight="1" x14ac:dyDescent="0.2"/>
    <row r="27208" ht="12.75" hidden="1" customHeight="1" x14ac:dyDescent="0.2"/>
    <row r="27209" ht="12.75" hidden="1" customHeight="1" x14ac:dyDescent="0.2"/>
    <row r="27210" ht="12.75" hidden="1" customHeight="1" x14ac:dyDescent="0.2"/>
    <row r="27211" ht="12.75" hidden="1" customHeight="1" x14ac:dyDescent="0.2"/>
    <row r="27212" ht="12.75" hidden="1" customHeight="1" x14ac:dyDescent="0.2"/>
    <row r="27213" ht="12.75" hidden="1" customHeight="1" x14ac:dyDescent="0.2"/>
    <row r="27214" ht="12.75" hidden="1" customHeight="1" x14ac:dyDescent="0.2"/>
    <row r="27215" ht="12.75" hidden="1" customHeight="1" x14ac:dyDescent="0.2"/>
    <row r="27216" ht="12.75" hidden="1" customHeight="1" x14ac:dyDescent="0.2"/>
    <row r="27217" ht="12.75" hidden="1" customHeight="1" x14ac:dyDescent="0.2"/>
    <row r="27218" ht="12.75" hidden="1" customHeight="1" x14ac:dyDescent="0.2"/>
    <row r="27219" ht="12.75" hidden="1" customHeight="1" x14ac:dyDescent="0.2"/>
    <row r="27220" ht="12.75" hidden="1" customHeight="1" x14ac:dyDescent="0.2"/>
    <row r="27221" ht="12.75" hidden="1" customHeight="1" x14ac:dyDescent="0.2"/>
    <row r="27222" ht="12.75" hidden="1" customHeight="1" x14ac:dyDescent="0.2"/>
    <row r="27223" ht="12.75" hidden="1" customHeight="1" x14ac:dyDescent="0.2"/>
    <row r="27224" ht="12.75" hidden="1" customHeight="1" x14ac:dyDescent="0.2"/>
    <row r="27225" ht="12.75" hidden="1" customHeight="1" x14ac:dyDescent="0.2"/>
    <row r="27226" ht="12.75" hidden="1" customHeight="1" x14ac:dyDescent="0.2"/>
    <row r="27227" ht="12.75" hidden="1" customHeight="1" x14ac:dyDescent="0.2"/>
    <row r="27228" ht="12.75" hidden="1" customHeight="1" x14ac:dyDescent="0.2"/>
    <row r="27229" ht="12.75" hidden="1" customHeight="1" x14ac:dyDescent="0.2"/>
    <row r="27230" ht="12.75" hidden="1" customHeight="1" x14ac:dyDescent="0.2"/>
    <row r="27231" ht="12.75" hidden="1" customHeight="1" x14ac:dyDescent="0.2"/>
    <row r="27232" ht="12.75" hidden="1" customHeight="1" x14ac:dyDescent="0.2"/>
    <row r="27233" ht="12.75" hidden="1" customHeight="1" x14ac:dyDescent="0.2"/>
    <row r="27234" ht="12.75" hidden="1" customHeight="1" x14ac:dyDescent="0.2"/>
    <row r="27235" ht="12.75" hidden="1" customHeight="1" x14ac:dyDescent="0.2"/>
    <row r="27236" ht="12.75" hidden="1" customHeight="1" x14ac:dyDescent="0.2"/>
    <row r="27237" ht="12.75" hidden="1" customHeight="1" x14ac:dyDescent="0.2"/>
    <row r="27238" ht="12.75" hidden="1" customHeight="1" x14ac:dyDescent="0.2"/>
    <row r="27239" ht="12.75" hidden="1" customHeight="1" x14ac:dyDescent="0.2"/>
    <row r="27240" ht="12.75" hidden="1" customHeight="1" x14ac:dyDescent="0.2"/>
    <row r="27241" ht="12.75" hidden="1" customHeight="1" x14ac:dyDescent="0.2"/>
    <row r="27242" ht="12.75" hidden="1" customHeight="1" x14ac:dyDescent="0.2"/>
    <row r="27243" ht="12.75" hidden="1" customHeight="1" x14ac:dyDescent="0.2"/>
    <row r="27244" ht="12.75" hidden="1" customHeight="1" x14ac:dyDescent="0.2"/>
    <row r="27245" ht="12.75" hidden="1" customHeight="1" x14ac:dyDescent="0.2"/>
    <row r="27246" ht="12.75" hidden="1" customHeight="1" x14ac:dyDescent="0.2"/>
    <row r="27247" ht="12.75" hidden="1" customHeight="1" x14ac:dyDescent="0.2"/>
    <row r="27248" ht="12.75" hidden="1" customHeight="1" x14ac:dyDescent="0.2"/>
    <row r="27249" ht="12.75" hidden="1" customHeight="1" x14ac:dyDescent="0.2"/>
    <row r="27250" ht="12.75" hidden="1" customHeight="1" x14ac:dyDescent="0.2"/>
    <row r="27251" ht="12.75" hidden="1" customHeight="1" x14ac:dyDescent="0.2"/>
    <row r="27252" ht="12.75" hidden="1" customHeight="1" x14ac:dyDescent="0.2"/>
    <row r="27253" ht="12.75" hidden="1" customHeight="1" x14ac:dyDescent="0.2"/>
    <row r="27254" ht="12.75" hidden="1" customHeight="1" x14ac:dyDescent="0.2"/>
    <row r="27255" ht="12.75" hidden="1" customHeight="1" x14ac:dyDescent="0.2"/>
    <row r="27256" ht="12.75" hidden="1" customHeight="1" x14ac:dyDescent="0.2"/>
    <row r="27257" ht="12.75" hidden="1" customHeight="1" x14ac:dyDescent="0.2"/>
    <row r="27258" ht="12.75" hidden="1" customHeight="1" x14ac:dyDescent="0.2"/>
    <row r="27259" ht="12.75" hidden="1" customHeight="1" x14ac:dyDescent="0.2"/>
    <row r="27260" ht="12.75" hidden="1" customHeight="1" x14ac:dyDescent="0.2"/>
    <row r="27261" ht="12.75" hidden="1" customHeight="1" x14ac:dyDescent="0.2"/>
    <row r="27262" ht="12.75" hidden="1" customHeight="1" x14ac:dyDescent="0.2"/>
    <row r="27263" ht="12.75" hidden="1" customHeight="1" x14ac:dyDescent="0.2"/>
    <row r="27264" ht="12.75" hidden="1" customHeight="1" x14ac:dyDescent="0.2"/>
    <row r="27265" ht="12.75" hidden="1" customHeight="1" x14ac:dyDescent="0.2"/>
    <row r="27266" ht="12.75" hidden="1" customHeight="1" x14ac:dyDescent="0.2"/>
    <row r="27267" ht="12.75" hidden="1" customHeight="1" x14ac:dyDescent="0.2"/>
    <row r="27268" ht="12.75" hidden="1" customHeight="1" x14ac:dyDescent="0.2"/>
    <row r="27269" ht="12.75" hidden="1" customHeight="1" x14ac:dyDescent="0.2"/>
    <row r="27270" ht="12.75" hidden="1" customHeight="1" x14ac:dyDescent="0.2"/>
    <row r="27271" ht="12.75" hidden="1" customHeight="1" x14ac:dyDescent="0.2"/>
    <row r="27272" ht="12.75" hidden="1" customHeight="1" x14ac:dyDescent="0.2"/>
    <row r="27273" ht="12.75" hidden="1" customHeight="1" x14ac:dyDescent="0.2"/>
    <row r="27274" ht="12.75" hidden="1" customHeight="1" x14ac:dyDescent="0.2"/>
    <row r="27275" ht="12.75" hidden="1" customHeight="1" x14ac:dyDescent="0.2"/>
    <row r="27276" ht="12.75" hidden="1" customHeight="1" x14ac:dyDescent="0.2"/>
    <row r="27277" ht="12.75" hidden="1" customHeight="1" x14ac:dyDescent="0.2"/>
    <row r="27278" ht="12.75" hidden="1" customHeight="1" x14ac:dyDescent="0.2"/>
    <row r="27279" ht="12.75" hidden="1" customHeight="1" x14ac:dyDescent="0.2"/>
    <row r="27280" ht="12.75" hidden="1" customHeight="1" x14ac:dyDescent="0.2"/>
    <row r="27281" ht="12.75" hidden="1" customHeight="1" x14ac:dyDescent="0.2"/>
    <row r="27282" ht="12.75" hidden="1" customHeight="1" x14ac:dyDescent="0.2"/>
    <row r="27283" ht="12.75" hidden="1" customHeight="1" x14ac:dyDescent="0.2"/>
    <row r="27284" ht="12.75" hidden="1" customHeight="1" x14ac:dyDescent="0.2"/>
    <row r="27285" ht="12.75" hidden="1" customHeight="1" x14ac:dyDescent="0.2"/>
    <row r="27286" ht="12.75" hidden="1" customHeight="1" x14ac:dyDescent="0.2"/>
    <row r="27287" ht="12.75" hidden="1" customHeight="1" x14ac:dyDescent="0.2"/>
    <row r="27288" ht="12.75" hidden="1" customHeight="1" x14ac:dyDescent="0.2"/>
    <row r="27289" ht="12.75" hidden="1" customHeight="1" x14ac:dyDescent="0.2"/>
    <row r="27290" ht="12.75" hidden="1" customHeight="1" x14ac:dyDescent="0.2"/>
    <row r="27291" ht="12.75" hidden="1" customHeight="1" x14ac:dyDescent="0.2"/>
    <row r="27292" ht="12.75" hidden="1" customHeight="1" x14ac:dyDescent="0.2"/>
    <row r="27293" ht="12.75" hidden="1" customHeight="1" x14ac:dyDescent="0.2"/>
    <row r="27294" ht="12.75" hidden="1" customHeight="1" x14ac:dyDescent="0.2"/>
    <row r="27295" ht="12.75" hidden="1" customHeight="1" x14ac:dyDescent="0.2"/>
    <row r="27296" ht="12.75" hidden="1" customHeight="1" x14ac:dyDescent="0.2"/>
    <row r="27297" ht="12.75" hidden="1" customHeight="1" x14ac:dyDescent="0.2"/>
    <row r="27298" ht="12.75" hidden="1" customHeight="1" x14ac:dyDescent="0.2"/>
    <row r="27299" ht="12.75" hidden="1" customHeight="1" x14ac:dyDescent="0.2"/>
    <row r="27300" ht="12.75" hidden="1" customHeight="1" x14ac:dyDescent="0.2"/>
    <row r="27301" ht="12.75" hidden="1" customHeight="1" x14ac:dyDescent="0.2"/>
    <row r="27302" ht="12.75" hidden="1" customHeight="1" x14ac:dyDescent="0.2"/>
    <row r="27303" ht="12.75" hidden="1" customHeight="1" x14ac:dyDescent="0.2"/>
    <row r="27304" ht="12.75" hidden="1" customHeight="1" x14ac:dyDescent="0.2"/>
    <row r="27305" ht="12.75" hidden="1" customHeight="1" x14ac:dyDescent="0.2"/>
    <row r="27306" ht="12.75" hidden="1" customHeight="1" x14ac:dyDescent="0.2"/>
    <row r="27307" ht="12.75" hidden="1" customHeight="1" x14ac:dyDescent="0.2"/>
    <row r="27308" ht="12.75" hidden="1" customHeight="1" x14ac:dyDescent="0.2"/>
    <row r="27309" ht="12.75" hidden="1" customHeight="1" x14ac:dyDescent="0.2"/>
    <row r="27310" ht="12.75" hidden="1" customHeight="1" x14ac:dyDescent="0.2"/>
    <row r="27311" ht="12.75" hidden="1" customHeight="1" x14ac:dyDescent="0.2"/>
    <row r="27312" ht="12.75" hidden="1" customHeight="1" x14ac:dyDescent="0.2"/>
    <row r="27313" ht="12.75" hidden="1" customHeight="1" x14ac:dyDescent="0.2"/>
    <row r="27314" ht="12.75" hidden="1" customHeight="1" x14ac:dyDescent="0.2"/>
    <row r="27315" ht="12.75" hidden="1" customHeight="1" x14ac:dyDescent="0.2"/>
    <row r="27316" ht="12.75" hidden="1" customHeight="1" x14ac:dyDescent="0.2"/>
    <row r="27317" ht="12.75" hidden="1" customHeight="1" x14ac:dyDescent="0.2"/>
    <row r="27318" ht="12.75" hidden="1" customHeight="1" x14ac:dyDescent="0.2"/>
    <row r="27319" ht="12.75" hidden="1" customHeight="1" x14ac:dyDescent="0.2"/>
    <row r="27320" ht="12.75" hidden="1" customHeight="1" x14ac:dyDescent="0.2"/>
    <row r="27321" ht="12.75" hidden="1" customHeight="1" x14ac:dyDescent="0.2"/>
    <row r="27322" ht="12.75" hidden="1" customHeight="1" x14ac:dyDescent="0.2"/>
    <row r="27323" ht="12.75" hidden="1" customHeight="1" x14ac:dyDescent="0.2"/>
    <row r="27324" ht="12.75" hidden="1" customHeight="1" x14ac:dyDescent="0.2"/>
    <row r="27325" ht="12.75" hidden="1" customHeight="1" x14ac:dyDescent="0.2"/>
    <row r="27326" ht="12.75" hidden="1" customHeight="1" x14ac:dyDescent="0.2"/>
    <row r="27327" ht="12.75" hidden="1" customHeight="1" x14ac:dyDescent="0.2"/>
    <row r="27328" ht="12.75" hidden="1" customHeight="1" x14ac:dyDescent="0.2"/>
    <row r="27329" ht="12.75" hidden="1" customHeight="1" x14ac:dyDescent="0.2"/>
    <row r="27330" ht="12.75" hidden="1" customHeight="1" x14ac:dyDescent="0.2"/>
    <row r="27331" ht="12.75" hidden="1" customHeight="1" x14ac:dyDescent="0.2"/>
    <row r="27332" ht="12.75" hidden="1" customHeight="1" x14ac:dyDescent="0.2"/>
    <row r="27333" ht="12.75" hidden="1" customHeight="1" x14ac:dyDescent="0.2"/>
    <row r="27334" ht="12.75" hidden="1" customHeight="1" x14ac:dyDescent="0.2"/>
    <row r="27335" ht="12.75" hidden="1" customHeight="1" x14ac:dyDescent="0.2"/>
    <row r="27336" ht="12.75" hidden="1" customHeight="1" x14ac:dyDescent="0.2"/>
    <row r="27337" ht="12.75" hidden="1" customHeight="1" x14ac:dyDescent="0.2"/>
    <row r="27338" ht="12.75" hidden="1" customHeight="1" x14ac:dyDescent="0.2"/>
    <row r="27339" ht="12.75" hidden="1" customHeight="1" x14ac:dyDescent="0.2"/>
    <row r="27340" ht="12.75" hidden="1" customHeight="1" x14ac:dyDescent="0.2"/>
    <row r="27341" ht="12.75" hidden="1" customHeight="1" x14ac:dyDescent="0.2"/>
    <row r="27342" ht="12.75" hidden="1" customHeight="1" x14ac:dyDescent="0.2"/>
    <row r="27343" ht="12.75" hidden="1" customHeight="1" x14ac:dyDescent="0.2"/>
    <row r="27344" ht="12.75" hidden="1" customHeight="1" x14ac:dyDescent="0.2"/>
    <row r="27345" ht="12.75" hidden="1" customHeight="1" x14ac:dyDescent="0.2"/>
    <row r="27346" ht="12.75" hidden="1" customHeight="1" x14ac:dyDescent="0.2"/>
    <row r="27347" ht="12.75" hidden="1" customHeight="1" x14ac:dyDescent="0.2"/>
    <row r="27348" ht="12.75" hidden="1" customHeight="1" x14ac:dyDescent="0.2"/>
    <row r="27349" ht="12.75" hidden="1" customHeight="1" x14ac:dyDescent="0.2"/>
    <row r="27350" ht="12.75" hidden="1" customHeight="1" x14ac:dyDescent="0.2"/>
    <row r="27351" ht="12.75" hidden="1" customHeight="1" x14ac:dyDescent="0.2"/>
    <row r="27352" ht="12.75" hidden="1" customHeight="1" x14ac:dyDescent="0.2"/>
    <row r="27353" ht="12.75" hidden="1" customHeight="1" x14ac:dyDescent="0.2"/>
    <row r="27354" ht="12.75" hidden="1" customHeight="1" x14ac:dyDescent="0.2"/>
    <row r="27355" ht="12.75" hidden="1" customHeight="1" x14ac:dyDescent="0.2"/>
    <row r="27356" ht="12.75" hidden="1" customHeight="1" x14ac:dyDescent="0.2"/>
    <row r="27357" ht="12.75" hidden="1" customHeight="1" x14ac:dyDescent="0.2"/>
    <row r="27358" ht="12.75" hidden="1" customHeight="1" x14ac:dyDescent="0.2"/>
    <row r="27359" ht="12.75" hidden="1" customHeight="1" x14ac:dyDescent="0.2"/>
    <row r="27360" ht="12.75" hidden="1" customHeight="1" x14ac:dyDescent="0.2"/>
    <row r="27361" ht="12.75" hidden="1" customHeight="1" x14ac:dyDescent="0.2"/>
    <row r="27362" ht="12.75" hidden="1" customHeight="1" x14ac:dyDescent="0.2"/>
    <row r="27363" ht="12.75" hidden="1" customHeight="1" x14ac:dyDescent="0.2"/>
    <row r="27364" ht="12.75" hidden="1" customHeight="1" x14ac:dyDescent="0.2"/>
    <row r="27365" ht="12.75" hidden="1" customHeight="1" x14ac:dyDescent="0.2"/>
    <row r="27366" ht="12.75" hidden="1" customHeight="1" x14ac:dyDescent="0.2"/>
    <row r="27367" ht="12.75" hidden="1" customHeight="1" x14ac:dyDescent="0.2"/>
    <row r="27368" ht="12.75" hidden="1" customHeight="1" x14ac:dyDescent="0.2"/>
    <row r="27369" ht="12.75" hidden="1" customHeight="1" x14ac:dyDescent="0.2"/>
    <row r="27370" ht="12.75" hidden="1" customHeight="1" x14ac:dyDescent="0.2"/>
    <row r="27371" ht="12.75" hidden="1" customHeight="1" x14ac:dyDescent="0.2"/>
    <row r="27372" ht="12.75" hidden="1" customHeight="1" x14ac:dyDescent="0.2"/>
    <row r="27373" ht="12.75" hidden="1" customHeight="1" x14ac:dyDescent="0.2"/>
    <row r="27374" ht="12.75" hidden="1" customHeight="1" x14ac:dyDescent="0.2"/>
    <row r="27375" ht="12.75" hidden="1" customHeight="1" x14ac:dyDescent="0.2"/>
    <row r="27376" ht="12.75" hidden="1" customHeight="1" x14ac:dyDescent="0.2"/>
    <row r="27377" ht="12.75" hidden="1" customHeight="1" x14ac:dyDescent="0.2"/>
    <row r="27378" ht="12.75" hidden="1" customHeight="1" x14ac:dyDescent="0.2"/>
    <row r="27379" ht="12.75" hidden="1" customHeight="1" x14ac:dyDescent="0.2"/>
    <row r="27380" ht="12.75" hidden="1" customHeight="1" x14ac:dyDescent="0.2"/>
    <row r="27381" ht="12.75" hidden="1" customHeight="1" x14ac:dyDescent="0.2"/>
    <row r="27382" ht="12.75" hidden="1" customHeight="1" x14ac:dyDescent="0.2"/>
    <row r="27383" ht="12.75" hidden="1" customHeight="1" x14ac:dyDescent="0.2"/>
    <row r="27384" ht="12.75" hidden="1" customHeight="1" x14ac:dyDescent="0.2"/>
    <row r="27385" ht="12.75" hidden="1" customHeight="1" x14ac:dyDescent="0.2"/>
    <row r="27386" ht="12.75" hidden="1" customHeight="1" x14ac:dyDescent="0.2"/>
    <row r="27387" ht="12.75" hidden="1" customHeight="1" x14ac:dyDescent="0.2"/>
    <row r="27388" ht="12.75" hidden="1" customHeight="1" x14ac:dyDescent="0.2"/>
    <row r="27389" ht="12.75" hidden="1" customHeight="1" x14ac:dyDescent="0.2"/>
    <row r="27390" ht="12.75" hidden="1" customHeight="1" x14ac:dyDescent="0.2"/>
    <row r="27391" ht="12.75" hidden="1" customHeight="1" x14ac:dyDescent="0.2"/>
    <row r="27392" ht="12.75" hidden="1" customHeight="1" x14ac:dyDescent="0.2"/>
    <row r="27393" ht="12.75" hidden="1" customHeight="1" x14ac:dyDescent="0.2"/>
    <row r="27394" ht="12.75" hidden="1" customHeight="1" x14ac:dyDescent="0.2"/>
    <row r="27395" ht="12.75" hidden="1" customHeight="1" x14ac:dyDescent="0.2"/>
    <row r="27396" ht="12.75" hidden="1" customHeight="1" x14ac:dyDescent="0.2"/>
    <row r="27397" ht="12.75" hidden="1" customHeight="1" x14ac:dyDescent="0.2"/>
    <row r="27398" ht="12.75" hidden="1" customHeight="1" x14ac:dyDescent="0.2"/>
    <row r="27399" ht="12.75" hidden="1" customHeight="1" x14ac:dyDescent="0.2"/>
    <row r="27400" ht="12.75" hidden="1" customHeight="1" x14ac:dyDescent="0.2"/>
    <row r="27401" ht="12.75" hidden="1" customHeight="1" x14ac:dyDescent="0.2"/>
    <row r="27402" ht="12.75" hidden="1" customHeight="1" x14ac:dyDescent="0.2"/>
    <row r="27403" ht="12.75" hidden="1" customHeight="1" x14ac:dyDescent="0.2"/>
    <row r="27404" ht="12.75" hidden="1" customHeight="1" x14ac:dyDescent="0.2"/>
    <row r="27405" ht="12.75" hidden="1" customHeight="1" x14ac:dyDescent="0.2"/>
    <row r="27406" ht="12.75" hidden="1" customHeight="1" x14ac:dyDescent="0.2"/>
    <row r="27407" ht="12.75" hidden="1" customHeight="1" x14ac:dyDescent="0.2"/>
    <row r="27408" ht="12.75" hidden="1" customHeight="1" x14ac:dyDescent="0.2"/>
    <row r="27409" ht="12.75" hidden="1" customHeight="1" x14ac:dyDescent="0.2"/>
    <row r="27410" ht="12.75" hidden="1" customHeight="1" x14ac:dyDescent="0.2"/>
    <row r="27411" ht="12.75" hidden="1" customHeight="1" x14ac:dyDescent="0.2"/>
    <row r="27412" ht="12.75" hidden="1" customHeight="1" x14ac:dyDescent="0.2"/>
    <row r="27413" ht="12.75" hidden="1" customHeight="1" x14ac:dyDescent="0.2"/>
    <row r="27414" ht="12.75" hidden="1" customHeight="1" x14ac:dyDescent="0.2"/>
    <row r="27415" ht="12.75" hidden="1" customHeight="1" x14ac:dyDescent="0.2"/>
    <row r="27416" ht="12.75" hidden="1" customHeight="1" x14ac:dyDescent="0.2"/>
    <row r="27417" ht="12.75" hidden="1" customHeight="1" x14ac:dyDescent="0.2"/>
    <row r="27418" ht="12.75" hidden="1" customHeight="1" x14ac:dyDescent="0.2"/>
    <row r="27419" ht="12.75" hidden="1" customHeight="1" x14ac:dyDescent="0.2"/>
    <row r="27420" ht="12.75" hidden="1" customHeight="1" x14ac:dyDescent="0.2"/>
    <row r="27421" ht="12.75" hidden="1" customHeight="1" x14ac:dyDescent="0.2"/>
    <row r="27422" ht="12.75" hidden="1" customHeight="1" x14ac:dyDescent="0.2"/>
    <row r="27423" ht="12.75" hidden="1" customHeight="1" x14ac:dyDescent="0.2"/>
    <row r="27424" ht="12.75" hidden="1" customHeight="1" x14ac:dyDescent="0.2"/>
    <row r="27425" ht="12.75" hidden="1" customHeight="1" x14ac:dyDescent="0.2"/>
    <row r="27426" ht="12.75" hidden="1" customHeight="1" x14ac:dyDescent="0.2"/>
    <row r="27427" ht="12.75" hidden="1" customHeight="1" x14ac:dyDescent="0.2"/>
    <row r="27428" ht="12.75" hidden="1" customHeight="1" x14ac:dyDescent="0.2"/>
    <row r="27429" ht="12.75" hidden="1" customHeight="1" x14ac:dyDescent="0.2"/>
    <row r="27430" ht="12.75" hidden="1" customHeight="1" x14ac:dyDescent="0.2"/>
    <row r="27431" ht="12.75" hidden="1" customHeight="1" x14ac:dyDescent="0.2"/>
    <row r="27432" ht="12.75" hidden="1" customHeight="1" x14ac:dyDescent="0.2"/>
    <row r="27433" ht="12.75" hidden="1" customHeight="1" x14ac:dyDescent="0.2"/>
    <row r="27434" ht="12.75" hidden="1" customHeight="1" x14ac:dyDescent="0.2"/>
    <row r="27435" ht="12.75" hidden="1" customHeight="1" x14ac:dyDescent="0.2"/>
    <row r="27436" ht="12.75" hidden="1" customHeight="1" x14ac:dyDescent="0.2"/>
    <row r="27437" ht="12.75" hidden="1" customHeight="1" x14ac:dyDescent="0.2"/>
    <row r="27438" ht="12.75" hidden="1" customHeight="1" x14ac:dyDescent="0.2"/>
    <row r="27439" ht="12.75" hidden="1" customHeight="1" x14ac:dyDescent="0.2"/>
    <row r="27440" ht="12.75" hidden="1" customHeight="1" x14ac:dyDescent="0.2"/>
    <row r="27441" ht="12.75" hidden="1" customHeight="1" x14ac:dyDescent="0.2"/>
    <row r="27442" ht="12.75" hidden="1" customHeight="1" x14ac:dyDescent="0.2"/>
    <row r="27443" ht="12.75" hidden="1" customHeight="1" x14ac:dyDescent="0.2"/>
    <row r="27444" ht="12.75" hidden="1" customHeight="1" x14ac:dyDescent="0.2"/>
    <row r="27445" ht="12.75" hidden="1" customHeight="1" x14ac:dyDescent="0.2"/>
    <row r="27446" ht="12.75" hidden="1" customHeight="1" x14ac:dyDescent="0.2"/>
    <row r="27447" ht="12.75" hidden="1" customHeight="1" x14ac:dyDescent="0.2"/>
    <row r="27448" ht="12.75" hidden="1" customHeight="1" x14ac:dyDescent="0.2"/>
    <row r="27449" ht="12.75" hidden="1" customHeight="1" x14ac:dyDescent="0.2"/>
    <row r="27450" ht="12.75" hidden="1" customHeight="1" x14ac:dyDescent="0.2"/>
    <row r="27451" ht="12.75" hidden="1" customHeight="1" x14ac:dyDescent="0.2"/>
    <row r="27452" ht="12.75" hidden="1" customHeight="1" x14ac:dyDescent="0.2"/>
    <row r="27453" ht="12.75" hidden="1" customHeight="1" x14ac:dyDescent="0.2"/>
    <row r="27454" ht="12.75" hidden="1" customHeight="1" x14ac:dyDescent="0.2"/>
    <row r="27455" ht="12.75" hidden="1" customHeight="1" x14ac:dyDescent="0.2"/>
    <row r="27456" ht="12.75" hidden="1" customHeight="1" x14ac:dyDescent="0.2"/>
    <row r="27457" ht="12.75" hidden="1" customHeight="1" x14ac:dyDescent="0.2"/>
    <row r="27458" ht="12.75" hidden="1" customHeight="1" x14ac:dyDescent="0.2"/>
    <row r="27459" ht="12.75" hidden="1" customHeight="1" x14ac:dyDescent="0.2"/>
    <row r="27460" ht="12.75" hidden="1" customHeight="1" x14ac:dyDescent="0.2"/>
    <row r="27461" ht="12.75" hidden="1" customHeight="1" x14ac:dyDescent="0.2"/>
    <row r="27462" ht="12.75" hidden="1" customHeight="1" x14ac:dyDescent="0.2"/>
    <row r="27463" ht="12.75" hidden="1" customHeight="1" x14ac:dyDescent="0.2"/>
    <row r="27464" ht="12.75" hidden="1" customHeight="1" x14ac:dyDescent="0.2"/>
    <row r="27465" ht="12.75" hidden="1" customHeight="1" x14ac:dyDescent="0.2"/>
    <row r="27466" ht="12.75" hidden="1" customHeight="1" x14ac:dyDescent="0.2"/>
    <row r="27467" ht="12.75" hidden="1" customHeight="1" x14ac:dyDescent="0.2"/>
    <row r="27468" ht="12.75" hidden="1" customHeight="1" x14ac:dyDescent="0.2"/>
    <row r="27469" ht="12.75" hidden="1" customHeight="1" x14ac:dyDescent="0.2"/>
    <row r="27470" ht="12.75" hidden="1" customHeight="1" x14ac:dyDescent="0.2"/>
    <row r="27471" ht="12.75" hidden="1" customHeight="1" x14ac:dyDescent="0.2"/>
    <row r="27472" ht="12.75" hidden="1" customHeight="1" x14ac:dyDescent="0.2"/>
    <row r="27473" ht="12.75" hidden="1" customHeight="1" x14ac:dyDescent="0.2"/>
    <row r="27474" ht="12.75" hidden="1" customHeight="1" x14ac:dyDescent="0.2"/>
    <row r="27475" ht="12.75" hidden="1" customHeight="1" x14ac:dyDescent="0.2"/>
    <row r="27476" ht="12.75" hidden="1" customHeight="1" x14ac:dyDescent="0.2"/>
    <row r="27477" ht="12.75" hidden="1" customHeight="1" x14ac:dyDescent="0.2"/>
    <row r="27478" ht="12.75" hidden="1" customHeight="1" x14ac:dyDescent="0.2"/>
    <row r="27479" ht="12.75" hidden="1" customHeight="1" x14ac:dyDescent="0.2"/>
    <row r="27480" ht="12.75" hidden="1" customHeight="1" x14ac:dyDescent="0.2"/>
    <row r="27481" ht="12.75" hidden="1" customHeight="1" x14ac:dyDescent="0.2"/>
    <row r="27482" ht="12.75" hidden="1" customHeight="1" x14ac:dyDescent="0.2"/>
    <row r="27483" ht="12.75" hidden="1" customHeight="1" x14ac:dyDescent="0.2"/>
    <row r="27484" ht="12.75" hidden="1" customHeight="1" x14ac:dyDescent="0.2"/>
    <row r="27485" ht="12.75" hidden="1" customHeight="1" x14ac:dyDescent="0.2"/>
    <row r="27486" ht="12.75" hidden="1" customHeight="1" x14ac:dyDescent="0.2"/>
    <row r="27487" ht="12.75" hidden="1" customHeight="1" x14ac:dyDescent="0.2"/>
    <row r="27488" ht="12.75" hidden="1" customHeight="1" x14ac:dyDescent="0.2"/>
    <row r="27489" ht="12.75" hidden="1" customHeight="1" x14ac:dyDescent="0.2"/>
    <row r="27490" ht="12.75" hidden="1" customHeight="1" x14ac:dyDescent="0.2"/>
    <row r="27491" ht="12.75" hidden="1" customHeight="1" x14ac:dyDescent="0.2"/>
    <row r="27492" ht="12.75" hidden="1" customHeight="1" x14ac:dyDescent="0.2"/>
    <row r="27493" ht="12.75" hidden="1" customHeight="1" x14ac:dyDescent="0.2"/>
    <row r="27494" ht="12.75" hidden="1" customHeight="1" x14ac:dyDescent="0.2"/>
    <row r="27495" ht="12.75" hidden="1" customHeight="1" x14ac:dyDescent="0.2"/>
    <row r="27496" ht="12.75" hidden="1" customHeight="1" x14ac:dyDescent="0.2"/>
    <row r="27497" ht="12.75" hidden="1" customHeight="1" x14ac:dyDescent="0.2"/>
    <row r="27498" ht="12.75" hidden="1" customHeight="1" x14ac:dyDescent="0.2"/>
    <row r="27499" ht="12.75" hidden="1" customHeight="1" x14ac:dyDescent="0.2"/>
    <row r="27500" ht="12.75" hidden="1" customHeight="1" x14ac:dyDescent="0.2"/>
    <row r="27501" ht="12.75" hidden="1" customHeight="1" x14ac:dyDescent="0.2"/>
    <row r="27502" ht="12.75" hidden="1" customHeight="1" x14ac:dyDescent="0.2"/>
    <row r="27503" ht="12.75" hidden="1" customHeight="1" x14ac:dyDescent="0.2"/>
    <row r="27504" ht="12.75" hidden="1" customHeight="1" x14ac:dyDescent="0.2"/>
    <row r="27505" ht="12.75" hidden="1" customHeight="1" x14ac:dyDescent="0.2"/>
    <row r="27506" ht="12.75" hidden="1" customHeight="1" x14ac:dyDescent="0.2"/>
    <row r="27507" ht="12.75" hidden="1" customHeight="1" x14ac:dyDescent="0.2"/>
    <row r="27508" ht="12.75" hidden="1" customHeight="1" x14ac:dyDescent="0.2"/>
    <row r="27509" ht="12.75" hidden="1" customHeight="1" x14ac:dyDescent="0.2"/>
    <row r="27510" ht="12.75" hidden="1" customHeight="1" x14ac:dyDescent="0.2"/>
    <row r="27511" ht="12.75" hidden="1" customHeight="1" x14ac:dyDescent="0.2"/>
    <row r="27512" ht="12.75" hidden="1" customHeight="1" x14ac:dyDescent="0.2"/>
    <row r="27513" ht="12.75" hidden="1" customHeight="1" x14ac:dyDescent="0.2"/>
    <row r="27514" ht="12.75" hidden="1" customHeight="1" x14ac:dyDescent="0.2"/>
    <row r="27515" ht="12.75" hidden="1" customHeight="1" x14ac:dyDescent="0.2"/>
    <row r="27516" ht="12.75" hidden="1" customHeight="1" x14ac:dyDescent="0.2"/>
    <row r="27517" ht="12.75" hidden="1" customHeight="1" x14ac:dyDescent="0.2"/>
    <row r="27518" ht="12.75" hidden="1" customHeight="1" x14ac:dyDescent="0.2"/>
    <row r="27519" ht="12.75" hidden="1" customHeight="1" x14ac:dyDescent="0.2"/>
    <row r="27520" ht="12.75" hidden="1" customHeight="1" x14ac:dyDescent="0.2"/>
    <row r="27521" ht="12.75" hidden="1" customHeight="1" x14ac:dyDescent="0.2"/>
    <row r="27522" ht="12.75" hidden="1" customHeight="1" x14ac:dyDescent="0.2"/>
    <row r="27523" ht="12.75" hidden="1" customHeight="1" x14ac:dyDescent="0.2"/>
    <row r="27524" ht="12.75" hidden="1" customHeight="1" x14ac:dyDescent="0.2"/>
    <row r="27525" ht="12.75" hidden="1" customHeight="1" x14ac:dyDescent="0.2"/>
    <row r="27526" ht="12.75" hidden="1" customHeight="1" x14ac:dyDescent="0.2"/>
    <row r="27527" ht="12.75" hidden="1" customHeight="1" x14ac:dyDescent="0.2"/>
    <row r="27528" ht="12.75" hidden="1" customHeight="1" x14ac:dyDescent="0.2"/>
    <row r="27529" ht="12.75" hidden="1" customHeight="1" x14ac:dyDescent="0.2"/>
    <row r="27530" ht="12.75" hidden="1" customHeight="1" x14ac:dyDescent="0.2"/>
    <row r="27531" ht="12.75" hidden="1" customHeight="1" x14ac:dyDescent="0.2"/>
    <row r="27532" ht="12.75" hidden="1" customHeight="1" x14ac:dyDescent="0.2"/>
    <row r="27533" ht="12.75" hidden="1" customHeight="1" x14ac:dyDescent="0.2"/>
    <row r="27534" ht="12.75" hidden="1" customHeight="1" x14ac:dyDescent="0.2"/>
    <row r="27535" ht="12.75" hidden="1" customHeight="1" x14ac:dyDescent="0.2"/>
    <row r="27536" ht="12.75" hidden="1" customHeight="1" x14ac:dyDescent="0.2"/>
    <row r="27537" ht="12.75" hidden="1" customHeight="1" x14ac:dyDescent="0.2"/>
    <row r="27538" ht="12.75" hidden="1" customHeight="1" x14ac:dyDescent="0.2"/>
    <row r="27539" ht="12.75" hidden="1" customHeight="1" x14ac:dyDescent="0.2"/>
    <row r="27540" ht="12.75" hidden="1" customHeight="1" x14ac:dyDescent="0.2"/>
    <row r="27541" ht="12.75" hidden="1" customHeight="1" x14ac:dyDescent="0.2"/>
    <row r="27542" ht="12.75" hidden="1" customHeight="1" x14ac:dyDescent="0.2"/>
    <row r="27543" ht="12.75" hidden="1" customHeight="1" x14ac:dyDescent="0.2"/>
    <row r="27544" ht="12.75" hidden="1" customHeight="1" x14ac:dyDescent="0.2"/>
    <row r="27545" ht="12.75" hidden="1" customHeight="1" x14ac:dyDescent="0.2"/>
    <row r="27546" ht="12.75" hidden="1" customHeight="1" x14ac:dyDescent="0.2"/>
    <row r="27547" ht="12.75" hidden="1" customHeight="1" x14ac:dyDescent="0.2"/>
    <row r="27548" ht="12.75" hidden="1" customHeight="1" x14ac:dyDescent="0.2"/>
    <row r="27549" ht="12.75" hidden="1" customHeight="1" x14ac:dyDescent="0.2"/>
    <row r="27550" ht="12.75" hidden="1" customHeight="1" x14ac:dyDescent="0.2"/>
    <row r="27551" ht="12.75" hidden="1" customHeight="1" x14ac:dyDescent="0.2"/>
    <row r="27552" ht="12.75" hidden="1" customHeight="1" x14ac:dyDescent="0.2"/>
    <row r="27553" ht="12.75" hidden="1" customHeight="1" x14ac:dyDescent="0.2"/>
    <row r="27554" ht="12.75" hidden="1" customHeight="1" x14ac:dyDescent="0.2"/>
    <row r="27555" ht="12.75" hidden="1" customHeight="1" x14ac:dyDescent="0.2"/>
    <row r="27556" ht="12.75" hidden="1" customHeight="1" x14ac:dyDescent="0.2"/>
    <row r="27557" ht="12.75" hidden="1" customHeight="1" x14ac:dyDescent="0.2"/>
    <row r="27558" ht="12.75" hidden="1" customHeight="1" x14ac:dyDescent="0.2"/>
    <row r="27559" ht="12.75" hidden="1" customHeight="1" x14ac:dyDescent="0.2"/>
    <row r="27560" ht="12.75" hidden="1" customHeight="1" x14ac:dyDescent="0.2"/>
    <row r="27561" ht="12.75" hidden="1" customHeight="1" x14ac:dyDescent="0.2"/>
    <row r="27562" ht="12.75" hidden="1" customHeight="1" x14ac:dyDescent="0.2"/>
    <row r="27563" ht="12.75" hidden="1" customHeight="1" x14ac:dyDescent="0.2"/>
    <row r="27564" ht="12.75" hidden="1" customHeight="1" x14ac:dyDescent="0.2"/>
    <row r="27565" ht="12.75" hidden="1" customHeight="1" x14ac:dyDescent="0.2"/>
    <row r="27566" ht="12.75" hidden="1" customHeight="1" x14ac:dyDescent="0.2"/>
    <row r="27567" ht="12.75" hidden="1" customHeight="1" x14ac:dyDescent="0.2"/>
    <row r="27568" ht="12.75" hidden="1" customHeight="1" x14ac:dyDescent="0.2"/>
    <row r="27569" ht="12.75" hidden="1" customHeight="1" x14ac:dyDescent="0.2"/>
    <row r="27570" ht="12.75" hidden="1" customHeight="1" x14ac:dyDescent="0.2"/>
    <row r="27571" ht="12.75" hidden="1" customHeight="1" x14ac:dyDescent="0.2"/>
    <row r="27572" ht="12.75" hidden="1" customHeight="1" x14ac:dyDescent="0.2"/>
    <row r="27573" ht="12.75" hidden="1" customHeight="1" x14ac:dyDescent="0.2"/>
    <row r="27574" ht="12.75" hidden="1" customHeight="1" x14ac:dyDescent="0.2"/>
    <row r="27575" ht="12.75" hidden="1" customHeight="1" x14ac:dyDescent="0.2"/>
    <row r="27576" ht="12.75" hidden="1" customHeight="1" x14ac:dyDescent="0.2"/>
    <row r="27577" ht="12.75" hidden="1" customHeight="1" x14ac:dyDescent="0.2"/>
    <row r="27578" ht="12.75" hidden="1" customHeight="1" x14ac:dyDescent="0.2"/>
    <row r="27579" ht="12.75" hidden="1" customHeight="1" x14ac:dyDescent="0.2"/>
    <row r="27580" ht="12.75" hidden="1" customHeight="1" x14ac:dyDescent="0.2"/>
    <row r="27581" ht="12.75" hidden="1" customHeight="1" x14ac:dyDescent="0.2"/>
    <row r="27582" ht="12.75" hidden="1" customHeight="1" x14ac:dyDescent="0.2"/>
    <row r="27583" ht="12.75" hidden="1" customHeight="1" x14ac:dyDescent="0.2"/>
    <row r="27584" ht="12.75" hidden="1" customHeight="1" x14ac:dyDescent="0.2"/>
    <row r="27585" ht="12.75" hidden="1" customHeight="1" x14ac:dyDescent="0.2"/>
    <row r="27586" ht="12.75" hidden="1" customHeight="1" x14ac:dyDescent="0.2"/>
    <row r="27587" ht="12.75" hidden="1" customHeight="1" x14ac:dyDescent="0.2"/>
    <row r="27588" ht="12.75" hidden="1" customHeight="1" x14ac:dyDescent="0.2"/>
    <row r="27589" ht="12.75" hidden="1" customHeight="1" x14ac:dyDescent="0.2"/>
    <row r="27590" ht="12.75" hidden="1" customHeight="1" x14ac:dyDescent="0.2"/>
    <row r="27591" ht="12.75" hidden="1" customHeight="1" x14ac:dyDescent="0.2"/>
    <row r="27592" ht="12.75" hidden="1" customHeight="1" x14ac:dyDescent="0.2"/>
    <row r="27593" ht="12.75" hidden="1" customHeight="1" x14ac:dyDescent="0.2"/>
    <row r="27594" ht="12.75" hidden="1" customHeight="1" x14ac:dyDescent="0.2"/>
    <row r="27595" ht="12.75" hidden="1" customHeight="1" x14ac:dyDescent="0.2"/>
    <row r="27596" ht="12.75" hidden="1" customHeight="1" x14ac:dyDescent="0.2"/>
    <row r="27597" ht="12.75" hidden="1" customHeight="1" x14ac:dyDescent="0.2"/>
    <row r="27598" ht="12.75" hidden="1" customHeight="1" x14ac:dyDescent="0.2"/>
    <row r="27599" ht="12.75" hidden="1" customHeight="1" x14ac:dyDescent="0.2"/>
    <row r="27600" ht="12.75" hidden="1" customHeight="1" x14ac:dyDescent="0.2"/>
    <row r="27601" ht="12.75" hidden="1" customHeight="1" x14ac:dyDescent="0.2"/>
    <row r="27602" ht="12.75" hidden="1" customHeight="1" x14ac:dyDescent="0.2"/>
    <row r="27603" ht="12.75" hidden="1" customHeight="1" x14ac:dyDescent="0.2"/>
    <row r="27604" ht="12.75" hidden="1" customHeight="1" x14ac:dyDescent="0.2"/>
    <row r="27605" ht="12.75" hidden="1" customHeight="1" x14ac:dyDescent="0.2"/>
    <row r="27606" ht="12.75" hidden="1" customHeight="1" x14ac:dyDescent="0.2"/>
    <row r="27607" ht="12.75" hidden="1" customHeight="1" x14ac:dyDescent="0.2"/>
    <row r="27608" ht="12.75" hidden="1" customHeight="1" x14ac:dyDescent="0.2"/>
    <row r="27609" ht="12.75" hidden="1" customHeight="1" x14ac:dyDescent="0.2"/>
    <row r="27610" ht="12.75" hidden="1" customHeight="1" x14ac:dyDescent="0.2"/>
    <row r="27611" ht="12.75" hidden="1" customHeight="1" x14ac:dyDescent="0.2"/>
    <row r="27612" ht="12.75" hidden="1" customHeight="1" x14ac:dyDescent="0.2"/>
    <row r="27613" ht="12.75" hidden="1" customHeight="1" x14ac:dyDescent="0.2"/>
    <row r="27614" ht="12.75" hidden="1" customHeight="1" x14ac:dyDescent="0.2"/>
    <row r="27615" ht="12.75" hidden="1" customHeight="1" x14ac:dyDescent="0.2"/>
    <row r="27616" ht="12.75" hidden="1" customHeight="1" x14ac:dyDescent="0.2"/>
    <row r="27617" ht="12.75" hidden="1" customHeight="1" x14ac:dyDescent="0.2"/>
    <row r="27618" ht="12.75" hidden="1" customHeight="1" x14ac:dyDescent="0.2"/>
    <row r="27619" ht="12.75" hidden="1" customHeight="1" x14ac:dyDescent="0.2"/>
    <row r="27620" ht="12.75" hidden="1" customHeight="1" x14ac:dyDescent="0.2"/>
    <row r="27621" ht="12.75" hidden="1" customHeight="1" x14ac:dyDescent="0.2"/>
    <row r="27622" ht="12.75" hidden="1" customHeight="1" x14ac:dyDescent="0.2"/>
    <row r="27623" ht="12.75" hidden="1" customHeight="1" x14ac:dyDescent="0.2"/>
    <row r="27624" ht="12.75" hidden="1" customHeight="1" x14ac:dyDescent="0.2"/>
    <row r="27625" ht="12.75" hidden="1" customHeight="1" x14ac:dyDescent="0.2"/>
    <row r="27626" ht="12.75" hidden="1" customHeight="1" x14ac:dyDescent="0.2"/>
    <row r="27627" ht="12.75" hidden="1" customHeight="1" x14ac:dyDescent="0.2"/>
    <row r="27628" ht="12.75" hidden="1" customHeight="1" x14ac:dyDescent="0.2"/>
    <row r="27629" ht="12.75" hidden="1" customHeight="1" x14ac:dyDescent="0.2"/>
    <row r="27630" ht="12.75" hidden="1" customHeight="1" x14ac:dyDescent="0.2"/>
    <row r="27631" ht="12.75" hidden="1" customHeight="1" x14ac:dyDescent="0.2"/>
    <row r="27632" ht="12.75" hidden="1" customHeight="1" x14ac:dyDescent="0.2"/>
    <row r="27633" ht="12.75" hidden="1" customHeight="1" x14ac:dyDescent="0.2"/>
    <row r="27634" ht="12.75" hidden="1" customHeight="1" x14ac:dyDescent="0.2"/>
    <row r="27635" ht="12.75" hidden="1" customHeight="1" x14ac:dyDescent="0.2"/>
    <row r="27636" ht="12.75" hidden="1" customHeight="1" x14ac:dyDescent="0.2"/>
    <row r="27637" ht="12.75" hidden="1" customHeight="1" x14ac:dyDescent="0.2"/>
    <row r="27638" ht="12.75" hidden="1" customHeight="1" x14ac:dyDescent="0.2"/>
    <row r="27639" ht="12.75" hidden="1" customHeight="1" x14ac:dyDescent="0.2"/>
    <row r="27640" ht="12.75" hidden="1" customHeight="1" x14ac:dyDescent="0.2"/>
    <row r="27641" ht="12.75" hidden="1" customHeight="1" x14ac:dyDescent="0.2"/>
    <row r="27642" ht="12.75" hidden="1" customHeight="1" x14ac:dyDescent="0.2"/>
    <row r="27643" ht="12.75" hidden="1" customHeight="1" x14ac:dyDescent="0.2"/>
    <row r="27644" ht="12.75" hidden="1" customHeight="1" x14ac:dyDescent="0.2"/>
    <row r="27645" ht="12.75" hidden="1" customHeight="1" x14ac:dyDescent="0.2"/>
    <row r="27646" ht="12.75" hidden="1" customHeight="1" x14ac:dyDescent="0.2"/>
    <row r="27647" ht="12.75" hidden="1" customHeight="1" x14ac:dyDescent="0.2"/>
    <row r="27648" ht="12.75" hidden="1" customHeight="1" x14ac:dyDescent="0.2"/>
    <row r="27649" ht="12.75" hidden="1" customHeight="1" x14ac:dyDescent="0.2"/>
    <row r="27650" ht="12.75" hidden="1" customHeight="1" x14ac:dyDescent="0.2"/>
    <row r="27651" ht="12.75" hidden="1" customHeight="1" x14ac:dyDescent="0.2"/>
    <row r="27652" ht="12.75" hidden="1" customHeight="1" x14ac:dyDescent="0.2"/>
    <row r="27653" ht="12.75" hidden="1" customHeight="1" x14ac:dyDescent="0.2"/>
    <row r="27654" ht="12.75" hidden="1" customHeight="1" x14ac:dyDescent="0.2"/>
    <row r="27655" ht="12.75" hidden="1" customHeight="1" x14ac:dyDescent="0.2"/>
    <row r="27656" ht="12.75" hidden="1" customHeight="1" x14ac:dyDescent="0.2"/>
    <row r="27657" ht="12.75" hidden="1" customHeight="1" x14ac:dyDescent="0.2"/>
    <row r="27658" ht="12.75" hidden="1" customHeight="1" x14ac:dyDescent="0.2"/>
    <row r="27659" ht="12.75" hidden="1" customHeight="1" x14ac:dyDescent="0.2"/>
    <row r="27660" ht="12.75" hidden="1" customHeight="1" x14ac:dyDescent="0.2"/>
    <row r="27661" ht="12.75" hidden="1" customHeight="1" x14ac:dyDescent="0.2"/>
    <row r="27662" ht="12.75" hidden="1" customHeight="1" x14ac:dyDescent="0.2"/>
    <row r="27663" ht="12.75" hidden="1" customHeight="1" x14ac:dyDescent="0.2"/>
    <row r="27664" ht="12.75" hidden="1" customHeight="1" x14ac:dyDescent="0.2"/>
    <row r="27665" ht="12.75" hidden="1" customHeight="1" x14ac:dyDescent="0.2"/>
    <row r="27666" ht="12.75" hidden="1" customHeight="1" x14ac:dyDescent="0.2"/>
    <row r="27667" ht="12.75" hidden="1" customHeight="1" x14ac:dyDescent="0.2"/>
    <row r="27668" ht="12.75" hidden="1" customHeight="1" x14ac:dyDescent="0.2"/>
    <row r="27669" ht="12.75" hidden="1" customHeight="1" x14ac:dyDescent="0.2"/>
    <row r="27670" ht="12.75" hidden="1" customHeight="1" x14ac:dyDescent="0.2"/>
    <row r="27671" ht="12.75" hidden="1" customHeight="1" x14ac:dyDescent="0.2"/>
    <row r="27672" ht="12.75" hidden="1" customHeight="1" x14ac:dyDescent="0.2"/>
    <row r="27673" ht="12.75" hidden="1" customHeight="1" x14ac:dyDescent="0.2"/>
    <row r="27674" ht="12.75" hidden="1" customHeight="1" x14ac:dyDescent="0.2"/>
    <row r="27675" ht="12.75" hidden="1" customHeight="1" x14ac:dyDescent="0.2"/>
    <row r="27676" ht="12.75" hidden="1" customHeight="1" x14ac:dyDescent="0.2"/>
    <row r="27677" ht="12.75" hidden="1" customHeight="1" x14ac:dyDescent="0.2"/>
    <row r="27678" ht="12.75" hidden="1" customHeight="1" x14ac:dyDescent="0.2"/>
    <row r="27679" ht="12.75" hidden="1" customHeight="1" x14ac:dyDescent="0.2"/>
    <row r="27680" ht="12.75" hidden="1" customHeight="1" x14ac:dyDescent="0.2"/>
    <row r="27681" ht="12.75" hidden="1" customHeight="1" x14ac:dyDescent="0.2"/>
    <row r="27682" ht="12.75" hidden="1" customHeight="1" x14ac:dyDescent="0.2"/>
    <row r="27683" ht="12.75" hidden="1" customHeight="1" x14ac:dyDescent="0.2"/>
    <row r="27684" ht="12.75" hidden="1" customHeight="1" x14ac:dyDescent="0.2"/>
    <row r="27685" ht="12.75" hidden="1" customHeight="1" x14ac:dyDescent="0.2"/>
    <row r="27686" ht="12.75" hidden="1" customHeight="1" x14ac:dyDescent="0.2"/>
    <row r="27687" ht="12.75" hidden="1" customHeight="1" x14ac:dyDescent="0.2"/>
    <row r="27688" ht="12.75" hidden="1" customHeight="1" x14ac:dyDescent="0.2"/>
    <row r="27689" ht="12.75" hidden="1" customHeight="1" x14ac:dyDescent="0.2"/>
    <row r="27690" ht="12.75" hidden="1" customHeight="1" x14ac:dyDescent="0.2"/>
    <row r="27691" ht="12.75" hidden="1" customHeight="1" x14ac:dyDescent="0.2"/>
    <row r="27692" ht="12.75" hidden="1" customHeight="1" x14ac:dyDescent="0.2"/>
    <row r="27693" ht="12.75" hidden="1" customHeight="1" x14ac:dyDescent="0.2"/>
    <row r="27694" ht="12.75" hidden="1" customHeight="1" x14ac:dyDescent="0.2"/>
    <row r="27695" ht="12.75" hidden="1" customHeight="1" x14ac:dyDescent="0.2"/>
    <row r="27696" ht="12.75" hidden="1" customHeight="1" x14ac:dyDescent="0.2"/>
    <row r="27697" ht="12.75" hidden="1" customHeight="1" x14ac:dyDescent="0.2"/>
    <row r="27698" ht="12.75" hidden="1" customHeight="1" x14ac:dyDescent="0.2"/>
    <row r="27699" ht="12.75" hidden="1" customHeight="1" x14ac:dyDescent="0.2"/>
    <row r="27700" ht="12.75" hidden="1" customHeight="1" x14ac:dyDescent="0.2"/>
    <row r="27701" ht="12.75" hidden="1" customHeight="1" x14ac:dyDescent="0.2"/>
    <row r="27702" ht="12.75" hidden="1" customHeight="1" x14ac:dyDescent="0.2"/>
    <row r="27703" ht="12.75" hidden="1" customHeight="1" x14ac:dyDescent="0.2"/>
    <row r="27704" ht="12.75" hidden="1" customHeight="1" x14ac:dyDescent="0.2"/>
    <row r="27705" ht="12.75" hidden="1" customHeight="1" x14ac:dyDescent="0.2"/>
    <row r="27706" ht="12.75" hidden="1" customHeight="1" x14ac:dyDescent="0.2"/>
    <row r="27707" ht="12.75" hidden="1" customHeight="1" x14ac:dyDescent="0.2"/>
    <row r="27708" ht="12.75" hidden="1" customHeight="1" x14ac:dyDescent="0.2"/>
    <row r="27709" ht="12.75" hidden="1" customHeight="1" x14ac:dyDescent="0.2"/>
    <row r="27710" ht="12.75" hidden="1" customHeight="1" x14ac:dyDescent="0.2"/>
    <row r="27711" ht="12.75" hidden="1" customHeight="1" x14ac:dyDescent="0.2"/>
    <row r="27712" ht="12.75" hidden="1" customHeight="1" x14ac:dyDescent="0.2"/>
    <row r="27713" ht="12.75" hidden="1" customHeight="1" x14ac:dyDescent="0.2"/>
    <row r="27714" ht="12.75" hidden="1" customHeight="1" x14ac:dyDescent="0.2"/>
    <row r="27715" ht="12.75" hidden="1" customHeight="1" x14ac:dyDescent="0.2"/>
    <row r="27716" ht="12.75" hidden="1" customHeight="1" x14ac:dyDescent="0.2"/>
    <row r="27717" ht="12.75" hidden="1" customHeight="1" x14ac:dyDescent="0.2"/>
    <row r="27718" ht="12.75" hidden="1" customHeight="1" x14ac:dyDescent="0.2"/>
    <row r="27719" ht="12.75" hidden="1" customHeight="1" x14ac:dyDescent="0.2"/>
    <row r="27720" ht="12.75" hidden="1" customHeight="1" x14ac:dyDescent="0.2"/>
    <row r="27721" ht="12.75" hidden="1" customHeight="1" x14ac:dyDescent="0.2"/>
    <row r="27722" ht="12.75" hidden="1" customHeight="1" x14ac:dyDescent="0.2"/>
    <row r="27723" ht="12.75" hidden="1" customHeight="1" x14ac:dyDescent="0.2"/>
    <row r="27724" ht="12.75" hidden="1" customHeight="1" x14ac:dyDescent="0.2"/>
    <row r="27725" ht="12.75" hidden="1" customHeight="1" x14ac:dyDescent="0.2"/>
    <row r="27726" ht="12.75" hidden="1" customHeight="1" x14ac:dyDescent="0.2"/>
    <row r="27727" ht="12.75" hidden="1" customHeight="1" x14ac:dyDescent="0.2"/>
    <row r="27728" ht="12.75" hidden="1" customHeight="1" x14ac:dyDescent="0.2"/>
    <row r="27729" ht="12.75" hidden="1" customHeight="1" x14ac:dyDescent="0.2"/>
    <row r="27730" ht="12.75" hidden="1" customHeight="1" x14ac:dyDescent="0.2"/>
    <row r="27731" ht="12.75" hidden="1" customHeight="1" x14ac:dyDescent="0.2"/>
    <row r="27732" ht="12.75" hidden="1" customHeight="1" x14ac:dyDescent="0.2"/>
    <row r="27733" ht="12.75" hidden="1" customHeight="1" x14ac:dyDescent="0.2"/>
    <row r="27734" ht="12.75" hidden="1" customHeight="1" x14ac:dyDescent="0.2"/>
    <row r="27735" ht="12.75" hidden="1" customHeight="1" x14ac:dyDescent="0.2"/>
    <row r="27736" ht="12.75" hidden="1" customHeight="1" x14ac:dyDescent="0.2"/>
    <row r="27737" ht="12.75" hidden="1" customHeight="1" x14ac:dyDescent="0.2"/>
    <row r="27738" ht="12.75" hidden="1" customHeight="1" x14ac:dyDescent="0.2"/>
    <row r="27739" ht="12.75" hidden="1" customHeight="1" x14ac:dyDescent="0.2"/>
    <row r="27740" ht="12.75" hidden="1" customHeight="1" x14ac:dyDescent="0.2"/>
    <row r="27741" ht="12.75" hidden="1" customHeight="1" x14ac:dyDescent="0.2"/>
    <row r="27742" ht="12.75" hidden="1" customHeight="1" x14ac:dyDescent="0.2"/>
    <row r="27743" ht="12.75" hidden="1" customHeight="1" x14ac:dyDescent="0.2"/>
    <row r="27744" ht="12.75" hidden="1" customHeight="1" x14ac:dyDescent="0.2"/>
    <row r="27745" ht="12.75" hidden="1" customHeight="1" x14ac:dyDescent="0.2"/>
    <row r="27746" ht="12.75" hidden="1" customHeight="1" x14ac:dyDescent="0.2"/>
    <row r="27747" ht="12.75" hidden="1" customHeight="1" x14ac:dyDescent="0.2"/>
    <row r="27748" ht="12.75" hidden="1" customHeight="1" x14ac:dyDescent="0.2"/>
    <row r="27749" ht="12.75" hidden="1" customHeight="1" x14ac:dyDescent="0.2"/>
    <row r="27750" ht="12.75" hidden="1" customHeight="1" x14ac:dyDescent="0.2"/>
    <row r="27751" ht="12.75" hidden="1" customHeight="1" x14ac:dyDescent="0.2"/>
    <row r="27752" ht="12.75" hidden="1" customHeight="1" x14ac:dyDescent="0.2"/>
    <row r="27753" ht="12.75" hidden="1" customHeight="1" x14ac:dyDescent="0.2"/>
    <row r="27754" ht="12.75" hidden="1" customHeight="1" x14ac:dyDescent="0.2"/>
    <row r="27755" ht="12.75" hidden="1" customHeight="1" x14ac:dyDescent="0.2"/>
    <row r="27756" ht="12.75" hidden="1" customHeight="1" x14ac:dyDescent="0.2"/>
    <row r="27757" ht="12.75" hidden="1" customHeight="1" x14ac:dyDescent="0.2"/>
    <row r="27758" ht="12.75" hidden="1" customHeight="1" x14ac:dyDescent="0.2"/>
    <row r="27759" ht="12.75" hidden="1" customHeight="1" x14ac:dyDescent="0.2"/>
    <row r="27760" ht="12.75" hidden="1" customHeight="1" x14ac:dyDescent="0.2"/>
    <row r="27761" ht="12.75" hidden="1" customHeight="1" x14ac:dyDescent="0.2"/>
    <row r="27762" ht="12.75" hidden="1" customHeight="1" x14ac:dyDescent="0.2"/>
    <row r="27763" ht="12.75" hidden="1" customHeight="1" x14ac:dyDescent="0.2"/>
    <row r="27764" ht="12.75" hidden="1" customHeight="1" x14ac:dyDescent="0.2"/>
    <row r="27765" ht="12.75" hidden="1" customHeight="1" x14ac:dyDescent="0.2"/>
    <row r="27766" ht="12.75" hidden="1" customHeight="1" x14ac:dyDescent="0.2"/>
    <row r="27767" ht="12.75" hidden="1" customHeight="1" x14ac:dyDescent="0.2"/>
    <row r="27768" ht="12.75" hidden="1" customHeight="1" x14ac:dyDescent="0.2"/>
    <row r="27769" ht="12.75" hidden="1" customHeight="1" x14ac:dyDescent="0.2"/>
    <row r="27770" ht="12.75" hidden="1" customHeight="1" x14ac:dyDescent="0.2"/>
    <row r="27771" ht="12.75" hidden="1" customHeight="1" x14ac:dyDescent="0.2"/>
    <row r="27772" ht="12.75" hidden="1" customHeight="1" x14ac:dyDescent="0.2"/>
    <row r="27773" ht="12.75" hidden="1" customHeight="1" x14ac:dyDescent="0.2"/>
    <row r="27774" ht="12.75" hidden="1" customHeight="1" x14ac:dyDescent="0.2"/>
    <row r="27775" ht="12.75" hidden="1" customHeight="1" x14ac:dyDescent="0.2"/>
    <row r="27776" ht="12.75" hidden="1" customHeight="1" x14ac:dyDescent="0.2"/>
    <row r="27777" ht="12.75" hidden="1" customHeight="1" x14ac:dyDescent="0.2"/>
    <row r="27778" ht="12.75" hidden="1" customHeight="1" x14ac:dyDescent="0.2"/>
    <row r="27779" ht="12.75" hidden="1" customHeight="1" x14ac:dyDescent="0.2"/>
    <row r="27780" ht="12.75" hidden="1" customHeight="1" x14ac:dyDescent="0.2"/>
    <row r="27781" ht="12.75" hidden="1" customHeight="1" x14ac:dyDescent="0.2"/>
    <row r="27782" ht="12.75" hidden="1" customHeight="1" x14ac:dyDescent="0.2"/>
    <row r="27783" ht="12.75" hidden="1" customHeight="1" x14ac:dyDescent="0.2"/>
    <row r="27784" ht="12.75" hidden="1" customHeight="1" x14ac:dyDescent="0.2"/>
    <row r="27785" ht="12.75" hidden="1" customHeight="1" x14ac:dyDescent="0.2"/>
    <row r="27786" ht="12.75" hidden="1" customHeight="1" x14ac:dyDescent="0.2"/>
    <row r="27787" ht="12.75" hidden="1" customHeight="1" x14ac:dyDescent="0.2"/>
    <row r="27788" ht="12.75" hidden="1" customHeight="1" x14ac:dyDescent="0.2"/>
    <row r="27789" ht="12.75" hidden="1" customHeight="1" x14ac:dyDescent="0.2"/>
    <row r="27790" ht="12.75" hidden="1" customHeight="1" x14ac:dyDescent="0.2"/>
    <row r="27791" ht="12.75" hidden="1" customHeight="1" x14ac:dyDescent="0.2"/>
    <row r="27792" ht="12.75" hidden="1" customHeight="1" x14ac:dyDescent="0.2"/>
    <row r="27793" ht="12.75" hidden="1" customHeight="1" x14ac:dyDescent="0.2"/>
    <row r="27794" ht="12.75" hidden="1" customHeight="1" x14ac:dyDescent="0.2"/>
    <row r="27795" ht="12.75" hidden="1" customHeight="1" x14ac:dyDescent="0.2"/>
    <row r="27796" ht="12.75" hidden="1" customHeight="1" x14ac:dyDescent="0.2"/>
    <row r="27797" ht="12.75" hidden="1" customHeight="1" x14ac:dyDescent="0.2"/>
    <row r="27798" ht="12.75" hidden="1" customHeight="1" x14ac:dyDescent="0.2"/>
    <row r="27799" ht="12.75" hidden="1" customHeight="1" x14ac:dyDescent="0.2"/>
    <row r="27800" ht="12.75" hidden="1" customHeight="1" x14ac:dyDescent="0.2"/>
    <row r="27801" ht="12.75" hidden="1" customHeight="1" x14ac:dyDescent="0.2"/>
    <row r="27802" ht="12.75" hidden="1" customHeight="1" x14ac:dyDescent="0.2"/>
    <row r="27803" ht="12.75" hidden="1" customHeight="1" x14ac:dyDescent="0.2"/>
    <row r="27804" ht="12.75" hidden="1" customHeight="1" x14ac:dyDescent="0.2"/>
    <row r="27805" ht="12.75" hidden="1" customHeight="1" x14ac:dyDescent="0.2"/>
    <row r="27806" ht="12.75" hidden="1" customHeight="1" x14ac:dyDescent="0.2"/>
    <row r="27807" ht="12.75" hidden="1" customHeight="1" x14ac:dyDescent="0.2"/>
    <row r="27808" ht="12.75" hidden="1" customHeight="1" x14ac:dyDescent="0.2"/>
    <row r="27809" ht="12.75" hidden="1" customHeight="1" x14ac:dyDescent="0.2"/>
    <row r="27810" ht="12.75" hidden="1" customHeight="1" x14ac:dyDescent="0.2"/>
    <row r="27811" ht="12.75" hidden="1" customHeight="1" x14ac:dyDescent="0.2"/>
    <row r="27812" ht="12.75" hidden="1" customHeight="1" x14ac:dyDescent="0.2"/>
    <row r="27813" ht="12.75" hidden="1" customHeight="1" x14ac:dyDescent="0.2"/>
    <row r="27814" ht="12.75" hidden="1" customHeight="1" x14ac:dyDescent="0.2"/>
    <row r="27815" ht="12.75" hidden="1" customHeight="1" x14ac:dyDescent="0.2"/>
    <row r="27816" ht="12.75" hidden="1" customHeight="1" x14ac:dyDescent="0.2"/>
    <row r="27817" ht="12.75" hidden="1" customHeight="1" x14ac:dyDescent="0.2"/>
    <row r="27818" ht="12.75" hidden="1" customHeight="1" x14ac:dyDescent="0.2"/>
    <row r="27819" ht="12.75" hidden="1" customHeight="1" x14ac:dyDescent="0.2"/>
    <row r="27820" ht="12.75" hidden="1" customHeight="1" x14ac:dyDescent="0.2"/>
    <row r="27821" ht="12.75" hidden="1" customHeight="1" x14ac:dyDescent="0.2"/>
    <row r="27822" ht="12.75" hidden="1" customHeight="1" x14ac:dyDescent="0.2"/>
    <row r="27823" ht="12.75" hidden="1" customHeight="1" x14ac:dyDescent="0.2"/>
    <row r="27824" ht="12.75" hidden="1" customHeight="1" x14ac:dyDescent="0.2"/>
    <row r="27825" ht="12.75" hidden="1" customHeight="1" x14ac:dyDescent="0.2"/>
    <row r="27826" ht="12.75" hidden="1" customHeight="1" x14ac:dyDescent="0.2"/>
    <row r="27827" ht="12.75" hidden="1" customHeight="1" x14ac:dyDescent="0.2"/>
    <row r="27828" ht="12.75" hidden="1" customHeight="1" x14ac:dyDescent="0.2"/>
    <row r="27829" ht="12.75" hidden="1" customHeight="1" x14ac:dyDescent="0.2"/>
    <row r="27830" ht="12.75" hidden="1" customHeight="1" x14ac:dyDescent="0.2"/>
    <row r="27831" ht="12.75" hidden="1" customHeight="1" x14ac:dyDescent="0.2"/>
    <row r="27832" ht="12.75" hidden="1" customHeight="1" x14ac:dyDescent="0.2"/>
    <row r="27833" ht="12.75" hidden="1" customHeight="1" x14ac:dyDescent="0.2"/>
    <row r="27834" ht="12.75" hidden="1" customHeight="1" x14ac:dyDescent="0.2"/>
    <row r="27835" ht="12.75" hidden="1" customHeight="1" x14ac:dyDescent="0.2"/>
    <row r="27836" ht="12.75" hidden="1" customHeight="1" x14ac:dyDescent="0.2"/>
    <row r="27837" ht="12.75" hidden="1" customHeight="1" x14ac:dyDescent="0.2"/>
    <row r="27838" ht="12.75" hidden="1" customHeight="1" x14ac:dyDescent="0.2"/>
    <row r="27839" ht="12.75" hidden="1" customHeight="1" x14ac:dyDescent="0.2"/>
    <row r="27840" ht="12.75" hidden="1" customHeight="1" x14ac:dyDescent="0.2"/>
    <row r="27841" ht="12.75" hidden="1" customHeight="1" x14ac:dyDescent="0.2"/>
    <row r="27842" ht="12.75" hidden="1" customHeight="1" x14ac:dyDescent="0.2"/>
    <row r="27843" ht="12.75" hidden="1" customHeight="1" x14ac:dyDescent="0.2"/>
    <row r="27844" ht="12.75" hidden="1" customHeight="1" x14ac:dyDescent="0.2"/>
    <row r="27845" ht="12.75" hidden="1" customHeight="1" x14ac:dyDescent="0.2"/>
    <row r="27846" ht="12.75" hidden="1" customHeight="1" x14ac:dyDescent="0.2"/>
    <row r="27847" ht="12.75" hidden="1" customHeight="1" x14ac:dyDescent="0.2"/>
    <row r="27848" ht="12.75" hidden="1" customHeight="1" x14ac:dyDescent="0.2"/>
    <row r="27849" ht="12.75" hidden="1" customHeight="1" x14ac:dyDescent="0.2"/>
    <row r="27850" ht="12.75" hidden="1" customHeight="1" x14ac:dyDescent="0.2"/>
    <row r="27851" ht="12.75" hidden="1" customHeight="1" x14ac:dyDescent="0.2"/>
    <row r="27852" ht="12.75" hidden="1" customHeight="1" x14ac:dyDescent="0.2"/>
    <row r="27853" ht="12.75" hidden="1" customHeight="1" x14ac:dyDescent="0.2"/>
    <row r="27854" ht="12.75" hidden="1" customHeight="1" x14ac:dyDescent="0.2"/>
    <row r="27855" ht="12.75" hidden="1" customHeight="1" x14ac:dyDescent="0.2"/>
    <row r="27856" ht="12.75" hidden="1" customHeight="1" x14ac:dyDescent="0.2"/>
    <row r="27857" ht="12.75" hidden="1" customHeight="1" x14ac:dyDescent="0.2"/>
    <row r="27858" ht="12.75" hidden="1" customHeight="1" x14ac:dyDescent="0.2"/>
    <row r="27859" ht="12.75" hidden="1" customHeight="1" x14ac:dyDescent="0.2"/>
    <row r="27860" ht="12.75" hidden="1" customHeight="1" x14ac:dyDescent="0.2"/>
    <row r="27861" ht="12.75" hidden="1" customHeight="1" x14ac:dyDescent="0.2"/>
    <row r="27862" ht="12.75" hidden="1" customHeight="1" x14ac:dyDescent="0.2"/>
    <row r="27863" ht="12.75" hidden="1" customHeight="1" x14ac:dyDescent="0.2"/>
    <row r="27864" ht="12.75" hidden="1" customHeight="1" x14ac:dyDescent="0.2"/>
    <row r="27865" ht="12.75" hidden="1" customHeight="1" x14ac:dyDescent="0.2"/>
    <row r="27866" ht="12.75" hidden="1" customHeight="1" x14ac:dyDescent="0.2"/>
    <row r="27867" ht="12.75" hidden="1" customHeight="1" x14ac:dyDescent="0.2"/>
    <row r="27868" ht="12.75" hidden="1" customHeight="1" x14ac:dyDescent="0.2"/>
    <row r="27869" ht="12.75" hidden="1" customHeight="1" x14ac:dyDescent="0.2"/>
    <row r="27870" ht="12.75" hidden="1" customHeight="1" x14ac:dyDescent="0.2"/>
    <row r="27871" ht="12.75" hidden="1" customHeight="1" x14ac:dyDescent="0.2"/>
    <row r="27872" ht="12.75" hidden="1" customHeight="1" x14ac:dyDescent="0.2"/>
    <row r="27873" ht="12.75" hidden="1" customHeight="1" x14ac:dyDescent="0.2"/>
    <row r="27874" ht="12.75" hidden="1" customHeight="1" x14ac:dyDescent="0.2"/>
    <row r="27875" ht="12.75" hidden="1" customHeight="1" x14ac:dyDescent="0.2"/>
    <row r="27876" ht="12.75" hidden="1" customHeight="1" x14ac:dyDescent="0.2"/>
    <row r="27877" ht="12.75" hidden="1" customHeight="1" x14ac:dyDescent="0.2"/>
    <row r="27878" ht="12.75" hidden="1" customHeight="1" x14ac:dyDescent="0.2"/>
    <row r="27879" ht="12.75" hidden="1" customHeight="1" x14ac:dyDescent="0.2"/>
    <row r="27880" ht="12.75" hidden="1" customHeight="1" x14ac:dyDescent="0.2"/>
    <row r="27881" ht="12.75" hidden="1" customHeight="1" x14ac:dyDescent="0.2"/>
    <row r="27882" ht="12.75" hidden="1" customHeight="1" x14ac:dyDescent="0.2"/>
    <row r="27883" ht="12.75" hidden="1" customHeight="1" x14ac:dyDescent="0.2"/>
    <row r="27884" ht="12.75" hidden="1" customHeight="1" x14ac:dyDescent="0.2"/>
    <row r="27885" ht="12.75" hidden="1" customHeight="1" x14ac:dyDescent="0.2"/>
    <row r="27886" ht="12.75" hidden="1" customHeight="1" x14ac:dyDescent="0.2"/>
    <row r="27887" ht="12.75" hidden="1" customHeight="1" x14ac:dyDescent="0.2"/>
    <row r="27888" ht="12.75" hidden="1" customHeight="1" x14ac:dyDescent="0.2"/>
    <row r="27889" ht="12.75" hidden="1" customHeight="1" x14ac:dyDescent="0.2"/>
    <row r="27890" ht="12.75" hidden="1" customHeight="1" x14ac:dyDescent="0.2"/>
    <row r="27891" ht="12.75" hidden="1" customHeight="1" x14ac:dyDescent="0.2"/>
    <row r="27892" ht="12.75" hidden="1" customHeight="1" x14ac:dyDescent="0.2"/>
    <row r="27893" ht="12.75" hidden="1" customHeight="1" x14ac:dyDescent="0.2"/>
    <row r="27894" ht="12.75" hidden="1" customHeight="1" x14ac:dyDescent="0.2"/>
    <row r="27895" ht="12.75" hidden="1" customHeight="1" x14ac:dyDescent="0.2"/>
    <row r="27896" ht="12.75" hidden="1" customHeight="1" x14ac:dyDescent="0.2"/>
    <row r="27897" ht="12.75" hidden="1" customHeight="1" x14ac:dyDescent="0.2"/>
    <row r="27898" ht="12.75" hidden="1" customHeight="1" x14ac:dyDescent="0.2"/>
    <row r="27899" ht="12.75" hidden="1" customHeight="1" x14ac:dyDescent="0.2"/>
    <row r="27900" ht="12.75" hidden="1" customHeight="1" x14ac:dyDescent="0.2"/>
    <row r="27901" ht="12.75" hidden="1" customHeight="1" x14ac:dyDescent="0.2"/>
    <row r="27902" ht="12.75" hidden="1" customHeight="1" x14ac:dyDescent="0.2"/>
    <row r="27903" ht="12.75" hidden="1" customHeight="1" x14ac:dyDescent="0.2"/>
    <row r="27904" ht="12.75" hidden="1" customHeight="1" x14ac:dyDescent="0.2"/>
    <row r="27905" ht="12.75" hidden="1" customHeight="1" x14ac:dyDescent="0.2"/>
    <row r="27906" ht="12.75" hidden="1" customHeight="1" x14ac:dyDescent="0.2"/>
    <row r="27907" ht="12.75" hidden="1" customHeight="1" x14ac:dyDescent="0.2"/>
    <row r="27908" ht="12.75" hidden="1" customHeight="1" x14ac:dyDescent="0.2"/>
    <row r="27909" ht="12.75" hidden="1" customHeight="1" x14ac:dyDescent="0.2"/>
    <row r="27910" ht="12.75" hidden="1" customHeight="1" x14ac:dyDescent="0.2"/>
    <row r="27911" ht="12.75" hidden="1" customHeight="1" x14ac:dyDescent="0.2"/>
    <row r="27912" ht="12.75" hidden="1" customHeight="1" x14ac:dyDescent="0.2"/>
    <row r="27913" ht="12.75" hidden="1" customHeight="1" x14ac:dyDescent="0.2"/>
    <row r="27914" ht="12.75" hidden="1" customHeight="1" x14ac:dyDescent="0.2"/>
    <row r="27915" ht="12.75" hidden="1" customHeight="1" x14ac:dyDescent="0.2"/>
    <row r="27916" ht="12.75" hidden="1" customHeight="1" x14ac:dyDescent="0.2"/>
    <row r="27917" ht="12.75" hidden="1" customHeight="1" x14ac:dyDescent="0.2"/>
    <row r="27918" ht="12.75" hidden="1" customHeight="1" x14ac:dyDescent="0.2"/>
    <row r="27919" ht="12.75" hidden="1" customHeight="1" x14ac:dyDescent="0.2"/>
    <row r="27920" ht="12.75" hidden="1" customHeight="1" x14ac:dyDescent="0.2"/>
    <row r="27921" ht="12.75" hidden="1" customHeight="1" x14ac:dyDescent="0.2"/>
    <row r="27922" ht="12.75" hidden="1" customHeight="1" x14ac:dyDescent="0.2"/>
    <row r="27923" ht="12.75" hidden="1" customHeight="1" x14ac:dyDescent="0.2"/>
    <row r="27924" ht="12.75" hidden="1" customHeight="1" x14ac:dyDescent="0.2"/>
    <row r="27925" ht="12.75" hidden="1" customHeight="1" x14ac:dyDescent="0.2"/>
    <row r="27926" ht="12.75" hidden="1" customHeight="1" x14ac:dyDescent="0.2"/>
    <row r="27927" ht="12.75" hidden="1" customHeight="1" x14ac:dyDescent="0.2"/>
    <row r="27928" ht="12.75" hidden="1" customHeight="1" x14ac:dyDescent="0.2"/>
    <row r="27929" ht="12.75" hidden="1" customHeight="1" x14ac:dyDescent="0.2"/>
    <row r="27930" ht="12.75" hidden="1" customHeight="1" x14ac:dyDescent="0.2"/>
    <row r="27931" ht="12.75" hidden="1" customHeight="1" x14ac:dyDescent="0.2"/>
    <row r="27932" ht="12.75" hidden="1" customHeight="1" x14ac:dyDescent="0.2"/>
    <row r="27933" ht="12.75" hidden="1" customHeight="1" x14ac:dyDescent="0.2"/>
    <row r="27934" ht="12.75" hidden="1" customHeight="1" x14ac:dyDescent="0.2"/>
    <row r="27935" ht="12.75" hidden="1" customHeight="1" x14ac:dyDescent="0.2"/>
    <row r="27936" ht="12.75" hidden="1" customHeight="1" x14ac:dyDescent="0.2"/>
    <row r="27937" ht="12.75" hidden="1" customHeight="1" x14ac:dyDescent="0.2"/>
    <row r="27938" ht="12.75" hidden="1" customHeight="1" x14ac:dyDescent="0.2"/>
    <row r="27939" ht="12.75" hidden="1" customHeight="1" x14ac:dyDescent="0.2"/>
    <row r="27940" ht="12.75" hidden="1" customHeight="1" x14ac:dyDescent="0.2"/>
    <row r="27941" ht="12.75" hidden="1" customHeight="1" x14ac:dyDescent="0.2"/>
    <row r="27942" ht="12.75" hidden="1" customHeight="1" x14ac:dyDescent="0.2"/>
    <row r="27943" ht="12.75" hidden="1" customHeight="1" x14ac:dyDescent="0.2"/>
    <row r="27944" ht="12.75" hidden="1" customHeight="1" x14ac:dyDescent="0.2"/>
    <row r="27945" ht="12.75" hidden="1" customHeight="1" x14ac:dyDescent="0.2"/>
    <row r="27946" ht="12.75" hidden="1" customHeight="1" x14ac:dyDescent="0.2"/>
    <row r="27947" ht="12.75" hidden="1" customHeight="1" x14ac:dyDescent="0.2"/>
    <row r="27948" ht="12.75" hidden="1" customHeight="1" x14ac:dyDescent="0.2"/>
    <row r="27949" ht="12.75" hidden="1" customHeight="1" x14ac:dyDescent="0.2"/>
    <row r="27950" ht="12.75" hidden="1" customHeight="1" x14ac:dyDescent="0.2"/>
    <row r="27951" ht="12.75" hidden="1" customHeight="1" x14ac:dyDescent="0.2"/>
    <row r="27952" ht="12.75" hidden="1" customHeight="1" x14ac:dyDescent="0.2"/>
    <row r="27953" ht="12.75" hidden="1" customHeight="1" x14ac:dyDescent="0.2"/>
    <row r="27954" ht="12.75" hidden="1" customHeight="1" x14ac:dyDescent="0.2"/>
    <row r="27955" ht="12.75" hidden="1" customHeight="1" x14ac:dyDescent="0.2"/>
    <row r="27956" ht="12.75" hidden="1" customHeight="1" x14ac:dyDescent="0.2"/>
    <row r="27957" ht="12.75" hidden="1" customHeight="1" x14ac:dyDescent="0.2"/>
    <row r="27958" ht="12.75" hidden="1" customHeight="1" x14ac:dyDescent="0.2"/>
    <row r="27959" ht="12.75" hidden="1" customHeight="1" x14ac:dyDescent="0.2"/>
    <row r="27960" ht="12.75" hidden="1" customHeight="1" x14ac:dyDescent="0.2"/>
    <row r="27961" ht="12.75" hidden="1" customHeight="1" x14ac:dyDescent="0.2"/>
    <row r="27962" ht="12.75" hidden="1" customHeight="1" x14ac:dyDescent="0.2"/>
    <row r="27963" ht="12.75" hidden="1" customHeight="1" x14ac:dyDescent="0.2"/>
    <row r="27964" ht="12.75" hidden="1" customHeight="1" x14ac:dyDescent="0.2"/>
    <row r="27965" ht="12.75" hidden="1" customHeight="1" x14ac:dyDescent="0.2"/>
    <row r="27966" ht="12.75" hidden="1" customHeight="1" x14ac:dyDescent="0.2"/>
    <row r="27967" ht="12.75" hidden="1" customHeight="1" x14ac:dyDescent="0.2"/>
    <row r="27968" ht="12.75" hidden="1" customHeight="1" x14ac:dyDescent="0.2"/>
    <row r="27969" ht="12.75" hidden="1" customHeight="1" x14ac:dyDescent="0.2"/>
    <row r="27970" ht="12.75" hidden="1" customHeight="1" x14ac:dyDescent="0.2"/>
    <row r="27971" ht="12.75" hidden="1" customHeight="1" x14ac:dyDescent="0.2"/>
    <row r="27972" ht="12.75" hidden="1" customHeight="1" x14ac:dyDescent="0.2"/>
    <row r="27973" ht="12.75" hidden="1" customHeight="1" x14ac:dyDescent="0.2"/>
    <row r="27974" ht="12.75" hidden="1" customHeight="1" x14ac:dyDescent="0.2"/>
    <row r="27975" ht="12.75" hidden="1" customHeight="1" x14ac:dyDescent="0.2"/>
    <row r="27976" ht="12.75" hidden="1" customHeight="1" x14ac:dyDescent="0.2"/>
    <row r="27977" ht="12.75" hidden="1" customHeight="1" x14ac:dyDescent="0.2"/>
    <row r="27978" ht="12.75" hidden="1" customHeight="1" x14ac:dyDescent="0.2"/>
    <row r="27979" ht="12.75" hidden="1" customHeight="1" x14ac:dyDescent="0.2"/>
    <row r="27980" ht="12.75" hidden="1" customHeight="1" x14ac:dyDescent="0.2"/>
    <row r="27981" ht="12.75" hidden="1" customHeight="1" x14ac:dyDescent="0.2"/>
    <row r="27982" ht="12.75" hidden="1" customHeight="1" x14ac:dyDescent="0.2"/>
    <row r="27983" ht="12.75" hidden="1" customHeight="1" x14ac:dyDescent="0.2"/>
    <row r="27984" ht="12.75" hidden="1" customHeight="1" x14ac:dyDescent="0.2"/>
    <row r="27985" ht="12.75" hidden="1" customHeight="1" x14ac:dyDescent="0.2"/>
    <row r="27986" ht="12.75" hidden="1" customHeight="1" x14ac:dyDescent="0.2"/>
    <row r="27987" ht="12.75" hidden="1" customHeight="1" x14ac:dyDescent="0.2"/>
    <row r="27988" ht="12.75" hidden="1" customHeight="1" x14ac:dyDescent="0.2"/>
    <row r="27989" ht="12.75" hidden="1" customHeight="1" x14ac:dyDescent="0.2"/>
    <row r="27990" ht="12.75" hidden="1" customHeight="1" x14ac:dyDescent="0.2"/>
    <row r="27991" ht="12.75" hidden="1" customHeight="1" x14ac:dyDescent="0.2"/>
    <row r="27992" ht="12.75" hidden="1" customHeight="1" x14ac:dyDescent="0.2"/>
    <row r="27993" ht="12.75" hidden="1" customHeight="1" x14ac:dyDescent="0.2"/>
    <row r="27994" ht="12.75" hidden="1" customHeight="1" x14ac:dyDescent="0.2"/>
    <row r="27995" ht="12.75" hidden="1" customHeight="1" x14ac:dyDescent="0.2"/>
    <row r="27996" ht="12.75" hidden="1" customHeight="1" x14ac:dyDescent="0.2"/>
    <row r="27997" ht="12.75" hidden="1" customHeight="1" x14ac:dyDescent="0.2"/>
    <row r="27998" ht="12.75" hidden="1" customHeight="1" x14ac:dyDescent="0.2"/>
    <row r="27999" ht="12.75" hidden="1" customHeight="1" x14ac:dyDescent="0.2"/>
    <row r="28000" ht="12.75" hidden="1" customHeight="1" x14ac:dyDescent="0.2"/>
    <row r="28001" ht="12.75" hidden="1" customHeight="1" x14ac:dyDescent="0.2"/>
    <row r="28002" ht="12.75" hidden="1" customHeight="1" x14ac:dyDescent="0.2"/>
    <row r="28003" ht="12.75" hidden="1" customHeight="1" x14ac:dyDescent="0.2"/>
    <row r="28004" ht="12.75" hidden="1" customHeight="1" x14ac:dyDescent="0.2"/>
    <row r="28005" ht="12.75" hidden="1" customHeight="1" x14ac:dyDescent="0.2"/>
    <row r="28006" ht="12.75" hidden="1" customHeight="1" x14ac:dyDescent="0.2"/>
    <row r="28007" ht="12.75" hidden="1" customHeight="1" x14ac:dyDescent="0.2"/>
    <row r="28008" ht="12.75" hidden="1" customHeight="1" x14ac:dyDescent="0.2"/>
    <row r="28009" ht="12.75" hidden="1" customHeight="1" x14ac:dyDescent="0.2"/>
    <row r="28010" ht="12.75" hidden="1" customHeight="1" x14ac:dyDescent="0.2"/>
    <row r="28011" ht="12.75" hidden="1" customHeight="1" x14ac:dyDescent="0.2"/>
    <row r="28012" ht="12.75" hidden="1" customHeight="1" x14ac:dyDescent="0.2"/>
    <row r="28013" ht="12.75" hidden="1" customHeight="1" x14ac:dyDescent="0.2"/>
    <row r="28014" ht="12.75" hidden="1" customHeight="1" x14ac:dyDescent="0.2"/>
    <row r="28015" ht="12.75" hidden="1" customHeight="1" x14ac:dyDescent="0.2"/>
    <row r="28016" ht="12.75" hidden="1" customHeight="1" x14ac:dyDescent="0.2"/>
    <row r="28017" ht="12.75" hidden="1" customHeight="1" x14ac:dyDescent="0.2"/>
    <row r="28018" ht="12.75" hidden="1" customHeight="1" x14ac:dyDescent="0.2"/>
    <row r="28019" ht="12.75" hidden="1" customHeight="1" x14ac:dyDescent="0.2"/>
    <row r="28020" ht="12.75" hidden="1" customHeight="1" x14ac:dyDescent="0.2"/>
    <row r="28021" ht="12.75" hidden="1" customHeight="1" x14ac:dyDescent="0.2"/>
    <row r="28022" ht="12.75" hidden="1" customHeight="1" x14ac:dyDescent="0.2"/>
    <row r="28023" ht="12.75" hidden="1" customHeight="1" x14ac:dyDescent="0.2"/>
    <row r="28024" ht="12.75" hidden="1" customHeight="1" x14ac:dyDescent="0.2"/>
    <row r="28025" ht="12.75" hidden="1" customHeight="1" x14ac:dyDescent="0.2"/>
    <row r="28026" ht="12.75" hidden="1" customHeight="1" x14ac:dyDescent="0.2"/>
    <row r="28027" ht="12.75" hidden="1" customHeight="1" x14ac:dyDescent="0.2"/>
    <row r="28028" ht="12.75" hidden="1" customHeight="1" x14ac:dyDescent="0.2"/>
    <row r="28029" ht="12.75" hidden="1" customHeight="1" x14ac:dyDescent="0.2"/>
    <row r="28030" ht="12.75" hidden="1" customHeight="1" x14ac:dyDescent="0.2"/>
    <row r="28031" ht="12.75" hidden="1" customHeight="1" x14ac:dyDescent="0.2"/>
    <row r="28032" ht="12.75" hidden="1" customHeight="1" x14ac:dyDescent="0.2"/>
    <row r="28033" ht="12.75" hidden="1" customHeight="1" x14ac:dyDescent="0.2"/>
    <row r="28034" ht="12.75" hidden="1" customHeight="1" x14ac:dyDescent="0.2"/>
    <row r="28035" ht="12.75" hidden="1" customHeight="1" x14ac:dyDescent="0.2"/>
    <row r="28036" ht="12.75" hidden="1" customHeight="1" x14ac:dyDescent="0.2"/>
    <row r="28037" ht="12.75" hidden="1" customHeight="1" x14ac:dyDescent="0.2"/>
    <row r="28038" ht="12.75" hidden="1" customHeight="1" x14ac:dyDescent="0.2"/>
    <row r="28039" ht="12.75" hidden="1" customHeight="1" x14ac:dyDescent="0.2"/>
    <row r="28040" ht="12.75" hidden="1" customHeight="1" x14ac:dyDescent="0.2"/>
    <row r="28041" ht="12.75" hidden="1" customHeight="1" x14ac:dyDescent="0.2"/>
    <row r="28042" ht="12.75" hidden="1" customHeight="1" x14ac:dyDescent="0.2"/>
    <row r="28043" ht="12.75" hidden="1" customHeight="1" x14ac:dyDescent="0.2"/>
    <row r="28044" ht="12.75" hidden="1" customHeight="1" x14ac:dyDescent="0.2"/>
    <row r="28045" ht="12.75" hidden="1" customHeight="1" x14ac:dyDescent="0.2"/>
    <row r="28046" ht="12.75" hidden="1" customHeight="1" x14ac:dyDescent="0.2"/>
    <row r="28047" ht="12.75" hidden="1" customHeight="1" x14ac:dyDescent="0.2"/>
    <row r="28048" ht="12.75" hidden="1" customHeight="1" x14ac:dyDescent="0.2"/>
    <row r="28049" ht="12.75" hidden="1" customHeight="1" x14ac:dyDescent="0.2"/>
    <row r="28050" ht="12.75" hidden="1" customHeight="1" x14ac:dyDescent="0.2"/>
    <row r="28051" ht="12.75" hidden="1" customHeight="1" x14ac:dyDescent="0.2"/>
    <row r="28052" ht="12.75" hidden="1" customHeight="1" x14ac:dyDescent="0.2"/>
    <row r="28053" ht="12.75" hidden="1" customHeight="1" x14ac:dyDescent="0.2"/>
    <row r="28054" ht="12.75" hidden="1" customHeight="1" x14ac:dyDescent="0.2"/>
    <row r="28055" ht="12.75" hidden="1" customHeight="1" x14ac:dyDescent="0.2"/>
    <row r="28056" ht="12.75" hidden="1" customHeight="1" x14ac:dyDescent="0.2"/>
    <row r="28057" ht="12.75" hidden="1" customHeight="1" x14ac:dyDescent="0.2"/>
    <row r="28058" ht="12.75" hidden="1" customHeight="1" x14ac:dyDescent="0.2"/>
    <row r="28059" ht="12.75" hidden="1" customHeight="1" x14ac:dyDescent="0.2"/>
    <row r="28060" ht="12.75" hidden="1" customHeight="1" x14ac:dyDescent="0.2"/>
    <row r="28061" ht="12.75" hidden="1" customHeight="1" x14ac:dyDescent="0.2"/>
    <row r="28062" ht="12.75" hidden="1" customHeight="1" x14ac:dyDescent="0.2"/>
    <row r="28063" ht="12.75" hidden="1" customHeight="1" x14ac:dyDescent="0.2"/>
    <row r="28064" ht="12.75" hidden="1" customHeight="1" x14ac:dyDescent="0.2"/>
    <row r="28065" ht="12.75" hidden="1" customHeight="1" x14ac:dyDescent="0.2"/>
    <row r="28066" ht="12.75" hidden="1" customHeight="1" x14ac:dyDescent="0.2"/>
    <row r="28067" ht="12.75" hidden="1" customHeight="1" x14ac:dyDescent="0.2"/>
    <row r="28068" ht="12.75" hidden="1" customHeight="1" x14ac:dyDescent="0.2"/>
    <row r="28069" ht="12.75" hidden="1" customHeight="1" x14ac:dyDescent="0.2"/>
    <row r="28070" ht="12.75" hidden="1" customHeight="1" x14ac:dyDescent="0.2"/>
    <row r="28071" ht="12.75" hidden="1" customHeight="1" x14ac:dyDescent="0.2"/>
    <row r="28072" ht="12.75" hidden="1" customHeight="1" x14ac:dyDescent="0.2"/>
    <row r="28073" ht="12.75" hidden="1" customHeight="1" x14ac:dyDescent="0.2"/>
    <row r="28074" ht="12.75" hidden="1" customHeight="1" x14ac:dyDescent="0.2"/>
    <row r="28075" ht="12.75" hidden="1" customHeight="1" x14ac:dyDescent="0.2"/>
    <row r="28076" ht="12.75" hidden="1" customHeight="1" x14ac:dyDescent="0.2"/>
    <row r="28077" ht="12.75" hidden="1" customHeight="1" x14ac:dyDescent="0.2"/>
    <row r="28078" ht="12.75" hidden="1" customHeight="1" x14ac:dyDescent="0.2"/>
    <row r="28079" ht="12.75" hidden="1" customHeight="1" x14ac:dyDescent="0.2"/>
    <row r="28080" ht="12.75" hidden="1" customHeight="1" x14ac:dyDescent="0.2"/>
    <row r="28081" ht="12.75" hidden="1" customHeight="1" x14ac:dyDescent="0.2"/>
    <row r="28082" ht="12.75" hidden="1" customHeight="1" x14ac:dyDescent="0.2"/>
    <row r="28083" ht="12.75" hidden="1" customHeight="1" x14ac:dyDescent="0.2"/>
    <row r="28084" ht="12.75" hidden="1" customHeight="1" x14ac:dyDescent="0.2"/>
    <row r="28085" ht="12.75" hidden="1" customHeight="1" x14ac:dyDescent="0.2"/>
    <row r="28086" ht="12.75" hidden="1" customHeight="1" x14ac:dyDescent="0.2"/>
    <row r="28087" ht="12.75" hidden="1" customHeight="1" x14ac:dyDescent="0.2"/>
    <row r="28088" ht="12.75" hidden="1" customHeight="1" x14ac:dyDescent="0.2"/>
    <row r="28089" ht="12.75" hidden="1" customHeight="1" x14ac:dyDescent="0.2"/>
    <row r="28090" ht="12.75" hidden="1" customHeight="1" x14ac:dyDescent="0.2"/>
    <row r="28091" ht="12.75" hidden="1" customHeight="1" x14ac:dyDescent="0.2"/>
    <row r="28092" ht="12.75" hidden="1" customHeight="1" x14ac:dyDescent="0.2"/>
    <row r="28093" ht="12.75" hidden="1" customHeight="1" x14ac:dyDescent="0.2"/>
    <row r="28094" ht="12.75" hidden="1" customHeight="1" x14ac:dyDescent="0.2"/>
    <row r="28095" ht="12.75" hidden="1" customHeight="1" x14ac:dyDescent="0.2"/>
    <row r="28096" ht="12.75" hidden="1" customHeight="1" x14ac:dyDescent="0.2"/>
    <row r="28097" ht="12.75" hidden="1" customHeight="1" x14ac:dyDescent="0.2"/>
    <row r="28098" ht="12.75" hidden="1" customHeight="1" x14ac:dyDescent="0.2"/>
    <row r="28099" ht="12.75" hidden="1" customHeight="1" x14ac:dyDescent="0.2"/>
    <row r="28100" ht="12.75" hidden="1" customHeight="1" x14ac:dyDescent="0.2"/>
    <row r="28101" ht="12.75" hidden="1" customHeight="1" x14ac:dyDescent="0.2"/>
    <row r="28102" ht="12.75" hidden="1" customHeight="1" x14ac:dyDescent="0.2"/>
    <row r="28103" ht="12.75" hidden="1" customHeight="1" x14ac:dyDescent="0.2"/>
    <row r="28104" ht="12.75" hidden="1" customHeight="1" x14ac:dyDescent="0.2"/>
    <row r="28105" ht="12.75" hidden="1" customHeight="1" x14ac:dyDescent="0.2"/>
    <row r="28106" ht="12.75" hidden="1" customHeight="1" x14ac:dyDescent="0.2"/>
    <row r="28107" ht="12.75" hidden="1" customHeight="1" x14ac:dyDescent="0.2"/>
    <row r="28108" ht="12.75" hidden="1" customHeight="1" x14ac:dyDescent="0.2"/>
    <row r="28109" ht="12.75" hidden="1" customHeight="1" x14ac:dyDescent="0.2"/>
    <row r="28110" ht="12.75" hidden="1" customHeight="1" x14ac:dyDescent="0.2"/>
    <row r="28111" ht="12.75" hidden="1" customHeight="1" x14ac:dyDescent="0.2"/>
    <row r="28112" ht="12.75" hidden="1" customHeight="1" x14ac:dyDescent="0.2"/>
    <row r="28113" ht="12.75" hidden="1" customHeight="1" x14ac:dyDescent="0.2"/>
    <row r="28114" ht="12.75" hidden="1" customHeight="1" x14ac:dyDescent="0.2"/>
    <row r="28115" ht="12.75" hidden="1" customHeight="1" x14ac:dyDescent="0.2"/>
    <row r="28116" ht="12.75" hidden="1" customHeight="1" x14ac:dyDescent="0.2"/>
    <row r="28117" ht="12.75" hidden="1" customHeight="1" x14ac:dyDescent="0.2"/>
    <row r="28118" ht="12.75" hidden="1" customHeight="1" x14ac:dyDescent="0.2"/>
    <row r="28119" ht="12.75" hidden="1" customHeight="1" x14ac:dyDescent="0.2"/>
    <row r="28120" ht="12.75" hidden="1" customHeight="1" x14ac:dyDescent="0.2"/>
    <row r="28121" ht="12.75" hidden="1" customHeight="1" x14ac:dyDescent="0.2"/>
    <row r="28122" ht="12.75" hidden="1" customHeight="1" x14ac:dyDescent="0.2"/>
    <row r="28123" ht="12.75" hidden="1" customHeight="1" x14ac:dyDescent="0.2"/>
    <row r="28124" ht="12.75" hidden="1" customHeight="1" x14ac:dyDescent="0.2"/>
    <row r="28125" ht="12.75" hidden="1" customHeight="1" x14ac:dyDescent="0.2"/>
    <row r="28126" ht="12.75" hidden="1" customHeight="1" x14ac:dyDescent="0.2"/>
    <row r="28127" ht="12.75" hidden="1" customHeight="1" x14ac:dyDescent="0.2"/>
    <row r="28128" ht="12.75" hidden="1" customHeight="1" x14ac:dyDescent="0.2"/>
    <row r="28129" ht="12.75" hidden="1" customHeight="1" x14ac:dyDescent="0.2"/>
    <row r="28130" ht="12.75" hidden="1" customHeight="1" x14ac:dyDescent="0.2"/>
    <row r="28131" ht="12.75" hidden="1" customHeight="1" x14ac:dyDescent="0.2"/>
    <row r="28132" ht="12.75" hidden="1" customHeight="1" x14ac:dyDescent="0.2"/>
    <row r="28133" ht="12.75" hidden="1" customHeight="1" x14ac:dyDescent="0.2"/>
    <row r="28134" ht="12.75" hidden="1" customHeight="1" x14ac:dyDescent="0.2"/>
    <row r="28135" ht="12.75" hidden="1" customHeight="1" x14ac:dyDescent="0.2"/>
    <row r="28136" ht="12.75" hidden="1" customHeight="1" x14ac:dyDescent="0.2"/>
    <row r="28137" ht="12.75" hidden="1" customHeight="1" x14ac:dyDescent="0.2"/>
    <row r="28138" ht="12.75" hidden="1" customHeight="1" x14ac:dyDescent="0.2"/>
    <row r="28139" ht="12.75" hidden="1" customHeight="1" x14ac:dyDescent="0.2"/>
    <row r="28140" ht="12.75" hidden="1" customHeight="1" x14ac:dyDescent="0.2"/>
    <row r="28141" ht="12.75" hidden="1" customHeight="1" x14ac:dyDescent="0.2"/>
    <row r="28142" ht="12.75" hidden="1" customHeight="1" x14ac:dyDescent="0.2"/>
    <row r="28143" ht="12.75" hidden="1" customHeight="1" x14ac:dyDescent="0.2"/>
    <row r="28144" ht="12.75" hidden="1" customHeight="1" x14ac:dyDescent="0.2"/>
    <row r="28145" ht="12.75" hidden="1" customHeight="1" x14ac:dyDescent="0.2"/>
    <row r="28146" ht="12.75" hidden="1" customHeight="1" x14ac:dyDescent="0.2"/>
    <row r="28147" ht="12.75" hidden="1" customHeight="1" x14ac:dyDescent="0.2"/>
    <row r="28148" ht="12.75" hidden="1" customHeight="1" x14ac:dyDescent="0.2"/>
    <row r="28149" ht="12.75" hidden="1" customHeight="1" x14ac:dyDescent="0.2"/>
    <row r="28150" ht="12.75" hidden="1" customHeight="1" x14ac:dyDescent="0.2"/>
    <row r="28151" ht="12.75" hidden="1" customHeight="1" x14ac:dyDescent="0.2"/>
    <row r="28152" ht="12.75" hidden="1" customHeight="1" x14ac:dyDescent="0.2"/>
    <row r="28153" ht="12.75" hidden="1" customHeight="1" x14ac:dyDescent="0.2"/>
    <row r="28154" ht="12.75" hidden="1" customHeight="1" x14ac:dyDescent="0.2"/>
    <row r="28155" ht="12.75" hidden="1" customHeight="1" x14ac:dyDescent="0.2"/>
    <row r="28156" ht="12.75" hidden="1" customHeight="1" x14ac:dyDescent="0.2"/>
    <row r="28157" ht="12.75" hidden="1" customHeight="1" x14ac:dyDescent="0.2"/>
    <row r="28158" ht="12.75" hidden="1" customHeight="1" x14ac:dyDescent="0.2"/>
    <row r="28159" ht="12.75" hidden="1" customHeight="1" x14ac:dyDescent="0.2"/>
    <row r="28160" ht="12.75" hidden="1" customHeight="1" x14ac:dyDescent="0.2"/>
    <row r="28161" ht="12.75" hidden="1" customHeight="1" x14ac:dyDescent="0.2"/>
    <row r="28162" ht="12.75" hidden="1" customHeight="1" x14ac:dyDescent="0.2"/>
    <row r="28163" ht="12.75" hidden="1" customHeight="1" x14ac:dyDescent="0.2"/>
    <row r="28164" ht="12.75" hidden="1" customHeight="1" x14ac:dyDescent="0.2"/>
    <row r="28165" ht="12.75" hidden="1" customHeight="1" x14ac:dyDescent="0.2"/>
    <row r="28166" ht="12.75" hidden="1" customHeight="1" x14ac:dyDescent="0.2"/>
    <row r="28167" ht="12.75" hidden="1" customHeight="1" x14ac:dyDescent="0.2"/>
    <row r="28168" ht="12.75" hidden="1" customHeight="1" x14ac:dyDescent="0.2"/>
    <row r="28169" ht="12.75" hidden="1" customHeight="1" x14ac:dyDescent="0.2"/>
    <row r="28170" ht="12.75" hidden="1" customHeight="1" x14ac:dyDescent="0.2"/>
    <row r="28171" ht="12.75" hidden="1" customHeight="1" x14ac:dyDescent="0.2"/>
    <row r="28172" ht="12.75" hidden="1" customHeight="1" x14ac:dyDescent="0.2"/>
    <row r="28173" ht="12.75" hidden="1" customHeight="1" x14ac:dyDescent="0.2"/>
    <row r="28174" ht="12.75" hidden="1" customHeight="1" x14ac:dyDescent="0.2"/>
    <row r="28175" ht="12.75" hidden="1" customHeight="1" x14ac:dyDescent="0.2"/>
    <row r="28176" ht="12.75" hidden="1" customHeight="1" x14ac:dyDescent="0.2"/>
    <row r="28177" ht="12.75" hidden="1" customHeight="1" x14ac:dyDescent="0.2"/>
    <row r="28178" ht="12.75" hidden="1" customHeight="1" x14ac:dyDescent="0.2"/>
    <row r="28179" ht="12.75" hidden="1" customHeight="1" x14ac:dyDescent="0.2"/>
    <row r="28180" ht="12.75" hidden="1" customHeight="1" x14ac:dyDescent="0.2"/>
    <row r="28181" ht="12.75" hidden="1" customHeight="1" x14ac:dyDescent="0.2"/>
    <row r="28182" ht="12.75" hidden="1" customHeight="1" x14ac:dyDescent="0.2"/>
    <row r="28183" ht="12.75" hidden="1" customHeight="1" x14ac:dyDescent="0.2"/>
    <row r="28184" ht="12.75" hidden="1" customHeight="1" x14ac:dyDescent="0.2"/>
    <row r="28185" ht="12.75" hidden="1" customHeight="1" x14ac:dyDescent="0.2"/>
    <row r="28186" ht="12.75" hidden="1" customHeight="1" x14ac:dyDescent="0.2"/>
    <row r="28187" ht="12.75" hidden="1" customHeight="1" x14ac:dyDescent="0.2"/>
    <row r="28188" ht="12.75" hidden="1" customHeight="1" x14ac:dyDescent="0.2"/>
    <row r="28189" ht="12.75" hidden="1" customHeight="1" x14ac:dyDescent="0.2"/>
    <row r="28190" ht="12.75" hidden="1" customHeight="1" x14ac:dyDescent="0.2"/>
    <row r="28191" ht="12.75" hidden="1" customHeight="1" x14ac:dyDescent="0.2"/>
    <row r="28192" ht="12.75" hidden="1" customHeight="1" x14ac:dyDescent="0.2"/>
    <row r="28193" ht="12.75" hidden="1" customHeight="1" x14ac:dyDescent="0.2"/>
    <row r="28194" ht="12.75" hidden="1" customHeight="1" x14ac:dyDescent="0.2"/>
    <row r="28195" ht="12.75" hidden="1" customHeight="1" x14ac:dyDescent="0.2"/>
    <row r="28196" ht="12.75" hidden="1" customHeight="1" x14ac:dyDescent="0.2"/>
    <row r="28197" ht="12.75" hidden="1" customHeight="1" x14ac:dyDescent="0.2"/>
    <row r="28198" ht="12.75" hidden="1" customHeight="1" x14ac:dyDescent="0.2"/>
    <row r="28199" ht="12.75" hidden="1" customHeight="1" x14ac:dyDescent="0.2"/>
    <row r="28200" ht="12.75" hidden="1" customHeight="1" x14ac:dyDescent="0.2"/>
    <row r="28201" ht="12.75" hidden="1" customHeight="1" x14ac:dyDescent="0.2"/>
    <row r="28202" ht="12.75" hidden="1" customHeight="1" x14ac:dyDescent="0.2"/>
    <row r="28203" ht="12.75" hidden="1" customHeight="1" x14ac:dyDescent="0.2"/>
    <row r="28204" ht="12.75" hidden="1" customHeight="1" x14ac:dyDescent="0.2"/>
    <row r="28205" ht="12.75" hidden="1" customHeight="1" x14ac:dyDescent="0.2"/>
    <row r="28206" ht="12.75" hidden="1" customHeight="1" x14ac:dyDescent="0.2"/>
    <row r="28207" ht="12.75" hidden="1" customHeight="1" x14ac:dyDescent="0.2"/>
    <row r="28208" ht="12.75" hidden="1" customHeight="1" x14ac:dyDescent="0.2"/>
    <row r="28209" ht="12.75" hidden="1" customHeight="1" x14ac:dyDescent="0.2"/>
    <row r="28210" ht="12.75" hidden="1" customHeight="1" x14ac:dyDescent="0.2"/>
    <row r="28211" ht="12.75" hidden="1" customHeight="1" x14ac:dyDescent="0.2"/>
    <row r="28212" ht="12.75" hidden="1" customHeight="1" x14ac:dyDescent="0.2"/>
    <row r="28213" ht="12.75" hidden="1" customHeight="1" x14ac:dyDescent="0.2"/>
    <row r="28214" ht="12.75" hidden="1" customHeight="1" x14ac:dyDescent="0.2"/>
    <row r="28215" ht="12.75" hidden="1" customHeight="1" x14ac:dyDescent="0.2"/>
    <row r="28216" ht="12.75" hidden="1" customHeight="1" x14ac:dyDescent="0.2"/>
    <row r="28217" ht="12.75" hidden="1" customHeight="1" x14ac:dyDescent="0.2"/>
    <row r="28218" ht="12.75" hidden="1" customHeight="1" x14ac:dyDescent="0.2"/>
    <row r="28219" ht="12.75" hidden="1" customHeight="1" x14ac:dyDescent="0.2"/>
    <row r="28220" ht="12.75" hidden="1" customHeight="1" x14ac:dyDescent="0.2"/>
    <row r="28221" ht="12.75" hidden="1" customHeight="1" x14ac:dyDescent="0.2"/>
    <row r="28222" ht="12.75" hidden="1" customHeight="1" x14ac:dyDescent="0.2"/>
    <row r="28223" ht="12.75" hidden="1" customHeight="1" x14ac:dyDescent="0.2"/>
    <row r="28224" ht="12.75" hidden="1" customHeight="1" x14ac:dyDescent="0.2"/>
    <row r="28225" ht="12.75" hidden="1" customHeight="1" x14ac:dyDescent="0.2"/>
    <row r="28226" ht="12.75" hidden="1" customHeight="1" x14ac:dyDescent="0.2"/>
    <row r="28227" ht="12.75" hidden="1" customHeight="1" x14ac:dyDescent="0.2"/>
    <row r="28228" ht="12.75" hidden="1" customHeight="1" x14ac:dyDescent="0.2"/>
    <row r="28229" ht="12.75" hidden="1" customHeight="1" x14ac:dyDescent="0.2"/>
    <row r="28230" ht="12.75" hidden="1" customHeight="1" x14ac:dyDescent="0.2"/>
    <row r="28231" ht="12.75" hidden="1" customHeight="1" x14ac:dyDescent="0.2"/>
    <row r="28232" ht="12.75" hidden="1" customHeight="1" x14ac:dyDescent="0.2"/>
    <row r="28233" ht="12.75" hidden="1" customHeight="1" x14ac:dyDescent="0.2"/>
    <row r="28234" ht="12.75" hidden="1" customHeight="1" x14ac:dyDescent="0.2"/>
    <row r="28235" ht="12.75" hidden="1" customHeight="1" x14ac:dyDescent="0.2"/>
    <row r="28236" ht="12.75" hidden="1" customHeight="1" x14ac:dyDescent="0.2"/>
    <row r="28237" ht="12.75" hidden="1" customHeight="1" x14ac:dyDescent="0.2"/>
    <row r="28238" ht="12.75" hidden="1" customHeight="1" x14ac:dyDescent="0.2"/>
    <row r="28239" ht="12.75" hidden="1" customHeight="1" x14ac:dyDescent="0.2"/>
    <row r="28240" ht="12.75" hidden="1" customHeight="1" x14ac:dyDescent="0.2"/>
    <row r="28241" ht="12.75" hidden="1" customHeight="1" x14ac:dyDescent="0.2"/>
    <row r="28242" ht="12.75" hidden="1" customHeight="1" x14ac:dyDescent="0.2"/>
    <row r="28243" ht="12.75" hidden="1" customHeight="1" x14ac:dyDescent="0.2"/>
    <row r="28244" ht="12.75" hidden="1" customHeight="1" x14ac:dyDescent="0.2"/>
    <row r="28245" ht="12.75" hidden="1" customHeight="1" x14ac:dyDescent="0.2"/>
    <row r="28246" ht="12.75" hidden="1" customHeight="1" x14ac:dyDescent="0.2"/>
    <row r="28247" ht="12.75" hidden="1" customHeight="1" x14ac:dyDescent="0.2"/>
    <row r="28248" ht="12.75" hidden="1" customHeight="1" x14ac:dyDescent="0.2"/>
    <row r="28249" ht="12.75" hidden="1" customHeight="1" x14ac:dyDescent="0.2"/>
    <row r="28250" ht="12.75" hidden="1" customHeight="1" x14ac:dyDescent="0.2"/>
    <row r="28251" ht="12.75" hidden="1" customHeight="1" x14ac:dyDescent="0.2"/>
    <row r="28252" ht="12.75" hidden="1" customHeight="1" x14ac:dyDescent="0.2"/>
    <row r="28253" ht="12.75" hidden="1" customHeight="1" x14ac:dyDescent="0.2"/>
    <row r="28254" ht="12.75" hidden="1" customHeight="1" x14ac:dyDescent="0.2"/>
    <row r="28255" ht="12.75" hidden="1" customHeight="1" x14ac:dyDescent="0.2"/>
    <row r="28256" ht="12.75" hidden="1" customHeight="1" x14ac:dyDescent="0.2"/>
    <row r="28257" ht="12.75" hidden="1" customHeight="1" x14ac:dyDescent="0.2"/>
    <row r="28258" ht="12.75" hidden="1" customHeight="1" x14ac:dyDescent="0.2"/>
    <row r="28259" ht="12.75" hidden="1" customHeight="1" x14ac:dyDescent="0.2"/>
    <row r="28260" ht="12.75" hidden="1" customHeight="1" x14ac:dyDescent="0.2"/>
    <row r="28261" ht="12.75" hidden="1" customHeight="1" x14ac:dyDescent="0.2"/>
    <row r="28262" ht="12.75" hidden="1" customHeight="1" x14ac:dyDescent="0.2"/>
    <row r="28263" ht="12.75" hidden="1" customHeight="1" x14ac:dyDescent="0.2"/>
    <row r="28264" ht="12.75" hidden="1" customHeight="1" x14ac:dyDescent="0.2"/>
    <row r="28265" ht="12.75" hidden="1" customHeight="1" x14ac:dyDescent="0.2"/>
    <row r="28266" ht="12.75" hidden="1" customHeight="1" x14ac:dyDescent="0.2"/>
    <row r="28267" ht="12.75" hidden="1" customHeight="1" x14ac:dyDescent="0.2"/>
    <row r="28268" ht="12.75" hidden="1" customHeight="1" x14ac:dyDescent="0.2"/>
    <row r="28269" ht="12.75" hidden="1" customHeight="1" x14ac:dyDescent="0.2"/>
    <row r="28270" ht="12.75" hidden="1" customHeight="1" x14ac:dyDescent="0.2"/>
    <row r="28271" ht="12.75" hidden="1" customHeight="1" x14ac:dyDescent="0.2"/>
    <row r="28272" ht="12.75" hidden="1" customHeight="1" x14ac:dyDescent="0.2"/>
    <row r="28273" ht="12.75" hidden="1" customHeight="1" x14ac:dyDescent="0.2"/>
    <row r="28274" ht="12.75" hidden="1" customHeight="1" x14ac:dyDescent="0.2"/>
    <row r="28275" ht="12.75" hidden="1" customHeight="1" x14ac:dyDescent="0.2"/>
    <row r="28276" ht="12.75" hidden="1" customHeight="1" x14ac:dyDescent="0.2"/>
    <row r="28277" ht="12.75" hidden="1" customHeight="1" x14ac:dyDescent="0.2"/>
    <row r="28278" ht="12.75" hidden="1" customHeight="1" x14ac:dyDescent="0.2"/>
    <row r="28279" ht="12.75" hidden="1" customHeight="1" x14ac:dyDescent="0.2"/>
    <row r="28280" ht="12.75" hidden="1" customHeight="1" x14ac:dyDescent="0.2"/>
    <row r="28281" ht="12.75" hidden="1" customHeight="1" x14ac:dyDescent="0.2"/>
    <row r="28282" ht="12.75" hidden="1" customHeight="1" x14ac:dyDescent="0.2"/>
    <row r="28283" ht="12.75" hidden="1" customHeight="1" x14ac:dyDescent="0.2"/>
    <row r="28284" ht="12.75" hidden="1" customHeight="1" x14ac:dyDescent="0.2"/>
    <row r="28285" ht="12.75" hidden="1" customHeight="1" x14ac:dyDescent="0.2"/>
    <row r="28286" ht="12.75" hidden="1" customHeight="1" x14ac:dyDescent="0.2"/>
    <row r="28287" ht="12.75" hidden="1" customHeight="1" x14ac:dyDescent="0.2"/>
    <row r="28288" ht="12.75" hidden="1" customHeight="1" x14ac:dyDescent="0.2"/>
    <row r="28289" ht="12.75" hidden="1" customHeight="1" x14ac:dyDescent="0.2"/>
    <row r="28290" ht="12.75" hidden="1" customHeight="1" x14ac:dyDescent="0.2"/>
    <row r="28291" ht="12.75" hidden="1" customHeight="1" x14ac:dyDescent="0.2"/>
    <row r="28292" ht="12.75" hidden="1" customHeight="1" x14ac:dyDescent="0.2"/>
    <row r="28293" ht="12.75" hidden="1" customHeight="1" x14ac:dyDescent="0.2"/>
    <row r="28294" ht="12.75" hidden="1" customHeight="1" x14ac:dyDescent="0.2"/>
    <row r="28295" ht="12.75" hidden="1" customHeight="1" x14ac:dyDescent="0.2"/>
    <row r="28296" ht="12.75" hidden="1" customHeight="1" x14ac:dyDescent="0.2"/>
    <row r="28297" ht="12.75" hidden="1" customHeight="1" x14ac:dyDescent="0.2"/>
    <row r="28298" ht="12.75" hidden="1" customHeight="1" x14ac:dyDescent="0.2"/>
    <row r="28299" ht="12.75" hidden="1" customHeight="1" x14ac:dyDescent="0.2"/>
    <row r="28300" ht="12.75" hidden="1" customHeight="1" x14ac:dyDescent="0.2"/>
    <row r="28301" ht="12.75" hidden="1" customHeight="1" x14ac:dyDescent="0.2"/>
    <row r="28302" ht="12.75" hidden="1" customHeight="1" x14ac:dyDescent="0.2"/>
    <row r="28303" ht="12.75" hidden="1" customHeight="1" x14ac:dyDescent="0.2"/>
    <row r="28304" ht="12.75" hidden="1" customHeight="1" x14ac:dyDescent="0.2"/>
    <row r="28305" ht="12.75" hidden="1" customHeight="1" x14ac:dyDescent="0.2"/>
    <row r="28306" ht="12.75" hidden="1" customHeight="1" x14ac:dyDescent="0.2"/>
    <row r="28307" ht="12.75" hidden="1" customHeight="1" x14ac:dyDescent="0.2"/>
    <row r="28308" ht="12.75" hidden="1" customHeight="1" x14ac:dyDescent="0.2"/>
    <row r="28309" ht="12.75" hidden="1" customHeight="1" x14ac:dyDescent="0.2"/>
    <row r="28310" ht="12.75" hidden="1" customHeight="1" x14ac:dyDescent="0.2"/>
    <row r="28311" ht="12.75" hidden="1" customHeight="1" x14ac:dyDescent="0.2"/>
    <row r="28312" ht="12.75" hidden="1" customHeight="1" x14ac:dyDescent="0.2"/>
    <row r="28313" ht="12.75" hidden="1" customHeight="1" x14ac:dyDescent="0.2"/>
    <row r="28314" ht="12.75" hidden="1" customHeight="1" x14ac:dyDescent="0.2"/>
    <row r="28315" ht="12.75" hidden="1" customHeight="1" x14ac:dyDescent="0.2"/>
    <row r="28316" ht="12.75" hidden="1" customHeight="1" x14ac:dyDescent="0.2"/>
    <row r="28317" ht="12.75" hidden="1" customHeight="1" x14ac:dyDescent="0.2"/>
    <row r="28318" ht="12.75" hidden="1" customHeight="1" x14ac:dyDescent="0.2"/>
    <row r="28319" ht="12.75" hidden="1" customHeight="1" x14ac:dyDescent="0.2"/>
    <row r="28320" ht="12.75" hidden="1" customHeight="1" x14ac:dyDescent="0.2"/>
    <row r="28321" ht="12.75" hidden="1" customHeight="1" x14ac:dyDescent="0.2"/>
    <row r="28322" ht="12.75" hidden="1" customHeight="1" x14ac:dyDescent="0.2"/>
    <row r="28323" ht="12.75" hidden="1" customHeight="1" x14ac:dyDescent="0.2"/>
    <row r="28324" ht="12.75" hidden="1" customHeight="1" x14ac:dyDescent="0.2"/>
    <row r="28325" ht="12.75" hidden="1" customHeight="1" x14ac:dyDescent="0.2"/>
    <row r="28326" ht="12.75" hidden="1" customHeight="1" x14ac:dyDescent="0.2"/>
    <row r="28327" ht="12.75" hidden="1" customHeight="1" x14ac:dyDescent="0.2"/>
    <row r="28328" ht="12.75" hidden="1" customHeight="1" x14ac:dyDescent="0.2"/>
    <row r="28329" ht="12.75" hidden="1" customHeight="1" x14ac:dyDescent="0.2"/>
    <row r="28330" ht="12.75" hidden="1" customHeight="1" x14ac:dyDescent="0.2"/>
    <row r="28331" ht="12.75" hidden="1" customHeight="1" x14ac:dyDescent="0.2"/>
    <row r="28332" ht="12.75" hidden="1" customHeight="1" x14ac:dyDescent="0.2"/>
    <row r="28333" ht="12.75" hidden="1" customHeight="1" x14ac:dyDescent="0.2"/>
    <row r="28334" ht="12.75" hidden="1" customHeight="1" x14ac:dyDescent="0.2"/>
    <row r="28335" ht="12.75" hidden="1" customHeight="1" x14ac:dyDescent="0.2"/>
    <row r="28336" ht="12.75" hidden="1" customHeight="1" x14ac:dyDescent="0.2"/>
    <row r="28337" ht="12.75" hidden="1" customHeight="1" x14ac:dyDescent="0.2"/>
    <row r="28338" ht="12.75" hidden="1" customHeight="1" x14ac:dyDescent="0.2"/>
    <row r="28339" ht="12.75" hidden="1" customHeight="1" x14ac:dyDescent="0.2"/>
    <row r="28340" ht="12.75" hidden="1" customHeight="1" x14ac:dyDescent="0.2"/>
    <row r="28341" ht="12.75" hidden="1" customHeight="1" x14ac:dyDescent="0.2"/>
    <row r="28342" ht="12.75" hidden="1" customHeight="1" x14ac:dyDescent="0.2"/>
    <row r="28343" ht="12.75" hidden="1" customHeight="1" x14ac:dyDescent="0.2"/>
    <row r="28344" ht="12.75" hidden="1" customHeight="1" x14ac:dyDescent="0.2"/>
    <row r="28345" ht="12.75" hidden="1" customHeight="1" x14ac:dyDescent="0.2"/>
    <row r="28346" ht="12.75" hidden="1" customHeight="1" x14ac:dyDescent="0.2"/>
    <row r="28347" ht="12.75" hidden="1" customHeight="1" x14ac:dyDescent="0.2"/>
    <row r="28348" ht="12.75" hidden="1" customHeight="1" x14ac:dyDescent="0.2"/>
    <row r="28349" ht="12.75" hidden="1" customHeight="1" x14ac:dyDescent="0.2"/>
    <row r="28350" ht="12.75" hidden="1" customHeight="1" x14ac:dyDescent="0.2"/>
    <row r="28351" ht="12.75" hidden="1" customHeight="1" x14ac:dyDescent="0.2"/>
    <row r="28352" ht="12.75" hidden="1" customHeight="1" x14ac:dyDescent="0.2"/>
    <row r="28353" ht="12.75" hidden="1" customHeight="1" x14ac:dyDescent="0.2"/>
    <row r="28354" ht="12.75" hidden="1" customHeight="1" x14ac:dyDescent="0.2"/>
    <row r="28355" ht="12.75" hidden="1" customHeight="1" x14ac:dyDescent="0.2"/>
    <row r="28356" ht="12.75" hidden="1" customHeight="1" x14ac:dyDescent="0.2"/>
    <row r="28357" ht="12.75" hidden="1" customHeight="1" x14ac:dyDescent="0.2"/>
    <row r="28358" ht="12.75" hidden="1" customHeight="1" x14ac:dyDescent="0.2"/>
    <row r="28359" ht="12.75" hidden="1" customHeight="1" x14ac:dyDescent="0.2"/>
    <row r="28360" ht="12.75" hidden="1" customHeight="1" x14ac:dyDescent="0.2"/>
    <row r="28361" ht="12.75" hidden="1" customHeight="1" x14ac:dyDescent="0.2"/>
    <row r="28362" ht="12.75" hidden="1" customHeight="1" x14ac:dyDescent="0.2"/>
    <row r="28363" ht="12.75" hidden="1" customHeight="1" x14ac:dyDescent="0.2"/>
    <row r="28364" ht="12.75" hidden="1" customHeight="1" x14ac:dyDescent="0.2"/>
    <row r="28365" ht="12.75" hidden="1" customHeight="1" x14ac:dyDescent="0.2"/>
    <row r="28366" ht="12.75" hidden="1" customHeight="1" x14ac:dyDescent="0.2"/>
    <row r="28367" ht="12.75" hidden="1" customHeight="1" x14ac:dyDescent="0.2"/>
    <row r="28368" ht="12.75" hidden="1" customHeight="1" x14ac:dyDescent="0.2"/>
    <row r="28369" ht="12.75" hidden="1" customHeight="1" x14ac:dyDescent="0.2"/>
    <row r="28370" ht="12.75" hidden="1" customHeight="1" x14ac:dyDescent="0.2"/>
    <row r="28371" ht="12.75" hidden="1" customHeight="1" x14ac:dyDescent="0.2"/>
    <row r="28372" ht="12.75" hidden="1" customHeight="1" x14ac:dyDescent="0.2"/>
    <row r="28373" ht="12.75" hidden="1" customHeight="1" x14ac:dyDescent="0.2"/>
    <row r="28374" ht="12.75" hidden="1" customHeight="1" x14ac:dyDescent="0.2"/>
    <row r="28375" ht="12.75" hidden="1" customHeight="1" x14ac:dyDescent="0.2"/>
    <row r="28376" ht="12.75" hidden="1" customHeight="1" x14ac:dyDescent="0.2"/>
    <row r="28377" ht="12.75" hidden="1" customHeight="1" x14ac:dyDescent="0.2"/>
    <row r="28378" ht="12.75" hidden="1" customHeight="1" x14ac:dyDescent="0.2"/>
    <row r="28379" ht="12.75" hidden="1" customHeight="1" x14ac:dyDescent="0.2"/>
    <row r="28380" ht="12.75" hidden="1" customHeight="1" x14ac:dyDescent="0.2"/>
    <row r="28381" ht="12.75" hidden="1" customHeight="1" x14ac:dyDescent="0.2"/>
    <row r="28382" ht="12.75" hidden="1" customHeight="1" x14ac:dyDescent="0.2"/>
    <row r="28383" ht="12.75" hidden="1" customHeight="1" x14ac:dyDescent="0.2"/>
    <row r="28384" ht="12.75" hidden="1" customHeight="1" x14ac:dyDescent="0.2"/>
    <row r="28385" ht="12.75" hidden="1" customHeight="1" x14ac:dyDescent="0.2"/>
    <row r="28386" ht="12.75" hidden="1" customHeight="1" x14ac:dyDescent="0.2"/>
    <row r="28387" ht="12.75" hidden="1" customHeight="1" x14ac:dyDescent="0.2"/>
    <row r="28388" ht="12.75" hidden="1" customHeight="1" x14ac:dyDescent="0.2"/>
    <row r="28389" ht="12.75" hidden="1" customHeight="1" x14ac:dyDescent="0.2"/>
    <row r="28390" ht="12.75" hidden="1" customHeight="1" x14ac:dyDescent="0.2"/>
    <row r="28391" ht="12.75" hidden="1" customHeight="1" x14ac:dyDescent="0.2"/>
    <row r="28392" ht="12.75" hidden="1" customHeight="1" x14ac:dyDescent="0.2"/>
    <row r="28393" ht="12.75" hidden="1" customHeight="1" x14ac:dyDescent="0.2"/>
    <row r="28394" ht="12.75" hidden="1" customHeight="1" x14ac:dyDescent="0.2"/>
    <row r="28395" ht="12.75" hidden="1" customHeight="1" x14ac:dyDescent="0.2"/>
    <row r="28396" ht="12.75" hidden="1" customHeight="1" x14ac:dyDescent="0.2"/>
    <row r="28397" ht="12.75" hidden="1" customHeight="1" x14ac:dyDescent="0.2"/>
    <row r="28398" ht="12.75" hidden="1" customHeight="1" x14ac:dyDescent="0.2"/>
    <row r="28399" ht="12.75" hidden="1" customHeight="1" x14ac:dyDescent="0.2"/>
    <row r="28400" ht="12.75" hidden="1" customHeight="1" x14ac:dyDescent="0.2"/>
    <row r="28401" ht="12.75" hidden="1" customHeight="1" x14ac:dyDescent="0.2"/>
    <row r="28402" ht="12.75" hidden="1" customHeight="1" x14ac:dyDescent="0.2"/>
    <row r="28403" ht="12.75" hidden="1" customHeight="1" x14ac:dyDescent="0.2"/>
    <row r="28404" ht="12.75" hidden="1" customHeight="1" x14ac:dyDescent="0.2"/>
    <row r="28405" ht="12.75" hidden="1" customHeight="1" x14ac:dyDescent="0.2"/>
    <row r="28406" ht="12.75" hidden="1" customHeight="1" x14ac:dyDescent="0.2"/>
    <row r="28407" ht="12.75" hidden="1" customHeight="1" x14ac:dyDescent="0.2"/>
    <row r="28408" ht="12.75" hidden="1" customHeight="1" x14ac:dyDescent="0.2"/>
    <row r="28409" ht="12.75" hidden="1" customHeight="1" x14ac:dyDescent="0.2"/>
    <row r="28410" ht="12.75" hidden="1" customHeight="1" x14ac:dyDescent="0.2"/>
    <row r="28411" ht="12.75" hidden="1" customHeight="1" x14ac:dyDescent="0.2"/>
    <row r="28412" ht="12.75" hidden="1" customHeight="1" x14ac:dyDescent="0.2"/>
    <row r="28413" ht="12.75" hidden="1" customHeight="1" x14ac:dyDescent="0.2"/>
    <row r="28414" ht="12.75" hidden="1" customHeight="1" x14ac:dyDescent="0.2"/>
    <row r="28415" ht="12.75" hidden="1" customHeight="1" x14ac:dyDescent="0.2"/>
    <row r="28416" ht="12.75" hidden="1" customHeight="1" x14ac:dyDescent="0.2"/>
    <row r="28417" ht="12.75" hidden="1" customHeight="1" x14ac:dyDescent="0.2"/>
    <row r="28418" ht="12.75" hidden="1" customHeight="1" x14ac:dyDescent="0.2"/>
    <row r="28419" ht="12.75" hidden="1" customHeight="1" x14ac:dyDescent="0.2"/>
    <row r="28420" ht="12.75" hidden="1" customHeight="1" x14ac:dyDescent="0.2"/>
    <row r="28421" ht="12.75" hidden="1" customHeight="1" x14ac:dyDescent="0.2"/>
    <row r="28422" ht="12.75" hidden="1" customHeight="1" x14ac:dyDescent="0.2"/>
    <row r="28423" ht="12.75" hidden="1" customHeight="1" x14ac:dyDescent="0.2"/>
    <row r="28424" ht="12.75" hidden="1" customHeight="1" x14ac:dyDescent="0.2"/>
    <row r="28425" ht="12.75" hidden="1" customHeight="1" x14ac:dyDescent="0.2"/>
    <row r="28426" ht="12.75" hidden="1" customHeight="1" x14ac:dyDescent="0.2"/>
    <row r="28427" ht="12.75" hidden="1" customHeight="1" x14ac:dyDescent="0.2"/>
    <row r="28428" ht="12.75" hidden="1" customHeight="1" x14ac:dyDescent="0.2"/>
    <row r="28429" ht="12.75" hidden="1" customHeight="1" x14ac:dyDescent="0.2"/>
    <row r="28430" ht="12.75" hidden="1" customHeight="1" x14ac:dyDescent="0.2"/>
    <row r="28431" ht="12.75" hidden="1" customHeight="1" x14ac:dyDescent="0.2"/>
    <row r="28432" ht="12.75" hidden="1" customHeight="1" x14ac:dyDescent="0.2"/>
    <row r="28433" ht="12.75" hidden="1" customHeight="1" x14ac:dyDescent="0.2"/>
    <row r="28434" ht="12.75" hidden="1" customHeight="1" x14ac:dyDescent="0.2"/>
    <row r="28435" ht="12.75" hidden="1" customHeight="1" x14ac:dyDescent="0.2"/>
    <row r="28436" ht="12.75" hidden="1" customHeight="1" x14ac:dyDescent="0.2"/>
    <row r="28437" ht="12.75" hidden="1" customHeight="1" x14ac:dyDescent="0.2"/>
    <row r="28438" ht="12.75" hidden="1" customHeight="1" x14ac:dyDescent="0.2"/>
    <row r="28439" ht="12.75" hidden="1" customHeight="1" x14ac:dyDescent="0.2"/>
    <row r="28440" ht="12.75" hidden="1" customHeight="1" x14ac:dyDescent="0.2"/>
    <row r="28441" ht="12.75" hidden="1" customHeight="1" x14ac:dyDescent="0.2"/>
    <row r="28442" ht="12.75" hidden="1" customHeight="1" x14ac:dyDescent="0.2"/>
    <row r="28443" ht="12.75" hidden="1" customHeight="1" x14ac:dyDescent="0.2"/>
    <row r="28444" ht="12.75" hidden="1" customHeight="1" x14ac:dyDescent="0.2"/>
    <row r="28445" ht="12.75" hidden="1" customHeight="1" x14ac:dyDescent="0.2"/>
    <row r="28446" ht="12.75" hidden="1" customHeight="1" x14ac:dyDescent="0.2"/>
    <row r="28447" ht="12.75" hidden="1" customHeight="1" x14ac:dyDescent="0.2"/>
    <row r="28448" ht="12.75" hidden="1" customHeight="1" x14ac:dyDescent="0.2"/>
    <row r="28449" ht="12.75" hidden="1" customHeight="1" x14ac:dyDescent="0.2"/>
    <row r="28450" ht="12.75" hidden="1" customHeight="1" x14ac:dyDescent="0.2"/>
    <row r="28451" ht="12.75" hidden="1" customHeight="1" x14ac:dyDescent="0.2"/>
    <row r="28452" ht="12.75" hidden="1" customHeight="1" x14ac:dyDescent="0.2"/>
    <row r="28453" ht="12.75" hidden="1" customHeight="1" x14ac:dyDescent="0.2"/>
    <row r="28454" ht="12.75" hidden="1" customHeight="1" x14ac:dyDescent="0.2"/>
    <row r="28455" ht="12.75" hidden="1" customHeight="1" x14ac:dyDescent="0.2"/>
    <row r="28456" ht="12.75" hidden="1" customHeight="1" x14ac:dyDescent="0.2"/>
    <row r="28457" ht="12.75" hidden="1" customHeight="1" x14ac:dyDescent="0.2"/>
    <row r="28458" ht="12.75" hidden="1" customHeight="1" x14ac:dyDescent="0.2"/>
    <row r="28459" ht="12.75" hidden="1" customHeight="1" x14ac:dyDescent="0.2"/>
    <row r="28460" ht="12.75" hidden="1" customHeight="1" x14ac:dyDescent="0.2"/>
    <row r="28461" ht="12.75" hidden="1" customHeight="1" x14ac:dyDescent="0.2"/>
    <row r="28462" ht="12.75" hidden="1" customHeight="1" x14ac:dyDescent="0.2"/>
    <row r="28463" ht="12.75" hidden="1" customHeight="1" x14ac:dyDescent="0.2"/>
    <row r="28464" ht="12.75" hidden="1" customHeight="1" x14ac:dyDescent="0.2"/>
    <row r="28465" ht="12.75" hidden="1" customHeight="1" x14ac:dyDescent="0.2"/>
    <row r="28466" ht="12.75" hidden="1" customHeight="1" x14ac:dyDescent="0.2"/>
    <row r="28467" ht="12.75" hidden="1" customHeight="1" x14ac:dyDescent="0.2"/>
    <row r="28468" ht="12.75" hidden="1" customHeight="1" x14ac:dyDescent="0.2"/>
    <row r="28469" ht="12.75" hidden="1" customHeight="1" x14ac:dyDescent="0.2"/>
    <row r="28470" ht="12.75" hidden="1" customHeight="1" x14ac:dyDescent="0.2"/>
    <row r="28471" ht="12.75" hidden="1" customHeight="1" x14ac:dyDescent="0.2"/>
    <row r="28472" ht="12.75" hidden="1" customHeight="1" x14ac:dyDescent="0.2"/>
    <row r="28473" ht="12.75" hidden="1" customHeight="1" x14ac:dyDescent="0.2"/>
    <row r="28474" ht="12.75" hidden="1" customHeight="1" x14ac:dyDescent="0.2"/>
    <row r="28475" ht="12.75" hidden="1" customHeight="1" x14ac:dyDescent="0.2"/>
    <row r="28476" ht="12.75" hidden="1" customHeight="1" x14ac:dyDescent="0.2"/>
    <row r="28477" ht="12.75" hidden="1" customHeight="1" x14ac:dyDescent="0.2"/>
    <row r="28478" ht="12.75" hidden="1" customHeight="1" x14ac:dyDescent="0.2"/>
    <row r="28479" ht="12.75" hidden="1" customHeight="1" x14ac:dyDescent="0.2"/>
    <row r="28480" ht="12.75" hidden="1" customHeight="1" x14ac:dyDescent="0.2"/>
    <row r="28481" ht="12.75" hidden="1" customHeight="1" x14ac:dyDescent="0.2"/>
    <row r="28482" ht="12.75" hidden="1" customHeight="1" x14ac:dyDescent="0.2"/>
    <row r="28483" ht="12.75" hidden="1" customHeight="1" x14ac:dyDescent="0.2"/>
    <row r="28484" ht="12.75" hidden="1" customHeight="1" x14ac:dyDescent="0.2"/>
    <row r="28485" ht="12.75" hidden="1" customHeight="1" x14ac:dyDescent="0.2"/>
    <row r="28486" ht="12.75" hidden="1" customHeight="1" x14ac:dyDescent="0.2"/>
    <row r="28487" ht="12.75" hidden="1" customHeight="1" x14ac:dyDescent="0.2"/>
    <row r="28488" ht="12.75" hidden="1" customHeight="1" x14ac:dyDescent="0.2"/>
    <row r="28489" ht="12.75" hidden="1" customHeight="1" x14ac:dyDescent="0.2"/>
    <row r="28490" ht="12.75" hidden="1" customHeight="1" x14ac:dyDescent="0.2"/>
    <row r="28491" ht="12.75" hidden="1" customHeight="1" x14ac:dyDescent="0.2"/>
    <row r="28492" ht="12.75" hidden="1" customHeight="1" x14ac:dyDescent="0.2"/>
    <row r="28493" ht="12.75" hidden="1" customHeight="1" x14ac:dyDescent="0.2"/>
    <row r="28494" ht="12.75" hidden="1" customHeight="1" x14ac:dyDescent="0.2"/>
    <row r="28495" ht="12.75" hidden="1" customHeight="1" x14ac:dyDescent="0.2"/>
    <row r="28496" ht="12.75" hidden="1" customHeight="1" x14ac:dyDescent="0.2"/>
    <row r="28497" ht="12.75" hidden="1" customHeight="1" x14ac:dyDescent="0.2"/>
    <row r="28498" ht="12.75" hidden="1" customHeight="1" x14ac:dyDescent="0.2"/>
    <row r="28499" ht="12.75" hidden="1" customHeight="1" x14ac:dyDescent="0.2"/>
    <row r="28500" ht="12.75" hidden="1" customHeight="1" x14ac:dyDescent="0.2"/>
    <row r="28501" ht="12.75" hidden="1" customHeight="1" x14ac:dyDescent="0.2"/>
    <row r="28502" ht="12.75" hidden="1" customHeight="1" x14ac:dyDescent="0.2"/>
    <row r="28503" ht="12.75" hidden="1" customHeight="1" x14ac:dyDescent="0.2"/>
    <row r="28504" ht="12.75" hidden="1" customHeight="1" x14ac:dyDescent="0.2"/>
    <row r="28505" ht="12.75" hidden="1" customHeight="1" x14ac:dyDescent="0.2"/>
    <row r="28506" ht="12.75" hidden="1" customHeight="1" x14ac:dyDescent="0.2"/>
    <row r="28507" ht="12.75" hidden="1" customHeight="1" x14ac:dyDescent="0.2"/>
    <row r="28508" ht="12.75" hidden="1" customHeight="1" x14ac:dyDescent="0.2"/>
    <row r="28509" ht="12.75" hidden="1" customHeight="1" x14ac:dyDescent="0.2"/>
    <row r="28510" ht="12.75" hidden="1" customHeight="1" x14ac:dyDescent="0.2"/>
    <row r="28511" ht="12.75" hidden="1" customHeight="1" x14ac:dyDescent="0.2"/>
    <row r="28512" ht="12.75" hidden="1" customHeight="1" x14ac:dyDescent="0.2"/>
    <row r="28513" ht="12.75" hidden="1" customHeight="1" x14ac:dyDescent="0.2"/>
    <row r="28514" ht="12.75" hidden="1" customHeight="1" x14ac:dyDescent="0.2"/>
    <row r="28515" ht="12.75" hidden="1" customHeight="1" x14ac:dyDescent="0.2"/>
    <row r="28516" ht="12.75" hidden="1" customHeight="1" x14ac:dyDescent="0.2"/>
    <row r="28517" ht="12.75" hidden="1" customHeight="1" x14ac:dyDescent="0.2"/>
    <row r="28518" ht="12.75" hidden="1" customHeight="1" x14ac:dyDescent="0.2"/>
    <row r="28519" ht="12.75" hidden="1" customHeight="1" x14ac:dyDescent="0.2"/>
    <row r="28520" ht="12.75" hidden="1" customHeight="1" x14ac:dyDescent="0.2"/>
    <row r="28521" ht="12.75" hidden="1" customHeight="1" x14ac:dyDescent="0.2"/>
    <row r="28522" ht="12.75" hidden="1" customHeight="1" x14ac:dyDescent="0.2"/>
    <row r="28523" ht="12.75" hidden="1" customHeight="1" x14ac:dyDescent="0.2"/>
    <row r="28524" ht="12.75" hidden="1" customHeight="1" x14ac:dyDescent="0.2"/>
    <row r="28525" ht="12.75" hidden="1" customHeight="1" x14ac:dyDescent="0.2"/>
    <row r="28526" ht="12.75" hidden="1" customHeight="1" x14ac:dyDescent="0.2"/>
    <row r="28527" ht="12.75" hidden="1" customHeight="1" x14ac:dyDescent="0.2"/>
    <row r="28528" ht="12.75" hidden="1" customHeight="1" x14ac:dyDescent="0.2"/>
    <row r="28529" ht="12.75" hidden="1" customHeight="1" x14ac:dyDescent="0.2"/>
    <row r="28530" ht="12.75" hidden="1" customHeight="1" x14ac:dyDescent="0.2"/>
    <row r="28531" ht="12.75" hidden="1" customHeight="1" x14ac:dyDescent="0.2"/>
    <row r="28532" ht="12.75" hidden="1" customHeight="1" x14ac:dyDescent="0.2"/>
    <row r="28533" ht="12.75" hidden="1" customHeight="1" x14ac:dyDescent="0.2"/>
    <row r="28534" ht="12.75" hidden="1" customHeight="1" x14ac:dyDescent="0.2"/>
    <row r="28535" ht="12.75" hidden="1" customHeight="1" x14ac:dyDescent="0.2"/>
    <row r="28536" ht="12.75" hidden="1" customHeight="1" x14ac:dyDescent="0.2"/>
    <row r="28537" ht="12.75" hidden="1" customHeight="1" x14ac:dyDescent="0.2"/>
    <row r="28538" ht="12.75" hidden="1" customHeight="1" x14ac:dyDescent="0.2"/>
    <row r="28539" ht="12.75" hidden="1" customHeight="1" x14ac:dyDescent="0.2"/>
    <row r="28540" ht="12.75" hidden="1" customHeight="1" x14ac:dyDescent="0.2"/>
    <row r="28541" ht="12.75" hidden="1" customHeight="1" x14ac:dyDescent="0.2"/>
    <row r="28542" ht="12.75" hidden="1" customHeight="1" x14ac:dyDescent="0.2"/>
    <row r="28543" ht="12.75" hidden="1" customHeight="1" x14ac:dyDescent="0.2"/>
    <row r="28544" ht="12.75" hidden="1" customHeight="1" x14ac:dyDescent="0.2"/>
    <row r="28545" ht="12.75" hidden="1" customHeight="1" x14ac:dyDescent="0.2"/>
    <row r="28546" ht="12.75" hidden="1" customHeight="1" x14ac:dyDescent="0.2"/>
    <row r="28547" ht="12.75" hidden="1" customHeight="1" x14ac:dyDescent="0.2"/>
    <row r="28548" ht="12.75" hidden="1" customHeight="1" x14ac:dyDescent="0.2"/>
    <row r="28549" ht="12.75" hidden="1" customHeight="1" x14ac:dyDescent="0.2"/>
    <row r="28550" ht="12.75" hidden="1" customHeight="1" x14ac:dyDescent="0.2"/>
    <row r="28551" ht="12.75" hidden="1" customHeight="1" x14ac:dyDescent="0.2"/>
    <row r="28552" ht="12.75" hidden="1" customHeight="1" x14ac:dyDescent="0.2"/>
    <row r="28553" ht="12.75" hidden="1" customHeight="1" x14ac:dyDescent="0.2"/>
    <row r="28554" ht="12.75" hidden="1" customHeight="1" x14ac:dyDescent="0.2"/>
    <row r="28555" ht="12.75" hidden="1" customHeight="1" x14ac:dyDescent="0.2"/>
    <row r="28556" ht="12.75" hidden="1" customHeight="1" x14ac:dyDescent="0.2"/>
    <row r="28557" ht="12.75" hidden="1" customHeight="1" x14ac:dyDescent="0.2"/>
    <row r="28558" ht="12.75" hidden="1" customHeight="1" x14ac:dyDescent="0.2"/>
    <row r="28559" ht="12.75" hidden="1" customHeight="1" x14ac:dyDescent="0.2"/>
    <row r="28560" ht="12.75" hidden="1" customHeight="1" x14ac:dyDescent="0.2"/>
    <row r="28561" ht="12.75" hidden="1" customHeight="1" x14ac:dyDescent="0.2"/>
    <row r="28562" ht="12.75" hidden="1" customHeight="1" x14ac:dyDescent="0.2"/>
    <row r="28563" ht="12.75" hidden="1" customHeight="1" x14ac:dyDescent="0.2"/>
    <row r="28564" ht="12.75" hidden="1" customHeight="1" x14ac:dyDescent="0.2"/>
    <row r="28565" ht="12.75" hidden="1" customHeight="1" x14ac:dyDescent="0.2"/>
    <row r="28566" ht="12.75" hidden="1" customHeight="1" x14ac:dyDescent="0.2"/>
    <row r="28567" ht="12.75" hidden="1" customHeight="1" x14ac:dyDescent="0.2"/>
    <row r="28568" ht="12.75" hidden="1" customHeight="1" x14ac:dyDescent="0.2"/>
    <row r="28569" ht="12.75" hidden="1" customHeight="1" x14ac:dyDescent="0.2"/>
    <row r="28570" ht="12.75" hidden="1" customHeight="1" x14ac:dyDescent="0.2"/>
    <row r="28571" ht="12.75" hidden="1" customHeight="1" x14ac:dyDescent="0.2"/>
    <row r="28572" ht="12.75" hidden="1" customHeight="1" x14ac:dyDescent="0.2"/>
    <row r="28573" ht="12.75" hidden="1" customHeight="1" x14ac:dyDescent="0.2"/>
    <row r="28574" ht="12.75" hidden="1" customHeight="1" x14ac:dyDescent="0.2"/>
    <row r="28575" ht="12.75" hidden="1" customHeight="1" x14ac:dyDescent="0.2"/>
    <row r="28576" ht="12.75" hidden="1" customHeight="1" x14ac:dyDescent="0.2"/>
    <row r="28577" ht="12.75" hidden="1" customHeight="1" x14ac:dyDescent="0.2"/>
    <row r="28578" ht="12.75" hidden="1" customHeight="1" x14ac:dyDescent="0.2"/>
    <row r="28579" ht="12.75" hidden="1" customHeight="1" x14ac:dyDescent="0.2"/>
    <row r="28580" ht="12.75" hidden="1" customHeight="1" x14ac:dyDescent="0.2"/>
    <row r="28581" ht="12.75" hidden="1" customHeight="1" x14ac:dyDescent="0.2"/>
    <row r="28582" ht="12.75" hidden="1" customHeight="1" x14ac:dyDescent="0.2"/>
    <row r="28583" ht="12.75" hidden="1" customHeight="1" x14ac:dyDescent="0.2"/>
    <row r="28584" ht="12.75" hidden="1" customHeight="1" x14ac:dyDescent="0.2"/>
    <row r="28585" ht="12.75" hidden="1" customHeight="1" x14ac:dyDescent="0.2"/>
    <row r="28586" ht="12.75" hidden="1" customHeight="1" x14ac:dyDescent="0.2"/>
    <row r="28587" ht="12.75" hidden="1" customHeight="1" x14ac:dyDescent="0.2"/>
    <row r="28588" ht="12.75" hidden="1" customHeight="1" x14ac:dyDescent="0.2"/>
    <row r="28589" ht="12.75" hidden="1" customHeight="1" x14ac:dyDescent="0.2"/>
    <row r="28590" ht="12.75" hidden="1" customHeight="1" x14ac:dyDescent="0.2"/>
    <row r="28591" ht="12.75" hidden="1" customHeight="1" x14ac:dyDescent="0.2"/>
    <row r="28592" ht="12.75" hidden="1" customHeight="1" x14ac:dyDescent="0.2"/>
    <row r="28593" ht="12.75" hidden="1" customHeight="1" x14ac:dyDescent="0.2"/>
    <row r="28594" ht="12.75" hidden="1" customHeight="1" x14ac:dyDescent="0.2"/>
    <row r="28595" ht="12.75" hidden="1" customHeight="1" x14ac:dyDescent="0.2"/>
    <row r="28596" ht="12.75" hidden="1" customHeight="1" x14ac:dyDescent="0.2"/>
    <row r="28597" ht="12.75" hidden="1" customHeight="1" x14ac:dyDescent="0.2"/>
    <row r="28598" ht="12.75" hidden="1" customHeight="1" x14ac:dyDescent="0.2"/>
    <row r="28599" ht="12.75" hidden="1" customHeight="1" x14ac:dyDescent="0.2"/>
    <row r="28600" ht="12.75" hidden="1" customHeight="1" x14ac:dyDescent="0.2"/>
    <row r="28601" ht="12.75" hidden="1" customHeight="1" x14ac:dyDescent="0.2"/>
    <row r="28602" ht="12.75" hidden="1" customHeight="1" x14ac:dyDescent="0.2"/>
    <row r="28603" ht="12.75" hidden="1" customHeight="1" x14ac:dyDescent="0.2"/>
    <row r="28604" ht="12.75" hidden="1" customHeight="1" x14ac:dyDescent="0.2"/>
    <row r="28605" ht="12.75" hidden="1" customHeight="1" x14ac:dyDescent="0.2"/>
    <row r="28606" ht="12.75" hidden="1" customHeight="1" x14ac:dyDescent="0.2"/>
    <row r="28607" ht="12.75" hidden="1" customHeight="1" x14ac:dyDescent="0.2"/>
    <row r="28608" ht="12.75" hidden="1" customHeight="1" x14ac:dyDescent="0.2"/>
    <row r="28609" ht="12.75" hidden="1" customHeight="1" x14ac:dyDescent="0.2"/>
    <row r="28610" ht="12.75" hidden="1" customHeight="1" x14ac:dyDescent="0.2"/>
    <row r="28611" ht="12.75" hidden="1" customHeight="1" x14ac:dyDescent="0.2"/>
    <row r="28612" ht="12.75" hidden="1" customHeight="1" x14ac:dyDescent="0.2"/>
    <row r="28613" ht="12.75" hidden="1" customHeight="1" x14ac:dyDescent="0.2"/>
    <row r="28614" ht="12.75" hidden="1" customHeight="1" x14ac:dyDescent="0.2"/>
    <row r="28615" ht="12.75" hidden="1" customHeight="1" x14ac:dyDescent="0.2"/>
    <row r="28616" ht="12.75" hidden="1" customHeight="1" x14ac:dyDescent="0.2"/>
    <row r="28617" ht="12.75" hidden="1" customHeight="1" x14ac:dyDescent="0.2"/>
    <row r="28618" ht="12.75" hidden="1" customHeight="1" x14ac:dyDescent="0.2"/>
    <row r="28619" ht="12.75" hidden="1" customHeight="1" x14ac:dyDescent="0.2"/>
    <row r="28620" ht="12.75" hidden="1" customHeight="1" x14ac:dyDescent="0.2"/>
    <row r="28621" ht="12.75" hidden="1" customHeight="1" x14ac:dyDescent="0.2"/>
    <row r="28622" ht="12.75" hidden="1" customHeight="1" x14ac:dyDescent="0.2"/>
    <row r="28623" ht="12.75" hidden="1" customHeight="1" x14ac:dyDescent="0.2"/>
    <row r="28624" ht="12.75" hidden="1" customHeight="1" x14ac:dyDescent="0.2"/>
    <row r="28625" ht="12.75" hidden="1" customHeight="1" x14ac:dyDescent="0.2"/>
    <row r="28626" ht="12.75" hidden="1" customHeight="1" x14ac:dyDescent="0.2"/>
    <row r="28627" ht="12.75" hidden="1" customHeight="1" x14ac:dyDescent="0.2"/>
    <row r="28628" ht="12.75" hidden="1" customHeight="1" x14ac:dyDescent="0.2"/>
    <row r="28629" ht="12.75" hidden="1" customHeight="1" x14ac:dyDescent="0.2"/>
    <row r="28630" ht="12.75" hidden="1" customHeight="1" x14ac:dyDescent="0.2"/>
    <row r="28631" ht="12.75" hidden="1" customHeight="1" x14ac:dyDescent="0.2"/>
    <row r="28632" ht="12.75" hidden="1" customHeight="1" x14ac:dyDescent="0.2"/>
    <row r="28633" ht="12.75" hidden="1" customHeight="1" x14ac:dyDescent="0.2"/>
    <row r="28634" ht="12.75" hidden="1" customHeight="1" x14ac:dyDescent="0.2"/>
    <row r="28635" ht="12.75" hidden="1" customHeight="1" x14ac:dyDescent="0.2"/>
    <row r="28636" ht="12.75" hidden="1" customHeight="1" x14ac:dyDescent="0.2"/>
    <row r="28637" ht="12.75" hidden="1" customHeight="1" x14ac:dyDescent="0.2"/>
    <row r="28638" ht="12.75" hidden="1" customHeight="1" x14ac:dyDescent="0.2"/>
    <row r="28639" ht="12.75" hidden="1" customHeight="1" x14ac:dyDescent="0.2"/>
    <row r="28640" ht="12.75" hidden="1" customHeight="1" x14ac:dyDescent="0.2"/>
    <row r="28641" ht="12.75" hidden="1" customHeight="1" x14ac:dyDescent="0.2"/>
    <row r="28642" ht="12.75" hidden="1" customHeight="1" x14ac:dyDescent="0.2"/>
    <row r="28643" ht="12.75" hidden="1" customHeight="1" x14ac:dyDescent="0.2"/>
    <row r="28644" ht="12.75" hidden="1" customHeight="1" x14ac:dyDescent="0.2"/>
    <row r="28645" ht="12.75" hidden="1" customHeight="1" x14ac:dyDescent="0.2"/>
    <row r="28646" ht="12.75" hidden="1" customHeight="1" x14ac:dyDescent="0.2"/>
    <row r="28647" ht="12.75" hidden="1" customHeight="1" x14ac:dyDescent="0.2"/>
    <row r="28648" ht="12.75" hidden="1" customHeight="1" x14ac:dyDescent="0.2"/>
    <row r="28649" ht="12.75" hidden="1" customHeight="1" x14ac:dyDescent="0.2"/>
    <row r="28650" ht="12.75" hidden="1" customHeight="1" x14ac:dyDescent="0.2"/>
    <row r="28651" ht="12.75" hidden="1" customHeight="1" x14ac:dyDescent="0.2"/>
    <row r="28652" ht="12.75" hidden="1" customHeight="1" x14ac:dyDescent="0.2"/>
    <row r="28653" ht="12.75" hidden="1" customHeight="1" x14ac:dyDescent="0.2"/>
    <row r="28654" ht="12.75" hidden="1" customHeight="1" x14ac:dyDescent="0.2"/>
    <row r="28655" ht="12.75" hidden="1" customHeight="1" x14ac:dyDescent="0.2"/>
    <row r="28656" ht="12.75" hidden="1" customHeight="1" x14ac:dyDescent="0.2"/>
    <row r="28657" ht="12.75" hidden="1" customHeight="1" x14ac:dyDescent="0.2"/>
    <row r="28658" ht="12.75" hidden="1" customHeight="1" x14ac:dyDescent="0.2"/>
    <row r="28659" ht="12.75" hidden="1" customHeight="1" x14ac:dyDescent="0.2"/>
    <row r="28660" ht="12.75" hidden="1" customHeight="1" x14ac:dyDescent="0.2"/>
    <row r="28661" ht="12.75" hidden="1" customHeight="1" x14ac:dyDescent="0.2"/>
    <row r="28662" ht="12.75" hidden="1" customHeight="1" x14ac:dyDescent="0.2"/>
    <row r="28663" ht="12.75" hidden="1" customHeight="1" x14ac:dyDescent="0.2"/>
    <row r="28664" ht="12.75" hidden="1" customHeight="1" x14ac:dyDescent="0.2"/>
    <row r="28665" ht="12.75" hidden="1" customHeight="1" x14ac:dyDescent="0.2"/>
    <row r="28666" ht="12.75" hidden="1" customHeight="1" x14ac:dyDescent="0.2"/>
    <row r="28667" ht="12.75" hidden="1" customHeight="1" x14ac:dyDescent="0.2"/>
    <row r="28668" ht="12.75" hidden="1" customHeight="1" x14ac:dyDescent="0.2"/>
    <row r="28669" ht="12.75" hidden="1" customHeight="1" x14ac:dyDescent="0.2"/>
    <row r="28670" ht="12.75" hidden="1" customHeight="1" x14ac:dyDescent="0.2"/>
    <row r="28671" ht="12.75" hidden="1" customHeight="1" x14ac:dyDescent="0.2"/>
    <row r="28672" ht="12.75" hidden="1" customHeight="1" x14ac:dyDescent="0.2"/>
    <row r="28673" ht="12.75" hidden="1" customHeight="1" x14ac:dyDescent="0.2"/>
    <row r="28674" ht="12.75" hidden="1" customHeight="1" x14ac:dyDescent="0.2"/>
    <row r="28675" ht="12.75" hidden="1" customHeight="1" x14ac:dyDescent="0.2"/>
    <row r="28676" ht="12.75" hidden="1" customHeight="1" x14ac:dyDescent="0.2"/>
    <row r="28677" ht="12.75" hidden="1" customHeight="1" x14ac:dyDescent="0.2"/>
    <row r="28678" ht="12.75" hidden="1" customHeight="1" x14ac:dyDescent="0.2"/>
    <row r="28679" ht="12.75" hidden="1" customHeight="1" x14ac:dyDescent="0.2"/>
    <row r="28680" ht="12.75" hidden="1" customHeight="1" x14ac:dyDescent="0.2"/>
    <row r="28681" ht="12.75" hidden="1" customHeight="1" x14ac:dyDescent="0.2"/>
    <row r="28682" ht="12.75" hidden="1" customHeight="1" x14ac:dyDescent="0.2"/>
    <row r="28683" ht="12.75" hidden="1" customHeight="1" x14ac:dyDescent="0.2"/>
    <row r="28684" ht="12.75" hidden="1" customHeight="1" x14ac:dyDescent="0.2"/>
    <row r="28685" ht="12.75" hidden="1" customHeight="1" x14ac:dyDescent="0.2"/>
    <row r="28686" ht="12.75" hidden="1" customHeight="1" x14ac:dyDescent="0.2"/>
    <row r="28687" ht="12.75" hidden="1" customHeight="1" x14ac:dyDescent="0.2"/>
    <row r="28688" ht="12.75" hidden="1" customHeight="1" x14ac:dyDescent="0.2"/>
    <row r="28689" ht="12.75" hidden="1" customHeight="1" x14ac:dyDescent="0.2"/>
    <row r="28690" ht="12.75" hidden="1" customHeight="1" x14ac:dyDescent="0.2"/>
    <row r="28691" ht="12.75" hidden="1" customHeight="1" x14ac:dyDescent="0.2"/>
    <row r="28692" ht="12.75" hidden="1" customHeight="1" x14ac:dyDescent="0.2"/>
    <row r="28693" ht="12.75" hidden="1" customHeight="1" x14ac:dyDescent="0.2"/>
    <row r="28694" ht="12.75" hidden="1" customHeight="1" x14ac:dyDescent="0.2"/>
    <row r="28695" ht="12.75" hidden="1" customHeight="1" x14ac:dyDescent="0.2"/>
    <row r="28696" ht="12.75" hidden="1" customHeight="1" x14ac:dyDescent="0.2"/>
    <row r="28697" ht="12.75" hidden="1" customHeight="1" x14ac:dyDescent="0.2"/>
    <row r="28698" ht="12.75" hidden="1" customHeight="1" x14ac:dyDescent="0.2"/>
    <row r="28699" ht="12.75" hidden="1" customHeight="1" x14ac:dyDescent="0.2"/>
    <row r="28700" ht="12.75" hidden="1" customHeight="1" x14ac:dyDescent="0.2"/>
    <row r="28701" ht="12.75" hidden="1" customHeight="1" x14ac:dyDescent="0.2"/>
    <row r="28702" ht="12.75" hidden="1" customHeight="1" x14ac:dyDescent="0.2"/>
    <row r="28703" ht="12.75" hidden="1" customHeight="1" x14ac:dyDescent="0.2"/>
    <row r="28704" ht="12.75" hidden="1" customHeight="1" x14ac:dyDescent="0.2"/>
    <row r="28705" ht="12.75" hidden="1" customHeight="1" x14ac:dyDescent="0.2"/>
    <row r="28706" ht="12.75" hidden="1" customHeight="1" x14ac:dyDescent="0.2"/>
    <row r="28707" ht="12.75" hidden="1" customHeight="1" x14ac:dyDescent="0.2"/>
    <row r="28708" ht="12.75" hidden="1" customHeight="1" x14ac:dyDescent="0.2"/>
    <row r="28709" ht="12.75" hidden="1" customHeight="1" x14ac:dyDescent="0.2"/>
    <row r="28710" ht="12.75" hidden="1" customHeight="1" x14ac:dyDescent="0.2"/>
    <row r="28711" ht="12.75" hidden="1" customHeight="1" x14ac:dyDescent="0.2"/>
    <row r="28712" ht="12.75" hidden="1" customHeight="1" x14ac:dyDescent="0.2"/>
    <row r="28713" ht="12.75" hidden="1" customHeight="1" x14ac:dyDescent="0.2"/>
    <row r="28714" ht="12.75" hidden="1" customHeight="1" x14ac:dyDescent="0.2"/>
    <row r="28715" ht="12.75" hidden="1" customHeight="1" x14ac:dyDescent="0.2"/>
    <row r="28716" ht="12.75" hidden="1" customHeight="1" x14ac:dyDescent="0.2"/>
    <row r="28717" ht="12.75" hidden="1" customHeight="1" x14ac:dyDescent="0.2"/>
    <row r="28718" ht="12.75" hidden="1" customHeight="1" x14ac:dyDescent="0.2"/>
    <row r="28719" ht="12.75" hidden="1" customHeight="1" x14ac:dyDescent="0.2"/>
    <row r="28720" ht="12.75" hidden="1" customHeight="1" x14ac:dyDescent="0.2"/>
    <row r="28721" ht="12.75" hidden="1" customHeight="1" x14ac:dyDescent="0.2"/>
    <row r="28722" ht="12.75" hidden="1" customHeight="1" x14ac:dyDescent="0.2"/>
    <row r="28723" ht="12.75" hidden="1" customHeight="1" x14ac:dyDescent="0.2"/>
    <row r="28724" ht="12.75" hidden="1" customHeight="1" x14ac:dyDescent="0.2"/>
    <row r="28725" ht="12.75" hidden="1" customHeight="1" x14ac:dyDescent="0.2"/>
    <row r="28726" ht="12.75" hidden="1" customHeight="1" x14ac:dyDescent="0.2"/>
    <row r="28727" ht="12.75" hidden="1" customHeight="1" x14ac:dyDescent="0.2"/>
    <row r="28728" ht="12.75" hidden="1" customHeight="1" x14ac:dyDescent="0.2"/>
    <row r="28729" ht="12.75" hidden="1" customHeight="1" x14ac:dyDescent="0.2"/>
    <row r="28730" ht="12.75" hidden="1" customHeight="1" x14ac:dyDescent="0.2"/>
    <row r="28731" ht="12.75" hidden="1" customHeight="1" x14ac:dyDescent="0.2"/>
    <row r="28732" ht="12.75" hidden="1" customHeight="1" x14ac:dyDescent="0.2"/>
    <row r="28733" ht="12.75" hidden="1" customHeight="1" x14ac:dyDescent="0.2"/>
    <row r="28734" ht="12.75" hidden="1" customHeight="1" x14ac:dyDescent="0.2"/>
    <row r="28735" ht="12.75" hidden="1" customHeight="1" x14ac:dyDescent="0.2"/>
    <row r="28736" ht="12.75" hidden="1" customHeight="1" x14ac:dyDescent="0.2"/>
    <row r="28737" ht="12.75" hidden="1" customHeight="1" x14ac:dyDescent="0.2"/>
    <row r="28738" ht="12.75" hidden="1" customHeight="1" x14ac:dyDescent="0.2"/>
    <row r="28739" ht="12.75" hidden="1" customHeight="1" x14ac:dyDescent="0.2"/>
    <row r="28740" ht="12.75" hidden="1" customHeight="1" x14ac:dyDescent="0.2"/>
    <row r="28741" ht="12.75" hidden="1" customHeight="1" x14ac:dyDescent="0.2"/>
    <row r="28742" ht="12.75" hidden="1" customHeight="1" x14ac:dyDescent="0.2"/>
    <row r="28743" ht="12.75" hidden="1" customHeight="1" x14ac:dyDescent="0.2"/>
    <row r="28744" ht="12.75" hidden="1" customHeight="1" x14ac:dyDescent="0.2"/>
    <row r="28745" ht="12.75" hidden="1" customHeight="1" x14ac:dyDescent="0.2"/>
    <row r="28746" ht="12.75" hidden="1" customHeight="1" x14ac:dyDescent="0.2"/>
    <row r="28747" ht="12.75" hidden="1" customHeight="1" x14ac:dyDescent="0.2"/>
    <row r="28748" ht="12.75" hidden="1" customHeight="1" x14ac:dyDescent="0.2"/>
    <row r="28749" ht="12.75" hidden="1" customHeight="1" x14ac:dyDescent="0.2"/>
    <row r="28750" ht="12.75" hidden="1" customHeight="1" x14ac:dyDescent="0.2"/>
    <row r="28751" ht="12.75" hidden="1" customHeight="1" x14ac:dyDescent="0.2"/>
    <row r="28752" ht="12.75" hidden="1" customHeight="1" x14ac:dyDescent="0.2"/>
    <row r="28753" ht="12.75" hidden="1" customHeight="1" x14ac:dyDescent="0.2"/>
    <row r="28754" ht="12.75" hidden="1" customHeight="1" x14ac:dyDescent="0.2"/>
    <row r="28755" ht="12.75" hidden="1" customHeight="1" x14ac:dyDescent="0.2"/>
    <row r="28756" ht="12.75" hidden="1" customHeight="1" x14ac:dyDescent="0.2"/>
    <row r="28757" ht="12.75" hidden="1" customHeight="1" x14ac:dyDescent="0.2"/>
    <row r="28758" ht="12.75" hidden="1" customHeight="1" x14ac:dyDescent="0.2"/>
    <row r="28759" ht="12.75" hidden="1" customHeight="1" x14ac:dyDescent="0.2"/>
    <row r="28760" ht="12.75" hidden="1" customHeight="1" x14ac:dyDescent="0.2"/>
    <row r="28761" ht="12.75" hidden="1" customHeight="1" x14ac:dyDescent="0.2"/>
    <row r="28762" ht="12.75" hidden="1" customHeight="1" x14ac:dyDescent="0.2"/>
    <row r="28763" ht="12.75" hidden="1" customHeight="1" x14ac:dyDescent="0.2"/>
    <row r="28764" ht="12.75" hidden="1" customHeight="1" x14ac:dyDescent="0.2"/>
    <row r="28765" ht="12.75" hidden="1" customHeight="1" x14ac:dyDescent="0.2"/>
    <row r="28766" ht="12.75" hidden="1" customHeight="1" x14ac:dyDescent="0.2"/>
    <row r="28767" ht="12.75" hidden="1" customHeight="1" x14ac:dyDescent="0.2"/>
    <row r="28768" ht="12.75" hidden="1" customHeight="1" x14ac:dyDescent="0.2"/>
    <row r="28769" ht="12.75" hidden="1" customHeight="1" x14ac:dyDescent="0.2"/>
    <row r="28770" ht="12.75" hidden="1" customHeight="1" x14ac:dyDescent="0.2"/>
    <row r="28771" ht="12.75" hidden="1" customHeight="1" x14ac:dyDescent="0.2"/>
    <row r="28772" ht="12.75" hidden="1" customHeight="1" x14ac:dyDescent="0.2"/>
    <row r="28773" ht="12.75" hidden="1" customHeight="1" x14ac:dyDescent="0.2"/>
    <row r="28774" ht="12.75" hidden="1" customHeight="1" x14ac:dyDescent="0.2"/>
    <row r="28775" ht="12.75" hidden="1" customHeight="1" x14ac:dyDescent="0.2"/>
    <row r="28776" ht="12.75" hidden="1" customHeight="1" x14ac:dyDescent="0.2"/>
    <row r="28777" ht="12.75" hidden="1" customHeight="1" x14ac:dyDescent="0.2"/>
    <row r="28778" ht="12.75" hidden="1" customHeight="1" x14ac:dyDescent="0.2"/>
    <row r="28779" ht="12.75" hidden="1" customHeight="1" x14ac:dyDescent="0.2"/>
    <row r="28780" ht="12.75" hidden="1" customHeight="1" x14ac:dyDescent="0.2"/>
    <row r="28781" ht="12.75" hidden="1" customHeight="1" x14ac:dyDescent="0.2"/>
    <row r="28782" ht="12.75" hidden="1" customHeight="1" x14ac:dyDescent="0.2"/>
    <row r="28783" ht="12.75" hidden="1" customHeight="1" x14ac:dyDescent="0.2"/>
    <row r="28784" ht="12.75" hidden="1" customHeight="1" x14ac:dyDescent="0.2"/>
    <row r="28785" ht="12.75" hidden="1" customHeight="1" x14ac:dyDescent="0.2"/>
    <row r="28786" ht="12.75" hidden="1" customHeight="1" x14ac:dyDescent="0.2"/>
    <row r="28787" ht="12.75" hidden="1" customHeight="1" x14ac:dyDescent="0.2"/>
    <row r="28788" ht="12.75" hidden="1" customHeight="1" x14ac:dyDescent="0.2"/>
    <row r="28789" ht="12.75" hidden="1" customHeight="1" x14ac:dyDescent="0.2"/>
    <row r="28790" ht="12.75" hidden="1" customHeight="1" x14ac:dyDescent="0.2"/>
    <row r="28791" ht="12.75" hidden="1" customHeight="1" x14ac:dyDescent="0.2"/>
    <row r="28792" ht="12.75" hidden="1" customHeight="1" x14ac:dyDescent="0.2"/>
    <row r="28793" ht="12.75" hidden="1" customHeight="1" x14ac:dyDescent="0.2"/>
    <row r="28794" ht="12.75" hidden="1" customHeight="1" x14ac:dyDescent="0.2"/>
    <row r="28795" ht="12.75" hidden="1" customHeight="1" x14ac:dyDescent="0.2"/>
    <row r="28796" ht="12.75" hidden="1" customHeight="1" x14ac:dyDescent="0.2"/>
    <row r="28797" ht="12.75" hidden="1" customHeight="1" x14ac:dyDescent="0.2"/>
    <row r="28798" ht="12.75" hidden="1" customHeight="1" x14ac:dyDescent="0.2"/>
    <row r="28799" ht="12.75" hidden="1" customHeight="1" x14ac:dyDescent="0.2"/>
    <row r="28800" ht="12.75" hidden="1" customHeight="1" x14ac:dyDescent="0.2"/>
    <row r="28801" ht="12.75" hidden="1" customHeight="1" x14ac:dyDescent="0.2"/>
    <row r="28802" ht="12.75" hidden="1" customHeight="1" x14ac:dyDescent="0.2"/>
    <row r="28803" ht="12.75" hidden="1" customHeight="1" x14ac:dyDescent="0.2"/>
    <row r="28804" ht="12.75" hidden="1" customHeight="1" x14ac:dyDescent="0.2"/>
    <row r="28805" ht="12.75" hidden="1" customHeight="1" x14ac:dyDescent="0.2"/>
    <row r="28806" ht="12.75" hidden="1" customHeight="1" x14ac:dyDescent="0.2"/>
    <row r="28807" ht="12.75" hidden="1" customHeight="1" x14ac:dyDescent="0.2"/>
    <row r="28808" ht="12.75" hidden="1" customHeight="1" x14ac:dyDescent="0.2"/>
    <row r="28809" ht="12.75" hidden="1" customHeight="1" x14ac:dyDescent="0.2"/>
    <row r="28810" ht="12.75" hidden="1" customHeight="1" x14ac:dyDescent="0.2"/>
    <row r="28811" ht="12.75" hidden="1" customHeight="1" x14ac:dyDescent="0.2"/>
    <row r="28812" ht="12.75" hidden="1" customHeight="1" x14ac:dyDescent="0.2"/>
    <row r="28813" ht="12.75" hidden="1" customHeight="1" x14ac:dyDescent="0.2"/>
    <row r="28814" ht="12.75" hidden="1" customHeight="1" x14ac:dyDescent="0.2"/>
    <row r="28815" ht="12.75" hidden="1" customHeight="1" x14ac:dyDescent="0.2"/>
    <row r="28816" ht="12.75" hidden="1" customHeight="1" x14ac:dyDescent="0.2"/>
    <row r="28817" ht="12.75" hidden="1" customHeight="1" x14ac:dyDescent="0.2"/>
    <row r="28818" ht="12.75" hidden="1" customHeight="1" x14ac:dyDescent="0.2"/>
    <row r="28819" ht="12.75" hidden="1" customHeight="1" x14ac:dyDescent="0.2"/>
    <row r="28820" ht="12.75" hidden="1" customHeight="1" x14ac:dyDescent="0.2"/>
    <row r="28821" ht="12.75" hidden="1" customHeight="1" x14ac:dyDescent="0.2"/>
    <row r="28822" ht="12.75" hidden="1" customHeight="1" x14ac:dyDescent="0.2"/>
    <row r="28823" ht="12.75" hidden="1" customHeight="1" x14ac:dyDescent="0.2"/>
    <row r="28824" ht="12.75" hidden="1" customHeight="1" x14ac:dyDescent="0.2"/>
    <row r="28825" ht="12.75" hidden="1" customHeight="1" x14ac:dyDescent="0.2"/>
    <row r="28826" ht="12.75" hidden="1" customHeight="1" x14ac:dyDescent="0.2"/>
    <row r="28827" ht="12.75" hidden="1" customHeight="1" x14ac:dyDescent="0.2"/>
    <row r="28828" ht="12.75" hidden="1" customHeight="1" x14ac:dyDescent="0.2"/>
    <row r="28829" ht="12.75" hidden="1" customHeight="1" x14ac:dyDescent="0.2"/>
    <row r="28830" ht="12.75" hidden="1" customHeight="1" x14ac:dyDescent="0.2"/>
    <row r="28831" ht="12.75" hidden="1" customHeight="1" x14ac:dyDescent="0.2"/>
    <row r="28832" ht="12.75" hidden="1" customHeight="1" x14ac:dyDescent="0.2"/>
    <row r="28833" ht="12.75" hidden="1" customHeight="1" x14ac:dyDescent="0.2"/>
    <row r="28834" ht="12.75" hidden="1" customHeight="1" x14ac:dyDescent="0.2"/>
    <row r="28835" ht="12.75" hidden="1" customHeight="1" x14ac:dyDescent="0.2"/>
    <row r="28836" ht="12.75" hidden="1" customHeight="1" x14ac:dyDescent="0.2"/>
    <row r="28837" ht="12.75" hidden="1" customHeight="1" x14ac:dyDescent="0.2"/>
    <row r="28838" ht="12.75" hidden="1" customHeight="1" x14ac:dyDescent="0.2"/>
    <row r="28839" ht="12.75" hidden="1" customHeight="1" x14ac:dyDescent="0.2"/>
    <row r="28840" ht="12.75" hidden="1" customHeight="1" x14ac:dyDescent="0.2"/>
    <row r="28841" ht="12.75" hidden="1" customHeight="1" x14ac:dyDescent="0.2"/>
    <row r="28842" ht="12.75" hidden="1" customHeight="1" x14ac:dyDescent="0.2"/>
    <row r="28843" ht="12.75" hidden="1" customHeight="1" x14ac:dyDescent="0.2"/>
    <row r="28844" ht="12.75" hidden="1" customHeight="1" x14ac:dyDescent="0.2"/>
    <row r="28845" ht="12.75" hidden="1" customHeight="1" x14ac:dyDescent="0.2"/>
    <row r="28846" ht="12.75" hidden="1" customHeight="1" x14ac:dyDescent="0.2"/>
    <row r="28847" ht="12.75" hidden="1" customHeight="1" x14ac:dyDescent="0.2"/>
    <row r="28848" ht="12.75" hidden="1" customHeight="1" x14ac:dyDescent="0.2"/>
    <row r="28849" ht="12.75" hidden="1" customHeight="1" x14ac:dyDescent="0.2"/>
    <row r="28850" ht="12.75" hidden="1" customHeight="1" x14ac:dyDescent="0.2"/>
    <row r="28851" ht="12.75" hidden="1" customHeight="1" x14ac:dyDescent="0.2"/>
    <row r="28852" ht="12.75" hidden="1" customHeight="1" x14ac:dyDescent="0.2"/>
    <row r="28853" ht="12.75" hidden="1" customHeight="1" x14ac:dyDescent="0.2"/>
    <row r="28854" ht="12.75" hidden="1" customHeight="1" x14ac:dyDescent="0.2"/>
    <row r="28855" ht="12.75" hidden="1" customHeight="1" x14ac:dyDescent="0.2"/>
    <row r="28856" ht="12.75" hidden="1" customHeight="1" x14ac:dyDescent="0.2"/>
    <row r="28857" ht="12.75" hidden="1" customHeight="1" x14ac:dyDescent="0.2"/>
    <row r="28858" ht="12.75" hidden="1" customHeight="1" x14ac:dyDescent="0.2"/>
    <row r="28859" ht="12.75" hidden="1" customHeight="1" x14ac:dyDescent="0.2"/>
    <row r="28860" ht="12.75" hidden="1" customHeight="1" x14ac:dyDescent="0.2"/>
    <row r="28861" ht="12.75" hidden="1" customHeight="1" x14ac:dyDescent="0.2"/>
    <row r="28862" ht="12.75" hidden="1" customHeight="1" x14ac:dyDescent="0.2"/>
    <row r="28863" ht="12.75" hidden="1" customHeight="1" x14ac:dyDescent="0.2"/>
    <row r="28864" ht="12.75" hidden="1" customHeight="1" x14ac:dyDescent="0.2"/>
    <row r="28865" ht="12.75" hidden="1" customHeight="1" x14ac:dyDescent="0.2"/>
    <row r="28866" ht="12.75" hidden="1" customHeight="1" x14ac:dyDescent="0.2"/>
    <row r="28867" ht="12.75" hidden="1" customHeight="1" x14ac:dyDescent="0.2"/>
    <row r="28868" ht="12.75" hidden="1" customHeight="1" x14ac:dyDescent="0.2"/>
    <row r="28869" ht="12.75" hidden="1" customHeight="1" x14ac:dyDescent="0.2"/>
    <row r="28870" ht="12.75" hidden="1" customHeight="1" x14ac:dyDescent="0.2"/>
    <row r="28871" ht="12.75" hidden="1" customHeight="1" x14ac:dyDescent="0.2"/>
    <row r="28872" ht="12.75" hidden="1" customHeight="1" x14ac:dyDescent="0.2"/>
    <row r="28873" ht="12.75" hidden="1" customHeight="1" x14ac:dyDescent="0.2"/>
    <row r="28874" ht="12.75" hidden="1" customHeight="1" x14ac:dyDescent="0.2"/>
    <row r="28875" ht="12.75" hidden="1" customHeight="1" x14ac:dyDescent="0.2"/>
    <row r="28876" ht="12.75" hidden="1" customHeight="1" x14ac:dyDescent="0.2"/>
    <row r="28877" ht="12.75" hidden="1" customHeight="1" x14ac:dyDescent="0.2"/>
    <row r="28878" ht="12.75" hidden="1" customHeight="1" x14ac:dyDescent="0.2"/>
    <row r="28879" ht="12.75" hidden="1" customHeight="1" x14ac:dyDescent="0.2"/>
    <row r="28880" ht="12.75" hidden="1" customHeight="1" x14ac:dyDescent="0.2"/>
    <row r="28881" ht="12.75" hidden="1" customHeight="1" x14ac:dyDescent="0.2"/>
    <row r="28882" ht="12.75" hidden="1" customHeight="1" x14ac:dyDescent="0.2"/>
    <row r="28883" ht="12.75" hidden="1" customHeight="1" x14ac:dyDescent="0.2"/>
    <row r="28884" ht="12.75" hidden="1" customHeight="1" x14ac:dyDescent="0.2"/>
    <row r="28885" ht="12.75" hidden="1" customHeight="1" x14ac:dyDescent="0.2"/>
    <row r="28886" ht="12.75" hidden="1" customHeight="1" x14ac:dyDescent="0.2"/>
    <row r="28887" ht="12.75" hidden="1" customHeight="1" x14ac:dyDescent="0.2"/>
    <row r="28888" ht="12.75" hidden="1" customHeight="1" x14ac:dyDescent="0.2"/>
    <row r="28889" ht="12.75" hidden="1" customHeight="1" x14ac:dyDescent="0.2"/>
    <row r="28890" ht="12.75" hidden="1" customHeight="1" x14ac:dyDescent="0.2"/>
    <row r="28891" ht="12.75" hidden="1" customHeight="1" x14ac:dyDescent="0.2"/>
    <row r="28892" ht="12.75" hidden="1" customHeight="1" x14ac:dyDescent="0.2"/>
    <row r="28893" ht="12.75" hidden="1" customHeight="1" x14ac:dyDescent="0.2"/>
    <row r="28894" ht="12.75" hidden="1" customHeight="1" x14ac:dyDescent="0.2"/>
    <row r="28895" ht="12.75" hidden="1" customHeight="1" x14ac:dyDescent="0.2"/>
    <row r="28896" ht="12.75" hidden="1" customHeight="1" x14ac:dyDescent="0.2"/>
    <row r="28897" ht="12.75" hidden="1" customHeight="1" x14ac:dyDescent="0.2"/>
    <row r="28898" ht="12.75" hidden="1" customHeight="1" x14ac:dyDescent="0.2"/>
    <row r="28899" ht="12.75" hidden="1" customHeight="1" x14ac:dyDescent="0.2"/>
    <row r="28900" ht="12.75" hidden="1" customHeight="1" x14ac:dyDescent="0.2"/>
    <row r="28901" ht="12.75" hidden="1" customHeight="1" x14ac:dyDescent="0.2"/>
    <row r="28902" ht="12.75" hidden="1" customHeight="1" x14ac:dyDescent="0.2"/>
    <row r="28903" ht="12.75" hidden="1" customHeight="1" x14ac:dyDescent="0.2"/>
    <row r="28904" ht="12.75" hidden="1" customHeight="1" x14ac:dyDescent="0.2"/>
    <row r="28905" ht="12.75" hidden="1" customHeight="1" x14ac:dyDescent="0.2"/>
    <row r="28906" ht="12.75" hidden="1" customHeight="1" x14ac:dyDescent="0.2"/>
    <row r="28907" ht="12.75" hidden="1" customHeight="1" x14ac:dyDescent="0.2"/>
    <row r="28908" ht="12.75" hidden="1" customHeight="1" x14ac:dyDescent="0.2"/>
    <row r="28909" ht="12.75" hidden="1" customHeight="1" x14ac:dyDescent="0.2"/>
    <row r="28910" ht="12.75" hidden="1" customHeight="1" x14ac:dyDescent="0.2"/>
    <row r="28911" ht="12.75" hidden="1" customHeight="1" x14ac:dyDescent="0.2"/>
    <row r="28912" ht="12.75" hidden="1" customHeight="1" x14ac:dyDescent="0.2"/>
    <row r="28913" ht="12.75" hidden="1" customHeight="1" x14ac:dyDescent="0.2"/>
    <row r="28914" ht="12.75" hidden="1" customHeight="1" x14ac:dyDescent="0.2"/>
    <row r="28915" ht="12.75" hidden="1" customHeight="1" x14ac:dyDescent="0.2"/>
    <row r="28916" ht="12.75" hidden="1" customHeight="1" x14ac:dyDescent="0.2"/>
    <row r="28917" ht="12.75" hidden="1" customHeight="1" x14ac:dyDescent="0.2"/>
    <row r="28918" ht="12.75" hidden="1" customHeight="1" x14ac:dyDescent="0.2"/>
    <row r="28919" ht="12.75" hidden="1" customHeight="1" x14ac:dyDescent="0.2"/>
    <row r="28920" ht="12.75" hidden="1" customHeight="1" x14ac:dyDescent="0.2"/>
    <row r="28921" ht="12.75" hidden="1" customHeight="1" x14ac:dyDescent="0.2"/>
    <row r="28922" ht="12.75" hidden="1" customHeight="1" x14ac:dyDescent="0.2"/>
    <row r="28923" ht="12.75" hidden="1" customHeight="1" x14ac:dyDescent="0.2"/>
    <row r="28924" ht="12.75" hidden="1" customHeight="1" x14ac:dyDescent="0.2"/>
    <row r="28925" ht="12.75" hidden="1" customHeight="1" x14ac:dyDescent="0.2"/>
    <row r="28926" ht="12.75" hidden="1" customHeight="1" x14ac:dyDescent="0.2"/>
    <row r="28927" ht="12.75" hidden="1" customHeight="1" x14ac:dyDescent="0.2"/>
    <row r="28928" ht="12.75" hidden="1" customHeight="1" x14ac:dyDescent="0.2"/>
    <row r="28929" ht="12.75" hidden="1" customHeight="1" x14ac:dyDescent="0.2"/>
    <row r="28930" ht="12.75" hidden="1" customHeight="1" x14ac:dyDescent="0.2"/>
    <row r="28931" ht="12.75" hidden="1" customHeight="1" x14ac:dyDescent="0.2"/>
    <row r="28932" ht="12.75" hidden="1" customHeight="1" x14ac:dyDescent="0.2"/>
    <row r="28933" ht="12.75" hidden="1" customHeight="1" x14ac:dyDescent="0.2"/>
    <row r="28934" ht="12.75" hidden="1" customHeight="1" x14ac:dyDescent="0.2"/>
    <row r="28935" ht="12.75" hidden="1" customHeight="1" x14ac:dyDescent="0.2"/>
    <row r="28936" ht="12.75" hidden="1" customHeight="1" x14ac:dyDescent="0.2"/>
    <row r="28937" ht="12.75" hidden="1" customHeight="1" x14ac:dyDescent="0.2"/>
    <row r="28938" ht="12.75" hidden="1" customHeight="1" x14ac:dyDescent="0.2"/>
    <row r="28939" ht="12.75" hidden="1" customHeight="1" x14ac:dyDescent="0.2"/>
    <row r="28940" ht="12.75" hidden="1" customHeight="1" x14ac:dyDescent="0.2"/>
    <row r="28941" ht="12.75" hidden="1" customHeight="1" x14ac:dyDescent="0.2"/>
    <row r="28942" ht="12.75" hidden="1" customHeight="1" x14ac:dyDescent="0.2"/>
    <row r="28943" ht="12.75" hidden="1" customHeight="1" x14ac:dyDescent="0.2"/>
    <row r="28944" ht="12.75" hidden="1" customHeight="1" x14ac:dyDescent="0.2"/>
    <row r="28945" ht="12.75" hidden="1" customHeight="1" x14ac:dyDescent="0.2"/>
    <row r="28946" ht="12.75" hidden="1" customHeight="1" x14ac:dyDescent="0.2"/>
    <row r="28947" ht="12.75" hidden="1" customHeight="1" x14ac:dyDescent="0.2"/>
    <row r="28948" ht="12.75" hidden="1" customHeight="1" x14ac:dyDescent="0.2"/>
    <row r="28949" ht="12.75" hidden="1" customHeight="1" x14ac:dyDescent="0.2"/>
    <row r="28950" ht="12.75" hidden="1" customHeight="1" x14ac:dyDescent="0.2"/>
    <row r="28951" ht="12.75" hidden="1" customHeight="1" x14ac:dyDescent="0.2"/>
    <row r="28952" ht="12.75" hidden="1" customHeight="1" x14ac:dyDescent="0.2"/>
    <row r="28953" ht="12.75" hidden="1" customHeight="1" x14ac:dyDescent="0.2"/>
    <row r="28954" ht="12.75" hidden="1" customHeight="1" x14ac:dyDescent="0.2"/>
    <row r="28955" ht="12.75" hidden="1" customHeight="1" x14ac:dyDescent="0.2"/>
    <row r="28956" ht="12.75" hidden="1" customHeight="1" x14ac:dyDescent="0.2"/>
    <row r="28957" ht="12.75" hidden="1" customHeight="1" x14ac:dyDescent="0.2"/>
    <row r="28958" ht="12.75" hidden="1" customHeight="1" x14ac:dyDescent="0.2"/>
    <row r="28959" ht="12.75" hidden="1" customHeight="1" x14ac:dyDescent="0.2"/>
    <row r="28960" ht="12.75" hidden="1" customHeight="1" x14ac:dyDescent="0.2"/>
    <row r="28961" ht="12.75" hidden="1" customHeight="1" x14ac:dyDescent="0.2"/>
    <row r="28962" ht="12.75" hidden="1" customHeight="1" x14ac:dyDescent="0.2"/>
    <row r="28963" ht="12.75" hidden="1" customHeight="1" x14ac:dyDescent="0.2"/>
    <row r="28964" ht="12.75" hidden="1" customHeight="1" x14ac:dyDescent="0.2"/>
    <row r="28965" ht="12.75" hidden="1" customHeight="1" x14ac:dyDescent="0.2"/>
    <row r="28966" ht="12.75" hidden="1" customHeight="1" x14ac:dyDescent="0.2"/>
    <row r="28967" ht="12.75" hidden="1" customHeight="1" x14ac:dyDescent="0.2"/>
    <row r="28968" ht="12.75" hidden="1" customHeight="1" x14ac:dyDescent="0.2"/>
    <row r="28969" ht="12.75" hidden="1" customHeight="1" x14ac:dyDescent="0.2"/>
    <row r="28970" ht="12.75" hidden="1" customHeight="1" x14ac:dyDescent="0.2"/>
    <row r="28971" ht="12.75" hidden="1" customHeight="1" x14ac:dyDescent="0.2"/>
    <row r="28972" ht="12.75" hidden="1" customHeight="1" x14ac:dyDescent="0.2"/>
    <row r="28973" ht="12.75" hidden="1" customHeight="1" x14ac:dyDescent="0.2"/>
    <row r="28974" ht="12.75" hidden="1" customHeight="1" x14ac:dyDescent="0.2"/>
    <row r="28975" ht="12.75" hidden="1" customHeight="1" x14ac:dyDescent="0.2"/>
    <row r="28976" ht="12.75" hidden="1" customHeight="1" x14ac:dyDescent="0.2"/>
    <row r="28977" ht="12.75" hidden="1" customHeight="1" x14ac:dyDescent="0.2"/>
    <row r="28978" ht="12.75" hidden="1" customHeight="1" x14ac:dyDescent="0.2"/>
    <row r="28979" ht="12.75" hidden="1" customHeight="1" x14ac:dyDescent="0.2"/>
    <row r="28980" ht="12.75" hidden="1" customHeight="1" x14ac:dyDescent="0.2"/>
    <row r="28981" ht="12.75" hidden="1" customHeight="1" x14ac:dyDescent="0.2"/>
    <row r="28982" ht="12.75" hidden="1" customHeight="1" x14ac:dyDescent="0.2"/>
    <row r="28983" ht="12.75" hidden="1" customHeight="1" x14ac:dyDescent="0.2"/>
    <row r="28984" ht="12.75" hidden="1" customHeight="1" x14ac:dyDescent="0.2"/>
    <row r="28985" ht="12.75" hidden="1" customHeight="1" x14ac:dyDescent="0.2"/>
    <row r="28986" ht="12.75" hidden="1" customHeight="1" x14ac:dyDescent="0.2"/>
    <row r="28987" ht="12.75" hidden="1" customHeight="1" x14ac:dyDescent="0.2"/>
    <row r="28988" ht="12.75" hidden="1" customHeight="1" x14ac:dyDescent="0.2"/>
    <row r="28989" ht="12.75" hidden="1" customHeight="1" x14ac:dyDescent="0.2"/>
    <row r="28990" ht="12.75" hidden="1" customHeight="1" x14ac:dyDescent="0.2"/>
    <row r="28991" ht="12.75" hidden="1" customHeight="1" x14ac:dyDescent="0.2"/>
    <row r="28992" ht="12.75" hidden="1" customHeight="1" x14ac:dyDescent="0.2"/>
    <row r="28993" ht="12.75" hidden="1" customHeight="1" x14ac:dyDescent="0.2"/>
    <row r="28994" ht="12.75" hidden="1" customHeight="1" x14ac:dyDescent="0.2"/>
    <row r="28995" ht="12.75" hidden="1" customHeight="1" x14ac:dyDescent="0.2"/>
    <row r="28996" ht="12.75" hidden="1" customHeight="1" x14ac:dyDescent="0.2"/>
    <row r="28997" ht="12.75" hidden="1" customHeight="1" x14ac:dyDescent="0.2"/>
    <row r="28998" ht="12.75" hidden="1" customHeight="1" x14ac:dyDescent="0.2"/>
    <row r="28999" ht="12.75" hidden="1" customHeight="1" x14ac:dyDescent="0.2"/>
    <row r="29000" ht="12.75" hidden="1" customHeight="1" x14ac:dyDescent="0.2"/>
    <row r="29001" ht="12.75" hidden="1" customHeight="1" x14ac:dyDescent="0.2"/>
    <row r="29002" ht="12.75" hidden="1" customHeight="1" x14ac:dyDescent="0.2"/>
    <row r="29003" ht="12.75" hidden="1" customHeight="1" x14ac:dyDescent="0.2"/>
    <row r="29004" ht="12.75" hidden="1" customHeight="1" x14ac:dyDescent="0.2"/>
    <row r="29005" ht="12.75" hidden="1" customHeight="1" x14ac:dyDescent="0.2"/>
    <row r="29006" ht="12.75" hidden="1" customHeight="1" x14ac:dyDescent="0.2"/>
    <row r="29007" ht="12.75" hidden="1" customHeight="1" x14ac:dyDescent="0.2"/>
    <row r="29008" ht="12.75" hidden="1" customHeight="1" x14ac:dyDescent="0.2"/>
    <row r="29009" ht="12.75" hidden="1" customHeight="1" x14ac:dyDescent="0.2"/>
    <row r="29010" ht="12.75" hidden="1" customHeight="1" x14ac:dyDescent="0.2"/>
    <row r="29011" ht="12.75" hidden="1" customHeight="1" x14ac:dyDescent="0.2"/>
    <row r="29012" ht="12.75" hidden="1" customHeight="1" x14ac:dyDescent="0.2"/>
    <row r="29013" ht="12.75" hidden="1" customHeight="1" x14ac:dyDescent="0.2"/>
    <row r="29014" ht="12.75" hidden="1" customHeight="1" x14ac:dyDescent="0.2"/>
    <row r="29015" ht="12.75" hidden="1" customHeight="1" x14ac:dyDescent="0.2"/>
    <row r="29016" ht="12.75" hidden="1" customHeight="1" x14ac:dyDescent="0.2"/>
    <row r="29017" ht="12.75" hidden="1" customHeight="1" x14ac:dyDescent="0.2"/>
    <row r="29018" ht="12.75" hidden="1" customHeight="1" x14ac:dyDescent="0.2"/>
    <row r="29019" ht="12.75" hidden="1" customHeight="1" x14ac:dyDescent="0.2"/>
    <row r="29020" ht="12.75" hidden="1" customHeight="1" x14ac:dyDescent="0.2"/>
    <row r="29021" ht="12.75" hidden="1" customHeight="1" x14ac:dyDescent="0.2"/>
    <row r="29022" ht="12.75" hidden="1" customHeight="1" x14ac:dyDescent="0.2"/>
    <row r="29023" ht="12.75" hidden="1" customHeight="1" x14ac:dyDescent="0.2"/>
    <row r="29024" ht="12.75" hidden="1" customHeight="1" x14ac:dyDescent="0.2"/>
    <row r="29025" ht="12.75" hidden="1" customHeight="1" x14ac:dyDescent="0.2"/>
    <row r="29026" ht="12.75" hidden="1" customHeight="1" x14ac:dyDescent="0.2"/>
    <row r="29027" ht="12.75" hidden="1" customHeight="1" x14ac:dyDescent="0.2"/>
    <row r="29028" ht="12.75" hidden="1" customHeight="1" x14ac:dyDescent="0.2"/>
    <row r="29029" ht="12.75" hidden="1" customHeight="1" x14ac:dyDescent="0.2"/>
    <row r="29030" ht="12.75" hidden="1" customHeight="1" x14ac:dyDescent="0.2"/>
    <row r="29031" ht="12.75" hidden="1" customHeight="1" x14ac:dyDescent="0.2"/>
    <row r="29032" ht="12.75" hidden="1" customHeight="1" x14ac:dyDescent="0.2"/>
    <row r="29033" ht="12.75" hidden="1" customHeight="1" x14ac:dyDescent="0.2"/>
    <row r="29034" ht="12.75" hidden="1" customHeight="1" x14ac:dyDescent="0.2"/>
    <row r="29035" ht="12.75" hidden="1" customHeight="1" x14ac:dyDescent="0.2"/>
    <row r="29036" ht="12.75" hidden="1" customHeight="1" x14ac:dyDescent="0.2"/>
    <row r="29037" ht="12.75" hidden="1" customHeight="1" x14ac:dyDescent="0.2"/>
    <row r="29038" ht="12.75" hidden="1" customHeight="1" x14ac:dyDescent="0.2"/>
    <row r="29039" ht="12.75" hidden="1" customHeight="1" x14ac:dyDescent="0.2"/>
    <row r="29040" ht="12.75" hidden="1" customHeight="1" x14ac:dyDescent="0.2"/>
    <row r="29041" ht="12.75" hidden="1" customHeight="1" x14ac:dyDescent="0.2"/>
    <row r="29042" ht="12.75" hidden="1" customHeight="1" x14ac:dyDescent="0.2"/>
    <row r="29043" ht="12.75" hidden="1" customHeight="1" x14ac:dyDescent="0.2"/>
    <row r="29044" ht="12.75" hidden="1" customHeight="1" x14ac:dyDescent="0.2"/>
    <row r="29045" ht="12.75" hidden="1" customHeight="1" x14ac:dyDescent="0.2"/>
    <row r="29046" ht="12.75" hidden="1" customHeight="1" x14ac:dyDescent="0.2"/>
    <row r="29047" ht="12.75" hidden="1" customHeight="1" x14ac:dyDescent="0.2"/>
    <row r="29048" ht="12.75" hidden="1" customHeight="1" x14ac:dyDescent="0.2"/>
    <row r="29049" ht="12.75" hidden="1" customHeight="1" x14ac:dyDescent="0.2"/>
    <row r="29050" ht="12.75" hidden="1" customHeight="1" x14ac:dyDescent="0.2"/>
    <row r="29051" ht="12.75" hidden="1" customHeight="1" x14ac:dyDescent="0.2"/>
    <row r="29052" ht="12.75" hidden="1" customHeight="1" x14ac:dyDescent="0.2"/>
    <row r="29053" ht="12.75" hidden="1" customHeight="1" x14ac:dyDescent="0.2"/>
    <row r="29054" ht="12.75" hidden="1" customHeight="1" x14ac:dyDescent="0.2"/>
    <row r="29055" ht="12.75" hidden="1" customHeight="1" x14ac:dyDescent="0.2"/>
    <row r="29056" ht="12.75" hidden="1" customHeight="1" x14ac:dyDescent="0.2"/>
    <row r="29057" ht="12.75" hidden="1" customHeight="1" x14ac:dyDescent="0.2"/>
    <row r="29058" ht="12.75" hidden="1" customHeight="1" x14ac:dyDescent="0.2"/>
    <row r="29059" ht="12.75" hidden="1" customHeight="1" x14ac:dyDescent="0.2"/>
    <row r="29060" ht="12.75" hidden="1" customHeight="1" x14ac:dyDescent="0.2"/>
    <row r="29061" ht="12.75" hidden="1" customHeight="1" x14ac:dyDescent="0.2"/>
    <row r="29062" ht="12.75" hidden="1" customHeight="1" x14ac:dyDescent="0.2"/>
    <row r="29063" ht="12.75" hidden="1" customHeight="1" x14ac:dyDescent="0.2"/>
    <row r="29064" ht="12.75" hidden="1" customHeight="1" x14ac:dyDescent="0.2"/>
    <row r="29065" ht="12.75" hidden="1" customHeight="1" x14ac:dyDescent="0.2"/>
    <row r="29066" ht="12.75" hidden="1" customHeight="1" x14ac:dyDescent="0.2"/>
    <row r="29067" ht="12.75" hidden="1" customHeight="1" x14ac:dyDescent="0.2"/>
    <row r="29068" ht="12.75" hidden="1" customHeight="1" x14ac:dyDescent="0.2"/>
    <row r="29069" ht="12.75" hidden="1" customHeight="1" x14ac:dyDescent="0.2"/>
    <row r="29070" ht="12.75" hidden="1" customHeight="1" x14ac:dyDescent="0.2"/>
    <row r="29071" ht="12.75" hidden="1" customHeight="1" x14ac:dyDescent="0.2"/>
    <row r="29072" ht="12.75" hidden="1" customHeight="1" x14ac:dyDescent="0.2"/>
    <row r="29073" ht="12.75" hidden="1" customHeight="1" x14ac:dyDescent="0.2"/>
    <row r="29074" ht="12.75" hidden="1" customHeight="1" x14ac:dyDescent="0.2"/>
    <row r="29075" ht="12.75" hidden="1" customHeight="1" x14ac:dyDescent="0.2"/>
    <row r="29076" ht="12.75" hidden="1" customHeight="1" x14ac:dyDescent="0.2"/>
    <row r="29077" ht="12.75" hidden="1" customHeight="1" x14ac:dyDescent="0.2"/>
    <row r="29078" ht="12.75" hidden="1" customHeight="1" x14ac:dyDescent="0.2"/>
    <row r="29079" ht="12.75" hidden="1" customHeight="1" x14ac:dyDescent="0.2"/>
    <row r="29080" ht="12.75" hidden="1" customHeight="1" x14ac:dyDescent="0.2"/>
    <row r="29081" ht="12.75" hidden="1" customHeight="1" x14ac:dyDescent="0.2"/>
    <row r="29082" ht="12.75" hidden="1" customHeight="1" x14ac:dyDescent="0.2"/>
    <row r="29083" ht="12.75" hidden="1" customHeight="1" x14ac:dyDescent="0.2"/>
    <row r="29084" ht="12.75" hidden="1" customHeight="1" x14ac:dyDescent="0.2"/>
    <row r="29085" ht="12.75" hidden="1" customHeight="1" x14ac:dyDescent="0.2"/>
    <row r="29086" ht="12.75" hidden="1" customHeight="1" x14ac:dyDescent="0.2"/>
    <row r="29087" ht="12.75" hidden="1" customHeight="1" x14ac:dyDescent="0.2"/>
    <row r="29088" ht="12.75" hidden="1" customHeight="1" x14ac:dyDescent="0.2"/>
    <row r="29089" ht="12.75" hidden="1" customHeight="1" x14ac:dyDescent="0.2"/>
    <row r="29090" ht="12.75" hidden="1" customHeight="1" x14ac:dyDescent="0.2"/>
    <row r="29091" ht="12.75" hidden="1" customHeight="1" x14ac:dyDescent="0.2"/>
    <row r="29092" ht="12.75" hidden="1" customHeight="1" x14ac:dyDescent="0.2"/>
    <row r="29093" ht="12.75" hidden="1" customHeight="1" x14ac:dyDescent="0.2"/>
    <row r="29094" ht="12.75" hidden="1" customHeight="1" x14ac:dyDescent="0.2"/>
    <row r="29095" ht="12.75" hidden="1" customHeight="1" x14ac:dyDescent="0.2"/>
    <row r="29096" ht="12.75" hidden="1" customHeight="1" x14ac:dyDescent="0.2"/>
    <row r="29097" ht="12.75" hidden="1" customHeight="1" x14ac:dyDescent="0.2"/>
    <row r="29098" ht="12.75" hidden="1" customHeight="1" x14ac:dyDescent="0.2"/>
    <row r="29099" ht="12.75" hidden="1" customHeight="1" x14ac:dyDescent="0.2"/>
    <row r="29100" ht="12.75" hidden="1" customHeight="1" x14ac:dyDescent="0.2"/>
    <row r="29101" ht="12.75" hidden="1" customHeight="1" x14ac:dyDescent="0.2"/>
    <row r="29102" ht="12.75" hidden="1" customHeight="1" x14ac:dyDescent="0.2"/>
    <row r="29103" ht="12.75" hidden="1" customHeight="1" x14ac:dyDescent="0.2"/>
    <row r="29104" ht="12.75" hidden="1" customHeight="1" x14ac:dyDescent="0.2"/>
    <row r="29105" ht="12.75" hidden="1" customHeight="1" x14ac:dyDescent="0.2"/>
    <row r="29106" ht="12.75" hidden="1" customHeight="1" x14ac:dyDescent="0.2"/>
    <row r="29107" ht="12.75" hidden="1" customHeight="1" x14ac:dyDescent="0.2"/>
    <row r="29108" ht="12.75" hidden="1" customHeight="1" x14ac:dyDescent="0.2"/>
    <row r="29109" ht="12.75" hidden="1" customHeight="1" x14ac:dyDescent="0.2"/>
    <row r="29110" ht="12.75" hidden="1" customHeight="1" x14ac:dyDescent="0.2"/>
    <row r="29111" ht="12.75" hidden="1" customHeight="1" x14ac:dyDescent="0.2"/>
    <row r="29112" ht="12.75" hidden="1" customHeight="1" x14ac:dyDescent="0.2"/>
    <row r="29113" ht="12.75" hidden="1" customHeight="1" x14ac:dyDescent="0.2"/>
    <row r="29114" ht="12.75" hidden="1" customHeight="1" x14ac:dyDescent="0.2"/>
    <row r="29115" ht="12.75" hidden="1" customHeight="1" x14ac:dyDescent="0.2"/>
    <row r="29116" ht="12.75" hidden="1" customHeight="1" x14ac:dyDescent="0.2"/>
    <row r="29117" ht="12.75" hidden="1" customHeight="1" x14ac:dyDescent="0.2"/>
    <row r="29118" ht="12.75" hidden="1" customHeight="1" x14ac:dyDescent="0.2"/>
    <row r="29119" ht="12.75" hidden="1" customHeight="1" x14ac:dyDescent="0.2"/>
    <row r="29120" ht="12.75" hidden="1" customHeight="1" x14ac:dyDescent="0.2"/>
    <row r="29121" ht="12.75" hidden="1" customHeight="1" x14ac:dyDescent="0.2"/>
    <row r="29122" ht="12.75" hidden="1" customHeight="1" x14ac:dyDescent="0.2"/>
    <row r="29123" ht="12.75" hidden="1" customHeight="1" x14ac:dyDescent="0.2"/>
    <row r="29124" ht="12.75" hidden="1" customHeight="1" x14ac:dyDescent="0.2"/>
    <row r="29125" ht="12.75" hidden="1" customHeight="1" x14ac:dyDescent="0.2"/>
    <row r="29126" ht="12.75" hidden="1" customHeight="1" x14ac:dyDescent="0.2"/>
    <row r="29127" ht="12.75" hidden="1" customHeight="1" x14ac:dyDescent="0.2"/>
    <row r="29128" ht="12.75" hidden="1" customHeight="1" x14ac:dyDescent="0.2"/>
    <row r="29129" ht="12.75" hidden="1" customHeight="1" x14ac:dyDescent="0.2"/>
    <row r="29130" ht="12.75" hidden="1" customHeight="1" x14ac:dyDescent="0.2"/>
    <row r="29131" ht="12.75" hidden="1" customHeight="1" x14ac:dyDescent="0.2"/>
    <row r="29132" ht="12.75" hidden="1" customHeight="1" x14ac:dyDescent="0.2"/>
    <row r="29133" ht="12.75" hidden="1" customHeight="1" x14ac:dyDescent="0.2"/>
    <row r="29134" ht="12.75" hidden="1" customHeight="1" x14ac:dyDescent="0.2"/>
    <row r="29135" ht="12.75" hidden="1" customHeight="1" x14ac:dyDescent="0.2"/>
    <row r="29136" ht="12.75" hidden="1" customHeight="1" x14ac:dyDescent="0.2"/>
    <row r="29137" ht="12.75" hidden="1" customHeight="1" x14ac:dyDescent="0.2"/>
    <row r="29138" ht="12.75" hidden="1" customHeight="1" x14ac:dyDescent="0.2"/>
    <row r="29139" ht="12.75" hidden="1" customHeight="1" x14ac:dyDescent="0.2"/>
    <row r="29140" ht="12.75" hidden="1" customHeight="1" x14ac:dyDescent="0.2"/>
    <row r="29141" ht="12.75" hidden="1" customHeight="1" x14ac:dyDescent="0.2"/>
    <row r="29142" ht="12.75" hidden="1" customHeight="1" x14ac:dyDescent="0.2"/>
    <row r="29143" ht="12.75" hidden="1" customHeight="1" x14ac:dyDescent="0.2"/>
    <row r="29144" ht="12.75" hidden="1" customHeight="1" x14ac:dyDescent="0.2"/>
    <row r="29145" ht="12.75" hidden="1" customHeight="1" x14ac:dyDescent="0.2"/>
    <row r="29146" ht="12.75" hidden="1" customHeight="1" x14ac:dyDescent="0.2"/>
    <row r="29147" ht="12.75" hidden="1" customHeight="1" x14ac:dyDescent="0.2"/>
    <row r="29148" ht="12.75" hidden="1" customHeight="1" x14ac:dyDescent="0.2"/>
    <row r="29149" ht="12.75" hidden="1" customHeight="1" x14ac:dyDescent="0.2"/>
    <row r="29150" ht="12.75" hidden="1" customHeight="1" x14ac:dyDescent="0.2"/>
    <row r="29151" ht="12.75" hidden="1" customHeight="1" x14ac:dyDescent="0.2"/>
    <row r="29152" ht="12.75" hidden="1" customHeight="1" x14ac:dyDescent="0.2"/>
    <row r="29153" ht="12.75" hidden="1" customHeight="1" x14ac:dyDescent="0.2"/>
    <row r="29154" ht="12.75" hidden="1" customHeight="1" x14ac:dyDescent="0.2"/>
    <row r="29155" ht="12.75" hidden="1" customHeight="1" x14ac:dyDescent="0.2"/>
    <row r="29156" ht="12.75" hidden="1" customHeight="1" x14ac:dyDescent="0.2"/>
    <row r="29157" ht="12.75" hidden="1" customHeight="1" x14ac:dyDescent="0.2"/>
    <row r="29158" ht="12.75" hidden="1" customHeight="1" x14ac:dyDescent="0.2"/>
    <row r="29159" ht="12.75" hidden="1" customHeight="1" x14ac:dyDescent="0.2"/>
    <row r="29160" ht="12.75" hidden="1" customHeight="1" x14ac:dyDescent="0.2"/>
    <row r="29161" ht="12.75" hidden="1" customHeight="1" x14ac:dyDescent="0.2"/>
    <row r="29162" ht="12.75" hidden="1" customHeight="1" x14ac:dyDescent="0.2"/>
    <row r="29163" ht="12.75" hidden="1" customHeight="1" x14ac:dyDescent="0.2"/>
    <row r="29164" ht="12.75" hidden="1" customHeight="1" x14ac:dyDescent="0.2"/>
    <row r="29165" ht="12.75" hidden="1" customHeight="1" x14ac:dyDescent="0.2"/>
    <row r="29166" ht="12.75" hidden="1" customHeight="1" x14ac:dyDescent="0.2"/>
    <row r="29167" ht="12.75" hidden="1" customHeight="1" x14ac:dyDescent="0.2"/>
    <row r="29168" ht="12.75" hidden="1" customHeight="1" x14ac:dyDescent="0.2"/>
    <row r="29169" ht="12.75" hidden="1" customHeight="1" x14ac:dyDescent="0.2"/>
    <row r="29170" ht="12.75" hidden="1" customHeight="1" x14ac:dyDescent="0.2"/>
    <row r="29171" ht="12.75" hidden="1" customHeight="1" x14ac:dyDescent="0.2"/>
    <row r="29172" ht="12.75" hidden="1" customHeight="1" x14ac:dyDescent="0.2"/>
    <row r="29173" ht="12.75" hidden="1" customHeight="1" x14ac:dyDescent="0.2"/>
    <row r="29174" ht="12.75" hidden="1" customHeight="1" x14ac:dyDescent="0.2"/>
    <row r="29175" ht="12.75" hidden="1" customHeight="1" x14ac:dyDescent="0.2"/>
    <row r="29176" ht="12.75" hidden="1" customHeight="1" x14ac:dyDescent="0.2"/>
    <row r="29177" ht="12.75" hidden="1" customHeight="1" x14ac:dyDescent="0.2"/>
    <row r="29178" ht="12.75" hidden="1" customHeight="1" x14ac:dyDescent="0.2"/>
    <row r="29179" ht="12.75" hidden="1" customHeight="1" x14ac:dyDescent="0.2"/>
    <row r="29180" ht="12.75" hidden="1" customHeight="1" x14ac:dyDescent="0.2"/>
    <row r="29181" ht="12.75" hidden="1" customHeight="1" x14ac:dyDescent="0.2"/>
    <row r="29182" ht="12.75" hidden="1" customHeight="1" x14ac:dyDescent="0.2"/>
    <row r="29183" ht="12.75" hidden="1" customHeight="1" x14ac:dyDescent="0.2"/>
    <row r="29184" ht="12.75" hidden="1" customHeight="1" x14ac:dyDescent="0.2"/>
    <row r="29185" ht="12.75" hidden="1" customHeight="1" x14ac:dyDescent="0.2"/>
    <row r="29186" ht="12.75" hidden="1" customHeight="1" x14ac:dyDescent="0.2"/>
    <row r="29187" ht="12.75" hidden="1" customHeight="1" x14ac:dyDescent="0.2"/>
    <row r="29188" ht="12.75" hidden="1" customHeight="1" x14ac:dyDescent="0.2"/>
    <row r="29189" ht="12.75" hidden="1" customHeight="1" x14ac:dyDescent="0.2"/>
    <row r="29190" ht="12.75" hidden="1" customHeight="1" x14ac:dyDescent="0.2"/>
    <row r="29191" ht="12.75" hidden="1" customHeight="1" x14ac:dyDescent="0.2"/>
    <row r="29192" ht="12.75" hidden="1" customHeight="1" x14ac:dyDescent="0.2"/>
    <row r="29193" ht="12.75" hidden="1" customHeight="1" x14ac:dyDescent="0.2"/>
    <row r="29194" ht="12.75" hidden="1" customHeight="1" x14ac:dyDescent="0.2"/>
    <row r="29195" ht="12.75" hidden="1" customHeight="1" x14ac:dyDescent="0.2"/>
    <row r="29196" ht="12.75" hidden="1" customHeight="1" x14ac:dyDescent="0.2"/>
    <row r="29197" ht="12.75" hidden="1" customHeight="1" x14ac:dyDescent="0.2"/>
    <row r="29198" ht="12.75" hidden="1" customHeight="1" x14ac:dyDescent="0.2"/>
    <row r="29199" ht="12.75" hidden="1" customHeight="1" x14ac:dyDescent="0.2"/>
    <row r="29200" ht="12.75" hidden="1" customHeight="1" x14ac:dyDescent="0.2"/>
    <row r="29201" ht="12.75" hidden="1" customHeight="1" x14ac:dyDescent="0.2"/>
    <row r="29202" ht="12.75" hidden="1" customHeight="1" x14ac:dyDescent="0.2"/>
    <row r="29203" ht="12.75" hidden="1" customHeight="1" x14ac:dyDescent="0.2"/>
    <row r="29204" ht="12.75" hidden="1" customHeight="1" x14ac:dyDescent="0.2"/>
    <row r="29205" ht="12.75" hidden="1" customHeight="1" x14ac:dyDescent="0.2"/>
    <row r="29206" ht="12.75" hidden="1" customHeight="1" x14ac:dyDescent="0.2"/>
    <row r="29207" ht="12.75" hidden="1" customHeight="1" x14ac:dyDescent="0.2"/>
    <row r="29208" ht="12.75" hidden="1" customHeight="1" x14ac:dyDescent="0.2"/>
    <row r="29209" ht="12.75" hidden="1" customHeight="1" x14ac:dyDescent="0.2"/>
    <row r="29210" ht="12.75" hidden="1" customHeight="1" x14ac:dyDescent="0.2"/>
    <row r="29211" ht="12.75" hidden="1" customHeight="1" x14ac:dyDescent="0.2"/>
    <row r="29212" ht="12.75" hidden="1" customHeight="1" x14ac:dyDescent="0.2"/>
    <row r="29213" ht="12.75" hidden="1" customHeight="1" x14ac:dyDescent="0.2"/>
    <row r="29214" ht="12.75" hidden="1" customHeight="1" x14ac:dyDescent="0.2"/>
    <row r="29215" ht="12.75" hidden="1" customHeight="1" x14ac:dyDescent="0.2"/>
    <row r="29216" ht="12.75" hidden="1" customHeight="1" x14ac:dyDescent="0.2"/>
    <row r="29217" ht="12.75" hidden="1" customHeight="1" x14ac:dyDescent="0.2"/>
    <row r="29218" ht="12.75" hidden="1" customHeight="1" x14ac:dyDescent="0.2"/>
    <row r="29219" ht="12.75" hidden="1" customHeight="1" x14ac:dyDescent="0.2"/>
    <row r="29220" ht="12.75" hidden="1" customHeight="1" x14ac:dyDescent="0.2"/>
    <row r="29221" ht="12.75" hidden="1" customHeight="1" x14ac:dyDescent="0.2"/>
    <row r="29222" ht="12.75" hidden="1" customHeight="1" x14ac:dyDescent="0.2"/>
    <row r="29223" ht="12.75" hidden="1" customHeight="1" x14ac:dyDescent="0.2"/>
    <row r="29224" ht="12.75" hidden="1" customHeight="1" x14ac:dyDescent="0.2"/>
    <row r="29225" ht="12.75" hidden="1" customHeight="1" x14ac:dyDescent="0.2"/>
    <row r="29226" ht="12.75" hidden="1" customHeight="1" x14ac:dyDescent="0.2"/>
    <row r="29227" ht="12.75" hidden="1" customHeight="1" x14ac:dyDescent="0.2"/>
    <row r="29228" ht="12.75" hidden="1" customHeight="1" x14ac:dyDescent="0.2"/>
    <row r="29229" ht="12.75" hidden="1" customHeight="1" x14ac:dyDescent="0.2"/>
    <row r="29230" ht="12.75" hidden="1" customHeight="1" x14ac:dyDescent="0.2"/>
    <row r="29231" ht="12.75" hidden="1" customHeight="1" x14ac:dyDescent="0.2"/>
    <row r="29232" ht="12.75" hidden="1" customHeight="1" x14ac:dyDescent="0.2"/>
    <row r="29233" ht="12.75" hidden="1" customHeight="1" x14ac:dyDescent="0.2"/>
    <row r="29234" ht="12.75" hidden="1" customHeight="1" x14ac:dyDescent="0.2"/>
    <row r="29235" ht="12.75" hidden="1" customHeight="1" x14ac:dyDescent="0.2"/>
    <row r="29236" ht="12.75" hidden="1" customHeight="1" x14ac:dyDescent="0.2"/>
    <row r="29237" ht="12.75" hidden="1" customHeight="1" x14ac:dyDescent="0.2"/>
    <row r="29238" ht="12.75" hidden="1" customHeight="1" x14ac:dyDescent="0.2"/>
    <row r="29239" ht="12.75" hidden="1" customHeight="1" x14ac:dyDescent="0.2"/>
    <row r="29240" ht="12.75" hidden="1" customHeight="1" x14ac:dyDescent="0.2"/>
    <row r="29241" ht="12.75" hidden="1" customHeight="1" x14ac:dyDescent="0.2"/>
    <row r="29242" ht="12.75" hidden="1" customHeight="1" x14ac:dyDescent="0.2"/>
    <row r="29243" ht="12.75" hidden="1" customHeight="1" x14ac:dyDescent="0.2"/>
    <row r="29244" ht="12.75" hidden="1" customHeight="1" x14ac:dyDescent="0.2"/>
    <row r="29245" ht="12.75" hidden="1" customHeight="1" x14ac:dyDescent="0.2"/>
    <row r="29246" ht="12.75" hidden="1" customHeight="1" x14ac:dyDescent="0.2"/>
    <row r="29247" ht="12.75" hidden="1" customHeight="1" x14ac:dyDescent="0.2"/>
    <row r="29248" ht="12.75" hidden="1" customHeight="1" x14ac:dyDescent="0.2"/>
    <row r="29249" ht="12.75" hidden="1" customHeight="1" x14ac:dyDescent="0.2"/>
    <row r="29250" ht="12.75" hidden="1" customHeight="1" x14ac:dyDescent="0.2"/>
    <row r="29251" ht="12.75" hidden="1" customHeight="1" x14ac:dyDescent="0.2"/>
    <row r="29252" ht="12.75" hidden="1" customHeight="1" x14ac:dyDescent="0.2"/>
    <row r="29253" ht="12.75" hidden="1" customHeight="1" x14ac:dyDescent="0.2"/>
    <row r="29254" ht="12.75" hidden="1" customHeight="1" x14ac:dyDescent="0.2"/>
    <row r="29255" ht="12.75" hidden="1" customHeight="1" x14ac:dyDescent="0.2"/>
    <row r="29256" ht="12.75" hidden="1" customHeight="1" x14ac:dyDescent="0.2"/>
    <row r="29257" ht="12.75" hidden="1" customHeight="1" x14ac:dyDescent="0.2"/>
    <row r="29258" ht="12.75" hidden="1" customHeight="1" x14ac:dyDescent="0.2"/>
    <row r="29259" ht="12.75" hidden="1" customHeight="1" x14ac:dyDescent="0.2"/>
    <row r="29260" ht="12.75" hidden="1" customHeight="1" x14ac:dyDescent="0.2"/>
    <row r="29261" ht="12.75" hidden="1" customHeight="1" x14ac:dyDescent="0.2"/>
    <row r="29262" ht="12.75" hidden="1" customHeight="1" x14ac:dyDescent="0.2"/>
    <row r="29263" ht="12.75" hidden="1" customHeight="1" x14ac:dyDescent="0.2"/>
    <row r="29264" ht="12.75" hidden="1" customHeight="1" x14ac:dyDescent="0.2"/>
    <row r="29265" ht="12.75" hidden="1" customHeight="1" x14ac:dyDescent="0.2"/>
    <row r="29266" ht="12.75" hidden="1" customHeight="1" x14ac:dyDescent="0.2"/>
    <row r="29267" ht="12.75" hidden="1" customHeight="1" x14ac:dyDescent="0.2"/>
    <row r="29268" ht="12.75" hidden="1" customHeight="1" x14ac:dyDescent="0.2"/>
    <row r="29269" ht="12.75" hidden="1" customHeight="1" x14ac:dyDescent="0.2"/>
    <row r="29270" ht="12.75" hidden="1" customHeight="1" x14ac:dyDescent="0.2"/>
    <row r="29271" ht="12.75" hidden="1" customHeight="1" x14ac:dyDescent="0.2"/>
    <row r="29272" ht="12.75" hidden="1" customHeight="1" x14ac:dyDescent="0.2"/>
    <row r="29273" ht="12.75" hidden="1" customHeight="1" x14ac:dyDescent="0.2"/>
    <row r="29274" ht="12.75" hidden="1" customHeight="1" x14ac:dyDescent="0.2"/>
    <row r="29275" ht="12.75" hidden="1" customHeight="1" x14ac:dyDescent="0.2"/>
    <row r="29276" ht="12.75" hidden="1" customHeight="1" x14ac:dyDescent="0.2"/>
    <row r="29277" ht="12.75" hidden="1" customHeight="1" x14ac:dyDescent="0.2"/>
    <row r="29278" ht="12.75" hidden="1" customHeight="1" x14ac:dyDescent="0.2"/>
    <row r="29279" ht="12.75" hidden="1" customHeight="1" x14ac:dyDescent="0.2"/>
    <row r="29280" ht="12.75" hidden="1" customHeight="1" x14ac:dyDescent="0.2"/>
    <row r="29281" ht="12.75" hidden="1" customHeight="1" x14ac:dyDescent="0.2"/>
    <row r="29282" ht="12.75" hidden="1" customHeight="1" x14ac:dyDescent="0.2"/>
    <row r="29283" ht="12.75" hidden="1" customHeight="1" x14ac:dyDescent="0.2"/>
    <row r="29284" ht="12.75" hidden="1" customHeight="1" x14ac:dyDescent="0.2"/>
    <row r="29285" ht="12.75" hidden="1" customHeight="1" x14ac:dyDescent="0.2"/>
    <row r="29286" ht="12.75" hidden="1" customHeight="1" x14ac:dyDescent="0.2"/>
    <row r="29287" ht="12.75" hidden="1" customHeight="1" x14ac:dyDescent="0.2"/>
    <row r="29288" ht="12.75" hidden="1" customHeight="1" x14ac:dyDescent="0.2"/>
    <row r="29289" ht="12.75" hidden="1" customHeight="1" x14ac:dyDescent="0.2"/>
    <row r="29290" ht="12.75" hidden="1" customHeight="1" x14ac:dyDescent="0.2"/>
    <row r="29291" ht="12.75" hidden="1" customHeight="1" x14ac:dyDescent="0.2"/>
    <row r="29292" ht="12.75" hidden="1" customHeight="1" x14ac:dyDescent="0.2"/>
    <row r="29293" ht="12.75" hidden="1" customHeight="1" x14ac:dyDescent="0.2"/>
    <row r="29294" ht="12.75" hidden="1" customHeight="1" x14ac:dyDescent="0.2"/>
    <row r="29295" ht="12.75" hidden="1" customHeight="1" x14ac:dyDescent="0.2"/>
    <row r="29296" ht="12.75" hidden="1" customHeight="1" x14ac:dyDescent="0.2"/>
    <row r="29297" ht="12.75" hidden="1" customHeight="1" x14ac:dyDescent="0.2"/>
    <row r="29298" ht="12.75" hidden="1" customHeight="1" x14ac:dyDescent="0.2"/>
    <row r="29299" ht="12.75" hidden="1" customHeight="1" x14ac:dyDescent="0.2"/>
    <row r="29300" ht="12.75" hidden="1" customHeight="1" x14ac:dyDescent="0.2"/>
    <row r="29301" ht="12.75" hidden="1" customHeight="1" x14ac:dyDescent="0.2"/>
    <row r="29302" ht="12.75" hidden="1" customHeight="1" x14ac:dyDescent="0.2"/>
    <row r="29303" ht="12.75" hidden="1" customHeight="1" x14ac:dyDescent="0.2"/>
    <row r="29304" ht="12.75" hidden="1" customHeight="1" x14ac:dyDescent="0.2"/>
    <row r="29305" ht="12.75" hidden="1" customHeight="1" x14ac:dyDescent="0.2"/>
    <row r="29306" ht="12.75" hidden="1" customHeight="1" x14ac:dyDescent="0.2"/>
    <row r="29307" ht="12.75" hidden="1" customHeight="1" x14ac:dyDescent="0.2"/>
    <row r="29308" ht="12.75" hidden="1" customHeight="1" x14ac:dyDescent="0.2"/>
    <row r="29309" ht="12.75" hidden="1" customHeight="1" x14ac:dyDescent="0.2"/>
    <row r="29310" ht="12.75" hidden="1" customHeight="1" x14ac:dyDescent="0.2"/>
    <row r="29311" ht="12.75" hidden="1" customHeight="1" x14ac:dyDescent="0.2"/>
    <row r="29312" ht="12.75" hidden="1" customHeight="1" x14ac:dyDescent="0.2"/>
    <row r="29313" ht="12.75" hidden="1" customHeight="1" x14ac:dyDescent="0.2"/>
    <row r="29314" ht="12.75" hidden="1" customHeight="1" x14ac:dyDescent="0.2"/>
    <row r="29315" ht="12.75" hidden="1" customHeight="1" x14ac:dyDescent="0.2"/>
    <row r="29316" ht="12.75" hidden="1" customHeight="1" x14ac:dyDescent="0.2"/>
    <row r="29317" ht="12.75" hidden="1" customHeight="1" x14ac:dyDescent="0.2"/>
    <row r="29318" ht="12.75" hidden="1" customHeight="1" x14ac:dyDescent="0.2"/>
    <row r="29319" ht="12.75" hidden="1" customHeight="1" x14ac:dyDescent="0.2"/>
    <row r="29320" ht="12.75" hidden="1" customHeight="1" x14ac:dyDescent="0.2"/>
    <row r="29321" ht="12.75" hidden="1" customHeight="1" x14ac:dyDescent="0.2"/>
    <row r="29322" ht="12.75" hidden="1" customHeight="1" x14ac:dyDescent="0.2"/>
    <row r="29323" ht="12.75" hidden="1" customHeight="1" x14ac:dyDescent="0.2"/>
    <row r="29324" ht="12.75" hidden="1" customHeight="1" x14ac:dyDescent="0.2"/>
    <row r="29325" ht="12.75" hidden="1" customHeight="1" x14ac:dyDescent="0.2"/>
    <row r="29326" ht="12.75" hidden="1" customHeight="1" x14ac:dyDescent="0.2"/>
    <row r="29327" ht="12.75" hidden="1" customHeight="1" x14ac:dyDescent="0.2"/>
    <row r="29328" ht="12.75" hidden="1" customHeight="1" x14ac:dyDescent="0.2"/>
    <row r="29329" ht="12.75" hidden="1" customHeight="1" x14ac:dyDescent="0.2"/>
    <row r="29330" ht="12.75" hidden="1" customHeight="1" x14ac:dyDescent="0.2"/>
    <row r="29331" ht="12.75" hidden="1" customHeight="1" x14ac:dyDescent="0.2"/>
    <row r="29332" ht="12.75" hidden="1" customHeight="1" x14ac:dyDescent="0.2"/>
    <row r="29333" ht="12.75" hidden="1" customHeight="1" x14ac:dyDescent="0.2"/>
    <row r="29334" ht="12.75" hidden="1" customHeight="1" x14ac:dyDescent="0.2"/>
    <row r="29335" ht="12.75" hidden="1" customHeight="1" x14ac:dyDescent="0.2"/>
    <row r="29336" ht="12.75" hidden="1" customHeight="1" x14ac:dyDescent="0.2"/>
    <row r="29337" ht="12.75" hidden="1" customHeight="1" x14ac:dyDescent="0.2"/>
    <row r="29338" ht="12.75" hidden="1" customHeight="1" x14ac:dyDescent="0.2"/>
    <row r="29339" ht="12.75" hidden="1" customHeight="1" x14ac:dyDescent="0.2"/>
    <row r="29340" ht="12.75" hidden="1" customHeight="1" x14ac:dyDescent="0.2"/>
    <row r="29341" ht="12.75" hidden="1" customHeight="1" x14ac:dyDescent="0.2"/>
    <row r="29342" ht="12.75" hidden="1" customHeight="1" x14ac:dyDescent="0.2"/>
    <row r="29343" ht="12.75" hidden="1" customHeight="1" x14ac:dyDescent="0.2"/>
    <row r="29344" ht="12.75" hidden="1" customHeight="1" x14ac:dyDescent="0.2"/>
    <row r="29345" ht="12.75" hidden="1" customHeight="1" x14ac:dyDescent="0.2"/>
    <row r="29346" ht="12.75" hidden="1" customHeight="1" x14ac:dyDescent="0.2"/>
    <row r="29347" ht="12.75" hidden="1" customHeight="1" x14ac:dyDescent="0.2"/>
    <row r="29348" ht="12.75" hidden="1" customHeight="1" x14ac:dyDescent="0.2"/>
    <row r="29349" ht="12.75" hidden="1" customHeight="1" x14ac:dyDescent="0.2"/>
    <row r="29350" ht="12.75" hidden="1" customHeight="1" x14ac:dyDescent="0.2"/>
    <row r="29351" ht="12.75" hidden="1" customHeight="1" x14ac:dyDescent="0.2"/>
    <row r="29352" ht="12.75" hidden="1" customHeight="1" x14ac:dyDescent="0.2"/>
    <row r="29353" ht="12.75" hidden="1" customHeight="1" x14ac:dyDescent="0.2"/>
    <row r="29354" ht="12.75" hidden="1" customHeight="1" x14ac:dyDescent="0.2"/>
    <row r="29355" ht="12.75" hidden="1" customHeight="1" x14ac:dyDescent="0.2"/>
    <row r="29356" ht="12.75" hidden="1" customHeight="1" x14ac:dyDescent="0.2"/>
    <row r="29357" ht="12.75" hidden="1" customHeight="1" x14ac:dyDescent="0.2"/>
    <row r="29358" ht="12.75" hidden="1" customHeight="1" x14ac:dyDescent="0.2"/>
    <row r="29359" ht="12.75" hidden="1" customHeight="1" x14ac:dyDescent="0.2"/>
    <row r="29360" ht="12.75" hidden="1" customHeight="1" x14ac:dyDescent="0.2"/>
    <row r="29361" ht="12.75" hidden="1" customHeight="1" x14ac:dyDescent="0.2"/>
    <row r="29362" ht="12.75" hidden="1" customHeight="1" x14ac:dyDescent="0.2"/>
    <row r="29363" ht="12.75" hidden="1" customHeight="1" x14ac:dyDescent="0.2"/>
    <row r="29364" ht="12.75" hidden="1" customHeight="1" x14ac:dyDescent="0.2"/>
    <row r="29365" ht="12.75" hidden="1" customHeight="1" x14ac:dyDescent="0.2"/>
    <row r="29366" ht="12.75" hidden="1" customHeight="1" x14ac:dyDescent="0.2"/>
    <row r="29367" ht="12.75" hidden="1" customHeight="1" x14ac:dyDescent="0.2"/>
    <row r="29368" ht="12.75" hidden="1" customHeight="1" x14ac:dyDescent="0.2"/>
    <row r="29369" ht="12.75" hidden="1" customHeight="1" x14ac:dyDescent="0.2"/>
    <row r="29370" ht="12.75" hidden="1" customHeight="1" x14ac:dyDescent="0.2"/>
    <row r="29371" ht="12.75" hidden="1" customHeight="1" x14ac:dyDescent="0.2"/>
    <row r="29372" ht="12.75" hidden="1" customHeight="1" x14ac:dyDescent="0.2"/>
    <row r="29373" ht="12.75" hidden="1" customHeight="1" x14ac:dyDescent="0.2"/>
    <row r="29374" ht="12.75" hidden="1" customHeight="1" x14ac:dyDescent="0.2"/>
    <row r="29375" ht="12.75" hidden="1" customHeight="1" x14ac:dyDescent="0.2"/>
    <row r="29376" ht="12.75" hidden="1" customHeight="1" x14ac:dyDescent="0.2"/>
    <row r="29377" ht="12.75" hidden="1" customHeight="1" x14ac:dyDescent="0.2"/>
    <row r="29378" ht="12.75" hidden="1" customHeight="1" x14ac:dyDescent="0.2"/>
    <row r="29379" ht="12.75" hidden="1" customHeight="1" x14ac:dyDescent="0.2"/>
    <row r="29380" ht="12.75" hidden="1" customHeight="1" x14ac:dyDescent="0.2"/>
    <row r="29381" ht="12.75" hidden="1" customHeight="1" x14ac:dyDescent="0.2"/>
    <row r="29382" ht="12.75" hidden="1" customHeight="1" x14ac:dyDescent="0.2"/>
    <row r="29383" ht="12.75" hidden="1" customHeight="1" x14ac:dyDescent="0.2"/>
    <row r="29384" ht="12.75" hidden="1" customHeight="1" x14ac:dyDescent="0.2"/>
    <row r="29385" ht="12.75" hidden="1" customHeight="1" x14ac:dyDescent="0.2"/>
    <row r="29386" ht="12.75" hidden="1" customHeight="1" x14ac:dyDescent="0.2"/>
    <row r="29387" ht="12.75" hidden="1" customHeight="1" x14ac:dyDescent="0.2"/>
    <row r="29388" ht="12.75" hidden="1" customHeight="1" x14ac:dyDescent="0.2"/>
    <row r="29389" ht="12.75" hidden="1" customHeight="1" x14ac:dyDescent="0.2"/>
    <row r="29390" ht="12.75" hidden="1" customHeight="1" x14ac:dyDescent="0.2"/>
    <row r="29391" ht="12.75" hidden="1" customHeight="1" x14ac:dyDescent="0.2"/>
    <row r="29392" ht="12.75" hidden="1" customHeight="1" x14ac:dyDescent="0.2"/>
    <row r="29393" ht="12.75" hidden="1" customHeight="1" x14ac:dyDescent="0.2"/>
    <row r="29394" ht="12.75" hidden="1" customHeight="1" x14ac:dyDescent="0.2"/>
    <row r="29395" ht="12.75" hidden="1" customHeight="1" x14ac:dyDescent="0.2"/>
    <row r="29396" ht="12.75" hidden="1" customHeight="1" x14ac:dyDescent="0.2"/>
    <row r="29397" ht="12.75" hidden="1" customHeight="1" x14ac:dyDescent="0.2"/>
    <row r="29398" ht="12.75" hidden="1" customHeight="1" x14ac:dyDescent="0.2"/>
    <row r="29399" ht="12.75" hidden="1" customHeight="1" x14ac:dyDescent="0.2"/>
    <row r="29400" ht="12.75" hidden="1" customHeight="1" x14ac:dyDescent="0.2"/>
    <row r="29401" ht="12.75" hidden="1" customHeight="1" x14ac:dyDescent="0.2"/>
    <row r="29402" ht="12.75" hidden="1" customHeight="1" x14ac:dyDescent="0.2"/>
    <row r="29403" ht="12.75" hidden="1" customHeight="1" x14ac:dyDescent="0.2"/>
    <row r="29404" ht="12.75" hidden="1" customHeight="1" x14ac:dyDescent="0.2"/>
    <row r="29405" ht="12.75" hidden="1" customHeight="1" x14ac:dyDescent="0.2"/>
    <row r="29406" ht="12.75" hidden="1" customHeight="1" x14ac:dyDescent="0.2"/>
    <row r="29407" ht="12.75" hidden="1" customHeight="1" x14ac:dyDescent="0.2"/>
    <row r="29408" ht="12.75" hidden="1" customHeight="1" x14ac:dyDescent="0.2"/>
    <row r="29409" ht="12.75" hidden="1" customHeight="1" x14ac:dyDescent="0.2"/>
    <row r="29410" ht="12.75" hidden="1" customHeight="1" x14ac:dyDescent="0.2"/>
    <row r="29411" ht="12.75" hidden="1" customHeight="1" x14ac:dyDescent="0.2"/>
    <row r="29412" ht="12.75" hidden="1" customHeight="1" x14ac:dyDescent="0.2"/>
    <row r="29413" ht="12.75" hidden="1" customHeight="1" x14ac:dyDescent="0.2"/>
    <row r="29414" ht="12.75" hidden="1" customHeight="1" x14ac:dyDescent="0.2"/>
    <row r="29415" ht="12.75" hidden="1" customHeight="1" x14ac:dyDescent="0.2"/>
    <row r="29416" ht="12.75" hidden="1" customHeight="1" x14ac:dyDescent="0.2"/>
    <row r="29417" ht="12.75" hidden="1" customHeight="1" x14ac:dyDescent="0.2"/>
    <row r="29418" ht="12.75" hidden="1" customHeight="1" x14ac:dyDescent="0.2"/>
    <row r="29419" ht="12.75" hidden="1" customHeight="1" x14ac:dyDescent="0.2"/>
    <row r="29420" ht="12.75" hidden="1" customHeight="1" x14ac:dyDescent="0.2"/>
    <row r="29421" ht="12.75" hidden="1" customHeight="1" x14ac:dyDescent="0.2"/>
    <row r="29422" ht="12.75" hidden="1" customHeight="1" x14ac:dyDescent="0.2"/>
    <row r="29423" ht="12.75" hidden="1" customHeight="1" x14ac:dyDescent="0.2"/>
    <row r="29424" ht="12.75" hidden="1" customHeight="1" x14ac:dyDescent="0.2"/>
    <row r="29425" ht="12.75" hidden="1" customHeight="1" x14ac:dyDescent="0.2"/>
    <row r="29426" ht="12.75" hidden="1" customHeight="1" x14ac:dyDescent="0.2"/>
    <row r="29427" ht="12.75" hidden="1" customHeight="1" x14ac:dyDescent="0.2"/>
    <row r="29428" ht="12.75" hidden="1" customHeight="1" x14ac:dyDescent="0.2"/>
    <row r="29429" ht="12.75" hidden="1" customHeight="1" x14ac:dyDescent="0.2"/>
    <row r="29430" ht="12.75" hidden="1" customHeight="1" x14ac:dyDescent="0.2"/>
    <row r="29431" ht="12.75" hidden="1" customHeight="1" x14ac:dyDescent="0.2"/>
    <row r="29432" ht="12.75" hidden="1" customHeight="1" x14ac:dyDescent="0.2"/>
    <row r="29433" ht="12.75" hidden="1" customHeight="1" x14ac:dyDescent="0.2"/>
    <row r="29434" ht="12.75" hidden="1" customHeight="1" x14ac:dyDescent="0.2"/>
    <row r="29435" ht="12.75" hidden="1" customHeight="1" x14ac:dyDescent="0.2"/>
    <row r="29436" ht="12.75" hidden="1" customHeight="1" x14ac:dyDescent="0.2"/>
    <row r="29437" ht="12.75" hidden="1" customHeight="1" x14ac:dyDescent="0.2"/>
    <row r="29438" ht="12.75" hidden="1" customHeight="1" x14ac:dyDescent="0.2"/>
    <row r="29439" ht="12.75" hidden="1" customHeight="1" x14ac:dyDescent="0.2"/>
    <row r="29440" ht="12.75" hidden="1" customHeight="1" x14ac:dyDescent="0.2"/>
    <row r="29441" ht="12.75" hidden="1" customHeight="1" x14ac:dyDescent="0.2"/>
    <row r="29442" ht="12.75" hidden="1" customHeight="1" x14ac:dyDescent="0.2"/>
    <row r="29443" ht="12.75" hidden="1" customHeight="1" x14ac:dyDescent="0.2"/>
    <row r="29444" ht="12.75" hidden="1" customHeight="1" x14ac:dyDescent="0.2"/>
    <row r="29445" ht="12.75" hidden="1" customHeight="1" x14ac:dyDescent="0.2"/>
    <row r="29446" ht="12.75" hidden="1" customHeight="1" x14ac:dyDescent="0.2"/>
    <row r="29447" ht="12.75" hidden="1" customHeight="1" x14ac:dyDescent="0.2"/>
    <row r="29448" ht="12.75" hidden="1" customHeight="1" x14ac:dyDescent="0.2"/>
    <row r="29449" ht="12.75" hidden="1" customHeight="1" x14ac:dyDescent="0.2"/>
    <row r="29450" ht="12.75" hidden="1" customHeight="1" x14ac:dyDescent="0.2"/>
    <row r="29451" ht="12.75" hidden="1" customHeight="1" x14ac:dyDescent="0.2"/>
    <row r="29452" ht="12.75" hidden="1" customHeight="1" x14ac:dyDescent="0.2"/>
    <row r="29453" ht="12.75" hidden="1" customHeight="1" x14ac:dyDescent="0.2"/>
    <row r="29454" ht="12.75" hidden="1" customHeight="1" x14ac:dyDescent="0.2"/>
    <row r="29455" ht="12.75" hidden="1" customHeight="1" x14ac:dyDescent="0.2"/>
    <row r="29456" ht="12.75" hidden="1" customHeight="1" x14ac:dyDescent="0.2"/>
    <row r="29457" ht="12.75" hidden="1" customHeight="1" x14ac:dyDescent="0.2"/>
    <row r="29458" ht="12.75" hidden="1" customHeight="1" x14ac:dyDescent="0.2"/>
    <row r="29459" ht="12.75" hidden="1" customHeight="1" x14ac:dyDescent="0.2"/>
    <row r="29460" ht="12.75" hidden="1" customHeight="1" x14ac:dyDescent="0.2"/>
    <row r="29461" ht="12.75" hidden="1" customHeight="1" x14ac:dyDescent="0.2"/>
    <row r="29462" ht="12.75" hidden="1" customHeight="1" x14ac:dyDescent="0.2"/>
    <row r="29463" ht="12.75" hidden="1" customHeight="1" x14ac:dyDescent="0.2"/>
    <row r="29464" ht="12.75" hidden="1" customHeight="1" x14ac:dyDescent="0.2"/>
    <row r="29465" ht="12.75" hidden="1" customHeight="1" x14ac:dyDescent="0.2"/>
    <row r="29466" ht="12.75" hidden="1" customHeight="1" x14ac:dyDescent="0.2"/>
    <row r="29467" ht="12.75" hidden="1" customHeight="1" x14ac:dyDescent="0.2"/>
    <row r="29468" ht="12.75" hidden="1" customHeight="1" x14ac:dyDescent="0.2"/>
    <row r="29469" ht="12.75" hidden="1" customHeight="1" x14ac:dyDescent="0.2"/>
    <row r="29470" ht="12.75" hidden="1" customHeight="1" x14ac:dyDescent="0.2"/>
    <row r="29471" ht="12.75" hidden="1" customHeight="1" x14ac:dyDescent="0.2"/>
    <row r="29472" ht="12.75" hidden="1" customHeight="1" x14ac:dyDescent="0.2"/>
    <row r="29473" ht="12.75" hidden="1" customHeight="1" x14ac:dyDescent="0.2"/>
    <row r="29474" ht="12.75" hidden="1" customHeight="1" x14ac:dyDescent="0.2"/>
    <row r="29475" ht="12.75" hidden="1" customHeight="1" x14ac:dyDescent="0.2"/>
    <row r="29476" ht="12.75" hidden="1" customHeight="1" x14ac:dyDescent="0.2"/>
    <row r="29477" ht="12.75" hidden="1" customHeight="1" x14ac:dyDescent="0.2"/>
    <row r="29478" ht="12.75" hidden="1" customHeight="1" x14ac:dyDescent="0.2"/>
    <row r="29479" ht="12.75" hidden="1" customHeight="1" x14ac:dyDescent="0.2"/>
    <row r="29480" ht="12.75" hidden="1" customHeight="1" x14ac:dyDescent="0.2"/>
    <row r="29481" ht="12.75" hidden="1" customHeight="1" x14ac:dyDescent="0.2"/>
    <row r="29482" ht="12.75" hidden="1" customHeight="1" x14ac:dyDescent="0.2"/>
    <row r="29483" ht="12.75" hidden="1" customHeight="1" x14ac:dyDescent="0.2"/>
    <row r="29484" ht="12.75" hidden="1" customHeight="1" x14ac:dyDescent="0.2"/>
    <row r="29485" ht="12.75" hidden="1" customHeight="1" x14ac:dyDescent="0.2"/>
    <row r="29486" ht="12.75" hidden="1" customHeight="1" x14ac:dyDescent="0.2"/>
    <row r="29487" ht="12.75" hidden="1" customHeight="1" x14ac:dyDescent="0.2"/>
    <row r="29488" ht="12.75" hidden="1" customHeight="1" x14ac:dyDescent="0.2"/>
    <row r="29489" ht="12.75" hidden="1" customHeight="1" x14ac:dyDescent="0.2"/>
    <row r="29490" ht="12.75" hidden="1" customHeight="1" x14ac:dyDescent="0.2"/>
    <row r="29491" ht="12.75" hidden="1" customHeight="1" x14ac:dyDescent="0.2"/>
    <row r="29492" ht="12.75" hidden="1" customHeight="1" x14ac:dyDescent="0.2"/>
    <row r="29493" ht="12.75" hidden="1" customHeight="1" x14ac:dyDescent="0.2"/>
    <row r="29494" ht="12.75" hidden="1" customHeight="1" x14ac:dyDescent="0.2"/>
    <row r="29495" ht="12.75" hidden="1" customHeight="1" x14ac:dyDescent="0.2"/>
    <row r="29496" ht="12.75" hidden="1" customHeight="1" x14ac:dyDescent="0.2"/>
    <row r="29497" ht="12.75" hidden="1" customHeight="1" x14ac:dyDescent="0.2"/>
    <row r="29498" ht="12.75" hidden="1" customHeight="1" x14ac:dyDescent="0.2"/>
    <row r="29499" ht="12.75" hidden="1" customHeight="1" x14ac:dyDescent="0.2"/>
    <row r="29500" ht="12.75" hidden="1" customHeight="1" x14ac:dyDescent="0.2"/>
    <row r="29501" ht="12.75" hidden="1" customHeight="1" x14ac:dyDescent="0.2"/>
    <row r="29502" ht="12.75" hidden="1" customHeight="1" x14ac:dyDescent="0.2"/>
    <row r="29503" ht="12.75" hidden="1" customHeight="1" x14ac:dyDescent="0.2"/>
    <row r="29504" ht="12.75" hidden="1" customHeight="1" x14ac:dyDescent="0.2"/>
    <row r="29505" ht="12.75" hidden="1" customHeight="1" x14ac:dyDescent="0.2"/>
    <row r="29506" ht="12.75" hidden="1" customHeight="1" x14ac:dyDescent="0.2"/>
    <row r="29507" ht="12.75" hidden="1" customHeight="1" x14ac:dyDescent="0.2"/>
    <row r="29508" ht="12.75" hidden="1" customHeight="1" x14ac:dyDescent="0.2"/>
    <row r="29509" ht="12.75" hidden="1" customHeight="1" x14ac:dyDescent="0.2"/>
    <row r="29510" ht="12.75" hidden="1" customHeight="1" x14ac:dyDescent="0.2"/>
    <row r="29511" ht="12.75" hidden="1" customHeight="1" x14ac:dyDescent="0.2"/>
    <row r="29512" ht="12.75" hidden="1" customHeight="1" x14ac:dyDescent="0.2"/>
    <row r="29513" ht="12.75" hidden="1" customHeight="1" x14ac:dyDescent="0.2"/>
    <row r="29514" ht="12.75" hidden="1" customHeight="1" x14ac:dyDescent="0.2"/>
    <row r="29515" ht="12.75" hidden="1" customHeight="1" x14ac:dyDescent="0.2"/>
    <row r="29516" ht="12.75" hidden="1" customHeight="1" x14ac:dyDescent="0.2"/>
    <row r="29517" ht="12.75" hidden="1" customHeight="1" x14ac:dyDescent="0.2"/>
    <row r="29518" ht="12.75" hidden="1" customHeight="1" x14ac:dyDescent="0.2"/>
    <row r="29519" ht="12.75" hidden="1" customHeight="1" x14ac:dyDescent="0.2"/>
    <row r="29520" ht="12.75" hidden="1" customHeight="1" x14ac:dyDescent="0.2"/>
    <row r="29521" ht="12.75" hidden="1" customHeight="1" x14ac:dyDescent="0.2"/>
    <row r="29522" ht="12.75" hidden="1" customHeight="1" x14ac:dyDescent="0.2"/>
    <row r="29523" ht="12.75" hidden="1" customHeight="1" x14ac:dyDescent="0.2"/>
    <row r="29524" ht="12.75" hidden="1" customHeight="1" x14ac:dyDescent="0.2"/>
    <row r="29525" ht="12.75" hidden="1" customHeight="1" x14ac:dyDescent="0.2"/>
    <row r="29526" ht="12.75" hidden="1" customHeight="1" x14ac:dyDescent="0.2"/>
    <row r="29527" ht="12.75" hidden="1" customHeight="1" x14ac:dyDescent="0.2"/>
    <row r="29528" ht="12.75" hidden="1" customHeight="1" x14ac:dyDescent="0.2"/>
    <row r="29529" ht="12.75" hidden="1" customHeight="1" x14ac:dyDescent="0.2"/>
    <row r="29530" ht="12.75" hidden="1" customHeight="1" x14ac:dyDescent="0.2"/>
    <row r="29531" ht="12.75" hidden="1" customHeight="1" x14ac:dyDescent="0.2"/>
    <row r="29532" ht="12.75" hidden="1" customHeight="1" x14ac:dyDescent="0.2"/>
    <row r="29533" ht="12.75" hidden="1" customHeight="1" x14ac:dyDescent="0.2"/>
    <row r="29534" ht="12.75" hidden="1" customHeight="1" x14ac:dyDescent="0.2"/>
    <row r="29535" ht="12.75" hidden="1" customHeight="1" x14ac:dyDescent="0.2"/>
    <row r="29536" ht="12.75" hidden="1" customHeight="1" x14ac:dyDescent="0.2"/>
    <row r="29537" ht="12.75" hidden="1" customHeight="1" x14ac:dyDescent="0.2"/>
    <row r="29538" ht="12.75" hidden="1" customHeight="1" x14ac:dyDescent="0.2"/>
    <row r="29539" ht="12.75" hidden="1" customHeight="1" x14ac:dyDescent="0.2"/>
    <row r="29540" ht="12.75" hidden="1" customHeight="1" x14ac:dyDescent="0.2"/>
    <row r="29541" ht="12.75" hidden="1" customHeight="1" x14ac:dyDescent="0.2"/>
    <row r="29542" ht="12.75" hidden="1" customHeight="1" x14ac:dyDescent="0.2"/>
    <row r="29543" ht="12.75" hidden="1" customHeight="1" x14ac:dyDescent="0.2"/>
    <row r="29544" ht="12.75" hidden="1" customHeight="1" x14ac:dyDescent="0.2"/>
    <row r="29545" ht="12.75" hidden="1" customHeight="1" x14ac:dyDescent="0.2"/>
    <row r="29546" ht="12.75" hidden="1" customHeight="1" x14ac:dyDescent="0.2"/>
    <row r="29547" ht="12.75" hidden="1" customHeight="1" x14ac:dyDescent="0.2"/>
    <row r="29548" ht="12.75" hidden="1" customHeight="1" x14ac:dyDescent="0.2"/>
    <row r="29549" ht="12.75" hidden="1" customHeight="1" x14ac:dyDescent="0.2"/>
    <row r="29550" ht="12.75" hidden="1" customHeight="1" x14ac:dyDescent="0.2"/>
    <row r="29551" ht="12.75" hidden="1" customHeight="1" x14ac:dyDescent="0.2"/>
    <row r="29552" ht="12.75" hidden="1" customHeight="1" x14ac:dyDescent="0.2"/>
    <row r="29553" ht="12.75" hidden="1" customHeight="1" x14ac:dyDescent="0.2"/>
    <row r="29554" ht="12.75" hidden="1" customHeight="1" x14ac:dyDescent="0.2"/>
    <row r="29555" ht="12.75" hidden="1" customHeight="1" x14ac:dyDescent="0.2"/>
    <row r="29556" ht="12.75" hidden="1" customHeight="1" x14ac:dyDescent="0.2"/>
    <row r="29557" ht="12.75" hidden="1" customHeight="1" x14ac:dyDescent="0.2"/>
    <row r="29558" ht="12.75" hidden="1" customHeight="1" x14ac:dyDescent="0.2"/>
    <row r="29559" ht="12.75" hidden="1" customHeight="1" x14ac:dyDescent="0.2"/>
    <row r="29560" ht="12.75" hidden="1" customHeight="1" x14ac:dyDescent="0.2"/>
    <row r="29561" ht="12.75" hidden="1" customHeight="1" x14ac:dyDescent="0.2"/>
    <row r="29562" ht="12.75" hidden="1" customHeight="1" x14ac:dyDescent="0.2"/>
    <row r="29563" ht="12.75" hidden="1" customHeight="1" x14ac:dyDescent="0.2"/>
    <row r="29564" ht="12.75" hidden="1" customHeight="1" x14ac:dyDescent="0.2"/>
    <row r="29565" ht="12.75" hidden="1" customHeight="1" x14ac:dyDescent="0.2"/>
    <row r="29566" ht="12.75" hidden="1" customHeight="1" x14ac:dyDescent="0.2"/>
    <row r="29567" ht="12.75" hidden="1" customHeight="1" x14ac:dyDescent="0.2"/>
    <row r="29568" ht="12.75" hidden="1" customHeight="1" x14ac:dyDescent="0.2"/>
    <row r="29569" ht="12.75" hidden="1" customHeight="1" x14ac:dyDescent="0.2"/>
    <row r="29570" ht="12.75" hidden="1" customHeight="1" x14ac:dyDescent="0.2"/>
    <row r="29571" ht="12.75" hidden="1" customHeight="1" x14ac:dyDescent="0.2"/>
    <row r="29572" ht="12.75" hidden="1" customHeight="1" x14ac:dyDescent="0.2"/>
    <row r="29573" ht="12.75" hidden="1" customHeight="1" x14ac:dyDescent="0.2"/>
    <row r="29574" ht="12.75" hidden="1" customHeight="1" x14ac:dyDescent="0.2"/>
    <row r="29575" ht="12.75" hidden="1" customHeight="1" x14ac:dyDescent="0.2"/>
    <row r="29576" ht="12.75" hidden="1" customHeight="1" x14ac:dyDescent="0.2"/>
    <row r="29577" ht="12.75" hidden="1" customHeight="1" x14ac:dyDescent="0.2"/>
    <row r="29578" ht="12.75" hidden="1" customHeight="1" x14ac:dyDescent="0.2"/>
    <row r="29579" ht="12.75" hidden="1" customHeight="1" x14ac:dyDescent="0.2"/>
    <row r="29580" ht="12.75" hidden="1" customHeight="1" x14ac:dyDescent="0.2"/>
    <row r="29581" ht="12.75" hidden="1" customHeight="1" x14ac:dyDescent="0.2"/>
    <row r="29582" ht="12.75" hidden="1" customHeight="1" x14ac:dyDescent="0.2"/>
    <row r="29583" ht="12.75" hidden="1" customHeight="1" x14ac:dyDescent="0.2"/>
    <row r="29584" ht="12.75" hidden="1" customHeight="1" x14ac:dyDescent="0.2"/>
    <row r="29585" ht="12.75" hidden="1" customHeight="1" x14ac:dyDescent="0.2"/>
    <row r="29586" ht="12.75" hidden="1" customHeight="1" x14ac:dyDescent="0.2"/>
    <row r="29587" ht="12.75" hidden="1" customHeight="1" x14ac:dyDescent="0.2"/>
    <row r="29588" ht="12.75" hidden="1" customHeight="1" x14ac:dyDescent="0.2"/>
    <row r="29589" ht="12.75" hidden="1" customHeight="1" x14ac:dyDescent="0.2"/>
    <row r="29590" ht="12.75" hidden="1" customHeight="1" x14ac:dyDescent="0.2"/>
    <row r="29591" ht="12.75" hidden="1" customHeight="1" x14ac:dyDescent="0.2"/>
    <row r="29592" ht="12.75" hidden="1" customHeight="1" x14ac:dyDescent="0.2"/>
    <row r="29593" ht="12.75" hidden="1" customHeight="1" x14ac:dyDescent="0.2"/>
    <row r="29594" ht="12.75" hidden="1" customHeight="1" x14ac:dyDescent="0.2"/>
    <row r="29595" ht="12.75" hidden="1" customHeight="1" x14ac:dyDescent="0.2"/>
    <row r="29596" ht="12.75" hidden="1" customHeight="1" x14ac:dyDescent="0.2"/>
    <row r="29597" ht="12.75" hidden="1" customHeight="1" x14ac:dyDescent="0.2"/>
    <row r="29598" ht="12.75" hidden="1" customHeight="1" x14ac:dyDescent="0.2"/>
    <row r="29599" ht="12.75" hidden="1" customHeight="1" x14ac:dyDescent="0.2"/>
    <row r="29600" ht="12.75" hidden="1" customHeight="1" x14ac:dyDescent="0.2"/>
    <row r="29601" ht="12.75" hidden="1" customHeight="1" x14ac:dyDescent="0.2"/>
    <row r="29602" ht="12.75" hidden="1" customHeight="1" x14ac:dyDescent="0.2"/>
    <row r="29603" ht="12.75" hidden="1" customHeight="1" x14ac:dyDescent="0.2"/>
    <row r="29604" ht="12.75" hidden="1" customHeight="1" x14ac:dyDescent="0.2"/>
    <row r="29605" ht="12.75" hidden="1" customHeight="1" x14ac:dyDescent="0.2"/>
    <row r="29606" ht="12.75" hidden="1" customHeight="1" x14ac:dyDescent="0.2"/>
    <row r="29607" ht="12.75" hidden="1" customHeight="1" x14ac:dyDescent="0.2"/>
    <row r="29608" ht="12.75" hidden="1" customHeight="1" x14ac:dyDescent="0.2"/>
    <row r="29609" ht="12.75" hidden="1" customHeight="1" x14ac:dyDescent="0.2"/>
    <row r="29610" ht="12.75" hidden="1" customHeight="1" x14ac:dyDescent="0.2"/>
    <row r="29611" ht="12.75" hidden="1" customHeight="1" x14ac:dyDescent="0.2"/>
    <row r="29612" ht="12.75" hidden="1" customHeight="1" x14ac:dyDescent="0.2"/>
    <row r="29613" ht="12.75" hidden="1" customHeight="1" x14ac:dyDescent="0.2"/>
    <row r="29614" ht="12.75" hidden="1" customHeight="1" x14ac:dyDescent="0.2"/>
    <row r="29615" ht="12.75" hidden="1" customHeight="1" x14ac:dyDescent="0.2"/>
    <row r="29616" ht="12.75" hidden="1" customHeight="1" x14ac:dyDescent="0.2"/>
    <row r="29617" ht="12.75" hidden="1" customHeight="1" x14ac:dyDescent="0.2"/>
    <row r="29618" ht="12.75" hidden="1" customHeight="1" x14ac:dyDescent="0.2"/>
    <row r="29619" ht="12.75" hidden="1" customHeight="1" x14ac:dyDescent="0.2"/>
    <row r="29620" ht="12.75" hidden="1" customHeight="1" x14ac:dyDescent="0.2"/>
    <row r="29621" ht="12.75" hidden="1" customHeight="1" x14ac:dyDescent="0.2"/>
    <row r="29622" ht="12.75" hidden="1" customHeight="1" x14ac:dyDescent="0.2"/>
    <row r="29623" ht="12.75" hidden="1" customHeight="1" x14ac:dyDescent="0.2"/>
    <row r="29624" ht="12.75" hidden="1" customHeight="1" x14ac:dyDescent="0.2"/>
    <row r="29625" ht="12.75" hidden="1" customHeight="1" x14ac:dyDescent="0.2"/>
    <row r="29626" ht="12.75" hidden="1" customHeight="1" x14ac:dyDescent="0.2"/>
    <row r="29627" ht="12.75" hidden="1" customHeight="1" x14ac:dyDescent="0.2"/>
    <row r="29628" ht="12.75" hidden="1" customHeight="1" x14ac:dyDescent="0.2"/>
    <row r="29629" ht="12.75" hidden="1" customHeight="1" x14ac:dyDescent="0.2"/>
    <row r="29630" ht="12.75" hidden="1" customHeight="1" x14ac:dyDescent="0.2"/>
    <row r="29631" ht="12.75" hidden="1" customHeight="1" x14ac:dyDescent="0.2"/>
    <row r="29632" ht="12.75" hidden="1" customHeight="1" x14ac:dyDescent="0.2"/>
    <row r="29633" ht="12.75" hidden="1" customHeight="1" x14ac:dyDescent="0.2"/>
    <row r="29634" ht="12.75" hidden="1" customHeight="1" x14ac:dyDescent="0.2"/>
    <row r="29635" ht="12.75" hidden="1" customHeight="1" x14ac:dyDescent="0.2"/>
    <row r="29636" ht="12.75" hidden="1" customHeight="1" x14ac:dyDescent="0.2"/>
    <row r="29637" ht="12.75" hidden="1" customHeight="1" x14ac:dyDescent="0.2"/>
    <row r="29638" ht="12.75" hidden="1" customHeight="1" x14ac:dyDescent="0.2"/>
    <row r="29639" ht="12.75" hidden="1" customHeight="1" x14ac:dyDescent="0.2"/>
    <row r="29640" ht="12.75" hidden="1" customHeight="1" x14ac:dyDescent="0.2"/>
    <row r="29641" ht="12.75" hidden="1" customHeight="1" x14ac:dyDescent="0.2"/>
    <row r="29642" ht="12.75" hidden="1" customHeight="1" x14ac:dyDescent="0.2"/>
    <row r="29643" ht="12.75" hidden="1" customHeight="1" x14ac:dyDescent="0.2"/>
    <row r="29644" ht="12.75" hidden="1" customHeight="1" x14ac:dyDescent="0.2"/>
    <row r="29645" ht="12.75" hidden="1" customHeight="1" x14ac:dyDescent="0.2"/>
    <row r="29646" ht="12.75" hidden="1" customHeight="1" x14ac:dyDescent="0.2"/>
    <row r="29647" ht="12.75" hidden="1" customHeight="1" x14ac:dyDescent="0.2"/>
    <row r="29648" ht="12.75" hidden="1" customHeight="1" x14ac:dyDescent="0.2"/>
    <row r="29649" ht="12.75" hidden="1" customHeight="1" x14ac:dyDescent="0.2"/>
    <row r="29650" ht="12.75" hidden="1" customHeight="1" x14ac:dyDescent="0.2"/>
    <row r="29651" ht="12.75" hidden="1" customHeight="1" x14ac:dyDescent="0.2"/>
    <row r="29652" ht="12.75" hidden="1" customHeight="1" x14ac:dyDescent="0.2"/>
    <row r="29653" ht="12.75" hidden="1" customHeight="1" x14ac:dyDescent="0.2"/>
    <row r="29654" ht="12.75" hidden="1" customHeight="1" x14ac:dyDescent="0.2"/>
    <row r="29655" ht="12.75" hidden="1" customHeight="1" x14ac:dyDescent="0.2"/>
    <row r="29656" ht="12.75" hidden="1" customHeight="1" x14ac:dyDescent="0.2"/>
    <row r="29657" ht="12.75" hidden="1" customHeight="1" x14ac:dyDescent="0.2"/>
    <row r="29658" ht="12.75" hidden="1" customHeight="1" x14ac:dyDescent="0.2"/>
    <row r="29659" ht="12.75" hidden="1" customHeight="1" x14ac:dyDescent="0.2"/>
    <row r="29660" ht="12.75" hidden="1" customHeight="1" x14ac:dyDescent="0.2"/>
    <row r="29661" ht="12.75" hidden="1" customHeight="1" x14ac:dyDescent="0.2"/>
    <row r="29662" ht="12.75" hidden="1" customHeight="1" x14ac:dyDescent="0.2"/>
    <row r="29663" ht="12.75" hidden="1" customHeight="1" x14ac:dyDescent="0.2"/>
    <row r="29664" ht="12.75" hidden="1" customHeight="1" x14ac:dyDescent="0.2"/>
    <row r="29665" ht="12.75" hidden="1" customHeight="1" x14ac:dyDescent="0.2"/>
    <row r="29666" ht="12.75" hidden="1" customHeight="1" x14ac:dyDescent="0.2"/>
    <row r="29667" ht="12.75" hidden="1" customHeight="1" x14ac:dyDescent="0.2"/>
    <row r="29668" ht="12.75" hidden="1" customHeight="1" x14ac:dyDescent="0.2"/>
    <row r="29669" ht="12.75" hidden="1" customHeight="1" x14ac:dyDescent="0.2"/>
    <row r="29670" ht="12.75" hidden="1" customHeight="1" x14ac:dyDescent="0.2"/>
    <row r="29671" ht="12.75" hidden="1" customHeight="1" x14ac:dyDescent="0.2"/>
    <row r="29672" ht="12.75" hidden="1" customHeight="1" x14ac:dyDescent="0.2"/>
    <row r="29673" ht="12.75" hidden="1" customHeight="1" x14ac:dyDescent="0.2"/>
    <row r="29674" ht="12.75" hidden="1" customHeight="1" x14ac:dyDescent="0.2"/>
    <row r="29675" ht="12.75" hidden="1" customHeight="1" x14ac:dyDescent="0.2"/>
    <row r="29676" ht="12.75" hidden="1" customHeight="1" x14ac:dyDescent="0.2"/>
    <row r="29677" ht="12.75" hidden="1" customHeight="1" x14ac:dyDescent="0.2"/>
    <row r="29678" ht="12.75" hidden="1" customHeight="1" x14ac:dyDescent="0.2"/>
    <row r="29679" ht="12.75" hidden="1" customHeight="1" x14ac:dyDescent="0.2"/>
    <row r="29680" ht="12.75" hidden="1" customHeight="1" x14ac:dyDescent="0.2"/>
    <row r="29681" ht="12.75" hidden="1" customHeight="1" x14ac:dyDescent="0.2"/>
    <row r="29682" ht="12.75" hidden="1" customHeight="1" x14ac:dyDescent="0.2"/>
    <row r="29683" ht="12.75" hidden="1" customHeight="1" x14ac:dyDescent="0.2"/>
    <row r="29684" ht="12.75" hidden="1" customHeight="1" x14ac:dyDescent="0.2"/>
    <row r="29685" ht="12.75" hidden="1" customHeight="1" x14ac:dyDescent="0.2"/>
    <row r="29686" ht="12.75" hidden="1" customHeight="1" x14ac:dyDescent="0.2"/>
    <row r="29687" ht="12.75" hidden="1" customHeight="1" x14ac:dyDescent="0.2"/>
    <row r="29688" ht="12.75" hidden="1" customHeight="1" x14ac:dyDescent="0.2"/>
    <row r="29689" ht="12.75" hidden="1" customHeight="1" x14ac:dyDescent="0.2"/>
    <row r="29690" ht="12.75" hidden="1" customHeight="1" x14ac:dyDescent="0.2"/>
    <row r="29691" ht="12.75" hidden="1" customHeight="1" x14ac:dyDescent="0.2"/>
    <row r="29692" ht="12.75" hidden="1" customHeight="1" x14ac:dyDescent="0.2"/>
    <row r="29693" ht="12.75" hidden="1" customHeight="1" x14ac:dyDescent="0.2"/>
    <row r="29694" ht="12.75" hidden="1" customHeight="1" x14ac:dyDescent="0.2"/>
    <row r="29695" ht="12.75" hidden="1" customHeight="1" x14ac:dyDescent="0.2"/>
    <row r="29696" ht="12.75" hidden="1" customHeight="1" x14ac:dyDescent="0.2"/>
    <row r="29697" ht="12.75" hidden="1" customHeight="1" x14ac:dyDescent="0.2"/>
    <row r="29698" ht="12.75" hidden="1" customHeight="1" x14ac:dyDescent="0.2"/>
    <row r="29699" ht="12.75" hidden="1" customHeight="1" x14ac:dyDescent="0.2"/>
    <row r="29700" ht="12.75" hidden="1" customHeight="1" x14ac:dyDescent="0.2"/>
    <row r="29701" ht="12.75" hidden="1" customHeight="1" x14ac:dyDescent="0.2"/>
    <row r="29702" ht="12.75" hidden="1" customHeight="1" x14ac:dyDescent="0.2"/>
    <row r="29703" ht="12.75" hidden="1" customHeight="1" x14ac:dyDescent="0.2"/>
    <row r="29704" ht="12.75" hidden="1" customHeight="1" x14ac:dyDescent="0.2"/>
    <row r="29705" ht="12.75" hidden="1" customHeight="1" x14ac:dyDescent="0.2"/>
    <row r="29706" ht="12.75" hidden="1" customHeight="1" x14ac:dyDescent="0.2"/>
    <row r="29707" ht="12.75" hidden="1" customHeight="1" x14ac:dyDescent="0.2"/>
    <row r="29708" ht="12.75" hidden="1" customHeight="1" x14ac:dyDescent="0.2"/>
    <row r="29709" ht="12.75" hidden="1" customHeight="1" x14ac:dyDescent="0.2"/>
    <row r="29710" ht="12.75" hidden="1" customHeight="1" x14ac:dyDescent="0.2"/>
    <row r="29711" ht="12.75" hidden="1" customHeight="1" x14ac:dyDescent="0.2"/>
    <row r="29712" ht="12.75" hidden="1" customHeight="1" x14ac:dyDescent="0.2"/>
    <row r="29713" ht="12.75" hidden="1" customHeight="1" x14ac:dyDescent="0.2"/>
    <row r="29714" ht="12.75" hidden="1" customHeight="1" x14ac:dyDescent="0.2"/>
    <row r="29715" ht="12.75" hidden="1" customHeight="1" x14ac:dyDescent="0.2"/>
    <row r="29716" ht="12.75" hidden="1" customHeight="1" x14ac:dyDescent="0.2"/>
    <row r="29717" ht="12.75" hidden="1" customHeight="1" x14ac:dyDescent="0.2"/>
    <row r="29718" ht="12.75" hidden="1" customHeight="1" x14ac:dyDescent="0.2"/>
    <row r="29719" ht="12.75" hidden="1" customHeight="1" x14ac:dyDescent="0.2"/>
    <row r="29720" ht="12.75" hidden="1" customHeight="1" x14ac:dyDescent="0.2"/>
    <row r="29721" ht="12.75" hidden="1" customHeight="1" x14ac:dyDescent="0.2"/>
    <row r="29722" ht="12.75" hidden="1" customHeight="1" x14ac:dyDescent="0.2"/>
    <row r="29723" ht="12.75" hidden="1" customHeight="1" x14ac:dyDescent="0.2"/>
    <row r="29724" ht="12.75" hidden="1" customHeight="1" x14ac:dyDescent="0.2"/>
    <row r="29725" ht="12.75" hidden="1" customHeight="1" x14ac:dyDescent="0.2"/>
    <row r="29726" ht="12.75" hidden="1" customHeight="1" x14ac:dyDescent="0.2"/>
    <row r="29727" ht="12.75" hidden="1" customHeight="1" x14ac:dyDescent="0.2"/>
    <row r="29728" ht="12.75" hidden="1" customHeight="1" x14ac:dyDescent="0.2"/>
    <row r="29729" ht="12.75" hidden="1" customHeight="1" x14ac:dyDescent="0.2"/>
    <row r="29730" ht="12.75" hidden="1" customHeight="1" x14ac:dyDescent="0.2"/>
    <row r="29731" ht="12.75" hidden="1" customHeight="1" x14ac:dyDescent="0.2"/>
    <row r="29732" ht="12.75" hidden="1" customHeight="1" x14ac:dyDescent="0.2"/>
    <row r="29733" ht="12.75" hidden="1" customHeight="1" x14ac:dyDescent="0.2"/>
    <row r="29734" ht="12.75" hidden="1" customHeight="1" x14ac:dyDescent="0.2"/>
    <row r="29735" ht="12.75" hidden="1" customHeight="1" x14ac:dyDescent="0.2"/>
    <row r="29736" ht="12.75" hidden="1" customHeight="1" x14ac:dyDescent="0.2"/>
    <row r="29737" ht="12.75" hidden="1" customHeight="1" x14ac:dyDescent="0.2"/>
    <row r="29738" ht="12.75" hidden="1" customHeight="1" x14ac:dyDescent="0.2"/>
    <row r="29739" ht="12.75" hidden="1" customHeight="1" x14ac:dyDescent="0.2"/>
    <row r="29740" ht="12.75" hidden="1" customHeight="1" x14ac:dyDescent="0.2"/>
    <row r="29741" ht="12.75" hidden="1" customHeight="1" x14ac:dyDescent="0.2"/>
    <row r="29742" ht="12.75" hidden="1" customHeight="1" x14ac:dyDescent="0.2"/>
    <row r="29743" ht="12.75" hidden="1" customHeight="1" x14ac:dyDescent="0.2"/>
    <row r="29744" ht="12.75" hidden="1" customHeight="1" x14ac:dyDescent="0.2"/>
    <row r="29745" ht="12.75" hidden="1" customHeight="1" x14ac:dyDescent="0.2"/>
    <row r="29746" ht="12.75" hidden="1" customHeight="1" x14ac:dyDescent="0.2"/>
    <row r="29747" ht="12.75" hidden="1" customHeight="1" x14ac:dyDescent="0.2"/>
    <row r="29748" ht="12.75" hidden="1" customHeight="1" x14ac:dyDescent="0.2"/>
    <row r="29749" ht="12.75" hidden="1" customHeight="1" x14ac:dyDescent="0.2"/>
    <row r="29750" ht="12.75" hidden="1" customHeight="1" x14ac:dyDescent="0.2"/>
    <row r="29751" ht="12.75" hidden="1" customHeight="1" x14ac:dyDescent="0.2"/>
    <row r="29752" ht="12.75" hidden="1" customHeight="1" x14ac:dyDescent="0.2"/>
    <row r="29753" ht="12.75" hidden="1" customHeight="1" x14ac:dyDescent="0.2"/>
    <row r="29754" ht="12.75" hidden="1" customHeight="1" x14ac:dyDescent="0.2"/>
    <row r="29755" ht="12.75" hidden="1" customHeight="1" x14ac:dyDescent="0.2"/>
    <row r="29756" ht="12.75" hidden="1" customHeight="1" x14ac:dyDescent="0.2"/>
    <row r="29757" ht="12.75" hidden="1" customHeight="1" x14ac:dyDescent="0.2"/>
    <row r="29758" ht="12.75" hidden="1" customHeight="1" x14ac:dyDescent="0.2"/>
    <row r="29759" ht="12.75" hidden="1" customHeight="1" x14ac:dyDescent="0.2"/>
    <row r="29760" ht="12.75" hidden="1" customHeight="1" x14ac:dyDescent="0.2"/>
    <row r="29761" ht="12.75" hidden="1" customHeight="1" x14ac:dyDescent="0.2"/>
    <row r="29762" ht="12.75" hidden="1" customHeight="1" x14ac:dyDescent="0.2"/>
    <row r="29763" ht="12.75" hidden="1" customHeight="1" x14ac:dyDescent="0.2"/>
    <row r="29764" ht="12.75" hidden="1" customHeight="1" x14ac:dyDescent="0.2"/>
    <row r="29765" ht="12.75" hidden="1" customHeight="1" x14ac:dyDescent="0.2"/>
    <row r="29766" ht="12.75" hidden="1" customHeight="1" x14ac:dyDescent="0.2"/>
    <row r="29767" ht="12.75" hidden="1" customHeight="1" x14ac:dyDescent="0.2"/>
    <row r="29768" ht="12.75" hidden="1" customHeight="1" x14ac:dyDescent="0.2"/>
    <row r="29769" ht="12.75" hidden="1" customHeight="1" x14ac:dyDescent="0.2"/>
    <row r="29770" ht="12.75" hidden="1" customHeight="1" x14ac:dyDescent="0.2"/>
    <row r="29771" ht="12.75" hidden="1" customHeight="1" x14ac:dyDescent="0.2"/>
    <row r="29772" ht="12.75" hidden="1" customHeight="1" x14ac:dyDescent="0.2"/>
    <row r="29773" ht="12.75" hidden="1" customHeight="1" x14ac:dyDescent="0.2"/>
    <row r="29774" ht="12.75" hidden="1" customHeight="1" x14ac:dyDescent="0.2"/>
    <row r="29775" ht="12.75" hidden="1" customHeight="1" x14ac:dyDescent="0.2"/>
    <row r="29776" ht="12.75" hidden="1" customHeight="1" x14ac:dyDescent="0.2"/>
    <row r="29777" ht="12.75" hidden="1" customHeight="1" x14ac:dyDescent="0.2"/>
    <row r="29778" ht="12.75" hidden="1" customHeight="1" x14ac:dyDescent="0.2"/>
    <row r="29779" ht="12.75" hidden="1" customHeight="1" x14ac:dyDescent="0.2"/>
    <row r="29780" ht="12.75" hidden="1" customHeight="1" x14ac:dyDescent="0.2"/>
    <row r="29781" ht="12.75" hidden="1" customHeight="1" x14ac:dyDescent="0.2"/>
    <row r="29782" ht="12.75" hidden="1" customHeight="1" x14ac:dyDescent="0.2"/>
    <row r="29783" ht="12.75" hidden="1" customHeight="1" x14ac:dyDescent="0.2"/>
    <row r="29784" ht="12.75" hidden="1" customHeight="1" x14ac:dyDescent="0.2"/>
    <row r="29785" ht="12.75" hidden="1" customHeight="1" x14ac:dyDescent="0.2"/>
    <row r="29786" ht="12.75" hidden="1" customHeight="1" x14ac:dyDescent="0.2"/>
    <row r="29787" ht="12.75" hidden="1" customHeight="1" x14ac:dyDescent="0.2"/>
    <row r="29788" ht="12.75" hidden="1" customHeight="1" x14ac:dyDescent="0.2"/>
    <row r="29789" ht="12.75" hidden="1" customHeight="1" x14ac:dyDescent="0.2"/>
    <row r="29790" ht="12.75" hidden="1" customHeight="1" x14ac:dyDescent="0.2"/>
    <row r="29791" ht="12.75" hidden="1" customHeight="1" x14ac:dyDescent="0.2"/>
    <row r="29792" ht="12.75" hidden="1" customHeight="1" x14ac:dyDescent="0.2"/>
    <row r="29793" ht="12.75" hidden="1" customHeight="1" x14ac:dyDescent="0.2"/>
    <row r="29794" ht="12.75" hidden="1" customHeight="1" x14ac:dyDescent="0.2"/>
    <row r="29795" ht="12.75" hidden="1" customHeight="1" x14ac:dyDescent="0.2"/>
    <row r="29796" ht="12.75" hidden="1" customHeight="1" x14ac:dyDescent="0.2"/>
    <row r="29797" ht="12.75" hidden="1" customHeight="1" x14ac:dyDescent="0.2"/>
    <row r="29798" ht="12.75" hidden="1" customHeight="1" x14ac:dyDescent="0.2"/>
    <row r="29799" ht="12.75" hidden="1" customHeight="1" x14ac:dyDescent="0.2"/>
    <row r="29800" ht="12.75" hidden="1" customHeight="1" x14ac:dyDescent="0.2"/>
    <row r="29801" ht="12.75" hidden="1" customHeight="1" x14ac:dyDescent="0.2"/>
    <row r="29802" ht="12.75" hidden="1" customHeight="1" x14ac:dyDescent="0.2"/>
    <row r="29803" ht="12.75" hidden="1" customHeight="1" x14ac:dyDescent="0.2"/>
    <row r="29804" ht="12.75" hidden="1" customHeight="1" x14ac:dyDescent="0.2"/>
    <row r="29805" ht="12.75" hidden="1" customHeight="1" x14ac:dyDescent="0.2"/>
    <row r="29806" ht="12.75" hidden="1" customHeight="1" x14ac:dyDescent="0.2"/>
    <row r="29807" ht="12.75" hidden="1" customHeight="1" x14ac:dyDescent="0.2"/>
    <row r="29808" ht="12.75" hidden="1" customHeight="1" x14ac:dyDescent="0.2"/>
    <row r="29809" ht="12.75" hidden="1" customHeight="1" x14ac:dyDescent="0.2"/>
    <row r="29810" ht="12.75" hidden="1" customHeight="1" x14ac:dyDescent="0.2"/>
    <row r="29811" ht="12.75" hidden="1" customHeight="1" x14ac:dyDescent="0.2"/>
    <row r="29812" ht="12.75" hidden="1" customHeight="1" x14ac:dyDescent="0.2"/>
    <row r="29813" ht="12.75" hidden="1" customHeight="1" x14ac:dyDescent="0.2"/>
    <row r="29814" ht="12.75" hidden="1" customHeight="1" x14ac:dyDescent="0.2"/>
    <row r="29815" ht="12.75" hidden="1" customHeight="1" x14ac:dyDescent="0.2"/>
    <row r="29816" ht="12.75" hidden="1" customHeight="1" x14ac:dyDescent="0.2"/>
    <row r="29817" ht="12.75" hidden="1" customHeight="1" x14ac:dyDescent="0.2"/>
    <row r="29818" ht="12.75" hidden="1" customHeight="1" x14ac:dyDescent="0.2"/>
    <row r="29819" ht="12.75" hidden="1" customHeight="1" x14ac:dyDescent="0.2"/>
    <row r="29820" ht="12.75" hidden="1" customHeight="1" x14ac:dyDescent="0.2"/>
    <row r="29821" ht="12.75" hidden="1" customHeight="1" x14ac:dyDescent="0.2"/>
    <row r="29822" ht="12.75" hidden="1" customHeight="1" x14ac:dyDescent="0.2"/>
    <row r="29823" ht="12.75" hidden="1" customHeight="1" x14ac:dyDescent="0.2"/>
    <row r="29824" ht="12.75" hidden="1" customHeight="1" x14ac:dyDescent="0.2"/>
    <row r="29825" ht="12.75" hidden="1" customHeight="1" x14ac:dyDescent="0.2"/>
    <row r="29826" ht="12.75" hidden="1" customHeight="1" x14ac:dyDescent="0.2"/>
    <row r="29827" ht="12.75" hidden="1" customHeight="1" x14ac:dyDescent="0.2"/>
    <row r="29828" ht="12.75" hidden="1" customHeight="1" x14ac:dyDescent="0.2"/>
    <row r="29829" ht="12.75" hidden="1" customHeight="1" x14ac:dyDescent="0.2"/>
    <row r="29830" ht="12.75" hidden="1" customHeight="1" x14ac:dyDescent="0.2"/>
    <row r="29831" ht="12.75" hidden="1" customHeight="1" x14ac:dyDescent="0.2"/>
    <row r="29832" ht="12.75" hidden="1" customHeight="1" x14ac:dyDescent="0.2"/>
    <row r="29833" ht="12.75" hidden="1" customHeight="1" x14ac:dyDescent="0.2"/>
    <row r="29834" ht="12.75" hidden="1" customHeight="1" x14ac:dyDescent="0.2"/>
    <row r="29835" ht="12.75" hidden="1" customHeight="1" x14ac:dyDescent="0.2"/>
    <row r="29836" ht="12.75" hidden="1" customHeight="1" x14ac:dyDescent="0.2"/>
    <row r="29837" ht="12.75" hidden="1" customHeight="1" x14ac:dyDescent="0.2"/>
    <row r="29838" ht="12.75" hidden="1" customHeight="1" x14ac:dyDescent="0.2"/>
    <row r="29839" ht="12.75" hidden="1" customHeight="1" x14ac:dyDescent="0.2"/>
    <row r="29840" ht="12.75" hidden="1" customHeight="1" x14ac:dyDescent="0.2"/>
    <row r="29841" ht="12.75" hidden="1" customHeight="1" x14ac:dyDescent="0.2"/>
    <row r="29842" ht="12.75" hidden="1" customHeight="1" x14ac:dyDescent="0.2"/>
    <row r="29843" ht="12.75" hidden="1" customHeight="1" x14ac:dyDescent="0.2"/>
    <row r="29844" ht="12.75" hidden="1" customHeight="1" x14ac:dyDescent="0.2"/>
    <row r="29845" ht="12.75" hidden="1" customHeight="1" x14ac:dyDescent="0.2"/>
    <row r="29846" ht="12.75" hidden="1" customHeight="1" x14ac:dyDescent="0.2"/>
    <row r="29847" ht="12.75" hidden="1" customHeight="1" x14ac:dyDescent="0.2"/>
    <row r="29848" ht="12.75" hidden="1" customHeight="1" x14ac:dyDescent="0.2"/>
    <row r="29849" ht="12.75" hidden="1" customHeight="1" x14ac:dyDescent="0.2"/>
    <row r="29850" ht="12.75" hidden="1" customHeight="1" x14ac:dyDescent="0.2"/>
    <row r="29851" ht="12.75" hidden="1" customHeight="1" x14ac:dyDescent="0.2"/>
    <row r="29852" ht="12.75" hidden="1" customHeight="1" x14ac:dyDescent="0.2"/>
    <row r="29853" ht="12.75" hidden="1" customHeight="1" x14ac:dyDescent="0.2"/>
    <row r="29854" ht="12.75" hidden="1" customHeight="1" x14ac:dyDescent="0.2"/>
    <row r="29855" ht="12.75" hidden="1" customHeight="1" x14ac:dyDescent="0.2"/>
    <row r="29856" ht="12.75" hidden="1" customHeight="1" x14ac:dyDescent="0.2"/>
    <row r="29857" ht="12.75" hidden="1" customHeight="1" x14ac:dyDescent="0.2"/>
    <row r="29858" ht="12.75" hidden="1" customHeight="1" x14ac:dyDescent="0.2"/>
    <row r="29859" ht="12.75" hidden="1" customHeight="1" x14ac:dyDescent="0.2"/>
    <row r="29860" ht="12.75" hidden="1" customHeight="1" x14ac:dyDescent="0.2"/>
    <row r="29861" ht="12.75" hidden="1" customHeight="1" x14ac:dyDescent="0.2"/>
    <row r="29862" ht="12.75" hidden="1" customHeight="1" x14ac:dyDescent="0.2"/>
    <row r="29863" ht="12.75" hidden="1" customHeight="1" x14ac:dyDescent="0.2"/>
    <row r="29864" ht="12.75" hidden="1" customHeight="1" x14ac:dyDescent="0.2"/>
    <row r="29865" ht="12.75" hidden="1" customHeight="1" x14ac:dyDescent="0.2"/>
    <row r="29866" ht="12.75" hidden="1" customHeight="1" x14ac:dyDescent="0.2"/>
    <row r="29867" ht="12.75" hidden="1" customHeight="1" x14ac:dyDescent="0.2"/>
    <row r="29868" ht="12.75" hidden="1" customHeight="1" x14ac:dyDescent="0.2"/>
    <row r="29869" ht="12.75" hidden="1" customHeight="1" x14ac:dyDescent="0.2"/>
    <row r="29870" ht="12.75" hidden="1" customHeight="1" x14ac:dyDescent="0.2"/>
    <row r="29871" ht="12.75" hidden="1" customHeight="1" x14ac:dyDescent="0.2"/>
    <row r="29872" ht="12.75" hidden="1" customHeight="1" x14ac:dyDescent="0.2"/>
    <row r="29873" ht="12.75" hidden="1" customHeight="1" x14ac:dyDescent="0.2"/>
    <row r="29874" ht="12.75" hidden="1" customHeight="1" x14ac:dyDescent="0.2"/>
    <row r="29875" ht="12.75" hidden="1" customHeight="1" x14ac:dyDescent="0.2"/>
    <row r="29876" ht="12.75" hidden="1" customHeight="1" x14ac:dyDescent="0.2"/>
    <row r="29877" ht="12.75" hidden="1" customHeight="1" x14ac:dyDescent="0.2"/>
    <row r="29878" ht="12.75" hidden="1" customHeight="1" x14ac:dyDescent="0.2"/>
    <row r="29879" ht="12.75" hidden="1" customHeight="1" x14ac:dyDescent="0.2"/>
    <row r="29880" ht="12.75" hidden="1" customHeight="1" x14ac:dyDescent="0.2"/>
    <row r="29881" ht="12.75" hidden="1" customHeight="1" x14ac:dyDescent="0.2"/>
    <row r="29882" ht="12.75" hidden="1" customHeight="1" x14ac:dyDescent="0.2"/>
    <row r="29883" ht="12.75" hidden="1" customHeight="1" x14ac:dyDescent="0.2"/>
    <row r="29884" ht="12.75" hidden="1" customHeight="1" x14ac:dyDescent="0.2"/>
    <row r="29885" ht="12.75" hidden="1" customHeight="1" x14ac:dyDescent="0.2"/>
    <row r="29886" ht="12.75" hidden="1" customHeight="1" x14ac:dyDescent="0.2"/>
    <row r="29887" ht="12.75" hidden="1" customHeight="1" x14ac:dyDescent="0.2"/>
    <row r="29888" ht="12.75" hidden="1" customHeight="1" x14ac:dyDescent="0.2"/>
    <row r="29889" ht="12.75" hidden="1" customHeight="1" x14ac:dyDescent="0.2"/>
    <row r="29890" ht="12.75" hidden="1" customHeight="1" x14ac:dyDescent="0.2"/>
    <row r="29891" ht="12.75" hidden="1" customHeight="1" x14ac:dyDescent="0.2"/>
    <row r="29892" ht="12.75" hidden="1" customHeight="1" x14ac:dyDescent="0.2"/>
    <row r="29893" ht="12.75" hidden="1" customHeight="1" x14ac:dyDescent="0.2"/>
    <row r="29894" ht="12.75" hidden="1" customHeight="1" x14ac:dyDescent="0.2"/>
    <row r="29895" ht="12.75" hidden="1" customHeight="1" x14ac:dyDescent="0.2"/>
    <row r="29896" ht="12.75" hidden="1" customHeight="1" x14ac:dyDescent="0.2"/>
    <row r="29897" ht="12.75" hidden="1" customHeight="1" x14ac:dyDescent="0.2"/>
    <row r="29898" ht="12.75" hidden="1" customHeight="1" x14ac:dyDescent="0.2"/>
    <row r="29899" ht="12.75" hidden="1" customHeight="1" x14ac:dyDescent="0.2"/>
    <row r="29900" ht="12.75" hidden="1" customHeight="1" x14ac:dyDescent="0.2"/>
    <row r="29901" ht="12.75" hidden="1" customHeight="1" x14ac:dyDescent="0.2"/>
    <row r="29902" ht="12.75" hidden="1" customHeight="1" x14ac:dyDescent="0.2"/>
    <row r="29903" ht="12.75" hidden="1" customHeight="1" x14ac:dyDescent="0.2"/>
    <row r="29904" ht="12.75" hidden="1" customHeight="1" x14ac:dyDescent="0.2"/>
    <row r="29905" ht="12.75" hidden="1" customHeight="1" x14ac:dyDescent="0.2"/>
    <row r="29906" ht="12.75" hidden="1" customHeight="1" x14ac:dyDescent="0.2"/>
    <row r="29907" ht="12.75" hidden="1" customHeight="1" x14ac:dyDescent="0.2"/>
    <row r="29908" ht="12.75" hidden="1" customHeight="1" x14ac:dyDescent="0.2"/>
    <row r="29909" ht="12.75" hidden="1" customHeight="1" x14ac:dyDescent="0.2"/>
    <row r="29910" ht="12.75" hidden="1" customHeight="1" x14ac:dyDescent="0.2"/>
    <row r="29911" ht="12.75" hidden="1" customHeight="1" x14ac:dyDescent="0.2"/>
    <row r="29912" ht="12.75" hidden="1" customHeight="1" x14ac:dyDescent="0.2"/>
    <row r="29913" ht="12.75" hidden="1" customHeight="1" x14ac:dyDescent="0.2"/>
    <row r="29914" ht="12.75" hidden="1" customHeight="1" x14ac:dyDescent="0.2"/>
    <row r="29915" ht="12.75" hidden="1" customHeight="1" x14ac:dyDescent="0.2"/>
    <row r="29916" ht="12.75" hidden="1" customHeight="1" x14ac:dyDescent="0.2"/>
    <row r="29917" ht="12.75" hidden="1" customHeight="1" x14ac:dyDescent="0.2"/>
    <row r="29918" ht="12.75" hidden="1" customHeight="1" x14ac:dyDescent="0.2"/>
    <row r="29919" ht="12.75" hidden="1" customHeight="1" x14ac:dyDescent="0.2"/>
    <row r="29920" ht="12.75" hidden="1" customHeight="1" x14ac:dyDescent="0.2"/>
    <row r="29921" ht="12.75" hidden="1" customHeight="1" x14ac:dyDescent="0.2"/>
    <row r="29922" ht="12.75" hidden="1" customHeight="1" x14ac:dyDescent="0.2"/>
    <row r="29923" ht="12.75" hidden="1" customHeight="1" x14ac:dyDescent="0.2"/>
    <row r="29924" ht="12.75" hidden="1" customHeight="1" x14ac:dyDescent="0.2"/>
    <row r="29925" ht="12.75" hidden="1" customHeight="1" x14ac:dyDescent="0.2"/>
    <row r="29926" ht="12.75" hidden="1" customHeight="1" x14ac:dyDescent="0.2"/>
    <row r="29927" ht="12.75" hidden="1" customHeight="1" x14ac:dyDescent="0.2"/>
    <row r="29928" ht="12.75" hidden="1" customHeight="1" x14ac:dyDescent="0.2"/>
    <row r="29929" ht="12.75" hidden="1" customHeight="1" x14ac:dyDescent="0.2"/>
    <row r="29930" ht="12.75" hidden="1" customHeight="1" x14ac:dyDescent="0.2"/>
    <row r="29931" ht="12.75" hidden="1" customHeight="1" x14ac:dyDescent="0.2"/>
    <row r="29932" ht="12.75" hidden="1" customHeight="1" x14ac:dyDescent="0.2"/>
    <row r="29933" ht="12.75" hidden="1" customHeight="1" x14ac:dyDescent="0.2"/>
    <row r="29934" ht="12.75" hidden="1" customHeight="1" x14ac:dyDescent="0.2"/>
    <row r="29935" ht="12.75" hidden="1" customHeight="1" x14ac:dyDescent="0.2"/>
    <row r="29936" ht="12.75" hidden="1" customHeight="1" x14ac:dyDescent="0.2"/>
    <row r="29937" ht="12.75" hidden="1" customHeight="1" x14ac:dyDescent="0.2"/>
    <row r="29938" ht="12.75" hidden="1" customHeight="1" x14ac:dyDescent="0.2"/>
    <row r="29939" ht="12.75" hidden="1" customHeight="1" x14ac:dyDescent="0.2"/>
    <row r="29940" ht="12.75" hidden="1" customHeight="1" x14ac:dyDescent="0.2"/>
    <row r="29941" ht="12.75" hidden="1" customHeight="1" x14ac:dyDescent="0.2"/>
    <row r="29942" ht="12.75" hidden="1" customHeight="1" x14ac:dyDescent="0.2"/>
    <row r="29943" ht="12.75" hidden="1" customHeight="1" x14ac:dyDescent="0.2"/>
    <row r="29944" ht="12.75" hidden="1" customHeight="1" x14ac:dyDescent="0.2"/>
    <row r="29945" ht="12.75" hidden="1" customHeight="1" x14ac:dyDescent="0.2"/>
    <row r="29946" ht="12.75" hidden="1" customHeight="1" x14ac:dyDescent="0.2"/>
    <row r="29947" ht="12.75" hidden="1" customHeight="1" x14ac:dyDescent="0.2"/>
    <row r="29948" ht="12.75" hidden="1" customHeight="1" x14ac:dyDescent="0.2"/>
    <row r="29949" ht="12.75" hidden="1" customHeight="1" x14ac:dyDescent="0.2"/>
    <row r="29950" ht="12.75" hidden="1" customHeight="1" x14ac:dyDescent="0.2"/>
    <row r="29951" ht="12.75" hidden="1" customHeight="1" x14ac:dyDescent="0.2"/>
    <row r="29952" ht="12.75" hidden="1" customHeight="1" x14ac:dyDescent="0.2"/>
    <row r="29953" ht="12.75" hidden="1" customHeight="1" x14ac:dyDescent="0.2"/>
    <row r="29954" ht="12.75" hidden="1" customHeight="1" x14ac:dyDescent="0.2"/>
    <row r="29955" ht="12.75" hidden="1" customHeight="1" x14ac:dyDescent="0.2"/>
    <row r="29956" ht="12.75" hidden="1" customHeight="1" x14ac:dyDescent="0.2"/>
    <row r="29957" ht="12.75" hidden="1" customHeight="1" x14ac:dyDescent="0.2"/>
    <row r="29958" ht="12.75" hidden="1" customHeight="1" x14ac:dyDescent="0.2"/>
    <row r="29959" ht="12.75" hidden="1" customHeight="1" x14ac:dyDescent="0.2"/>
    <row r="29960" ht="12.75" hidden="1" customHeight="1" x14ac:dyDescent="0.2"/>
    <row r="29961" ht="12.75" hidden="1" customHeight="1" x14ac:dyDescent="0.2"/>
    <row r="29962" ht="12.75" hidden="1" customHeight="1" x14ac:dyDescent="0.2"/>
    <row r="29963" ht="12.75" hidden="1" customHeight="1" x14ac:dyDescent="0.2"/>
    <row r="29964" ht="12.75" hidden="1" customHeight="1" x14ac:dyDescent="0.2"/>
    <row r="29965" ht="12.75" hidden="1" customHeight="1" x14ac:dyDescent="0.2"/>
    <row r="29966" ht="12.75" hidden="1" customHeight="1" x14ac:dyDescent="0.2"/>
    <row r="29967" ht="12.75" hidden="1" customHeight="1" x14ac:dyDescent="0.2"/>
    <row r="29968" ht="12.75" hidden="1" customHeight="1" x14ac:dyDescent="0.2"/>
    <row r="29969" ht="12.75" hidden="1" customHeight="1" x14ac:dyDescent="0.2"/>
    <row r="29970" ht="12.75" hidden="1" customHeight="1" x14ac:dyDescent="0.2"/>
    <row r="29971" ht="12.75" hidden="1" customHeight="1" x14ac:dyDescent="0.2"/>
    <row r="29972" ht="12.75" hidden="1" customHeight="1" x14ac:dyDescent="0.2"/>
    <row r="29973" ht="12.75" hidden="1" customHeight="1" x14ac:dyDescent="0.2"/>
    <row r="29974" ht="12.75" hidden="1" customHeight="1" x14ac:dyDescent="0.2"/>
    <row r="29975" ht="12.75" hidden="1" customHeight="1" x14ac:dyDescent="0.2"/>
    <row r="29976" ht="12.75" hidden="1" customHeight="1" x14ac:dyDescent="0.2"/>
    <row r="29977" ht="12.75" hidden="1" customHeight="1" x14ac:dyDescent="0.2"/>
    <row r="29978" ht="12.75" hidden="1" customHeight="1" x14ac:dyDescent="0.2"/>
    <row r="29979" ht="12.75" hidden="1" customHeight="1" x14ac:dyDescent="0.2"/>
    <row r="29980" ht="12.75" hidden="1" customHeight="1" x14ac:dyDescent="0.2"/>
    <row r="29981" ht="12.75" hidden="1" customHeight="1" x14ac:dyDescent="0.2"/>
    <row r="29982" ht="12.75" hidden="1" customHeight="1" x14ac:dyDescent="0.2"/>
    <row r="29983" ht="12.75" hidden="1" customHeight="1" x14ac:dyDescent="0.2"/>
    <row r="29984" ht="12.75" hidden="1" customHeight="1" x14ac:dyDescent="0.2"/>
    <row r="29985" ht="12.75" hidden="1" customHeight="1" x14ac:dyDescent="0.2"/>
    <row r="29986" ht="12.75" hidden="1" customHeight="1" x14ac:dyDescent="0.2"/>
    <row r="29987" ht="12.75" hidden="1" customHeight="1" x14ac:dyDescent="0.2"/>
    <row r="29988" ht="12.75" hidden="1" customHeight="1" x14ac:dyDescent="0.2"/>
    <row r="29989" ht="12.75" hidden="1" customHeight="1" x14ac:dyDescent="0.2"/>
    <row r="29990" ht="12.75" hidden="1" customHeight="1" x14ac:dyDescent="0.2"/>
    <row r="29991" ht="12.75" hidden="1" customHeight="1" x14ac:dyDescent="0.2"/>
    <row r="29992" ht="12.75" hidden="1" customHeight="1" x14ac:dyDescent="0.2"/>
    <row r="29993" ht="12.75" hidden="1" customHeight="1" x14ac:dyDescent="0.2"/>
    <row r="29994" ht="12.75" hidden="1" customHeight="1" x14ac:dyDescent="0.2"/>
    <row r="29995" ht="12.75" hidden="1" customHeight="1" x14ac:dyDescent="0.2"/>
    <row r="29996" ht="12.75" hidden="1" customHeight="1" x14ac:dyDescent="0.2"/>
    <row r="29997" ht="12.75" hidden="1" customHeight="1" x14ac:dyDescent="0.2"/>
    <row r="29998" ht="12.75" hidden="1" customHeight="1" x14ac:dyDescent="0.2"/>
    <row r="29999" ht="12.75" hidden="1" customHeight="1" x14ac:dyDescent="0.2"/>
    <row r="30000" ht="12.75" hidden="1" customHeight="1" x14ac:dyDescent="0.2"/>
    <row r="30001" ht="12.75" hidden="1" customHeight="1" x14ac:dyDescent="0.2"/>
    <row r="30002" ht="12.75" hidden="1" customHeight="1" x14ac:dyDescent="0.2"/>
    <row r="30003" ht="12.75" hidden="1" customHeight="1" x14ac:dyDescent="0.2"/>
    <row r="30004" ht="12.75" hidden="1" customHeight="1" x14ac:dyDescent="0.2"/>
    <row r="30005" ht="12.75" hidden="1" customHeight="1" x14ac:dyDescent="0.2"/>
    <row r="30006" ht="12.75" hidden="1" customHeight="1" x14ac:dyDescent="0.2"/>
    <row r="30007" ht="12.75" hidden="1" customHeight="1" x14ac:dyDescent="0.2"/>
    <row r="30008" ht="12.75" hidden="1" customHeight="1" x14ac:dyDescent="0.2"/>
    <row r="30009" ht="12.75" hidden="1" customHeight="1" x14ac:dyDescent="0.2"/>
    <row r="30010" ht="12.75" hidden="1" customHeight="1" x14ac:dyDescent="0.2"/>
    <row r="30011" ht="12.75" hidden="1" customHeight="1" x14ac:dyDescent="0.2"/>
    <row r="30012" ht="12.75" hidden="1" customHeight="1" x14ac:dyDescent="0.2"/>
    <row r="30013" ht="12.75" hidden="1" customHeight="1" x14ac:dyDescent="0.2"/>
    <row r="30014" ht="12.75" hidden="1" customHeight="1" x14ac:dyDescent="0.2"/>
    <row r="30015" ht="12.75" hidden="1" customHeight="1" x14ac:dyDescent="0.2"/>
    <row r="30016" ht="12.75" hidden="1" customHeight="1" x14ac:dyDescent="0.2"/>
    <row r="30017" ht="12.75" hidden="1" customHeight="1" x14ac:dyDescent="0.2"/>
    <row r="30018" ht="12.75" hidden="1" customHeight="1" x14ac:dyDescent="0.2"/>
    <row r="30019" ht="12.75" hidden="1" customHeight="1" x14ac:dyDescent="0.2"/>
    <row r="30020" ht="12.75" hidden="1" customHeight="1" x14ac:dyDescent="0.2"/>
    <row r="30021" ht="12.75" hidden="1" customHeight="1" x14ac:dyDescent="0.2"/>
    <row r="30022" ht="12.75" hidden="1" customHeight="1" x14ac:dyDescent="0.2"/>
    <row r="30023" ht="12.75" hidden="1" customHeight="1" x14ac:dyDescent="0.2"/>
    <row r="30024" ht="12.75" hidden="1" customHeight="1" x14ac:dyDescent="0.2"/>
    <row r="30025" ht="12.75" hidden="1" customHeight="1" x14ac:dyDescent="0.2"/>
    <row r="30026" ht="12.75" hidden="1" customHeight="1" x14ac:dyDescent="0.2"/>
    <row r="30027" ht="12.75" hidden="1" customHeight="1" x14ac:dyDescent="0.2"/>
    <row r="30028" ht="12.75" hidden="1" customHeight="1" x14ac:dyDescent="0.2"/>
    <row r="30029" ht="12.75" hidden="1" customHeight="1" x14ac:dyDescent="0.2"/>
    <row r="30030" ht="12.75" hidden="1" customHeight="1" x14ac:dyDescent="0.2"/>
    <row r="30031" ht="12.75" hidden="1" customHeight="1" x14ac:dyDescent="0.2"/>
    <row r="30032" ht="12.75" hidden="1" customHeight="1" x14ac:dyDescent="0.2"/>
    <row r="30033" ht="12.75" hidden="1" customHeight="1" x14ac:dyDescent="0.2"/>
    <row r="30034" ht="12.75" hidden="1" customHeight="1" x14ac:dyDescent="0.2"/>
    <row r="30035" ht="12.75" hidden="1" customHeight="1" x14ac:dyDescent="0.2"/>
    <row r="30036" ht="12.75" hidden="1" customHeight="1" x14ac:dyDescent="0.2"/>
    <row r="30037" ht="12.75" hidden="1" customHeight="1" x14ac:dyDescent="0.2"/>
    <row r="30038" ht="12.75" hidden="1" customHeight="1" x14ac:dyDescent="0.2"/>
    <row r="30039" ht="12.75" hidden="1" customHeight="1" x14ac:dyDescent="0.2"/>
    <row r="30040" ht="12.75" hidden="1" customHeight="1" x14ac:dyDescent="0.2"/>
    <row r="30041" ht="12.75" hidden="1" customHeight="1" x14ac:dyDescent="0.2"/>
    <row r="30042" ht="12.75" hidden="1" customHeight="1" x14ac:dyDescent="0.2"/>
    <row r="30043" ht="12.75" hidden="1" customHeight="1" x14ac:dyDescent="0.2"/>
    <row r="30044" ht="12.75" hidden="1" customHeight="1" x14ac:dyDescent="0.2"/>
    <row r="30045" ht="12.75" hidden="1" customHeight="1" x14ac:dyDescent="0.2"/>
    <row r="30046" ht="12.75" hidden="1" customHeight="1" x14ac:dyDescent="0.2"/>
    <row r="30047" ht="12.75" hidden="1" customHeight="1" x14ac:dyDescent="0.2"/>
    <row r="30048" ht="12.75" hidden="1" customHeight="1" x14ac:dyDescent="0.2"/>
    <row r="30049" ht="12.75" hidden="1" customHeight="1" x14ac:dyDescent="0.2"/>
    <row r="30050" ht="12.75" hidden="1" customHeight="1" x14ac:dyDescent="0.2"/>
    <row r="30051" ht="12.75" hidden="1" customHeight="1" x14ac:dyDescent="0.2"/>
    <row r="30052" ht="12.75" hidden="1" customHeight="1" x14ac:dyDescent="0.2"/>
    <row r="30053" ht="12.75" hidden="1" customHeight="1" x14ac:dyDescent="0.2"/>
    <row r="30054" ht="12.75" hidden="1" customHeight="1" x14ac:dyDescent="0.2"/>
    <row r="30055" ht="12.75" hidden="1" customHeight="1" x14ac:dyDescent="0.2"/>
    <row r="30056" ht="12.75" hidden="1" customHeight="1" x14ac:dyDescent="0.2"/>
    <row r="30057" ht="12.75" hidden="1" customHeight="1" x14ac:dyDescent="0.2"/>
    <row r="30058" ht="12.75" hidden="1" customHeight="1" x14ac:dyDescent="0.2"/>
    <row r="30059" ht="12.75" hidden="1" customHeight="1" x14ac:dyDescent="0.2"/>
    <row r="30060" ht="12.75" hidden="1" customHeight="1" x14ac:dyDescent="0.2"/>
    <row r="30061" ht="12.75" hidden="1" customHeight="1" x14ac:dyDescent="0.2"/>
    <row r="30062" ht="12.75" hidden="1" customHeight="1" x14ac:dyDescent="0.2"/>
    <row r="30063" ht="12.75" hidden="1" customHeight="1" x14ac:dyDescent="0.2"/>
    <row r="30064" ht="12.75" hidden="1" customHeight="1" x14ac:dyDescent="0.2"/>
    <row r="30065" ht="12.75" hidden="1" customHeight="1" x14ac:dyDescent="0.2"/>
    <row r="30066" ht="12.75" hidden="1" customHeight="1" x14ac:dyDescent="0.2"/>
    <row r="30067" ht="12.75" hidden="1" customHeight="1" x14ac:dyDescent="0.2"/>
    <row r="30068" ht="12.75" hidden="1" customHeight="1" x14ac:dyDescent="0.2"/>
    <row r="30069" ht="12.75" hidden="1" customHeight="1" x14ac:dyDescent="0.2"/>
    <row r="30070" ht="12.75" hidden="1" customHeight="1" x14ac:dyDescent="0.2"/>
    <row r="30071" ht="12.75" hidden="1" customHeight="1" x14ac:dyDescent="0.2"/>
    <row r="30072" ht="12.75" hidden="1" customHeight="1" x14ac:dyDescent="0.2"/>
    <row r="30073" ht="12.75" hidden="1" customHeight="1" x14ac:dyDescent="0.2"/>
    <row r="30074" ht="12.75" hidden="1" customHeight="1" x14ac:dyDescent="0.2"/>
    <row r="30075" ht="12.75" hidden="1" customHeight="1" x14ac:dyDescent="0.2"/>
    <row r="30076" ht="12.75" hidden="1" customHeight="1" x14ac:dyDescent="0.2"/>
    <row r="30077" ht="12.75" hidden="1" customHeight="1" x14ac:dyDescent="0.2"/>
    <row r="30078" ht="12.75" hidden="1" customHeight="1" x14ac:dyDescent="0.2"/>
    <row r="30079" ht="12.75" hidden="1" customHeight="1" x14ac:dyDescent="0.2"/>
    <row r="30080" ht="12.75" hidden="1" customHeight="1" x14ac:dyDescent="0.2"/>
    <row r="30081" ht="12.75" hidden="1" customHeight="1" x14ac:dyDescent="0.2"/>
    <row r="30082" ht="12.75" hidden="1" customHeight="1" x14ac:dyDescent="0.2"/>
    <row r="30083" ht="12.75" hidden="1" customHeight="1" x14ac:dyDescent="0.2"/>
    <row r="30084" ht="12.75" hidden="1" customHeight="1" x14ac:dyDescent="0.2"/>
    <row r="30085" ht="12.75" hidden="1" customHeight="1" x14ac:dyDescent="0.2"/>
    <row r="30086" ht="12.75" hidden="1" customHeight="1" x14ac:dyDescent="0.2"/>
    <row r="30087" ht="12.75" hidden="1" customHeight="1" x14ac:dyDescent="0.2"/>
    <row r="30088" ht="12.75" hidden="1" customHeight="1" x14ac:dyDescent="0.2"/>
    <row r="30089" ht="12.75" hidden="1" customHeight="1" x14ac:dyDescent="0.2"/>
    <row r="30090" ht="12.75" hidden="1" customHeight="1" x14ac:dyDescent="0.2"/>
    <row r="30091" ht="12.75" hidden="1" customHeight="1" x14ac:dyDescent="0.2"/>
    <row r="30092" ht="12.75" hidden="1" customHeight="1" x14ac:dyDescent="0.2"/>
    <row r="30093" ht="12.75" hidden="1" customHeight="1" x14ac:dyDescent="0.2"/>
    <row r="30094" ht="12.75" hidden="1" customHeight="1" x14ac:dyDescent="0.2"/>
    <row r="30095" ht="12.75" hidden="1" customHeight="1" x14ac:dyDescent="0.2"/>
    <row r="30096" ht="12.75" hidden="1" customHeight="1" x14ac:dyDescent="0.2"/>
    <row r="30097" ht="12.75" hidden="1" customHeight="1" x14ac:dyDescent="0.2"/>
    <row r="30098" ht="12.75" hidden="1" customHeight="1" x14ac:dyDescent="0.2"/>
    <row r="30099" ht="12.75" hidden="1" customHeight="1" x14ac:dyDescent="0.2"/>
    <row r="30100" ht="12.75" hidden="1" customHeight="1" x14ac:dyDescent="0.2"/>
    <row r="30101" ht="12.75" hidden="1" customHeight="1" x14ac:dyDescent="0.2"/>
    <row r="30102" ht="12.75" hidden="1" customHeight="1" x14ac:dyDescent="0.2"/>
    <row r="30103" ht="12.75" hidden="1" customHeight="1" x14ac:dyDescent="0.2"/>
    <row r="30104" ht="12.75" hidden="1" customHeight="1" x14ac:dyDescent="0.2"/>
    <row r="30105" ht="12.75" hidden="1" customHeight="1" x14ac:dyDescent="0.2"/>
    <row r="30106" ht="12.75" hidden="1" customHeight="1" x14ac:dyDescent="0.2"/>
    <row r="30107" ht="12.75" hidden="1" customHeight="1" x14ac:dyDescent="0.2"/>
    <row r="30108" ht="12.75" hidden="1" customHeight="1" x14ac:dyDescent="0.2"/>
    <row r="30109" ht="12.75" hidden="1" customHeight="1" x14ac:dyDescent="0.2"/>
    <row r="30110" ht="12.75" hidden="1" customHeight="1" x14ac:dyDescent="0.2"/>
    <row r="30111" ht="12.75" hidden="1" customHeight="1" x14ac:dyDescent="0.2"/>
    <row r="30112" ht="12.75" hidden="1" customHeight="1" x14ac:dyDescent="0.2"/>
    <row r="30113" ht="12.75" hidden="1" customHeight="1" x14ac:dyDescent="0.2"/>
    <row r="30114" ht="12.75" hidden="1" customHeight="1" x14ac:dyDescent="0.2"/>
    <row r="30115" ht="12.75" hidden="1" customHeight="1" x14ac:dyDescent="0.2"/>
    <row r="30116" ht="12.75" hidden="1" customHeight="1" x14ac:dyDescent="0.2"/>
    <row r="30117" ht="12.75" hidden="1" customHeight="1" x14ac:dyDescent="0.2"/>
    <row r="30118" ht="12.75" hidden="1" customHeight="1" x14ac:dyDescent="0.2"/>
    <row r="30119" ht="12.75" hidden="1" customHeight="1" x14ac:dyDescent="0.2"/>
    <row r="30120" ht="12.75" hidden="1" customHeight="1" x14ac:dyDescent="0.2"/>
    <row r="30121" ht="12.75" hidden="1" customHeight="1" x14ac:dyDescent="0.2"/>
    <row r="30122" ht="12.75" hidden="1" customHeight="1" x14ac:dyDescent="0.2"/>
    <row r="30123" ht="12.75" hidden="1" customHeight="1" x14ac:dyDescent="0.2"/>
    <row r="30124" ht="12.75" hidden="1" customHeight="1" x14ac:dyDescent="0.2"/>
    <row r="30125" ht="12.75" hidden="1" customHeight="1" x14ac:dyDescent="0.2"/>
    <row r="30126" ht="12.75" hidden="1" customHeight="1" x14ac:dyDescent="0.2"/>
    <row r="30127" ht="12.75" hidden="1" customHeight="1" x14ac:dyDescent="0.2"/>
    <row r="30128" ht="12.75" hidden="1" customHeight="1" x14ac:dyDescent="0.2"/>
    <row r="30129" ht="12.75" hidden="1" customHeight="1" x14ac:dyDescent="0.2"/>
    <row r="30130" ht="12.75" hidden="1" customHeight="1" x14ac:dyDescent="0.2"/>
    <row r="30131" ht="12.75" hidden="1" customHeight="1" x14ac:dyDescent="0.2"/>
    <row r="30132" ht="12.75" hidden="1" customHeight="1" x14ac:dyDescent="0.2"/>
    <row r="30133" ht="12.75" hidden="1" customHeight="1" x14ac:dyDescent="0.2"/>
    <row r="30134" ht="12.75" hidden="1" customHeight="1" x14ac:dyDescent="0.2"/>
    <row r="30135" ht="12.75" hidden="1" customHeight="1" x14ac:dyDescent="0.2"/>
    <row r="30136" ht="12.75" hidden="1" customHeight="1" x14ac:dyDescent="0.2"/>
    <row r="30137" ht="12.75" hidden="1" customHeight="1" x14ac:dyDescent="0.2"/>
    <row r="30138" ht="12.75" hidden="1" customHeight="1" x14ac:dyDescent="0.2"/>
    <row r="30139" ht="12.75" hidden="1" customHeight="1" x14ac:dyDescent="0.2"/>
    <row r="30140" ht="12.75" hidden="1" customHeight="1" x14ac:dyDescent="0.2"/>
    <row r="30141" ht="12.75" hidden="1" customHeight="1" x14ac:dyDescent="0.2"/>
    <row r="30142" ht="12.75" hidden="1" customHeight="1" x14ac:dyDescent="0.2"/>
    <row r="30143" ht="12.75" hidden="1" customHeight="1" x14ac:dyDescent="0.2"/>
    <row r="30144" ht="12.75" hidden="1" customHeight="1" x14ac:dyDescent="0.2"/>
    <row r="30145" ht="12.75" hidden="1" customHeight="1" x14ac:dyDescent="0.2"/>
    <row r="30146" ht="12.75" hidden="1" customHeight="1" x14ac:dyDescent="0.2"/>
    <row r="30147" ht="12.75" hidden="1" customHeight="1" x14ac:dyDescent="0.2"/>
    <row r="30148" ht="12.75" hidden="1" customHeight="1" x14ac:dyDescent="0.2"/>
    <row r="30149" ht="12.75" hidden="1" customHeight="1" x14ac:dyDescent="0.2"/>
    <row r="30150" ht="12.75" hidden="1" customHeight="1" x14ac:dyDescent="0.2"/>
    <row r="30151" ht="12.75" hidden="1" customHeight="1" x14ac:dyDescent="0.2"/>
    <row r="30152" ht="12.75" hidden="1" customHeight="1" x14ac:dyDescent="0.2"/>
    <row r="30153" ht="12.75" hidden="1" customHeight="1" x14ac:dyDescent="0.2"/>
    <row r="30154" ht="12.75" hidden="1" customHeight="1" x14ac:dyDescent="0.2"/>
    <row r="30155" ht="12.75" hidden="1" customHeight="1" x14ac:dyDescent="0.2"/>
    <row r="30156" ht="12.75" hidden="1" customHeight="1" x14ac:dyDescent="0.2"/>
    <row r="30157" ht="12.75" hidden="1" customHeight="1" x14ac:dyDescent="0.2"/>
    <row r="30158" ht="12.75" hidden="1" customHeight="1" x14ac:dyDescent="0.2"/>
    <row r="30159" ht="12.75" hidden="1" customHeight="1" x14ac:dyDescent="0.2"/>
    <row r="30160" ht="12.75" hidden="1" customHeight="1" x14ac:dyDescent="0.2"/>
    <row r="30161" ht="12.75" hidden="1" customHeight="1" x14ac:dyDescent="0.2"/>
    <row r="30162" ht="12.75" hidden="1" customHeight="1" x14ac:dyDescent="0.2"/>
    <row r="30163" ht="12.75" hidden="1" customHeight="1" x14ac:dyDescent="0.2"/>
    <row r="30164" ht="12.75" hidden="1" customHeight="1" x14ac:dyDescent="0.2"/>
    <row r="30165" ht="12.75" hidden="1" customHeight="1" x14ac:dyDescent="0.2"/>
    <row r="30166" ht="12.75" hidden="1" customHeight="1" x14ac:dyDescent="0.2"/>
    <row r="30167" ht="12.75" hidden="1" customHeight="1" x14ac:dyDescent="0.2"/>
    <row r="30168" ht="12.75" hidden="1" customHeight="1" x14ac:dyDescent="0.2"/>
    <row r="30169" ht="12.75" hidden="1" customHeight="1" x14ac:dyDescent="0.2"/>
    <row r="30170" ht="12.75" hidden="1" customHeight="1" x14ac:dyDescent="0.2"/>
    <row r="30171" ht="12.75" hidden="1" customHeight="1" x14ac:dyDescent="0.2"/>
    <row r="30172" ht="12.75" hidden="1" customHeight="1" x14ac:dyDescent="0.2"/>
    <row r="30173" ht="12.75" hidden="1" customHeight="1" x14ac:dyDescent="0.2"/>
    <row r="30174" ht="12.75" hidden="1" customHeight="1" x14ac:dyDescent="0.2"/>
    <row r="30175" ht="12.75" hidden="1" customHeight="1" x14ac:dyDescent="0.2"/>
    <row r="30176" ht="12.75" hidden="1" customHeight="1" x14ac:dyDescent="0.2"/>
    <row r="30177" ht="12.75" hidden="1" customHeight="1" x14ac:dyDescent="0.2"/>
    <row r="30178" ht="12.75" hidden="1" customHeight="1" x14ac:dyDescent="0.2"/>
    <row r="30179" ht="12.75" hidden="1" customHeight="1" x14ac:dyDescent="0.2"/>
    <row r="30180" ht="12.75" hidden="1" customHeight="1" x14ac:dyDescent="0.2"/>
    <row r="30181" ht="12.75" hidden="1" customHeight="1" x14ac:dyDescent="0.2"/>
    <row r="30182" ht="12.75" hidden="1" customHeight="1" x14ac:dyDescent="0.2"/>
    <row r="30183" ht="12.75" hidden="1" customHeight="1" x14ac:dyDescent="0.2"/>
    <row r="30184" ht="12.75" hidden="1" customHeight="1" x14ac:dyDescent="0.2"/>
    <row r="30185" ht="12.75" hidden="1" customHeight="1" x14ac:dyDescent="0.2"/>
    <row r="30186" ht="12.75" hidden="1" customHeight="1" x14ac:dyDescent="0.2"/>
    <row r="30187" ht="12.75" hidden="1" customHeight="1" x14ac:dyDescent="0.2"/>
    <row r="30188" ht="12.75" hidden="1" customHeight="1" x14ac:dyDescent="0.2"/>
    <row r="30189" ht="12.75" hidden="1" customHeight="1" x14ac:dyDescent="0.2"/>
    <row r="30190" ht="12.75" hidden="1" customHeight="1" x14ac:dyDescent="0.2"/>
    <row r="30191" ht="12.75" hidden="1" customHeight="1" x14ac:dyDescent="0.2"/>
    <row r="30192" ht="12.75" hidden="1" customHeight="1" x14ac:dyDescent="0.2"/>
    <row r="30193" ht="12.75" hidden="1" customHeight="1" x14ac:dyDescent="0.2"/>
    <row r="30194" ht="12.75" hidden="1" customHeight="1" x14ac:dyDescent="0.2"/>
    <row r="30195" ht="12.75" hidden="1" customHeight="1" x14ac:dyDescent="0.2"/>
    <row r="30196" ht="12.75" hidden="1" customHeight="1" x14ac:dyDescent="0.2"/>
    <row r="30197" ht="12.75" hidden="1" customHeight="1" x14ac:dyDescent="0.2"/>
    <row r="30198" ht="12.75" hidden="1" customHeight="1" x14ac:dyDescent="0.2"/>
    <row r="30199" ht="12.75" hidden="1" customHeight="1" x14ac:dyDescent="0.2"/>
    <row r="30200" ht="12.75" hidden="1" customHeight="1" x14ac:dyDescent="0.2"/>
    <row r="30201" ht="12.75" hidden="1" customHeight="1" x14ac:dyDescent="0.2"/>
    <row r="30202" ht="12.75" hidden="1" customHeight="1" x14ac:dyDescent="0.2"/>
    <row r="30203" ht="12.75" hidden="1" customHeight="1" x14ac:dyDescent="0.2"/>
    <row r="30204" ht="12.75" hidden="1" customHeight="1" x14ac:dyDescent="0.2"/>
    <row r="30205" ht="12.75" hidden="1" customHeight="1" x14ac:dyDescent="0.2"/>
    <row r="30206" ht="12.75" hidden="1" customHeight="1" x14ac:dyDescent="0.2"/>
    <row r="30207" ht="12.75" hidden="1" customHeight="1" x14ac:dyDescent="0.2"/>
    <row r="30208" ht="12.75" hidden="1" customHeight="1" x14ac:dyDescent="0.2"/>
    <row r="30209" ht="12.75" hidden="1" customHeight="1" x14ac:dyDescent="0.2"/>
    <row r="30210" ht="12.75" hidden="1" customHeight="1" x14ac:dyDescent="0.2"/>
    <row r="30211" ht="12.75" hidden="1" customHeight="1" x14ac:dyDescent="0.2"/>
    <row r="30212" ht="12.75" hidden="1" customHeight="1" x14ac:dyDescent="0.2"/>
    <row r="30213" ht="12.75" hidden="1" customHeight="1" x14ac:dyDescent="0.2"/>
    <row r="30214" ht="12.75" hidden="1" customHeight="1" x14ac:dyDescent="0.2"/>
    <row r="30215" ht="12.75" hidden="1" customHeight="1" x14ac:dyDescent="0.2"/>
    <row r="30216" ht="12.75" hidden="1" customHeight="1" x14ac:dyDescent="0.2"/>
    <row r="30217" ht="12.75" hidden="1" customHeight="1" x14ac:dyDescent="0.2"/>
    <row r="30218" ht="12.75" hidden="1" customHeight="1" x14ac:dyDescent="0.2"/>
    <row r="30219" ht="12.75" hidden="1" customHeight="1" x14ac:dyDescent="0.2"/>
    <row r="30220" ht="12.75" hidden="1" customHeight="1" x14ac:dyDescent="0.2"/>
    <row r="30221" ht="12.75" hidden="1" customHeight="1" x14ac:dyDescent="0.2"/>
    <row r="30222" ht="12.75" hidden="1" customHeight="1" x14ac:dyDescent="0.2"/>
    <row r="30223" ht="12.75" hidden="1" customHeight="1" x14ac:dyDescent="0.2"/>
    <row r="30224" ht="12.75" hidden="1" customHeight="1" x14ac:dyDescent="0.2"/>
    <row r="30225" ht="12.75" hidden="1" customHeight="1" x14ac:dyDescent="0.2"/>
    <row r="30226" ht="12.75" hidden="1" customHeight="1" x14ac:dyDescent="0.2"/>
    <row r="30227" ht="12.75" hidden="1" customHeight="1" x14ac:dyDescent="0.2"/>
    <row r="30228" ht="12.75" hidden="1" customHeight="1" x14ac:dyDescent="0.2"/>
    <row r="30229" ht="12.75" hidden="1" customHeight="1" x14ac:dyDescent="0.2"/>
    <row r="30230" ht="12.75" hidden="1" customHeight="1" x14ac:dyDescent="0.2"/>
    <row r="30231" ht="12.75" hidden="1" customHeight="1" x14ac:dyDescent="0.2"/>
    <row r="30232" ht="12.75" hidden="1" customHeight="1" x14ac:dyDescent="0.2"/>
    <row r="30233" ht="12.75" hidden="1" customHeight="1" x14ac:dyDescent="0.2"/>
    <row r="30234" ht="12.75" hidden="1" customHeight="1" x14ac:dyDescent="0.2"/>
    <row r="30235" ht="12.75" hidden="1" customHeight="1" x14ac:dyDescent="0.2"/>
    <row r="30236" ht="12.75" hidden="1" customHeight="1" x14ac:dyDescent="0.2"/>
    <row r="30237" ht="12.75" hidden="1" customHeight="1" x14ac:dyDescent="0.2"/>
    <row r="30238" ht="12.75" hidden="1" customHeight="1" x14ac:dyDescent="0.2"/>
    <row r="30239" ht="12.75" hidden="1" customHeight="1" x14ac:dyDescent="0.2"/>
    <row r="30240" ht="12.75" hidden="1" customHeight="1" x14ac:dyDescent="0.2"/>
    <row r="30241" ht="12.75" hidden="1" customHeight="1" x14ac:dyDescent="0.2"/>
    <row r="30242" ht="12.75" hidden="1" customHeight="1" x14ac:dyDescent="0.2"/>
    <row r="30243" ht="12.75" hidden="1" customHeight="1" x14ac:dyDescent="0.2"/>
    <row r="30244" ht="12.75" hidden="1" customHeight="1" x14ac:dyDescent="0.2"/>
    <row r="30245" ht="12.75" hidden="1" customHeight="1" x14ac:dyDescent="0.2"/>
    <row r="30246" ht="12.75" hidden="1" customHeight="1" x14ac:dyDescent="0.2"/>
    <row r="30247" ht="12.75" hidden="1" customHeight="1" x14ac:dyDescent="0.2"/>
    <row r="30248" ht="12.75" hidden="1" customHeight="1" x14ac:dyDescent="0.2"/>
    <row r="30249" ht="12.75" hidden="1" customHeight="1" x14ac:dyDescent="0.2"/>
    <row r="30250" ht="12.75" hidden="1" customHeight="1" x14ac:dyDescent="0.2"/>
    <row r="30251" ht="12.75" hidden="1" customHeight="1" x14ac:dyDescent="0.2"/>
    <row r="30252" ht="12.75" hidden="1" customHeight="1" x14ac:dyDescent="0.2"/>
    <row r="30253" ht="12.75" hidden="1" customHeight="1" x14ac:dyDescent="0.2"/>
    <row r="30254" ht="12.75" hidden="1" customHeight="1" x14ac:dyDescent="0.2"/>
    <row r="30255" ht="12.75" hidden="1" customHeight="1" x14ac:dyDescent="0.2"/>
    <row r="30256" ht="12.75" hidden="1" customHeight="1" x14ac:dyDescent="0.2"/>
    <row r="30257" ht="12.75" hidden="1" customHeight="1" x14ac:dyDescent="0.2"/>
    <row r="30258" ht="12.75" hidden="1" customHeight="1" x14ac:dyDescent="0.2"/>
    <row r="30259" ht="12.75" hidden="1" customHeight="1" x14ac:dyDescent="0.2"/>
    <row r="30260" ht="12.75" hidden="1" customHeight="1" x14ac:dyDescent="0.2"/>
    <row r="30261" ht="12.75" hidden="1" customHeight="1" x14ac:dyDescent="0.2"/>
    <row r="30262" ht="12.75" hidden="1" customHeight="1" x14ac:dyDescent="0.2"/>
    <row r="30263" ht="12.75" hidden="1" customHeight="1" x14ac:dyDescent="0.2"/>
    <row r="30264" ht="12.75" hidden="1" customHeight="1" x14ac:dyDescent="0.2"/>
    <row r="30265" ht="12.75" hidden="1" customHeight="1" x14ac:dyDescent="0.2"/>
    <row r="30266" ht="12.75" hidden="1" customHeight="1" x14ac:dyDescent="0.2"/>
    <row r="30267" ht="12.75" hidden="1" customHeight="1" x14ac:dyDescent="0.2"/>
    <row r="30268" ht="12.75" hidden="1" customHeight="1" x14ac:dyDescent="0.2"/>
    <row r="30269" ht="12.75" hidden="1" customHeight="1" x14ac:dyDescent="0.2"/>
    <row r="30270" ht="12.75" hidden="1" customHeight="1" x14ac:dyDescent="0.2"/>
    <row r="30271" ht="12.75" hidden="1" customHeight="1" x14ac:dyDescent="0.2"/>
    <row r="30272" ht="12.75" hidden="1" customHeight="1" x14ac:dyDescent="0.2"/>
    <row r="30273" ht="12.75" hidden="1" customHeight="1" x14ac:dyDescent="0.2"/>
    <row r="30274" ht="12.75" hidden="1" customHeight="1" x14ac:dyDescent="0.2"/>
    <row r="30275" ht="12.75" hidden="1" customHeight="1" x14ac:dyDescent="0.2"/>
    <row r="30276" ht="12.75" hidden="1" customHeight="1" x14ac:dyDescent="0.2"/>
    <row r="30277" ht="12.75" hidden="1" customHeight="1" x14ac:dyDescent="0.2"/>
    <row r="30278" ht="12.75" hidden="1" customHeight="1" x14ac:dyDescent="0.2"/>
    <row r="30279" ht="12.75" hidden="1" customHeight="1" x14ac:dyDescent="0.2"/>
    <row r="30280" ht="12.75" hidden="1" customHeight="1" x14ac:dyDescent="0.2"/>
    <row r="30281" ht="12.75" hidden="1" customHeight="1" x14ac:dyDescent="0.2"/>
    <row r="30282" ht="12.75" hidden="1" customHeight="1" x14ac:dyDescent="0.2"/>
    <row r="30283" ht="12.75" hidden="1" customHeight="1" x14ac:dyDescent="0.2"/>
    <row r="30284" ht="12.75" hidden="1" customHeight="1" x14ac:dyDescent="0.2"/>
    <row r="30285" ht="12.75" hidden="1" customHeight="1" x14ac:dyDescent="0.2"/>
    <row r="30286" ht="12.75" hidden="1" customHeight="1" x14ac:dyDescent="0.2"/>
    <row r="30287" ht="12.75" hidden="1" customHeight="1" x14ac:dyDescent="0.2"/>
    <row r="30288" ht="12.75" hidden="1" customHeight="1" x14ac:dyDescent="0.2"/>
    <row r="30289" ht="12.75" hidden="1" customHeight="1" x14ac:dyDescent="0.2"/>
    <row r="30290" ht="12.75" hidden="1" customHeight="1" x14ac:dyDescent="0.2"/>
    <row r="30291" ht="12.75" hidden="1" customHeight="1" x14ac:dyDescent="0.2"/>
    <row r="30292" ht="12.75" hidden="1" customHeight="1" x14ac:dyDescent="0.2"/>
    <row r="30293" ht="12.75" hidden="1" customHeight="1" x14ac:dyDescent="0.2"/>
    <row r="30294" ht="12.75" hidden="1" customHeight="1" x14ac:dyDescent="0.2"/>
    <row r="30295" ht="12.75" hidden="1" customHeight="1" x14ac:dyDescent="0.2"/>
    <row r="30296" ht="12.75" hidden="1" customHeight="1" x14ac:dyDescent="0.2"/>
    <row r="30297" ht="12.75" hidden="1" customHeight="1" x14ac:dyDescent="0.2"/>
    <row r="30298" ht="12.75" hidden="1" customHeight="1" x14ac:dyDescent="0.2"/>
    <row r="30299" ht="12.75" hidden="1" customHeight="1" x14ac:dyDescent="0.2"/>
    <row r="30300" ht="12.75" hidden="1" customHeight="1" x14ac:dyDescent="0.2"/>
    <row r="30301" ht="12.75" hidden="1" customHeight="1" x14ac:dyDescent="0.2"/>
    <row r="30302" ht="12.75" hidden="1" customHeight="1" x14ac:dyDescent="0.2"/>
    <row r="30303" ht="12.75" hidden="1" customHeight="1" x14ac:dyDescent="0.2"/>
    <row r="30304" ht="12.75" hidden="1" customHeight="1" x14ac:dyDescent="0.2"/>
    <row r="30305" ht="12.75" hidden="1" customHeight="1" x14ac:dyDescent="0.2"/>
    <row r="30306" ht="12.75" hidden="1" customHeight="1" x14ac:dyDescent="0.2"/>
    <row r="30307" ht="12.75" hidden="1" customHeight="1" x14ac:dyDescent="0.2"/>
    <row r="30308" ht="12.75" hidden="1" customHeight="1" x14ac:dyDescent="0.2"/>
    <row r="30309" ht="12.75" hidden="1" customHeight="1" x14ac:dyDescent="0.2"/>
    <row r="30310" ht="12.75" hidden="1" customHeight="1" x14ac:dyDescent="0.2"/>
    <row r="30311" ht="12.75" hidden="1" customHeight="1" x14ac:dyDescent="0.2"/>
    <row r="30312" ht="12.75" hidden="1" customHeight="1" x14ac:dyDescent="0.2"/>
    <row r="30313" ht="12.75" hidden="1" customHeight="1" x14ac:dyDescent="0.2"/>
    <row r="30314" ht="12.75" hidden="1" customHeight="1" x14ac:dyDescent="0.2"/>
    <row r="30315" ht="12.75" hidden="1" customHeight="1" x14ac:dyDescent="0.2"/>
    <row r="30316" ht="12.75" hidden="1" customHeight="1" x14ac:dyDescent="0.2"/>
    <row r="30317" ht="12.75" hidden="1" customHeight="1" x14ac:dyDescent="0.2"/>
    <row r="30318" ht="12.75" hidden="1" customHeight="1" x14ac:dyDescent="0.2"/>
    <row r="30319" ht="12.75" hidden="1" customHeight="1" x14ac:dyDescent="0.2"/>
    <row r="30320" ht="12.75" hidden="1" customHeight="1" x14ac:dyDescent="0.2"/>
    <row r="30321" ht="12.75" hidden="1" customHeight="1" x14ac:dyDescent="0.2"/>
    <row r="30322" ht="12.75" hidden="1" customHeight="1" x14ac:dyDescent="0.2"/>
    <row r="30323" ht="12.75" hidden="1" customHeight="1" x14ac:dyDescent="0.2"/>
    <row r="30324" ht="12.75" hidden="1" customHeight="1" x14ac:dyDescent="0.2"/>
    <row r="30325" ht="12.75" hidden="1" customHeight="1" x14ac:dyDescent="0.2"/>
    <row r="30326" ht="12.75" hidden="1" customHeight="1" x14ac:dyDescent="0.2"/>
    <row r="30327" ht="12.75" hidden="1" customHeight="1" x14ac:dyDescent="0.2"/>
    <row r="30328" ht="12.75" hidden="1" customHeight="1" x14ac:dyDescent="0.2"/>
    <row r="30329" ht="12.75" hidden="1" customHeight="1" x14ac:dyDescent="0.2"/>
    <row r="30330" ht="12.75" hidden="1" customHeight="1" x14ac:dyDescent="0.2"/>
    <row r="30331" ht="12.75" hidden="1" customHeight="1" x14ac:dyDescent="0.2"/>
    <row r="30332" ht="12.75" hidden="1" customHeight="1" x14ac:dyDescent="0.2"/>
    <row r="30333" ht="12.75" hidden="1" customHeight="1" x14ac:dyDescent="0.2"/>
    <row r="30334" ht="12.75" hidden="1" customHeight="1" x14ac:dyDescent="0.2"/>
    <row r="30335" ht="12.75" hidden="1" customHeight="1" x14ac:dyDescent="0.2"/>
    <row r="30336" ht="12.75" hidden="1" customHeight="1" x14ac:dyDescent="0.2"/>
    <row r="30337" ht="12.75" hidden="1" customHeight="1" x14ac:dyDescent="0.2"/>
    <row r="30338" ht="12.75" hidden="1" customHeight="1" x14ac:dyDescent="0.2"/>
    <row r="30339" ht="12.75" hidden="1" customHeight="1" x14ac:dyDescent="0.2"/>
    <row r="30340" ht="12.75" hidden="1" customHeight="1" x14ac:dyDescent="0.2"/>
    <row r="30341" ht="12.75" hidden="1" customHeight="1" x14ac:dyDescent="0.2"/>
    <row r="30342" ht="12.75" hidden="1" customHeight="1" x14ac:dyDescent="0.2"/>
    <row r="30343" ht="12.75" hidden="1" customHeight="1" x14ac:dyDescent="0.2"/>
    <row r="30344" ht="12.75" hidden="1" customHeight="1" x14ac:dyDescent="0.2"/>
    <row r="30345" ht="12.75" hidden="1" customHeight="1" x14ac:dyDescent="0.2"/>
    <row r="30346" ht="12.75" hidden="1" customHeight="1" x14ac:dyDescent="0.2"/>
    <row r="30347" ht="12.75" hidden="1" customHeight="1" x14ac:dyDescent="0.2"/>
    <row r="30348" ht="12.75" hidden="1" customHeight="1" x14ac:dyDescent="0.2"/>
    <row r="30349" ht="12.75" hidden="1" customHeight="1" x14ac:dyDescent="0.2"/>
    <row r="30350" ht="12.75" hidden="1" customHeight="1" x14ac:dyDescent="0.2"/>
    <row r="30351" ht="12.75" hidden="1" customHeight="1" x14ac:dyDescent="0.2"/>
    <row r="30352" ht="12.75" hidden="1" customHeight="1" x14ac:dyDescent="0.2"/>
    <row r="30353" ht="12.75" hidden="1" customHeight="1" x14ac:dyDescent="0.2"/>
    <row r="30354" ht="12.75" hidden="1" customHeight="1" x14ac:dyDescent="0.2"/>
    <row r="30355" ht="12.75" hidden="1" customHeight="1" x14ac:dyDescent="0.2"/>
    <row r="30356" ht="12.75" hidden="1" customHeight="1" x14ac:dyDescent="0.2"/>
    <row r="30357" ht="12.75" hidden="1" customHeight="1" x14ac:dyDescent="0.2"/>
    <row r="30358" ht="12.75" hidden="1" customHeight="1" x14ac:dyDescent="0.2"/>
    <row r="30359" ht="12.75" hidden="1" customHeight="1" x14ac:dyDescent="0.2"/>
    <row r="30360" ht="12.75" hidden="1" customHeight="1" x14ac:dyDescent="0.2"/>
    <row r="30361" ht="12.75" hidden="1" customHeight="1" x14ac:dyDescent="0.2"/>
    <row r="30362" ht="12.75" hidden="1" customHeight="1" x14ac:dyDescent="0.2"/>
    <row r="30363" ht="12.75" hidden="1" customHeight="1" x14ac:dyDescent="0.2"/>
    <row r="30364" ht="12.75" hidden="1" customHeight="1" x14ac:dyDescent="0.2"/>
    <row r="30365" ht="12.75" hidden="1" customHeight="1" x14ac:dyDescent="0.2"/>
    <row r="30366" ht="12.75" hidden="1" customHeight="1" x14ac:dyDescent="0.2"/>
    <row r="30367" ht="12.75" hidden="1" customHeight="1" x14ac:dyDescent="0.2"/>
    <row r="30368" ht="12.75" hidden="1" customHeight="1" x14ac:dyDescent="0.2"/>
    <row r="30369" ht="12.75" hidden="1" customHeight="1" x14ac:dyDescent="0.2"/>
    <row r="30370" ht="12.75" hidden="1" customHeight="1" x14ac:dyDescent="0.2"/>
    <row r="30371" ht="12.75" hidden="1" customHeight="1" x14ac:dyDescent="0.2"/>
    <row r="30372" ht="12.75" hidden="1" customHeight="1" x14ac:dyDescent="0.2"/>
    <row r="30373" ht="12.75" hidden="1" customHeight="1" x14ac:dyDescent="0.2"/>
    <row r="30374" ht="12.75" hidden="1" customHeight="1" x14ac:dyDescent="0.2"/>
    <row r="30375" ht="12.75" hidden="1" customHeight="1" x14ac:dyDescent="0.2"/>
    <row r="30376" ht="12.75" hidden="1" customHeight="1" x14ac:dyDescent="0.2"/>
    <row r="30377" ht="12.75" hidden="1" customHeight="1" x14ac:dyDescent="0.2"/>
    <row r="30378" ht="12.75" hidden="1" customHeight="1" x14ac:dyDescent="0.2"/>
    <row r="30379" ht="12.75" hidden="1" customHeight="1" x14ac:dyDescent="0.2"/>
    <row r="30380" ht="12.75" hidden="1" customHeight="1" x14ac:dyDescent="0.2"/>
    <row r="30381" ht="12.75" hidden="1" customHeight="1" x14ac:dyDescent="0.2"/>
    <row r="30382" ht="12.75" hidden="1" customHeight="1" x14ac:dyDescent="0.2"/>
    <row r="30383" ht="12.75" hidden="1" customHeight="1" x14ac:dyDescent="0.2"/>
    <row r="30384" ht="12.75" hidden="1" customHeight="1" x14ac:dyDescent="0.2"/>
    <row r="30385" ht="12.75" hidden="1" customHeight="1" x14ac:dyDescent="0.2"/>
    <row r="30386" ht="12.75" hidden="1" customHeight="1" x14ac:dyDescent="0.2"/>
    <row r="30387" ht="12.75" hidden="1" customHeight="1" x14ac:dyDescent="0.2"/>
    <row r="30388" ht="12.75" hidden="1" customHeight="1" x14ac:dyDescent="0.2"/>
    <row r="30389" ht="12.75" hidden="1" customHeight="1" x14ac:dyDescent="0.2"/>
    <row r="30390" ht="12.75" hidden="1" customHeight="1" x14ac:dyDescent="0.2"/>
    <row r="30391" ht="12.75" hidden="1" customHeight="1" x14ac:dyDescent="0.2"/>
    <row r="30392" ht="12.75" hidden="1" customHeight="1" x14ac:dyDescent="0.2"/>
    <row r="30393" ht="12.75" hidden="1" customHeight="1" x14ac:dyDescent="0.2"/>
    <row r="30394" ht="12.75" hidden="1" customHeight="1" x14ac:dyDescent="0.2"/>
    <row r="30395" ht="12.75" hidden="1" customHeight="1" x14ac:dyDescent="0.2"/>
    <row r="30396" ht="12.75" hidden="1" customHeight="1" x14ac:dyDescent="0.2"/>
    <row r="30397" ht="12.75" hidden="1" customHeight="1" x14ac:dyDescent="0.2"/>
    <row r="30398" ht="12.75" hidden="1" customHeight="1" x14ac:dyDescent="0.2"/>
    <row r="30399" ht="12.75" hidden="1" customHeight="1" x14ac:dyDescent="0.2"/>
    <row r="30400" ht="12.75" hidden="1" customHeight="1" x14ac:dyDescent="0.2"/>
    <row r="30401" ht="12.75" hidden="1" customHeight="1" x14ac:dyDescent="0.2"/>
    <row r="30402" ht="12.75" hidden="1" customHeight="1" x14ac:dyDescent="0.2"/>
    <row r="30403" ht="12.75" hidden="1" customHeight="1" x14ac:dyDescent="0.2"/>
    <row r="30404" ht="12.75" hidden="1" customHeight="1" x14ac:dyDescent="0.2"/>
    <row r="30405" ht="12.75" hidden="1" customHeight="1" x14ac:dyDescent="0.2"/>
    <row r="30406" ht="12.75" hidden="1" customHeight="1" x14ac:dyDescent="0.2"/>
    <row r="30407" ht="12.75" hidden="1" customHeight="1" x14ac:dyDescent="0.2"/>
    <row r="30408" ht="12.75" hidden="1" customHeight="1" x14ac:dyDescent="0.2"/>
    <row r="30409" ht="12.75" hidden="1" customHeight="1" x14ac:dyDescent="0.2"/>
    <row r="30410" ht="12.75" hidden="1" customHeight="1" x14ac:dyDescent="0.2"/>
    <row r="30411" ht="12.75" hidden="1" customHeight="1" x14ac:dyDescent="0.2"/>
    <row r="30412" ht="12.75" hidden="1" customHeight="1" x14ac:dyDescent="0.2"/>
    <row r="30413" ht="12.75" hidden="1" customHeight="1" x14ac:dyDescent="0.2"/>
    <row r="30414" ht="12.75" hidden="1" customHeight="1" x14ac:dyDescent="0.2"/>
    <row r="30415" ht="12.75" hidden="1" customHeight="1" x14ac:dyDescent="0.2"/>
    <row r="30416" ht="12.75" hidden="1" customHeight="1" x14ac:dyDescent="0.2"/>
    <row r="30417" ht="12.75" hidden="1" customHeight="1" x14ac:dyDescent="0.2"/>
    <row r="30418" ht="12.75" hidden="1" customHeight="1" x14ac:dyDescent="0.2"/>
    <row r="30419" ht="12.75" hidden="1" customHeight="1" x14ac:dyDescent="0.2"/>
    <row r="30420" ht="12.75" hidden="1" customHeight="1" x14ac:dyDescent="0.2"/>
    <row r="30421" ht="12.75" hidden="1" customHeight="1" x14ac:dyDescent="0.2"/>
    <row r="30422" ht="12.75" hidden="1" customHeight="1" x14ac:dyDescent="0.2"/>
    <row r="30423" ht="12.75" hidden="1" customHeight="1" x14ac:dyDescent="0.2"/>
    <row r="30424" ht="12.75" hidden="1" customHeight="1" x14ac:dyDescent="0.2"/>
    <row r="30425" ht="12.75" hidden="1" customHeight="1" x14ac:dyDescent="0.2"/>
    <row r="30426" ht="12.75" hidden="1" customHeight="1" x14ac:dyDescent="0.2"/>
    <row r="30427" ht="12.75" hidden="1" customHeight="1" x14ac:dyDescent="0.2"/>
    <row r="30428" ht="12.75" hidden="1" customHeight="1" x14ac:dyDescent="0.2"/>
    <row r="30429" ht="12.75" hidden="1" customHeight="1" x14ac:dyDescent="0.2"/>
    <row r="30430" ht="12.75" hidden="1" customHeight="1" x14ac:dyDescent="0.2"/>
    <row r="30431" ht="12.75" hidden="1" customHeight="1" x14ac:dyDescent="0.2"/>
    <row r="30432" ht="12.75" hidden="1" customHeight="1" x14ac:dyDescent="0.2"/>
    <row r="30433" ht="12.75" hidden="1" customHeight="1" x14ac:dyDescent="0.2"/>
    <row r="30434" ht="12.75" hidden="1" customHeight="1" x14ac:dyDescent="0.2"/>
    <row r="30435" ht="12.75" hidden="1" customHeight="1" x14ac:dyDescent="0.2"/>
    <row r="30436" ht="12.75" hidden="1" customHeight="1" x14ac:dyDescent="0.2"/>
    <row r="30437" ht="12.75" hidden="1" customHeight="1" x14ac:dyDescent="0.2"/>
    <row r="30438" ht="12.75" hidden="1" customHeight="1" x14ac:dyDescent="0.2"/>
    <row r="30439" ht="12.75" hidden="1" customHeight="1" x14ac:dyDescent="0.2"/>
    <row r="30440" ht="12.75" hidden="1" customHeight="1" x14ac:dyDescent="0.2"/>
    <row r="30441" ht="12.75" hidden="1" customHeight="1" x14ac:dyDescent="0.2"/>
    <row r="30442" ht="12.75" hidden="1" customHeight="1" x14ac:dyDescent="0.2"/>
    <row r="30443" ht="12.75" hidden="1" customHeight="1" x14ac:dyDescent="0.2"/>
    <row r="30444" ht="12.75" hidden="1" customHeight="1" x14ac:dyDescent="0.2"/>
    <row r="30445" ht="12.75" hidden="1" customHeight="1" x14ac:dyDescent="0.2"/>
    <row r="30446" ht="12.75" hidden="1" customHeight="1" x14ac:dyDescent="0.2"/>
    <row r="30447" ht="12.75" hidden="1" customHeight="1" x14ac:dyDescent="0.2"/>
    <row r="30448" ht="12.75" hidden="1" customHeight="1" x14ac:dyDescent="0.2"/>
    <row r="30449" ht="12.75" hidden="1" customHeight="1" x14ac:dyDescent="0.2"/>
    <row r="30450" ht="12.75" hidden="1" customHeight="1" x14ac:dyDescent="0.2"/>
    <row r="30451" ht="12.75" hidden="1" customHeight="1" x14ac:dyDescent="0.2"/>
    <row r="30452" ht="12.75" hidden="1" customHeight="1" x14ac:dyDescent="0.2"/>
    <row r="30453" ht="12.75" hidden="1" customHeight="1" x14ac:dyDescent="0.2"/>
    <row r="30454" ht="12.75" hidden="1" customHeight="1" x14ac:dyDescent="0.2"/>
    <row r="30455" ht="12.75" hidden="1" customHeight="1" x14ac:dyDescent="0.2"/>
    <row r="30456" ht="12.75" hidden="1" customHeight="1" x14ac:dyDescent="0.2"/>
    <row r="30457" ht="12.75" hidden="1" customHeight="1" x14ac:dyDescent="0.2"/>
    <row r="30458" ht="12.75" hidden="1" customHeight="1" x14ac:dyDescent="0.2"/>
    <row r="30459" ht="12.75" hidden="1" customHeight="1" x14ac:dyDescent="0.2"/>
    <row r="30460" ht="12.75" hidden="1" customHeight="1" x14ac:dyDescent="0.2"/>
    <row r="30461" ht="12.75" hidden="1" customHeight="1" x14ac:dyDescent="0.2"/>
    <row r="30462" ht="12.75" hidden="1" customHeight="1" x14ac:dyDescent="0.2"/>
    <row r="30463" ht="12.75" hidden="1" customHeight="1" x14ac:dyDescent="0.2"/>
    <row r="30464" ht="12.75" hidden="1" customHeight="1" x14ac:dyDescent="0.2"/>
    <row r="30465" ht="12.75" hidden="1" customHeight="1" x14ac:dyDescent="0.2"/>
    <row r="30466" ht="12.75" hidden="1" customHeight="1" x14ac:dyDescent="0.2"/>
    <row r="30467" ht="12.75" hidden="1" customHeight="1" x14ac:dyDescent="0.2"/>
    <row r="30468" ht="12.75" hidden="1" customHeight="1" x14ac:dyDescent="0.2"/>
    <row r="30469" ht="12.75" hidden="1" customHeight="1" x14ac:dyDescent="0.2"/>
    <row r="30470" ht="12.75" hidden="1" customHeight="1" x14ac:dyDescent="0.2"/>
    <row r="30471" ht="12.75" hidden="1" customHeight="1" x14ac:dyDescent="0.2"/>
    <row r="30472" ht="12.75" hidden="1" customHeight="1" x14ac:dyDescent="0.2"/>
    <row r="30473" ht="12.75" hidden="1" customHeight="1" x14ac:dyDescent="0.2"/>
    <row r="30474" ht="12.75" hidden="1" customHeight="1" x14ac:dyDescent="0.2"/>
    <row r="30475" ht="12.75" hidden="1" customHeight="1" x14ac:dyDescent="0.2"/>
    <row r="30476" ht="12.75" hidden="1" customHeight="1" x14ac:dyDescent="0.2"/>
    <row r="30477" ht="12.75" hidden="1" customHeight="1" x14ac:dyDescent="0.2"/>
    <row r="30478" ht="12.75" hidden="1" customHeight="1" x14ac:dyDescent="0.2"/>
    <row r="30479" ht="12.75" hidden="1" customHeight="1" x14ac:dyDescent="0.2"/>
    <row r="30480" ht="12.75" hidden="1" customHeight="1" x14ac:dyDescent="0.2"/>
    <row r="30481" ht="12.75" hidden="1" customHeight="1" x14ac:dyDescent="0.2"/>
    <row r="30482" ht="12.75" hidden="1" customHeight="1" x14ac:dyDescent="0.2"/>
    <row r="30483" ht="12.75" hidden="1" customHeight="1" x14ac:dyDescent="0.2"/>
    <row r="30484" ht="12.75" hidden="1" customHeight="1" x14ac:dyDescent="0.2"/>
    <row r="30485" ht="12.75" hidden="1" customHeight="1" x14ac:dyDescent="0.2"/>
    <row r="30486" ht="12.75" hidden="1" customHeight="1" x14ac:dyDescent="0.2"/>
    <row r="30487" ht="12.75" hidden="1" customHeight="1" x14ac:dyDescent="0.2"/>
    <row r="30488" ht="12.75" hidden="1" customHeight="1" x14ac:dyDescent="0.2"/>
    <row r="30489" ht="12.75" hidden="1" customHeight="1" x14ac:dyDescent="0.2"/>
    <row r="30490" ht="12.75" hidden="1" customHeight="1" x14ac:dyDescent="0.2"/>
    <row r="30491" ht="12.75" hidden="1" customHeight="1" x14ac:dyDescent="0.2"/>
    <row r="30492" ht="12.75" hidden="1" customHeight="1" x14ac:dyDescent="0.2"/>
    <row r="30493" ht="12.75" hidden="1" customHeight="1" x14ac:dyDescent="0.2"/>
    <row r="30494" ht="12.75" hidden="1" customHeight="1" x14ac:dyDescent="0.2"/>
    <row r="30495" ht="12.75" hidden="1" customHeight="1" x14ac:dyDescent="0.2"/>
    <row r="30496" ht="12.75" hidden="1" customHeight="1" x14ac:dyDescent="0.2"/>
    <row r="30497" ht="12.75" hidden="1" customHeight="1" x14ac:dyDescent="0.2"/>
    <row r="30498" ht="12.75" hidden="1" customHeight="1" x14ac:dyDescent="0.2"/>
    <row r="30499" ht="12.75" hidden="1" customHeight="1" x14ac:dyDescent="0.2"/>
    <row r="30500" ht="12.75" hidden="1" customHeight="1" x14ac:dyDescent="0.2"/>
    <row r="30501" ht="12.75" hidden="1" customHeight="1" x14ac:dyDescent="0.2"/>
    <row r="30502" ht="12.75" hidden="1" customHeight="1" x14ac:dyDescent="0.2"/>
    <row r="30503" ht="12.75" hidden="1" customHeight="1" x14ac:dyDescent="0.2"/>
    <row r="30504" ht="12.75" hidden="1" customHeight="1" x14ac:dyDescent="0.2"/>
    <row r="30505" ht="12.75" hidden="1" customHeight="1" x14ac:dyDescent="0.2"/>
    <row r="30506" ht="12.75" hidden="1" customHeight="1" x14ac:dyDescent="0.2"/>
    <row r="30507" ht="12.75" hidden="1" customHeight="1" x14ac:dyDescent="0.2"/>
    <row r="30508" ht="12.75" hidden="1" customHeight="1" x14ac:dyDescent="0.2"/>
    <row r="30509" ht="12.75" hidden="1" customHeight="1" x14ac:dyDescent="0.2"/>
    <row r="30510" ht="12.75" hidden="1" customHeight="1" x14ac:dyDescent="0.2"/>
    <row r="30511" ht="12.75" hidden="1" customHeight="1" x14ac:dyDescent="0.2"/>
    <row r="30512" ht="12.75" hidden="1" customHeight="1" x14ac:dyDescent="0.2"/>
    <row r="30513" ht="12.75" hidden="1" customHeight="1" x14ac:dyDescent="0.2"/>
    <row r="30514" ht="12.75" hidden="1" customHeight="1" x14ac:dyDescent="0.2"/>
    <row r="30515" ht="12.75" hidden="1" customHeight="1" x14ac:dyDescent="0.2"/>
    <row r="30516" ht="12.75" hidden="1" customHeight="1" x14ac:dyDescent="0.2"/>
    <row r="30517" ht="12.75" hidden="1" customHeight="1" x14ac:dyDescent="0.2"/>
    <row r="30518" ht="12.75" hidden="1" customHeight="1" x14ac:dyDescent="0.2"/>
    <row r="30519" ht="12.75" hidden="1" customHeight="1" x14ac:dyDescent="0.2"/>
    <row r="30520" ht="12.75" hidden="1" customHeight="1" x14ac:dyDescent="0.2"/>
    <row r="30521" ht="12.75" hidden="1" customHeight="1" x14ac:dyDescent="0.2"/>
    <row r="30522" ht="12.75" hidden="1" customHeight="1" x14ac:dyDescent="0.2"/>
    <row r="30523" ht="12.75" hidden="1" customHeight="1" x14ac:dyDescent="0.2"/>
    <row r="30524" ht="12.75" hidden="1" customHeight="1" x14ac:dyDescent="0.2"/>
    <row r="30525" ht="12.75" hidden="1" customHeight="1" x14ac:dyDescent="0.2"/>
    <row r="30526" ht="12.75" hidden="1" customHeight="1" x14ac:dyDescent="0.2"/>
    <row r="30527" ht="12.75" hidden="1" customHeight="1" x14ac:dyDescent="0.2"/>
    <row r="30528" ht="12.75" hidden="1" customHeight="1" x14ac:dyDescent="0.2"/>
    <row r="30529" ht="12.75" hidden="1" customHeight="1" x14ac:dyDescent="0.2"/>
    <row r="30530" ht="12.75" hidden="1" customHeight="1" x14ac:dyDescent="0.2"/>
    <row r="30531" ht="12.75" hidden="1" customHeight="1" x14ac:dyDescent="0.2"/>
    <row r="30532" ht="12.75" hidden="1" customHeight="1" x14ac:dyDescent="0.2"/>
    <row r="30533" ht="12.75" hidden="1" customHeight="1" x14ac:dyDescent="0.2"/>
    <row r="30534" ht="12.75" hidden="1" customHeight="1" x14ac:dyDescent="0.2"/>
    <row r="30535" ht="12.75" hidden="1" customHeight="1" x14ac:dyDescent="0.2"/>
    <row r="30536" ht="12.75" hidden="1" customHeight="1" x14ac:dyDescent="0.2"/>
    <row r="30537" ht="12.75" hidden="1" customHeight="1" x14ac:dyDescent="0.2"/>
    <row r="30538" ht="12.75" hidden="1" customHeight="1" x14ac:dyDescent="0.2"/>
    <row r="30539" ht="12.75" hidden="1" customHeight="1" x14ac:dyDescent="0.2"/>
    <row r="30540" ht="12.75" hidden="1" customHeight="1" x14ac:dyDescent="0.2"/>
    <row r="30541" ht="12.75" hidden="1" customHeight="1" x14ac:dyDescent="0.2"/>
    <row r="30542" ht="12.75" hidden="1" customHeight="1" x14ac:dyDescent="0.2"/>
    <row r="30543" ht="12.75" hidden="1" customHeight="1" x14ac:dyDescent="0.2"/>
    <row r="30544" ht="12.75" hidden="1" customHeight="1" x14ac:dyDescent="0.2"/>
    <row r="30545" ht="12.75" hidden="1" customHeight="1" x14ac:dyDescent="0.2"/>
    <row r="30546" ht="12.75" hidden="1" customHeight="1" x14ac:dyDescent="0.2"/>
    <row r="30547" ht="12.75" hidden="1" customHeight="1" x14ac:dyDescent="0.2"/>
    <row r="30548" ht="12.75" hidden="1" customHeight="1" x14ac:dyDescent="0.2"/>
    <row r="30549" ht="12.75" hidden="1" customHeight="1" x14ac:dyDescent="0.2"/>
    <row r="30550" ht="12.75" hidden="1" customHeight="1" x14ac:dyDescent="0.2"/>
    <row r="30551" ht="12.75" hidden="1" customHeight="1" x14ac:dyDescent="0.2"/>
    <row r="30552" ht="12.75" hidden="1" customHeight="1" x14ac:dyDescent="0.2"/>
    <row r="30553" ht="12.75" hidden="1" customHeight="1" x14ac:dyDescent="0.2"/>
    <row r="30554" ht="12.75" hidden="1" customHeight="1" x14ac:dyDescent="0.2"/>
    <row r="30555" ht="12.75" hidden="1" customHeight="1" x14ac:dyDescent="0.2"/>
    <row r="30556" ht="12.75" hidden="1" customHeight="1" x14ac:dyDescent="0.2"/>
    <row r="30557" ht="12.75" hidden="1" customHeight="1" x14ac:dyDescent="0.2"/>
    <row r="30558" ht="12.75" hidden="1" customHeight="1" x14ac:dyDescent="0.2"/>
    <row r="30559" ht="12.75" hidden="1" customHeight="1" x14ac:dyDescent="0.2"/>
    <row r="30560" ht="12.75" hidden="1" customHeight="1" x14ac:dyDescent="0.2"/>
    <row r="30561" ht="12.75" hidden="1" customHeight="1" x14ac:dyDescent="0.2"/>
    <row r="30562" ht="12.75" hidden="1" customHeight="1" x14ac:dyDescent="0.2"/>
    <row r="30563" ht="12.75" hidden="1" customHeight="1" x14ac:dyDescent="0.2"/>
    <row r="30564" ht="12.75" hidden="1" customHeight="1" x14ac:dyDescent="0.2"/>
    <row r="30565" ht="12.75" hidden="1" customHeight="1" x14ac:dyDescent="0.2"/>
    <row r="30566" ht="12.75" hidden="1" customHeight="1" x14ac:dyDescent="0.2"/>
    <row r="30567" ht="12.75" hidden="1" customHeight="1" x14ac:dyDescent="0.2"/>
    <row r="30568" ht="12.75" hidden="1" customHeight="1" x14ac:dyDescent="0.2"/>
    <row r="30569" ht="12.75" hidden="1" customHeight="1" x14ac:dyDescent="0.2"/>
    <row r="30570" ht="12.75" hidden="1" customHeight="1" x14ac:dyDescent="0.2"/>
    <row r="30571" ht="12.75" hidden="1" customHeight="1" x14ac:dyDescent="0.2"/>
    <row r="30572" ht="12.75" hidden="1" customHeight="1" x14ac:dyDescent="0.2"/>
    <row r="30573" ht="12.75" hidden="1" customHeight="1" x14ac:dyDescent="0.2"/>
    <row r="30574" ht="12.75" hidden="1" customHeight="1" x14ac:dyDescent="0.2"/>
    <row r="30575" ht="12.75" hidden="1" customHeight="1" x14ac:dyDescent="0.2"/>
    <row r="30576" ht="12.75" hidden="1" customHeight="1" x14ac:dyDescent="0.2"/>
    <row r="30577" ht="12.75" hidden="1" customHeight="1" x14ac:dyDescent="0.2"/>
    <row r="30578" ht="12.75" hidden="1" customHeight="1" x14ac:dyDescent="0.2"/>
    <row r="30579" ht="12.75" hidden="1" customHeight="1" x14ac:dyDescent="0.2"/>
    <row r="30580" ht="12.75" hidden="1" customHeight="1" x14ac:dyDescent="0.2"/>
    <row r="30581" ht="12.75" hidden="1" customHeight="1" x14ac:dyDescent="0.2"/>
    <row r="30582" ht="12.75" hidden="1" customHeight="1" x14ac:dyDescent="0.2"/>
    <row r="30583" ht="12.75" hidden="1" customHeight="1" x14ac:dyDescent="0.2"/>
    <row r="30584" ht="12.75" hidden="1" customHeight="1" x14ac:dyDescent="0.2"/>
    <row r="30585" ht="12.75" hidden="1" customHeight="1" x14ac:dyDescent="0.2"/>
    <row r="30586" ht="12.75" hidden="1" customHeight="1" x14ac:dyDescent="0.2"/>
    <row r="30587" ht="12.75" hidden="1" customHeight="1" x14ac:dyDescent="0.2"/>
    <row r="30588" ht="12.75" hidden="1" customHeight="1" x14ac:dyDescent="0.2"/>
    <row r="30589" ht="12.75" hidden="1" customHeight="1" x14ac:dyDescent="0.2"/>
    <row r="30590" ht="12.75" hidden="1" customHeight="1" x14ac:dyDescent="0.2"/>
    <row r="30591" ht="12.75" hidden="1" customHeight="1" x14ac:dyDescent="0.2"/>
    <row r="30592" ht="12.75" hidden="1" customHeight="1" x14ac:dyDescent="0.2"/>
    <row r="30593" ht="12.75" hidden="1" customHeight="1" x14ac:dyDescent="0.2"/>
    <row r="30594" ht="12.75" hidden="1" customHeight="1" x14ac:dyDescent="0.2"/>
    <row r="30595" ht="12.75" hidden="1" customHeight="1" x14ac:dyDescent="0.2"/>
    <row r="30596" ht="12.75" hidden="1" customHeight="1" x14ac:dyDescent="0.2"/>
    <row r="30597" ht="12.75" hidden="1" customHeight="1" x14ac:dyDescent="0.2"/>
    <row r="30598" ht="12.75" hidden="1" customHeight="1" x14ac:dyDescent="0.2"/>
    <row r="30599" ht="12.75" hidden="1" customHeight="1" x14ac:dyDescent="0.2"/>
    <row r="30600" ht="12.75" hidden="1" customHeight="1" x14ac:dyDescent="0.2"/>
    <row r="30601" ht="12.75" hidden="1" customHeight="1" x14ac:dyDescent="0.2"/>
    <row r="30602" ht="12.75" hidden="1" customHeight="1" x14ac:dyDescent="0.2"/>
    <row r="30603" ht="12.75" hidden="1" customHeight="1" x14ac:dyDescent="0.2"/>
    <row r="30604" ht="12.75" hidden="1" customHeight="1" x14ac:dyDescent="0.2"/>
    <row r="30605" ht="12.75" hidden="1" customHeight="1" x14ac:dyDescent="0.2"/>
    <row r="30606" ht="12.75" hidden="1" customHeight="1" x14ac:dyDescent="0.2"/>
    <row r="30607" ht="12.75" hidden="1" customHeight="1" x14ac:dyDescent="0.2"/>
    <row r="30608" ht="12.75" hidden="1" customHeight="1" x14ac:dyDescent="0.2"/>
    <row r="30609" ht="12.75" hidden="1" customHeight="1" x14ac:dyDescent="0.2"/>
    <row r="30610" ht="12.75" hidden="1" customHeight="1" x14ac:dyDescent="0.2"/>
    <row r="30611" ht="12.75" hidden="1" customHeight="1" x14ac:dyDescent="0.2"/>
    <row r="30612" ht="12.75" hidden="1" customHeight="1" x14ac:dyDescent="0.2"/>
    <row r="30613" ht="12.75" hidden="1" customHeight="1" x14ac:dyDescent="0.2"/>
    <row r="30614" ht="12.75" hidden="1" customHeight="1" x14ac:dyDescent="0.2"/>
    <row r="30615" ht="12.75" hidden="1" customHeight="1" x14ac:dyDescent="0.2"/>
    <row r="30616" ht="12.75" hidden="1" customHeight="1" x14ac:dyDescent="0.2"/>
    <row r="30617" ht="12.75" hidden="1" customHeight="1" x14ac:dyDescent="0.2"/>
    <row r="30618" ht="12.75" hidden="1" customHeight="1" x14ac:dyDescent="0.2"/>
    <row r="30619" ht="12.75" hidden="1" customHeight="1" x14ac:dyDescent="0.2"/>
    <row r="30620" ht="12.75" hidden="1" customHeight="1" x14ac:dyDescent="0.2"/>
    <row r="30621" ht="12.75" hidden="1" customHeight="1" x14ac:dyDescent="0.2"/>
    <row r="30622" ht="12.75" hidden="1" customHeight="1" x14ac:dyDescent="0.2"/>
    <row r="30623" ht="12.75" hidden="1" customHeight="1" x14ac:dyDescent="0.2"/>
    <row r="30624" ht="12.75" hidden="1" customHeight="1" x14ac:dyDescent="0.2"/>
    <row r="30625" ht="12.75" hidden="1" customHeight="1" x14ac:dyDescent="0.2"/>
    <row r="30626" ht="12.75" hidden="1" customHeight="1" x14ac:dyDescent="0.2"/>
    <row r="30627" ht="12.75" hidden="1" customHeight="1" x14ac:dyDescent="0.2"/>
    <row r="30628" ht="12.75" hidden="1" customHeight="1" x14ac:dyDescent="0.2"/>
    <row r="30629" ht="12.75" hidden="1" customHeight="1" x14ac:dyDescent="0.2"/>
    <row r="30630" ht="12.75" hidden="1" customHeight="1" x14ac:dyDescent="0.2"/>
    <row r="30631" ht="12.75" hidden="1" customHeight="1" x14ac:dyDescent="0.2"/>
    <row r="30632" ht="12.75" hidden="1" customHeight="1" x14ac:dyDescent="0.2"/>
    <row r="30633" ht="12.75" hidden="1" customHeight="1" x14ac:dyDescent="0.2"/>
    <row r="30634" ht="12.75" hidden="1" customHeight="1" x14ac:dyDescent="0.2"/>
    <row r="30635" ht="12.75" hidden="1" customHeight="1" x14ac:dyDescent="0.2"/>
    <row r="30636" ht="12.75" hidden="1" customHeight="1" x14ac:dyDescent="0.2"/>
    <row r="30637" ht="12.75" hidden="1" customHeight="1" x14ac:dyDescent="0.2"/>
    <row r="30638" ht="12.75" hidden="1" customHeight="1" x14ac:dyDescent="0.2"/>
    <row r="30639" ht="12.75" hidden="1" customHeight="1" x14ac:dyDescent="0.2"/>
    <row r="30640" ht="12.75" hidden="1" customHeight="1" x14ac:dyDescent="0.2"/>
    <row r="30641" ht="12.75" hidden="1" customHeight="1" x14ac:dyDescent="0.2"/>
    <row r="30642" ht="12.75" hidden="1" customHeight="1" x14ac:dyDescent="0.2"/>
    <row r="30643" ht="12.75" hidden="1" customHeight="1" x14ac:dyDescent="0.2"/>
    <row r="30644" ht="12.75" hidden="1" customHeight="1" x14ac:dyDescent="0.2"/>
    <row r="30645" ht="12.75" hidden="1" customHeight="1" x14ac:dyDescent="0.2"/>
    <row r="30646" ht="12.75" hidden="1" customHeight="1" x14ac:dyDescent="0.2"/>
    <row r="30647" ht="12.75" hidden="1" customHeight="1" x14ac:dyDescent="0.2"/>
    <row r="30648" ht="12.75" hidden="1" customHeight="1" x14ac:dyDescent="0.2"/>
    <row r="30649" ht="12.75" hidden="1" customHeight="1" x14ac:dyDescent="0.2"/>
    <row r="30650" ht="12.75" hidden="1" customHeight="1" x14ac:dyDescent="0.2"/>
    <row r="30651" ht="12.75" hidden="1" customHeight="1" x14ac:dyDescent="0.2"/>
    <row r="30652" ht="12.75" hidden="1" customHeight="1" x14ac:dyDescent="0.2"/>
    <row r="30653" ht="12.75" hidden="1" customHeight="1" x14ac:dyDescent="0.2"/>
    <row r="30654" ht="12.75" hidden="1" customHeight="1" x14ac:dyDescent="0.2"/>
    <row r="30655" ht="12.75" hidden="1" customHeight="1" x14ac:dyDescent="0.2"/>
    <row r="30656" ht="12.75" hidden="1" customHeight="1" x14ac:dyDescent="0.2"/>
    <row r="30657" ht="12.75" hidden="1" customHeight="1" x14ac:dyDescent="0.2"/>
    <row r="30658" ht="12.75" hidden="1" customHeight="1" x14ac:dyDescent="0.2"/>
    <row r="30659" ht="12.75" hidden="1" customHeight="1" x14ac:dyDescent="0.2"/>
    <row r="30660" ht="12.75" hidden="1" customHeight="1" x14ac:dyDescent="0.2"/>
    <row r="30661" ht="12.75" hidden="1" customHeight="1" x14ac:dyDescent="0.2"/>
    <row r="30662" ht="12.75" hidden="1" customHeight="1" x14ac:dyDescent="0.2"/>
    <row r="30663" ht="12.75" hidden="1" customHeight="1" x14ac:dyDescent="0.2"/>
    <row r="30664" ht="12.75" hidden="1" customHeight="1" x14ac:dyDescent="0.2"/>
    <row r="30665" ht="12.75" hidden="1" customHeight="1" x14ac:dyDescent="0.2"/>
    <row r="30666" ht="12.75" hidden="1" customHeight="1" x14ac:dyDescent="0.2"/>
    <row r="30667" ht="12.75" hidden="1" customHeight="1" x14ac:dyDescent="0.2"/>
    <row r="30668" ht="12.75" hidden="1" customHeight="1" x14ac:dyDescent="0.2"/>
    <row r="30669" ht="12.75" hidden="1" customHeight="1" x14ac:dyDescent="0.2"/>
    <row r="30670" ht="12.75" hidden="1" customHeight="1" x14ac:dyDescent="0.2"/>
    <row r="30671" ht="12.75" hidden="1" customHeight="1" x14ac:dyDescent="0.2"/>
    <row r="30672" ht="12.75" hidden="1" customHeight="1" x14ac:dyDescent="0.2"/>
    <row r="30673" ht="12.75" hidden="1" customHeight="1" x14ac:dyDescent="0.2"/>
    <row r="30674" ht="12.75" hidden="1" customHeight="1" x14ac:dyDescent="0.2"/>
    <row r="30675" ht="12.75" hidden="1" customHeight="1" x14ac:dyDescent="0.2"/>
    <row r="30676" ht="12.75" hidden="1" customHeight="1" x14ac:dyDescent="0.2"/>
    <row r="30677" ht="12.75" hidden="1" customHeight="1" x14ac:dyDescent="0.2"/>
    <row r="30678" ht="12.75" hidden="1" customHeight="1" x14ac:dyDescent="0.2"/>
    <row r="30679" ht="12.75" hidden="1" customHeight="1" x14ac:dyDescent="0.2"/>
    <row r="30680" ht="12.75" hidden="1" customHeight="1" x14ac:dyDescent="0.2"/>
    <row r="30681" ht="12.75" hidden="1" customHeight="1" x14ac:dyDescent="0.2"/>
    <row r="30682" ht="12.75" hidden="1" customHeight="1" x14ac:dyDescent="0.2"/>
    <row r="30683" ht="12.75" hidden="1" customHeight="1" x14ac:dyDescent="0.2"/>
    <row r="30684" ht="12.75" hidden="1" customHeight="1" x14ac:dyDescent="0.2"/>
    <row r="30685" ht="12.75" hidden="1" customHeight="1" x14ac:dyDescent="0.2"/>
    <row r="30686" ht="12.75" hidden="1" customHeight="1" x14ac:dyDescent="0.2"/>
    <row r="30687" ht="12.75" hidden="1" customHeight="1" x14ac:dyDescent="0.2"/>
    <row r="30688" ht="12.75" hidden="1" customHeight="1" x14ac:dyDescent="0.2"/>
    <row r="30689" ht="12.75" hidden="1" customHeight="1" x14ac:dyDescent="0.2"/>
    <row r="30690" ht="12.75" hidden="1" customHeight="1" x14ac:dyDescent="0.2"/>
    <row r="30691" ht="12.75" hidden="1" customHeight="1" x14ac:dyDescent="0.2"/>
    <row r="30692" ht="12.75" hidden="1" customHeight="1" x14ac:dyDescent="0.2"/>
    <row r="30693" ht="12.75" hidden="1" customHeight="1" x14ac:dyDescent="0.2"/>
    <row r="30694" ht="12.75" hidden="1" customHeight="1" x14ac:dyDescent="0.2"/>
    <row r="30695" ht="12.75" hidden="1" customHeight="1" x14ac:dyDescent="0.2"/>
    <row r="30696" ht="12.75" hidden="1" customHeight="1" x14ac:dyDescent="0.2"/>
    <row r="30697" ht="12.75" hidden="1" customHeight="1" x14ac:dyDescent="0.2"/>
    <row r="30698" ht="12.75" hidden="1" customHeight="1" x14ac:dyDescent="0.2"/>
    <row r="30699" ht="12.75" hidden="1" customHeight="1" x14ac:dyDescent="0.2"/>
    <row r="30700" ht="12.75" hidden="1" customHeight="1" x14ac:dyDescent="0.2"/>
    <row r="30701" ht="12.75" hidden="1" customHeight="1" x14ac:dyDescent="0.2"/>
    <row r="30702" ht="12.75" hidden="1" customHeight="1" x14ac:dyDescent="0.2"/>
    <row r="30703" ht="12.75" hidden="1" customHeight="1" x14ac:dyDescent="0.2"/>
    <row r="30704" ht="12.75" hidden="1" customHeight="1" x14ac:dyDescent="0.2"/>
    <row r="30705" ht="12.75" hidden="1" customHeight="1" x14ac:dyDescent="0.2"/>
    <row r="30706" ht="12.75" hidden="1" customHeight="1" x14ac:dyDescent="0.2"/>
    <row r="30707" ht="12.75" hidden="1" customHeight="1" x14ac:dyDescent="0.2"/>
    <row r="30708" ht="12.75" hidden="1" customHeight="1" x14ac:dyDescent="0.2"/>
    <row r="30709" ht="12.75" hidden="1" customHeight="1" x14ac:dyDescent="0.2"/>
    <row r="30710" ht="12.75" hidden="1" customHeight="1" x14ac:dyDescent="0.2"/>
    <row r="30711" ht="12.75" hidden="1" customHeight="1" x14ac:dyDescent="0.2"/>
    <row r="30712" ht="12.75" hidden="1" customHeight="1" x14ac:dyDescent="0.2"/>
    <row r="30713" ht="12.75" hidden="1" customHeight="1" x14ac:dyDescent="0.2"/>
    <row r="30714" ht="12.75" hidden="1" customHeight="1" x14ac:dyDescent="0.2"/>
    <row r="30715" ht="12.75" hidden="1" customHeight="1" x14ac:dyDescent="0.2"/>
    <row r="30716" ht="12.75" hidden="1" customHeight="1" x14ac:dyDescent="0.2"/>
    <row r="30717" ht="12.75" hidden="1" customHeight="1" x14ac:dyDescent="0.2"/>
    <row r="30718" ht="12.75" hidden="1" customHeight="1" x14ac:dyDescent="0.2"/>
    <row r="30719" ht="12.75" hidden="1" customHeight="1" x14ac:dyDescent="0.2"/>
    <row r="30720" ht="12.75" hidden="1" customHeight="1" x14ac:dyDescent="0.2"/>
    <row r="30721" ht="12.75" hidden="1" customHeight="1" x14ac:dyDescent="0.2"/>
    <row r="30722" ht="12.75" hidden="1" customHeight="1" x14ac:dyDescent="0.2"/>
    <row r="30723" ht="12.75" hidden="1" customHeight="1" x14ac:dyDescent="0.2"/>
    <row r="30724" ht="12.75" hidden="1" customHeight="1" x14ac:dyDescent="0.2"/>
    <row r="30725" ht="12.75" hidden="1" customHeight="1" x14ac:dyDescent="0.2"/>
    <row r="30726" ht="12.75" hidden="1" customHeight="1" x14ac:dyDescent="0.2"/>
    <row r="30727" ht="12.75" hidden="1" customHeight="1" x14ac:dyDescent="0.2"/>
    <row r="30728" ht="12.75" hidden="1" customHeight="1" x14ac:dyDescent="0.2"/>
    <row r="30729" ht="12.75" hidden="1" customHeight="1" x14ac:dyDescent="0.2"/>
    <row r="30730" ht="12.75" hidden="1" customHeight="1" x14ac:dyDescent="0.2"/>
    <row r="30731" ht="12.75" hidden="1" customHeight="1" x14ac:dyDescent="0.2"/>
    <row r="30732" ht="12.75" hidden="1" customHeight="1" x14ac:dyDescent="0.2"/>
    <row r="30733" ht="12.75" hidden="1" customHeight="1" x14ac:dyDescent="0.2"/>
    <row r="30734" ht="12.75" hidden="1" customHeight="1" x14ac:dyDescent="0.2"/>
    <row r="30735" ht="12.75" hidden="1" customHeight="1" x14ac:dyDescent="0.2"/>
    <row r="30736" ht="12.75" hidden="1" customHeight="1" x14ac:dyDescent="0.2"/>
    <row r="30737" ht="12.75" hidden="1" customHeight="1" x14ac:dyDescent="0.2"/>
    <row r="30738" ht="12.75" hidden="1" customHeight="1" x14ac:dyDescent="0.2"/>
    <row r="30739" ht="12.75" hidden="1" customHeight="1" x14ac:dyDescent="0.2"/>
    <row r="30740" ht="12.75" hidden="1" customHeight="1" x14ac:dyDescent="0.2"/>
    <row r="30741" ht="12.75" hidden="1" customHeight="1" x14ac:dyDescent="0.2"/>
    <row r="30742" ht="12.75" hidden="1" customHeight="1" x14ac:dyDescent="0.2"/>
    <row r="30743" ht="12.75" hidden="1" customHeight="1" x14ac:dyDescent="0.2"/>
    <row r="30744" ht="12.75" hidden="1" customHeight="1" x14ac:dyDescent="0.2"/>
    <row r="30745" ht="12.75" hidden="1" customHeight="1" x14ac:dyDescent="0.2"/>
    <row r="30746" ht="12.75" hidden="1" customHeight="1" x14ac:dyDescent="0.2"/>
    <row r="30747" ht="12.75" hidden="1" customHeight="1" x14ac:dyDescent="0.2"/>
    <row r="30748" ht="12.75" hidden="1" customHeight="1" x14ac:dyDescent="0.2"/>
    <row r="30749" ht="12.75" hidden="1" customHeight="1" x14ac:dyDescent="0.2"/>
    <row r="30750" ht="12.75" hidden="1" customHeight="1" x14ac:dyDescent="0.2"/>
    <row r="30751" ht="12.75" hidden="1" customHeight="1" x14ac:dyDescent="0.2"/>
    <row r="30752" ht="12.75" hidden="1" customHeight="1" x14ac:dyDescent="0.2"/>
    <row r="30753" ht="12.75" hidden="1" customHeight="1" x14ac:dyDescent="0.2"/>
    <row r="30754" ht="12.75" hidden="1" customHeight="1" x14ac:dyDescent="0.2"/>
    <row r="30755" ht="12.75" hidden="1" customHeight="1" x14ac:dyDescent="0.2"/>
    <row r="30756" ht="12.75" hidden="1" customHeight="1" x14ac:dyDescent="0.2"/>
    <row r="30757" ht="12.75" hidden="1" customHeight="1" x14ac:dyDescent="0.2"/>
    <row r="30758" ht="12.75" hidden="1" customHeight="1" x14ac:dyDescent="0.2"/>
    <row r="30759" ht="12.75" hidden="1" customHeight="1" x14ac:dyDescent="0.2"/>
    <row r="30760" ht="12.75" hidden="1" customHeight="1" x14ac:dyDescent="0.2"/>
    <row r="30761" ht="12.75" hidden="1" customHeight="1" x14ac:dyDescent="0.2"/>
    <row r="30762" ht="12.75" hidden="1" customHeight="1" x14ac:dyDescent="0.2"/>
    <row r="30763" ht="12.75" hidden="1" customHeight="1" x14ac:dyDescent="0.2"/>
    <row r="30764" ht="12.75" hidden="1" customHeight="1" x14ac:dyDescent="0.2"/>
    <row r="30765" ht="12.75" hidden="1" customHeight="1" x14ac:dyDescent="0.2"/>
    <row r="30766" ht="12.75" hidden="1" customHeight="1" x14ac:dyDescent="0.2"/>
    <row r="30767" ht="12.75" hidden="1" customHeight="1" x14ac:dyDescent="0.2"/>
    <row r="30768" ht="12.75" hidden="1" customHeight="1" x14ac:dyDescent="0.2"/>
    <row r="30769" ht="12.75" hidden="1" customHeight="1" x14ac:dyDescent="0.2"/>
    <row r="30770" ht="12.75" hidden="1" customHeight="1" x14ac:dyDescent="0.2"/>
    <row r="30771" ht="12.75" hidden="1" customHeight="1" x14ac:dyDescent="0.2"/>
    <row r="30772" ht="12.75" hidden="1" customHeight="1" x14ac:dyDescent="0.2"/>
    <row r="30773" ht="12.75" hidden="1" customHeight="1" x14ac:dyDescent="0.2"/>
    <row r="30774" ht="12.75" hidden="1" customHeight="1" x14ac:dyDescent="0.2"/>
    <row r="30775" ht="12.75" hidden="1" customHeight="1" x14ac:dyDescent="0.2"/>
    <row r="30776" ht="12.75" hidden="1" customHeight="1" x14ac:dyDescent="0.2"/>
    <row r="30777" ht="12.75" hidden="1" customHeight="1" x14ac:dyDescent="0.2"/>
    <row r="30778" ht="12.75" hidden="1" customHeight="1" x14ac:dyDescent="0.2"/>
    <row r="30779" ht="12.75" hidden="1" customHeight="1" x14ac:dyDescent="0.2"/>
    <row r="30780" ht="12.75" hidden="1" customHeight="1" x14ac:dyDescent="0.2"/>
    <row r="30781" ht="12.75" hidden="1" customHeight="1" x14ac:dyDescent="0.2"/>
    <row r="30782" ht="12.75" hidden="1" customHeight="1" x14ac:dyDescent="0.2"/>
    <row r="30783" ht="12.75" hidden="1" customHeight="1" x14ac:dyDescent="0.2"/>
    <row r="30784" ht="12.75" hidden="1" customHeight="1" x14ac:dyDescent="0.2"/>
    <row r="30785" ht="12.75" hidden="1" customHeight="1" x14ac:dyDescent="0.2"/>
    <row r="30786" ht="12.75" hidden="1" customHeight="1" x14ac:dyDescent="0.2"/>
    <row r="30787" ht="12.75" hidden="1" customHeight="1" x14ac:dyDescent="0.2"/>
    <row r="30788" ht="12.75" hidden="1" customHeight="1" x14ac:dyDescent="0.2"/>
    <row r="30789" ht="12.75" hidden="1" customHeight="1" x14ac:dyDescent="0.2"/>
    <row r="30790" ht="12.75" hidden="1" customHeight="1" x14ac:dyDescent="0.2"/>
    <row r="30791" ht="12.75" hidden="1" customHeight="1" x14ac:dyDescent="0.2"/>
    <row r="30792" ht="12.75" hidden="1" customHeight="1" x14ac:dyDescent="0.2"/>
    <row r="30793" ht="12.75" hidden="1" customHeight="1" x14ac:dyDescent="0.2"/>
    <row r="30794" ht="12.75" hidden="1" customHeight="1" x14ac:dyDescent="0.2"/>
    <row r="30795" ht="12.75" hidden="1" customHeight="1" x14ac:dyDescent="0.2"/>
    <row r="30796" ht="12.75" hidden="1" customHeight="1" x14ac:dyDescent="0.2"/>
    <row r="30797" ht="12.75" hidden="1" customHeight="1" x14ac:dyDescent="0.2"/>
    <row r="30798" ht="12.75" hidden="1" customHeight="1" x14ac:dyDescent="0.2"/>
    <row r="30799" ht="12.75" hidden="1" customHeight="1" x14ac:dyDescent="0.2"/>
    <row r="30800" ht="12.75" hidden="1" customHeight="1" x14ac:dyDescent="0.2"/>
    <row r="30801" ht="12.75" hidden="1" customHeight="1" x14ac:dyDescent="0.2"/>
    <row r="30802" ht="12.75" hidden="1" customHeight="1" x14ac:dyDescent="0.2"/>
    <row r="30803" ht="12.75" hidden="1" customHeight="1" x14ac:dyDescent="0.2"/>
    <row r="30804" ht="12.75" hidden="1" customHeight="1" x14ac:dyDescent="0.2"/>
    <row r="30805" ht="12.75" hidden="1" customHeight="1" x14ac:dyDescent="0.2"/>
    <row r="30806" ht="12.75" hidden="1" customHeight="1" x14ac:dyDescent="0.2"/>
    <row r="30807" ht="12.75" hidden="1" customHeight="1" x14ac:dyDescent="0.2"/>
    <row r="30808" ht="12.75" hidden="1" customHeight="1" x14ac:dyDescent="0.2"/>
    <row r="30809" ht="12.75" hidden="1" customHeight="1" x14ac:dyDescent="0.2"/>
    <row r="30810" ht="12.75" hidden="1" customHeight="1" x14ac:dyDescent="0.2"/>
    <row r="30811" ht="12.75" hidden="1" customHeight="1" x14ac:dyDescent="0.2"/>
    <row r="30812" ht="12.75" hidden="1" customHeight="1" x14ac:dyDescent="0.2"/>
    <row r="30813" ht="12.75" hidden="1" customHeight="1" x14ac:dyDescent="0.2"/>
    <row r="30814" ht="12.75" hidden="1" customHeight="1" x14ac:dyDescent="0.2"/>
    <row r="30815" ht="12.75" hidden="1" customHeight="1" x14ac:dyDescent="0.2"/>
    <row r="30816" ht="12.75" hidden="1" customHeight="1" x14ac:dyDescent="0.2"/>
    <row r="30817" ht="12.75" hidden="1" customHeight="1" x14ac:dyDescent="0.2"/>
    <row r="30818" ht="12.75" hidden="1" customHeight="1" x14ac:dyDescent="0.2"/>
    <row r="30819" ht="12.75" hidden="1" customHeight="1" x14ac:dyDescent="0.2"/>
    <row r="30820" ht="12.75" hidden="1" customHeight="1" x14ac:dyDescent="0.2"/>
    <row r="30821" ht="12.75" hidden="1" customHeight="1" x14ac:dyDescent="0.2"/>
    <row r="30822" ht="12.75" hidden="1" customHeight="1" x14ac:dyDescent="0.2"/>
    <row r="30823" ht="12.75" hidden="1" customHeight="1" x14ac:dyDescent="0.2"/>
    <row r="30824" ht="12.75" hidden="1" customHeight="1" x14ac:dyDescent="0.2"/>
    <row r="30825" ht="12.75" hidden="1" customHeight="1" x14ac:dyDescent="0.2"/>
    <row r="30826" ht="12.75" hidden="1" customHeight="1" x14ac:dyDescent="0.2"/>
    <row r="30827" ht="12.75" hidden="1" customHeight="1" x14ac:dyDescent="0.2"/>
    <row r="30828" ht="12.75" hidden="1" customHeight="1" x14ac:dyDescent="0.2"/>
    <row r="30829" ht="12.75" hidden="1" customHeight="1" x14ac:dyDescent="0.2"/>
    <row r="30830" ht="12.75" hidden="1" customHeight="1" x14ac:dyDescent="0.2"/>
    <row r="30831" ht="12.75" hidden="1" customHeight="1" x14ac:dyDescent="0.2"/>
    <row r="30832" ht="12.75" hidden="1" customHeight="1" x14ac:dyDescent="0.2"/>
    <row r="30833" ht="12.75" hidden="1" customHeight="1" x14ac:dyDescent="0.2"/>
    <row r="30834" ht="12.75" hidden="1" customHeight="1" x14ac:dyDescent="0.2"/>
    <row r="30835" ht="12.75" hidden="1" customHeight="1" x14ac:dyDescent="0.2"/>
    <row r="30836" ht="12.75" hidden="1" customHeight="1" x14ac:dyDescent="0.2"/>
    <row r="30837" ht="12.75" hidden="1" customHeight="1" x14ac:dyDescent="0.2"/>
    <row r="30838" ht="12.75" hidden="1" customHeight="1" x14ac:dyDescent="0.2"/>
    <row r="30839" ht="12.75" hidden="1" customHeight="1" x14ac:dyDescent="0.2"/>
    <row r="30840" ht="12.75" hidden="1" customHeight="1" x14ac:dyDescent="0.2"/>
    <row r="30841" ht="12.75" hidden="1" customHeight="1" x14ac:dyDescent="0.2"/>
    <row r="30842" ht="12.75" hidden="1" customHeight="1" x14ac:dyDescent="0.2"/>
    <row r="30843" ht="12.75" hidden="1" customHeight="1" x14ac:dyDescent="0.2"/>
    <row r="30844" ht="12.75" hidden="1" customHeight="1" x14ac:dyDescent="0.2"/>
    <row r="30845" ht="12.75" hidden="1" customHeight="1" x14ac:dyDescent="0.2"/>
    <row r="30846" ht="12.75" hidden="1" customHeight="1" x14ac:dyDescent="0.2"/>
    <row r="30847" ht="12.75" hidden="1" customHeight="1" x14ac:dyDescent="0.2"/>
    <row r="30848" ht="12.75" hidden="1" customHeight="1" x14ac:dyDescent="0.2"/>
    <row r="30849" ht="12.75" hidden="1" customHeight="1" x14ac:dyDescent="0.2"/>
    <row r="30850" ht="12.75" hidden="1" customHeight="1" x14ac:dyDescent="0.2"/>
    <row r="30851" ht="12.75" hidden="1" customHeight="1" x14ac:dyDescent="0.2"/>
    <row r="30852" ht="12.75" hidden="1" customHeight="1" x14ac:dyDescent="0.2"/>
    <row r="30853" ht="12.75" hidden="1" customHeight="1" x14ac:dyDescent="0.2"/>
    <row r="30854" ht="12.75" hidden="1" customHeight="1" x14ac:dyDescent="0.2"/>
    <row r="30855" ht="12.75" hidden="1" customHeight="1" x14ac:dyDescent="0.2"/>
    <row r="30856" ht="12.75" hidden="1" customHeight="1" x14ac:dyDescent="0.2"/>
    <row r="30857" ht="12.75" hidden="1" customHeight="1" x14ac:dyDescent="0.2"/>
    <row r="30858" ht="12.75" hidden="1" customHeight="1" x14ac:dyDescent="0.2"/>
    <row r="30859" ht="12.75" hidden="1" customHeight="1" x14ac:dyDescent="0.2"/>
    <row r="30860" ht="12.75" hidden="1" customHeight="1" x14ac:dyDescent="0.2"/>
    <row r="30861" ht="12.75" hidden="1" customHeight="1" x14ac:dyDescent="0.2"/>
    <row r="30862" ht="12.75" hidden="1" customHeight="1" x14ac:dyDescent="0.2"/>
    <row r="30863" ht="12.75" hidden="1" customHeight="1" x14ac:dyDescent="0.2"/>
    <row r="30864" ht="12.75" hidden="1" customHeight="1" x14ac:dyDescent="0.2"/>
    <row r="30865" ht="12.75" hidden="1" customHeight="1" x14ac:dyDescent="0.2"/>
    <row r="30866" ht="12.75" hidden="1" customHeight="1" x14ac:dyDescent="0.2"/>
    <row r="30867" ht="12.75" hidden="1" customHeight="1" x14ac:dyDescent="0.2"/>
    <row r="30868" ht="12.75" hidden="1" customHeight="1" x14ac:dyDescent="0.2"/>
    <row r="30869" ht="12.75" hidden="1" customHeight="1" x14ac:dyDescent="0.2"/>
    <row r="30870" ht="12.75" hidden="1" customHeight="1" x14ac:dyDescent="0.2"/>
    <row r="30871" ht="12.75" hidden="1" customHeight="1" x14ac:dyDescent="0.2"/>
    <row r="30872" ht="12.75" hidden="1" customHeight="1" x14ac:dyDescent="0.2"/>
    <row r="30873" ht="12.75" hidden="1" customHeight="1" x14ac:dyDescent="0.2"/>
    <row r="30874" ht="12.75" hidden="1" customHeight="1" x14ac:dyDescent="0.2"/>
    <row r="30875" ht="12.75" hidden="1" customHeight="1" x14ac:dyDescent="0.2"/>
    <row r="30876" ht="12.75" hidden="1" customHeight="1" x14ac:dyDescent="0.2"/>
    <row r="30877" ht="12.75" hidden="1" customHeight="1" x14ac:dyDescent="0.2"/>
    <row r="30878" ht="12.75" hidden="1" customHeight="1" x14ac:dyDescent="0.2"/>
    <row r="30879" ht="12.75" hidden="1" customHeight="1" x14ac:dyDescent="0.2"/>
    <row r="30880" ht="12.75" hidden="1" customHeight="1" x14ac:dyDescent="0.2"/>
    <row r="30881" ht="12.75" hidden="1" customHeight="1" x14ac:dyDescent="0.2"/>
    <row r="30882" ht="12.75" hidden="1" customHeight="1" x14ac:dyDescent="0.2"/>
    <row r="30883" ht="12.75" hidden="1" customHeight="1" x14ac:dyDescent="0.2"/>
    <row r="30884" ht="12.75" hidden="1" customHeight="1" x14ac:dyDescent="0.2"/>
    <row r="30885" ht="12.75" hidden="1" customHeight="1" x14ac:dyDescent="0.2"/>
    <row r="30886" ht="12.75" hidden="1" customHeight="1" x14ac:dyDescent="0.2"/>
    <row r="30887" ht="12.75" hidden="1" customHeight="1" x14ac:dyDescent="0.2"/>
    <row r="30888" ht="12.75" hidden="1" customHeight="1" x14ac:dyDescent="0.2"/>
    <row r="30889" ht="12.75" hidden="1" customHeight="1" x14ac:dyDescent="0.2"/>
    <row r="30890" ht="12.75" hidden="1" customHeight="1" x14ac:dyDescent="0.2"/>
    <row r="30891" ht="12.75" hidden="1" customHeight="1" x14ac:dyDescent="0.2"/>
    <row r="30892" ht="12.75" hidden="1" customHeight="1" x14ac:dyDescent="0.2"/>
    <row r="30893" ht="12.75" hidden="1" customHeight="1" x14ac:dyDescent="0.2"/>
    <row r="30894" ht="12.75" hidden="1" customHeight="1" x14ac:dyDescent="0.2"/>
    <row r="30895" ht="12.75" hidden="1" customHeight="1" x14ac:dyDescent="0.2"/>
    <row r="30896" ht="12.75" hidden="1" customHeight="1" x14ac:dyDescent="0.2"/>
    <row r="30897" ht="12.75" hidden="1" customHeight="1" x14ac:dyDescent="0.2"/>
    <row r="30898" ht="12.75" hidden="1" customHeight="1" x14ac:dyDescent="0.2"/>
    <row r="30899" ht="12.75" hidden="1" customHeight="1" x14ac:dyDescent="0.2"/>
    <row r="30900" ht="12.75" hidden="1" customHeight="1" x14ac:dyDescent="0.2"/>
    <row r="30901" ht="12.75" hidden="1" customHeight="1" x14ac:dyDescent="0.2"/>
    <row r="30902" ht="12.75" hidden="1" customHeight="1" x14ac:dyDescent="0.2"/>
    <row r="30903" ht="12.75" hidden="1" customHeight="1" x14ac:dyDescent="0.2"/>
    <row r="30904" ht="12.75" hidden="1" customHeight="1" x14ac:dyDescent="0.2"/>
    <row r="30905" ht="12.75" hidden="1" customHeight="1" x14ac:dyDescent="0.2"/>
    <row r="30906" ht="12.75" hidden="1" customHeight="1" x14ac:dyDescent="0.2"/>
    <row r="30907" ht="12.75" hidden="1" customHeight="1" x14ac:dyDescent="0.2"/>
    <row r="30908" ht="12.75" hidden="1" customHeight="1" x14ac:dyDescent="0.2"/>
    <row r="30909" ht="12.75" hidden="1" customHeight="1" x14ac:dyDescent="0.2"/>
    <row r="30910" ht="12.75" hidden="1" customHeight="1" x14ac:dyDescent="0.2"/>
    <row r="30911" ht="12.75" hidden="1" customHeight="1" x14ac:dyDescent="0.2"/>
    <row r="30912" ht="12.75" hidden="1" customHeight="1" x14ac:dyDescent="0.2"/>
    <row r="30913" ht="12.75" hidden="1" customHeight="1" x14ac:dyDescent="0.2"/>
    <row r="30914" ht="12.75" hidden="1" customHeight="1" x14ac:dyDescent="0.2"/>
    <row r="30915" ht="12.75" hidden="1" customHeight="1" x14ac:dyDescent="0.2"/>
    <row r="30916" ht="12.75" hidden="1" customHeight="1" x14ac:dyDescent="0.2"/>
    <row r="30917" ht="12.75" hidden="1" customHeight="1" x14ac:dyDescent="0.2"/>
    <row r="30918" ht="12.75" hidden="1" customHeight="1" x14ac:dyDescent="0.2"/>
    <row r="30919" ht="12.75" hidden="1" customHeight="1" x14ac:dyDescent="0.2"/>
    <row r="30920" ht="12.75" hidden="1" customHeight="1" x14ac:dyDescent="0.2"/>
    <row r="30921" ht="12.75" hidden="1" customHeight="1" x14ac:dyDescent="0.2"/>
    <row r="30922" ht="12.75" hidden="1" customHeight="1" x14ac:dyDescent="0.2"/>
    <row r="30923" ht="12.75" hidden="1" customHeight="1" x14ac:dyDescent="0.2"/>
    <row r="30924" ht="12.75" hidden="1" customHeight="1" x14ac:dyDescent="0.2"/>
    <row r="30925" ht="12.75" hidden="1" customHeight="1" x14ac:dyDescent="0.2"/>
    <row r="30926" ht="12.75" hidden="1" customHeight="1" x14ac:dyDescent="0.2"/>
    <row r="30927" ht="12.75" hidden="1" customHeight="1" x14ac:dyDescent="0.2"/>
    <row r="30928" ht="12.75" hidden="1" customHeight="1" x14ac:dyDescent="0.2"/>
    <row r="30929" ht="12.75" hidden="1" customHeight="1" x14ac:dyDescent="0.2"/>
    <row r="30930" ht="12.75" hidden="1" customHeight="1" x14ac:dyDescent="0.2"/>
    <row r="30931" ht="12.75" hidden="1" customHeight="1" x14ac:dyDescent="0.2"/>
    <row r="30932" ht="12.75" hidden="1" customHeight="1" x14ac:dyDescent="0.2"/>
    <row r="30933" ht="12.75" hidden="1" customHeight="1" x14ac:dyDescent="0.2"/>
    <row r="30934" ht="12.75" hidden="1" customHeight="1" x14ac:dyDescent="0.2"/>
    <row r="30935" ht="12.75" hidden="1" customHeight="1" x14ac:dyDescent="0.2"/>
    <row r="30936" ht="12.75" hidden="1" customHeight="1" x14ac:dyDescent="0.2"/>
    <row r="30937" ht="12.75" hidden="1" customHeight="1" x14ac:dyDescent="0.2"/>
    <row r="30938" ht="12.75" hidden="1" customHeight="1" x14ac:dyDescent="0.2"/>
    <row r="30939" ht="12.75" hidden="1" customHeight="1" x14ac:dyDescent="0.2"/>
    <row r="30940" ht="12.75" hidden="1" customHeight="1" x14ac:dyDescent="0.2"/>
    <row r="30941" ht="12.75" hidden="1" customHeight="1" x14ac:dyDescent="0.2"/>
    <row r="30942" ht="12.75" hidden="1" customHeight="1" x14ac:dyDescent="0.2"/>
    <row r="30943" ht="12.75" hidden="1" customHeight="1" x14ac:dyDescent="0.2"/>
    <row r="30944" ht="12.75" hidden="1" customHeight="1" x14ac:dyDescent="0.2"/>
    <row r="30945" ht="12.75" hidden="1" customHeight="1" x14ac:dyDescent="0.2"/>
    <row r="30946" ht="12.75" hidden="1" customHeight="1" x14ac:dyDescent="0.2"/>
    <row r="30947" ht="12.75" hidden="1" customHeight="1" x14ac:dyDescent="0.2"/>
    <row r="30948" ht="12.75" hidden="1" customHeight="1" x14ac:dyDescent="0.2"/>
    <row r="30949" ht="12.75" hidden="1" customHeight="1" x14ac:dyDescent="0.2"/>
    <row r="30950" ht="12.75" hidden="1" customHeight="1" x14ac:dyDescent="0.2"/>
    <row r="30951" ht="12.75" hidden="1" customHeight="1" x14ac:dyDescent="0.2"/>
    <row r="30952" ht="12.75" hidden="1" customHeight="1" x14ac:dyDescent="0.2"/>
    <row r="30953" ht="12.75" hidden="1" customHeight="1" x14ac:dyDescent="0.2"/>
    <row r="30954" ht="12.75" hidden="1" customHeight="1" x14ac:dyDescent="0.2"/>
    <row r="30955" ht="12.75" hidden="1" customHeight="1" x14ac:dyDescent="0.2"/>
    <row r="30956" ht="12.75" hidden="1" customHeight="1" x14ac:dyDescent="0.2"/>
    <row r="30957" ht="12.75" hidden="1" customHeight="1" x14ac:dyDescent="0.2"/>
    <row r="30958" ht="12.75" hidden="1" customHeight="1" x14ac:dyDescent="0.2"/>
    <row r="30959" ht="12.75" hidden="1" customHeight="1" x14ac:dyDescent="0.2"/>
    <row r="30960" ht="12.75" hidden="1" customHeight="1" x14ac:dyDescent="0.2"/>
    <row r="30961" ht="12.75" hidden="1" customHeight="1" x14ac:dyDescent="0.2"/>
    <row r="30962" ht="12.75" hidden="1" customHeight="1" x14ac:dyDescent="0.2"/>
    <row r="30963" ht="12.75" hidden="1" customHeight="1" x14ac:dyDescent="0.2"/>
    <row r="30964" ht="12.75" hidden="1" customHeight="1" x14ac:dyDescent="0.2"/>
    <row r="30965" ht="12.75" hidden="1" customHeight="1" x14ac:dyDescent="0.2"/>
    <row r="30966" ht="12.75" hidden="1" customHeight="1" x14ac:dyDescent="0.2"/>
    <row r="30967" ht="12.75" hidden="1" customHeight="1" x14ac:dyDescent="0.2"/>
    <row r="30968" ht="12.75" hidden="1" customHeight="1" x14ac:dyDescent="0.2"/>
    <row r="30969" ht="12.75" hidden="1" customHeight="1" x14ac:dyDescent="0.2"/>
    <row r="30970" ht="12.75" hidden="1" customHeight="1" x14ac:dyDescent="0.2"/>
    <row r="30971" ht="12.75" hidden="1" customHeight="1" x14ac:dyDescent="0.2"/>
    <row r="30972" ht="12.75" hidden="1" customHeight="1" x14ac:dyDescent="0.2"/>
    <row r="30973" ht="12.75" hidden="1" customHeight="1" x14ac:dyDescent="0.2"/>
    <row r="30974" ht="12.75" hidden="1" customHeight="1" x14ac:dyDescent="0.2"/>
    <row r="30975" ht="12.75" hidden="1" customHeight="1" x14ac:dyDescent="0.2"/>
    <row r="30976" ht="12.75" hidden="1" customHeight="1" x14ac:dyDescent="0.2"/>
    <row r="30977" ht="12.75" hidden="1" customHeight="1" x14ac:dyDescent="0.2"/>
    <row r="30978" ht="12.75" hidden="1" customHeight="1" x14ac:dyDescent="0.2"/>
    <row r="30979" ht="12.75" hidden="1" customHeight="1" x14ac:dyDescent="0.2"/>
    <row r="30980" ht="12.75" hidden="1" customHeight="1" x14ac:dyDescent="0.2"/>
    <row r="30981" ht="12.75" hidden="1" customHeight="1" x14ac:dyDescent="0.2"/>
    <row r="30982" ht="12.75" hidden="1" customHeight="1" x14ac:dyDescent="0.2"/>
    <row r="30983" ht="12.75" hidden="1" customHeight="1" x14ac:dyDescent="0.2"/>
    <row r="30984" ht="12.75" hidden="1" customHeight="1" x14ac:dyDescent="0.2"/>
    <row r="30985" ht="12.75" hidden="1" customHeight="1" x14ac:dyDescent="0.2"/>
    <row r="30986" ht="12.75" hidden="1" customHeight="1" x14ac:dyDescent="0.2"/>
    <row r="30987" ht="12.75" hidden="1" customHeight="1" x14ac:dyDescent="0.2"/>
    <row r="30988" ht="12.75" hidden="1" customHeight="1" x14ac:dyDescent="0.2"/>
    <row r="30989" ht="12.75" hidden="1" customHeight="1" x14ac:dyDescent="0.2"/>
    <row r="30990" ht="12.75" hidden="1" customHeight="1" x14ac:dyDescent="0.2"/>
    <row r="30991" ht="12.75" hidden="1" customHeight="1" x14ac:dyDescent="0.2"/>
    <row r="30992" ht="12.75" hidden="1" customHeight="1" x14ac:dyDescent="0.2"/>
    <row r="30993" ht="12.75" hidden="1" customHeight="1" x14ac:dyDescent="0.2"/>
    <row r="30994" ht="12.75" hidden="1" customHeight="1" x14ac:dyDescent="0.2"/>
    <row r="30995" ht="12.75" hidden="1" customHeight="1" x14ac:dyDescent="0.2"/>
    <row r="30996" ht="12.75" hidden="1" customHeight="1" x14ac:dyDescent="0.2"/>
    <row r="30997" ht="12.75" hidden="1" customHeight="1" x14ac:dyDescent="0.2"/>
    <row r="30998" ht="12.75" hidden="1" customHeight="1" x14ac:dyDescent="0.2"/>
    <row r="30999" ht="12.75" hidden="1" customHeight="1" x14ac:dyDescent="0.2"/>
    <row r="31000" ht="12.75" hidden="1" customHeight="1" x14ac:dyDescent="0.2"/>
    <row r="31001" ht="12.75" hidden="1" customHeight="1" x14ac:dyDescent="0.2"/>
    <row r="31002" ht="12.75" hidden="1" customHeight="1" x14ac:dyDescent="0.2"/>
    <row r="31003" ht="12.75" hidden="1" customHeight="1" x14ac:dyDescent="0.2"/>
    <row r="31004" ht="12.75" hidden="1" customHeight="1" x14ac:dyDescent="0.2"/>
    <row r="31005" ht="12.75" hidden="1" customHeight="1" x14ac:dyDescent="0.2"/>
    <row r="31006" ht="12.75" hidden="1" customHeight="1" x14ac:dyDescent="0.2"/>
    <row r="31007" ht="12.75" hidden="1" customHeight="1" x14ac:dyDescent="0.2"/>
    <row r="31008" ht="12.75" hidden="1" customHeight="1" x14ac:dyDescent="0.2"/>
    <row r="31009" ht="12.75" hidden="1" customHeight="1" x14ac:dyDescent="0.2"/>
    <row r="31010" ht="12.75" hidden="1" customHeight="1" x14ac:dyDescent="0.2"/>
    <row r="31011" ht="12.75" hidden="1" customHeight="1" x14ac:dyDescent="0.2"/>
    <row r="31012" ht="12.75" hidden="1" customHeight="1" x14ac:dyDescent="0.2"/>
    <row r="31013" ht="12.75" hidden="1" customHeight="1" x14ac:dyDescent="0.2"/>
    <row r="31014" ht="12.75" hidden="1" customHeight="1" x14ac:dyDescent="0.2"/>
    <row r="31015" ht="12.75" hidden="1" customHeight="1" x14ac:dyDescent="0.2"/>
    <row r="31016" ht="12.75" hidden="1" customHeight="1" x14ac:dyDescent="0.2"/>
    <row r="31017" ht="12.75" hidden="1" customHeight="1" x14ac:dyDescent="0.2"/>
    <row r="31018" ht="12.75" hidden="1" customHeight="1" x14ac:dyDescent="0.2"/>
    <row r="31019" ht="12.75" hidden="1" customHeight="1" x14ac:dyDescent="0.2"/>
    <row r="31020" ht="12.75" hidden="1" customHeight="1" x14ac:dyDescent="0.2"/>
    <row r="31021" ht="12.75" hidden="1" customHeight="1" x14ac:dyDescent="0.2"/>
    <row r="31022" ht="12.75" hidden="1" customHeight="1" x14ac:dyDescent="0.2"/>
    <row r="31023" ht="12.75" hidden="1" customHeight="1" x14ac:dyDescent="0.2"/>
    <row r="31024" ht="12.75" hidden="1" customHeight="1" x14ac:dyDescent="0.2"/>
    <row r="31025" ht="12.75" hidden="1" customHeight="1" x14ac:dyDescent="0.2"/>
    <row r="31026" ht="12.75" hidden="1" customHeight="1" x14ac:dyDescent="0.2"/>
    <row r="31027" ht="12.75" hidden="1" customHeight="1" x14ac:dyDescent="0.2"/>
    <row r="31028" ht="12.75" hidden="1" customHeight="1" x14ac:dyDescent="0.2"/>
    <row r="31029" ht="12.75" hidden="1" customHeight="1" x14ac:dyDescent="0.2"/>
    <row r="31030" ht="12.75" hidden="1" customHeight="1" x14ac:dyDescent="0.2"/>
    <row r="31031" ht="12.75" hidden="1" customHeight="1" x14ac:dyDescent="0.2"/>
    <row r="31032" ht="12.75" hidden="1" customHeight="1" x14ac:dyDescent="0.2"/>
    <row r="31033" ht="12.75" hidden="1" customHeight="1" x14ac:dyDescent="0.2"/>
    <row r="31034" ht="12.75" hidden="1" customHeight="1" x14ac:dyDescent="0.2"/>
    <row r="31035" ht="12.75" hidden="1" customHeight="1" x14ac:dyDescent="0.2"/>
    <row r="31036" ht="12.75" hidden="1" customHeight="1" x14ac:dyDescent="0.2"/>
    <row r="31037" ht="12.75" hidden="1" customHeight="1" x14ac:dyDescent="0.2"/>
    <row r="31038" ht="12.75" hidden="1" customHeight="1" x14ac:dyDescent="0.2"/>
    <row r="31039" ht="12.75" hidden="1" customHeight="1" x14ac:dyDescent="0.2"/>
    <row r="31040" ht="12.75" hidden="1" customHeight="1" x14ac:dyDescent="0.2"/>
    <row r="31041" ht="12.75" hidden="1" customHeight="1" x14ac:dyDescent="0.2"/>
    <row r="31042" ht="12.75" hidden="1" customHeight="1" x14ac:dyDescent="0.2"/>
    <row r="31043" ht="12.75" hidden="1" customHeight="1" x14ac:dyDescent="0.2"/>
    <row r="31044" ht="12.75" hidden="1" customHeight="1" x14ac:dyDescent="0.2"/>
    <row r="31045" ht="12.75" hidden="1" customHeight="1" x14ac:dyDescent="0.2"/>
    <row r="31046" ht="12.75" hidden="1" customHeight="1" x14ac:dyDescent="0.2"/>
    <row r="31047" ht="12.75" hidden="1" customHeight="1" x14ac:dyDescent="0.2"/>
    <row r="31048" ht="12.75" hidden="1" customHeight="1" x14ac:dyDescent="0.2"/>
    <row r="31049" ht="12.75" hidden="1" customHeight="1" x14ac:dyDescent="0.2"/>
    <row r="31050" ht="12.75" hidden="1" customHeight="1" x14ac:dyDescent="0.2"/>
    <row r="31051" ht="12.75" hidden="1" customHeight="1" x14ac:dyDescent="0.2"/>
    <row r="31052" ht="12.75" hidden="1" customHeight="1" x14ac:dyDescent="0.2"/>
    <row r="31053" ht="12.75" hidden="1" customHeight="1" x14ac:dyDescent="0.2"/>
    <row r="31054" ht="12.75" hidden="1" customHeight="1" x14ac:dyDescent="0.2"/>
    <row r="31055" ht="12.75" hidden="1" customHeight="1" x14ac:dyDescent="0.2"/>
    <row r="31056" ht="12.75" hidden="1" customHeight="1" x14ac:dyDescent="0.2"/>
    <row r="31057" ht="12.75" hidden="1" customHeight="1" x14ac:dyDescent="0.2"/>
    <row r="31058" ht="12.75" hidden="1" customHeight="1" x14ac:dyDescent="0.2"/>
    <row r="31059" ht="12.75" hidden="1" customHeight="1" x14ac:dyDescent="0.2"/>
    <row r="31060" ht="12.75" hidden="1" customHeight="1" x14ac:dyDescent="0.2"/>
    <row r="31061" ht="12.75" hidden="1" customHeight="1" x14ac:dyDescent="0.2"/>
    <row r="31062" ht="12.75" hidden="1" customHeight="1" x14ac:dyDescent="0.2"/>
    <row r="31063" ht="12.75" hidden="1" customHeight="1" x14ac:dyDescent="0.2"/>
    <row r="31064" ht="12.75" hidden="1" customHeight="1" x14ac:dyDescent="0.2"/>
    <row r="31065" ht="12.75" hidden="1" customHeight="1" x14ac:dyDescent="0.2"/>
    <row r="31066" ht="12.75" hidden="1" customHeight="1" x14ac:dyDescent="0.2"/>
    <row r="31067" ht="12.75" hidden="1" customHeight="1" x14ac:dyDescent="0.2"/>
    <row r="31068" ht="12.75" hidden="1" customHeight="1" x14ac:dyDescent="0.2"/>
    <row r="31069" ht="12.75" hidden="1" customHeight="1" x14ac:dyDescent="0.2"/>
    <row r="31070" ht="12.75" hidden="1" customHeight="1" x14ac:dyDescent="0.2"/>
    <row r="31071" ht="12.75" hidden="1" customHeight="1" x14ac:dyDescent="0.2"/>
    <row r="31072" ht="12.75" hidden="1" customHeight="1" x14ac:dyDescent="0.2"/>
    <row r="31073" ht="12.75" hidden="1" customHeight="1" x14ac:dyDescent="0.2"/>
    <row r="31074" ht="12.75" hidden="1" customHeight="1" x14ac:dyDescent="0.2"/>
    <row r="31075" ht="12.75" hidden="1" customHeight="1" x14ac:dyDescent="0.2"/>
    <row r="31076" ht="12.75" hidden="1" customHeight="1" x14ac:dyDescent="0.2"/>
    <row r="31077" ht="12.75" hidden="1" customHeight="1" x14ac:dyDescent="0.2"/>
    <row r="31078" ht="12.75" hidden="1" customHeight="1" x14ac:dyDescent="0.2"/>
    <row r="31079" ht="12.75" hidden="1" customHeight="1" x14ac:dyDescent="0.2"/>
    <row r="31080" ht="12.75" hidden="1" customHeight="1" x14ac:dyDescent="0.2"/>
    <row r="31081" ht="12.75" hidden="1" customHeight="1" x14ac:dyDescent="0.2"/>
    <row r="31082" ht="12.75" hidden="1" customHeight="1" x14ac:dyDescent="0.2"/>
    <row r="31083" ht="12.75" hidden="1" customHeight="1" x14ac:dyDescent="0.2"/>
    <row r="31084" ht="12.75" hidden="1" customHeight="1" x14ac:dyDescent="0.2"/>
    <row r="31085" ht="12.75" hidden="1" customHeight="1" x14ac:dyDescent="0.2"/>
    <row r="31086" ht="12.75" hidden="1" customHeight="1" x14ac:dyDescent="0.2"/>
    <row r="31087" ht="12.75" hidden="1" customHeight="1" x14ac:dyDescent="0.2"/>
    <row r="31088" ht="12.75" hidden="1" customHeight="1" x14ac:dyDescent="0.2"/>
    <row r="31089" ht="12.75" hidden="1" customHeight="1" x14ac:dyDescent="0.2"/>
    <row r="31090" ht="12.75" hidden="1" customHeight="1" x14ac:dyDescent="0.2"/>
    <row r="31091" ht="12.75" hidden="1" customHeight="1" x14ac:dyDescent="0.2"/>
    <row r="31092" ht="12.75" hidden="1" customHeight="1" x14ac:dyDescent="0.2"/>
    <row r="31093" ht="12.75" hidden="1" customHeight="1" x14ac:dyDescent="0.2"/>
    <row r="31094" ht="12.75" hidden="1" customHeight="1" x14ac:dyDescent="0.2"/>
    <row r="31095" ht="12.75" hidden="1" customHeight="1" x14ac:dyDescent="0.2"/>
    <row r="31096" ht="12.75" hidden="1" customHeight="1" x14ac:dyDescent="0.2"/>
    <row r="31097" ht="12.75" hidden="1" customHeight="1" x14ac:dyDescent="0.2"/>
    <row r="31098" ht="12.75" hidden="1" customHeight="1" x14ac:dyDescent="0.2"/>
    <row r="31099" ht="12.75" hidden="1" customHeight="1" x14ac:dyDescent="0.2"/>
    <row r="31100" ht="12.75" hidden="1" customHeight="1" x14ac:dyDescent="0.2"/>
    <row r="31101" ht="12.75" hidden="1" customHeight="1" x14ac:dyDescent="0.2"/>
    <row r="31102" ht="12.75" hidden="1" customHeight="1" x14ac:dyDescent="0.2"/>
    <row r="31103" ht="12.75" hidden="1" customHeight="1" x14ac:dyDescent="0.2"/>
    <row r="31104" ht="12.75" hidden="1" customHeight="1" x14ac:dyDescent="0.2"/>
    <row r="31105" ht="12.75" hidden="1" customHeight="1" x14ac:dyDescent="0.2"/>
    <row r="31106" ht="12.75" hidden="1" customHeight="1" x14ac:dyDescent="0.2"/>
    <row r="31107" ht="12.75" hidden="1" customHeight="1" x14ac:dyDescent="0.2"/>
    <row r="31108" ht="12.75" hidden="1" customHeight="1" x14ac:dyDescent="0.2"/>
    <row r="31109" ht="12.75" hidden="1" customHeight="1" x14ac:dyDescent="0.2"/>
    <row r="31110" ht="12.75" hidden="1" customHeight="1" x14ac:dyDescent="0.2"/>
    <row r="31111" ht="12.75" hidden="1" customHeight="1" x14ac:dyDescent="0.2"/>
    <row r="31112" ht="12.75" hidden="1" customHeight="1" x14ac:dyDescent="0.2"/>
    <row r="31113" ht="12.75" hidden="1" customHeight="1" x14ac:dyDescent="0.2"/>
    <row r="31114" ht="12.75" hidden="1" customHeight="1" x14ac:dyDescent="0.2"/>
    <row r="31115" ht="12.75" hidden="1" customHeight="1" x14ac:dyDescent="0.2"/>
    <row r="31116" ht="12.75" hidden="1" customHeight="1" x14ac:dyDescent="0.2"/>
    <row r="31117" ht="12.75" hidden="1" customHeight="1" x14ac:dyDescent="0.2"/>
    <row r="31118" ht="12.75" hidden="1" customHeight="1" x14ac:dyDescent="0.2"/>
    <row r="31119" ht="12.75" hidden="1" customHeight="1" x14ac:dyDescent="0.2"/>
    <row r="31120" ht="12.75" hidden="1" customHeight="1" x14ac:dyDescent="0.2"/>
    <row r="31121" ht="12.75" hidden="1" customHeight="1" x14ac:dyDescent="0.2"/>
    <row r="31122" ht="12.75" hidden="1" customHeight="1" x14ac:dyDescent="0.2"/>
    <row r="31123" ht="12.75" hidden="1" customHeight="1" x14ac:dyDescent="0.2"/>
    <row r="31124" ht="12.75" hidden="1" customHeight="1" x14ac:dyDescent="0.2"/>
    <row r="31125" ht="12.75" hidden="1" customHeight="1" x14ac:dyDescent="0.2"/>
    <row r="31126" ht="12.75" hidden="1" customHeight="1" x14ac:dyDescent="0.2"/>
    <row r="31127" ht="12.75" hidden="1" customHeight="1" x14ac:dyDescent="0.2"/>
    <row r="31128" ht="12.75" hidden="1" customHeight="1" x14ac:dyDescent="0.2"/>
    <row r="31129" ht="12.75" hidden="1" customHeight="1" x14ac:dyDescent="0.2"/>
    <row r="31130" ht="12.75" hidden="1" customHeight="1" x14ac:dyDescent="0.2"/>
    <row r="31131" ht="12.75" hidden="1" customHeight="1" x14ac:dyDescent="0.2"/>
    <row r="31132" ht="12.75" hidden="1" customHeight="1" x14ac:dyDescent="0.2"/>
    <row r="31133" ht="12.75" hidden="1" customHeight="1" x14ac:dyDescent="0.2"/>
    <row r="31134" ht="12.75" hidden="1" customHeight="1" x14ac:dyDescent="0.2"/>
    <row r="31135" ht="12.75" hidden="1" customHeight="1" x14ac:dyDescent="0.2"/>
    <row r="31136" ht="12.75" hidden="1" customHeight="1" x14ac:dyDescent="0.2"/>
    <row r="31137" ht="12.75" hidden="1" customHeight="1" x14ac:dyDescent="0.2"/>
    <row r="31138" ht="12.75" hidden="1" customHeight="1" x14ac:dyDescent="0.2"/>
    <row r="31139" ht="12.75" hidden="1" customHeight="1" x14ac:dyDescent="0.2"/>
    <row r="31140" ht="12.75" hidden="1" customHeight="1" x14ac:dyDescent="0.2"/>
    <row r="31141" ht="12.75" hidden="1" customHeight="1" x14ac:dyDescent="0.2"/>
    <row r="31142" ht="12.75" hidden="1" customHeight="1" x14ac:dyDescent="0.2"/>
    <row r="31143" ht="12.75" hidden="1" customHeight="1" x14ac:dyDescent="0.2"/>
    <row r="31144" ht="12.75" hidden="1" customHeight="1" x14ac:dyDescent="0.2"/>
    <row r="31145" ht="12.75" hidden="1" customHeight="1" x14ac:dyDescent="0.2"/>
    <row r="31146" ht="12.75" hidden="1" customHeight="1" x14ac:dyDescent="0.2"/>
    <row r="31147" ht="12.75" hidden="1" customHeight="1" x14ac:dyDescent="0.2"/>
    <row r="31148" ht="12.75" hidden="1" customHeight="1" x14ac:dyDescent="0.2"/>
    <row r="31149" ht="12.75" hidden="1" customHeight="1" x14ac:dyDescent="0.2"/>
    <row r="31150" ht="12.75" hidden="1" customHeight="1" x14ac:dyDescent="0.2"/>
    <row r="31151" ht="12.75" hidden="1" customHeight="1" x14ac:dyDescent="0.2"/>
    <row r="31152" ht="12.75" hidden="1" customHeight="1" x14ac:dyDescent="0.2"/>
    <row r="31153" ht="12.75" hidden="1" customHeight="1" x14ac:dyDescent="0.2"/>
    <row r="31154" ht="12.75" hidden="1" customHeight="1" x14ac:dyDescent="0.2"/>
    <row r="31155" ht="12.75" hidden="1" customHeight="1" x14ac:dyDescent="0.2"/>
    <row r="31156" ht="12.75" hidden="1" customHeight="1" x14ac:dyDescent="0.2"/>
    <row r="31157" ht="12.75" hidden="1" customHeight="1" x14ac:dyDescent="0.2"/>
    <row r="31158" ht="12.75" hidden="1" customHeight="1" x14ac:dyDescent="0.2"/>
    <row r="31159" ht="12.75" hidden="1" customHeight="1" x14ac:dyDescent="0.2"/>
    <row r="31160" ht="12.75" hidden="1" customHeight="1" x14ac:dyDescent="0.2"/>
    <row r="31161" ht="12.75" hidden="1" customHeight="1" x14ac:dyDescent="0.2"/>
    <row r="31162" ht="12.75" hidden="1" customHeight="1" x14ac:dyDescent="0.2"/>
    <row r="31163" ht="12.75" hidden="1" customHeight="1" x14ac:dyDescent="0.2"/>
    <row r="31164" ht="12.75" hidden="1" customHeight="1" x14ac:dyDescent="0.2"/>
    <row r="31165" ht="12.75" hidden="1" customHeight="1" x14ac:dyDescent="0.2"/>
    <row r="31166" ht="12.75" hidden="1" customHeight="1" x14ac:dyDescent="0.2"/>
    <row r="31167" ht="12.75" hidden="1" customHeight="1" x14ac:dyDescent="0.2"/>
    <row r="31168" ht="12.75" hidden="1" customHeight="1" x14ac:dyDescent="0.2"/>
    <row r="31169" ht="12.75" hidden="1" customHeight="1" x14ac:dyDescent="0.2"/>
    <row r="31170" ht="12.75" hidden="1" customHeight="1" x14ac:dyDescent="0.2"/>
    <row r="31171" ht="12.75" hidden="1" customHeight="1" x14ac:dyDescent="0.2"/>
    <row r="31172" ht="12.75" hidden="1" customHeight="1" x14ac:dyDescent="0.2"/>
    <row r="31173" ht="12.75" hidden="1" customHeight="1" x14ac:dyDescent="0.2"/>
    <row r="31174" ht="12.75" hidden="1" customHeight="1" x14ac:dyDescent="0.2"/>
    <row r="31175" ht="12.75" hidden="1" customHeight="1" x14ac:dyDescent="0.2"/>
    <row r="31176" ht="12.75" hidden="1" customHeight="1" x14ac:dyDescent="0.2"/>
    <row r="31177" ht="12.75" hidden="1" customHeight="1" x14ac:dyDescent="0.2"/>
    <row r="31178" ht="12.75" hidden="1" customHeight="1" x14ac:dyDescent="0.2"/>
    <row r="31179" ht="12.75" hidden="1" customHeight="1" x14ac:dyDescent="0.2"/>
    <row r="31180" ht="12.75" hidden="1" customHeight="1" x14ac:dyDescent="0.2"/>
    <row r="31181" ht="12.75" hidden="1" customHeight="1" x14ac:dyDescent="0.2"/>
    <row r="31182" ht="12.75" hidden="1" customHeight="1" x14ac:dyDescent="0.2"/>
    <row r="31183" ht="12.75" hidden="1" customHeight="1" x14ac:dyDescent="0.2"/>
    <row r="31184" ht="12.75" hidden="1" customHeight="1" x14ac:dyDescent="0.2"/>
    <row r="31185" ht="12.75" hidden="1" customHeight="1" x14ac:dyDescent="0.2"/>
    <row r="31186" ht="12.75" hidden="1" customHeight="1" x14ac:dyDescent="0.2"/>
    <row r="31187" ht="12.75" hidden="1" customHeight="1" x14ac:dyDescent="0.2"/>
    <row r="31188" ht="12.75" hidden="1" customHeight="1" x14ac:dyDescent="0.2"/>
    <row r="31189" ht="12.75" hidden="1" customHeight="1" x14ac:dyDescent="0.2"/>
    <row r="31190" ht="12.75" hidden="1" customHeight="1" x14ac:dyDescent="0.2"/>
    <row r="31191" ht="12.75" hidden="1" customHeight="1" x14ac:dyDescent="0.2"/>
    <row r="31192" ht="12.75" hidden="1" customHeight="1" x14ac:dyDescent="0.2"/>
    <row r="31193" ht="12.75" hidden="1" customHeight="1" x14ac:dyDescent="0.2"/>
    <row r="31194" ht="12.75" hidden="1" customHeight="1" x14ac:dyDescent="0.2"/>
    <row r="31195" ht="12.75" hidden="1" customHeight="1" x14ac:dyDescent="0.2"/>
    <row r="31196" ht="12.75" hidden="1" customHeight="1" x14ac:dyDescent="0.2"/>
    <row r="31197" ht="12.75" hidden="1" customHeight="1" x14ac:dyDescent="0.2"/>
    <row r="31198" ht="12.75" hidden="1" customHeight="1" x14ac:dyDescent="0.2"/>
    <row r="31199" ht="12.75" hidden="1" customHeight="1" x14ac:dyDescent="0.2"/>
    <row r="31200" ht="12.75" hidden="1" customHeight="1" x14ac:dyDescent="0.2"/>
    <row r="31201" ht="12.75" hidden="1" customHeight="1" x14ac:dyDescent="0.2"/>
    <row r="31202" ht="12.75" hidden="1" customHeight="1" x14ac:dyDescent="0.2"/>
    <row r="31203" ht="12.75" hidden="1" customHeight="1" x14ac:dyDescent="0.2"/>
    <row r="31204" ht="12.75" hidden="1" customHeight="1" x14ac:dyDescent="0.2"/>
    <row r="31205" ht="12.75" hidden="1" customHeight="1" x14ac:dyDescent="0.2"/>
    <row r="31206" ht="12.75" hidden="1" customHeight="1" x14ac:dyDescent="0.2"/>
    <row r="31207" ht="12.75" hidden="1" customHeight="1" x14ac:dyDescent="0.2"/>
    <row r="31208" ht="12.75" hidden="1" customHeight="1" x14ac:dyDescent="0.2"/>
    <row r="31209" ht="12.75" hidden="1" customHeight="1" x14ac:dyDescent="0.2"/>
    <row r="31210" ht="12.75" hidden="1" customHeight="1" x14ac:dyDescent="0.2"/>
    <row r="31211" ht="12.75" hidden="1" customHeight="1" x14ac:dyDescent="0.2"/>
    <row r="31212" ht="12.75" hidden="1" customHeight="1" x14ac:dyDescent="0.2"/>
    <row r="31213" ht="12.75" hidden="1" customHeight="1" x14ac:dyDescent="0.2"/>
    <row r="31214" ht="12.75" hidden="1" customHeight="1" x14ac:dyDescent="0.2"/>
    <row r="31215" ht="12.75" hidden="1" customHeight="1" x14ac:dyDescent="0.2"/>
    <row r="31216" ht="12.75" hidden="1" customHeight="1" x14ac:dyDescent="0.2"/>
    <row r="31217" ht="12.75" hidden="1" customHeight="1" x14ac:dyDescent="0.2"/>
    <row r="31218" ht="12.75" hidden="1" customHeight="1" x14ac:dyDescent="0.2"/>
    <row r="31219" ht="12.75" hidden="1" customHeight="1" x14ac:dyDescent="0.2"/>
    <row r="31220" ht="12.75" hidden="1" customHeight="1" x14ac:dyDescent="0.2"/>
    <row r="31221" ht="12.75" hidden="1" customHeight="1" x14ac:dyDescent="0.2"/>
    <row r="31222" ht="12.75" hidden="1" customHeight="1" x14ac:dyDescent="0.2"/>
    <row r="31223" ht="12.75" hidden="1" customHeight="1" x14ac:dyDescent="0.2"/>
    <row r="31224" ht="12.75" hidden="1" customHeight="1" x14ac:dyDescent="0.2"/>
    <row r="31225" ht="12.75" hidden="1" customHeight="1" x14ac:dyDescent="0.2"/>
    <row r="31226" ht="12.75" hidden="1" customHeight="1" x14ac:dyDescent="0.2"/>
    <row r="31227" ht="12.75" hidden="1" customHeight="1" x14ac:dyDescent="0.2"/>
    <row r="31228" ht="12.75" hidden="1" customHeight="1" x14ac:dyDescent="0.2"/>
    <row r="31229" ht="12.75" hidden="1" customHeight="1" x14ac:dyDescent="0.2"/>
    <row r="31230" ht="12.75" hidden="1" customHeight="1" x14ac:dyDescent="0.2"/>
    <row r="31231" ht="12.75" hidden="1" customHeight="1" x14ac:dyDescent="0.2"/>
    <row r="31232" ht="12.75" hidden="1" customHeight="1" x14ac:dyDescent="0.2"/>
    <row r="31233" ht="12.75" hidden="1" customHeight="1" x14ac:dyDescent="0.2"/>
    <row r="31234" ht="12.75" hidden="1" customHeight="1" x14ac:dyDescent="0.2"/>
    <row r="31235" ht="12.75" hidden="1" customHeight="1" x14ac:dyDescent="0.2"/>
    <row r="31236" ht="12.75" hidden="1" customHeight="1" x14ac:dyDescent="0.2"/>
    <row r="31237" ht="12.75" hidden="1" customHeight="1" x14ac:dyDescent="0.2"/>
    <row r="31238" ht="12.75" hidden="1" customHeight="1" x14ac:dyDescent="0.2"/>
    <row r="31239" ht="12.75" hidden="1" customHeight="1" x14ac:dyDescent="0.2"/>
    <row r="31240" ht="12.75" hidden="1" customHeight="1" x14ac:dyDescent="0.2"/>
    <row r="31241" ht="12.75" hidden="1" customHeight="1" x14ac:dyDescent="0.2"/>
    <row r="31242" ht="12.75" hidden="1" customHeight="1" x14ac:dyDescent="0.2"/>
    <row r="31243" ht="12.75" hidden="1" customHeight="1" x14ac:dyDescent="0.2"/>
    <row r="31244" ht="12.75" hidden="1" customHeight="1" x14ac:dyDescent="0.2"/>
    <row r="31245" ht="12.75" hidden="1" customHeight="1" x14ac:dyDescent="0.2"/>
    <row r="31246" ht="12.75" hidden="1" customHeight="1" x14ac:dyDescent="0.2"/>
    <row r="31247" ht="12.75" hidden="1" customHeight="1" x14ac:dyDescent="0.2"/>
    <row r="31248" ht="12.75" hidden="1" customHeight="1" x14ac:dyDescent="0.2"/>
    <row r="31249" ht="12.75" hidden="1" customHeight="1" x14ac:dyDescent="0.2"/>
    <row r="31250" ht="12.75" hidden="1" customHeight="1" x14ac:dyDescent="0.2"/>
    <row r="31251" ht="12.75" hidden="1" customHeight="1" x14ac:dyDescent="0.2"/>
    <row r="31252" ht="12.75" hidden="1" customHeight="1" x14ac:dyDescent="0.2"/>
    <row r="31253" ht="12.75" hidden="1" customHeight="1" x14ac:dyDescent="0.2"/>
    <row r="31254" ht="12.75" hidden="1" customHeight="1" x14ac:dyDescent="0.2"/>
    <row r="31255" ht="12.75" hidden="1" customHeight="1" x14ac:dyDescent="0.2"/>
    <row r="31256" ht="12.75" hidden="1" customHeight="1" x14ac:dyDescent="0.2"/>
    <row r="31257" ht="12.75" hidden="1" customHeight="1" x14ac:dyDescent="0.2"/>
    <row r="31258" ht="12.75" hidden="1" customHeight="1" x14ac:dyDescent="0.2"/>
    <row r="31259" ht="12.75" hidden="1" customHeight="1" x14ac:dyDescent="0.2"/>
    <row r="31260" ht="12.75" hidden="1" customHeight="1" x14ac:dyDescent="0.2"/>
    <row r="31261" ht="12.75" hidden="1" customHeight="1" x14ac:dyDescent="0.2"/>
    <row r="31262" ht="12.75" hidden="1" customHeight="1" x14ac:dyDescent="0.2"/>
    <row r="31263" ht="12.75" hidden="1" customHeight="1" x14ac:dyDescent="0.2"/>
    <row r="31264" ht="12.75" hidden="1" customHeight="1" x14ac:dyDescent="0.2"/>
    <row r="31265" ht="12.75" hidden="1" customHeight="1" x14ac:dyDescent="0.2"/>
    <row r="31266" ht="12.75" hidden="1" customHeight="1" x14ac:dyDescent="0.2"/>
    <row r="31267" ht="12.75" hidden="1" customHeight="1" x14ac:dyDescent="0.2"/>
    <row r="31268" ht="12.75" hidden="1" customHeight="1" x14ac:dyDescent="0.2"/>
    <row r="31269" ht="12.75" hidden="1" customHeight="1" x14ac:dyDescent="0.2"/>
    <row r="31270" ht="12.75" hidden="1" customHeight="1" x14ac:dyDescent="0.2"/>
    <row r="31271" ht="12.75" hidden="1" customHeight="1" x14ac:dyDescent="0.2"/>
    <row r="31272" ht="12.75" hidden="1" customHeight="1" x14ac:dyDescent="0.2"/>
    <row r="31273" ht="12.75" hidden="1" customHeight="1" x14ac:dyDescent="0.2"/>
    <row r="31274" ht="12.75" hidden="1" customHeight="1" x14ac:dyDescent="0.2"/>
    <row r="31275" ht="12.75" hidden="1" customHeight="1" x14ac:dyDescent="0.2"/>
    <row r="31276" ht="12.75" hidden="1" customHeight="1" x14ac:dyDescent="0.2"/>
    <row r="31277" ht="12.75" hidden="1" customHeight="1" x14ac:dyDescent="0.2"/>
    <row r="31278" ht="12.75" hidden="1" customHeight="1" x14ac:dyDescent="0.2"/>
    <row r="31279" ht="12.75" hidden="1" customHeight="1" x14ac:dyDescent="0.2"/>
    <row r="31280" ht="12.75" hidden="1" customHeight="1" x14ac:dyDescent="0.2"/>
    <row r="31281" ht="12.75" hidden="1" customHeight="1" x14ac:dyDescent="0.2"/>
    <row r="31282" ht="12.75" hidden="1" customHeight="1" x14ac:dyDescent="0.2"/>
    <row r="31283" ht="12.75" hidden="1" customHeight="1" x14ac:dyDescent="0.2"/>
    <row r="31284" ht="12.75" hidden="1" customHeight="1" x14ac:dyDescent="0.2"/>
    <row r="31285" ht="12.75" hidden="1" customHeight="1" x14ac:dyDescent="0.2"/>
    <row r="31286" ht="12.75" hidden="1" customHeight="1" x14ac:dyDescent="0.2"/>
    <row r="31287" ht="12.75" hidden="1" customHeight="1" x14ac:dyDescent="0.2"/>
    <row r="31288" ht="12.75" hidden="1" customHeight="1" x14ac:dyDescent="0.2"/>
    <row r="31289" ht="12.75" hidden="1" customHeight="1" x14ac:dyDescent="0.2"/>
    <row r="31290" ht="12.75" hidden="1" customHeight="1" x14ac:dyDescent="0.2"/>
    <row r="31291" ht="12.75" hidden="1" customHeight="1" x14ac:dyDescent="0.2"/>
    <row r="31292" ht="12.75" hidden="1" customHeight="1" x14ac:dyDescent="0.2"/>
    <row r="31293" ht="12.75" hidden="1" customHeight="1" x14ac:dyDescent="0.2"/>
    <row r="31294" ht="12.75" hidden="1" customHeight="1" x14ac:dyDescent="0.2"/>
    <row r="31295" ht="12.75" hidden="1" customHeight="1" x14ac:dyDescent="0.2"/>
    <row r="31296" ht="12.75" hidden="1" customHeight="1" x14ac:dyDescent="0.2"/>
    <row r="31297" ht="12.75" hidden="1" customHeight="1" x14ac:dyDescent="0.2"/>
    <row r="31298" ht="12.75" hidden="1" customHeight="1" x14ac:dyDescent="0.2"/>
    <row r="31299" ht="12.75" hidden="1" customHeight="1" x14ac:dyDescent="0.2"/>
    <row r="31300" ht="12.75" hidden="1" customHeight="1" x14ac:dyDescent="0.2"/>
    <row r="31301" ht="12.75" hidden="1" customHeight="1" x14ac:dyDescent="0.2"/>
    <row r="31302" ht="12.75" hidden="1" customHeight="1" x14ac:dyDescent="0.2"/>
    <row r="31303" ht="12.75" hidden="1" customHeight="1" x14ac:dyDescent="0.2"/>
    <row r="31304" ht="12.75" hidden="1" customHeight="1" x14ac:dyDescent="0.2"/>
    <row r="31305" ht="12.75" hidden="1" customHeight="1" x14ac:dyDescent="0.2"/>
    <row r="31306" ht="12.75" hidden="1" customHeight="1" x14ac:dyDescent="0.2"/>
    <row r="31307" ht="12.75" hidden="1" customHeight="1" x14ac:dyDescent="0.2"/>
    <row r="31308" ht="12.75" hidden="1" customHeight="1" x14ac:dyDescent="0.2"/>
    <row r="31309" ht="12.75" hidden="1" customHeight="1" x14ac:dyDescent="0.2"/>
    <row r="31310" ht="12.75" hidden="1" customHeight="1" x14ac:dyDescent="0.2"/>
    <row r="31311" ht="12.75" hidden="1" customHeight="1" x14ac:dyDescent="0.2"/>
    <row r="31312" ht="12.75" hidden="1" customHeight="1" x14ac:dyDescent="0.2"/>
    <row r="31313" ht="12.75" hidden="1" customHeight="1" x14ac:dyDescent="0.2"/>
    <row r="31314" ht="12.75" hidden="1" customHeight="1" x14ac:dyDescent="0.2"/>
    <row r="31315" ht="12.75" hidden="1" customHeight="1" x14ac:dyDescent="0.2"/>
    <row r="31316" ht="12.75" hidden="1" customHeight="1" x14ac:dyDescent="0.2"/>
    <row r="31317" ht="12.75" hidden="1" customHeight="1" x14ac:dyDescent="0.2"/>
    <row r="31318" ht="12.75" hidden="1" customHeight="1" x14ac:dyDescent="0.2"/>
    <row r="31319" ht="12.75" hidden="1" customHeight="1" x14ac:dyDescent="0.2"/>
    <row r="31320" ht="12.75" hidden="1" customHeight="1" x14ac:dyDescent="0.2"/>
    <row r="31321" ht="12.75" hidden="1" customHeight="1" x14ac:dyDescent="0.2"/>
    <row r="31322" ht="12.75" hidden="1" customHeight="1" x14ac:dyDescent="0.2"/>
    <row r="31323" ht="12.75" hidden="1" customHeight="1" x14ac:dyDescent="0.2"/>
    <row r="31324" ht="12.75" hidden="1" customHeight="1" x14ac:dyDescent="0.2"/>
    <row r="31325" ht="12.75" hidden="1" customHeight="1" x14ac:dyDescent="0.2"/>
    <row r="31326" ht="12.75" hidden="1" customHeight="1" x14ac:dyDescent="0.2"/>
    <row r="31327" ht="12.75" hidden="1" customHeight="1" x14ac:dyDescent="0.2"/>
    <row r="31328" ht="12.75" hidden="1" customHeight="1" x14ac:dyDescent="0.2"/>
    <row r="31329" ht="12.75" hidden="1" customHeight="1" x14ac:dyDescent="0.2"/>
    <row r="31330" ht="12.75" hidden="1" customHeight="1" x14ac:dyDescent="0.2"/>
    <row r="31331" ht="12.75" hidden="1" customHeight="1" x14ac:dyDescent="0.2"/>
    <row r="31332" ht="12.75" hidden="1" customHeight="1" x14ac:dyDescent="0.2"/>
    <row r="31333" ht="12.75" hidden="1" customHeight="1" x14ac:dyDescent="0.2"/>
    <row r="31334" ht="12.75" hidden="1" customHeight="1" x14ac:dyDescent="0.2"/>
    <row r="31335" ht="12.75" hidden="1" customHeight="1" x14ac:dyDescent="0.2"/>
    <row r="31336" ht="12.75" hidden="1" customHeight="1" x14ac:dyDescent="0.2"/>
    <row r="31337" ht="12.75" hidden="1" customHeight="1" x14ac:dyDescent="0.2"/>
    <row r="31338" ht="12.75" hidden="1" customHeight="1" x14ac:dyDescent="0.2"/>
    <row r="31339" ht="12.75" hidden="1" customHeight="1" x14ac:dyDescent="0.2"/>
    <row r="31340" ht="12.75" hidden="1" customHeight="1" x14ac:dyDescent="0.2"/>
    <row r="31341" ht="12.75" hidden="1" customHeight="1" x14ac:dyDescent="0.2"/>
    <row r="31342" ht="12.75" hidden="1" customHeight="1" x14ac:dyDescent="0.2"/>
    <row r="31343" ht="12.75" hidden="1" customHeight="1" x14ac:dyDescent="0.2"/>
    <row r="31344" ht="12.75" hidden="1" customHeight="1" x14ac:dyDescent="0.2"/>
    <row r="31345" ht="12.75" hidden="1" customHeight="1" x14ac:dyDescent="0.2"/>
    <row r="31346" ht="12.75" hidden="1" customHeight="1" x14ac:dyDescent="0.2"/>
    <row r="31347" ht="12.75" hidden="1" customHeight="1" x14ac:dyDescent="0.2"/>
    <row r="31348" ht="12.75" hidden="1" customHeight="1" x14ac:dyDescent="0.2"/>
    <row r="31349" ht="12.75" hidden="1" customHeight="1" x14ac:dyDescent="0.2"/>
    <row r="31350" ht="12.75" hidden="1" customHeight="1" x14ac:dyDescent="0.2"/>
    <row r="31351" ht="12.75" hidden="1" customHeight="1" x14ac:dyDescent="0.2"/>
    <row r="31352" ht="12.75" hidden="1" customHeight="1" x14ac:dyDescent="0.2"/>
    <row r="31353" ht="12.75" hidden="1" customHeight="1" x14ac:dyDescent="0.2"/>
    <row r="31354" ht="12.75" hidden="1" customHeight="1" x14ac:dyDescent="0.2"/>
    <row r="31355" ht="12.75" hidden="1" customHeight="1" x14ac:dyDescent="0.2"/>
    <row r="31356" ht="12.75" hidden="1" customHeight="1" x14ac:dyDescent="0.2"/>
    <row r="31357" ht="12.75" hidden="1" customHeight="1" x14ac:dyDescent="0.2"/>
    <row r="31358" ht="12.75" hidden="1" customHeight="1" x14ac:dyDescent="0.2"/>
    <row r="31359" ht="12.75" hidden="1" customHeight="1" x14ac:dyDescent="0.2"/>
    <row r="31360" ht="12.75" hidden="1" customHeight="1" x14ac:dyDescent="0.2"/>
    <row r="31361" ht="12.75" hidden="1" customHeight="1" x14ac:dyDescent="0.2"/>
    <row r="31362" ht="12.75" hidden="1" customHeight="1" x14ac:dyDescent="0.2"/>
    <row r="31363" ht="12.75" hidden="1" customHeight="1" x14ac:dyDescent="0.2"/>
    <row r="31364" ht="12.75" hidden="1" customHeight="1" x14ac:dyDescent="0.2"/>
    <row r="31365" ht="12.75" hidden="1" customHeight="1" x14ac:dyDescent="0.2"/>
    <row r="31366" ht="12.75" hidden="1" customHeight="1" x14ac:dyDescent="0.2"/>
    <row r="31367" ht="12.75" hidden="1" customHeight="1" x14ac:dyDescent="0.2"/>
    <row r="31368" ht="12.75" hidden="1" customHeight="1" x14ac:dyDescent="0.2"/>
    <row r="31369" ht="12.75" hidden="1" customHeight="1" x14ac:dyDescent="0.2"/>
    <row r="31370" ht="12.75" hidden="1" customHeight="1" x14ac:dyDescent="0.2"/>
    <row r="31371" ht="12.75" hidden="1" customHeight="1" x14ac:dyDescent="0.2"/>
    <row r="31372" ht="12.75" hidden="1" customHeight="1" x14ac:dyDescent="0.2"/>
    <row r="31373" ht="12.75" hidden="1" customHeight="1" x14ac:dyDescent="0.2"/>
    <row r="31374" ht="12.75" hidden="1" customHeight="1" x14ac:dyDescent="0.2"/>
    <row r="31375" ht="12.75" hidden="1" customHeight="1" x14ac:dyDescent="0.2"/>
    <row r="31376" ht="12.75" hidden="1" customHeight="1" x14ac:dyDescent="0.2"/>
    <row r="31377" ht="12.75" hidden="1" customHeight="1" x14ac:dyDescent="0.2"/>
    <row r="31378" ht="12.75" hidden="1" customHeight="1" x14ac:dyDescent="0.2"/>
    <row r="31379" ht="12.75" hidden="1" customHeight="1" x14ac:dyDescent="0.2"/>
    <row r="31380" ht="12.75" hidden="1" customHeight="1" x14ac:dyDescent="0.2"/>
    <row r="31381" ht="12.75" hidden="1" customHeight="1" x14ac:dyDescent="0.2"/>
    <row r="31382" ht="12.75" hidden="1" customHeight="1" x14ac:dyDescent="0.2"/>
    <row r="31383" ht="12.75" hidden="1" customHeight="1" x14ac:dyDescent="0.2"/>
    <row r="31384" ht="12.75" hidden="1" customHeight="1" x14ac:dyDescent="0.2"/>
    <row r="31385" ht="12.75" hidden="1" customHeight="1" x14ac:dyDescent="0.2"/>
    <row r="31386" ht="12.75" hidden="1" customHeight="1" x14ac:dyDescent="0.2"/>
    <row r="31387" ht="12.75" hidden="1" customHeight="1" x14ac:dyDescent="0.2"/>
    <row r="31388" ht="12.75" hidden="1" customHeight="1" x14ac:dyDescent="0.2"/>
    <row r="31389" ht="12.75" hidden="1" customHeight="1" x14ac:dyDescent="0.2"/>
    <row r="31390" ht="12.75" hidden="1" customHeight="1" x14ac:dyDescent="0.2"/>
    <row r="31391" ht="12.75" hidden="1" customHeight="1" x14ac:dyDescent="0.2"/>
    <row r="31392" ht="12.75" hidden="1" customHeight="1" x14ac:dyDescent="0.2"/>
    <row r="31393" ht="12.75" hidden="1" customHeight="1" x14ac:dyDescent="0.2"/>
    <row r="31394" ht="12.75" hidden="1" customHeight="1" x14ac:dyDescent="0.2"/>
    <row r="31395" ht="12.75" hidden="1" customHeight="1" x14ac:dyDescent="0.2"/>
    <row r="31396" ht="12.75" hidden="1" customHeight="1" x14ac:dyDescent="0.2"/>
    <row r="31397" ht="12.75" hidden="1" customHeight="1" x14ac:dyDescent="0.2"/>
    <row r="31398" ht="12.75" hidden="1" customHeight="1" x14ac:dyDescent="0.2"/>
    <row r="31399" ht="12.75" hidden="1" customHeight="1" x14ac:dyDescent="0.2"/>
    <row r="31400" ht="12.75" hidden="1" customHeight="1" x14ac:dyDescent="0.2"/>
    <row r="31401" ht="12.75" hidden="1" customHeight="1" x14ac:dyDescent="0.2"/>
    <row r="31402" ht="12.75" hidden="1" customHeight="1" x14ac:dyDescent="0.2"/>
    <row r="31403" ht="12.75" hidden="1" customHeight="1" x14ac:dyDescent="0.2"/>
    <row r="31404" ht="12.75" hidden="1" customHeight="1" x14ac:dyDescent="0.2"/>
    <row r="31405" ht="12.75" hidden="1" customHeight="1" x14ac:dyDescent="0.2"/>
    <row r="31406" ht="12.75" hidden="1" customHeight="1" x14ac:dyDescent="0.2"/>
    <row r="31407" ht="12.75" hidden="1" customHeight="1" x14ac:dyDescent="0.2"/>
    <row r="31408" ht="12.75" hidden="1" customHeight="1" x14ac:dyDescent="0.2"/>
    <row r="31409" ht="12.75" hidden="1" customHeight="1" x14ac:dyDescent="0.2"/>
    <row r="31410" ht="12.75" hidden="1" customHeight="1" x14ac:dyDescent="0.2"/>
    <row r="31411" ht="12.75" hidden="1" customHeight="1" x14ac:dyDescent="0.2"/>
    <row r="31412" ht="12.75" hidden="1" customHeight="1" x14ac:dyDescent="0.2"/>
    <row r="31413" ht="12.75" hidden="1" customHeight="1" x14ac:dyDescent="0.2"/>
    <row r="31414" ht="12.75" hidden="1" customHeight="1" x14ac:dyDescent="0.2"/>
    <row r="31415" ht="12.75" hidden="1" customHeight="1" x14ac:dyDescent="0.2"/>
    <row r="31416" ht="12.75" hidden="1" customHeight="1" x14ac:dyDescent="0.2"/>
    <row r="31417" ht="12.75" hidden="1" customHeight="1" x14ac:dyDescent="0.2"/>
    <row r="31418" ht="12.75" hidden="1" customHeight="1" x14ac:dyDescent="0.2"/>
    <row r="31419" ht="12.75" hidden="1" customHeight="1" x14ac:dyDescent="0.2"/>
    <row r="31420" ht="12.75" hidden="1" customHeight="1" x14ac:dyDescent="0.2"/>
    <row r="31421" ht="12.75" hidden="1" customHeight="1" x14ac:dyDescent="0.2"/>
    <row r="31422" ht="12.75" hidden="1" customHeight="1" x14ac:dyDescent="0.2"/>
    <row r="31423" ht="12.75" hidden="1" customHeight="1" x14ac:dyDescent="0.2"/>
    <row r="31424" ht="12.75" hidden="1" customHeight="1" x14ac:dyDescent="0.2"/>
    <row r="31425" ht="12.75" hidden="1" customHeight="1" x14ac:dyDescent="0.2"/>
    <row r="31426" ht="12.75" hidden="1" customHeight="1" x14ac:dyDescent="0.2"/>
    <row r="31427" ht="12.75" hidden="1" customHeight="1" x14ac:dyDescent="0.2"/>
    <row r="31428" ht="12.75" hidden="1" customHeight="1" x14ac:dyDescent="0.2"/>
    <row r="31429" ht="12.75" hidden="1" customHeight="1" x14ac:dyDescent="0.2"/>
    <row r="31430" ht="12.75" hidden="1" customHeight="1" x14ac:dyDescent="0.2"/>
    <row r="31431" ht="12.75" hidden="1" customHeight="1" x14ac:dyDescent="0.2"/>
    <row r="31432" ht="12.75" hidden="1" customHeight="1" x14ac:dyDescent="0.2"/>
    <row r="31433" ht="12.75" hidden="1" customHeight="1" x14ac:dyDescent="0.2"/>
    <row r="31434" ht="12.75" hidden="1" customHeight="1" x14ac:dyDescent="0.2"/>
    <row r="31435" ht="12.75" hidden="1" customHeight="1" x14ac:dyDescent="0.2"/>
    <row r="31436" ht="12.75" hidden="1" customHeight="1" x14ac:dyDescent="0.2"/>
    <row r="31437" ht="12.75" hidden="1" customHeight="1" x14ac:dyDescent="0.2"/>
    <row r="31438" ht="12.75" hidden="1" customHeight="1" x14ac:dyDescent="0.2"/>
    <row r="31439" ht="12.75" hidden="1" customHeight="1" x14ac:dyDescent="0.2"/>
    <row r="31440" ht="12.75" hidden="1" customHeight="1" x14ac:dyDescent="0.2"/>
    <row r="31441" ht="12.75" hidden="1" customHeight="1" x14ac:dyDescent="0.2"/>
    <row r="31442" ht="12.75" hidden="1" customHeight="1" x14ac:dyDescent="0.2"/>
    <row r="31443" ht="12.75" hidden="1" customHeight="1" x14ac:dyDescent="0.2"/>
    <row r="31444" ht="12.75" hidden="1" customHeight="1" x14ac:dyDescent="0.2"/>
    <row r="31445" ht="12.75" hidden="1" customHeight="1" x14ac:dyDescent="0.2"/>
    <row r="31446" ht="12.75" hidden="1" customHeight="1" x14ac:dyDescent="0.2"/>
    <row r="31447" ht="12.75" hidden="1" customHeight="1" x14ac:dyDescent="0.2"/>
    <row r="31448" ht="12.75" hidden="1" customHeight="1" x14ac:dyDescent="0.2"/>
    <row r="31449" ht="12.75" hidden="1" customHeight="1" x14ac:dyDescent="0.2"/>
    <row r="31450" ht="12.75" hidden="1" customHeight="1" x14ac:dyDescent="0.2"/>
    <row r="31451" ht="12.75" hidden="1" customHeight="1" x14ac:dyDescent="0.2"/>
    <row r="31452" ht="12.75" hidden="1" customHeight="1" x14ac:dyDescent="0.2"/>
    <row r="31453" ht="12.75" hidden="1" customHeight="1" x14ac:dyDescent="0.2"/>
    <row r="31454" ht="12.75" hidden="1" customHeight="1" x14ac:dyDescent="0.2"/>
    <row r="31455" ht="12.75" hidden="1" customHeight="1" x14ac:dyDescent="0.2"/>
    <row r="31456" ht="12.75" hidden="1" customHeight="1" x14ac:dyDescent="0.2"/>
    <row r="31457" ht="12.75" hidden="1" customHeight="1" x14ac:dyDescent="0.2"/>
    <row r="31458" ht="12.75" hidden="1" customHeight="1" x14ac:dyDescent="0.2"/>
    <row r="31459" ht="12.75" hidden="1" customHeight="1" x14ac:dyDescent="0.2"/>
    <row r="31460" ht="12.75" hidden="1" customHeight="1" x14ac:dyDescent="0.2"/>
    <row r="31461" ht="12.75" hidden="1" customHeight="1" x14ac:dyDescent="0.2"/>
    <row r="31462" ht="12.75" hidden="1" customHeight="1" x14ac:dyDescent="0.2"/>
    <row r="31463" ht="12.75" hidden="1" customHeight="1" x14ac:dyDescent="0.2"/>
    <row r="31464" ht="12.75" hidden="1" customHeight="1" x14ac:dyDescent="0.2"/>
    <row r="31465" ht="12.75" hidden="1" customHeight="1" x14ac:dyDescent="0.2"/>
    <row r="31466" ht="12.75" hidden="1" customHeight="1" x14ac:dyDescent="0.2"/>
    <row r="31467" ht="12.75" hidden="1" customHeight="1" x14ac:dyDescent="0.2"/>
    <row r="31468" ht="12.75" hidden="1" customHeight="1" x14ac:dyDescent="0.2"/>
    <row r="31469" ht="12.75" hidden="1" customHeight="1" x14ac:dyDescent="0.2"/>
    <row r="31470" ht="12.75" hidden="1" customHeight="1" x14ac:dyDescent="0.2"/>
    <row r="31471" ht="12.75" hidden="1" customHeight="1" x14ac:dyDescent="0.2"/>
    <row r="31472" ht="12.75" hidden="1" customHeight="1" x14ac:dyDescent="0.2"/>
    <row r="31473" ht="12.75" hidden="1" customHeight="1" x14ac:dyDescent="0.2"/>
    <row r="31474" ht="12.75" hidden="1" customHeight="1" x14ac:dyDescent="0.2"/>
    <row r="31475" ht="12.75" hidden="1" customHeight="1" x14ac:dyDescent="0.2"/>
    <row r="31476" ht="12.75" hidden="1" customHeight="1" x14ac:dyDescent="0.2"/>
    <row r="31477" ht="12.75" hidden="1" customHeight="1" x14ac:dyDescent="0.2"/>
    <row r="31478" ht="12.75" hidden="1" customHeight="1" x14ac:dyDescent="0.2"/>
    <row r="31479" ht="12.75" hidden="1" customHeight="1" x14ac:dyDescent="0.2"/>
    <row r="31480" ht="12.75" hidden="1" customHeight="1" x14ac:dyDescent="0.2"/>
    <row r="31481" ht="12.75" hidden="1" customHeight="1" x14ac:dyDescent="0.2"/>
    <row r="31482" ht="12.75" hidden="1" customHeight="1" x14ac:dyDescent="0.2"/>
    <row r="31483" ht="12.75" hidden="1" customHeight="1" x14ac:dyDescent="0.2"/>
    <row r="31484" ht="12.75" hidden="1" customHeight="1" x14ac:dyDescent="0.2"/>
    <row r="31485" ht="12.75" hidden="1" customHeight="1" x14ac:dyDescent="0.2"/>
    <row r="31486" ht="12.75" hidden="1" customHeight="1" x14ac:dyDescent="0.2"/>
    <row r="31487" ht="12.75" hidden="1" customHeight="1" x14ac:dyDescent="0.2"/>
    <row r="31488" ht="12.75" hidden="1" customHeight="1" x14ac:dyDescent="0.2"/>
    <row r="31489" ht="12.75" hidden="1" customHeight="1" x14ac:dyDescent="0.2"/>
    <row r="31490" ht="12.75" hidden="1" customHeight="1" x14ac:dyDescent="0.2"/>
    <row r="31491" ht="12.75" hidden="1" customHeight="1" x14ac:dyDescent="0.2"/>
    <row r="31492" ht="12.75" hidden="1" customHeight="1" x14ac:dyDescent="0.2"/>
    <row r="31493" ht="12.75" hidden="1" customHeight="1" x14ac:dyDescent="0.2"/>
    <row r="31494" ht="12.75" hidden="1" customHeight="1" x14ac:dyDescent="0.2"/>
    <row r="31495" ht="12.75" hidden="1" customHeight="1" x14ac:dyDescent="0.2"/>
    <row r="31496" ht="12.75" hidden="1" customHeight="1" x14ac:dyDescent="0.2"/>
    <row r="31497" ht="12.75" hidden="1" customHeight="1" x14ac:dyDescent="0.2"/>
    <row r="31498" ht="12.75" hidden="1" customHeight="1" x14ac:dyDescent="0.2"/>
    <row r="31499" ht="12.75" hidden="1" customHeight="1" x14ac:dyDescent="0.2"/>
    <row r="31500" ht="12.75" hidden="1" customHeight="1" x14ac:dyDescent="0.2"/>
    <row r="31501" ht="12.75" hidden="1" customHeight="1" x14ac:dyDescent="0.2"/>
    <row r="31502" ht="12.75" hidden="1" customHeight="1" x14ac:dyDescent="0.2"/>
    <row r="31503" ht="12.75" hidden="1" customHeight="1" x14ac:dyDescent="0.2"/>
    <row r="31504" ht="12.75" hidden="1" customHeight="1" x14ac:dyDescent="0.2"/>
    <row r="31505" ht="12.75" hidden="1" customHeight="1" x14ac:dyDescent="0.2"/>
    <row r="31506" ht="12.75" hidden="1" customHeight="1" x14ac:dyDescent="0.2"/>
    <row r="31507" ht="12.75" hidden="1" customHeight="1" x14ac:dyDescent="0.2"/>
    <row r="31508" ht="12.75" hidden="1" customHeight="1" x14ac:dyDescent="0.2"/>
    <row r="31509" ht="12.75" hidden="1" customHeight="1" x14ac:dyDescent="0.2"/>
    <row r="31510" ht="12.75" hidden="1" customHeight="1" x14ac:dyDescent="0.2"/>
    <row r="31511" ht="12.75" hidden="1" customHeight="1" x14ac:dyDescent="0.2"/>
    <row r="31512" ht="12.75" hidden="1" customHeight="1" x14ac:dyDescent="0.2"/>
    <row r="31513" ht="12.75" hidden="1" customHeight="1" x14ac:dyDescent="0.2"/>
    <row r="31514" ht="12.75" hidden="1" customHeight="1" x14ac:dyDescent="0.2"/>
    <row r="31515" ht="12.75" hidden="1" customHeight="1" x14ac:dyDescent="0.2"/>
    <row r="31516" ht="12.75" hidden="1" customHeight="1" x14ac:dyDescent="0.2"/>
    <row r="31517" ht="12.75" hidden="1" customHeight="1" x14ac:dyDescent="0.2"/>
    <row r="31518" ht="12.75" hidden="1" customHeight="1" x14ac:dyDescent="0.2"/>
    <row r="31519" ht="12.75" hidden="1" customHeight="1" x14ac:dyDescent="0.2"/>
    <row r="31520" ht="12.75" hidden="1" customHeight="1" x14ac:dyDescent="0.2"/>
    <row r="31521" ht="12.75" hidden="1" customHeight="1" x14ac:dyDescent="0.2"/>
    <row r="31522" ht="12.75" hidden="1" customHeight="1" x14ac:dyDescent="0.2"/>
    <row r="31523" ht="12.75" hidden="1" customHeight="1" x14ac:dyDescent="0.2"/>
    <row r="31524" ht="12.75" hidden="1" customHeight="1" x14ac:dyDescent="0.2"/>
    <row r="31525" ht="12.75" hidden="1" customHeight="1" x14ac:dyDescent="0.2"/>
    <row r="31526" ht="12.75" hidden="1" customHeight="1" x14ac:dyDescent="0.2"/>
    <row r="31527" ht="12.75" hidden="1" customHeight="1" x14ac:dyDescent="0.2"/>
    <row r="31528" ht="12.75" hidden="1" customHeight="1" x14ac:dyDescent="0.2"/>
    <row r="31529" ht="12.75" hidden="1" customHeight="1" x14ac:dyDescent="0.2"/>
    <row r="31530" ht="12.75" hidden="1" customHeight="1" x14ac:dyDescent="0.2"/>
    <row r="31531" ht="12.75" hidden="1" customHeight="1" x14ac:dyDescent="0.2"/>
    <row r="31532" ht="12.75" hidden="1" customHeight="1" x14ac:dyDescent="0.2"/>
    <row r="31533" ht="12.75" hidden="1" customHeight="1" x14ac:dyDescent="0.2"/>
    <row r="31534" ht="12.75" hidden="1" customHeight="1" x14ac:dyDescent="0.2"/>
    <row r="31535" ht="12.75" hidden="1" customHeight="1" x14ac:dyDescent="0.2"/>
    <row r="31536" ht="12.75" hidden="1" customHeight="1" x14ac:dyDescent="0.2"/>
    <row r="31537" ht="12.75" hidden="1" customHeight="1" x14ac:dyDescent="0.2"/>
    <row r="31538" ht="12.75" hidden="1" customHeight="1" x14ac:dyDescent="0.2"/>
    <row r="31539" ht="12.75" hidden="1" customHeight="1" x14ac:dyDescent="0.2"/>
    <row r="31540" ht="12.75" hidden="1" customHeight="1" x14ac:dyDescent="0.2"/>
    <row r="31541" ht="12.75" hidden="1" customHeight="1" x14ac:dyDescent="0.2"/>
    <row r="31542" ht="12.75" hidden="1" customHeight="1" x14ac:dyDescent="0.2"/>
    <row r="31543" ht="12.75" hidden="1" customHeight="1" x14ac:dyDescent="0.2"/>
    <row r="31544" ht="12.75" hidden="1" customHeight="1" x14ac:dyDescent="0.2"/>
    <row r="31545" ht="12.75" hidden="1" customHeight="1" x14ac:dyDescent="0.2"/>
    <row r="31546" ht="12.75" hidden="1" customHeight="1" x14ac:dyDescent="0.2"/>
    <row r="31547" ht="12.75" hidden="1" customHeight="1" x14ac:dyDescent="0.2"/>
    <row r="31548" ht="12.75" hidden="1" customHeight="1" x14ac:dyDescent="0.2"/>
    <row r="31549" ht="12.75" hidden="1" customHeight="1" x14ac:dyDescent="0.2"/>
    <row r="31550" ht="12.75" hidden="1" customHeight="1" x14ac:dyDescent="0.2"/>
    <row r="31551" ht="12.75" hidden="1" customHeight="1" x14ac:dyDescent="0.2"/>
    <row r="31552" ht="12.75" hidden="1" customHeight="1" x14ac:dyDescent="0.2"/>
    <row r="31553" ht="12.75" hidden="1" customHeight="1" x14ac:dyDescent="0.2"/>
    <row r="31554" ht="12.75" hidden="1" customHeight="1" x14ac:dyDescent="0.2"/>
    <row r="31555" ht="12.75" hidden="1" customHeight="1" x14ac:dyDescent="0.2"/>
    <row r="31556" ht="12.75" hidden="1" customHeight="1" x14ac:dyDescent="0.2"/>
    <row r="31557" ht="12.75" hidden="1" customHeight="1" x14ac:dyDescent="0.2"/>
    <row r="31558" ht="12.75" hidden="1" customHeight="1" x14ac:dyDescent="0.2"/>
    <row r="31559" ht="12.75" hidden="1" customHeight="1" x14ac:dyDescent="0.2"/>
    <row r="31560" ht="12.75" hidden="1" customHeight="1" x14ac:dyDescent="0.2"/>
    <row r="31561" ht="12.75" hidden="1" customHeight="1" x14ac:dyDescent="0.2"/>
    <row r="31562" ht="12.75" hidden="1" customHeight="1" x14ac:dyDescent="0.2"/>
    <row r="31563" ht="12.75" hidden="1" customHeight="1" x14ac:dyDescent="0.2"/>
    <row r="31564" ht="12.75" hidden="1" customHeight="1" x14ac:dyDescent="0.2"/>
    <row r="31565" ht="12.75" hidden="1" customHeight="1" x14ac:dyDescent="0.2"/>
    <row r="31566" ht="12.75" hidden="1" customHeight="1" x14ac:dyDescent="0.2"/>
    <row r="31567" ht="12.75" hidden="1" customHeight="1" x14ac:dyDescent="0.2"/>
    <row r="31568" ht="12.75" hidden="1" customHeight="1" x14ac:dyDescent="0.2"/>
    <row r="31569" ht="12.75" hidden="1" customHeight="1" x14ac:dyDescent="0.2"/>
    <row r="31570" ht="12.75" hidden="1" customHeight="1" x14ac:dyDescent="0.2"/>
    <row r="31571" ht="12.75" hidden="1" customHeight="1" x14ac:dyDescent="0.2"/>
    <row r="31572" ht="12.75" hidden="1" customHeight="1" x14ac:dyDescent="0.2"/>
    <row r="31573" ht="12.75" hidden="1" customHeight="1" x14ac:dyDescent="0.2"/>
    <row r="31574" ht="12.75" hidden="1" customHeight="1" x14ac:dyDescent="0.2"/>
    <row r="31575" ht="12.75" hidden="1" customHeight="1" x14ac:dyDescent="0.2"/>
    <row r="31576" ht="12.75" hidden="1" customHeight="1" x14ac:dyDescent="0.2"/>
    <row r="31577" ht="12.75" hidden="1" customHeight="1" x14ac:dyDescent="0.2"/>
    <row r="31578" ht="12.75" hidden="1" customHeight="1" x14ac:dyDescent="0.2"/>
    <row r="31579" ht="12.75" hidden="1" customHeight="1" x14ac:dyDescent="0.2"/>
    <row r="31580" ht="12.75" hidden="1" customHeight="1" x14ac:dyDescent="0.2"/>
    <row r="31581" ht="12.75" hidden="1" customHeight="1" x14ac:dyDescent="0.2"/>
    <row r="31582" ht="12.75" hidden="1" customHeight="1" x14ac:dyDescent="0.2"/>
    <row r="31583" ht="12.75" hidden="1" customHeight="1" x14ac:dyDescent="0.2"/>
    <row r="31584" ht="12.75" hidden="1" customHeight="1" x14ac:dyDescent="0.2"/>
    <row r="31585" ht="12.75" hidden="1" customHeight="1" x14ac:dyDescent="0.2"/>
    <row r="31586" ht="12.75" hidden="1" customHeight="1" x14ac:dyDescent="0.2"/>
    <row r="31587" ht="12.75" hidden="1" customHeight="1" x14ac:dyDescent="0.2"/>
    <row r="31588" ht="12.75" hidden="1" customHeight="1" x14ac:dyDescent="0.2"/>
    <row r="31589" ht="12.75" hidden="1" customHeight="1" x14ac:dyDescent="0.2"/>
    <row r="31590" ht="12.75" hidden="1" customHeight="1" x14ac:dyDescent="0.2"/>
    <row r="31591" ht="12.75" hidden="1" customHeight="1" x14ac:dyDescent="0.2"/>
    <row r="31592" ht="12.75" hidden="1" customHeight="1" x14ac:dyDescent="0.2"/>
    <row r="31593" ht="12.75" hidden="1" customHeight="1" x14ac:dyDescent="0.2"/>
    <row r="31594" ht="12.75" hidden="1" customHeight="1" x14ac:dyDescent="0.2"/>
    <row r="31595" ht="12.75" hidden="1" customHeight="1" x14ac:dyDescent="0.2"/>
    <row r="31596" ht="12.75" hidden="1" customHeight="1" x14ac:dyDescent="0.2"/>
    <row r="31597" ht="12.75" hidden="1" customHeight="1" x14ac:dyDescent="0.2"/>
    <row r="31598" ht="12.75" hidden="1" customHeight="1" x14ac:dyDescent="0.2"/>
    <row r="31599" ht="12.75" hidden="1" customHeight="1" x14ac:dyDescent="0.2"/>
    <row r="31600" ht="12.75" hidden="1" customHeight="1" x14ac:dyDescent="0.2"/>
    <row r="31601" ht="12.75" hidden="1" customHeight="1" x14ac:dyDescent="0.2"/>
    <row r="31602" ht="12.75" hidden="1" customHeight="1" x14ac:dyDescent="0.2"/>
    <row r="31603" ht="12.75" hidden="1" customHeight="1" x14ac:dyDescent="0.2"/>
    <row r="31604" ht="12.75" hidden="1" customHeight="1" x14ac:dyDescent="0.2"/>
    <row r="31605" ht="12.75" hidden="1" customHeight="1" x14ac:dyDescent="0.2"/>
    <row r="31606" ht="12.75" hidden="1" customHeight="1" x14ac:dyDescent="0.2"/>
    <row r="31607" ht="12.75" hidden="1" customHeight="1" x14ac:dyDescent="0.2"/>
    <row r="31608" ht="12.75" hidden="1" customHeight="1" x14ac:dyDescent="0.2"/>
    <row r="31609" ht="12.75" hidden="1" customHeight="1" x14ac:dyDescent="0.2"/>
    <row r="31610" ht="12.75" hidden="1" customHeight="1" x14ac:dyDescent="0.2"/>
    <row r="31611" ht="12.75" hidden="1" customHeight="1" x14ac:dyDescent="0.2"/>
    <row r="31612" ht="12.75" hidden="1" customHeight="1" x14ac:dyDescent="0.2"/>
    <row r="31613" ht="12.75" hidden="1" customHeight="1" x14ac:dyDescent="0.2"/>
    <row r="31614" ht="12.75" hidden="1" customHeight="1" x14ac:dyDescent="0.2"/>
    <row r="31615" ht="12.75" hidden="1" customHeight="1" x14ac:dyDescent="0.2"/>
    <row r="31616" ht="12.75" hidden="1" customHeight="1" x14ac:dyDescent="0.2"/>
    <row r="31617" ht="12.75" hidden="1" customHeight="1" x14ac:dyDescent="0.2"/>
    <row r="31618" ht="12.75" hidden="1" customHeight="1" x14ac:dyDescent="0.2"/>
    <row r="31619" ht="12.75" hidden="1" customHeight="1" x14ac:dyDescent="0.2"/>
    <row r="31620" ht="12.75" hidden="1" customHeight="1" x14ac:dyDescent="0.2"/>
    <row r="31621" ht="12.75" hidden="1" customHeight="1" x14ac:dyDescent="0.2"/>
    <row r="31622" ht="12.75" hidden="1" customHeight="1" x14ac:dyDescent="0.2"/>
    <row r="31623" ht="12.75" hidden="1" customHeight="1" x14ac:dyDescent="0.2"/>
    <row r="31624" ht="12.75" hidden="1" customHeight="1" x14ac:dyDescent="0.2"/>
    <row r="31625" ht="12.75" hidden="1" customHeight="1" x14ac:dyDescent="0.2"/>
    <row r="31626" ht="12.75" hidden="1" customHeight="1" x14ac:dyDescent="0.2"/>
    <row r="31627" ht="12.75" hidden="1" customHeight="1" x14ac:dyDescent="0.2"/>
    <row r="31628" ht="12.75" hidden="1" customHeight="1" x14ac:dyDescent="0.2"/>
    <row r="31629" ht="12.75" hidden="1" customHeight="1" x14ac:dyDescent="0.2"/>
    <row r="31630" ht="12.75" hidden="1" customHeight="1" x14ac:dyDescent="0.2"/>
    <row r="31631" ht="12.75" hidden="1" customHeight="1" x14ac:dyDescent="0.2"/>
    <row r="31632" ht="12.75" hidden="1" customHeight="1" x14ac:dyDescent="0.2"/>
    <row r="31633" ht="12.75" hidden="1" customHeight="1" x14ac:dyDescent="0.2"/>
    <row r="31634" ht="12.75" hidden="1" customHeight="1" x14ac:dyDescent="0.2"/>
    <row r="31635" ht="12.75" hidden="1" customHeight="1" x14ac:dyDescent="0.2"/>
    <row r="31636" ht="12.75" hidden="1" customHeight="1" x14ac:dyDescent="0.2"/>
    <row r="31637" ht="12.75" hidden="1" customHeight="1" x14ac:dyDescent="0.2"/>
    <row r="31638" ht="12.75" hidden="1" customHeight="1" x14ac:dyDescent="0.2"/>
    <row r="31639" ht="12.75" hidden="1" customHeight="1" x14ac:dyDescent="0.2"/>
    <row r="31640" ht="12.75" hidden="1" customHeight="1" x14ac:dyDescent="0.2"/>
    <row r="31641" ht="12.75" hidden="1" customHeight="1" x14ac:dyDescent="0.2"/>
    <row r="31642" ht="12.75" hidden="1" customHeight="1" x14ac:dyDescent="0.2"/>
    <row r="31643" ht="12.75" hidden="1" customHeight="1" x14ac:dyDescent="0.2"/>
    <row r="31644" ht="12.75" hidden="1" customHeight="1" x14ac:dyDescent="0.2"/>
    <row r="31645" ht="12.75" hidden="1" customHeight="1" x14ac:dyDescent="0.2"/>
    <row r="31646" ht="12.75" hidden="1" customHeight="1" x14ac:dyDescent="0.2"/>
    <row r="31647" ht="12.75" hidden="1" customHeight="1" x14ac:dyDescent="0.2"/>
    <row r="31648" ht="12.75" hidden="1" customHeight="1" x14ac:dyDescent="0.2"/>
    <row r="31649" ht="12.75" hidden="1" customHeight="1" x14ac:dyDescent="0.2"/>
    <row r="31650" ht="12.75" hidden="1" customHeight="1" x14ac:dyDescent="0.2"/>
    <row r="31651" ht="12.75" hidden="1" customHeight="1" x14ac:dyDescent="0.2"/>
    <row r="31652" ht="12.75" hidden="1" customHeight="1" x14ac:dyDescent="0.2"/>
    <row r="31653" ht="12.75" hidden="1" customHeight="1" x14ac:dyDescent="0.2"/>
    <row r="31654" ht="12.75" hidden="1" customHeight="1" x14ac:dyDescent="0.2"/>
    <row r="31655" ht="12.75" hidden="1" customHeight="1" x14ac:dyDescent="0.2"/>
    <row r="31656" ht="12.75" hidden="1" customHeight="1" x14ac:dyDescent="0.2"/>
    <row r="31657" ht="12.75" hidden="1" customHeight="1" x14ac:dyDescent="0.2"/>
    <row r="31658" ht="12.75" hidden="1" customHeight="1" x14ac:dyDescent="0.2"/>
    <row r="31659" ht="12.75" hidden="1" customHeight="1" x14ac:dyDescent="0.2"/>
    <row r="31660" ht="12.75" hidden="1" customHeight="1" x14ac:dyDescent="0.2"/>
    <row r="31661" ht="12.75" hidden="1" customHeight="1" x14ac:dyDescent="0.2"/>
    <row r="31662" ht="12.75" hidden="1" customHeight="1" x14ac:dyDescent="0.2"/>
    <row r="31663" ht="12.75" hidden="1" customHeight="1" x14ac:dyDescent="0.2"/>
    <row r="31664" ht="12.75" hidden="1" customHeight="1" x14ac:dyDescent="0.2"/>
    <row r="31665" ht="12.75" hidden="1" customHeight="1" x14ac:dyDescent="0.2"/>
    <row r="31666" ht="12.75" hidden="1" customHeight="1" x14ac:dyDescent="0.2"/>
    <row r="31667" ht="12.75" hidden="1" customHeight="1" x14ac:dyDescent="0.2"/>
    <row r="31668" ht="12.75" hidden="1" customHeight="1" x14ac:dyDescent="0.2"/>
    <row r="31669" ht="12.75" hidden="1" customHeight="1" x14ac:dyDescent="0.2"/>
    <row r="31670" ht="12.75" hidden="1" customHeight="1" x14ac:dyDescent="0.2"/>
    <row r="31671" ht="12.75" hidden="1" customHeight="1" x14ac:dyDescent="0.2"/>
    <row r="31672" ht="12.75" hidden="1" customHeight="1" x14ac:dyDescent="0.2"/>
    <row r="31673" ht="12.75" hidden="1" customHeight="1" x14ac:dyDescent="0.2"/>
    <row r="31674" ht="12.75" hidden="1" customHeight="1" x14ac:dyDescent="0.2"/>
    <row r="31675" ht="12.75" hidden="1" customHeight="1" x14ac:dyDescent="0.2"/>
    <row r="31676" ht="12.75" hidden="1" customHeight="1" x14ac:dyDescent="0.2"/>
    <row r="31677" ht="12.75" hidden="1" customHeight="1" x14ac:dyDescent="0.2"/>
    <row r="31678" ht="12.75" hidden="1" customHeight="1" x14ac:dyDescent="0.2"/>
    <row r="31679" ht="12.75" hidden="1" customHeight="1" x14ac:dyDescent="0.2"/>
    <row r="31680" ht="12.75" hidden="1" customHeight="1" x14ac:dyDescent="0.2"/>
    <row r="31681" ht="12.75" hidden="1" customHeight="1" x14ac:dyDescent="0.2"/>
    <row r="31682" ht="12.75" hidden="1" customHeight="1" x14ac:dyDescent="0.2"/>
    <row r="31683" ht="12.75" hidden="1" customHeight="1" x14ac:dyDescent="0.2"/>
    <row r="31684" ht="12.75" hidden="1" customHeight="1" x14ac:dyDescent="0.2"/>
    <row r="31685" ht="12.75" hidden="1" customHeight="1" x14ac:dyDescent="0.2"/>
    <row r="31686" ht="12.75" hidden="1" customHeight="1" x14ac:dyDescent="0.2"/>
    <row r="31687" ht="12.75" hidden="1" customHeight="1" x14ac:dyDescent="0.2"/>
    <row r="31688" ht="12.75" hidden="1" customHeight="1" x14ac:dyDescent="0.2"/>
    <row r="31689" ht="12.75" hidden="1" customHeight="1" x14ac:dyDescent="0.2"/>
    <row r="31690" ht="12.75" hidden="1" customHeight="1" x14ac:dyDescent="0.2"/>
    <row r="31691" ht="12.75" hidden="1" customHeight="1" x14ac:dyDescent="0.2"/>
    <row r="31692" ht="12.75" hidden="1" customHeight="1" x14ac:dyDescent="0.2"/>
    <row r="31693" ht="12.75" hidden="1" customHeight="1" x14ac:dyDescent="0.2"/>
    <row r="31694" ht="12.75" hidden="1" customHeight="1" x14ac:dyDescent="0.2"/>
    <row r="31695" ht="12.75" hidden="1" customHeight="1" x14ac:dyDescent="0.2"/>
    <row r="31696" ht="12.75" hidden="1" customHeight="1" x14ac:dyDescent="0.2"/>
    <row r="31697" ht="12.75" hidden="1" customHeight="1" x14ac:dyDescent="0.2"/>
    <row r="31698" ht="12.75" hidden="1" customHeight="1" x14ac:dyDescent="0.2"/>
    <row r="31699" ht="12.75" hidden="1" customHeight="1" x14ac:dyDescent="0.2"/>
    <row r="31700" ht="12.75" hidden="1" customHeight="1" x14ac:dyDescent="0.2"/>
    <row r="31701" ht="12.75" hidden="1" customHeight="1" x14ac:dyDescent="0.2"/>
    <row r="31702" ht="12.75" hidden="1" customHeight="1" x14ac:dyDescent="0.2"/>
    <row r="31703" ht="12.75" hidden="1" customHeight="1" x14ac:dyDescent="0.2"/>
    <row r="31704" ht="12.75" hidden="1" customHeight="1" x14ac:dyDescent="0.2"/>
    <row r="31705" ht="12.75" hidden="1" customHeight="1" x14ac:dyDescent="0.2"/>
    <row r="31706" ht="12.75" hidden="1" customHeight="1" x14ac:dyDescent="0.2"/>
    <row r="31707" ht="12.75" hidden="1" customHeight="1" x14ac:dyDescent="0.2"/>
    <row r="31708" ht="12.75" hidden="1" customHeight="1" x14ac:dyDescent="0.2"/>
    <row r="31709" ht="12.75" hidden="1" customHeight="1" x14ac:dyDescent="0.2"/>
    <row r="31710" ht="12.75" hidden="1" customHeight="1" x14ac:dyDescent="0.2"/>
    <row r="31711" ht="12.75" hidden="1" customHeight="1" x14ac:dyDescent="0.2"/>
    <row r="31712" ht="12.75" hidden="1" customHeight="1" x14ac:dyDescent="0.2"/>
    <row r="31713" ht="12.75" hidden="1" customHeight="1" x14ac:dyDescent="0.2"/>
    <row r="31714" ht="12.75" hidden="1" customHeight="1" x14ac:dyDescent="0.2"/>
    <row r="31715" ht="12.75" hidden="1" customHeight="1" x14ac:dyDescent="0.2"/>
    <row r="31716" ht="12.75" hidden="1" customHeight="1" x14ac:dyDescent="0.2"/>
    <row r="31717" ht="12.75" hidden="1" customHeight="1" x14ac:dyDescent="0.2"/>
    <row r="31718" ht="12.75" hidden="1" customHeight="1" x14ac:dyDescent="0.2"/>
    <row r="31719" ht="12.75" hidden="1" customHeight="1" x14ac:dyDescent="0.2"/>
    <row r="31720" ht="12.75" hidden="1" customHeight="1" x14ac:dyDescent="0.2"/>
    <row r="31721" ht="12.75" hidden="1" customHeight="1" x14ac:dyDescent="0.2"/>
    <row r="31722" ht="12.75" hidden="1" customHeight="1" x14ac:dyDescent="0.2"/>
    <row r="31723" ht="12.75" hidden="1" customHeight="1" x14ac:dyDescent="0.2"/>
    <row r="31724" ht="12.75" hidden="1" customHeight="1" x14ac:dyDescent="0.2"/>
    <row r="31725" ht="12.75" hidden="1" customHeight="1" x14ac:dyDescent="0.2"/>
    <row r="31726" ht="12.75" hidden="1" customHeight="1" x14ac:dyDescent="0.2"/>
    <row r="31727" ht="12.75" hidden="1" customHeight="1" x14ac:dyDescent="0.2"/>
    <row r="31728" ht="12.75" hidden="1" customHeight="1" x14ac:dyDescent="0.2"/>
    <row r="31729" ht="12.75" hidden="1" customHeight="1" x14ac:dyDescent="0.2"/>
    <row r="31730" ht="12.75" hidden="1" customHeight="1" x14ac:dyDescent="0.2"/>
    <row r="31731" ht="12.75" hidden="1" customHeight="1" x14ac:dyDescent="0.2"/>
    <row r="31732" ht="12.75" hidden="1" customHeight="1" x14ac:dyDescent="0.2"/>
    <row r="31733" ht="12.75" hidden="1" customHeight="1" x14ac:dyDescent="0.2"/>
    <row r="31734" ht="12.75" hidden="1" customHeight="1" x14ac:dyDescent="0.2"/>
    <row r="31735" ht="12.75" hidden="1" customHeight="1" x14ac:dyDescent="0.2"/>
    <row r="31736" ht="12.75" hidden="1" customHeight="1" x14ac:dyDescent="0.2"/>
    <row r="31737" ht="12.75" hidden="1" customHeight="1" x14ac:dyDescent="0.2"/>
    <row r="31738" ht="12.75" hidden="1" customHeight="1" x14ac:dyDescent="0.2"/>
    <row r="31739" ht="12.75" hidden="1" customHeight="1" x14ac:dyDescent="0.2"/>
    <row r="31740" ht="12.75" hidden="1" customHeight="1" x14ac:dyDescent="0.2"/>
    <row r="31741" ht="12.75" hidden="1" customHeight="1" x14ac:dyDescent="0.2"/>
    <row r="31742" ht="12.75" hidden="1" customHeight="1" x14ac:dyDescent="0.2"/>
    <row r="31743" ht="12.75" hidden="1" customHeight="1" x14ac:dyDescent="0.2"/>
    <row r="31744" ht="12.75" hidden="1" customHeight="1" x14ac:dyDescent="0.2"/>
    <row r="31745" ht="12.75" hidden="1" customHeight="1" x14ac:dyDescent="0.2"/>
    <row r="31746" ht="12.75" hidden="1" customHeight="1" x14ac:dyDescent="0.2"/>
    <row r="31747" ht="12.75" hidden="1" customHeight="1" x14ac:dyDescent="0.2"/>
    <row r="31748" ht="12.75" hidden="1" customHeight="1" x14ac:dyDescent="0.2"/>
    <row r="31749" ht="12.75" hidden="1" customHeight="1" x14ac:dyDescent="0.2"/>
    <row r="31750" ht="12.75" hidden="1" customHeight="1" x14ac:dyDescent="0.2"/>
    <row r="31751" ht="12.75" hidden="1" customHeight="1" x14ac:dyDescent="0.2"/>
    <row r="31752" ht="12.75" hidden="1" customHeight="1" x14ac:dyDescent="0.2"/>
    <row r="31753" ht="12.75" hidden="1" customHeight="1" x14ac:dyDescent="0.2"/>
    <row r="31754" ht="12.75" hidden="1" customHeight="1" x14ac:dyDescent="0.2"/>
    <row r="31755" ht="12.75" hidden="1" customHeight="1" x14ac:dyDescent="0.2"/>
    <row r="31756" ht="12.75" hidden="1" customHeight="1" x14ac:dyDescent="0.2"/>
    <row r="31757" ht="12.75" hidden="1" customHeight="1" x14ac:dyDescent="0.2"/>
    <row r="31758" ht="12.75" hidden="1" customHeight="1" x14ac:dyDescent="0.2"/>
    <row r="31759" ht="12.75" hidden="1" customHeight="1" x14ac:dyDescent="0.2"/>
    <row r="31760" ht="12.75" hidden="1" customHeight="1" x14ac:dyDescent="0.2"/>
    <row r="31761" ht="12.75" hidden="1" customHeight="1" x14ac:dyDescent="0.2"/>
    <row r="31762" ht="12.75" hidden="1" customHeight="1" x14ac:dyDescent="0.2"/>
    <row r="31763" ht="12.75" hidden="1" customHeight="1" x14ac:dyDescent="0.2"/>
    <row r="31764" ht="12.75" hidden="1" customHeight="1" x14ac:dyDescent="0.2"/>
    <row r="31765" ht="12.75" hidden="1" customHeight="1" x14ac:dyDescent="0.2"/>
    <row r="31766" ht="12.75" hidden="1" customHeight="1" x14ac:dyDescent="0.2"/>
    <row r="31767" ht="12.75" hidden="1" customHeight="1" x14ac:dyDescent="0.2"/>
    <row r="31768" ht="12.75" hidden="1" customHeight="1" x14ac:dyDescent="0.2"/>
    <row r="31769" ht="12.75" hidden="1" customHeight="1" x14ac:dyDescent="0.2"/>
    <row r="31770" ht="12.75" hidden="1" customHeight="1" x14ac:dyDescent="0.2"/>
    <row r="31771" ht="12.75" hidden="1" customHeight="1" x14ac:dyDescent="0.2"/>
    <row r="31772" ht="12.75" hidden="1" customHeight="1" x14ac:dyDescent="0.2"/>
    <row r="31773" ht="12.75" hidden="1" customHeight="1" x14ac:dyDescent="0.2"/>
    <row r="31774" ht="12.75" hidden="1" customHeight="1" x14ac:dyDescent="0.2"/>
    <row r="31775" ht="12.75" hidden="1" customHeight="1" x14ac:dyDescent="0.2"/>
    <row r="31776" ht="12.75" hidden="1" customHeight="1" x14ac:dyDescent="0.2"/>
    <row r="31777" ht="12.75" hidden="1" customHeight="1" x14ac:dyDescent="0.2"/>
    <row r="31778" ht="12.75" hidden="1" customHeight="1" x14ac:dyDescent="0.2"/>
    <row r="31779" ht="12.75" hidden="1" customHeight="1" x14ac:dyDescent="0.2"/>
    <row r="31780" ht="12.75" hidden="1" customHeight="1" x14ac:dyDescent="0.2"/>
    <row r="31781" ht="12.75" hidden="1" customHeight="1" x14ac:dyDescent="0.2"/>
    <row r="31782" ht="12.75" hidden="1" customHeight="1" x14ac:dyDescent="0.2"/>
    <row r="31783" ht="12.75" hidden="1" customHeight="1" x14ac:dyDescent="0.2"/>
    <row r="31784" ht="12.75" hidden="1" customHeight="1" x14ac:dyDescent="0.2"/>
    <row r="31785" ht="12.75" hidden="1" customHeight="1" x14ac:dyDescent="0.2"/>
    <row r="31786" ht="12.75" hidden="1" customHeight="1" x14ac:dyDescent="0.2"/>
    <row r="31787" ht="12.75" hidden="1" customHeight="1" x14ac:dyDescent="0.2"/>
    <row r="31788" ht="12.75" hidden="1" customHeight="1" x14ac:dyDescent="0.2"/>
    <row r="31789" ht="12.75" hidden="1" customHeight="1" x14ac:dyDescent="0.2"/>
    <row r="31790" ht="12.75" hidden="1" customHeight="1" x14ac:dyDescent="0.2"/>
    <row r="31791" ht="12.75" hidden="1" customHeight="1" x14ac:dyDescent="0.2"/>
    <row r="31792" ht="12.75" hidden="1" customHeight="1" x14ac:dyDescent="0.2"/>
    <row r="31793" ht="12.75" hidden="1" customHeight="1" x14ac:dyDescent="0.2"/>
    <row r="31794" ht="12.75" hidden="1" customHeight="1" x14ac:dyDescent="0.2"/>
    <row r="31795" ht="12.75" hidden="1" customHeight="1" x14ac:dyDescent="0.2"/>
    <row r="31796" ht="12.75" hidden="1" customHeight="1" x14ac:dyDescent="0.2"/>
    <row r="31797" ht="12.75" hidden="1" customHeight="1" x14ac:dyDescent="0.2"/>
    <row r="31798" ht="12.75" hidden="1" customHeight="1" x14ac:dyDescent="0.2"/>
    <row r="31799" ht="12.75" hidden="1" customHeight="1" x14ac:dyDescent="0.2"/>
    <row r="31800" ht="12.75" hidden="1" customHeight="1" x14ac:dyDescent="0.2"/>
    <row r="31801" ht="12.75" hidden="1" customHeight="1" x14ac:dyDescent="0.2"/>
    <row r="31802" ht="12.75" hidden="1" customHeight="1" x14ac:dyDescent="0.2"/>
    <row r="31803" ht="12.75" hidden="1" customHeight="1" x14ac:dyDescent="0.2"/>
    <row r="31804" ht="12.75" hidden="1" customHeight="1" x14ac:dyDescent="0.2"/>
    <row r="31805" ht="12.75" hidden="1" customHeight="1" x14ac:dyDescent="0.2"/>
    <row r="31806" ht="12.75" hidden="1" customHeight="1" x14ac:dyDescent="0.2"/>
    <row r="31807" ht="12.75" hidden="1" customHeight="1" x14ac:dyDescent="0.2"/>
    <row r="31808" ht="12.75" hidden="1" customHeight="1" x14ac:dyDescent="0.2"/>
    <row r="31809" ht="12.75" hidden="1" customHeight="1" x14ac:dyDescent="0.2"/>
    <row r="31810" ht="12.75" hidden="1" customHeight="1" x14ac:dyDescent="0.2"/>
    <row r="31811" ht="12.75" hidden="1" customHeight="1" x14ac:dyDescent="0.2"/>
    <row r="31812" ht="12.75" hidden="1" customHeight="1" x14ac:dyDescent="0.2"/>
    <row r="31813" ht="12.75" hidden="1" customHeight="1" x14ac:dyDescent="0.2"/>
    <row r="31814" ht="12.75" hidden="1" customHeight="1" x14ac:dyDescent="0.2"/>
    <row r="31815" ht="12.75" hidden="1" customHeight="1" x14ac:dyDescent="0.2"/>
    <row r="31816" ht="12.75" hidden="1" customHeight="1" x14ac:dyDescent="0.2"/>
    <row r="31817" ht="12.75" hidden="1" customHeight="1" x14ac:dyDescent="0.2"/>
    <row r="31818" ht="12.75" hidden="1" customHeight="1" x14ac:dyDescent="0.2"/>
    <row r="31819" ht="12.75" hidden="1" customHeight="1" x14ac:dyDescent="0.2"/>
    <row r="31820" ht="12.75" hidden="1" customHeight="1" x14ac:dyDescent="0.2"/>
    <row r="31821" ht="12.75" hidden="1" customHeight="1" x14ac:dyDescent="0.2"/>
    <row r="31822" ht="12.75" hidden="1" customHeight="1" x14ac:dyDescent="0.2"/>
    <row r="31823" ht="12.75" hidden="1" customHeight="1" x14ac:dyDescent="0.2"/>
    <row r="31824" ht="12.75" hidden="1" customHeight="1" x14ac:dyDescent="0.2"/>
    <row r="31825" ht="12.75" hidden="1" customHeight="1" x14ac:dyDescent="0.2"/>
    <row r="31826" ht="12.75" hidden="1" customHeight="1" x14ac:dyDescent="0.2"/>
    <row r="31827" ht="12.75" hidden="1" customHeight="1" x14ac:dyDescent="0.2"/>
    <row r="31828" ht="12.75" hidden="1" customHeight="1" x14ac:dyDescent="0.2"/>
    <row r="31829" ht="12.75" hidden="1" customHeight="1" x14ac:dyDescent="0.2"/>
    <row r="31830" ht="12.75" hidden="1" customHeight="1" x14ac:dyDescent="0.2"/>
    <row r="31831" ht="12.75" hidden="1" customHeight="1" x14ac:dyDescent="0.2"/>
    <row r="31832" ht="12.75" hidden="1" customHeight="1" x14ac:dyDescent="0.2"/>
    <row r="31833" ht="12.75" hidden="1" customHeight="1" x14ac:dyDescent="0.2"/>
    <row r="31834" ht="12.75" hidden="1" customHeight="1" x14ac:dyDescent="0.2"/>
    <row r="31835" ht="12.75" hidden="1" customHeight="1" x14ac:dyDescent="0.2"/>
    <row r="31836" ht="12.75" hidden="1" customHeight="1" x14ac:dyDescent="0.2"/>
    <row r="31837" ht="12.75" hidden="1" customHeight="1" x14ac:dyDescent="0.2"/>
    <row r="31838" ht="12.75" hidden="1" customHeight="1" x14ac:dyDescent="0.2"/>
    <row r="31839" ht="12.75" hidden="1" customHeight="1" x14ac:dyDescent="0.2"/>
    <row r="31840" ht="12.75" hidden="1" customHeight="1" x14ac:dyDescent="0.2"/>
    <row r="31841" ht="12.75" hidden="1" customHeight="1" x14ac:dyDescent="0.2"/>
    <row r="31842" ht="12.75" hidden="1" customHeight="1" x14ac:dyDescent="0.2"/>
    <row r="31843" ht="12.75" hidden="1" customHeight="1" x14ac:dyDescent="0.2"/>
    <row r="31844" ht="12.75" hidden="1" customHeight="1" x14ac:dyDescent="0.2"/>
    <row r="31845" ht="12.75" hidden="1" customHeight="1" x14ac:dyDescent="0.2"/>
    <row r="31846" ht="12.75" hidden="1" customHeight="1" x14ac:dyDescent="0.2"/>
    <row r="31847" ht="12.75" hidden="1" customHeight="1" x14ac:dyDescent="0.2"/>
    <row r="31848" ht="12.75" hidden="1" customHeight="1" x14ac:dyDescent="0.2"/>
    <row r="31849" ht="12.75" hidden="1" customHeight="1" x14ac:dyDescent="0.2"/>
    <row r="31850" ht="12.75" hidden="1" customHeight="1" x14ac:dyDescent="0.2"/>
    <row r="31851" ht="12.75" hidden="1" customHeight="1" x14ac:dyDescent="0.2"/>
    <row r="31852" ht="12.75" hidden="1" customHeight="1" x14ac:dyDescent="0.2"/>
    <row r="31853" ht="12.75" hidden="1" customHeight="1" x14ac:dyDescent="0.2"/>
    <row r="31854" ht="12.75" hidden="1" customHeight="1" x14ac:dyDescent="0.2"/>
    <row r="31855" ht="12.75" hidden="1" customHeight="1" x14ac:dyDescent="0.2"/>
    <row r="31856" ht="12.75" hidden="1" customHeight="1" x14ac:dyDescent="0.2"/>
    <row r="31857" ht="12.75" hidden="1" customHeight="1" x14ac:dyDescent="0.2"/>
    <row r="31858" ht="12.75" hidden="1" customHeight="1" x14ac:dyDescent="0.2"/>
    <row r="31859" ht="12.75" hidden="1" customHeight="1" x14ac:dyDescent="0.2"/>
    <row r="31860" ht="12.75" hidden="1" customHeight="1" x14ac:dyDescent="0.2"/>
    <row r="31861" ht="12.75" hidden="1" customHeight="1" x14ac:dyDescent="0.2"/>
    <row r="31862" ht="12.75" hidden="1" customHeight="1" x14ac:dyDescent="0.2"/>
    <row r="31863" ht="12.75" hidden="1" customHeight="1" x14ac:dyDescent="0.2"/>
    <row r="31864" ht="12.75" hidden="1" customHeight="1" x14ac:dyDescent="0.2"/>
    <row r="31865" ht="12.75" hidden="1" customHeight="1" x14ac:dyDescent="0.2"/>
    <row r="31866" ht="12.75" hidden="1" customHeight="1" x14ac:dyDescent="0.2"/>
    <row r="31867" ht="12.75" hidden="1" customHeight="1" x14ac:dyDescent="0.2"/>
    <row r="31868" ht="12.75" hidden="1" customHeight="1" x14ac:dyDescent="0.2"/>
    <row r="31869" ht="12.75" hidden="1" customHeight="1" x14ac:dyDescent="0.2"/>
    <row r="31870" ht="12.75" hidden="1" customHeight="1" x14ac:dyDescent="0.2"/>
    <row r="31871" ht="12.75" hidden="1" customHeight="1" x14ac:dyDescent="0.2"/>
    <row r="31872" ht="12.75" hidden="1" customHeight="1" x14ac:dyDescent="0.2"/>
    <row r="31873" ht="12.75" hidden="1" customHeight="1" x14ac:dyDescent="0.2"/>
    <row r="31874" ht="12.75" hidden="1" customHeight="1" x14ac:dyDescent="0.2"/>
    <row r="31875" ht="12.75" hidden="1" customHeight="1" x14ac:dyDescent="0.2"/>
    <row r="31876" ht="12.75" hidden="1" customHeight="1" x14ac:dyDescent="0.2"/>
    <row r="31877" ht="12.75" hidden="1" customHeight="1" x14ac:dyDescent="0.2"/>
    <row r="31878" ht="12.75" hidden="1" customHeight="1" x14ac:dyDescent="0.2"/>
    <row r="31879" ht="12.75" hidden="1" customHeight="1" x14ac:dyDescent="0.2"/>
    <row r="31880" ht="12.75" hidden="1" customHeight="1" x14ac:dyDescent="0.2"/>
    <row r="31881" ht="12.75" hidden="1" customHeight="1" x14ac:dyDescent="0.2"/>
    <row r="31882" ht="12.75" hidden="1" customHeight="1" x14ac:dyDescent="0.2"/>
    <row r="31883" ht="12.75" hidden="1" customHeight="1" x14ac:dyDescent="0.2"/>
    <row r="31884" ht="12.75" hidden="1" customHeight="1" x14ac:dyDescent="0.2"/>
    <row r="31885" ht="12.75" hidden="1" customHeight="1" x14ac:dyDescent="0.2"/>
    <row r="31886" ht="12.75" hidden="1" customHeight="1" x14ac:dyDescent="0.2"/>
    <row r="31887" ht="12.75" hidden="1" customHeight="1" x14ac:dyDescent="0.2"/>
    <row r="31888" ht="12.75" hidden="1" customHeight="1" x14ac:dyDescent="0.2"/>
    <row r="31889" ht="12.75" hidden="1" customHeight="1" x14ac:dyDescent="0.2"/>
    <row r="31890" ht="12.75" hidden="1" customHeight="1" x14ac:dyDescent="0.2"/>
    <row r="31891" ht="12.75" hidden="1" customHeight="1" x14ac:dyDescent="0.2"/>
    <row r="31892" ht="12.75" hidden="1" customHeight="1" x14ac:dyDescent="0.2"/>
    <row r="31893" ht="12.75" hidden="1" customHeight="1" x14ac:dyDescent="0.2"/>
    <row r="31894" ht="12.75" hidden="1" customHeight="1" x14ac:dyDescent="0.2"/>
    <row r="31895" ht="12.75" hidden="1" customHeight="1" x14ac:dyDescent="0.2"/>
    <row r="31896" ht="12.75" hidden="1" customHeight="1" x14ac:dyDescent="0.2"/>
    <row r="31897" ht="12.75" hidden="1" customHeight="1" x14ac:dyDescent="0.2"/>
    <row r="31898" ht="12.75" hidden="1" customHeight="1" x14ac:dyDescent="0.2"/>
    <row r="31899" ht="12.75" hidden="1" customHeight="1" x14ac:dyDescent="0.2"/>
    <row r="31900" ht="12.75" hidden="1" customHeight="1" x14ac:dyDescent="0.2"/>
    <row r="31901" ht="12.75" hidden="1" customHeight="1" x14ac:dyDescent="0.2"/>
    <row r="31902" ht="12.75" hidden="1" customHeight="1" x14ac:dyDescent="0.2"/>
    <row r="31903" ht="12.75" hidden="1" customHeight="1" x14ac:dyDescent="0.2"/>
    <row r="31904" ht="12.75" hidden="1" customHeight="1" x14ac:dyDescent="0.2"/>
    <row r="31905" ht="12.75" hidden="1" customHeight="1" x14ac:dyDescent="0.2"/>
    <row r="31906" ht="12.75" hidden="1" customHeight="1" x14ac:dyDescent="0.2"/>
    <row r="31907" ht="12.75" hidden="1" customHeight="1" x14ac:dyDescent="0.2"/>
    <row r="31908" ht="12.75" hidden="1" customHeight="1" x14ac:dyDescent="0.2"/>
    <row r="31909" ht="12.75" hidden="1" customHeight="1" x14ac:dyDescent="0.2"/>
    <row r="31910" ht="12.75" hidden="1" customHeight="1" x14ac:dyDescent="0.2"/>
    <row r="31911" ht="12.75" hidden="1" customHeight="1" x14ac:dyDescent="0.2"/>
    <row r="31912" ht="12.75" hidden="1" customHeight="1" x14ac:dyDescent="0.2"/>
    <row r="31913" ht="12.75" hidden="1" customHeight="1" x14ac:dyDescent="0.2"/>
    <row r="31914" ht="12.75" hidden="1" customHeight="1" x14ac:dyDescent="0.2"/>
    <row r="31915" ht="12.75" hidden="1" customHeight="1" x14ac:dyDescent="0.2"/>
    <row r="31916" ht="12.75" hidden="1" customHeight="1" x14ac:dyDescent="0.2"/>
    <row r="31917" ht="12.75" hidden="1" customHeight="1" x14ac:dyDescent="0.2"/>
    <row r="31918" ht="12.75" hidden="1" customHeight="1" x14ac:dyDescent="0.2"/>
    <row r="31919" ht="12.75" hidden="1" customHeight="1" x14ac:dyDescent="0.2"/>
    <row r="31920" ht="12.75" hidden="1" customHeight="1" x14ac:dyDescent="0.2"/>
    <row r="31921" ht="12.75" hidden="1" customHeight="1" x14ac:dyDescent="0.2"/>
    <row r="31922" ht="12.75" hidden="1" customHeight="1" x14ac:dyDescent="0.2"/>
    <row r="31923" ht="12.75" hidden="1" customHeight="1" x14ac:dyDescent="0.2"/>
    <row r="31924" ht="12.75" hidden="1" customHeight="1" x14ac:dyDescent="0.2"/>
    <row r="31925" ht="12.75" hidden="1" customHeight="1" x14ac:dyDescent="0.2"/>
    <row r="31926" ht="12.75" hidden="1" customHeight="1" x14ac:dyDescent="0.2"/>
    <row r="31927" ht="12.75" hidden="1" customHeight="1" x14ac:dyDescent="0.2"/>
    <row r="31928" ht="12.75" hidden="1" customHeight="1" x14ac:dyDescent="0.2"/>
    <row r="31929" ht="12.75" hidden="1" customHeight="1" x14ac:dyDescent="0.2"/>
    <row r="31930" ht="12.75" hidden="1" customHeight="1" x14ac:dyDescent="0.2"/>
    <row r="31931" ht="12.75" hidden="1" customHeight="1" x14ac:dyDescent="0.2"/>
    <row r="31932" ht="12.75" hidden="1" customHeight="1" x14ac:dyDescent="0.2"/>
    <row r="31933" ht="12.75" hidden="1" customHeight="1" x14ac:dyDescent="0.2"/>
    <row r="31934" ht="12.75" hidden="1" customHeight="1" x14ac:dyDescent="0.2"/>
    <row r="31935" ht="12.75" hidden="1" customHeight="1" x14ac:dyDescent="0.2"/>
    <row r="31936" ht="12.75" hidden="1" customHeight="1" x14ac:dyDescent="0.2"/>
    <row r="31937" ht="12.75" hidden="1" customHeight="1" x14ac:dyDescent="0.2"/>
    <row r="31938" ht="12.75" hidden="1" customHeight="1" x14ac:dyDescent="0.2"/>
    <row r="31939" ht="12.75" hidden="1" customHeight="1" x14ac:dyDescent="0.2"/>
    <row r="31940" ht="12.75" hidden="1" customHeight="1" x14ac:dyDescent="0.2"/>
    <row r="31941" ht="12.75" hidden="1" customHeight="1" x14ac:dyDescent="0.2"/>
    <row r="31942" ht="12.75" hidden="1" customHeight="1" x14ac:dyDescent="0.2"/>
    <row r="31943" ht="12.75" hidden="1" customHeight="1" x14ac:dyDescent="0.2"/>
    <row r="31944" ht="12.75" hidden="1" customHeight="1" x14ac:dyDescent="0.2"/>
    <row r="31945" ht="12.75" hidden="1" customHeight="1" x14ac:dyDescent="0.2"/>
    <row r="31946" ht="12.75" hidden="1" customHeight="1" x14ac:dyDescent="0.2"/>
    <row r="31947" ht="12.75" hidden="1" customHeight="1" x14ac:dyDescent="0.2"/>
    <row r="31948" ht="12.75" hidden="1" customHeight="1" x14ac:dyDescent="0.2"/>
    <row r="31949" ht="12.75" hidden="1" customHeight="1" x14ac:dyDescent="0.2"/>
    <row r="31950" ht="12.75" hidden="1" customHeight="1" x14ac:dyDescent="0.2"/>
    <row r="31951" ht="12.75" hidden="1" customHeight="1" x14ac:dyDescent="0.2"/>
    <row r="31952" ht="12.75" hidden="1" customHeight="1" x14ac:dyDescent="0.2"/>
    <row r="31953" ht="12.75" hidden="1" customHeight="1" x14ac:dyDescent="0.2"/>
    <row r="31954" ht="12.75" hidden="1" customHeight="1" x14ac:dyDescent="0.2"/>
    <row r="31955" ht="12.75" hidden="1" customHeight="1" x14ac:dyDescent="0.2"/>
    <row r="31956" ht="12.75" hidden="1" customHeight="1" x14ac:dyDescent="0.2"/>
    <row r="31957" ht="12.75" hidden="1" customHeight="1" x14ac:dyDescent="0.2"/>
    <row r="31958" ht="12.75" hidden="1" customHeight="1" x14ac:dyDescent="0.2"/>
    <row r="31959" ht="12.75" hidden="1" customHeight="1" x14ac:dyDescent="0.2"/>
    <row r="31960" ht="12.75" hidden="1" customHeight="1" x14ac:dyDescent="0.2"/>
    <row r="31961" ht="12.75" hidden="1" customHeight="1" x14ac:dyDescent="0.2"/>
    <row r="31962" ht="12.75" hidden="1" customHeight="1" x14ac:dyDescent="0.2"/>
    <row r="31963" ht="12.75" hidden="1" customHeight="1" x14ac:dyDescent="0.2"/>
    <row r="31964" ht="12.75" hidden="1" customHeight="1" x14ac:dyDescent="0.2"/>
    <row r="31965" ht="12.75" hidden="1" customHeight="1" x14ac:dyDescent="0.2"/>
    <row r="31966" ht="12.75" hidden="1" customHeight="1" x14ac:dyDescent="0.2"/>
    <row r="31967" ht="12.75" hidden="1" customHeight="1" x14ac:dyDescent="0.2"/>
    <row r="31968" ht="12.75" hidden="1" customHeight="1" x14ac:dyDescent="0.2"/>
    <row r="31969" ht="12.75" hidden="1" customHeight="1" x14ac:dyDescent="0.2"/>
    <row r="31970" ht="12.75" hidden="1" customHeight="1" x14ac:dyDescent="0.2"/>
    <row r="31971" ht="12.75" hidden="1" customHeight="1" x14ac:dyDescent="0.2"/>
    <row r="31972" ht="12.75" hidden="1" customHeight="1" x14ac:dyDescent="0.2"/>
    <row r="31973" ht="12.75" hidden="1" customHeight="1" x14ac:dyDescent="0.2"/>
    <row r="31974" ht="12.75" hidden="1" customHeight="1" x14ac:dyDescent="0.2"/>
    <row r="31975" ht="12.75" hidden="1" customHeight="1" x14ac:dyDescent="0.2"/>
    <row r="31976" ht="12.75" hidden="1" customHeight="1" x14ac:dyDescent="0.2"/>
    <row r="31977" ht="12.75" hidden="1" customHeight="1" x14ac:dyDescent="0.2"/>
    <row r="31978" ht="12.75" hidden="1" customHeight="1" x14ac:dyDescent="0.2"/>
    <row r="31979" ht="12.75" hidden="1" customHeight="1" x14ac:dyDescent="0.2"/>
    <row r="31980" ht="12.75" hidden="1" customHeight="1" x14ac:dyDescent="0.2"/>
    <row r="31981" ht="12.75" hidden="1" customHeight="1" x14ac:dyDescent="0.2"/>
    <row r="31982" ht="12.75" hidden="1" customHeight="1" x14ac:dyDescent="0.2"/>
    <row r="31983" ht="12.75" hidden="1" customHeight="1" x14ac:dyDescent="0.2"/>
    <row r="31984" ht="12.75" hidden="1" customHeight="1" x14ac:dyDescent="0.2"/>
    <row r="31985" ht="12.75" hidden="1" customHeight="1" x14ac:dyDescent="0.2"/>
    <row r="31986" ht="12.75" hidden="1" customHeight="1" x14ac:dyDescent="0.2"/>
    <row r="31987" ht="12.75" hidden="1" customHeight="1" x14ac:dyDescent="0.2"/>
    <row r="31988" ht="12.75" hidden="1" customHeight="1" x14ac:dyDescent="0.2"/>
    <row r="31989" ht="12.75" hidden="1" customHeight="1" x14ac:dyDescent="0.2"/>
    <row r="31990" ht="12.75" hidden="1" customHeight="1" x14ac:dyDescent="0.2"/>
    <row r="31991" ht="12.75" hidden="1" customHeight="1" x14ac:dyDescent="0.2"/>
    <row r="31992" ht="12.75" hidden="1" customHeight="1" x14ac:dyDescent="0.2"/>
    <row r="31993" ht="12.75" hidden="1" customHeight="1" x14ac:dyDescent="0.2"/>
    <row r="31994" ht="12.75" hidden="1" customHeight="1" x14ac:dyDescent="0.2"/>
    <row r="31995" ht="12.75" hidden="1" customHeight="1" x14ac:dyDescent="0.2"/>
    <row r="31996" ht="12.75" hidden="1" customHeight="1" x14ac:dyDescent="0.2"/>
    <row r="31997" ht="12.75" hidden="1" customHeight="1" x14ac:dyDescent="0.2"/>
    <row r="31998" ht="12.75" hidden="1" customHeight="1" x14ac:dyDescent="0.2"/>
    <row r="31999" ht="12.75" hidden="1" customHeight="1" x14ac:dyDescent="0.2"/>
    <row r="32000" ht="12.75" hidden="1" customHeight="1" x14ac:dyDescent="0.2"/>
    <row r="32001" ht="12.75" hidden="1" customHeight="1" x14ac:dyDescent="0.2"/>
    <row r="32002" ht="12.75" hidden="1" customHeight="1" x14ac:dyDescent="0.2"/>
    <row r="32003" ht="12.75" hidden="1" customHeight="1" x14ac:dyDescent="0.2"/>
    <row r="32004" ht="12.75" hidden="1" customHeight="1" x14ac:dyDescent="0.2"/>
    <row r="32005" ht="12.75" hidden="1" customHeight="1" x14ac:dyDescent="0.2"/>
    <row r="32006" ht="12.75" hidden="1" customHeight="1" x14ac:dyDescent="0.2"/>
    <row r="32007" ht="12.75" hidden="1" customHeight="1" x14ac:dyDescent="0.2"/>
    <row r="32008" ht="12.75" hidden="1" customHeight="1" x14ac:dyDescent="0.2"/>
    <row r="32009" ht="12.75" hidden="1" customHeight="1" x14ac:dyDescent="0.2"/>
    <row r="32010" ht="12.75" hidden="1" customHeight="1" x14ac:dyDescent="0.2"/>
    <row r="32011" ht="12.75" hidden="1" customHeight="1" x14ac:dyDescent="0.2"/>
    <row r="32012" ht="12.75" hidden="1" customHeight="1" x14ac:dyDescent="0.2"/>
    <row r="32013" ht="12.75" hidden="1" customHeight="1" x14ac:dyDescent="0.2"/>
    <row r="32014" ht="12.75" hidden="1" customHeight="1" x14ac:dyDescent="0.2"/>
    <row r="32015" ht="12.75" hidden="1" customHeight="1" x14ac:dyDescent="0.2"/>
    <row r="32016" ht="12.75" hidden="1" customHeight="1" x14ac:dyDescent="0.2"/>
    <row r="32017" ht="12.75" hidden="1" customHeight="1" x14ac:dyDescent="0.2"/>
    <row r="32018" ht="12.75" hidden="1" customHeight="1" x14ac:dyDescent="0.2"/>
    <row r="32019" ht="12.75" hidden="1" customHeight="1" x14ac:dyDescent="0.2"/>
    <row r="32020" ht="12.75" hidden="1" customHeight="1" x14ac:dyDescent="0.2"/>
    <row r="32021" ht="12.75" hidden="1" customHeight="1" x14ac:dyDescent="0.2"/>
    <row r="32022" ht="12.75" hidden="1" customHeight="1" x14ac:dyDescent="0.2"/>
    <row r="32023" ht="12.75" hidden="1" customHeight="1" x14ac:dyDescent="0.2"/>
    <row r="32024" ht="12.75" hidden="1" customHeight="1" x14ac:dyDescent="0.2"/>
    <row r="32025" ht="12.75" hidden="1" customHeight="1" x14ac:dyDescent="0.2"/>
    <row r="32026" ht="12.75" hidden="1" customHeight="1" x14ac:dyDescent="0.2"/>
    <row r="32027" ht="12.75" hidden="1" customHeight="1" x14ac:dyDescent="0.2"/>
    <row r="32028" ht="12.75" hidden="1" customHeight="1" x14ac:dyDescent="0.2"/>
    <row r="32029" ht="12.75" hidden="1" customHeight="1" x14ac:dyDescent="0.2"/>
    <row r="32030" ht="12.75" hidden="1" customHeight="1" x14ac:dyDescent="0.2"/>
    <row r="32031" ht="12.75" hidden="1" customHeight="1" x14ac:dyDescent="0.2"/>
    <row r="32032" ht="12.75" hidden="1" customHeight="1" x14ac:dyDescent="0.2"/>
    <row r="32033" ht="12.75" hidden="1" customHeight="1" x14ac:dyDescent="0.2"/>
    <row r="32034" ht="12.75" hidden="1" customHeight="1" x14ac:dyDescent="0.2"/>
    <row r="32035" ht="12.75" hidden="1" customHeight="1" x14ac:dyDescent="0.2"/>
    <row r="32036" ht="12.75" hidden="1" customHeight="1" x14ac:dyDescent="0.2"/>
    <row r="32037" ht="12.75" hidden="1" customHeight="1" x14ac:dyDescent="0.2"/>
    <row r="32038" ht="12.75" hidden="1" customHeight="1" x14ac:dyDescent="0.2"/>
    <row r="32039" ht="12.75" hidden="1" customHeight="1" x14ac:dyDescent="0.2"/>
    <row r="32040" ht="12.75" hidden="1" customHeight="1" x14ac:dyDescent="0.2"/>
    <row r="32041" ht="12.75" hidden="1" customHeight="1" x14ac:dyDescent="0.2"/>
    <row r="32042" ht="12.75" hidden="1" customHeight="1" x14ac:dyDescent="0.2"/>
    <row r="32043" ht="12.75" hidden="1" customHeight="1" x14ac:dyDescent="0.2"/>
    <row r="32044" ht="12.75" hidden="1" customHeight="1" x14ac:dyDescent="0.2"/>
    <row r="32045" ht="12.75" hidden="1" customHeight="1" x14ac:dyDescent="0.2"/>
    <row r="32046" ht="12.75" hidden="1" customHeight="1" x14ac:dyDescent="0.2"/>
    <row r="32047" ht="12.75" hidden="1" customHeight="1" x14ac:dyDescent="0.2"/>
    <row r="32048" ht="12.75" hidden="1" customHeight="1" x14ac:dyDescent="0.2"/>
    <row r="32049" ht="12.75" hidden="1" customHeight="1" x14ac:dyDescent="0.2"/>
    <row r="32050" ht="12.75" hidden="1" customHeight="1" x14ac:dyDescent="0.2"/>
    <row r="32051" ht="12.75" hidden="1" customHeight="1" x14ac:dyDescent="0.2"/>
    <row r="32052" ht="12.75" hidden="1" customHeight="1" x14ac:dyDescent="0.2"/>
    <row r="32053" ht="12.75" hidden="1" customHeight="1" x14ac:dyDescent="0.2"/>
    <row r="32054" ht="12.75" hidden="1" customHeight="1" x14ac:dyDescent="0.2"/>
    <row r="32055" ht="12.75" hidden="1" customHeight="1" x14ac:dyDescent="0.2"/>
    <row r="32056" ht="12.75" hidden="1" customHeight="1" x14ac:dyDescent="0.2"/>
    <row r="32057" ht="12.75" hidden="1" customHeight="1" x14ac:dyDescent="0.2"/>
    <row r="32058" ht="12.75" hidden="1" customHeight="1" x14ac:dyDescent="0.2"/>
    <row r="32059" ht="12.75" hidden="1" customHeight="1" x14ac:dyDescent="0.2"/>
    <row r="32060" ht="12.75" hidden="1" customHeight="1" x14ac:dyDescent="0.2"/>
    <row r="32061" ht="12.75" hidden="1" customHeight="1" x14ac:dyDescent="0.2"/>
    <row r="32062" ht="12.75" hidden="1" customHeight="1" x14ac:dyDescent="0.2"/>
    <row r="32063" ht="12.75" hidden="1" customHeight="1" x14ac:dyDescent="0.2"/>
    <row r="32064" ht="12.75" hidden="1" customHeight="1" x14ac:dyDescent="0.2"/>
    <row r="32065" ht="12.75" hidden="1" customHeight="1" x14ac:dyDescent="0.2"/>
    <row r="32066" ht="12.75" hidden="1" customHeight="1" x14ac:dyDescent="0.2"/>
    <row r="32067" ht="12.75" hidden="1" customHeight="1" x14ac:dyDescent="0.2"/>
    <row r="32068" ht="12.75" hidden="1" customHeight="1" x14ac:dyDescent="0.2"/>
    <row r="32069" ht="12.75" hidden="1" customHeight="1" x14ac:dyDescent="0.2"/>
    <row r="32070" ht="12.75" hidden="1" customHeight="1" x14ac:dyDescent="0.2"/>
    <row r="32071" ht="12.75" hidden="1" customHeight="1" x14ac:dyDescent="0.2"/>
    <row r="32072" ht="12.75" hidden="1" customHeight="1" x14ac:dyDescent="0.2"/>
    <row r="32073" ht="12.75" hidden="1" customHeight="1" x14ac:dyDescent="0.2"/>
    <row r="32074" ht="12.75" hidden="1" customHeight="1" x14ac:dyDescent="0.2"/>
    <row r="32075" ht="12.75" hidden="1" customHeight="1" x14ac:dyDescent="0.2"/>
    <row r="32076" ht="12.75" hidden="1" customHeight="1" x14ac:dyDescent="0.2"/>
    <row r="32077" ht="12.75" hidden="1" customHeight="1" x14ac:dyDescent="0.2"/>
    <row r="32078" ht="12.75" hidden="1" customHeight="1" x14ac:dyDescent="0.2"/>
    <row r="32079" ht="12.75" hidden="1" customHeight="1" x14ac:dyDescent="0.2"/>
    <row r="32080" ht="12.75" hidden="1" customHeight="1" x14ac:dyDescent="0.2"/>
    <row r="32081" ht="12.75" hidden="1" customHeight="1" x14ac:dyDescent="0.2"/>
    <row r="32082" ht="12.75" hidden="1" customHeight="1" x14ac:dyDescent="0.2"/>
    <row r="32083" ht="12.75" hidden="1" customHeight="1" x14ac:dyDescent="0.2"/>
    <row r="32084" ht="12.75" hidden="1" customHeight="1" x14ac:dyDescent="0.2"/>
    <row r="32085" ht="12.75" hidden="1" customHeight="1" x14ac:dyDescent="0.2"/>
    <row r="32086" ht="12.75" hidden="1" customHeight="1" x14ac:dyDescent="0.2"/>
    <row r="32087" ht="12.75" hidden="1" customHeight="1" x14ac:dyDescent="0.2"/>
    <row r="32088" ht="12.75" hidden="1" customHeight="1" x14ac:dyDescent="0.2"/>
    <row r="32089" ht="12.75" hidden="1" customHeight="1" x14ac:dyDescent="0.2"/>
    <row r="32090" ht="12.75" hidden="1" customHeight="1" x14ac:dyDescent="0.2"/>
    <row r="32091" ht="12.75" hidden="1" customHeight="1" x14ac:dyDescent="0.2"/>
    <row r="32092" ht="12.75" hidden="1" customHeight="1" x14ac:dyDescent="0.2"/>
    <row r="32093" ht="12.75" hidden="1" customHeight="1" x14ac:dyDescent="0.2"/>
    <row r="32094" ht="12.75" hidden="1" customHeight="1" x14ac:dyDescent="0.2"/>
    <row r="32095" ht="12.75" hidden="1" customHeight="1" x14ac:dyDescent="0.2"/>
    <row r="32096" ht="12.75" hidden="1" customHeight="1" x14ac:dyDescent="0.2"/>
    <row r="32097" ht="12.75" hidden="1" customHeight="1" x14ac:dyDescent="0.2"/>
    <row r="32098" ht="12.75" hidden="1" customHeight="1" x14ac:dyDescent="0.2"/>
    <row r="32099" ht="12.75" hidden="1" customHeight="1" x14ac:dyDescent="0.2"/>
    <row r="32100" ht="12.75" hidden="1" customHeight="1" x14ac:dyDescent="0.2"/>
    <row r="32101" ht="12.75" hidden="1" customHeight="1" x14ac:dyDescent="0.2"/>
    <row r="32102" ht="12.75" hidden="1" customHeight="1" x14ac:dyDescent="0.2"/>
    <row r="32103" ht="12.75" hidden="1" customHeight="1" x14ac:dyDescent="0.2"/>
    <row r="32104" ht="12.75" hidden="1" customHeight="1" x14ac:dyDescent="0.2"/>
    <row r="32105" ht="12.75" hidden="1" customHeight="1" x14ac:dyDescent="0.2"/>
    <row r="32106" ht="12.75" hidden="1" customHeight="1" x14ac:dyDescent="0.2"/>
    <row r="32107" ht="12.75" hidden="1" customHeight="1" x14ac:dyDescent="0.2"/>
    <row r="32108" ht="12.75" hidden="1" customHeight="1" x14ac:dyDescent="0.2"/>
    <row r="32109" ht="12.75" hidden="1" customHeight="1" x14ac:dyDescent="0.2"/>
    <row r="32110" ht="12.75" hidden="1" customHeight="1" x14ac:dyDescent="0.2"/>
    <row r="32111" ht="12.75" hidden="1" customHeight="1" x14ac:dyDescent="0.2"/>
    <row r="32112" ht="12.75" hidden="1" customHeight="1" x14ac:dyDescent="0.2"/>
    <row r="32113" ht="12.75" hidden="1" customHeight="1" x14ac:dyDescent="0.2"/>
    <row r="32114" ht="12.75" hidden="1" customHeight="1" x14ac:dyDescent="0.2"/>
    <row r="32115" ht="12.75" hidden="1" customHeight="1" x14ac:dyDescent="0.2"/>
    <row r="32116" ht="12.75" hidden="1" customHeight="1" x14ac:dyDescent="0.2"/>
    <row r="32117" ht="12.75" hidden="1" customHeight="1" x14ac:dyDescent="0.2"/>
    <row r="32118" ht="12.75" hidden="1" customHeight="1" x14ac:dyDescent="0.2"/>
    <row r="32119" ht="12.75" hidden="1" customHeight="1" x14ac:dyDescent="0.2"/>
    <row r="32120" ht="12.75" hidden="1" customHeight="1" x14ac:dyDescent="0.2"/>
    <row r="32121" ht="12.75" hidden="1" customHeight="1" x14ac:dyDescent="0.2"/>
    <row r="32122" ht="12.75" hidden="1" customHeight="1" x14ac:dyDescent="0.2"/>
    <row r="32123" ht="12.75" hidden="1" customHeight="1" x14ac:dyDescent="0.2"/>
    <row r="32124" ht="12.75" hidden="1" customHeight="1" x14ac:dyDescent="0.2"/>
    <row r="32125" ht="12.75" hidden="1" customHeight="1" x14ac:dyDescent="0.2"/>
    <row r="32126" ht="12.75" hidden="1" customHeight="1" x14ac:dyDescent="0.2"/>
    <row r="32127" ht="12.75" hidden="1" customHeight="1" x14ac:dyDescent="0.2"/>
    <row r="32128" ht="12.75" hidden="1" customHeight="1" x14ac:dyDescent="0.2"/>
    <row r="32129" ht="12.75" hidden="1" customHeight="1" x14ac:dyDescent="0.2"/>
    <row r="32130" ht="12.75" hidden="1" customHeight="1" x14ac:dyDescent="0.2"/>
    <row r="32131" ht="12.75" hidden="1" customHeight="1" x14ac:dyDescent="0.2"/>
    <row r="32132" ht="12.75" hidden="1" customHeight="1" x14ac:dyDescent="0.2"/>
    <row r="32133" ht="12.75" hidden="1" customHeight="1" x14ac:dyDescent="0.2"/>
    <row r="32134" ht="12.75" hidden="1" customHeight="1" x14ac:dyDescent="0.2"/>
    <row r="32135" ht="12.75" hidden="1" customHeight="1" x14ac:dyDescent="0.2"/>
    <row r="32136" ht="12.75" hidden="1" customHeight="1" x14ac:dyDescent="0.2"/>
    <row r="32137" ht="12.75" hidden="1" customHeight="1" x14ac:dyDescent="0.2"/>
    <row r="32138" ht="12.75" hidden="1" customHeight="1" x14ac:dyDescent="0.2"/>
    <row r="32139" ht="12.75" hidden="1" customHeight="1" x14ac:dyDescent="0.2"/>
    <row r="32140" ht="12.75" hidden="1" customHeight="1" x14ac:dyDescent="0.2"/>
    <row r="32141" ht="12.75" hidden="1" customHeight="1" x14ac:dyDescent="0.2"/>
    <row r="32142" ht="12.75" hidden="1" customHeight="1" x14ac:dyDescent="0.2"/>
    <row r="32143" ht="12.75" hidden="1" customHeight="1" x14ac:dyDescent="0.2"/>
    <row r="32144" ht="12.75" hidden="1" customHeight="1" x14ac:dyDescent="0.2"/>
    <row r="32145" ht="12.75" hidden="1" customHeight="1" x14ac:dyDescent="0.2"/>
    <row r="32146" ht="12.75" hidden="1" customHeight="1" x14ac:dyDescent="0.2"/>
    <row r="32147" ht="12.75" hidden="1" customHeight="1" x14ac:dyDescent="0.2"/>
    <row r="32148" ht="12.75" hidden="1" customHeight="1" x14ac:dyDescent="0.2"/>
    <row r="32149" ht="12.75" hidden="1" customHeight="1" x14ac:dyDescent="0.2"/>
    <row r="32150" ht="12.75" hidden="1" customHeight="1" x14ac:dyDescent="0.2"/>
    <row r="32151" ht="12.75" hidden="1" customHeight="1" x14ac:dyDescent="0.2"/>
    <row r="32152" ht="12.75" hidden="1" customHeight="1" x14ac:dyDescent="0.2"/>
    <row r="32153" ht="12.75" hidden="1" customHeight="1" x14ac:dyDescent="0.2"/>
    <row r="32154" ht="12.75" hidden="1" customHeight="1" x14ac:dyDescent="0.2"/>
    <row r="32155" ht="12.75" hidden="1" customHeight="1" x14ac:dyDescent="0.2"/>
    <row r="32156" ht="12.75" hidden="1" customHeight="1" x14ac:dyDescent="0.2"/>
    <row r="32157" ht="12.75" hidden="1" customHeight="1" x14ac:dyDescent="0.2"/>
    <row r="32158" ht="12.75" hidden="1" customHeight="1" x14ac:dyDescent="0.2"/>
    <row r="32159" ht="12.75" hidden="1" customHeight="1" x14ac:dyDescent="0.2"/>
    <row r="32160" ht="12.75" hidden="1" customHeight="1" x14ac:dyDescent="0.2"/>
    <row r="32161" ht="12.75" hidden="1" customHeight="1" x14ac:dyDescent="0.2"/>
    <row r="32162" ht="12.75" hidden="1" customHeight="1" x14ac:dyDescent="0.2"/>
    <row r="32163" ht="12.75" hidden="1" customHeight="1" x14ac:dyDescent="0.2"/>
    <row r="32164" ht="12.75" hidden="1" customHeight="1" x14ac:dyDescent="0.2"/>
    <row r="32165" ht="12.75" hidden="1" customHeight="1" x14ac:dyDescent="0.2"/>
    <row r="32166" ht="12.75" hidden="1" customHeight="1" x14ac:dyDescent="0.2"/>
    <row r="32167" ht="12.75" hidden="1" customHeight="1" x14ac:dyDescent="0.2"/>
    <row r="32168" ht="12.75" hidden="1" customHeight="1" x14ac:dyDescent="0.2"/>
    <row r="32169" ht="12.75" hidden="1" customHeight="1" x14ac:dyDescent="0.2"/>
    <row r="32170" ht="12.75" hidden="1" customHeight="1" x14ac:dyDescent="0.2"/>
    <row r="32171" ht="12.75" hidden="1" customHeight="1" x14ac:dyDescent="0.2"/>
    <row r="32172" ht="12.75" hidden="1" customHeight="1" x14ac:dyDescent="0.2"/>
    <row r="32173" ht="12.75" hidden="1" customHeight="1" x14ac:dyDescent="0.2"/>
    <row r="32174" ht="12.75" hidden="1" customHeight="1" x14ac:dyDescent="0.2"/>
    <row r="32175" ht="12.75" hidden="1" customHeight="1" x14ac:dyDescent="0.2"/>
    <row r="32176" ht="12.75" hidden="1" customHeight="1" x14ac:dyDescent="0.2"/>
    <row r="32177" ht="12.75" hidden="1" customHeight="1" x14ac:dyDescent="0.2"/>
    <row r="32178" ht="12.75" hidden="1" customHeight="1" x14ac:dyDescent="0.2"/>
    <row r="32179" ht="12.75" hidden="1" customHeight="1" x14ac:dyDescent="0.2"/>
    <row r="32180" ht="12.75" hidden="1" customHeight="1" x14ac:dyDescent="0.2"/>
    <row r="32181" ht="12.75" hidden="1" customHeight="1" x14ac:dyDescent="0.2"/>
    <row r="32182" ht="12.75" hidden="1" customHeight="1" x14ac:dyDescent="0.2"/>
    <row r="32183" ht="12.75" hidden="1" customHeight="1" x14ac:dyDescent="0.2"/>
    <row r="32184" ht="12.75" hidden="1" customHeight="1" x14ac:dyDescent="0.2"/>
    <row r="32185" ht="12.75" hidden="1" customHeight="1" x14ac:dyDescent="0.2"/>
    <row r="32186" ht="12.75" hidden="1" customHeight="1" x14ac:dyDescent="0.2"/>
    <row r="32187" ht="12.75" hidden="1" customHeight="1" x14ac:dyDescent="0.2"/>
    <row r="32188" ht="12.75" hidden="1" customHeight="1" x14ac:dyDescent="0.2"/>
    <row r="32189" ht="12.75" hidden="1" customHeight="1" x14ac:dyDescent="0.2"/>
    <row r="32190" ht="12.75" hidden="1" customHeight="1" x14ac:dyDescent="0.2"/>
    <row r="32191" ht="12.75" hidden="1" customHeight="1" x14ac:dyDescent="0.2"/>
    <row r="32192" ht="12.75" hidden="1" customHeight="1" x14ac:dyDescent="0.2"/>
    <row r="32193" ht="12.75" hidden="1" customHeight="1" x14ac:dyDescent="0.2"/>
    <row r="32194" ht="12.75" hidden="1" customHeight="1" x14ac:dyDescent="0.2"/>
    <row r="32195" ht="12.75" hidden="1" customHeight="1" x14ac:dyDescent="0.2"/>
    <row r="32196" ht="12.75" hidden="1" customHeight="1" x14ac:dyDescent="0.2"/>
    <row r="32197" ht="12.75" hidden="1" customHeight="1" x14ac:dyDescent="0.2"/>
    <row r="32198" ht="12.75" hidden="1" customHeight="1" x14ac:dyDescent="0.2"/>
    <row r="32199" ht="12.75" hidden="1" customHeight="1" x14ac:dyDescent="0.2"/>
    <row r="32200" ht="12.75" hidden="1" customHeight="1" x14ac:dyDescent="0.2"/>
    <row r="32201" ht="12.75" hidden="1" customHeight="1" x14ac:dyDescent="0.2"/>
    <row r="32202" ht="12.75" hidden="1" customHeight="1" x14ac:dyDescent="0.2"/>
    <row r="32203" ht="12.75" hidden="1" customHeight="1" x14ac:dyDescent="0.2"/>
    <row r="32204" ht="12.75" hidden="1" customHeight="1" x14ac:dyDescent="0.2"/>
    <row r="32205" ht="12.75" hidden="1" customHeight="1" x14ac:dyDescent="0.2"/>
    <row r="32206" ht="12.75" hidden="1" customHeight="1" x14ac:dyDescent="0.2"/>
    <row r="32207" ht="12.75" hidden="1" customHeight="1" x14ac:dyDescent="0.2"/>
    <row r="32208" ht="12.75" hidden="1" customHeight="1" x14ac:dyDescent="0.2"/>
    <row r="32209" ht="12.75" hidden="1" customHeight="1" x14ac:dyDescent="0.2"/>
    <row r="32210" ht="12.75" hidden="1" customHeight="1" x14ac:dyDescent="0.2"/>
    <row r="32211" ht="12.75" hidden="1" customHeight="1" x14ac:dyDescent="0.2"/>
    <row r="32212" ht="12.75" hidden="1" customHeight="1" x14ac:dyDescent="0.2"/>
    <row r="32213" ht="12.75" hidden="1" customHeight="1" x14ac:dyDescent="0.2"/>
    <row r="32214" ht="12.75" hidden="1" customHeight="1" x14ac:dyDescent="0.2"/>
    <row r="32215" ht="12.75" hidden="1" customHeight="1" x14ac:dyDescent="0.2"/>
    <row r="32216" ht="12.75" hidden="1" customHeight="1" x14ac:dyDescent="0.2"/>
    <row r="32217" ht="12.75" hidden="1" customHeight="1" x14ac:dyDescent="0.2"/>
    <row r="32218" ht="12.75" hidden="1" customHeight="1" x14ac:dyDescent="0.2"/>
    <row r="32219" ht="12.75" hidden="1" customHeight="1" x14ac:dyDescent="0.2"/>
    <row r="32220" ht="12.75" hidden="1" customHeight="1" x14ac:dyDescent="0.2"/>
    <row r="32221" ht="12.75" hidden="1" customHeight="1" x14ac:dyDescent="0.2"/>
    <row r="32222" ht="12.75" hidden="1" customHeight="1" x14ac:dyDescent="0.2"/>
    <row r="32223" ht="12.75" hidden="1" customHeight="1" x14ac:dyDescent="0.2"/>
    <row r="32224" ht="12.75" hidden="1" customHeight="1" x14ac:dyDescent="0.2"/>
    <row r="32225" ht="12.75" hidden="1" customHeight="1" x14ac:dyDescent="0.2"/>
    <row r="32226" ht="12.75" hidden="1" customHeight="1" x14ac:dyDescent="0.2"/>
    <row r="32227" ht="12.75" hidden="1" customHeight="1" x14ac:dyDescent="0.2"/>
    <row r="32228" ht="12.75" hidden="1" customHeight="1" x14ac:dyDescent="0.2"/>
    <row r="32229" ht="12.75" hidden="1" customHeight="1" x14ac:dyDescent="0.2"/>
    <row r="32230" ht="12.75" hidden="1" customHeight="1" x14ac:dyDescent="0.2"/>
    <row r="32231" ht="12.75" hidden="1" customHeight="1" x14ac:dyDescent="0.2"/>
    <row r="32232" ht="12.75" hidden="1" customHeight="1" x14ac:dyDescent="0.2"/>
    <row r="32233" ht="12.75" hidden="1" customHeight="1" x14ac:dyDescent="0.2"/>
    <row r="32234" ht="12.75" hidden="1" customHeight="1" x14ac:dyDescent="0.2"/>
    <row r="32235" ht="12.75" hidden="1" customHeight="1" x14ac:dyDescent="0.2"/>
    <row r="32236" ht="12.75" hidden="1" customHeight="1" x14ac:dyDescent="0.2"/>
    <row r="32237" ht="12.75" hidden="1" customHeight="1" x14ac:dyDescent="0.2"/>
    <row r="32238" ht="12.75" hidden="1" customHeight="1" x14ac:dyDescent="0.2"/>
    <row r="32239" ht="12.75" hidden="1" customHeight="1" x14ac:dyDescent="0.2"/>
    <row r="32240" ht="12.75" hidden="1" customHeight="1" x14ac:dyDescent="0.2"/>
    <row r="32241" ht="12.75" hidden="1" customHeight="1" x14ac:dyDescent="0.2"/>
    <row r="32242" ht="12.75" hidden="1" customHeight="1" x14ac:dyDescent="0.2"/>
    <row r="32243" ht="12.75" hidden="1" customHeight="1" x14ac:dyDescent="0.2"/>
    <row r="32244" ht="12.75" hidden="1" customHeight="1" x14ac:dyDescent="0.2"/>
    <row r="32245" ht="12.75" hidden="1" customHeight="1" x14ac:dyDescent="0.2"/>
    <row r="32246" ht="12.75" hidden="1" customHeight="1" x14ac:dyDescent="0.2"/>
    <row r="32247" ht="12.75" hidden="1" customHeight="1" x14ac:dyDescent="0.2"/>
    <row r="32248" ht="12.75" hidden="1" customHeight="1" x14ac:dyDescent="0.2"/>
    <row r="32249" ht="12.75" hidden="1" customHeight="1" x14ac:dyDescent="0.2"/>
    <row r="32250" ht="12.75" hidden="1" customHeight="1" x14ac:dyDescent="0.2"/>
    <row r="32251" ht="12.75" hidden="1" customHeight="1" x14ac:dyDescent="0.2"/>
    <row r="32252" ht="12.75" hidden="1" customHeight="1" x14ac:dyDescent="0.2"/>
    <row r="32253" ht="12.75" hidden="1" customHeight="1" x14ac:dyDescent="0.2"/>
    <row r="32254" ht="12.75" hidden="1" customHeight="1" x14ac:dyDescent="0.2"/>
    <row r="32255" ht="12.75" hidden="1" customHeight="1" x14ac:dyDescent="0.2"/>
    <row r="32256" ht="12.75" hidden="1" customHeight="1" x14ac:dyDescent="0.2"/>
    <row r="32257" ht="12.75" hidden="1" customHeight="1" x14ac:dyDescent="0.2"/>
    <row r="32258" ht="12.75" hidden="1" customHeight="1" x14ac:dyDescent="0.2"/>
    <row r="32259" ht="12.75" hidden="1" customHeight="1" x14ac:dyDescent="0.2"/>
    <row r="32260" ht="12.75" hidden="1" customHeight="1" x14ac:dyDescent="0.2"/>
    <row r="32261" ht="12.75" hidden="1" customHeight="1" x14ac:dyDescent="0.2"/>
    <row r="32262" ht="12.75" hidden="1" customHeight="1" x14ac:dyDescent="0.2"/>
    <row r="32263" ht="12.75" hidden="1" customHeight="1" x14ac:dyDescent="0.2"/>
    <row r="32264" ht="12.75" hidden="1" customHeight="1" x14ac:dyDescent="0.2"/>
    <row r="32265" ht="12.75" hidden="1" customHeight="1" x14ac:dyDescent="0.2"/>
    <row r="32266" ht="12.75" hidden="1" customHeight="1" x14ac:dyDescent="0.2"/>
    <row r="32267" ht="12.75" hidden="1" customHeight="1" x14ac:dyDescent="0.2"/>
    <row r="32268" ht="12.75" hidden="1" customHeight="1" x14ac:dyDescent="0.2"/>
    <row r="32269" ht="12.75" hidden="1" customHeight="1" x14ac:dyDescent="0.2"/>
    <row r="32270" ht="12.75" hidden="1" customHeight="1" x14ac:dyDescent="0.2"/>
    <row r="32271" ht="12.75" hidden="1" customHeight="1" x14ac:dyDescent="0.2"/>
    <row r="32272" ht="12.75" hidden="1" customHeight="1" x14ac:dyDescent="0.2"/>
    <row r="32273" ht="12.75" hidden="1" customHeight="1" x14ac:dyDescent="0.2"/>
    <row r="32274" ht="12.75" hidden="1" customHeight="1" x14ac:dyDescent="0.2"/>
    <row r="32275" ht="12.75" hidden="1" customHeight="1" x14ac:dyDescent="0.2"/>
    <row r="32276" ht="12.75" hidden="1" customHeight="1" x14ac:dyDescent="0.2"/>
    <row r="32277" ht="12.75" hidden="1" customHeight="1" x14ac:dyDescent="0.2"/>
    <row r="32278" ht="12.75" hidden="1" customHeight="1" x14ac:dyDescent="0.2"/>
    <row r="32279" ht="12.75" hidden="1" customHeight="1" x14ac:dyDescent="0.2"/>
    <row r="32280" ht="12.75" hidden="1" customHeight="1" x14ac:dyDescent="0.2"/>
    <row r="32281" ht="12.75" hidden="1" customHeight="1" x14ac:dyDescent="0.2"/>
    <row r="32282" ht="12.75" hidden="1" customHeight="1" x14ac:dyDescent="0.2"/>
    <row r="32283" ht="12.75" hidden="1" customHeight="1" x14ac:dyDescent="0.2"/>
    <row r="32284" ht="12.75" hidden="1" customHeight="1" x14ac:dyDescent="0.2"/>
    <row r="32285" ht="12.75" hidden="1" customHeight="1" x14ac:dyDescent="0.2"/>
    <row r="32286" ht="12.75" hidden="1" customHeight="1" x14ac:dyDescent="0.2"/>
    <row r="32287" ht="12.75" hidden="1" customHeight="1" x14ac:dyDescent="0.2"/>
    <row r="32288" ht="12.75" hidden="1" customHeight="1" x14ac:dyDescent="0.2"/>
    <row r="32289" ht="12.75" hidden="1" customHeight="1" x14ac:dyDescent="0.2"/>
    <row r="32290" ht="12.75" hidden="1" customHeight="1" x14ac:dyDescent="0.2"/>
    <row r="32291" ht="12.75" hidden="1" customHeight="1" x14ac:dyDescent="0.2"/>
    <row r="32292" ht="12.75" hidden="1" customHeight="1" x14ac:dyDescent="0.2"/>
    <row r="32293" ht="12.75" hidden="1" customHeight="1" x14ac:dyDescent="0.2"/>
    <row r="32294" ht="12.75" hidden="1" customHeight="1" x14ac:dyDescent="0.2"/>
    <row r="32295" ht="12.75" hidden="1" customHeight="1" x14ac:dyDescent="0.2"/>
    <row r="32296" ht="12.75" hidden="1" customHeight="1" x14ac:dyDescent="0.2"/>
    <row r="32297" ht="12.75" hidden="1" customHeight="1" x14ac:dyDescent="0.2"/>
    <row r="32298" ht="12.75" hidden="1" customHeight="1" x14ac:dyDescent="0.2"/>
    <row r="32299" ht="12.75" hidden="1" customHeight="1" x14ac:dyDescent="0.2"/>
    <row r="32300" ht="12.75" hidden="1" customHeight="1" x14ac:dyDescent="0.2"/>
    <row r="32301" ht="12.75" hidden="1" customHeight="1" x14ac:dyDescent="0.2"/>
    <row r="32302" ht="12.75" hidden="1" customHeight="1" x14ac:dyDescent="0.2"/>
    <row r="32303" ht="12.75" hidden="1" customHeight="1" x14ac:dyDescent="0.2"/>
    <row r="32304" ht="12.75" hidden="1" customHeight="1" x14ac:dyDescent="0.2"/>
    <row r="32305" ht="12.75" hidden="1" customHeight="1" x14ac:dyDescent="0.2"/>
    <row r="32306" ht="12.75" hidden="1" customHeight="1" x14ac:dyDescent="0.2"/>
    <row r="32307" ht="12.75" hidden="1" customHeight="1" x14ac:dyDescent="0.2"/>
    <row r="32308" ht="12.75" hidden="1" customHeight="1" x14ac:dyDescent="0.2"/>
    <row r="32309" ht="12.75" hidden="1" customHeight="1" x14ac:dyDescent="0.2"/>
    <row r="32310" ht="12.75" hidden="1" customHeight="1" x14ac:dyDescent="0.2"/>
    <row r="32311" ht="12.75" hidden="1" customHeight="1" x14ac:dyDescent="0.2"/>
    <row r="32312" ht="12.75" hidden="1" customHeight="1" x14ac:dyDescent="0.2"/>
    <row r="32313" ht="12.75" hidden="1" customHeight="1" x14ac:dyDescent="0.2"/>
    <row r="32314" ht="12.75" hidden="1" customHeight="1" x14ac:dyDescent="0.2"/>
    <row r="32315" ht="12.75" hidden="1" customHeight="1" x14ac:dyDescent="0.2"/>
    <row r="32316" ht="12.75" hidden="1" customHeight="1" x14ac:dyDescent="0.2"/>
    <row r="32317" ht="12.75" hidden="1" customHeight="1" x14ac:dyDescent="0.2"/>
    <row r="32318" ht="12.75" hidden="1" customHeight="1" x14ac:dyDescent="0.2"/>
    <row r="32319" ht="12.75" hidden="1" customHeight="1" x14ac:dyDescent="0.2"/>
    <row r="32320" ht="12.75" hidden="1" customHeight="1" x14ac:dyDescent="0.2"/>
    <row r="32321" ht="12.75" hidden="1" customHeight="1" x14ac:dyDescent="0.2"/>
    <row r="32322" ht="12.75" hidden="1" customHeight="1" x14ac:dyDescent="0.2"/>
    <row r="32323" ht="12.75" hidden="1" customHeight="1" x14ac:dyDescent="0.2"/>
    <row r="32324" ht="12.75" hidden="1" customHeight="1" x14ac:dyDescent="0.2"/>
    <row r="32325" ht="12.75" hidden="1" customHeight="1" x14ac:dyDescent="0.2"/>
    <row r="32326" ht="12.75" hidden="1" customHeight="1" x14ac:dyDescent="0.2"/>
    <row r="32327" ht="12.75" hidden="1" customHeight="1" x14ac:dyDescent="0.2"/>
    <row r="32328" ht="12.75" hidden="1" customHeight="1" x14ac:dyDescent="0.2"/>
    <row r="32329" ht="12.75" hidden="1" customHeight="1" x14ac:dyDescent="0.2"/>
    <row r="32330" ht="12.75" hidden="1" customHeight="1" x14ac:dyDescent="0.2"/>
    <row r="32331" ht="12.75" hidden="1" customHeight="1" x14ac:dyDescent="0.2"/>
    <row r="32332" ht="12.75" hidden="1" customHeight="1" x14ac:dyDescent="0.2"/>
    <row r="32333" ht="12.75" hidden="1" customHeight="1" x14ac:dyDescent="0.2"/>
    <row r="32334" ht="12.75" hidden="1" customHeight="1" x14ac:dyDescent="0.2"/>
    <row r="32335" ht="12.75" hidden="1" customHeight="1" x14ac:dyDescent="0.2"/>
    <row r="32336" ht="12.75" hidden="1" customHeight="1" x14ac:dyDescent="0.2"/>
    <row r="32337" ht="12.75" hidden="1" customHeight="1" x14ac:dyDescent="0.2"/>
    <row r="32338" ht="12.75" hidden="1" customHeight="1" x14ac:dyDescent="0.2"/>
    <row r="32339" ht="12.75" hidden="1" customHeight="1" x14ac:dyDescent="0.2"/>
    <row r="32340" ht="12.75" hidden="1" customHeight="1" x14ac:dyDescent="0.2"/>
    <row r="32341" ht="12.75" hidden="1" customHeight="1" x14ac:dyDescent="0.2"/>
    <row r="32342" ht="12.75" hidden="1" customHeight="1" x14ac:dyDescent="0.2"/>
    <row r="32343" ht="12.75" hidden="1" customHeight="1" x14ac:dyDescent="0.2"/>
    <row r="32344" ht="12.75" hidden="1" customHeight="1" x14ac:dyDescent="0.2"/>
    <row r="32345" ht="12.75" hidden="1" customHeight="1" x14ac:dyDescent="0.2"/>
    <row r="32346" ht="12.75" hidden="1" customHeight="1" x14ac:dyDescent="0.2"/>
    <row r="32347" ht="12.75" hidden="1" customHeight="1" x14ac:dyDescent="0.2"/>
    <row r="32348" ht="12.75" hidden="1" customHeight="1" x14ac:dyDescent="0.2"/>
    <row r="32349" ht="12.75" hidden="1" customHeight="1" x14ac:dyDescent="0.2"/>
    <row r="32350" ht="12.75" hidden="1" customHeight="1" x14ac:dyDescent="0.2"/>
    <row r="32351" ht="12.75" hidden="1" customHeight="1" x14ac:dyDescent="0.2"/>
    <row r="32352" ht="12.75" hidden="1" customHeight="1" x14ac:dyDescent="0.2"/>
    <row r="32353" ht="12.75" hidden="1" customHeight="1" x14ac:dyDescent="0.2"/>
    <row r="32354" ht="12.75" hidden="1" customHeight="1" x14ac:dyDescent="0.2"/>
    <row r="32355" ht="12.75" hidden="1" customHeight="1" x14ac:dyDescent="0.2"/>
    <row r="32356" ht="12.75" hidden="1" customHeight="1" x14ac:dyDescent="0.2"/>
    <row r="32357" ht="12.75" hidden="1" customHeight="1" x14ac:dyDescent="0.2"/>
    <row r="32358" ht="12.75" hidden="1" customHeight="1" x14ac:dyDescent="0.2"/>
    <row r="32359" ht="12.75" hidden="1" customHeight="1" x14ac:dyDescent="0.2"/>
    <row r="32360" ht="12.75" hidden="1" customHeight="1" x14ac:dyDescent="0.2"/>
    <row r="32361" ht="12.75" hidden="1" customHeight="1" x14ac:dyDescent="0.2"/>
    <row r="32362" ht="12.75" hidden="1" customHeight="1" x14ac:dyDescent="0.2"/>
    <row r="32363" ht="12.75" hidden="1" customHeight="1" x14ac:dyDescent="0.2"/>
    <row r="32364" ht="12.75" hidden="1" customHeight="1" x14ac:dyDescent="0.2"/>
    <row r="32365" ht="12.75" hidden="1" customHeight="1" x14ac:dyDescent="0.2"/>
    <row r="32366" ht="12.75" hidden="1" customHeight="1" x14ac:dyDescent="0.2"/>
    <row r="32367" ht="12.75" hidden="1" customHeight="1" x14ac:dyDescent="0.2"/>
    <row r="32368" ht="12.75" hidden="1" customHeight="1" x14ac:dyDescent="0.2"/>
    <row r="32369" ht="12.75" hidden="1" customHeight="1" x14ac:dyDescent="0.2"/>
    <row r="32370" ht="12.75" hidden="1" customHeight="1" x14ac:dyDescent="0.2"/>
    <row r="32371" ht="12.75" hidden="1" customHeight="1" x14ac:dyDescent="0.2"/>
    <row r="32372" ht="12.75" hidden="1" customHeight="1" x14ac:dyDescent="0.2"/>
    <row r="32373" ht="12.75" hidden="1" customHeight="1" x14ac:dyDescent="0.2"/>
    <row r="32374" ht="12.75" hidden="1" customHeight="1" x14ac:dyDescent="0.2"/>
    <row r="32375" ht="12.75" hidden="1" customHeight="1" x14ac:dyDescent="0.2"/>
    <row r="32376" ht="12.75" hidden="1" customHeight="1" x14ac:dyDescent="0.2"/>
    <row r="32377" ht="12.75" hidden="1" customHeight="1" x14ac:dyDescent="0.2"/>
    <row r="32378" ht="12.75" hidden="1" customHeight="1" x14ac:dyDescent="0.2"/>
    <row r="32379" ht="12.75" hidden="1" customHeight="1" x14ac:dyDescent="0.2"/>
    <row r="32380" ht="12.75" hidden="1" customHeight="1" x14ac:dyDescent="0.2"/>
    <row r="32381" ht="12.75" hidden="1" customHeight="1" x14ac:dyDescent="0.2"/>
    <row r="32382" ht="12.75" hidden="1" customHeight="1" x14ac:dyDescent="0.2"/>
    <row r="32383" ht="12.75" hidden="1" customHeight="1" x14ac:dyDescent="0.2"/>
    <row r="32384" ht="12.75" hidden="1" customHeight="1" x14ac:dyDescent="0.2"/>
    <row r="32385" ht="12.75" hidden="1" customHeight="1" x14ac:dyDescent="0.2"/>
    <row r="32386" ht="12.75" hidden="1" customHeight="1" x14ac:dyDescent="0.2"/>
    <row r="32387" ht="12.75" hidden="1" customHeight="1" x14ac:dyDescent="0.2"/>
    <row r="32388" ht="12.75" hidden="1" customHeight="1" x14ac:dyDescent="0.2"/>
    <row r="32389" ht="12.75" hidden="1" customHeight="1" x14ac:dyDescent="0.2"/>
    <row r="32390" ht="12.75" hidden="1" customHeight="1" x14ac:dyDescent="0.2"/>
    <row r="32391" ht="12.75" hidden="1" customHeight="1" x14ac:dyDescent="0.2"/>
    <row r="32392" ht="12.75" hidden="1" customHeight="1" x14ac:dyDescent="0.2"/>
    <row r="32393" ht="12.75" hidden="1" customHeight="1" x14ac:dyDescent="0.2"/>
    <row r="32394" ht="12.75" hidden="1" customHeight="1" x14ac:dyDescent="0.2"/>
    <row r="32395" ht="12.75" hidden="1" customHeight="1" x14ac:dyDescent="0.2"/>
    <row r="32396" ht="12.75" hidden="1" customHeight="1" x14ac:dyDescent="0.2"/>
    <row r="32397" ht="12.75" hidden="1" customHeight="1" x14ac:dyDescent="0.2"/>
    <row r="32398" ht="12.75" hidden="1" customHeight="1" x14ac:dyDescent="0.2"/>
    <row r="32399" ht="12.75" hidden="1" customHeight="1" x14ac:dyDescent="0.2"/>
    <row r="32400" ht="12.75" hidden="1" customHeight="1" x14ac:dyDescent="0.2"/>
    <row r="32401" ht="12.75" hidden="1" customHeight="1" x14ac:dyDescent="0.2"/>
    <row r="32402" ht="12.75" hidden="1" customHeight="1" x14ac:dyDescent="0.2"/>
    <row r="32403" ht="12.75" hidden="1" customHeight="1" x14ac:dyDescent="0.2"/>
    <row r="32404" ht="12.75" hidden="1" customHeight="1" x14ac:dyDescent="0.2"/>
    <row r="32405" ht="12.75" hidden="1" customHeight="1" x14ac:dyDescent="0.2"/>
    <row r="32406" ht="12.75" hidden="1" customHeight="1" x14ac:dyDescent="0.2"/>
    <row r="32407" ht="12.75" hidden="1" customHeight="1" x14ac:dyDescent="0.2"/>
    <row r="32408" ht="12.75" hidden="1" customHeight="1" x14ac:dyDescent="0.2"/>
    <row r="32409" ht="12.75" hidden="1" customHeight="1" x14ac:dyDescent="0.2"/>
    <row r="32410" ht="12.75" hidden="1" customHeight="1" x14ac:dyDescent="0.2"/>
    <row r="32411" ht="12.75" hidden="1" customHeight="1" x14ac:dyDescent="0.2"/>
    <row r="32412" ht="12.75" hidden="1" customHeight="1" x14ac:dyDescent="0.2"/>
    <row r="32413" ht="12.75" hidden="1" customHeight="1" x14ac:dyDescent="0.2"/>
    <row r="32414" ht="12.75" hidden="1" customHeight="1" x14ac:dyDescent="0.2"/>
    <row r="32415" ht="12.75" hidden="1" customHeight="1" x14ac:dyDescent="0.2"/>
    <row r="32416" ht="12.75" hidden="1" customHeight="1" x14ac:dyDescent="0.2"/>
    <row r="32417" ht="12.75" hidden="1" customHeight="1" x14ac:dyDescent="0.2"/>
    <row r="32418" ht="12.75" hidden="1" customHeight="1" x14ac:dyDescent="0.2"/>
    <row r="32419" ht="12.75" hidden="1" customHeight="1" x14ac:dyDescent="0.2"/>
    <row r="32420" ht="12.75" hidden="1" customHeight="1" x14ac:dyDescent="0.2"/>
    <row r="32421" ht="12.75" hidden="1" customHeight="1" x14ac:dyDescent="0.2"/>
    <row r="32422" ht="12.75" hidden="1" customHeight="1" x14ac:dyDescent="0.2"/>
    <row r="32423" ht="12.75" hidden="1" customHeight="1" x14ac:dyDescent="0.2"/>
    <row r="32424" ht="12.75" hidden="1" customHeight="1" x14ac:dyDescent="0.2"/>
    <row r="32425" ht="12.75" hidden="1" customHeight="1" x14ac:dyDescent="0.2"/>
    <row r="32426" ht="12.75" hidden="1" customHeight="1" x14ac:dyDescent="0.2"/>
    <row r="32427" ht="12.75" hidden="1" customHeight="1" x14ac:dyDescent="0.2"/>
    <row r="32428" ht="12.75" hidden="1" customHeight="1" x14ac:dyDescent="0.2"/>
    <row r="32429" ht="12.75" hidden="1" customHeight="1" x14ac:dyDescent="0.2"/>
    <row r="32430" ht="12.75" hidden="1" customHeight="1" x14ac:dyDescent="0.2"/>
    <row r="32431" ht="12.75" hidden="1" customHeight="1" x14ac:dyDescent="0.2"/>
    <row r="32432" ht="12.75" hidden="1" customHeight="1" x14ac:dyDescent="0.2"/>
    <row r="32433" ht="12.75" hidden="1" customHeight="1" x14ac:dyDescent="0.2"/>
    <row r="32434" ht="12.75" hidden="1" customHeight="1" x14ac:dyDescent="0.2"/>
    <row r="32435" ht="12.75" hidden="1" customHeight="1" x14ac:dyDescent="0.2"/>
    <row r="32436" ht="12.75" hidden="1" customHeight="1" x14ac:dyDescent="0.2"/>
    <row r="32437" ht="12.75" hidden="1" customHeight="1" x14ac:dyDescent="0.2"/>
    <row r="32438" ht="12.75" hidden="1" customHeight="1" x14ac:dyDescent="0.2"/>
    <row r="32439" ht="12.75" hidden="1" customHeight="1" x14ac:dyDescent="0.2"/>
    <row r="32440" ht="12.75" hidden="1" customHeight="1" x14ac:dyDescent="0.2"/>
    <row r="32441" ht="12.75" hidden="1" customHeight="1" x14ac:dyDescent="0.2"/>
    <row r="32442" ht="12.75" hidden="1" customHeight="1" x14ac:dyDescent="0.2"/>
    <row r="32443" ht="12.75" hidden="1" customHeight="1" x14ac:dyDescent="0.2"/>
    <row r="32444" ht="12.75" hidden="1" customHeight="1" x14ac:dyDescent="0.2"/>
    <row r="32445" ht="12.75" hidden="1" customHeight="1" x14ac:dyDescent="0.2"/>
    <row r="32446" ht="12.75" hidden="1" customHeight="1" x14ac:dyDescent="0.2"/>
    <row r="32447" ht="12.75" hidden="1" customHeight="1" x14ac:dyDescent="0.2"/>
    <row r="32448" ht="12.75" hidden="1" customHeight="1" x14ac:dyDescent="0.2"/>
    <row r="32449" ht="12.75" hidden="1" customHeight="1" x14ac:dyDescent="0.2"/>
    <row r="32450" ht="12.75" hidden="1" customHeight="1" x14ac:dyDescent="0.2"/>
    <row r="32451" ht="12.75" hidden="1" customHeight="1" x14ac:dyDescent="0.2"/>
    <row r="32452" ht="12.75" hidden="1" customHeight="1" x14ac:dyDescent="0.2"/>
    <row r="32453" ht="12.75" hidden="1" customHeight="1" x14ac:dyDescent="0.2"/>
    <row r="32454" ht="12.75" hidden="1" customHeight="1" x14ac:dyDescent="0.2"/>
    <row r="32455" ht="12.75" hidden="1" customHeight="1" x14ac:dyDescent="0.2"/>
    <row r="32456" ht="12.75" hidden="1" customHeight="1" x14ac:dyDescent="0.2"/>
    <row r="32457" ht="12.75" hidden="1" customHeight="1" x14ac:dyDescent="0.2"/>
    <row r="32458" ht="12.75" hidden="1" customHeight="1" x14ac:dyDescent="0.2"/>
    <row r="32459" ht="12.75" hidden="1" customHeight="1" x14ac:dyDescent="0.2"/>
    <row r="32460" ht="12.75" hidden="1" customHeight="1" x14ac:dyDescent="0.2"/>
    <row r="32461" ht="12.75" hidden="1" customHeight="1" x14ac:dyDescent="0.2"/>
    <row r="32462" ht="12.75" hidden="1" customHeight="1" x14ac:dyDescent="0.2"/>
    <row r="32463" ht="12.75" hidden="1" customHeight="1" x14ac:dyDescent="0.2"/>
    <row r="32464" ht="12.75" hidden="1" customHeight="1" x14ac:dyDescent="0.2"/>
    <row r="32465" ht="12.75" hidden="1" customHeight="1" x14ac:dyDescent="0.2"/>
    <row r="32466" ht="12.75" hidden="1" customHeight="1" x14ac:dyDescent="0.2"/>
    <row r="32467" ht="12.75" hidden="1" customHeight="1" x14ac:dyDescent="0.2"/>
    <row r="32468" ht="12.75" hidden="1" customHeight="1" x14ac:dyDescent="0.2"/>
    <row r="32469" ht="12.75" hidden="1" customHeight="1" x14ac:dyDescent="0.2"/>
    <row r="32470" ht="12.75" hidden="1" customHeight="1" x14ac:dyDescent="0.2"/>
    <row r="32471" ht="12.75" hidden="1" customHeight="1" x14ac:dyDescent="0.2"/>
    <row r="32472" ht="12.75" hidden="1" customHeight="1" x14ac:dyDescent="0.2"/>
    <row r="32473" ht="12.75" hidden="1" customHeight="1" x14ac:dyDescent="0.2"/>
    <row r="32474" ht="12.75" hidden="1" customHeight="1" x14ac:dyDescent="0.2"/>
    <row r="32475" ht="12.75" hidden="1" customHeight="1" x14ac:dyDescent="0.2"/>
    <row r="32476" ht="12.75" hidden="1" customHeight="1" x14ac:dyDescent="0.2"/>
    <row r="32477" ht="12.75" hidden="1" customHeight="1" x14ac:dyDescent="0.2"/>
    <row r="32478" ht="12.75" hidden="1" customHeight="1" x14ac:dyDescent="0.2"/>
    <row r="32479" ht="12.75" hidden="1" customHeight="1" x14ac:dyDescent="0.2"/>
    <row r="32480" ht="12.75" hidden="1" customHeight="1" x14ac:dyDescent="0.2"/>
    <row r="32481" ht="12.75" hidden="1" customHeight="1" x14ac:dyDescent="0.2"/>
    <row r="32482" ht="12.75" hidden="1" customHeight="1" x14ac:dyDescent="0.2"/>
    <row r="32483" ht="12.75" hidden="1" customHeight="1" x14ac:dyDescent="0.2"/>
    <row r="32484" ht="12.75" hidden="1" customHeight="1" x14ac:dyDescent="0.2"/>
    <row r="32485" ht="12.75" hidden="1" customHeight="1" x14ac:dyDescent="0.2"/>
    <row r="32486" ht="12.75" hidden="1" customHeight="1" x14ac:dyDescent="0.2"/>
    <row r="32487" ht="12.75" hidden="1" customHeight="1" x14ac:dyDescent="0.2"/>
    <row r="32488" ht="12.75" hidden="1" customHeight="1" x14ac:dyDescent="0.2"/>
    <row r="32489" ht="12.75" hidden="1" customHeight="1" x14ac:dyDescent="0.2"/>
    <row r="32490" ht="12.75" hidden="1" customHeight="1" x14ac:dyDescent="0.2"/>
    <row r="32491" ht="12.75" hidden="1" customHeight="1" x14ac:dyDescent="0.2"/>
    <row r="32492" ht="12.75" hidden="1" customHeight="1" x14ac:dyDescent="0.2"/>
    <row r="32493" ht="12.75" hidden="1" customHeight="1" x14ac:dyDescent="0.2"/>
    <row r="32494" ht="12.75" hidden="1" customHeight="1" x14ac:dyDescent="0.2"/>
    <row r="32495" ht="12.75" hidden="1" customHeight="1" x14ac:dyDescent="0.2"/>
    <row r="32496" ht="12.75" hidden="1" customHeight="1" x14ac:dyDescent="0.2"/>
    <row r="32497" ht="12.75" hidden="1" customHeight="1" x14ac:dyDescent="0.2"/>
    <row r="32498" ht="12.75" hidden="1" customHeight="1" x14ac:dyDescent="0.2"/>
    <row r="32499" ht="12.75" hidden="1" customHeight="1" x14ac:dyDescent="0.2"/>
    <row r="32500" ht="12.75" hidden="1" customHeight="1" x14ac:dyDescent="0.2"/>
    <row r="32501" ht="12.75" hidden="1" customHeight="1" x14ac:dyDescent="0.2"/>
    <row r="32502" ht="12.75" hidden="1" customHeight="1" x14ac:dyDescent="0.2"/>
    <row r="32503" ht="12.75" hidden="1" customHeight="1" x14ac:dyDescent="0.2"/>
    <row r="32504" ht="12.75" hidden="1" customHeight="1" x14ac:dyDescent="0.2"/>
    <row r="32505" ht="12.75" hidden="1" customHeight="1" x14ac:dyDescent="0.2"/>
    <row r="32506" ht="12.75" hidden="1" customHeight="1" x14ac:dyDescent="0.2"/>
    <row r="32507" ht="12.75" hidden="1" customHeight="1" x14ac:dyDescent="0.2"/>
    <row r="32508" ht="12.75" hidden="1" customHeight="1" x14ac:dyDescent="0.2"/>
    <row r="32509" ht="12.75" hidden="1" customHeight="1" x14ac:dyDescent="0.2"/>
    <row r="32510" ht="12.75" hidden="1" customHeight="1" x14ac:dyDescent="0.2"/>
    <row r="32511" ht="12.75" hidden="1" customHeight="1" x14ac:dyDescent="0.2"/>
    <row r="32512" ht="12.75" hidden="1" customHeight="1" x14ac:dyDescent="0.2"/>
    <row r="32513" ht="12.75" hidden="1" customHeight="1" x14ac:dyDescent="0.2"/>
    <row r="32514" ht="12.75" hidden="1" customHeight="1" x14ac:dyDescent="0.2"/>
    <row r="32515" ht="12.75" hidden="1" customHeight="1" x14ac:dyDescent="0.2"/>
    <row r="32516" ht="12.75" hidden="1" customHeight="1" x14ac:dyDescent="0.2"/>
    <row r="32517" ht="12.75" hidden="1" customHeight="1" x14ac:dyDescent="0.2"/>
    <row r="32518" ht="12.75" hidden="1" customHeight="1" x14ac:dyDescent="0.2"/>
    <row r="32519" ht="12.75" hidden="1" customHeight="1" x14ac:dyDescent="0.2"/>
    <row r="32520" ht="12.75" hidden="1" customHeight="1" x14ac:dyDescent="0.2"/>
    <row r="32521" ht="12.75" hidden="1" customHeight="1" x14ac:dyDescent="0.2"/>
    <row r="32522" ht="12.75" hidden="1" customHeight="1" x14ac:dyDescent="0.2"/>
    <row r="32523" ht="12.75" hidden="1" customHeight="1" x14ac:dyDescent="0.2"/>
    <row r="32524" ht="12.75" hidden="1" customHeight="1" x14ac:dyDescent="0.2"/>
    <row r="32525" ht="12.75" hidden="1" customHeight="1" x14ac:dyDescent="0.2"/>
    <row r="32526" ht="12.75" hidden="1" customHeight="1" x14ac:dyDescent="0.2"/>
    <row r="32527" ht="12.75" hidden="1" customHeight="1" x14ac:dyDescent="0.2"/>
    <row r="32528" ht="12.75" hidden="1" customHeight="1" x14ac:dyDescent="0.2"/>
    <row r="32529" ht="12.75" hidden="1" customHeight="1" x14ac:dyDescent="0.2"/>
    <row r="32530" ht="12.75" hidden="1" customHeight="1" x14ac:dyDescent="0.2"/>
    <row r="32531" ht="12.75" hidden="1" customHeight="1" x14ac:dyDescent="0.2"/>
    <row r="32532" ht="12.75" hidden="1" customHeight="1" x14ac:dyDescent="0.2"/>
    <row r="32533" ht="12.75" hidden="1" customHeight="1" x14ac:dyDescent="0.2"/>
    <row r="32534" ht="12.75" hidden="1" customHeight="1" x14ac:dyDescent="0.2"/>
    <row r="32535" ht="12.75" hidden="1" customHeight="1" x14ac:dyDescent="0.2"/>
    <row r="32536" ht="12.75" hidden="1" customHeight="1" x14ac:dyDescent="0.2"/>
    <row r="32537" ht="12.75" hidden="1" customHeight="1" x14ac:dyDescent="0.2"/>
    <row r="32538" ht="12.75" hidden="1" customHeight="1" x14ac:dyDescent="0.2"/>
    <row r="32539" ht="12.75" hidden="1" customHeight="1" x14ac:dyDescent="0.2"/>
    <row r="32540" ht="12.75" hidden="1" customHeight="1" x14ac:dyDescent="0.2"/>
    <row r="32541" ht="12.75" hidden="1" customHeight="1" x14ac:dyDescent="0.2"/>
    <row r="32542" ht="12.75" hidden="1" customHeight="1" x14ac:dyDescent="0.2"/>
    <row r="32543" ht="12.75" hidden="1" customHeight="1" x14ac:dyDescent="0.2"/>
    <row r="32544" ht="12.75" hidden="1" customHeight="1" x14ac:dyDescent="0.2"/>
    <row r="32545" ht="12.75" hidden="1" customHeight="1" x14ac:dyDescent="0.2"/>
    <row r="32546" ht="12.75" hidden="1" customHeight="1" x14ac:dyDescent="0.2"/>
    <row r="32547" ht="12.75" hidden="1" customHeight="1" x14ac:dyDescent="0.2"/>
    <row r="32548" ht="12.75" hidden="1" customHeight="1" x14ac:dyDescent="0.2"/>
    <row r="32549" ht="12.75" hidden="1" customHeight="1" x14ac:dyDescent="0.2"/>
    <row r="32550" ht="12.75" hidden="1" customHeight="1" x14ac:dyDescent="0.2"/>
    <row r="32551" ht="12.75" hidden="1" customHeight="1" x14ac:dyDescent="0.2"/>
    <row r="32552" ht="12.75" hidden="1" customHeight="1" x14ac:dyDescent="0.2"/>
    <row r="32553" ht="12.75" hidden="1" customHeight="1" x14ac:dyDescent="0.2"/>
    <row r="32554" ht="12.75" hidden="1" customHeight="1" x14ac:dyDescent="0.2"/>
    <row r="32555" ht="12.75" hidden="1" customHeight="1" x14ac:dyDescent="0.2"/>
    <row r="32556" ht="12.75" hidden="1" customHeight="1" x14ac:dyDescent="0.2"/>
    <row r="32557" ht="12.75" hidden="1" customHeight="1" x14ac:dyDescent="0.2"/>
    <row r="32558" ht="12.75" hidden="1" customHeight="1" x14ac:dyDescent="0.2"/>
    <row r="32559" ht="12.75" hidden="1" customHeight="1" x14ac:dyDescent="0.2"/>
    <row r="32560" ht="12.75" hidden="1" customHeight="1" x14ac:dyDescent="0.2"/>
    <row r="32561" ht="12.75" hidden="1" customHeight="1" x14ac:dyDescent="0.2"/>
    <row r="32562" ht="12.75" hidden="1" customHeight="1" x14ac:dyDescent="0.2"/>
    <row r="32563" ht="12.75" hidden="1" customHeight="1" x14ac:dyDescent="0.2"/>
    <row r="32564" ht="12.75" hidden="1" customHeight="1" x14ac:dyDescent="0.2"/>
    <row r="32565" ht="12.75" hidden="1" customHeight="1" x14ac:dyDescent="0.2"/>
    <row r="32566" ht="12.75" hidden="1" customHeight="1" x14ac:dyDescent="0.2"/>
    <row r="32567" ht="12.75" hidden="1" customHeight="1" x14ac:dyDescent="0.2"/>
    <row r="32568" ht="12.75" hidden="1" customHeight="1" x14ac:dyDescent="0.2"/>
    <row r="32569" ht="12.75" hidden="1" customHeight="1" x14ac:dyDescent="0.2"/>
    <row r="32570" ht="12.75" hidden="1" customHeight="1" x14ac:dyDescent="0.2"/>
    <row r="32571" ht="12.75" hidden="1" customHeight="1" x14ac:dyDescent="0.2"/>
    <row r="32572" ht="12.75" hidden="1" customHeight="1" x14ac:dyDescent="0.2"/>
    <row r="32573" ht="12.75" hidden="1" customHeight="1" x14ac:dyDescent="0.2"/>
    <row r="32574" ht="12.75" hidden="1" customHeight="1" x14ac:dyDescent="0.2"/>
    <row r="32575" ht="12.75" hidden="1" customHeight="1" x14ac:dyDescent="0.2"/>
    <row r="32576" ht="12.75" hidden="1" customHeight="1" x14ac:dyDescent="0.2"/>
    <row r="32577" ht="12.75" hidden="1" customHeight="1" x14ac:dyDescent="0.2"/>
    <row r="32578" ht="12.75" hidden="1" customHeight="1" x14ac:dyDescent="0.2"/>
    <row r="32579" ht="12.75" hidden="1" customHeight="1" x14ac:dyDescent="0.2"/>
    <row r="32580" ht="12.75" hidden="1" customHeight="1" x14ac:dyDescent="0.2"/>
    <row r="32581" ht="12.75" hidden="1" customHeight="1" x14ac:dyDescent="0.2"/>
    <row r="32582" ht="12.75" hidden="1" customHeight="1" x14ac:dyDescent="0.2"/>
    <row r="32583" ht="12.75" hidden="1" customHeight="1" x14ac:dyDescent="0.2"/>
    <row r="32584" ht="12.75" hidden="1" customHeight="1" x14ac:dyDescent="0.2"/>
    <row r="32585" ht="12.75" hidden="1" customHeight="1" x14ac:dyDescent="0.2"/>
    <row r="32586" ht="12.75" hidden="1" customHeight="1" x14ac:dyDescent="0.2"/>
    <row r="32587" ht="12.75" hidden="1" customHeight="1" x14ac:dyDescent="0.2"/>
    <row r="32588" ht="12.75" hidden="1" customHeight="1" x14ac:dyDescent="0.2"/>
    <row r="32589" ht="12.75" hidden="1" customHeight="1" x14ac:dyDescent="0.2"/>
    <row r="32590" ht="12.75" hidden="1" customHeight="1" x14ac:dyDescent="0.2"/>
    <row r="32591" ht="12.75" hidden="1" customHeight="1" x14ac:dyDescent="0.2"/>
    <row r="32592" ht="12.75" hidden="1" customHeight="1" x14ac:dyDescent="0.2"/>
    <row r="32593" ht="12.75" hidden="1" customHeight="1" x14ac:dyDescent="0.2"/>
    <row r="32594" ht="12.75" hidden="1" customHeight="1" x14ac:dyDescent="0.2"/>
    <row r="32595" ht="12.75" hidden="1" customHeight="1" x14ac:dyDescent="0.2"/>
    <row r="32596" ht="12.75" hidden="1" customHeight="1" x14ac:dyDescent="0.2"/>
    <row r="32597" ht="12.75" hidden="1" customHeight="1" x14ac:dyDescent="0.2"/>
    <row r="32598" ht="12.75" hidden="1" customHeight="1" x14ac:dyDescent="0.2"/>
    <row r="32599" ht="12.75" hidden="1" customHeight="1" x14ac:dyDescent="0.2"/>
    <row r="32600" ht="12.75" hidden="1" customHeight="1" x14ac:dyDescent="0.2"/>
    <row r="32601" ht="12.75" hidden="1" customHeight="1" x14ac:dyDescent="0.2"/>
    <row r="32602" ht="12.75" hidden="1" customHeight="1" x14ac:dyDescent="0.2"/>
    <row r="32603" ht="12.75" hidden="1" customHeight="1" x14ac:dyDescent="0.2"/>
    <row r="32604" ht="12.75" hidden="1" customHeight="1" x14ac:dyDescent="0.2"/>
    <row r="32605" ht="12.75" hidden="1" customHeight="1" x14ac:dyDescent="0.2"/>
    <row r="32606" ht="12.75" hidden="1" customHeight="1" x14ac:dyDescent="0.2"/>
    <row r="32607" ht="12.75" hidden="1" customHeight="1" x14ac:dyDescent="0.2"/>
    <row r="32608" ht="12.75" hidden="1" customHeight="1" x14ac:dyDescent="0.2"/>
    <row r="32609" ht="12.75" hidden="1" customHeight="1" x14ac:dyDescent="0.2"/>
    <row r="32610" ht="12.75" hidden="1" customHeight="1" x14ac:dyDescent="0.2"/>
    <row r="32611" ht="12.75" hidden="1" customHeight="1" x14ac:dyDescent="0.2"/>
    <row r="32612" ht="12.75" hidden="1" customHeight="1" x14ac:dyDescent="0.2"/>
    <row r="32613" ht="12.75" hidden="1" customHeight="1" x14ac:dyDescent="0.2"/>
    <row r="32614" ht="12.75" hidden="1" customHeight="1" x14ac:dyDescent="0.2"/>
    <row r="32615" ht="12.75" hidden="1" customHeight="1" x14ac:dyDescent="0.2"/>
    <row r="32616" ht="12.75" hidden="1" customHeight="1" x14ac:dyDescent="0.2"/>
    <row r="32617" ht="12.75" hidden="1" customHeight="1" x14ac:dyDescent="0.2"/>
    <row r="32618" ht="12.75" hidden="1" customHeight="1" x14ac:dyDescent="0.2"/>
    <row r="32619" ht="12.75" hidden="1" customHeight="1" x14ac:dyDescent="0.2"/>
    <row r="32620" ht="12.75" hidden="1" customHeight="1" x14ac:dyDescent="0.2"/>
    <row r="32621" ht="12.75" hidden="1" customHeight="1" x14ac:dyDescent="0.2"/>
    <row r="32622" ht="12.75" hidden="1" customHeight="1" x14ac:dyDescent="0.2"/>
    <row r="32623" ht="12.75" hidden="1" customHeight="1" x14ac:dyDescent="0.2"/>
    <row r="32624" ht="12.75" hidden="1" customHeight="1" x14ac:dyDescent="0.2"/>
    <row r="32625" ht="12.75" hidden="1" customHeight="1" x14ac:dyDescent="0.2"/>
    <row r="32626" ht="12.75" hidden="1" customHeight="1" x14ac:dyDescent="0.2"/>
    <row r="32627" ht="12.75" hidden="1" customHeight="1" x14ac:dyDescent="0.2"/>
    <row r="32628" ht="12.75" hidden="1" customHeight="1" x14ac:dyDescent="0.2"/>
    <row r="32629" ht="12.75" hidden="1" customHeight="1" x14ac:dyDescent="0.2"/>
    <row r="32630" ht="12.75" hidden="1" customHeight="1" x14ac:dyDescent="0.2"/>
    <row r="32631" ht="12.75" hidden="1" customHeight="1" x14ac:dyDescent="0.2"/>
    <row r="32632" ht="12.75" hidden="1" customHeight="1" x14ac:dyDescent="0.2"/>
    <row r="32633" ht="12.75" hidden="1" customHeight="1" x14ac:dyDescent="0.2"/>
    <row r="32634" ht="12.75" hidden="1" customHeight="1" x14ac:dyDescent="0.2"/>
    <row r="32635" ht="12.75" hidden="1" customHeight="1" x14ac:dyDescent="0.2"/>
    <row r="32636" ht="12.75" hidden="1" customHeight="1" x14ac:dyDescent="0.2"/>
    <row r="32637" ht="12.75" hidden="1" customHeight="1" x14ac:dyDescent="0.2"/>
    <row r="32638" ht="12.75" hidden="1" customHeight="1" x14ac:dyDescent="0.2"/>
    <row r="32639" ht="12.75" hidden="1" customHeight="1" x14ac:dyDescent="0.2"/>
    <row r="32640" ht="12.75" hidden="1" customHeight="1" x14ac:dyDescent="0.2"/>
    <row r="32641" ht="12.75" hidden="1" customHeight="1" x14ac:dyDescent="0.2"/>
    <row r="32642" ht="12.75" hidden="1" customHeight="1" x14ac:dyDescent="0.2"/>
    <row r="32643" ht="12.75" hidden="1" customHeight="1" x14ac:dyDescent="0.2"/>
    <row r="32644" ht="12.75" hidden="1" customHeight="1" x14ac:dyDescent="0.2"/>
    <row r="32645" ht="12.75" hidden="1" customHeight="1" x14ac:dyDescent="0.2"/>
    <row r="32646" ht="12.75" hidden="1" customHeight="1" x14ac:dyDescent="0.2"/>
    <row r="32647" ht="12.75" hidden="1" customHeight="1" x14ac:dyDescent="0.2"/>
    <row r="32648" ht="12.75" hidden="1" customHeight="1" x14ac:dyDescent="0.2"/>
    <row r="32649" ht="12.75" hidden="1" customHeight="1" x14ac:dyDescent="0.2"/>
    <row r="32650" ht="12.75" hidden="1" customHeight="1" x14ac:dyDescent="0.2"/>
    <row r="32651" ht="12.75" hidden="1" customHeight="1" x14ac:dyDescent="0.2"/>
    <row r="32652" ht="12.75" hidden="1" customHeight="1" x14ac:dyDescent="0.2"/>
    <row r="32653" ht="12.75" hidden="1" customHeight="1" x14ac:dyDescent="0.2"/>
    <row r="32654" ht="12.75" hidden="1" customHeight="1" x14ac:dyDescent="0.2"/>
    <row r="32655" ht="12.75" hidden="1" customHeight="1" x14ac:dyDescent="0.2"/>
    <row r="32656" ht="12.75" hidden="1" customHeight="1" x14ac:dyDescent="0.2"/>
    <row r="32657" ht="12.75" hidden="1" customHeight="1" x14ac:dyDescent="0.2"/>
    <row r="32658" ht="12.75" hidden="1" customHeight="1" x14ac:dyDescent="0.2"/>
    <row r="32659" ht="12.75" hidden="1" customHeight="1" x14ac:dyDescent="0.2"/>
    <row r="32660" ht="12.75" hidden="1" customHeight="1" x14ac:dyDescent="0.2"/>
    <row r="32661" ht="12.75" hidden="1" customHeight="1" x14ac:dyDescent="0.2"/>
    <row r="32662" ht="12.75" hidden="1" customHeight="1" x14ac:dyDescent="0.2"/>
    <row r="32663" ht="12.75" hidden="1" customHeight="1" x14ac:dyDescent="0.2"/>
    <row r="32664" ht="12.75" hidden="1" customHeight="1" x14ac:dyDescent="0.2"/>
    <row r="32665" ht="12.75" hidden="1" customHeight="1" x14ac:dyDescent="0.2"/>
    <row r="32666" ht="12.75" hidden="1" customHeight="1" x14ac:dyDescent="0.2"/>
    <row r="32667" ht="12.75" hidden="1" customHeight="1" x14ac:dyDescent="0.2"/>
    <row r="32668" ht="12.75" hidden="1" customHeight="1" x14ac:dyDescent="0.2"/>
    <row r="32669" ht="12.75" hidden="1" customHeight="1" x14ac:dyDescent="0.2"/>
    <row r="32670" ht="12.75" hidden="1" customHeight="1" x14ac:dyDescent="0.2"/>
    <row r="32671" ht="12.75" hidden="1" customHeight="1" x14ac:dyDescent="0.2"/>
    <row r="32672" ht="12.75" hidden="1" customHeight="1" x14ac:dyDescent="0.2"/>
    <row r="32673" ht="12.75" hidden="1" customHeight="1" x14ac:dyDescent="0.2"/>
    <row r="32674" ht="12.75" hidden="1" customHeight="1" x14ac:dyDescent="0.2"/>
    <row r="32675" ht="12.75" hidden="1" customHeight="1" x14ac:dyDescent="0.2"/>
    <row r="32676" ht="12.75" hidden="1" customHeight="1" x14ac:dyDescent="0.2"/>
    <row r="32677" ht="12.75" hidden="1" customHeight="1" x14ac:dyDescent="0.2"/>
    <row r="32678" ht="12.75" hidden="1" customHeight="1" x14ac:dyDescent="0.2"/>
    <row r="32679" ht="12.75" hidden="1" customHeight="1" x14ac:dyDescent="0.2"/>
    <row r="32680" ht="12.75" hidden="1" customHeight="1" x14ac:dyDescent="0.2"/>
    <row r="32681" ht="12.75" hidden="1" customHeight="1" x14ac:dyDescent="0.2"/>
    <row r="32682" ht="12.75" hidden="1" customHeight="1" x14ac:dyDescent="0.2"/>
    <row r="32683" ht="12.75" hidden="1" customHeight="1" x14ac:dyDescent="0.2"/>
    <row r="32684" ht="12.75" hidden="1" customHeight="1" x14ac:dyDescent="0.2"/>
    <row r="32685" ht="12.75" hidden="1" customHeight="1" x14ac:dyDescent="0.2"/>
    <row r="32686" ht="12.75" hidden="1" customHeight="1" x14ac:dyDescent="0.2"/>
    <row r="32687" ht="12.75" hidden="1" customHeight="1" x14ac:dyDescent="0.2"/>
    <row r="32688" ht="12.75" hidden="1" customHeight="1" x14ac:dyDescent="0.2"/>
    <row r="32689" ht="12.75" hidden="1" customHeight="1" x14ac:dyDescent="0.2"/>
    <row r="32690" ht="12.75" hidden="1" customHeight="1" x14ac:dyDescent="0.2"/>
    <row r="32691" ht="12.75" hidden="1" customHeight="1" x14ac:dyDescent="0.2"/>
    <row r="32692" ht="12.75" hidden="1" customHeight="1" x14ac:dyDescent="0.2"/>
    <row r="32693" ht="12.75" hidden="1" customHeight="1" x14ac:dyDescent="0.2"/>
    <row r="32694" ht="12.75" hidden="1" customHeight="1" x14ac:dyDescent="0.2"/>
    <row r="32695" ht="12.75" hidden="1" customHeight="1" x14ac:dyDescent="0.2"/>
    <row r="32696" ht="12.75" hidden="1" customHeight="1" x14ac:dyDescent="0.2"/>
    <row r="32697" ht="12.75" hidden="1" customHeight="1" x14ac:dyDescent="0.2"/>
    <row r="32698" ht="12.75" hidden="1" customHeight="1" x14ac:dyDescent="0.2"/>
    <row r="32699" ht="12.75" hidden="1" customHeight="1" x14ac:dyDescent="0.2"/>
    <row r="32700" ht="12.75" hidden="1" customHeight="1" x14ac:dyDescent="0.2"/>
    <row r="32701" ht="12.75" hidden="1" customHeight="1" x14ac:dyDescent="0.2"/>
    <row r="32702" ht="12.75" hidden="1" customHeight="1" x14ac:dyDescent="0.2"/>
    <row r="32703" ht="12.75" hidden="1" customHeight="1" x14ac:dyDescent="0.2"/>
    <row r="32704" ht="12.75" hidden="1" customHeight="1" x14ac:dyDescent="0.2"/>
    <row r="32705" ht="12.75" hidden="1" customHeight="1" x14ac:dyDescent="0.2"/>
    <row r="32706" ht="12.75" hidden="1" customHeight="1" x14ac:dyDescent="0.2"/>
    <row r="32707" ht="12.75" hidden="1" customHeight="1" x14ac:dyDescent="0.2"/>
    <row r="32708" ht="12.75" hidden="1" customHeight="1" x14ac:dyDescent="0.2"/>
    <row r="32709" ht="12.75" hidden="1" customHeight="1" x14ac:dyDescent="0.2"/>
    <row r="32710" ht="12.75" hidden="1" customHeight="1" x14ac:dyDescent="0.2"/>
    <row r="32711" ht="12.75" hidden="1" customHeight="1" x14ac:dyDescent="0.2"/>
    <row r="32712" ht="12.75" hidden="1" customHeight="1" x14ac:dyDescent="0.2"/>
    <row r="32713" ht="12.75" hidden="1" customHeight="1" x14ac:dyDescent="0.2"/>
    <row r="32714" ht="12.75" hidden="1" customHeight="1" x14ac:dyDescent="0.2"/>
    <row r="32715" ht="12.75" hidden="1" customHeight="1" x14ac:dyDescent="0.2"/>
    <row r="32716" ht="12.75" hidden="1" customHeight="1" x14ac:dyDescent="0.2"/>
    <row r="32717" ht="12.75" hidden="1" customHeight="1" x14ac:dyDescent="0.2"/>
    <row r="32718" ht="12.75" hidden="1" customHeight="1" x14ac:dyDescent="0.2"/>
    <row r="32719" ht="12.75" hidden="1" customHeight="1" x14ac:dyDescent="0.2"/>
    <row r="32720" ht="12.75" hidden="1" customHeight="1" x14ac:dyDescent="0.2"/>
    <row r="32721" ht="12.75" hidden="1" customHeight="1" x14ac:dyDescent="0.2"/>
    <row r="32722" ht="12.75" hidden="1" customHeight="1" x14ac:dyDescent="0.2"/>
    <row r="32723" ht="12.75" hidden="1" customHeight="1" x14ac:dyDescent="0.2"/>
    <row r="32724" ht="12.75" hidden="1" customHeight="1" x14ac:dyDescent="0.2"/>
    <row r="32725" ht="12.75" hidden="1" customHeight="1" x14ac:dyDescent="0.2"/>
    <row r="32726" ht="12.75" hidden="1" customHeight="1" x14ac:dyDescent="0.2"/>
    <row r="32727" ht="12.75" hidden="1" customHeight="1" x14ac:dyDescent="0.2"/>
    <row r="32728" ht="12.75" hidden="1" customHeight="1" x14ac:dyDescent="0.2"/>
    <row r="32729" ht="12.75" hidden="1" customHeight="1" x14ac:dyDescent="0.2"/>
    <row r="32730" ht="12.75" hidden="1" customHeight="1" x14ac:dyDescent="0.2"/>
    <row r="32731" ht="12.75" hidden="1" customHeight="1" x14ac:dyDescent="0.2"/>
    <row r="32732" ht="12.75" hidden="1" customHeight="1" x14ac:dyDescent="0.2"/>
    <row r="32733" ht="12.75" hidden="1" customHeight="1" x14ac:dyDescent="0.2"/>
    <row r="32734" ht="12.75" hidden="1" customHeight="1" x14ac:dyDescent="0.2"/>
    <row r="32735" ht="12.75" hidden="1" customHeight="1" x14ac:dyDescent="0.2"/>
    <row r="32736" ht="12.75" hidden="1" customHeight="1" x14ac:dyDescent="0.2"/>
    <row r="32737" ht="12.75" hidden="1" customHeight="1" x14ac:dyDescent="0.2"/>
    <row r="32738" ht="12.75" hidden="1" customHeight="1" x14ac:dyDescent="0.2"/>
    <row r="32739" ht="12.75" hidden="1" customHeight="1" x14ac:dyDescent="0.2"/>
    <row r="32740" ht="12.75" hidden="1" customHeight="1" x14ac:dyDescent="0.2"/>
    <row r="32741" ht="12.75" hidden="1" customHeight="1" x14ac:dyDescent="0.2"/>
    <row r="32742" ht="12.75" hidden="1" customHeight="1" x14ac:dyDescent="0.2"/>
    <row r="32743" ht="12.75" hidden="1" customHeight="1" x14ac:dyDescent="0.2"/>
    <row r="32744" ht="12.75" hidden="1" customHeight="1" x14ac:dyDescent="0.2"/>
    <row r="32745" ht="12.75" hidden="1" customHeight="1" x14ac:dyDescent="0.2"/>
    <row r="32746" ht="12.75" hidden="1" customHeight="1" x14ac:dyDescent="0.2"/>
    <row r="32747" ht="12.75" hidden="1" customHeight="1" x14ac:dyDescent="0.2"/>
    <row r="32748" ht="12.75" hidden="1" customHeight="1" x14ac:dyDescent="0.2"/>
    <row r="32749" ht="12.75" hidden="1" customHeight="1" x14ac:dyDescent="0.2"/>
    <row r="32750" ht="12.75" hidden="1" customHeight="1" x14ac:dyDescent="0.2"/>
    <row r="32751" ht="12.75" hidden="1" customHeight="1" x14ac:dyDescent="0.2"/>
    <row r="32752" ht="12.75" hidden="1" customHeight="1" x14ac:dyDescent="0.2"/>
    <row r="32753" ht="12.75" hidden="1" customHeight="1" x14ac:dyDescent="0.2"/>
    <row r="32754" ht="12.75" hidden="1" customHeight="1" x14ac:dyDescent="0.2"/>
    <row r="32755" ht="12.75" hidden="1" customHeight="1" x14ac:dyDescent="0.2"/>
    <row r="32756" ht="12.75" hidden="1" customHeight="1" x14ac:dyDescent="0.2"/>
    <row r="32757" ht="12.75" hidden="1" customHeight="1" x14ac:dyDescent="0.2"/>
    <row r="32758" ht="12.75" hidden="1" customHeight="1" x14ac:dyDescent="0.2"/>
    <row r="32759" ht="12.75" hidden="1" customHeight="1" x14ac:dyDescent="0.2"/>
    <row r="32760" ht="12.75" hidden="1" customHeight="1" x14ac:dyDescent="0.2"/>
    <row r="32761" ht="12.75" hidden="1" customHeight="1" x14ac:dyDescent="0.2"/>
    <row r="32762" ht="12.75" hidden="1" customHeight="1" x14ac:dyDescent="0.2"/>
    <row r="32763" ht="12.75" hidden="1" customHeight="1" x14ac:dyDescent="0.2"/>
    <row r="32764" ht="12.75" hidden="1" customHeight="1" x14ac:dyDescent="0.2"/>
    <row r="32765" ht="12.75" hidden="1" customHeight="1" x14ac:dyDescent="0.2"/>
    <row r="32766" ht="12.75" hidden="1" customHeight="1" x14ac:dyDescent="0.2"/>
    <row r="32767" ht="12.75" hidden="1" customHeight="1" x14ac:dyDescent="0.2"/>
    <row r="32768" ht="12.75" hidden="1" customHeight="1" x14ac:dyDescent="0.2"/>
    <row r="32769" ht="12.75" hidden="1" customHeight="1" x14ac:dyDescent="0.2"/>
    <row r="32770" ht="12.75" hidden="1" customHeight="1" x14ac:dyDescent="0.2"/>
    <row r="32771" ht="12.75" hidden="1" customHeight="1" x14ac:dyDescent="0.2"/>
    <row r="32772" ht="12.75" hidden="1" customHeight="1" x14ac:dyDescent="0.2"/>
    <row r="32773" ht="12.75" hidden="1" customHeight="1" x14ac:dyDescent="0.2"/>
    <row r="32774" ht="12.75" hidden="1" customHeight="1" x14ac:dyDescent="0.2"/>
    <row r="32775" ht="12.75" hidden="1" customHeight="1" x14ac:dyDescent="0.2"/>
    <row r="32776" ht="12.75" hidden="1" customHeight="1" x14ac:dyDescent="0.2"/>
    <row r="32777" ht="12.75" hidden="1" customHeight="1" x14ac:dyDescent="0.2"/>
    <row r="32778" ht="12.75" hidden="1" customHeight="1" x14ac:dyDescent="0.2"/>
    <row r="32779" ht="12.75" hidden="1" customHeight="1" x14ac:dyDescent="0.2"/>
    <row r="32780" ht="12.75" hidden="1" customHeight="1" x14ac:dyDescent="0.2"/>
    <row r="32781" ht="12.75" hidden="1" customHeight="1" x14ac:dyDescent="0.2"/>
    <row r="32782" ht="12.75" hidden="1" customHeight="1" x14ac:dyDescent="0.2"/>
    <row r="32783" ht="12.75" hidden="1" customHeight="1" x14ac:dyDescent="0.2"/>
    <row r="32784" ht="12.75" hidden="1" customHeight="1" x14ac:dyDescent="0.2"/>
    <row r="32785" ht="12.75" hidden="1" customHeight="1" x14ac:dyDescent="0.2"/>
    <row r="32786" ht="12.75" hidden="1" customHeight="1" x14ac:dyDescent="0.2"/>
    <row r="32787" ht="12.75" hidden="1" customHeight="1" x14ac:dyDescent="0.2"/>
    <row r="32788" ht="12.75" hidden="1" customHeight="1" x14ac:dyDescent="0.2"/>
    <row r="32789" ht="12.75" hidden="1" customHeight="1" x14ac:dyDescent="0.2"/>
    <row r="32790" ht="12.75" hidden="1" customHeight="1" x14ac:dyDescent="0.2"/>
    <row r="32791" ht="12.75" hidden="1" customHeight="1" x14ac:dyDescent="0.2"/>
    <row r="32792" ht="12.75" hidden="1" customHeight="1" x14ac:dyDescent="0.2"/>
    <row r="32793" ht="12.75" hidden="1" customHeight="1" x14ac:dyDescent="0.2"/>
    <row r="32794" ht="12.75" hidden="1" customHeight="1" x14ac:dyDescent="0.2"/>
    <row r="32795" ht="12.75" hidden="1" customHeight="1" x14ac:dyDescent="0.2"/>
    <row r="32796" ht="12.75" hidden="1" customHeight="1" x14ac:dyDescent="0.2"/>
    <row r="32797" ht="12.75" hidden="1" customHeight="1" x14ac:dyDescent="0.2"/>
    <row r="32798" ht="12.75" hidden="1" customHeight="1" x14ac:dyDescent="0.2"/>
    <row r="32799" ht="12.75" hidden="1" customHeight="1" x14ac:dyDescent="0.2"/>
    <row r="32800" ht="12.75" hidden="1" customHeight="1" x14ac:dyDescent="0.2"/>
    <row r="32801" ht="12.75" hidden="1" customHeight="1" x14ac:dyDescent="0.2"/>
    <row r="32802" ht="12.75" hidden="1" customHeight="1" x14ac:dyDescent="0.2"/>
    <row r="32803" ht="12.75" hidden="1" customHeight="1" x14ac:dyDescent="0.2"/>
    <row r="32804" ht="12.75" hidden="1" customHeight="1" x14ac:dyDescent="0.2"/>
    <row r="32805" ht="12.75" hidden="1" customHeight="1" x14ac:dyDescent="0.2"/>
    <row r="32806" ht="12.75" hidden="1" customHeight="1" x14ac:dyDescent="0.2"/>
    <row r="32807" ht="12.75" hidden="1" customHeight="1" x14ac:dyDescent="0.2"/>
    <row r="32808" ht="12.75" hidden="1" customHeight="1" x14ac:dyDescent="0.2"/>
    <row r="32809" ht="12.75" hidden="1" customHeight="1" x14ac:dyDescent="0.2"/>
    <row r="32810" ht="12.75" hidden="1" customHeight="1" x14ac:dyDescent="0.2"/>
    <row r="32811" ht="12.75" hidden="1" customHeight="1" x14ac:dyDescent="0.2"/>
    <row r="32812" ht="12.75" hidden="1" customHeight="1" x14ac:dyDescent="0.2"/>
    <row r="32813" ht="12.75" hidden="1" customHeight="1" x14ac:dyDescent="0.2"/>
    <row r="32814" ht="12.75" hidden="1" customHeight="1" x14ac:dyDescent="0.2"/>
    <row r="32815" ht="12.75" hidden="1" customHeight="1" x14ac:dyDescent="0.2"/>
    <row r="32816" ht="12.75" hidden="1" customHeight="1" x14ac:dyDescent="0.2"/>
    <row r="32817" ht="12.75" hidden="1" customHeight="1" x14ac:dyDescent="0.2"/>
    <row r="32818" ht="12.75" hidden="1" customHeight="1" x14ac:dyDescent="0.2"/>
    <row r="32819" ht="12.75" hidden="1" customHeight="1" x14ac:dyDescent="0.2"/>
    <row r="32820" ht="12.75" hidden="1" customHeight="1" x14ac:dyDescent="0.2"/>
    <row r="32821" ht="12.75" hidden="1" customHeight="1" x14ac:dyDescent="0.2"/>
    <row r="32822" ht="12.75" hidden="1" customHeight="1" x14ac:dyDescent="0.2"/>
    <row r="32823" ht="12.75" hidden="1" customHeight="1" x14ac:dyDescent="0.2"/>
    <row r="32824" ht="12.75" hidden="1" customHeight="1" x14ac:dyDescent="0.2"/>
    <row r="32825" ht="12.75" hidden="1" customHeight="1" x14ac:dyDescent="0.2"/>
    <row r="32826" ht="12.75" hidden="1" customHeight="1" x14ac:dyDescent="0.2"/>
    <row r="32827" ht="12.75" hidden="1" customHeight="1" x14ac:dyDescent="0.2"/>
    <row r="32828" ht="12.75" hidden="1" customHeight="1" x14ac:dyDescent="0.2"/>
    <row r="32829" ht="12.75" hidden="1" customHeight="1" x14ac:dyDescent="0.2"/>
    <row r="32830" ht="12.75" hidden="1" customHeight="1" x14ac:dyDescent="0.2"/>
    <row r="32831" ht="12.75" hidden="1" customHeight="1" x14ac:dyDescent="0.2"/>
    <row r="32832" ht="12.75" hidden="1" customHeight="1" x14ac:dyDescent="0.2"/>
    <row r="32833" ht="12.75" hidden="1" customHeight="1" x14ac:dyDescent="0.2"/>
    <row r="32834" ht="12.75" hidden="1" customHeight="1" x14ac:dyDescent="0.2"/>
    <row r="32835" ht="12.75" hidden="1" customHeight="1" x14ac:dyDescent="0.2"/>
    <row r="32836" ht="12.75" hidden="1" customHeight="1" x14ac:dyDescent="0.2"/>
    <row r="32837" ht="12.75" hidden="1" customHeight="1" x14ac:dyDescent="0.2"/>
    <row r="32838" ht="12.75" hidden="1" customHeight="1" x14ac:dyDescent="0.2"/>
    <row r="32839" ht="12.75" hidden="1" customHeight="1" x14ac:dyDescent="0.2"/>
    <row r="32840" ht="12.75" hidden="1" customHeight="1" x14ac:dyDescent="0.2"/>
    <row r="32841" ht="12.75" hidden="1" customHeight="1" x14ac:dyDescent="0.2"/>
    <row r="32842" ht="12.75" hidden="1" customHeight="1" x14ac:dyDescent="0.2"/>
    <row r="32843" ht="12.75" hidden="1" customHeight="1" x14ac:dyDescent="0.2"/>
    <row r="32844" ht="12.75" hidden="1" customHeight="1" x14ac:dyDescent="0.2"/>
    <row r="32845" ht="12.75" hidden="1" customHeight="1" x14ac:dyDescent="0.2"/>
    <row r="32846" ht="12.75" hidden="1" customHeight="1" x14ac:dyDescent="0.2"/>
    <row r="32847" ht="12.75" hidden="1" customHeight="1" x14ac:dyDescent="0.2"/>
    <row r="32848" ht="12.75" hidden="1" customHeight="1" x14ac:dyDescent="0.2"/>
    <row r="32849" ht="12.75" hidden="1" customHeight="1" x14ac:dyDescent="0.2"/>
    <row r="32850" ht="12.75" hidden="1" customHeight="1" x14ac:dyDescent="0.2"/>
    <row r="32851" ht="12.75" hidden="1" customHeight="1" x14ac:dyDescent="0.2"/>
    <row r="32852" ht="12.75" hidden="1" customHeight="1" x14ac:dyDescent="0.2"/>
    <row r="32853" ht="12.75" hidden="1" customHeight="1" x14ac:dyDescent="0.2"/>
    <row r="32854" ht="12.75" hidden="1" customHeight="1" x14ac:dyDescent="0.2"/>
    <row r="32855" ht="12.75" hidden="1" customHeight="1" x14ac:dyDescent="0.2"/>
    <row r="32856" ht="12.75" hidden="1" customHeight="1" x14ac:dyDescent="0.2"/>
    <row r="32857" ht="12.75" hidden="1" customHeight="1" x14ac:dyDescent="0.2"/>
    <row r="32858" ht="12.75" hidden="1" customHeight="1" x14ac:dyDescent="0.2"/>
    <row r="32859" ht="12.75" hidden="1" customHeight="1" x14ac:dyDescent="0.2"/>
    <row r="32860" ht="12.75" hidden="1" customHeight="1" x14ac:dyDescent="0.2"/>
    <row r="32861" ht="12.75" hidden="1" customHeight="1" x14ac:dyDescent="0.2"/>
    <row r="32862" ht="12.75" hidden="1" customHeight="1" x14ac:dyDescent="0.2"/>
    <row r="32863" ht="12.75" hidden="1" customHeight="1" x14ac:dyDescent="0.2"/>
    <row r="32864" ht="12.75" hidden="1" customHeight="1" x14ac:dyDescent="0.2"/>
    <row r="32865" ht="12.75" hidden="1" customHeight="1" x14ac:dyDescent="0.2"/>
    <row r="32866" ht="12.75" hidden="1" customHeight="1" x14ac:dyDescent="0.2"/>
    <row r="32867" ht="12.75" hidden="1" customHeight="1" x14ac:dyDescent="0.2"/>
    <row r="32868" ht="12.75" hidden="1" customHeight="1" x14ac:dyDescent="0.2"/>
    <row r="32869" ht="12.75" hidden="1" customHeight="1" x14ac:dyDescent="0.2"/>
    <row r="32870" ht="12.75" hidden="1" customHeight="1" x14ac:dyDescent="0.2"/>
    <row r="32871" ht="12.75" hidden="1" customHeight="1" x14ac:dyDescent="0.2"/>
    <row r="32872" ht="12.75" hidden="1" customHeight="1" x14ac:dyDescent="0.2"/>
    <row r="32873" ht="12.75" hidden="1" customHeight="1" x14ac:dyDescent="0.2"/>
    <row r="32874" ht="12.75" hidden="1" customHeight="1" x14ac:dyDescent="0.2"/>
    <row r="32875" ht="12.75" hidden="1" customHeight="1" x14ac:dyDescent="0.2"/>
    <row r="32876" ht="12.75" hidden="1" customHeight="1" x14ac:dyDescent="0.2"/>
    <row r="32877" ht="12.75" hidden="1" customHeight="1" x14ac:dyDescent="0.2"/>
    <row r="32878" ht="12.75" hidden="1" customHeight="1" x14ac:dyDescent="0.2"/>
    <row r="32879" ht="12.75" hidden="1" customHeight="1" x14ac:dyDescent="0.2"/>
    <row r="32880" ht="12.75" hidden="1" customHeight="1" x14ac:dyDescent="0.2"/>
    <row r="32881" ht="12.75" hidden="1" customHeight="1" x14ac:dyDescent="0.2"/>
    <row r="32882" ht="12.75" hidden="1" customHeight="1" x14ac:dyDescent="0.2"/>
    <row r="32883" ht="12.75" hidden="1" customHeight="1" x14ac:dyDescent="0.2"/>
    <row r="32884" ht="12.75" hidden="1" customHeight="1" x14ac:dyDescent="0.2"/>
    <row r="32885" ht="12.75" hidden="1" customHeight="1" x14ac:dyDescent="0.2"/>
    <row r="32886" ht="12.75" hidden="1" customHeight="1" x14ac:dyDescent="0.2"/>
    <row r="32887" ht="12.75" hidden="1" customHeight="1" x14ac:dyDescent="0.2"/>
    <row r="32888" ht="12.75" hidden="1" customHeight="1" x14ac:dyDescent="0.2"/>
    <row r="32889" ht="12.75" hidden="1" customHeight="1" x14ac:dyDescent="0.2"/>
    <row r="32890" ht="12.75" hidden="1" customHeight="1" x14ac:dyDescent="0.2"/>
    <row r="32891" ht="12.75" hidden="1" customHeight="1" x14ac:dyDescent="0.2"/>
    <row r="32892" ht="12.75" hidden="1" customHeight="1" x14ac:dyDescent="0.2"/>
    <row r="32893" ht="12.75" hidden="1" customHeight="1" x14ac:dyDescent="0.2"/>
    <row r="32894" ht="12.75" hidden="1" customHeight="1" x14ac:dyDescent="0.2"/>
    <row r="32895" ht="12.75" hidden="1" customHeight="1" x14ac:dyDescent="0.2"/>
    <row r="32896" ht="12.75" hidden="1" customHeight="1" x14ac:dyDescent="0.2"/>
    <row r="32897" ht="12.75" hidden="1" customHeight="1" x14ac:dyDescent="0.2"/>
    <row r="32898" ht="12.75" hidden="1" customHeight="1" x14ac:dyDescent="0.2"/>
    <row r="32899" ht="12.75" hidden="1" customHeight="1" x14ac:dyDescent="0.2"/>
    <row r="32900" ht="12.75" hidden="1" customHeight="1" x14ac:dyDescent="0.2"/>
    <row r="32901" ht="12.75" hidden="1" customHeight="1" x14ac:dyDescent="0.2"/>
    <row r="32902" ht="12.75" hidden="1" customHeight="1" x14ac:dyDescent="0.2"/>
    <row r="32903" ht="12.75" hidden="1" customHeight="1" x14ac:dyDescent="0.2"/>
    <row r="32904" ht="12.75" hidden="1" customHeight="1" x14ac:dyDescent="0.2"/>
    <row r="32905" ht="12.75" hidden="1" customHeight="1" x14ac:dyDescent="0.2"/>
    <row r="32906" ht="12.75" hidden="1" customHeight="1" x14ac:dyDescent="0.2"/>
    <row r="32907" ht="12.75" hidden="1" customHeight="1" x14ac:dyDescent="0.2"/>
    <row r="32908" ht="12.75" hidden="1" customHeight="1" x14ac:dyDescent="0.2"/>
    <row r="32909" ht="12.75" hidden="1" customHeight="1" x14ac:dyDescent="0.2"/>
    <row r="32910" ht="12.75" hidden="1" customHeight="1" x14ac:dyDescent="0.2"/>
    <row r="32911" ht="12.75" hidden="1" customHeight="1" x14ac:dyDescent="0.2"/>
    <row r="32912" ht="12.75" hidden="1" customHeight="1" x14ac:dyDescent="0.2"/>
    <row r="32913" ht="12.75" hidden="1" customHeight="1" x14ac:dyDescent="0.2"/>
    <row r="32914" ht="12.75" hidden="1" customHeight="1" x14ac:dyDescent="0.2"/>
    <row r="32915" ht="12.75" hidden="1" customHeight="1" x14ac:dyDescent="0.2"/>
    <row r="32916" ht="12.75" hidden="1" customHeight="1" x14ac:dyDescent="0.2"/>
    <row r="32917" ht="12.75" hidden="1" customHeight="1" x14ac:dyDescent="0.2"/>
    <row r="32918" ht="12.75" hidden="1" customHeight="1" x14ac:dyDescent="0.2"/>
    <row r="32919" ht="12.75" hidden="1" customHeight="1" x14ac:dyDescent="0.2"/>
    <row r="32920" ht="12.75" hidden="1" customHeight="1" x14ac:dyDescent="0.2"/>
    <row r="32921" ht="12.75" hidden="1" customHeight="1" x14ac:dyDescent="0.2"/>
    <row r="32922" ht="12.75" hidden="1" customHeight="1" x14ac:dyDescent="0.2"/>
    <row r="32923" ht="12.75" hidden="1" customHeight="1" x14ac:dyDescent="0.2"/>
    <row r="32924" ht="12.75" hidden="1" customHeight="1" x14ac:dyDescent="0.2"/>
    <row r="32925" ht="12.75" hidden="1" customHeight="1" x14ac:dyDescent="0.2"/>
    <row r="32926" ht="12.75" hidden="1" customHeight="1" x14ac:dyDescent="0.2"/>
    <row r="32927" ht="12.75" hidden="1" customHeight="1" x14ac:dyDescent="0.2"/>
    <row r="32928" ht="12.75" hidden="1" customHeight="1" x14ac:dyDescent="0.2"/>
    <row r="32929" ht="12.75" hidden="1" customHeight="1" x14ac:dyDescent="0.2"/>
    <row r="32930" ht="12.75" hidden="1" customHeight="1" x14ac:dyDescent="0.2"/>
    <row r="32931" ht="12.75" hidden="1" customHeight="1" x14ac:dyDescent="0.2"/>
    <row r="32932" ht="12.75" hidden="1" customHeight="1" x14ac:dyDescent="0.2"/>
    <row r="32933" ht="12.75" hidden="1" customHeight="1" x14ac:dyDescent="0.2"/>
    <row r="32934" ht="12.75" hidden="1" customHeight="1" x14ac:dyDescent="0.2"/>
    <row r="32935" ht="12.75" hidden="1" customHeight="1" x14ac:dyDescent="0.2"/>
    <row r="32936" ht="12.75" hidden="1" customHeight="1" x14ac:dyDescent="0.2"/>
    <row r="32937" ht="12.75" hidden="1" customHeight="1" x14ac:dyDescent="0.2"/>
    <row r="32938" ht="12.75" hidden="1" customHeight="1" x14ac:dyDescent="0.2"/>
    <row r="32939" ht="12.75" hidden="1" customHeight="1" x14ac:dyDescent="0.2"/>
    <row r="32940" ht="12.75" hidden="1" customHeight="1" x14ac:dyDescent="0.2"/>
    <row r="32941" ht="12.75" hidden="1" customHeight="1" x14ac:dyDescent="0.2"/>
    <row r="32942" ht="12.75" hidden="1" customHeight="1" x14ac:dyDescent="0.2"/>
    <row r="32943" ht="12.75" hidden="1" customHeight="1" x14ac:dyDescent="0.2"/>
    <row r="32944" ht="12.75" hidden="1" customHeight="1" x14ac:dyDescent="0.2"/>
    <row r="32945" ht="12.75" hidden="1" customHeight="1" x14ac:dyDescent="0.2"/>
    <row r="32946" ht="12.75" hidden="1" customHeight="1" x14ac:dyDescent="0.2"/>
    <row r="32947" ht="12.75" hidden="1" customHeight="1" x14ac:dyDescent="0.2"/>
    <row r="32948" ht="12.75" hidden="1" customHeight="1" x14ac:dyDescent="0.2"/>
    <row r="32949" ht="12.75" hidden="1" customHeight="1" x14ac:dyDescent="0.2"/>
    <row r="32950" ht="12.75" hidden="1" customHeight="1" x14ac:dyDescent="0.2"/>
    <row r="32951" ht="12.75" hidden="1" customHeight="1" x14ac:dyDescent="0.2"/>
    <row r="32952" ht="12.75" hidden="1" customHeight="1" x14ac:dyDescent="0.2"/>
    <row r="32953" ht="12.75" hidden="1" customHeight="1" x14ac:dyDescent="0.2"/>
    <row r="32954" ht="12.75" hidden="1" customHeight="1" x14ac:dyDescent="0.2"/>
    <row r="32955" ht="12.75" hidden="1" customHeight="1" x14ac:dyDescent="0.2"/>
    <row r="32956" ht="12.75" hidden="1" customHeight="1" x14ac:dyDescent="0.2"/>
    <row r="32957" ht="12.75" hidden="1" customHeight="1" x14ac:dyDescent="0.2"/>
    <row r="32958" ht="12.75" hidden="1" customHeight="1" x14ac:dyDescent="0.2"/>
    <row r="32959" ht="12.75" hidden="1" customHeight="1" x14ac:dyDescent="0.2"/>
    <row r="32960" ht="12.75" hidden="1" customHeight="1" x14ac:dyDescent="0.2"/>
    <row r="32961" ht="12.75" hidden="1" customHeight="1" x14ac:dyDescent="0.2"/>
    <row r="32962" ht="12.75" hidden="1" customHeight="1" x14ac:dyDescent="0.2"/>
    <row r="32963" ht="12.75" hidden="1" customHeight="1" x14ac:dyDescent="0.2"/>
    <row r="32964" ht="12.75" hidden="1" customHeight="1" x14ac:dyDescent="0.2"/>
    <row r="32965" ht="12.75" hidden="1" customHeight="1" x14ac:dyDescent="0.2"/>
    <row r="32966" ht="12.75" hidden="1" customHeight="1" x14ac:dyDescent="0.2"/>
    <row r="32967" ht="12.75" hidden="1" customHeight="1" x14ac:dyDescent="0.2"/>
    <row r="32968" ht="12.75" hidden="1" customHeight="1" x14ac:dyDescent="0.2"/>
    <row r="32969" ht="12.75" hidden="1" customHeight="1" x14ac:dyDescent="0.2"/>
    <row r="32970" ht="12.75" hidden="1" customHeight="1" x14ac:dyDescent="0.2"/>
    <row r="32971" ht="12.75" hidden="1" customHeight="1" x14ac:dyDescent="0.2"/>
    <row r="32972" ht="12.75" hidden="1" customHeight="1" x14ac:dyDescent="0.2"/>
    <row r="32973" ht="12.75" hidden="1" customHeight="1" x14ac:dyDescent="0.2"/>
    <row r="32974" ht="12.75" hidden="1" customHeight="1" x14ac:dyDescent="0.2"/>
    <row r="32975" ht="12.75" hidden="1" customHeight="1" x14ac:dyDescent="0.2"/>
    <row r="32976" ht="12.75" hidden="1" customHeight="1" x14ac:dyDescent="0.2"/>
    <row r="32977" ht="12.75" hidden="1" customHeight="1" x14ac:dyDescent="0.2"/>
    <row r="32978" ht="12.75" hidden="1" customHeight="1" x14ac:dyDescent="0.2"/>
    <row r="32979" ht="12.75" hidden="1" customHeight="1" x14ac:dyDescent="0.2"/>
    <row r="32980" ht="12.75" hidden="1" customHeight="1" x14ac:dyDescent="0.2"/>
    <row r="32981" ht="12.75" hidden="1" customHeight="1" x14ac:dyDescent="0.2"/>
    <row r="32982" ht="12.75" hidden="1" customHeight="1" x14ac:dyDescent="0.2"/>
    <row r="32983" ht="12.75" hidden="1" customHeight="1" x14ac:dyDescent="0.2"/>
    <row r="32984" ht="12.75" hidden="1" customHeight="1" x14ac:dyDescent="0.2"/>
    <row r="32985" ht="12.75" hidden="1" customHeight="1" x14ac:dyDescent="0.2"/>
    <row r="32986" ht="12.75" hidden="1" customHeight="1" x14ac:dyDescent="0.2"/>
    <row r="32987" ht="12.75" hidden="1" customHeight="1" x14ac:dyDescent="0.2"/>
    <row r="32988" ht="12.75" hidden="1" customHeight="1" x14ac:dyDescent="0.2"/>
    <row r="32989" ht="12.75" hidden="1" customHeight="1" x14ac:dyDescent="0.2"/>
    <row r="32990" ht="12.75" hidden="1" customHeight="1" x14ac:dyDescent="0.2"/>
    <row r="32991" ht="12.75" hidden="1" customHeight="1" x14ac:dyDescent="0.2"/>
    <row r="32992" ht="12.75" hidden="1" customHeight="1" x14ac:dyDescent="0.2"/>
    <row r="32993" ht="12.75" hidden="1" customHeight="1" x14ac:dyDescent="0.2"/>
    <row r="32994" ht="12.75" hidden="1" customHeight="1" x14ac:dyDescent="0.2"/>
    <row r="32995" ht="12.75" hidden="1" customHeight="1" x14ac:dyDescent="0.2"/>
    <row r="32996" ht="12.75" hidden="1" customHeight="1" x14ac:dyDescent="0.2"/>
    <row r="32997" ht="12.75" hidden="1" customHeight="1" x14ac:dyDescent="0.2"/>
    <row r="32998" ht="12.75" hidden="1" customHeight="1" x14ac:dyDescent="0.2"/>
    <row r="32999" ht="12.75" hidden="1" customHeight="1" x14ac:dyDescent="0.2"/>
    <row r="33000" ht="12.75" hidden="1" customHeight="1" x14ac:dyDescent="0.2"/>
    <row r="33001" ht="12.75" hidden="1" customHeight="1" x14ac:dyDescent="0.2"/>
    <row r="33002" ht="12.75" hidden="1" customHeight="1" x14ac:dyDescent="0.2"/>
    <row r="33003" ht="12.75" hidden="1" customHeight="1" x14ac:dyDescent="0.2"/>
    <row r="33004" ht="12.75" hidden="1" customHeight="1" x14ac:dyDescent="0.2"/>
    <row r="33005" ht="12.75" hidden="1" customHeight="1" x14ac:dyDescent="0.2"/>
    <row r="33006" ht="12.75" hidden="1" customHeight="1" x14ac:dyDescent="0.2"/>
    <row r="33007" ht="12.75" hidden="1" customHeight="1" x14ac:dyDescent="0.2"/>
    <row r="33008" ht="12.75" hidden="1" customHeight="1" x14ac:dyDescent="0.2"/>
    <row r="33009" ht="12.75" hidden="1" customHeight="1" x14ac:dyDescent="0.2"/>
    <row r="33010" ht="12.75" hidden="1" customHeight="1" x14ac:dyDescent="0.2"/>
    <row r="33011" ht="12.75" hidden="1" customHeight="1" x14ac:dyDescent="0.2"/>
    <row r="33012" ht="12.75" hidden="1" customHeight="1" x14ac:dyDescent="0.2"/>
    <row r="33013" ht="12.75" hidden="1" customHeight="1" x14ac:dyDescent="0.2"/>
    <row r="33014" ht="12.75" hidden="1" customHeight="1" x14ac:dyDescent="0.2"/>
    <row r="33015" ht="12.75" hidden="1" customHeight="1" x14ac:dyDescent="0.2"/>
    <row r="33016" ht="12.75" hidden="1" customHeight="1" x14ac:dyDescent="0.2"/>
    <row r="33017" ht="12.75" hidden="1" customHeight="1" x14ac:dyDescent="0.2"/>
    <row r="33018" ht="12.75" hidden="1" customHeight="1" x14ac:dyDescent="0.2"/>
    <row r="33019" ht="12.75" hidden="1" customHeight="1" x14ac:dyDescent="0.2"/>
    <row r="33020" ht="12.75" hidden="1" customHeight="1" x14ac:dyDescent="0.2"/>
    <row r="33021" ht="12.75" hidden="1" customHeight="1" x14ac:dyDescent="0.2"/>
    <row r="33022" ht="12.75" hidden="1" customHeight="1" x14ac:dyDescent="0.2"/>
    <row r="33023" ht="12.75" hidden="1" customHeight="1" x14ac:dyDescent="0.2"/>
    <row r="33024" ht="12.75" hidden="1" customHeight="1" x14ac:dyDescent="0.2"/>
    <row r="33025" ht="12.75" hidden="1" customHeight="1" x14ac:dyDescent="0.2"/>
    <row r="33026" ht="12.75" hidden="1" customHeight="1" x14ac:dyDescent="0.2"/>
    <row r="33027" ht="12.75" hidden="1" customHeight="1" x14ac:dyDescent="0.2"/>
    <row r="33028" ht="12.75" hidden="1" customHeight="1" x14ac:dyDescent="0.2"/>
    <row r="33029" ht="12.75" hidden="1" customHeight="1" x14ac:dyDescent="0.2"/>
    <row r="33030" ht="12.75" hidden="1" customHeight="1" x14ac:dyDescent="0.2"/>
    <row r="33031" ht="12.75" hidden="1" customHeight="1" x14ac:dyDescent="0.2"/>
    <row r="33032" ht="12.75" hidden="1" customHeight="1" x14ac:dyDescent="0.2"/>
    <row r="33033" ht="12.75" hidden="1" customHeight="1" x14ac:dyDescent="0.2"/>
    <row r="33034" ht="12.75" hidden="1" customHeight="1" x14ac:dyDescent="0.2"/>
    <row r="33035" ht="12.75" hidden="1" customHeight="1" x14ac:dyDescent="0.2"/>
    <row r="33036" ht="12.75" hidden="1" customHeight="1" x14ac:dyDescent="0.2"/>
    <row r="33037" ht="12.75" hidden="1" customHeight="1" x14ac:dyDescent="0.2"/>
    <row r="33038" ht="12.75" hidden="1" customHeight="1" x14ac:dyDescent="0.2"/>
    <row r="33039" ht="12.75" hidden="1" customHeight="1" x14ac:dyDescent="0.2"/>
    <row r="33040" ht="12.75" hidden="1" customHeight="1" x14ac:dyDescent="0.2"/>
    <row r="33041" ht="12.75" hidden="1" customHeight="1" x14ac:dyDescent="0.2"/>
    <row r="33042" ht="12.75" hidden="1" customHeight="1" x14ac:dyDescent="0.2"/>
    <row r="33043" ht="12.75" hidden="1" customHeight="1" x14ac:dyDescent="0.2"/>
    <row r="33044" ht="12.75" hidden="1" customHeight="1" x14ac:dyDescent="0.2"/>
    <row r="33045" ht="12.75" hidden="1" customHeight="1" x14ac:dyDescent="0.2"/>
    <row r="33046" ht="12.75" hidden="1" customHeight="1" x14ac:dyDescent="0.2"/>
    <row r="33047" ht="12.75" hidden="1" customHeight="1" x14ac:dyDescent="0.2"/>
    <row r="33048" ht="12.75" hidden="1" customHeight="1" x14ac:dyDescent="0.2"/>
    <row r="33049" ht="12.75" hidden="1" customHeight="1" x14ac:dyDescent="0.2"/>
    <row r="33050" ht="12.75" hidden="1" customHeight="1" x14ac:dyDescent="0.2"/>
    <row r="33051" ht="12.75" hidden="1" customHeight="1" x14ac:dyDescent="0.2"/>
    <row r="33052" ht="12.75" hidden="1" customHeight="1" x14ac:dyDescent="0.2"/>
    <row r="33053" ht="12.75" hidden="1" customHeight="1" x14ac:dyDescent="0.2"/>
    <row r="33054" ht="12.75" hidden="1" customHeight="1" x14ac:dyDescent="0.2"/>
    <row r="33055" ht="12.75" hidden="1" customHeight="1" x14ac:dyDescent="0.2"/>
    <row r="33056" ht="12.75" hidden="1" customHeight="1" x14ac:dyDescent="0.2"/>
    <row r="33057" ht="12.75" hidden="1" customHeight="1" x14ac:dyDescent="0.2"/>
    <row r="33058" ht="12.75" hidden="1" customHeight="1" x14ac:dyDescent="0.2"/>
    <row r="33059" ht="12.75" hidden="1" customHeight="1" x14ac:dyDescent="0.2"/>
    <row r="33060" ht="12.75" hidden="1" customHeight="1" x14ac:dyDescent="0.2"/>
    <row r="33061" ht="12.75" hidden="1" customHeight="1" x14ac:dyDescent="0.2"/>
    <row r="33062" ht="12.75" hidden="1" customHeight="1" x14ac:dyDescent="0.2"/>
    <row r="33063" ht="12.75" hidden="1" customHeight="1" x14ac:dyDescent="0.2"/>
    <row r="33064" ht="12.75" hidden="1" customHeight="1" x14ac:dyDescent="0.2"/>
    <row r="33065" ht="12.75" hidden="1" customHeight="1" x14ac:dyDescent="0.2"/>
    <row r="33066" ht="12.75" hidden="1" customHeight="1" x14ac:dyDescent="0.2"/>
    <row r="33067" ht="12.75" hidden="1" customHeight="1" x14ac:dyDescent="0.2"/>
    <row r="33068" ht="12.75" hidden="1" customHeight="1" x14ac:dyDescent="0.2"/>
    <row r="33069" ht="12.75" hidden="1" customHeight="1" x14ac:dyDescent="0.2"/>
    <row r="33070" ht="12.75" hidden="1" customHeight="1" x14ac:dyDescent="0.2"/>
    <row r="33071" ht="12.75" hidden="1" customHeight="1" x14ac:dyDescent="0.2"/>
    <row r="33072" ht="12.75" hidden="1" customHeight="1" x14ac:dyDescent="0.2"/>
    <row r="33073" ht="12.75" hidden="1" customHeight="1" x14ac:dyDescent="0.2"/>
    <row r="33074" ht="12.75" hidden="1" customHeight="1" x14ac:dyDescent="0.2"/>
    <row r="33075" ht="12.75" hidden="1" customHeight="1" x14ac:dyDescent="0.2"/>
    <row r="33076" ht="12.75" hidden="1" customHeight="1" x14ac:dyDescent="0.2"/>
    <row r="33077" ht="12.75" hidden="1" customHeight="1" x14ac:dyDescent="0.2"/>
    <row r="33078" ht="12.75" hidden="1" customHeight="1" x14ac:dyDescent="0.2"/>
    <row r="33079" ht="12.75" hidden="1" customHeight="1" x14ac:dyDescent="0.2"/>
    <row r="33080" ht="12.75" hidden="1" customHeight="1" x14ac:dyDescent="0.2"/>
    <row r="33081" ht="12.75" hidden="1" customHeight="1" x14ac:dyDescent="0.2"/>
    <row r="33082" ht="12.75" hidden="1" customHeight="1" x14ac:dyDescent="0.2"/>
    <row r="33083" ht="12.75" hidden="1" customHeight="1" x14ac:dyDescent="0.2"/>
    <row r="33084" ht="12.75" hidden="1" customHeight="1" x14ac:dyDescent="0.2"/>
    <row r="33085" ht="12.75" hidden="1" customHeight="1" x14ac:dyDescent="0.2"/>
    <row r="33086" ht="12.75" hidden="1" customHeight="1" x14ac:dyDescent="0.2"/>
    <row r="33087" ht="12.75" hidden="1" customHeight="1" x14ac:dyDescent="0.2"/>
    <row r="33088" ht="12.75" hidden="1" customHeight="1" x14ac:dyDescent="0.2"/>
    <row r="33089" ht="12.75" hidden="1" customHeight="1" x14ac:dyDescent="0.2"/>
    <row r="33090" ht="12.75" hidden="1" customHeight="1" x14ac:dyDescent="0.2"/>
    <row r="33091" ht="12.75" hidden="1" customHeight="1" x14ac:dyDescent="0.2"/>
    <row r="33092" ht="12.75" hidden="1" customHeight="1" x14ac:dyDescent="0.2"/>
    <row r="33093" ht="12.75" hidden="1" customHeight="1" x14ac:dyDescent="0.2"/>
    <row r="33094" ht="12.75" hidden="1" customHeight="1" x14ac:dyDescent="0.2"/>
    <row r="33095" ht="12.75" hidden="1" customHeight="1" x14ac:dyDescent="0.2"/>
    <row r="33096" ht="12.75" hidden="1" customHeight="1" x14ac:dyDescent="0.2"/>
    <row r="33097" ht="12.75" hidden="1" customHeight="1" x14ac:dyDescent="0.2"/>
    <row r="33098" ht="12.75" hidden="1" customHeight="1" x14ac:dyDescent="0.2"/>
    <row r="33099" ht="12.75" hidden="1" customHeight="1" x14ac:dyDescent="0.2"/>
    <row r="33100" ht="12.75" hidden="1" customHeight="1" x14ac:dyDescent="0.2"/>
    <row r="33101" ht="12.75" hidden="1" customHeight="1" x14ac:dyDescent="0.2"/>
    <row r="33102" ht="12.75" hidden="1" customHeight="1" x14ac:dyDescent="0.2"/>
    <row r="33103" ht="12.75" hidden="1" customHeight="1" x14ac:dyDescent="0.2"/>
    <row r="33104" ht="12.75" hidden="1" customHeight="1" x14ac:dyDescent="0.2"/>
    <row r="33105" ht="12.75" hidden="1" customHeight="1" x14ac:dyDescent="0.2"/>
    <row r="33106" ht="12.75" hidden="1" customHeight="1" x14ac:dyDescent="0.2"/>
    <row r="33107" ht="12.75" hidden="1" customHeight="1" x14ac:dyDescent="0.2"/>
    <row r="33108" ht="12.75" hidden="1" customHeight="1" x14ac:dyDescent="0.2"/>
    <row r="33109" ht="12.75" hidden="1" customHeight="1" x14ac:dyDescent="0.2"/>
    <row r="33110" ht="12.75" hidden="1" customHeight="1" x14ac:dyDescent="0.2"/>
    <row r="33111" ht="12.75" hidden="1" customHeight="1" x14ac:dyDescent="0.2"/>
    <row r="33112" ht="12.75" hidden="1" customHeight="1" x14ac:dyDescent="0.2"/>
    <row r="33113" ht="12.75" hidden="1" customHeight="1" x14ac:dyDescent="0.2"/>
    <row r="33114" ht="12.75" hidden="1" customHeight="1" x14ac:dyDescent="0.2"/>
    <row r="33115" ht="12.75" hidden="1" customHeight="1" x14ac:dyDescent="0.2"/>
    <row r="33116" ht="12.75" hidden="1" customHeight="1" x14ac:dyDescent="0.2"/>
    <row r="33117" ht="12.75" hidden="1" customHeight="1" x14ac:dyDescent="0.2"/>
    <row r="33118" ht="12.75" hidden="1" customHeight="1" x14ac:dyDescent="0.2"/>
    <row r="33119" ht="12.75" hidden="1" customHeight="1" x14ac:dyDescent="0.2"/>
    <row r="33120" ht="12.75" hidden="1" customHeight="1" x14ac:dyDescent="0.2"/>
    <row r="33121" ht="12.75" hidden="1" customHeight="1" x14ac:dyDescent="0.2"/>
    <row r="33122" ht="12.75" hidden="1" customHeight="1" x14ac:dyDescent="0.2"/>
    <row r="33123" ht="12.75" hidden="1" customHeight="1" x14ac:dyDescent="0.2"/>
    <row r="33124" ht="12.75" hidden="1" customHeight="1" x14ac:dyDescent="0.2"/>
    <row r="33125" ht="12.75" hidden="1" customHeight="1" x14ac:dyDescent="0.2"/>
    <row r="33126" ht="12.75" hidden="1" customHeight="1" x14ac:dyDescent="0.2"/>
    <row r="33127" ht="12.75" hidden="1" customHeight="1" x14ac:dyDescent="0.2"/>
    <row r="33128" ht="12.75" hidden="1" customHeight="1" x14ac:dyDescent="0.2"/>
    <row r="33129" ht="12.75" hidden="1" customHeight="1" x14ac:dyDescent="0.2"/>
    <row r="33130" ht="12.75" hidden="1" customHeight="1" x14ac:dyDescent="0.2"/>
    <row r="33131" ht="12.75" hidden="1" customHeight="1" x14ac:dyDescent="0.2"/>
    <row r="33132" ht="12.75" hidden="1" customHeight="1" x14ac:dyDescent="0.2"/>
    <row r="33133" ht="12.75" hidden="1" customHeight="1" x14ac:dyDescent="0.2"/>
    <row r="33134" ht="12.75" hidden="1" customHeight="1" x14ac:dyDescent="0.2"/>
    <row r="33135" ht="12.75" hidden="1" customHeight="1" x14ac:dyDescent="0.2"/>
    <row r="33136" ht="12.75" hidden="1" customHeight="1" x14ac:dyDescent="0.2"/>
    <row r="33137" ht="12.75" hidden="1" customHeight="1" x14ac:dyDescent="0.2"/>
    <row r="33138" ht="12.75" hidden="1" customHeight="1" x14ac:dyDescent="0.2"/>
    <row r="33139" ht="12.75" hidden="1" customHeight="1" x14ac:dyDescent="0.2"/>
    <row r="33140" ht="12.75" hidden="1" customHeight="1" x14ac:dyDescent="0.2"/>
    <row r="33141" ht="12.75" hidden="1" customHeight="1" x14ac:dyDescent="0.2"/>
    <row r="33142" ht="12.75" hidden="1" customHeight="1" x14ac:dyDescent="0.2"/>
    <row r="33143" ht="12.75" hidden="1" customHeight="1" x14ac:dyDescent="0.2"/>
    <row r="33144" ht="12.75" hidden="1" customHeight="1" x14ac:dyDescent="0.2"/>
    <row r="33145" ht="12.75" hidden="1" customHeight="1" x14ac:dyDescent="0.2"/>
    <row r="33146" ht="12.75" hidden="1" customHeight="1" x14ac:dyDescent="0.2"/>
    <row r="33147" ht="12.75" hidden="1" customHeight="1" x14ac:dyDescent="0.2"/>
    <row r="33148" ht="12.75" hidden="1" customHeight="1" x14ac:dyDescent="0.2"/>
    <row r="33149" ht="12.75" hidden="1" customHeight="1" x14ac:dyDescent="0.2"/>
    <row r="33150" ht="12.75" hidden="1" customHeight="1" x14ac:dyDescent="0.2"/>
    <row r="33151" ht="12.75" hidden="1" customHeight="1" x14ac:dyDescent="0.2"/>
    <row r="33152" ht="12.75" hidden="1" customHeight="1" x14ac:dyDescent="0.2"/>
    <row r="33153" ht="12.75" hidden="1" customHeight="1" x14ac:dyDescent="0.2"/>
    <row r="33154" ht="12.75" hidden="1" customHeight="1" x14ac:dyDescent="0.2"/>
    <row r="33155" ht="12.75" hidden="1" customHeight="1" x14ac:dyDescent="0.2"/>
    <row r="33156" ht="12.75" hidden="1" customHeight="1" x14ac:dyDescent="0.2"/>
    <row r="33157" ht="12.75" hidden="1" customHeight="1" x14ac:dyDescent="0.2"/>
    <row r="33158" ht="12.75" hidden="1" customHeight="1" x14ac:dyDescent="0.2"/>
    <row r="33159" ht="12.75" hidden="1" customHeight="1" x14ac:dyDescent="0.2"/>
    <row r="33160" ht="12.75" hidden="1" customHeight="1" x14ac:dyDescent="0.2"/>
    <row r="33161" ht="12.75" hidden="1" customHeight="1" x14ac:dyDescent="0.2"/>
    <row r="33162" ht="12.75" hidden="1" customHeight="1" x14ac:dyDescent="0.2"/>
    <row r="33163" ht="12.75" hidden="1" customHeight="1" x14ac:dyDescent="0.2"/>
    <row r="33164" ht="12.75" hidden="1" customHeight="1" x14ac:dyDescent="0.2"/>
    <row r="33165" ht="12.75" hidden="1" customHeight="1" x14ac:dyDescent="0.2"/>
    <row r="33166" ht="12.75" hidden="1" customHeight="1" x14ac:dyDescent="0.2"/>
    <row r="33167" ht="12.75" hidden="1" customHeight="1" x14ac:dyDescent="0.2"/>
    <row r="33168" ht="12.75" hidden="1" customHeight="1" x14ac:dyDescent="0.2"/>
    <row r="33169" ht="12.75" hidden="1" customHeight="1" x14ac:dyDescent="0.2"/>
    <row r="33170" ht="12.75" hidden="1" customHeight="1" x14ac:dyDescent="0.2"/>
    <row r="33171" ht="12.75" hidden="1" customHeight="1" x14ac:dyDescent="0.2"/>
    <row r="33172" ht="12.75" hidden="1" customHeight="1" x14ac:dyDescent="0.2"/>
    <row r="33173" ht="12.75" hidden="1" customHeight="1" x14ac:dyDescent="0.2"/>
    <row r="33174" ht="12.75" hidden="1" customHeight="1" x14ac:dyDescent="0.2"/>
    <row r="33175" ht="12.75" hidden="1" customHeight="1" x14ac:dyDescent="0.2"/>
    <row r="33176" ht="12.75" hidden="1" customHeight="1" x14ac:dyDescent="0.2"/>
    <row r="33177" ht="12.75" hidden="1" customHeight="1" x14ac:dyDescent="0.2"/>
    <row r="33178" ht="12.75" hidden="1" customHeight="1" x14ac:dyDescent="0.2"/>
    <row r="33179" ht="12.75" hidden="1" customHeight="1" x14ac:dyDescent="0.2"/>
    <row r="33180" ht="12.75" hidden="1" customHeight="1" x14ac:dyDescent="0.2"/>
    <row r="33181" ht="12.75" hidden="1" customHeight="1" x14ac:dyDescent="0.2"/>
    <row r="33182" ht="12.75" hidden="1" customHeight="1" x14ac:dyDescent="0.2"/>
    <row r="33183" ht="12.75" hidden="1" customHeight="1" x14ac:dyDescent="0.2"/>
    <row r="33184" ht="12.75" hidden="1" customHeight="1" x14ac:dyDescent="0.2"/>
    <row r="33185" ht="12.75" hidden="1" customHeight="1" x14ac:dyDescent="0.2"/>
    <row r="33186" ht="12.75" hidden="1" customHeight="1" x14ac:dyDescent="0.2"/>
    <row r="33187" ht="12.75" hidden="1" customHeight="1" x14ac:dyDescent="0.2"/>
    <row r="33188" ht="12.75" hidden="1" customHeight="1" x14ac:dyDescent="0.2"/>
    <row r="33189" ht="12.75" hidden="1" customHeight="1" x14ac:dyDescent="0.2"/>
    <row r="33190" ht="12.75" hidden="1" customHeight="1" x14ac:dyDescent="0.2"/>
    <row r="33191" ht="12.75" hidden="1" customHeight="1" x14ac:dyDescent="0.2"/>
    <row r="33192" ht="12.75" hidden="1" customHeight="1" x14ac:dyDescent="0.2"/>
    <row r="33193" ht="12.75" hidden="1" customHeight="1" x14ac:dyDescent="0.2"/>
    <row r="33194" ht="12.75" hidden="1" customHeight="1" x14ac:dyDescent="0.2"/>
    <row r="33195" ht="12.75" hidden="1" customHeight="1" x14ac:dyDescent="0.2"/>
    <row r="33196" ht="12.75" hidden="1" customHeight="1" x14ac:dyDescent="0.2"/>
    <row r="33197" ht="12.75" hidden="1" customHeight="1" x14ac:dyDescent="0.2"/>
    <row r="33198" ht="12.75" hidden="1" customHeight="1" x14ac:dyDescent="0.2"/>
    <row r="33199" ht="12.75" hidden="1" customHeight="1" x14ac:dyDescent="0.2"/>
    <row r="33200" ht="12.75" hidden="1" customHeight="1" x14ac:dyDescent="0.2"/>
    <row r="33201" ht="12.75" hidden="1" customHeight="1" x14ac:dyDescent="0.2"/>
    <row r="33202" ht="12.75" hidden="1" customHeight="1" x14ac:dyDescent="0.2"/>
    <row r="33203" ht="12.75" hidden="1" customHeight="1" x14ac:dyDescent="0.2"/>
    <row r="33204" ht="12.75" hidden="1" customHeight="1" x14ac:dyDescent="0.2"/>
    <row r="33205" ht="12.75" hidden="1" customHeight="1" x14ac:dyDescent="0.2"/>
    <row r="33206" ht="12.75" hidden="1" customHeight="1" x14ac:dyDescent="0.2"/>
    <row r="33207" ht="12.75" hidden="1" customHeight="1" x14ac:dyDescent="0.2"/>
    <row r="33208" ht="12.75" hidden="1" customHeight="1" x14ac:dyDescent="0.2"/>
    <row r="33209" ht="12.75" hidden="1" customHeight="1" x14ac:dyDescent="0.2"/>
    <row r="33210" ht="12.75" hidden="1" customHeight="1" x14ac:dyDescent="0.2"/>
    <row r="33211" ht="12.75" hidden="1" customHeight="1" x14ac:dyDescent="0.2"/>
    <row r="33212" ht="12.75" hidden="1" customHeight="1" x14ac:dyDescent="0.2"/>
    <row r="33213" ht="12.75" hidden="1" customHeight="1" x14ac:dyDescent="0.2"/>
    <row r="33214" ht="12.75" hidden="1" customHeight="1" x14ac:dyDescent="0.2"/>
    <row r="33215" ht="12.75" hidden="1" customHeight="1" x14ac:dyDescent="0.2"/>
    <row r="33216" ht="12.75" hidden="1" customHeight="1" x14ac:dyDescent="0.2"/>
    <row r="33217" ht="12.75" hidden="1" customHeight="1" x14ac:dyDescent="0.2"/>
    <row r="33218" ht="12.75" hidden="1" customHeight="1" x14ac:dyDescent="0.2"/>
    <row r="33219" ht="12.75" hidden="1" customHeight="1" x14ac:dyDescent="0.2"/>
    <row r="33220" ht="12.75" hidden="1" customHeight="1" x14ac:dyDescent="0.2"/>
    <row r="33221" ht="12.75" hidden="1" customHeight="1" x14ac:dyDescent="0.2"/>
    <row r="33222" ht="12.75" hidden="1" customHeight="1" x14ac:dyDescent="0.2"/>
    <row r="33223" ht="12.75" hidden="1" customHeight="1" x14ac:dyDescent="0.2"/>
    <row r="33224" ht="12.75" hidden="1" customHeight="1" x14ac:dyDescent="0.2"/>
    <row r="33225" ht="12.75" hidden="1" customHeight="1" x14ac:dyDescent="0.2"/>
    <row r="33226" ht="12.75" hidden="1" customHeight="1" x14ac:dyDescent="0.2"/>
    <row r="33227" ht="12.75" hidden="1" customHeight="1" x14ac:dyDescent="0.2"/>
    <row r="33228" ht="12.75" hidden="1" customHeight="1" x14ac:dyDescent="0.2"/>
    <row r="33229" ht="12.75" hidden="1" customHeight="1" x14ac:dyDescent="0.2"/>
    <row r="33230" ht="12.75" hidden="1" customHeight="1" x14ac:dyDescent="0.2"/>
    <row r="33231" ht="12.75" hidden="1" customHeight="1" x14ac:dyDescent="0.2"/>
    <row r="33232" ht="12.75" hidden="1" customHeight="1" x14ac:dyDescent="0.2"/>
    <row r="33233" ht="12.75" hidden="1" customHeight="1" x14ac:dyDescent="0.2"/>
    <row r="33234" ht="12.75" hidden="1" customHeight="1" x14ac:dyDescent="0.2"/>
    <row r="33235" ht="12.75" hidden="1" customHeight="1" x14ac:dyDescent="0.2"/>
    <row r="33236" ht="12.75" hidden="1" customHeight="1" x14ac:dyDescent="0.2"/>
    <row r="33237" ht="12.75" hidden="1" customHeight="1" x14ac:dyDescent="0.2"/>
    <row r="33238" ht="12.75" hidden="1" customHeight="1" x14ac:dyDescent="0.2"/>
    <row r="33239" ht="12.75" hidden="1" customHeight="1" x14ac:dyDescent="0.2"/>
    <row r="33240" ht="12.75" hidden="1" customHeight="1" x14ac:dyDescent="0.2"/>
    <row r="33241" ht="12.75" hidden="1" customHeight="1" x14ac:dyDescent="0.2"/>
    <row r="33242" ht="12.75" hidden="1" customHeight="1" x14ac:dyDescent="0.2"/>
    <row r="33243" ht="12.75" hidden="1" customHeight="1" x14ac:dyDescent="0.2"/>
    <row r="33244" ht="12.75" hidden="1" customHeight="1" x14ac:dyDescent="0.2"/>
    <row r="33245" ht="12.75" hidden="1" customHeight="1" x14ac:dyDescent="0.2"/>
    <row r="33246" ht="12.75" hidden="1" customHeight="1" x14ac:dyDescent="0.2"/>
    <row r="33247" ht="12.75" hidden="1" customHeight="1" x14ac:dyDescent="0.2"/>
    <row r="33248" ht="12.75" hidden="1" customHeight="1" x14ac:dyDescent="0.2"/>
    <row r="33249" ht="12.75" hidden="1" customHeight="1" x14ac:dyDescent="0.2"/>
    <row r="33250" ht="12.75" hidden="1" customHeight="1" x14ac:dyDescent="0.2"/>
    <row r="33251" ht="12.75" hidden="1" customHeight="1" x14ac:dyDescent="0.2"/>
    <row r="33252" ht="12.75" hidden="1" customHeight="1" x14ac:dyDescent="0.2"/>
    <row r="33253" ht="12.75" hidden="1" customHeight="1" x14ac:dyDescent="0.2"/>
    <row r="33254" ht="12.75" hidden="1" customHeight="1" x14ac:dyDescent="0.2"/>
    <row r="33255" ht="12.75" hidden="1" customHeight="1" x14ac:dyDescent="0.2"/>
    <row r="33256" ht="12.75" hidden="1" customHeight="1" x14ac:dyDescent="0.2"/>
    <row r="33257" ht="12.75" hidden="1" customHeight="1" x14ac:dyDescent="0.2"/>
    <row r="33258" ht="12.75" hidden="1" customHeight="1" x14ac:dyDescent="0.2"/>
    <row r="33259" ht="12.75" hidden="1" customHeight="1" x14ac:dyDescent="0.2"/>
    <row r="33260" ht="12.75" hidden="1" customHeight="1" x14ac:dyDescent="0.2"/>
    <row r="33261" ht="12.75" hidden="1" customHeight="1" x14ac:dyDescent="0.2"/>
    <row r="33262" ht="12.75" hidden="1" customHeight="1" x14ac:dyDescent="0.2"/>
    <row r="33263" ht="12.75" hidden="1" customHeight="1" x14ac:dyDescent="0.2"/>
    <row r="33264" ht="12.75" hidden="1" customHeight="1" x14ac:dyDescent="0.2"/>
    <row r="33265" ht="12.75" hidden="1" customHeight="1" x14ac:dyDescent="0.2"/>
    <row r="33266" ht="12.75" hidden="1" customHeight="1" x14ac:dyDescent="0.2"/>
    <row r="33267" ht="12.75" hidden="1" customHeight="1" x14ac:dyDescent="0.2"/>
    <row r="33268" ht="12.75" hidden="1" customHeight="1" x14ac:dyDescent="0.2"/>
    <row r="33269" ht="12.75" hidden="1" customHeight="1" x14ac:dyDescent="0.2"/>
    <row r="33270" ht="12.75" hidden="1" customHeight="1" x14ac:dyDescent="0.2"/>
    <row r="33271" ht="12.75" hidden="1" customHeight="1" x14ac:dyDescent="0.2"/>
    <row r="33272" ht="12.75" hidden="1" customHeight="1" x14ac:dyDescent="0.2"/>
    <row r="33273" ht="12.75" hidden="1" customHeight="1" x14ac:dyDescent="0.2"/>
    <row r="33274" ht="12.75" hidden="1" customHeight="1" x14ac:dyDescent="0.2"/>
    <row r="33275" ht="12.75" hidden="1" customHeight="1" x14ac:dyDescent="0.2"/>
    <row r="33276" ht="12.75" hidden="1" customHeight="1" x14ac:dyDescent="0.2"/>
    <row r="33277" ht="12.75" hidden="1" customHeight="1" x14ac:dyDescent="0.2"/>
    <row r="33278" ht="12.75" hidden="1" customHeight="1" x14ac:dyDescent="0.2"/>
    <row r="33279" ht="12.75" hidden="1" customHeight="1" x14ac:dyDescent="0.2"/>
    <row r="33280" ht="12.75" hidden="1" customHeight="1" x14ac:dyDescent="0.2"/>
    <row r="33281" ht="12.75" hidden="1" customHeight="1" x14ac:dyDescent="0.2"/>
    <row r="33282" ht="12.75" hidden="1" customHeight="1" x14ac:dyDescent="0.2"/>
    <row r="33283" ht="12.75" hidden="1" customHeight="1" x14ac:dyDescent="0.2"/>
    <row r="33284" ht="12.75" hidden="1" customHeight="1" x14ac:dyDescent="0.2"/>
    <row r="33285" ht="12.75" hidden="1" customHeight="1" x14ac:dyDescent="0.2"/>
    <row r="33286" ht="12.75" hidden="1" customHeight="1" x14ac:dyDescent="0.2"/>
    <row r="33287" ht="12.75" hidden="1" customHeight="1" x14ac:dyDescent="0.2"/>
    <row r="33288" ht="12.75" hidden="1" customHeight="1" x14ac:dyDescent="0.2"/>
    <row r="33289" ht="12.75" hidden="1" customHeight="1" x14ac:dyDescent="0.2"/>
    <row r="33290" ht="12.75" hidden="1" customHeight="1" x14ac:dyDescent="0.2"/>
    <row r="33291" ht="12.75" hidden="1" customHeight="1" x14ac:dyDescent="0.2"/>
    <row r="33292" ht="12.75" hidden="1" customHeight="1" x14ac:dyDescent="0.2"/>
    <row r="33293" ht="12.75" hidden="1" customHeight="1" x14ac:dyDescent="0.2"/>
    <row r="33294" ht="12.75" hidden="1" customHeight="1" x14ac:dyDescent="0.2"/>
    <row r="33295" ht="12.75" hidden="1" customHeight="1" x14ac:dyDescent="0.2"/>
    <row r="33296" ht="12.75" hidden="1" customHeight="1" x14ac:dyDescent="0.2"/>
    <row r="33297" ht="12.75" hidden="1" customHeight="1" x14ac:dyDescent="0.2"/>
    <row r="33298" ht="12.75" hidden="1" customHeight="1" x14ac:dyDescent="0.2"/>
    <row r="33299" ht="12.75" hidden="1" customHeight="1" x14ac:dyDescent="0.2"/>
    <row r="33300" ht="12.75" hidden="1" customHeight="1" x14ac:dyDescent="0.2"/>
    <row r="33301" ht="12.75" hidden="1" customHeight="1" x14ac:dyDescent="0.2"/>
    <row r="33302" ht="12.75" hidden="1" customHeight="1" x14ac:dyDescent="0.2"/>
    <row r="33303" ht="12.75" hidden="1" customHeight="1" x14ac:dyDescent="0.2"/>
    <row r="33304" ht="12.75" hidden="1" customHeight="1" x14ac:dyDescent="0.2"/>
    <row r="33305" ht="12.75" hidden="1" customHeight="1" x14ac:dyDescent="0.2"/>
    <row r="33306" ht="12.75" hidden="1" customHeight="1" x14ac:dyDescent="0.2"/>
    <row r="33307" ht="12.75" hidden="1" customHeight="1" x14ac:dyDescent="0.2"/>
    <row r="33308" ht="12.75" hidden="1" customHeight="1" x14ac:dyDescent="0.2"/>
    <row r="33309" ht="12.75" hidden="1" customHeight="1" x14ac:dyDescent="0.2"/>
    <row r="33310" ht="12.75" hidden="1" customHeight="1" x14ac:dyDescent="0.2"/>
    <row r="33311" ht="12.75" hidden="1" customHeight="1" x14ac:dyDescent="0.2"/>
    <row r="33312" ht="12.75" hidden="1" customHeight="1" x14ac:dyDescent="0.2"/>
    <row r="33313" ht="12.75" hidden="1" customHeight="1" x14ac:dyDescent="0.2"/>
    <row r="33314" ht="12.75" hidden="1" customHeight="1" x14ac:dyDescent="0.2"/>
    <row r="33315" ht="12.75" hidden="1" customHeight="1" x14ac:dyDescent="0.2"/>
    <row r="33316" ht="12.75" hidden="1" customHeight="1" x14ac:dyDescent="0.2"/>
    <row r="33317" ht="12.75" hidden="1" customHeight="1" x14ac:dyDescent="0.2"/>
    <row r="33318" ht="12.75" hidden="1" customHeight="1" x14ac:dyDescent="0.2"/>
    <row r="33319" ht="12.75" hidden="1" customHeight="1" x14ac:dyDescent="0.2"/>
    <row r="33320" ht="12.75" hidden="1" customHeight="1" x14ac:dyDescent="0.2"/>
    <row r="33321" ht="12.75" hidden="1" customHeight="1" x14ac:dyDescent="0.2"/>
    <row r="33322" ht="12.75" hidden="1" customHeight="1" x14ac:dyDescent="0.2"/>
    <row r="33323" ht="12.75" hidden="1" customHeight="1" x14ac:dyDescent="0.2"/>
    <row r="33324" ht="12.75" hidden="1" customHeight="1" x14ac:dyDescent="0.2"/>
    <row r="33325" ht="12.75" hidden="1" customHeight="1" x14ac:dyDescent="0.2"/>
    <row r="33326" ht="12.75" hidden="1" customHeight="1" x14ac:dyDescent="0.2"/>
    <row r="33327" ht="12.75" hidden="1" customHeight="1" x14ac:dyDescent="0.2"/>
    <row r="33328" ht="12.75" hidden="1" customHeight="1" x14ac:dyDescent="0.2"/>
    <row r="33329" ht="12.75" hidden="1" customHeight="1" x14ac:dyDescent="0.2"/>
    <row r="33330" ht="12.75" hidden="1" customHeight="1" x14ac:dyDescent="0.2"/>
    <row r="33331" ht="12.75" hidden="1" customHeight="1" x14ac:dyDescent="0.2"/>
    <row r="33332" ht="12.75" hidden="1" customHeight="1" x14ac:dyDescent="0.2"/>
    <row r="33333" ht="12.75" hidden="1" customHeight="1" x14ac:dyDescent="0.2"/>
    <row r="33334" ht="12.75" hidden="1" customHeight="1" x14ac:dyDescent="0.2"/>
    <row r="33335" ht="12.75" hidden="1" customHeight="1" x14ac:dyDescent="0.2"/>
    <row r="33336" ht="12.75" hidden="1" customHeight="1" x14ac:dyDescent="0.2"/>
    <row r="33337" ht="12.75" hidden="1" customHeight="1" x14ac:dyDescent="0.2"/>
    <row r="33338" ht="12.75" hidden="1" customHeight="1" x14ac:dyDescent="0.2"/>
    <row r="33339" ht="12.75" hidden="1" customHeight="1" x14ac:dyDescent="0.2"/>
    <row r="33340" ht="12.75" hidden="1" customHeight="1" x14ac:dyDescent="0.2"/>
    <row r="33341" ht="12.75" hidden="1" customHeight="1" x14ac:dyDescent="0.2"/>
    <row r="33342" ht="12.75" hidden="1" customHeight="1" x14ac:dyDescent="0.2"/>
    <row r="33343" ht="12.75" hidden="1" customHeight="1" x14ac:dyDescent="0.2"/>
    <row r="33344" ht="12.75" hidden="1" customHeight="1" x14ac:dyDescent="0.2"/>
    <row r="33345" ht="12.75" hidden="1" customHeight="1" x14ac:dyDescent="0.2"/>
    <row r="33346" ht="12.75" hidden="1" customHeight="1" x14ac:dyDescent="0.2"/>
    <row r="33347" ht="12.75" hidden="1" customHeight="1" x14ac:dyDescent="0.2"/>
    <row r="33348" ht="12.75" hidden="1" customHeight="1" x14ac:dyDescent="0.2"/>
    <row r="33349" ht="12.75" hidden="1" customHeight="1" x14ac:dyDescent="0.2"/>
    <row r="33350" ht="12.75" hidden="1" customHeight="1" x14ac:dyDescent="0.2"/>
    <row r="33351" ht="12.75" hidden="1" customHeight="1" x14ac:dyDescent="0.2"/>
    <row r="33352" ht="12.75" hidden="1" customHeight="1" x14ac:dyDescent="0.2"/>
    <row r="33353" ht="12.75" hidden="1" customHeight="1" x14ac:dyDescent="0.2"/>
    <row r="33354" ht="12.75" hidden="1" customHeight="1" x14ac:dyDescent="0.2"/>
    <row r="33355" ht="12.75" hidden="1" customHeight="1" x14ac:dyDescent="0.2"/>
    <row r="33356" ht="12.75" hidden="1" customHeight="1" x14ac:dyDescent="0.2"/>
    <row r="33357" ht="12.75" hidden="1" customHeight="1" x14ac:dyDescent="0.2"/>
    <row r="33358" ht="12.75" hidden="1" customHeight="1" x14ac:dyDescent="0.2"/>
    <row r="33359" ht="12.75" hidden="1" customHeight="1" x14ac:dyDescent="0.2"/>
    <row r="33360" ht="12.75" hidden="1" customHeight="1" x14ac:dyDescent="0.2"/>
    <row r="33361" ht="12.75" hidden="1" customHeight="1" x14ac:dyDescent="0.2"/>
    <row r="33362" ht="12.75" hidden="1" customHeight="1" x14ac:dyDescent="0.2"/>
    <row r="33363" ht="12.75" hidden="1" customHeight="1" x14ac:dyDescent="0.2"/>
    <row r="33364" ht="12.75" hidden="1" customHeight="1" x14ac:dyDescent="0.2"/>
    <row r="33365" ht="12.75" hidden="1" customHeight="1" x14ac:dyDescent="0.2"/>
    <row r="33366" ht="12.75" hidden="1" customHeight="1" x14ac:dyDescent="0.2"/>
    <row r="33367" ht="12.75" hidden="1" customHeight="1" x14ac:dyDescent="0.2"/>
    <row r="33368" ht="12.75" hidden="1" customHeight="1" x14ac:dyDescent="0.2"/>
    <row r="33369" ht="12.75" hidden="1" customHeight="1" x14ac:dyDescent="0.2"/>
    <row r="33370" ht="12.75" hidden="1" customHeight="1" x14ac:dyDescent="0.2"/>
    <row r="33371" ht="12.75" hidden="1" customHeight="1" x14ac:dyDescent="0.2"/>
    <row r="33372" ht="12.75" hidden="1" customHeight="1" x14ac:dyDescent="0.2"/>
    <row r="33373" ht="12.75" hidden="1" customHeight="1" x14ac:dyDescent="0.2"/>
    <row r="33374" ht="12.75" hidden="1" customHeight="1" x14ac:dyDescent="0.2"/>
    <row r="33375" ht="12.75" hidden="1" customHeight="1" x14ac:dyDescent="0.2"/>
    <row r="33376" ht="12.75" hidden="1" customHeight="1" x14ac:dyDescent="0.2"/>
    <row r="33377" ht="12.75" hidden="1" customHeight="1" x14ac:dyDescent="0.2"/>
    <row r="33378" ht="12.75" hidden="1" customHeight="1" x14ac:dyDescent="0.2"/>
    <row r="33379" ht="12.75" hidden="1" customHeight="1" x14ac:dyDescent="0.2"/>
    <row r="33380" ht="12.75" hidden="1" customHeight="1" x14ac:dyDescent="0.2"/>
    <row r="33381" ht="12.75" hidden="1" customHeight="1" x14ac:dyDescent="0.2"/>
    <row r="33382" ht="12.75" hidden="1" customHeight="1" x14ac:dyDescent="0.2"/>
    <row r="33383" ht="12.75" hidden="1" customHeight="1" x14ac:dyDescent="0.2"/>
    <row r="33384" ht="12.75" hidden="1" customHeight="1" x14ac:dyDescent="0.2"/>
    <row r="33385" ht="12.75" hidden="1" customHeight="1" x14ac:dyDescent="0.2"/>
    <row r="33386" ht="12.75" hidden="1" customHeight="1" x14ac:dyDescent="0.2"/>
    <row r="33387" ht="12.75" hidden="1" customHeight="1" x14ac:dyDescent="0.2"/>
    <row r="33388" ht="12.75" hidden="1" customHeight="1" x14ac:dyDescent="0.2"/>
    <row r="33389" ht="12.75" hidden="1" customHeight="1" x14ac:dyDescent="0.2"/>
    <row r="33390" ht="12.75" hidden="1" customHeight="1" x14ac:dyDescent="0.2"/>
    <row r="33391" ht="12.75" hidden="1" customHeight="1" x14ac:dyDescent="0.2"/>
    <row r="33392" ht="12.75" hidden="1" customHeight="1" x14ac:dyDescent="0.2"/>
    <row r="33393" ht="12.75" hidden="1" customHeight="1" x14ac:dyDescent="0.2"/>
    <row r="33394" ht="12.75" hidden="1" customHeight="1" x14ac:dyDescent="0.2"/>
    <row r="33395" ht="12.75" hidden="1" customHeight="1" x14ac:dyDescent="0.2"/>
    <row r="33396" ht="12.75" hidden="1" customHeight="1" x14ac:dyDescent="0.2"/>
    <row r="33397" ht="12.75" hidden="1" customHeight="1" x14ac:dyDescent="0.2"/>
    <row r="33398" ht="12.75" hidden="1" customHeight="1" x14ac:dyDescent="0.2"/>
    <row r="33399" ht="12.75" hidden="1" customHeight="1" x14ac:dyDescent="0.2"/>
    <row r="33400" ht="12.75" hidden="1" customHeight="1" x14ac:dyDescent="0.2"/>
    <row r="33401" ht="12.75" hidden="1" customHeight="1" x14ac:dyDescent="0.2"/>
    <row r="33402" ht="12.75" hidden="1" customHeight="1" x14ac:dyDescent="0.2"/>
    <row r="33403" ht="12.75" hidden="1" customHeight="1" x14ac:dyDescent="0.2"/>
    <row r="33404" ht="12.75" hidden="1" customHeight="1" x14ac:dyDescent="0.2"/>
    <row r="33405" ht="12.75" hidden="1" customHeight="1" x14ac:dyDescent="0.2"/>
    <row r="33406" ht="12.75" hidden="1" customHeight="1" x14ac:dyDescent="0.2"/>
    <row r="33407" ht="12.75" hidden="1" customHeight="1" x14ac:dyDescent="0.2"/>
    <row r="33408" ht="12.75" hidden="1" customHeight="1" x14ac:dyDescent="0.2"/>
    <row r="33409" ht="12.75" hidden="1" customHeight="1" x14ac:dyDescent="0.2"/>
    <row r="33410" ht="12.75" hidden="1" customHeight="1" x14ac:dyDescent="0.2"/>
    <row r="33411" ht="12.75" hidden="1" customHeight="1" x14ac:dyDescent="0.2"/>
    <row r="33412" ht="12.75" hidden="1" customHeight="1" x14ac:dyDescent="0.2"/>
    <row r="33413" ht="12.75" hidden="1" customHeight="1" x14ac:dyDescent="0.2"/>
    <row r="33414" ht="12.75" hidden="1" customHeight="1" x14ac:dyDescent="0.2"/>
    <row r="33415" ht="12.75" hidden="1" customHeight="1" x14ac:dyDescent="0.2"/>
    <row r="33416" ht="12.75" hidden="1" customHeight="1" x14ac:dyDescent="0.2"/>
    <row r="33417" ht="12.75" hidden="1" customHeight="1" x14ac:dyDescent="0.2"/>
    <row r="33418" ht="12.75" hidden="1" customHeight="1" x14ac:dyDescent="0.2"/>
    <row r="33419" ht="12.75" hidden="1" customHeight="1" x14ac:dyDescent="0.2"/>
    <row r="33420" ht="12.75" hidden="1" customHeight="1" x14ac:dyDescent="0.2"/>
    <row r="33421" ht="12.75" hidden="1" customHeight="1" x14ac:dyDescent="0.2"/>
    <row r="33422" ht="12.75" hidden="1" customHeight="1" x14ac:dyDescent="0.2"/>
    <row r="33423" ht="12.75" hidden="1" customHeight="1" x14ac:dyDescent="0.2"/>
    <row r="33424" ht="12.75" hidden="1" customHeight="1" x14ac:dyDescent="0.2"/>
    <row r="33425" ht="12.75" hidden="1" customHeight="1" x14ac:dyDescent="0.2"/>
    <row r="33426" ht="12.75" hidden="1" customHeight="1" x14ac:dyDescent="0.2"/>
    <row r="33427" ht="12.75" hidden="1" customHeight="1" x14ac:dyDescent="0.2"/>
    <row r="33428" ht="12.75" hidden="1" customHeight="1" x14ac:dyDescent="0.2"/>
    <row r="33429" ht="12.75" hidden="1" customHeight="1" x14ac:dyDescent="0.2"/>
    <row r="33430" ht="12.75" hidden="1" customHeight="1" x14ac:dyDescent="0.2"/>
    <row r="33431" ht="12.75" hidden="1" customHeight="1" x14ac:dyDescent="0.2"/>
    <row r="33432" ht="12.75" hidden="1" customHeight="1" x14ac:dyDescent="0.2"/>
    <row r="33433" ht="12.75" hidden="1" customHeight="1" x14ac:dyDescent="0.2"/>
    <row r="33434" ht="12.75" hidden="1" customHeight="1" x14ac:dyDescent="0.2"/>
    <row r="33435" ht="12.75" hidden="1" customHeight="1" x14ac:dyDescent="0.2"/>
    <row r="33436" ht="12.75" hidden="1" customHeight="1" x14ac:dyDescent="0.2"/>
    <row r="33437" ht="12.75" hidden="1" customHeight="1" x14ac:dyDescent="0.2"/>
    <row r="33438" ht="12.75" hidden="1" customHeight="1" x14ac:dyDescent="0.2"/>
    <row r="33439" ht="12.75" hidden="1" customHeight="1" x14ac:dyDescent="0.2"/>
    <row r="33440" ht="12.75" hidden="1" customHeight="1" x14ac:dyDescent="0.2"/>
    <row r="33441" ht="12.75" hidden="1" customHeight="1" x14ac:dyDescent="0.2"/>
    <row r="33442" ht="12.75" hidden="1" customHeight="1" x14ac:dyDescent="0.2"/>
    <row r="33443" ht="12.75" hidden="1" customHeight="1" x14ac:dyDescent="0.2"/>
    <row r="33444" ht="12.75" hidden="1" customHeight="1" x14ac:dyDescent="0.2"/>
    <row r="33445" ht="12.75" hidden="1" customHeight="1" x14ac:dyDescent="0.2"/>
    <row r="33446" ht="12.75" hidden="1" customHeight="1" x14ac:dyDescent="0.2"/>
    <row r="33447" ht="12.75" hidden="1" customHeight="1" x14ac:dyDescent="0.2"/>
    <row r="33448" ht="12.75" hidden="1" customHeight="1" x14ac:dyDescent="0.2"/>
    <row r="33449" ht="12.75" hidden="1" customHeight="1" x14ac:dyDescent="0.2"/>
    <row r="33450" ht="12.75" hidden="1" customHeight="1" x14ac:dyDescent="0.2"/>
    <row r="33451" ht="12.75" hidden="1" customHeight="1" x14ac:dyDescent="0.2"/>
    <row r="33452" ht="12.75" hidden="1" customHeight="1" x14ac:dyDescent="0.2"/>
    <row r="33453" ht="12.75" hidden="1" customHeight="1" x14ac:dyDescent="0.2"/>
    <row r="33454" ht="12.75" hidden="1" customHeight="1" x14ac:dyDescent="0.2"/>
    <row r="33455" ht="12.75" hidden="1" customHeight="1" x14ac:dyDescent="0.2"/>
    <row r="33456" ht="12.75" hidden="1" customHeight="1" x14ac:dyDescent="0.2"/>
    <row r="33457" ht="12.75" hidden="1" customHeight="1" x14ac:dyDescent="0.2"/>
    <row r="33458" ht="12.75" hidden="1" customHeight="1" x14ac:dyDescent="0.2"/>
    <row r="33459" ht="12.75" hidden="1" customHeight="1" x14ac:dyDescent="0.2"/>
    <row r="33460" ht="12.75" hidden="1" customHeight="1" x14ac:dyDescent="0.2"/>
    <row r="33461" ht="12.75" hidden="1" customHeight="1" x14ac:dyDescent="0.2"/>
    <row r="33462" ht="12.75" hidden="1" customHeight="1" x14ac:dyDescent="0.2"/>
    <row r="33463" ht="12.75" hidden="1" customHeight="1" x14ac:dyDescent="0.2"/>
    <row r="33464" ht="12.75" hidden="1" customHeight="1" x14ac:dyDescent="0.2"/>
    <row r="33465" ht="12.75" hidden="1" customHeight="1" x14ac:dyDescent="0.2"/>
    <row r="33466" ht="12.75" hidden="1" customHeight="1" x14ac:dyDescent="0.2"/>
    <row r="33467" ht="12.75" hidden="1" customHeight="1" x14ac:dyDescent="0.2"/>
    <row r="33468" ht="12.75" hidden="1" customHeight="1" x14ac:dyDescent="0.2"/>
    <row r="33469" ht="12.75" hidden="1" customHeight="1" x14ac:dyDescent="0.2"/>
    <row r="33470" ht="12.75" hidden="1" customHeight="1" x14ac:dyDescent="0.2"/>
    <row r="33471" ht="12.75" hidden="1" customHeight="1" x14ac:dyDescent="0.2"/>
    <row r="33472" ht="12.75" hidden="1" customHeight="1" x14ac:dyDescent="0.2"/>
    <row r="33473" ht="12.75" hidden="1" customHeight="1" x14ac:dyDescent="0.2"/>
    <row r="33474" ht="12.75" hidden="1" customHeight="1" x14ac:dyDescent="0.2"/>
    <row r="33475" ht="12.75" hidden="1" customHeight="1" x14ac:dyDescent="0.2"/>
    <row r="33476" ht="12.75" hidden="1" customHeight="1" x14ac:dyDescent="0.2"/>
    <row r="33477" ht="12.75" hidden="1" customHeight="1" x14ac:dyDescent="0.2"/>
    <row r="33478" ht="12.75" hidden="1" customHeight="1" x14ac:dyDescent="0.2"/>
    <row r="33479" ht="12.75" hidden="1" customHeight="1" x14ac:dyDescent="0.2"/>
    <row r="33480" ht="12.75" hidden="1" customHeight="1" x14ac:dyDescent="0.2"/>
    <row r="33481" ht="12.75" hidden="1" customHeight="1" x14ac:dyDescent="0.2"/>
    <row r="33482" ht="12.75" hidden="1" customHeight="1" x14ac:dyDescent="0.2"/>
    <row r="33483" ht="12.75" hidden="1" customHeight="1" x14ac:dyDescent="0.2"/>
    <row r="33484" ht="12.75" hidden="1" customHeight="1" x14ac:dyDescent="0.2"/>
    <row r="33485" ht="12.75" hidden="1" customHeight="1" x14ac:dyDescent="0.2"/>
    <row r="33486" ht="12.75" hidden="1" customHeight="1" x14ac:dyDescent="0.2"/>
    <row r="33487" ht="12.75" hidden="1" customHeight="1" x14ac:dyDescent="0.2"/>
    <row r="33488" ht="12.75" hidden="1" customHeight="1" x14ac:dyDescent="0.2"/>
    <row r="33489" ht="12.75" hidden="1" customHeight="1" x14ac:dyDescent="0.2"/>
    <row r="33490" ht="12.75" hidden="1" customHeight="1" x14ac:dyDescent="0.2"/>
    <row r="33491" ht="12.75" hidden="1" customHeight="1" x14ac:dyDescent="0.2"/>
    <row r="33492" ht="12.75" hidden="1" customHeight="1" x14ac:dyDescent="0.2"/>
    <row r="33493" ht="12.75" hidden="1" customHeight="1" x14ac:dyDescent="0.2"/>
    <row r="33494" ht="12.75" hidden="1" customHeight="1" x14ac:dyDescent="0.2"/>
    <row r="33495" ht="12.75" hidden="1" customHeight="1" x14ac:dyDescent="0.2"/>
    <row r="33496" ht="12.75" hidden="1" customHeight="1" x14ac:dyDescent="0.2"/>
    <row r="33497" ht="12.75" hidden="1" customHeight="1" x14ac:dyDescent="0.2"/>
    <row r="33498" ht="12.75" hidden="1" customHeight="1" x14ac:dyDescent="0.2"/>
    <row r="33499" ht="12.75" hidden="1" customHeight="1" x14ac:dyDescent="0.2"/>
    <row r="33500" ht="12.75" hidden="1" customHeight="1" x14ac:dyDescent="0.2"/>
    <row r="33501" ht="12.75" hidden="1" customHeight="1" x14ac:dyDescent="0.2"/>
    <row r="33502" ht="12.75" hidden="1" customHeight="1" x14ac:dyDescent="0.2"/>
    <row r="33503" ht="12.75" hidden="1" customHeight="1" x14ac:dyDescent="0.2"/>
    <row r="33504" ht="12.75" hidden="1" customHeight="1" x14ac:dyDescent="0.2"/>
    <row r="33505" ht="12.75" hidden="1" customHeight="1" x14ac:dyDescent="0.2"/>
    <row r="33506" ht="12.75" hidden="1" customHeight="1" x14ac:dyDescent="0.2"/>
    <row r="33507" ht="12.75" hidden="1" customHeight="1" x14ac:dyDescent="0.2"/>
    <row r="33508" ht="12.75" hidden="1" customHeight="1" x14ac:dyDescent="0.2"/>
    <row r="33509" ht="12.75" hidden="1" customHeight="1" x14ac:dyDescent="0.2"/>
    <row r="33510" ht="12.75" hidden="1" customHeight="1" x14ac:dyDescent="0.2"/>
    <row r="33511" ht="12.75" hidden="1" customHeight="1" x14ac:dyDescent="0.2"/>
    <row r="33512" ht="12.75" hidden="1" customHeight="1" x14ac:dyDescent="0.2"/>
    <row r="33513" ht="12.75" hidden="1" customHeight="1" x14ac:dyDescent="0.2"/>
    <row r="33514" ht="12.75" hidden="1" customHeight="1" x14ac:dyDescent="0.2"/>
    <row r="33515" ht="12.75" hidden="1" customHeight="1" x14ac:dyDescent="0.2"/>
    <row r="33516" ht="12.75" hidden="1" customHeight="1" x14ac:dyDescent="0.2"/>
    <row r="33517" ht="12.75" hidden="1" customHeight="1" x14ac:dyDescent="0.2"/>
    <row r="33518" ht="12.75" hidden="1" customHeight="1" x14ac:dyDescent="0.2"/>
    <row r="33519" ht="12.75" hidden="1" customHeight="1" x14ac:dyDescent="0.2"/>
    <row r="33520" ht="12.75" hidden="1" customHeight="1" x14ac:dyDescent="0.2"/>
    <row r="33521" ht="12.75" hidden="1" customHeight="1" x14ac:dyDescent="0.2"/>
    <row r="33522" ht="12.75" hidden="1" customHeight="1" x14ac:dyDescent="0.2"/>
    <row r="33523" ht="12.75" hidden="1" customHeight="1" x14ac:dyDescent="0.2"/>
    <row r="33524" ht="12.75" hidden="1" customHeight="1" x14ac:dyDescent="0.2"/>
    <row r="33525" ht="12.75" hidden="1" customHeight="1" x14ac:dyDescent="0.2"/>
    <row r="33526" ht="12.75" hidden="1" customHeight="1" x14ac:dyDescent="0.2"/>
    <row r="33527" ht="12.75" hidden="1" customHeight="1" x14ac:dyDescent="0.2"/>
    <row r="33528" ht="12.75" hidden="1" customHeight="1" x14ac:dyDescent="0.2"/>
    <row r="33529" ht="12.75" hidden="1" customHeight="1" x14ac:dyDescent="0.2"/>
    <row r="33530" ht="12.75" hidden="1" customHeight="1" x14ac:dyDescent="0.2"/>
    <row r="33531" ht="12.75" hidden="1" customHeight="1" x14ac:dyDescent="0.2"/>
    <row r="33532" ht="12.75" hidden="1" customHeight="1" x14ac:dyDescent="0.2"/>
    <row r="33533" ht="12.75" hidden="1" customHeight="1" x14ac:dyDescent="0.2"/>
    <row r="33534" ht="12.75" hidden="1" customHeight="1" x14ac:dyDescent="0.2"/>
    <row r="33535" ht="12.75" hidden="1" customHeight="1" x14ac:dyDescent="0.2"/>
    <row r="33536" ht="12.75" hidden="1" customHeight="1" x14ac:dyDescent="0.2"/>
    <row r="33537" ht="12.75" hidden="1" customHeight="1" x14ac:dyDescent="0.2"/>
    <row r="33538" ht="12.75" hidden="1" customHeight="1" x14ac:dyDescent="0.2"/>
    <row r="33539" ht="12.75" hidden="1" customHeight="1" x14ac:dyDescent="0.2"/>
    <row r="33540" ht="12.75" hidden="1" customHeight="1" x14ac:dyDescent="0.2"/>
    <row r="33541" ht="12.75" hidden="1" customHeight="1" x14ac:dyDescent="0.2"/>
    <row r="33542" ht="12.75" hidden="1" customHeight="1" x14ac:dyDescent="0.2"/>
    <row r="33543" ht="12.75" hidden="1" customHeight="1" x14ac:dyDescent="0.2"/>
    <row r="33544" ht="12.75" hidden="1" customHeight="1" x14ac:dyDescent="0.2"/>
    <row r="33545" ht="12.75" hidden="1" customHeight="1" x14ac:dyDescent="0.2"/>
    <row r="33546" ht="12.75" hidden="1" customHeight="1" x14ac:dyDescent="0.2"/>
    <row r="33547" ht="12.75" hidden="1" customHeight="1" x14ac:dyDescent="0.2"/>
    <row r="33548" ht="12.75" hidden="1" customHeight="1" x14ac:dyDescent="0.2"/>
    <row r="33549" ht="12.75" hidden="1" customHeight="1" x14ac:dyDescent="0.2"/>
    <row r="33550" ht="12.75" hidden="1" customHeight="1" x14ac:dyDescent="0.2"/>
    <row r="33551" ht="12.75" hidden="1" customHeight="1" x14ac:dyDescent="0.2"/>
    <row r="33552" ht="12.75" hidden="1" customHeight="1" x14ac:dyDescent="0.2"/>
    <row r="33553" ht="12.75" hidden="1" customHeight="1" x14ac:dyDescent="0.2"/>
    <row r="33554" ht="12.75" hidden="1" customHeight="1" x14ac:dyDescent="0.2"/>
    <row r="33555" ht="12.75" hidden="1" customHeight="1" x14ac:dyDescent="0.2"/>
    <row r="33556" ht="12.75" hidden="1" customHeight="1" x14ac:dyDescent="0.2"/>
    <row r="33557" ht="12.75" hidden="1" customHeight="1" x14ac:dyDescent="0.2"/>
    <row r="33558" ht="12.75" hidden="1" customHeight="1" x14ac:dyDescent="0.2"/>
    <row r="33559" ht="12.75" hidden="1" customHeight="1" x14ac:dyDescent="0.2"/>
    <row r="33560" ht="12.75" hidden="1" customHeight="1" x14ac:dyDescent="0.2"/>
    <row r="33561" ht="12.75" hidden="1" customHeight="1" x14ac:dyDescent="0.2"/>
    <row r="33562" ht="12.75" hidden="1" customHeight="1" x14ac:dyDescent="0.2"/>
    <row r="33563" ht="12.75" hidden="1" customHeight="1" x14ac:dyDescent="0.2"/>
    <row r="33564" ht="12.75" hidden="1" customHeight="1" x14ac:dyDescent="0.2"/>
    <row r="33565" ht="12.75" hidden="1" customHeight="1" x14ac:dyDescent="0.2"/>
    <row r="33566" ht="12.75" hidden="1" customHeight="1" x14ac:dyDescent="0.2"/>
    <row r="33567" ht="12.75" hidden="1" customHeight="1" x14ac:dyDescent="0.2"/>
    <row r="33568" ht="12.75" hidden="1" customHeight="1" x14ac:dyDescent="0.2"/>
    <row r="33569" ht="12.75" hidden="1" customHeight="1" x14ac:dyDescent="0.2"/>
    <row r="33570" ht="12.75" hidden="1" customHeight="1" x14ac:dyDescent="0.2"/>
    <row r="33571" ht="12.75" hidden="1" customHeight="1" x14ac:dyDescent="0.2"/>
    <row r="33572" ht="12.75" hidden="1" customHeight="1" x14ac:dyDescent="0.2"/>
    <row r="33573" ht="12.75" hidden="1" customHeight="1" x14ac:dyDescent="0.2"/>
    <row r="33574" ht="12.75" hidden="1" customHeight="1" x14ac:dyDescent="0.2"/>
    <row r="33575" ht="12.75" hidden="1" customHeight="1" x14ac:dyDescent="0.2"/>
    <row r="33576" ht="12.75" hidden="1" customHeight="1" x14ac:dyDescent="0.2"/>
    <row r="33577" ht="12.75" hidden="1" customHeight="1" x14ac:dyDescent="0.2"/>
    <row r="33578" ht="12.75" hidden="1" customHeight="1" x14ac:dyDescent="0.2"/>
    <row r="33579" ht="12.75" hidden="1" customHeight="1" x14ac:dyDescent="0.2"/>
    <row r="33580" ht="12.75" hidden="1" customHeight="1" x14ac:dyDescent="0.2"/>
    <row r="33581" ht="12.75" hidden="1" customHeight="1" x14ac:dyDescent="0.2"/>
    <row r="33582" ht="12.75" hidden="1" customHeight="1" x14ac:dyDescent="0.2"/>
    <row r="33583" ht="12.75" hidden="1" customHeight="1" x14ac:dyDescent="0.2"/>
    <row r="33584" ht="12.75" hidden="1" customHeight="1" x14ac:dyDescent="0.2"/>
    <row r="33585" ht="12.75" hidden="1" customHeight="1" x14ac:dyDescent="0.2"/>
    <row r="33586" ht="12.75" hidden="1" customHeight="1" x14ac:dyDescent="0.2"/>
    <row r="33587" ht="12.75" hidden="1" customHeight="1" x14ac:dyDescent="0.2"/>
    <row r="33588" ht="12.75" hidden="1" customHeight="1" x14ac:dyDescent="0.2"/>
    <row r="33589" ht="12.75" hidden="1" customHeight="1" x14ac:dyDescent="0.2"/>
    <row r="33590" ht="12.75" hidden="1" customHeight="1" x14ac:dyDescent="0.2"/>
    <row r="33591" ht="12.75" hidden="1" customHeight="1" x14ac:dyDescent="0.2"/>
    <row r="33592" ht="12.75" hidden="1" customHeight="1" x14ac:dyDescent="0.2"/>
    <row r="33593" ht="12.75" hidden="1" customHeight="1" x14ac:dyDescent="0.2"/>
    <row r="33594" ht="12.75" hidden="1" customHeight="1" x14ac:dyDescent="0.2"/>
    <row r="33595" ht="12.75" hidden="1" customHeight="1" x14ac:dyDescent="0.2"/>
    <row r="33596" ht="12.75" hidden="1" customHeight="1" x14ac:dyDescent="0.2"/>
    <row r="33597" ht="12.75" hidden="1" customHeight="1" x14ac:dyDescent="0.2"/>
    <row r="33598" ht="12.75" hidden="1" customHeight="1" x14ac:dyDescent="0.2"/>
    <row r="33599" ht="12.75" hidden="1" customHeight="1" x14ac:dyDescent="0.2"/>
    <row r="33600" ht="12.75" hidden="1" customHeight="1" x14ac:dyDescent="0.2"/>
    <row r="33601" ht="12.75" hidden="1" customHeight="1" x14ac:dyDescent="0.2"/>
    <row r="33602" ht="12.75" hidden="1" customHeight="1" x14ac:dyDescent="0.2"/>
    <row r="33603" ht="12.75" hidden="1" customHeight="1" x14ac:dyDescent="0.2"/>
    <row r="33604" ht="12.75" hidden="1" customHeight="1" x14ac:dyDescent="0.2"/>
    <row r="33605" ht="12.75" hidden="1" customHeight="1" x14ac:dyDescent="0.2"/>
    <row r="33606" ht="12.75" hidden="1" customHeight="1" x14ac:dyDescent="0.2"/>
    <row r="33607" ht="12.75" hidden="1" customHeight="1" x14ac:dyDescent="0.2"/>
    <row r="33608" ht="12.75" hidden="1" customHeight="1" x14ac:dyDescent="0.2"/>
    <row r="33609" ht="12.75" hidden="1" customHeight="1" x14ac:dyDescent="0.2"/>
    <row r="33610" ht="12.75" hidden="1" customHeight="1" x14ac:dyDescent="0.2"/>
    <row r="33611" ht="12.75" hidden="1" customHeight="1" x14ac:dyDescent="0.2"/>
    <row r="33612" ht="12.75" hidden="1" customHeight="1" x14ac:dyDescent="0.2"/>
    <row r="33613" ht="12.75" hidden="1" customHeight="1" x14ac:dyDescent="0.2"/>
    <row r="33614" ht="12.75" hidden="1" customHeight="1" x14ac:dyDescent="0.2"/>
    <row r="33615" ht="12.75" hidden="1" customHeight="1" x14ac:dyDescent="0.2"/>
    <row r="33616" ht="12.75" hidden="1" customHeight="1" x14ac:dyDescent="0.2"/>
    <row r="33617" ht="12.75" hidden="1" customHeight="1" x14ac:dyDescent="0.2"/>
    <row r="33618" ht="12.75" hidden="1" customHeight="1" x14ac:dyDescent="0.2"/>
    <row r="33619" ht="12.75" hidden="1" customHeight="1" x14ac:dyDescent="0.2"/>
    <row r="33620" ht="12.75" hidden="1" customHeight="1" x14ac:dyDescent="0.2"/>
    <row r="33621" ht="12.75" hidden="1" customHeight="1" x14ac:dyDescent="0.2"/>
    <row r="33622" ht="12.75" hidden="1" customHeight="1" x14ac:dyDescent="0.2"/>
    <row r="33623" ht="12.75" hidden="1" customHeight="1" x14ac:dyDescent="0.2"/>
    <row r="33624" ht="12.75" hidden="1" customHeight="1" x14ac:dyDescent="0.2"/>
    <row r="33625" ht="12.75" hidden="1" customHeight="1" x14ac:dyDescent="0.2"/>
    <row r="33626" ht="12.75" hidden="1" customHeight="1" x14ac:dyDescent="0.2"/>
    <row r="33627" ht="12.75" hidden="1" customHeight="1" x14ac:dyDescent="0.2"/>
    <row r="33628" ht="12.75" hidden="1" customHeight="1" x14ac:dyDescent="0.2"/>
    <row r="33629" ht="12.75" hidden="1" customHeight="1" x14ac:dyDescent="0.2"/>
    <row r="33630" ht="12.75" hidden="1" customHeight="1" x14ac:dyDescent="0.2"/>
    <row r="33631" ht="12.75" hidden="1" customHeight="1" x14ac:dyDescent="0.2"/>
    <row r="33632" ht="12.75" hidden="1" customHeight="1" x14ac:dyDescent="0.2"/>
    <row r="33633" ht="12.75" hidden="1" customHeight="1" x14ac:dyDescent="0.2"/>
    <row r="33634" ht="12.75" hidden="1" customHeight="1" x14ac:dyDescent="0.2"/>
    <row r="33635" ht="12.75" hidden="1" customHeight="1" x14ac:dyDescent="0.2"/>
    <row r="33636" ht="12.75" hidden="1" customHeight="1" x14ac:dyDescent="0.2"/>
    <row r="33637" ht="12.75" hidden="1" customHeight="1" x14ac:dyDescent="0.2"/>
    <row r="33638" ht="12.75" hidden="1" customHeight="1" x14ac:dyDescent="0.2"/>
    <row r="33639" ht="12.75" hidden="1" customHeight="1" x14ac:dyDescent="0.2"/>
    <row r="33640" ht="12.75" hidden="1" customHeight="1" x14ac:dyDescent="0.2"/>
    <row r="33641" ht="12.75" hidden="1" customHeight="1" x14ac:dyDescent="0.2"/>
    <row r="33642" ht="12.75" hidden="1" customHeight="1" x14ac:dyDescent="0.2"/>
    <row r="33643" ht="12.75" hidden="1" customHeight="1" x14ac:dyDescent="0.2"/>
    <row r="33644" ht="12.75" hidden="1" customHeight="1" x14ac:dyDescent="0.2"/>
    <row r="33645" ht="12.75" hidden="1" customHeight="1" x14ac:dyDescent="0.2"/>
    <row r="33646" ht="12.75" hidden="1" customHeight="1" x14ac:dyDescent="0.2"/>
    <row r="33647" ht="12.75" hidden="1" customHeight="1" x14ac:dyDescent="0.2"/>
    <row r="33648" ht="12.75" hidden="1" customHeight="1" x14ac:dyDescent="0.2"/>
    <row r="33649" ht="12.75" hidden="1" customHeight="1" x14ac:dyDescent="0.2"/>
    <row r="33650" ht="12.75" hidden="1" customHeight="1" x14ac:dyDescent="0.2"/>
    <row r="33651" ht="12.75" hidden="1" customHeight="1" x14ac:dyDescent="0.2"/>
    <row r="33652" ht="12.75" hidden="1" customHeight="1" x14ac:dyDescent="0.2"/>
    <row r="33653" ht="12.75" hidden="1" customHeight="1" x14ac:dyDescent="0.2"/>
    <row r="33654" ht="12.75" hidden="1" customHeight="1" x14ac:dyDescent="0.2"/>
    <row r="33655" ht="12.75" hidden="1" customHeight="1" x14ac:dyDescent="0.2"/>
    <row r="33656" ht="12.75" hidden="1" customHeight="1" x14ac:dyDescent="0.2"/>
    <row r="33657" ht="12.75" hidden="1" customHeight="1" x14ac:dyDescent="0.2"/>
    <row r="33658" ht="12.75" hidden="1" customHeight="1" x14ac:dyDescent="0.2"/>
    <row r="33659" ht="12.75" hidden="1" customHeight="1" x14ac:dyDescent="0.2"/>
    <row r="33660" ht="12.75" hidden="1" customHeight="1" x14ac:dyDescent="0.2"/>
    <row r="33661" ht="12.75" hidden="1" customHeight="1" x14ac:dyDescent="0.2"/>
    <row r="33662" ht="12.75" hidden="1" customHeight="1" x14ac:dyDescent="0.2"/>
    <row r="33663" ht="12.75" hidden="1" customHeight="1" x14ac:dyDescent="0.2"/>
    <row r="33664" ht="12.75" hidden="1" customHeight="1" x14ac:dyDescent="0.2"/>
    <row r="33665" ht="12.75" hidden="1" customHeight="1" x14ac:dyDescent="0.2"/>
    <row r="33666" ht="12.75" hidden="1" customHeight="1" x14ac:dyDescent="0.2"/>
    <row r="33667" ht="12.75" hidden="1" customHeight="1" x14ac:dyDescent="0.2"/>
    <row r="33668" ht="12.75" hidden="1" customHeight="1" x14ac:dyDescent="0.2"/>
    <row r="33669" ht="12.75" hidden="1" customHeight="1" x14ac:dyDescent="0.2"/>
    <row r="33670" ht="12.75" hidden="1" customHeight="1" x14ac:dyDescent="0.2"/>
    <row r="33671" ht="12.75" hidden="1" customHeight="1" x14ac:dyDescent="0.2"/>
    <row r="33672" ht="12.75" hidden="1" customHeight="1" x14ac:dyDescent="0.2"/>
    <row r="33673" ht="12.75" hidden="1" customHeight="1" x14ac:dyDescent="0.2"/>
    <row r="33674" ht="12.75" hidden="1" customHeight="1" x14ac:dyDescent="0.2"/>
    <row r="33675" ht="12.75" hidden="1" customHeight="1" x14ac:dyDescent="0.2"/>
    <row r="33676" ht="12.75" hidden="1" customHeight="1" x14ac:dyDescent="0.2"/>
    <row r="33677" ht="12.75" hidden="1" customHeight="1" x14ac:dyDescent="0.2"/>
    <row r="33678" ht="12.75" hidden="1" customHeight="1" x14ac:dyDescent="0.2"/>
    <row r="33679" ht="12.75" hidden="1" customHeight="1" x14ac:dyDescent="0.2"/>
    <row r="33680" ht="12.75" hidden="1" customHeight="1" x14ac:dyDescent="0.2"/>
    <row r="33681" ht="12.75" hidden="1" customHeight="1" x14ac:dyDescent="0.2"/>
    <row r="33682" ht="12.75" hidden="1" customHeight="1" x14ac:dyDescent="0.2"/>
    <row r="33683" ht="12.75" hidden="1" customHeight="1" x14ac:dyDescent="0.2"/>
    <row r="33684" ht="12.75" hidden="1" customHeight="1" x14ac:dyDescent="0.2"/>
    <row r="33685" ht="12.75" hidden="1" customHeight="1" x14ac:dyDescent="0.2"/>
    <row r="33686" ht="12.75" hidden="1" customHeight="1" x14ac:dyDescent="0.2"/>
    <row r="33687" ht="12.75" hidden="1" customHeight="1" x14ac:dyDescent="0.2"/>
    <row r="33688" ht="12.75" hidden="1" customHeight="1" x14ac:dyDescent="0.2"/>
    <row r="33689" ht="12.75" hidden="1" customHeight="1" x14ac:dyDescent="0.2"/>
    <row r="33690" ht="12.75" hidden="1" customHeight="1" x14ac:dyDescent="0.2"/>
    <row r="33691" ht="12.75" hidden="1" customHeight="1" x14ac:dyDescent="0.2"/>
    <row r="33692" ht="12.75" hidden="1" customHeight="1" x14ac:dyDescent="0.2"/>
    <row r="33693" ht="12.75" hidden="1" customHeight="1" x14ac:dyDescent="0.2"/>
    <row r="33694" ht="12.75" hidden="1" customHeight="1" x14ac:dyDescent="0.2"/>
    <row r="33695" ht="12.75" hidden="1" customHeight="1" x14ac:dyDescent="0.2"/>
    <row r="33696" ht="12.75" hidden="1" customHeight="1" x14ac:dyDescent="0.2"/>
    <row r="33697" ht="12.75" hidden="1" customHeight="1" x14ac:dyDescent="0.2"/>
    <row r="33698" ht="12.75" hidden="1" customHeight="1" x14ac:dyDescent="0.2"/>
    <row r="33699" ht="12.75" hidden="1" customHeight="1" x14ac:dyDescent="0.2"/>
    <row r="33700" ht="12.75" hidden="1" customHeight="1" x14ac:dyDescent="0.2"/>
    <row r="33701" ht="12.75" hidden="1" customHeight="1" x14ac:dyDescent="0.2"/>
    <row r="33702" ht="12.75" hidden="1" customHeight="1" x14ac:dyDescent="0.2"/>
    <row r="33703" ht="12.75" hidden="1" customHeight="1" x14ac:dyDescent="0.2"/>
    <row r="33704" ht="12.75" hidden="1" customHeight="1" x14ac:dyDescent="0.2"/>
    <row r="33705" ht="12.75" hidden="1" customHeight="1" x14ac:dyDescent="0.2"/>
    <row r="33706" ht="12.75" hidden="1" customHeight="1" x14ac:dyDescent="0.2"/>
    <row r="33707" ht="12.75" hidden="1" customHeight="1" x14ac:dyDescent="0.2"/>
    <row r="33708" ht="12.75" hidden="1" customHeight="1" x14ac:dyDescent="0.2"/>
    <row r="33709" ht="12.75" hidden="1" customHeight="1" x14ac:dyDescent="0.2"/>
    <row r="33710" ht="12.75" hidden="1" customHeight="1" x14ac:dyDescent="0.2"/>
    <row r="33711" ht="12.75" hidden="1" customHeight="1" x14ac:dyDescent="0.2"/>
    <row r="33712" ht="12.75" hidden="1" customHeight="1" x14ac:dyDescent="0.2"/>
    <row r="33713" ht="12.75" hidden="1" customHeight="1" x14ac:dyDescent="0.2"/>
    <row r="33714" ht="12.75" hidden="1" customHeight="1" x14ac:dyDescent="0.2"/>
    <row r="33715" ht="12.75" hidden="1" customHeight="1" x14ac:dyDescent="0.2"/>
    <row r="33716" ht="12.75" hidden="1" customHeight="1" x14ac:dyDescent="0.2"/>
    <row r="33717" ht="12.75" hidden="1" customHeight="1" x14ac:dyDescent="0.2"/>
    <row r="33718" ht="12.75" hidden="1" customHeight="1" x14ac:dyDescent="0.2"/>
    <row r="33719" ht="12.75" hidden="1" customHeight="1" x14ac:dyDescent="0.2"/>
    <row r="33720" ht="12.75" hidden="1" customHeight="1" x14ac:dyDescent="0.2"/>
    <row r="33721" ht="12.75" hidden="1" customHeight="1" x14ac:dyDescent="0.2"/>
    <row r="33722" ht="12.75" hidden="1" customHeight="1" x14ac:dyDescent="0.2"/>
    <row r="33723" ht="12.75" hidden="1" customHeight="1" x14ac:dyDescent="0.2"/>
    <row r="33724" ht="12.75" hidden="1" customHeight="1" x14ac:dyDescent="0.2"/>
    <row r="33725" ht="12.75" hidden="1" customHeight="1" x14ac:dyDescent="0.2"/>
    <row r="33726" ht="12.75" hidden="1" customHeight="1" x14ac:dyDescent="0.2"/>
    <row r="33727" ht="12.75" hidden="1" customHeight="1" x14ac:dyDescent="0.2"/>
    <row r="33728" ht="12.75" hidden="1" customHeight="1" x14ac:dyDescent="0.2"/>
    <row r="33729" ht="12.75" hidden="1" customHeight="1" x14ac:dyDescent="0.2"/>
    <row r="33730" ht="12.75" hidden="1" customHeight="1" x14ac:dyDescent="0.2"/>
    <row r="33731" ht="12.75" hidden="1" customHeight="1" x14ac:dyDescent="0.2"/>
    <row r="33732" ht="12.75" hidden="1" customHeight="1" x14ac:dyDescent="0.2"/>
    <row r="33733" ht="12.75" hidden="1" customHeight="1" x14ac:dyDescent="0.2"/>
    <row r="33734" ht="12.75" hidden="1" customHeight="1" x14ac:dyDescent="0.2"/>
    <row r="33735" ht="12.75" hidden="1" customHeight="1" x14ac:dyDescent="0.2"/>
    <row r="33736" ht="12.75" hidden="1" customHeight="1" x14ac:dyDescent="0.2"/>
    <row r="33737" ht="12.75" hidden="1" customHeight="1" x14ac:dyDescent="0.2"/>
    <row r="33738" ht="12.75" hidden="1" customHeight="1" x14ac:dyDescent="0.2"/>
    <row r="33739" ht="12.75" hidden="1" customHeight="1" x14ac:dyDescent="0.2"/>
    <row r="33740" ht="12.75" hidden="1" customHeight="1" x14ac:dyDescent="0.2"/>
    <row r="33741" ht="12.75" hidden="1" customHeight="1" x14ac:dyDescent="0.2"/>
    <row r="33742" ht="12.75" hidden="1" customHeight="1" x14ac:dyDescent="0.2"/>
    <row r="33743" ht="12.75" hidden="1" customHeight="1" x14ac:dyDescent="0.2"/>
    <row r="33744" ht="12.75" hidden="1" customHeight="1" x14ac:dyDescent="0.2"/>
    <row r="33745" ht="12.75" hidden="1" customHeight="1" x14ac:dyDescent="0.2"/>
    <row r="33746" ht="12.75" hidden="1" customHeight="1" x14ac:dyDescent="0.2"/>
    <row r="33747" ht="12.75" hidden="1" customHeight="1" x14ac:dyDescent="0.2"/>
    <row r="33748" ht="12.75" hidden="1" customHeight="1" x14ac:dyDescent="0.2"/>
    <row r="33749" ht="12.75" hidden="1" customHeight="1" x14ac:dyDescent="0.2"/>
    <row r="33750" ht="12.75" hidden="1" customHeight="1" x14ac:dyDescent="0.2"/>
    <row r="33751" ht="12.75" hidden="1" customHeight="1" x14ac:dyDescent="0.2"/>
    <row r="33752" ht="12.75" hidden="1" customHeight="1" x14ac:dyDescent="0.2"/>
    <row r="33753" ht="12.75" hidden="1" customHeight="1" x14ac:dyDescent="0.2"/>
    <row r="33754" ht="12.75" hidden="1" customHeight="1" x14ac:dyDescent="0.2"/>
    <row r="33755" ht="12.75" hidden="1" customHeight="1" x14ac:dyDescent="0.2"/>
    <row r="33756" ht="12.75" hidden="1" customHeight="1" x14ac:dyDescent="0.2"/>
    <row r="33757" ht="12.75" hidden="1" customHeight="1" x14ac:dyDescent="0.2"/>
    <row r="33758" ht="12.75" hidden="1" customHeight="1" x14ac:dyDescent="0.2"/>
    <row r="33759" ht="12.75" hidden="1" customHeight="1" x14ac:dyDescent="0.2"/>
    <row r="33760" ht="12.75" hidden="1" customHeight="1" x14ac:dyDescent="0.2"/>
    <row r="33761" ht="12.75" hidden="1" customHeight="1" x14ac:dyDescent="0.2"/>
    <row r="33762" ht="12.75" hidden="1" customHeight="1" x14ac:dyDescent="0.2"/>
    <row r="33763" ht="12.75" hidden="1" customHeight="1" x14ac:dyDescent="0.2"/>
    <row r="33764" ht="12.75" hidden="1" customHeight="1" x14ac:dyDescent="0.2"/>
    <row r="33765" ht="12.75" hidden="1" customHeight="1" x14ac:dyDescent="0.2"/>
    <row r="33766" ht="12.75" hidden="1" customHeight="1" x14ac:dyDescent="0.2"/>
    <row r="33767" ht="12.75" hidden="1" customHeight="1" x14ac:dyDescent="0.2"/>
    <row r="33768" ht="12.75" hidden="1" customHeight="1" x14ac:dyDescent="0.2"/>
    <row r="33769" ht="12.75" hidden="1" customHeight="1" x14ac:dyDescent="0.2"/>
    <row r="33770" ht="12.75" hidden="1" customHeight="1" x14ac:dyDescent="0.2"/>
    <row r="33771" ht="12.75" hidden="1" customHeight="1" x14ac:dyDescent="0.2"/>
    <row r="33772" ht="12.75" hidden="1" customHeight="1" x14ac:dyDescent="0.2"/>
    <row r="33773" ht="12.75" hidden="1" customHeight="1" x14ac:dyDescent="0.2"/>
    <row r="33774" ht="12.75" hidden="1" customHeight="1" x14ac:dyDescent="0.2"/>
    <row r="33775" ht="12.75" hidden="1" customHeight="1" x14ac:dyDescent="0.2"/>
    <row r="33776" ht="12.75" hidden="1" customHeight="1" x14ac:dyDescent="0.2"/>
    <row r="33777" ht="12.75" hidden="1" customHeight="1" x14ac:dyDescent="0.2"/>
    <row r="33778" ht="12.75" hidden="1" customHeight="1" x14ac:dyDescent="0.2"/>
    <row r="33779" ht="12.75" hidden="1" customHeight="1" x14ac:dyDescent="0.2"/>
    <row r="33780" ht="12.75" hidden="1" customHeight="1" x14ac:dyDescent="0.2"/>
    <row r="33781" ht="12.75" hidden="1" customHeight="1" x14ac:dyDescent="0.2"/>
    <row r="33782" ht="12.75" hidden="1" customHeight="1" x14ac:dyDescent="0.2"/>
    <row r="33783" ht="12.75" hidden="1" customHeight="1" x14ac:dyDescent="0.2"/>
    <row r="33784" ht="12.75" hidden="1" customHeight="1" x14ac:dyDescent="0.2"/>
    <row r="33785" ht="12.75" hidden="1" customHeight="1" x14ac:dyDescent="0.2"/>
    <row r="33786" ht="12.75" hidden="1" customHeight="1" x14ac:dyDescent="0.2"/>
    <row r="33787" ht="12.75" hidden="1" customHeight="1" x14ac:dyDescent="0.2"/>
    <row r="33788" ht="12.75" hidden="1" customHeight="1" x14ac:dyDescent="0.2"/>
    <row r="33789" ht="12.75" hidden="1" customHeight="1" x14ac:dyDescent="0.2"/>
    <row r="33790" ht="12.75" hidden="1" customHeight="1" x14ac:dyDescent="0.2"/>
    <row r="33791" ht="12.75" hidden="1" customHeight="1" x14ac:dyDescent="0.2"/>
    <row r="33792" ht="12.75" hidden="1" customHeight="1" x14ac:dyDescent="0.2"/>
    <row r="33793" ht="12.75" hidden="1" customHeight="1" x14ac:dyDescent="0.2"/>
    <row r="33794" ht="12.75" hidden="1" customHeight="1" x14ac:dyDescent="0.2"/>
    <row r="33795" ht="12.75" hidden="1" customHeight="1" x14ac:dyDescent="0.2"/>
    <row r="33796" ht="12.75" hidden="1" customHeight="1" x14ac:dyDescent="0.2"/>
    <row r="33797" ht="12.75" hidden="1" customHeight="1" x14ac:dyDescent="0.2"/>
    <row r="33798" ht="12.75" hidden="1" customHeight="1" x14ac:dyDescent="0.2"/>
    <row r="33799" ht="12.75" hidden="1" customHeight="1" x14ac:dyDescent="0.2"/>
    <row r="33800" ht="12.75" hidden="1" customHeight="1" x14ac:dyDescent="0.2"/>
    <row r="33801" ht="12.75" hidden="1" customHeight="1" x14ac:dyDescent="0.2"/>
    <row r="33802" ht="12.75" hidden="1" customHeight="1" x14ac:dyDescent="0.2"/>
    <row r="33803" ht="12.75" hidden="1" customHeight="1" x14ac:dyDescent="0.2"/>
    <row r="33804" ht="12.75" hidden="1" customHeight="1" x14ac:dyDescent="0.2"/>
    <row r="33805" ht="12.75" hidden="1" customHeight="1" x14ac:dyDescent="0.2"/>
    <row r="33806" ht="12.75" hidden="1" customHeight="1" x14ac:dyDescent="0.2"/>
    <row r="33807" ht="12.75" hidden="1" customHeight="1" x14ac:dyDescent="0.2"/>
    <row r="33808" ht="12.75" hidden="1" customHeight="1" x14ac:dyDescent="0.2"/>
    <row r="33809" ht="12.75" hidden="1" customHeight="1" x14ac:dyDescent="0.2"/>
    <row r="33810" ht="12.75" hidden="1" customHeight="1" x14ac:dyDescent="0.2"/>
    <row r="33811" ht="12.75" hidden="1" customHeight="1" x14ac:dyDescent="0.2"/>
    <row r="33812" ht="12.75" hidden="1" customHeight="1" x14ac:dyDescent="0.2"/>
    <row r="33813" ht="12.75" hidden="1" customHeight="1" x14ac:dyDescent="0.2"/>
    <row r="33814" ht="12.75" hidden="1" customHeight="1" x14ac:dyDescent="0.2"/>
    <row r="33815" ht="12.75" hidden="1" customHeight="1" x14ac:dyDescent="0.2"/>
    <row r="33816" ht="12.75" hidden="1" customHeight="1" x14ac:dyDescent="0.2"/>
    <row r="33817" ht="12.75" hidden="1" customHeight="1" x14ac:dyDescent="0.2"/>
    <row r="33818" ht="12.75" hidden="1" customHeight="1" x14ac:dyDescent="0.2"/>
    <row r="33819" ht="12.75" hidden="1" customHeight="1" x14ac:dyDescent="0.2"/>
    <row r="33820" ht="12.75" hidden="1" customHeight="1" x14ac:dyDescent="0.2"/>
    <row r="33821" ht="12.75" hidden="1" customHeight="1" x14ac:dyDescent="0.2"/>
    <row r="33822" ht="12.75" hidden="1" customHeight="1" x14ac:dyDescent="0.2"/>
    <row r="33823" ht="12.75" hidden="1" customHeight="1" x14ac:dyDescent="0.2"/>
    <row r="33824" ht="12.75" hidden="1" customHeight="1" x14ac:dyDescent="0.2"/>
    <row r="33825" ht="12.75" hidden="1" customHeight="1" x14ac:dyDescent="0.2"/>
    <row r="33826" ht="12.75" hidden="1" customHeight="1" x14ac:dyDescent="0.2"/>
    <row r="33827" ht="12.75" hidden="1" customHeight="1" x14ac:dyDescent="0.2"/>
    <row r="33828" ht="12.75" hidden="1" customHeight="1" x14ac:dyDescent="0.2"/>
    <row r="33829" ht="12.75" hidden="1" customHeight="1" x14ac:dyDescent="0.2"/>
    <row r="33830" ht="12.75" hidden="1" customHeight="1" x14ac:dyDescent="0.2"/>
    <row r="33831" ht="12.75" hidden="1" customHeight="1" x14ac:dyDescent="0.2"/>
    <row r="33832" ht="12.75" hidden="1" customHeight="1" x14ac:dyDescent="0.2"/>
    <row r="33833" ht="12.75" hidden="1" customHeight="1" x14ac:dyDescent="0.2"/>
    <row r="33834" ht="12.75" hidden="1" customHeight="1" x14ac:dyDescent="0.2"/>
    <row r="33835" ht="12.75" hidden="1" customHeight="1" x14ac:dyDescent="0.2"/>
    <row r="33836" ht="12.75" hidden="1" customHeight="1" x14ac:dyDescent="0.2"/>
    <row r="33837" ht="12.75" hidden="1" customHeight="1" x14ac:dyDescent="0.2"/>
    <row r="33838" ht="12.75" hidden="1" customHeight="1" x14ac:dyDescent="0.2"/>
    <row r="33839" ht="12.75" hidden="1" customHeight="1" x14ac:dyDescent="0.2"/>
    <row r="33840" ht="12.75" hidden="1" customHeight="1" x14ac:dyDescent="0.2"/>
    <row r="33841" ht="12.75" hidden="1" customHeight="1" x14ac:dyDescent="0.2"/>
    <row r="33842" ht="12.75" hidden="1" customHeight="1" x14ac:dyDescent="0.2"/>
    <row r="33843" ht="12.75" hidden="1" customHeight="1" x14ac:dyDescent="0.2"/>
    <row r="33844" ht="12.75" hidden="1" customHeight="1" x14ac:dyDescent="0.2"/>
    <row r="33845" ht="12.75" hidden="1" customHeight="1" x14ac:dyDescent="0.2"/>
    <row r="33846" ht="12.75" hidden="1" customHeight="1" x14ac:dyDescent="0.2"/>
    <row r="33847" ht="12.75" hidden="1" customHeight="1" x14ac:dyDescent="0.2"/>
    <row r="33848" ht="12.75" hidden="1" customHeight="1" x14ac:dyDescent="0.2"/>
    <row r="33849" ht="12.75" hidden="1" customHeight="1" x14ac:dyDescent="0.2"/>
    <row r="33850" ht="12.75" hidden="1" customHeight="1" x14ac:dyDescent="0.2"/>
    <row r="33851" ht="12.75" hidden="1" customHeight="1" x14ac:dyDescent="0.2"/>
    <row r="33852" ht="12.75" hidden="1" customHeight="1" x14ac:dyDescent="0.2"/>
    <row r="33853" ht="12.75" hidden="1" customHeight="1" x14ac:dyDescent="0.2"/>
    <row r="33854" ht="12.75" hidden="1" customHeight="1" x14ac:dyDescent="0.2"/>
    <row r="33855" ht="12.75" hidden="1" customHeight="1" x14ac:dyDescent="0.2"/>
    <row r="33856" ht="12.75" hidden="1" customHeight="1" x14ac:dyDescent="0.2"/>
    <row r="33857" ht="12.75" hidden="1" customHeight="1" x14ac:dyDescent="0.2"/>
    <row r="33858" ht="12.75" hidden="1" customHeight="1" x14ac:dyDescent="0.2"/>
    <row r="33859" ht="12.75" hidden="1" customHeight="1" x14ac:dyDescent="0.2"/>
    <row r="33860" ht="12.75" hidden="1" customHeight="1" x14ac:dyDescent="0.2"/>
    <row r="33861" ht="12.75" hidden="1" customHeight="1" x14ac:dyDescent="0.2"/>
    <row r="33862" ht="12.75" hidden="1" customHeight="1" x14ac:dyDescent="0.2"/>
    <row r="33863" ht="12.75" hidden="1" customHeight="1" x14ac:dyDescent="0.2"/>
    <row r="33864" ht="12.75" hidden="1" customHeight="1" x14ac:dyDescent="0.2"/>
    <row r="33865" ht="12.75" hidden="1" customHeight="1" x14ac:dyDescent="0.2"/>
    <row r="33866" ht="12.75" hidden="1" customHeight="1" x14ac:dyDescent="0.2"/>
    <row r="33867" ht="12.75" hidden="1" customHeight="1" x14ac:dyDescent="0.2"/>
    <row r="33868" ht="12.75" hidden="1" customHeight="1" x14ac:dyDescent="0.2"/>
    <row r="33869" ht="12.75" hidden="1" customHeight="1" x14ac:dyDescent="0.2"/>
    <row r="33870" ht="12.75" hidden="1" customHeight="1" x14ac:dyDescent="0.2"/>
    <row r="33871" ht="12.75" hidden="1" customHeight="1" x14ac:dyDescent="0.2"/>
    <row r="33872" ht="12.75" hidden="1" customHeight="1" x14ac:dyDescent="0.2"/>
    <row r="33873" ht="12.75" hidden="1" customHeight="1" x14ac:dyDescent="0.2"/>
    <row r="33874" ht="12.75" hidden="1" customHeight="1" x14ac:dyDescent="0.2"/>
    <row r="33875" ht="12.75" hidden="1" customHeight="1" x14ac:dyDescent="0.2"/>
    <row r="33876" ht="12.75" hidden="1" customHeight="1" x14ac:dyDescent="0.2"/>
    <row r="33877" ht="12.75" hidden="1" customHeight="1" x14ac:dyDescent="0.2"/>
    <row r="33878" ht="12.75" hidden="1" customHeight="1" x14ac:dyDescent="0.2"/>
    <row r="33879" ht="12.75" hidden="1" customHeight="1" x14ac:dyDescent="0.2"/>
    <row r="33880" ht="12.75" hidden="1" customHeight="1" x14ac:dyDescent="0.2"/>
    <row r="33881" ht="12.75" hidden="1" customHeight="1" x14ac:dyDescent="0.2"/>
    <row r="33882" ht="12.75" hidden="1" customHeight="1" x14ac:dyDescent="0.2"/>
    <row r="33883" ht="12.75" hidden="1" customHeight="1" x14ac:dyDescent="0.2"/>
    <row r="33884" ht="12.75" hidden="1" customHeight="1" x14ac:dyDescent="0.2"/>
    <row r="33885" ht="12.75" hidden="1" customHeight="1" x14ac:dyDescent="0.2"/>
    <row r="33886" ht="12.75" hidden="1" customHeight="1" x14ac:dyDescent="0.2"/>
    <row r="33887" ht="12.75" hidden="1" customHeight="1" x14ac:dyDescent="0.2"/>
    <row r="33888" ht="12.75" hidden="1" customHeight="1" x14ac:dyDescent="0.2"/>
    <row r="33889" ht="12.75" hidden="1" customHeight="1" x14ac:dyDescent="0.2"/>
    <row r="33890" ht="12.75" hidden="1" customHeight="1" x14ac:dyDescent="0.2"/>
    <row r="33891" ht="12.75" hidden="1" customHeight="1" x14ac:dyDescent="0.2"/>
    <row r="33892" ht="12.75" hidden="1" customHeight="1" x14ac:dyDescent="0.2"/>
    <row r="33893" ht="12.75" hidden="1" customHeight="1" x14ac:dyDescent="0.2"/>
    <row r="33894" ht="12.75" hidden="1" customHeight="1" x14ac:dyDescent="0.2"/>
    <row r="33895" ht="12.75" hidden="1" customHeight="1" x14ac:dyDescent="0.2"/>
    <row r="33896" ht="12.75" hidden="1" customHeight="1" x14ac:dyDescent="0.2"/>
    <row r="33897" ht="12.75" hidden="1" customHeight="1" x14ac:dyDescent="0.2"/>
    <row r="33898" ht="12.75" hidden="1" customHeight="1" x14ac:dyDescent="0.2"/>
    <row r="33899" ht="12.75" hidden="1" customHeight="1" x14ac:dyDescent="0.2"/>
    <row r="33900" ht="12.75" hidden="1" customHeight="1" x14ac:dyDescent="0.2"/>
    <row r="33901" ht="12.75" hidden="1" customHeight="1" x14ac:dyDescent="0.2"/>
    <row r="33902" ht="12.75" hidden="1" customHeight="1" x14ac:dyDescent="0.2"/>
    <row r="33903" ht="12.75" hidden="1" customHeight="1" x14ac:dyDescent="0.2"/>
    <row r="33904" ht="12.75" hidden="1" customHeight="1" x14ac:dyDescent="0.2"/>
    <row r="33905" ht="12.75" hidden="1" customHeight="1" x14ac:dyDescent="0.2"/>
    <row r="33906" ht="12.75" hidden="1" customHeight="1" x14ac:dyDescent="0.2"/>
    <row r="33907" ht="12.75" hidden="1" customHeight="1" x14ac:dyDescent="0.2"/>
    <row r="33908" ht="12.75" hidden="1" customHeight="1" x14ac:dyDescent="0.2"/>
    <row r="33909" ht="12.75" hidden="1" customHeight="1" x14ac:dyDescent="0.2"/>
    <row r="33910" ht="12.75" hidden="1" customHeight="1" x14ac:dyDescent="0.2"/>
    <row r="33911" ht="12.75" hidden="1" customHeight="1" x14ac:dyDescent="0.2"/>
    <row r="33912" ht="12.75" hidden="1" customHeight="1" x14ac:dyDescent="0.2"/>
    <row r="33913" ht="12.75" hidden="1" customHeight="1" x14ac:dyDescent="0.2"/>
    <row r="33914" ht="12.75" hidden="1" customHeight="1" x14ac:dyDescent="0.2"/>
    <row r="33915" ht="12.75" hidden="1" customHeight="1" x14ac:dyDescent="0.2"/>
    <row r="33916" ht="12.75" hidden="1" customHeight="1" x14ac:dyDescent="0.2"/>
    <row r="33917" ht="12.75" hidden="1" customHeight="1" x14ac:dyDescent="0.2"/>
    <row r="33918" ht="12.75" hidden="1" customHeight="1" x14ac:dyDescent="0.2"/>
    <row r="33919" ht="12.75" hidden="1" customHeight="1" x14ac:dyDescent="0.2"/>
    <row r="33920" ht="12.75" hidden="1" customHeight="1" x14ac:dyDescent="0.2"/>
    <row r="33921" ht="12.75" hidden="1" customHeight="1" x14ac:dyDescent="0.2"/>
    <row r="33922" ht="12.75" hidden="1" customHeight="1" x14ac:dyDescent="0.2"/>
    <row r="33923" ht="12.75" hidden="1" customHeight="1" x14ac:dyDescent="0.2"/>
    <row r="33924" ht="12.75" hidden="1" customHeight="1" x14ac:dyDescent="0.2"/>
    <row r="33925" ht="12.75" hidden="1" customHeight="1" x14ac:dyDescent="0.2"/>
    <row r="33926" ht="12.75" hidden="1" customHeight="1" x14ac:dyDescent="0.2"/>
    <row r="33927" ht="12.75" hidden="1" customHeight="1" x14ac:dyDescent="0.2"/>
    <row r="33928" ht="12.75" hidden="1" customHeight="1" x14ac:dyDescent="0.2"/>
    <row r="33929" ht="12.75" hidden="1" customHeight="1" x14ac:dyDescent="0.2"/>
    <row r="33930" ht="12.75" hidden="1" customHeight="1" x14ac:dyDescent="0.2"/>
    <row r="33931" ht="12.75" hidden="1" customHeight="1" x14ac:dyDescent="0.2"/>
    <row r="33932" ht="12.75" hidden="1" customHeight="1" x14ac:dyDescent="0.2"/>
    <row r="33933" ht="12.75" hidden="1" customHeight="1" x14ac:dyDescent="0.2"/>
    <row r="33934" ht="12.75" hidden="1" customHeight="1" x14ac:dyDescent="0.2"/>
    <row r="33935" ht="12.75" hidden="1" customHeight="1" x14ac:dyDescent="0.2"/>
    <row r="33936" ht="12.75" hidden="1" customHeight="1" x14ac:dyDescent="0.2"/>
    <row r="33937" ht="12.75" hidden="1" customHeight="1" x14ac:dyDescent="0.2"/>
    <row r="33938" ht="12.75" hidden="1" customHeight="1" x14ac:dyDescent="0.2"/>
    <row r="33939" ht="12.75" hidden="1" customHeight="1" x14ac:dyDescent="0.2"/>
    <row r="33940" ht="12.75" hidden="1" customHeight="1" x14ac:dyDescent="0.2"/>
    <row r="33941" ht="12.75" hidden="1" customHeight="1" x14ac:dyDescent="0.2"/>
    <row r="33942" ht="12.75" hidden="1" customHeight="1" x14ac:dyDescent="0.2"/>
    <row r="33943" ht="12.75" hidden="1" customHeight="1" x14ac:dyDescent="0.2"/>
    <row r="33944" ht="12.75" hidden="1" customHeight="1" x14ac:dyDescent="0.2"/>
    <row r="33945" ht="12.75" hidden="1" customHeight="1" x14ac:dyDescent="0.2"/>
    <row r="33946" ht="12.75" hidden="1" customHeight="1" x14ac:dyDescent="0.2"/>
    <row r="33947" ht="12.75" hidden="1" customHeight="1" x14ac:dyDescent="0.2"/>
    <row r="33948" ht="12.75" hidden="1" customHeight="1" x14ac:dyDescent="0.2"/>
    <row r="33949" ht="12.75" hidden="1" customHeight="1" x14ac:dyDescent="0.2"/>
    <row r="33950" ht="12.75" hidden="1" customHeight="1" x14ac:dyDescent="0.2"/>
    <row r="33951" ht="12.75" hidden="1" customHeight="1" x14ac:dyDescent="0.2"/>
    <row r="33952" ht="12.75" hidden="1" customHeight="1" x14ac:dyDescent="0.2"/>
    <row r="33953" ht="12.75" hidden="1" customHeight="1" x14ac:dyDescent="0.2"/>
    <row r="33954" ht="12.75" hidden="1" customHeight="1" x14ac:dyDescent="0.2"/>
    <row r="33955" ht="12.75" hidden="1" customHeight="1" x14ac:dyDescent="0.2"/>
    <row r="33956" ht="12.75" hidden="1" customHeight="1" x14ac:dyDescent="0.2"/>
    <row r="33957" ht="12.75" hidden="1" customHeight="1" x14ac:dyDescent="0.2"/>
    <row r="33958" ht="12.75" hidden="1" customHeight="1" x14ac:dyDescent="0.2"/>
    <row r="33959" ht="12.75" hidden="1" customHeight="1" x14ac:dyDescent="0.2"/>
    <row r="33960" ht="12.75" hidden="1" customHeight="1" x14ac:dyDescent="0.2"/>
    <row r="33961" ht="12.75" hidden="1" customHeight="1" x14ac:dyDescent="0.2"/>
    <row r="33962" ht="12.75" hidden="1" customHeight="1" x14ac:dyDescent="0.2"/>
    <row r="33963" ht="12.75" hidden="1" customHeight="1" x14ac:dyDescent="0.2"/>
    <row r="33964" ht="12.75" hidden="1" customHeight="1" x14ac:dyDescent="0.2"/>
    <row r="33965" ht="12.75" hidden="1" customHeight="1" x14ac:dyDescent="0.2"/>
    <row r="33966" ht="12.75" hidden="1" customHeight="1" x14ac:dyDescent="0.2"/>
    <row r="33967" ht="12.75" hidden="1" customHeight="1" x14ac:dyDescent="0.2"/>
    <row r="33968" ht="12.75" hidden="1" customHeight="1" x14ac:dyDescent="0.2"/>
    <row r="33969" ht="12.75" hidden="1" customHeight="1" x14ac:dyDescent="0.2"/>
    <row r="33970" ht="12.75" hidden="1" customHeight="1" x14ac:dyDescent="0.2"/>
    <row r="33971" ht="12.75" hidden="1" customHeight="1" x14ac:dyDescent="0.2"/>
    <row r="33972" ht="12.75" hidden="1" customHeight="1" x14ac:dyDescent="0.2"/>
    <row r="33973" ht="12.75" hidden="1" customHeight="1" x14ac:dyDescent="0.2"/>
    <row r="33974" ht="12.75" hidden="1" customHeight="1" x14ac:dyDescent="0.2"/>
    <row r="33975" ht="12.75" hidden="1" customHeight="1" x14ac:dyDescent="0.2"/>
    <row r="33976" ht="12.75" hidden="1" customHeight="1" x14ac:dyDescent="0.2"/>
    <row r="33977" ht="12.75" hidden="1" customHeight="1" x14ac:dyDescent="0.2"/>
    <row r="33978" ht="12.75" hidden="1" customHeight="1" x14ac:dyDescent="0.2"/>
    <row r="33979" ht="12.75" hidden="1" customHeight="1" x14ac:dyDescent="0.2"/>
    <row r="33980" ht="12.75" hidden="1" customHeight="1" x14ac:dyDescent="0.2"/>
    <row r="33981" ht="12.75" hidden="1" customHeight="1" x14ac:dyDescent="0.2"/>
    <row r="33982" ht="12.75" hidden="1" customHeight="1" x14ac:dyDescent="0.2"/>
    <row r="33983" ht="12.75" hidden="1" customHeight="1" x14ac:dyDescent="0.2"/>
    <row r="33984" ht="12.75" hidden="1" customHeight="1" x14ac:dyDescent="0.2"/>
    <row r="33985" ht="12.75" hidden="1" customHeight="1" x14ac:dyDescent="0.2"/>
    <row r="33986" ht="12.75" hidden="1" customHeight="1" x14ac:dyDescent="0.2"/>
    <row r="33987" ht="12.75" hidden="1" customHeight="1" x14ac:dyDescent="0.2"/>
    <row r="33988" ht="12.75" hidden="1" customHeight="1" x14ac:dyDescent="0.2"/>
    <row r="33989" ht="12.75" hidden="1" customHeight="1" x14ac:dyDescent="0.2"/>
    <row r="33990" ht="12.75" hidden="1" customHeight="1" x14ac:dyDescent="0.2"/>
    <row r="33991" ht="12.75" hidden="1" customHeight="1" x14ac:dyDescent="0.2"/>
    <row r="33992" ht="12.75" hidden="1" customHeight="1" x14ac:dyDescent="0.2"/>
    <row r="33993" ht="12.75" hidden="1" customHeight="1" x14ac:dyDescent="0.2"/>
    <row r="33994" ht="12.75" hidden="1" customHeight="1" x14ac:dyDescent="0.2"/>
    <row r="33995" ht="12.75" hidden="1" customHeight="1" x14ac:dyDescent="0.2"/>
    <row r="33996" ht="12.75" hidden="1" customHeight="1" x14ac:dyDescent="0.2"/>
    <row r="33997" ht="12.75" hidden="1" customHeight="1" x14ac:dyDescent="0.2"/>
    <row r="33998" ht="12.75" hidden="1" customHeight="1" x14ac:dyDescent="0.2"/>
    <row r="33999" ht="12.75" hidden="1" customHeight="1" x14ac:dyDescent="0.2"/>
    <row r="34000" ht="12.75" hidden="1" customHeight="1" x14ac:dyDescent="0.2"/>
    <row r="34001" ht="12.75" hidden="1" customHeight="1" x14ac:dyDescent="0.2"/>
    <row r="34002" ht="12.75" hidden="1" customHeight="1" x14ac:dyDescent="0.2"/>
    <row r="34003" ht="12.75" hidden="1" customHeight="1" x14ac:dyDescent="0.2"/>
    <row r="34004" ht="12.75" hidden="1" customHeight="1" x14ac:dyDescent="0.2"/>
    <row r="34005" ht="12.75" hidden="1" customHeight="1" x14ac:dyDescent="0.2"/>
    <row r="34006" ht="12.75" hidden="1" customHeight="1" x14ac:dyDescent="0.2"/>
    <row r="34007" ht="12.75" hidden="1" customHeight="1" x14ac:dyDescent="0.2"/>
    <row r="34008" ht="12.75" hidden="1" customHeight="1" x14ac:dyDescent="0.2"/>
    <row r="34009" ht="12.75" hidden="1" customHeight="1" x14ac:dyDescent="0.2"/>
    <row r="34010" ht="12.75" hidden="1" customHeight="1" x14ac:dyDescent="0.2"/>
    <row r="34011" ht="12.75" hidden="1" customHeight="1" x14ac:dyDescent="0.2"/>
    <row r="34012" ht="12.75" hidden="1" customHeight="1" x14ac:dyDescent="0.2"/>
    <row r="34013" ht="12.75" hidden="1" customHeight="1" x14ac:dyDescent="0.2"/>
    <row r="34014" ht="12.75" hidden="1" customHeight="1" x14ac:dyDescent="0.2"/>
    <row r="34015" ht="12.75" hidden="1" customHeight="1" x14ac:dyDescent="0.2"/>
    <row r="34016" ht="12.75" hidden="1" customHeight="1" x14ac:dyDescent="0.2"/>
    <row r="34017" ht="12.75" hidden="1" customHeight="1" x14ac:dyDescent="0.2"/>
    <row r="34018" ht="12.75" hidden="1" customHeight="1" x14ac:dyDescent="0.2"/>
    <row r="34019" ht="12.75" hidden="1" customHeight="1" x14ac:dyDescent="0.2"/>
    <row r="34020" ht="12.75" hidden="1" customHeight="1" x14ac:dyDescent="0.2"/>
    <row r="34021" ht="12.75" hidden="1" customHeight="1" x14ac:dyDescent="0.2"/>
    <row r="34022" ht="12.75" hidden="1" customHeight="1" x14ac:dyDescent="0.2"/>
    <row r="34023" ht="12.75" hidden="1" customHeight="1" x14ac:dyDescent="0.2"/>
    <row r="34024" ht="12.75" hidden="1" customHeight="1" x14ac:dyDescent="0.2"/>
    <row r="34025" ht="12.75" hidden="1" customHeight="1" x14ac:dyDescent="0.2"/>
    <row r="34026" ht="12.75" hidden="1" customHeight="1" x14ac:dyDescent="0.2"/>
    <row r="34027" ht="12.75" hidden="1" customHeight="1" x14ac:dyDescent="0.2"/>
    <row r="34028" ht="12.75" hidden="1" customHeight="1" x14ac:dyDescent="0.2"/>
    <row r="34029" ht="12.75" hidden="1" customHeight="1" x14ac:dyDescent="0.2"/>
    <row r="34030" ht="12.75" hidden="1" customHeight="1" x14ac:dyDescent="0.2"/>
    <row r="34031" ht="12.75" hidden="1" customHeight="1" x14ac:dyDescent="0.2"/>
    <row r="34032" ht="12.75" hidden="1" customHeight="1" x14ac:dyDescent="0.2"/>
    <row r="34033" ht="12.75" hidden="1" customHeight="1" x14ac:dyDescent="0.2"/>
    <row r="34034" ht="12.75" hidden="1" customHeight="1" x14ac:dyDescent="0.2"/>
    <row r="34035" ht="12.75" hidden="1" customHeight="1" x14ac:dyDescent="0.2"/>
    <row r="34036" ht="12.75" hidden="1" customHeight="1" x14ac:dyDescent="0.2"/>
    <row r="34037" ht="12.75" hidden="1" customHeight="1" x14ac:dyDescent="0.2"/>
    <row r="34038" ht="12.75" hidden="1" customHeight="1" x14ac:dyDescent="0.2"/>
    <row r="34039" ht="12.75" hidden="1" customHeight="1" x14ac:dyDescent="0.2"/>
    <row r="34040" ht="12.75" hidden="1" customHeight="1" x14ac:dyDescent="0.2"/>
    <row r="34041" ht="12.75" hidden="1" customHeight="1" x14ac:dyDescent="0.2"/>
    <row r="34042" ht="12.75" hidden="1" customHeight="1" x14ac:dyDescent="0.2"/>
    <row r="34043" ht="12.75" hidden="1" customHeight="1" x14ac:dyDescent="0.2"/>
    <row r="34044" ht="12.75" hidden="1" customHeight="1" x14ac:dyDescent="0.2"/>
    <row r="34045" ht="12.75" hidden="1" customHeight="1" x14ac:dyDescent="0.2"/>
    <row r="34046" ht="12.75" hidden="1" customHeight="1" x14ac:dyDescent="0.2"/>
    <row r="34047" ht="12.75" hidden="1" customHeight="1" x14ac:dyDescent="0.2"/>
    <row r="34048" ht="12.75" hidden="1" customHeight="1" x14ac:dyDescent="0.2"/>
    <row r="34049" ht="12.75" hidden="1" customHeight="1" x14ac:dyDescent="0.2"/>
    <row r="34050" ht="12.75" hidden="1" customHeight="1" x14ac:dyDescent="0.2"/>
    <row r="34051" ht="12.75" hidden="1" customHeight="1" x14ac:dyDescent="0.2"/>
    <row r="34052" ht="12.75" hidden="1" customHeight="1" x14ac:dyDescent="0.2"/>
    <row r="34053" ht="12.75" hidden="1" customHeight="1" x14ac:dyDescent="0.2"/>
    <row r="34054" ht="12.75" hidden="1" customHeight="1" x14ac:dyDescent="0.2"/>
    <row r="34055" ht="12.75" hidden="1" customHeight="1" x14ac:dyDescent="0.2"/>
    <row r="34056" ht="12.75" hidden="1" customHeight="1" x14ac:dyDescent="0.2"/>
    <row r="34057" ht="12.75" hidden="1" customHeight="1" x14ac:dyDescent="0.2"/>
    <row r="34058" ht="12.75" hidden="1" customHeight="1" x14ac:dyDescent="0.2"/>
    <row r="34059" ht="12.75" hidden="1" customHeight="1" x14ac:dyDescent="0.2"/>
    <row r="34060" ht="12.75" hidden="1" customHeight="1" x14ac:dyDescent="0.2"/>
    <row r="34061" ht="12.75" hidden="1" customHeight="1" x14ac:dyDescent="0.2"/>
    <row r="34062" ht="12.75" hidden="1" customHeight="1" x14ac:dyDescent="0.2"/>
    <row r="34063" ht="12.75" hidden="1" customHeight="1" x14ac:dyDescent="0.2"/>
    <row r="34064" ht="12.75" hidden="1" customHeight="1" x14ac:dyDescent="0.2"/>
    <row r="34065" ht="12.75" hidden="1" customHeight="1" x14ac:dyDescent="0.2"/>
    <row r="34066" ht="12.75" hidden="1" customHeight="1" x14ac:dyDescent="0.2"/>
    <row r="34067" ht="12.75" hidden="1" customHeight="1" x14ac:dyDescent="0.2"/>
    <row r="34068" ht="12.75" hidden="1" customHeight="1" x14ac:dyDescent="0.2"/>
    <row r="34069" ht="12.75" hidden="1" customHeight="1" x14ac:dyDescent="0.2"/>
    <row r="34070" ht="12.75" hidden="1" customHeight="1" x14ac:dyDescent="0.2"/>
    <row r="34071" ht="12.75" hidden="1" customHeight="1" x14ac:dyDescent="0.2"/>
    <row r="34072" ht="12.75" hidden="1" customHeight="1" x14ac:dyDescent="0.2"/>
    <row r="34073" ht="12.75" hidden="1" customHeight="1" x14ac:dyDescent="0.2"/>
    <row r="34074" ht="12.75" hidden="1" customHeight="1" x14ac:dyDescent="0.2"/>
    <row r="34075" ht="12.75" hidden="1" customHeight="1" x14ac:dyDescent="0.2"/>
    <row r="34076" ht="12.75" hidden="1" customHeight="1" x14ac:dyDescent="0.2"/>
    <row r="34077" ht="12.75" hidden="1" customHeight="1" x14ac:dyDescent="0.2"/>
    <row r="34078" ht="12.75" hidden="1" customHeight="1" x14ac:dyDescent="0.2"/>
    <row r="34079" ht="12.75" hidden="1" customHeight="1" x14ac:dyDescent="0.2"/>
    <row r="34080" ht="12.75" hidden="1" customHeight="1" x14ac:dyDescent="0.2"/>
    <row r="34081" ht="12.75" hidden="1" customHeight="1" x14ac:dyDescent="0.2"/>
    <row r="34082" ht="12.75" hidden="1" customHeight="1" x14ac:dyDescent="0.2"/>
    <row r="34083" ht="12.75" hidden="1" customHeight="1" x14ac:dyDescent="0.2"/>
    <row r="34084" ht="12.75" hidden="1" customHeight="1" x14ac:dyDescent="0.2"/>
    <row r="34085" ht="12.75" hidden="1" customHeight="1" x14ac:dyDescent="0.2"/>
    <row r="34086" ht="12.75" hidden="1" customHeight="1" x14ac:dyDescent="0.2"/>
    <row r="34087" ht="12.75" hidden="1" customHeight="1" x14ac:dyDescent="0.2"/>
    <row r="34088" ht="12.75" hidden="1" customHeight="1" x14ac:dyDescent="0.2"/>
    <row r="34089" ht="12.75" hidden="1" customHeight="1" x14ac:dyDescent="0.2"/>
    <row r="34090" ht="12.75" hidden="1" customHeight="1" x14ac:dyDescent="0.2"/>
    <row r="34091" ht="12.75" hidden="1" customHeight="1" x14ac:dyDescent="0.2"/>
    <row r="34092" ht="12.75" hidden="1" customHeight="1" x14ac:dyDescent="0.2"/>
    <row r="34093" ht="12.75" hidden="1" customHeight="1" x14ac:dyDescent="0.2"/>
    <row r="34094" ht="12.75" hidden="1" customHeight="1" x14ac:dyDescent="0.2"/>
    <row r="34095" ht="12.75" hidden="1" customHeight="1" x14ac:dyDescent="0.2"/>
    <row r="34096" ht="12.75" hidden="1" customHeight="1" x14ac:dyDescent="0.2"/>
    <row r="34097" ht="12.75" hidden="1" customHeight="1" x14ac:dyDescent="0.2"/>
    <row r="34098" ht="12.75" hidden="1" customHeight="1" x14ac:dyDescent="0.2"/>
    <row r="34099" ht="12.75" hidden="1" customHeight="1" x14ac:dyDescent="0.2"/>
    <row r="34100" ht="12.75" hidden="1" customHeight="1" x14ac:dyDescent="0.2"/>
    <row r="34101" ht="12.75" hidden="1" customHeight="1" x14ac:dyDescent="0.2"/>
    <row r="34102" ht="12.75" hidden="1" customHeight="1" x14ac:dyDescent="0.2"/>
    <row r="34103" ht="12.75" hidden="1" customHeight="1" x14ac:dyDescent="0.2"/>
    <row r="34104" ht="12.75" hidden="1" customHeight="1" x14ac:dyDescent="0.2"/>
    <row r="34105" ht="12.75" hidden="1" customHeight="1" x14ac:dyDescent="0.2"/>
    <row r="34106" ht="12.75" hidden="1" customHeight="1" x14ac:dyDescent="0.2"/>
    <row r="34107" ht="12.75" hidden="1" customHeight="1" x14ac:dyDescent="0.2"/>
    <row r="34108" ht="12.75" hidden="1" customHeight="1" x14ac:dyDescent="0.2"/>
    <row r="34109" ht="12.75" hidden="1" customHeight="1" x14ac:dyDescent="0.2"/>
    <row r="34110" ht="12.75" hidden="1" customHeight="1" x14ac:dyDescent="0.2"/>
    <row r="34111" ht="12.75" hidden="1" customHeight="1" x14ac:dyDescent="0.2"/>
    <row r="34112" ht="12.75" hidden="1" customHeight="1" x14ac:dyDescent="0.2"/>
    <row r="34113" ht="12.75" hidden="1" customHeight="1" x14ac:dyDescent="0.2"/>
    <row r="34114" ht="12.75" hidden="1" customHeight="1" x14ac:dyDescent="0.2"/>
    <row r="34115" ht="12.75" hidden="1" customHeight="1" x14ac:dyDescent="0.2"/>
    <row r="34116" ht="12.75" hidden="1" customHeight="1" x14ac:dyDescent="0.2"/>
    <row r="34117" ht="12.75" hidden="1" customHeight="1" x14ac:dyDescent="0.2"/>
    <row r="34118" ht="12.75" hidden="1" customHeight="1" x14ac:dyDescent="0.2"/>
    <row r="34119" ht="12.75" hidden="1" customHeight="1" x14ac:dyDescent="0.2"/>
    <row r="34120" ht="12.75" hidden="1" customHeight="1" x14ac:dyDescent="0.2"/>
    <row r="34121" ht="12.75" hidden="1" customHeight="1" x14ac:dyDescent="0.2"/>
    <row r="34122" ht="12.75" hidden="1" customHeight="1" x14ac:dyDescent="0.2"/>
    <row r="34123" ht="12.75" hidden="1" customHeight="1" x14ac:dyDescent="0.2"/>
    <row r="34124" ht="12.75" hidden="1" customHeight="1" x14ac:dyDescent="0.2"/>
    <row r="34125" ht="12.75" hidden="1" customHeight="1" x14ac:dyDescent="0.2"/>
    <row r="34126" ht="12.75" hidden="1" customHeight="1" x14ac:dyDescent="0.2"/>
    <row r="34127" ht="12.75" hidden="1" customHeight="1" x14ac:dyDescent="0.2"/>
    <row r="34128" ht="12.75" hidden="1" customHeight="1" x14ac:dyDescent="0.2"/>
    <row r="34129" ht="12.75" hidden="1" customHeight="1" x14ac:dyDescent="0.2"/>
    <row r="34130" ht="12.75" hidden="1" customHeight="1" x14ac:dyDescent="0.2"/>
    <row r="34131" ht="12.75" hidden="1" customHeight="1" x14ac:dyDescent="0.2"/>
    <row r="34132" ht="12.75" hidden="1" customHeight="1" x14ac:dyDescent="0.2"/>
    <row r="34133" ht="12.75" hidden="1" customHeight="1" x14ac:dyDescent="0.2"/>
    <row r="34134" ht="12.75" hidden="1" customHeight="1" x14ac:dyDescent="0.2"/>
    <row r="34135" ht="12.75" hidden="1" customHeight="1" x14ac:dyDescent="0.2"/>
    <row r="34136" ht="12.75" hidden="1" customHeight="1" x14ac:dyDescent="0.2"/>
    <row r="34137" ht="12.75" hidden="1" customHeight="1" x14ac:dyDescent="0.2"/>
    <row r="34138" ht="12.75" hidden="1" customHeight="1" x14ac:dyDescent="0.2"/>
    <row r="34139" ht="12.75" hidden="1" customHeight="1" x14ac:dyDescent="0.2"/>
    <row r="34140" ht="12.75" hidden="1" customHeight="1" x14ac:dyDescent="0.2"/>
    <row r="34141" ht="12.75" hidden="1" customHeight="1" x14ac:dyDescent="0.2"/>
    <row r="34142" ht="12.75" hidden="1" customHeight="1" x14ac:dyDescent="0.2"/>
    <row r="34143" ht="12.75" hidden="1" customHeight="1" x14ac:dyDescent="0.2"/>
    <row r="34144" ht="12.75" hidden="1" customHeight="1" x14ac:dyDescent="0.2"/>
    <row r="34145" ht="12.75" hidden="1" customHeight="1" x14ac:dyDescent="0.2"/>
    <row r="34146" ht="12.75" hidden="1" customHeight="1" x14ac:dyDescent="0.2"/>
    <row r="34147" ht="12.75" hidden="1" customHeight="1" x14ac:dyDescent="0.2"/>
    <row r="34148" ht="12.75" hidden="1" customHeight="1" x14ac:dyDescent="0.2"/>
    <row r="34149" ht="12.75" hidden="1" customHeight="1" x14ac:dyDescent="0.2"/>
    <row r="34150" ht="12.75" hidden="1" customHeight="1" x14ac:dyDescent="0.2"/>
    <row r="34151" ht="12.75" hidden="1" customHeight="1" x14ac:dyDescent="0.2"/>
    <row r="34152" ht="12.75" hidden="1" customHeight="1" x14ac:dyDescent="0.2"/>
    <row r="34153" ht="12.75" hidden="1" customHeight="1" x14ac:dyDescent="0.2"/>
    <row r="34154" ht="12.75" hidden="1" customHeight="1" x14ac:dyDescent="0.2"/>
    <row r="34155" ht="12.75" hidden="1" customHeight="1" x14ac:dyDescent="0.2"/>
    <row r="34156" ht="12.75" hidden="1" customHeight="1" x14ac:dyDescent="0.2"/>
    <row r="34157" ht="12.75" hidden="1" customHeight="1" x14ac:dyDescent="0.2"/>
    <row r="34158" ht="12.75" hidden="1" customHeight="1" x14ac:dyDescent="0.2"/>
    <row r="34159" ht="12.75" hidden="1" customHeight="1" x14ac:dyDescent="0.2"/>
    <row r="34160" ht="12.75" hidden="1" customHeight="1" x14ac:dyDescent="0.2"/>
    <row r="34161" ht="12.75" hidden="1" customHeight="1" x14ac:dyDescent="0.2"/>
    <row r="34162" ht="12.75" hidden="1" customHeight="1" x14ac:dyDescent="0.2"/>
    <row r="34163" ht="12.75" hidden="1" customHeight="1" x14ac:dyDescent="0.2"/>
    <row r="34164" ht="12.75" hidden="1" customHeight="1" x14ac:dyDescent="0.2"/>
    <row r="34165" ht="12.75" hidden="1" customHeight="1" x14ac:dyDescent="0.2"/>
    <row r="34166" ht="12.75" hidden="1" customHeight="1" x14ac:dyDescent="0.2"/>
    <row r="34167" ht="12.75" hidden="1" customHeight="1" x14ac:dyDescent="0.2"/>
    <row r="34168" ht="12.75" hidden="1" customHeight="1" x14ac:dyDescent="0.2"/>
    <row r="34169" ht="12.75" hidden="1" customHeight="1" x14ac:dyDescent="0.2"/>
    <row r="34170" ht="12.75" hidden="1" customHeight="1" x14ac:dyDescent="0.2"/>
    <row r="34171" ht="12.75" hidden="1" customHeight="1" x14ac:dyDescent="0.2"/>
    <row r="34172" ht="12.75" hidden="1" customHeight="1" x14ac:dyDescent="0.2"/>
    <row r="34173" ht="12.75" hidden="1" customHeight="1" x14ac:dyDescent="0.2"/>
    <row r="34174" ht="12.75" hidden="1" customHeight="1" x14ac:dyDescent="0.2"/>
    <row r="34175" ht="12.75" hidden="1" customHeight="1" x14ac:dyDescent="0.2"/>
    <row r="34176" ht="12.75" hidden="1" customHeight="1" x14ac:dyDescent="0.2"/>
    <row r="34177" ht="12.75" hidden="1" customHeight="1" x14ac:dyDescent="0.2"/>
    <row r="34178" ht="12.75" hidden="1" customHeight="1" x14ac:dyDescent="0.2"/>
    <row r="34179" ht="12.75" hidden="1" customHeight="1" x14ac:dyDescent="0.2"/>
    <row r="34180" ht="12.75" hidden="1" customHeight="1" x14ac:dyDescent="0.2"/>
    <row r="34181" ht="12.75" hidden="1" customHeight="1" x14ac:dyDescent="0.2"/>
    <row r="34182" ht="12.75" hidden="1" customHeight="1" x14ac:dyDescent="0.2"/>
    <row r="34183" ht="12.75" hidden="1" customHeight="1" x14ac:dyDescent="0.2"/>
    <row r="34184" ht="12.75" hidden="1" customHeight="1" x14ac:dyDescent="0.2"/>
    <row r="34185" ht="12.75" hidden="1" customHeight="1" x14ac:dyDescent="0.2"/>
    <row r="34186" ht="12.75" hidden="1" customHeight="1" x14ac:dyDescent="0.2"/>
    <row r="34187" ht="12.75" hidden="1" customHeight="1" x14ac:dyDescent="0.2"/>
    <row r="34188" ht="12.75" hidden="1" customHeight="1" x14ac:dyDescent="0.2"/>
    <row r="34189" ht="12.75" hidden="1" customHeight="1" x14ac:dyDescent="0.2"/>
    <row r="34190" ht="12.75" hidden="1" customHeight="1" x14ac:dyDescent="0.2"/>
    <row r="34191" ht="12.75" hidden="1" customHeight="1" x14ac:dyDescent="0.2"/>
    <row r="34192" ht="12.75" hidden="1" customHeight="1" x14ac:dyDescent="0.2"/>
    <row r="34193" ht="12.75" hidden="1" customHeight="1" x14ac:dyDescent="0.2"/>
    <row r="34194" ht="12.75" hidden="1" customHeight="1" x14ac:dyDescent="0.2"/>
    <row r="34195" ht="12.75" hidden="1" customHeight="1" x14ac:dyDescent="0.2"/>
    <row r="34196" ht="12.75" hidden="1" customHeight="1" x14ac:dyDescent="0.2"/>
    <row r="34197" ht="12.75" hidden="1" customHeight="1" x14ac:dyDescent="0.2"/>
    <row r="34198" ht="12.75" hidden="1" customHeight="1" x14ac:dyDescent="0.2"/>
    <row r="34199" ht="12.75" hidden="1" customHeight="1" x14ac:dyDescent="0.2"/>
    <row r="34200" ht="12.75" hidden="1" customHeight="1" x14ac:dyDescent="0.2"/>
    <row r="34201" ht="12.75" hidden="1" customHeight="1" x14ac:dyDescent="0.2"/>
    <row r="34202" ht="12.75" hidden="1" customHeight="1" x14ac:dyDescent="0.2"/>
    <row r="34203" ht="12.75" hidden="1" customHeight="1" x14ac:dyDescent="0.2"/>
    <row r="34204" ht="12.75" hidden="1" customHeight="1" x14ac:dyDescent="0.2"/>
    <row r="34205" ht="12.75" hidden="1" customHeight="1" x14ac:dyDescent="0.2"/>
    <row r="34206" ht="12.75" hidden="1" customHeight="1" x14ac:dyDescent="0.2"/>
    <row r="34207" ht="12.75" hidden="1" customHeight="1" x14ac:dyDescent="0.2"/>
    <row r="34208" ht="12.75" hidden="1" customHeight="1" x14ac:dyDescent="0.2"/>
    <row r="34209" ht="12.75" hidden="1" customHeight="1" x14ac:dyDescent="0.2"/>
    <row r="34210" ht="12.75" hidden="1" customHeight="1" x14ac:dyDescent="0.2"/>
    <row r="34211" ht="12.75" hidden="1" customHeight="1" x14ac:dyDescent="0.2"/>
    <row r="34212" ht="12.75" hidden="1" customHeight="1" x14ac:dyDescent="0.2"/>
    <row r="34213" ht="12.75" hidden="1" customHeight="1" x14ac:dyDescent="0.2"/>
    <row r="34214" ht="12.75" hidden="1" customHeight="1" x14ac:dyDescent="0.2"/>
    <row r="34215" ht="12.75" hidden="1" customHeight="1" x14ac:dyDescent="0.2"/>
    <row r="34216" ht="12.75" hidden="1" customHeight="1" x14ac:dyDescent="0.2"/>
    <row r="34217" ht="12.75" hidden="1" customHeight="1" x14ac:dyDescent="0.2"/>
    <row r="34218" ht="12.75" hidden="1" customHeight="1" x14ac:dyDescent="0.2"/>
    <row r="34219" ht="12.75" hidden="1" customHeight="1" x14ac:dyDescent="0.2"/>
    <row r="34220" ht="12.75" hidden="1" customHeight="1" x14ac:dyDescent="0.2"/>
    <row r="34221" ht="12.75" hidden="1" customHeight="1" x14ac:dyDescent="0.2"/>
    <row r="34222" ht="12.75" hidden="1" customHeight="1" x14ac:dyDescent="0.2"/>
    <row r="34223" ht="12.75" hidden="1" customHeight="1" x14ac:dyDescent="0.2"/>
    <row r="34224" ht="12.75" hidden="1" customHeight="1" x14ac:dyDescent="0.2"/>
    <row r="34225" ht="12.75" hidden="1" customHeight="1" x14ac:dyDescent="0.2"/>
    <row r="34226" ht="12.75" hidden="1" customHeight="1" x14ac:dyDescent="0.2"/>
    <row r="34227" ht="12.75" hidden="1" customHeight="1" x14ac:dyDescent="0.2"/>
    <row r="34228" ht="12.75" hidden="1" customHeight="1" x14ac:dyDescent="0.2"/>
    <row r="34229" ht="12.75" hidden="1" customHeight="1" x14ac:dyDescent="0.2"/>
    <row r="34230" ht="12.75" hidden="1" customHeight="1" x14ac:dyDescent="0.2"/>
    <row r="34231" ht="12.75" hidden="1" customHeight="1" x14ac:dyDescent="0.2"/>
    <row r="34232" ht="12.75" hidden="1" customHeight="1" x14ac:dyDescent="0.2"/>
    <row r="34233" ht="12.75" hidden="1" customHeight="1" x14ac:dyDescent="0.2"/>
    <row r="34234" ht="12.75" hidden="1" customHeight="1" x14ac:dyDescent="0.2"/>
    <row r="34235" ht="12.75" hidden="1" customHeight="1" x14ac:dyDescent="0.2"/>
    <row r="34236" ht="12.75" hidden="1" customHeight="1" x14ac:dyDescent="0.2"/>
    <row r="34237" ht="12.75" hidden="1" customHeight="1" x14ac:dyDescent="0.2"/>
    <row r="34238" ht="12.75" hidden="1" customHeight="1" x14ac:dyDescent="0.2"/>
    <row r="34239" ht="12.75" hidden="1" customHeight="1" x14ac:dyDescent="0.2"/>
    <row r="34240" ht="12.75" hidden="1" customHeight="1" x14ac:dyDescent="0.2"/>
    <row r="34241" ht="12.75" hidden="1" customHeight="1" x14ac:dyDescent="0.2"/>
    <row r="34242" ht="12.75" hidden="1" customHeight="1" x14ac:dyDescent="0.2"/>
    <row r="34243" ht="12.75" hidden="1" customHeight="1" x14ac:dyDescent="0.2"/>
    <row r="34244" ht="12.75" hidden="1" customHeight="1" x14ac:dyDescent="0.2"/>
    <row r="34245" ht="12.75" hidden="1" customHeight="1" x14ac:dyDescent="0.2"/>
    <row r="34246" ht="12.75" hidden="1" customHeight="1" x14ac:dyDescent="0.2"/>
    <row r="34247" ht="12.75" hidden="1" customHeight="1" x14ac:dyDescent="0.2"/>
    <row r="34248" ht="12.75" hidden="1" customHeight="1" x14ac:dyDescent="0.2"/>
    <row r="34249" ht="12.75" hidden="1" customHeight="1" x14ac:dyDescent="0.2"/>
    <row r="34250" ht="12.75" hidden="1" customHeight="1" x14ac:dyDescent="0.2"/>
    <row r="34251" ht="12.75" hidden="1" customHeight="1" x14ac:dyDescent="0.2"/>
    <row r="34252" ht="12.75" hidden="1" customHeight="1" x14ac:dyDescent="0.2"/>
    <row r="34253" ht="12.75" hidden="1" customHeight="1" x14ac:dyDescent="0.2"/>
    <row r="34254" ht="12.75" hidden="1" customHeight="1" x14ac:dyDescent="0.2"/>
    <row r="34255" ht="12.75" hidden="1" customHeight="1" x14ac:dyDescent="0.2"/>
    <row r="34256" ht="12.75" hidden="1" customHeight="1" x14ac:dyDescent="0.2"/>
    <row r="34257" ht="12.75" hidden="1" customHeight="1" x14ac:dyDescent="0.2"/>
    <row r="34258" ht="12.75" hidden="1" customHeight="1" x14ac:dyDescent="0.2"/>
    <row r="34259" ht="12.75" hidden="1" customHeight="1" x14ac:dyDescent="0.2"/>
    <row r="34260" ht="12.75" hidden="1" customHeight="1" x14ac:dyDescent="0.2"/>
    <row r="34261" ht="12.75" hidden="1" customHeight="1" x14ac:dyDescent="0.2"/>
    <row r="34262" ht="12.75" hidden="1" customHeight="1" x14ac:dyDescent="0.2"/>
    <row r="34263" ht="12.75" hidden="1" customHeight="1" x14ac:dyDescent="0.2"/>
    <row r="34264" ht="12.75" hidden="1" customHeight="1" x14ac:dyDescent="0.2"/>
    <row r="34265" ht="12.75" hidden="1" customHeight="1" x14ac:dyDescent="0.2"/>
    <row r="34266" ht="12.75" hidden="1" customHeight="1" x14ac:dyDescent="0.2"/>
    <row r="34267" ht="12.75" hidden="1" customHeight="1" x14ac:dyDescent="0.2"/>
    <row r="34268" ht="12.75" hidden="1" customHeight="1" x14ac:dyDescent="0.2"/>
    <row r="34269" ht="12.75" hidden="1" customHeight="1" x14ac:dyDescent="0.2"/>
    <row r="34270" ht="12.75" hidden="1" customHeight="1" x14ac:dyDescent="0.2"/>
    <row r="34271" ht="12.75" hidden="1" customHeight="1" x14ac:dyDescent="0.2"/>
    <row r="34272" ht="12.75" hidden="1" customHeight="1" x14ac:dyDescent="0.2"/>
    <row r="34273" ht="12.75" hidden="1" customHeight="1" x14ac:dyDescent="0.2"/>
    <row r="34274" ht="12.75" hidden="1" customHeight="1" x14ac:dyDescent="0.2"/>
    <row r="34275" ht="12.75" hidden="1" customHeight="1" x14ac:dyDescent="0.2"/>
    <row r="34276" ht="12.75" hidden="1" customHeight="1" x14ac:dyDescent="0.2"/>
    <row r="34277" ht="12.75" hidden="1" customHeight="1" x14ac:dyDescent="0.2"/>
    <row r="34278" ht="12.75" hidden="1" customHeight="1" x14ac:dyDescent="0.2"/>
    <row r="34279" ht="12.75" hidden="1" customHeight="1" x14ac:dyDescent="0.2"/>
    <row r="34280" ht="12.75" hidden="1" customHeight="1" x14ac:dyDescent="0.2"/>
    <row r="34281" ht="12.75" hidden="1" customHeight="1" x14ac:dyDescent="0.2"/>
    <row r="34282" ht="12.75" hidden="1" customHeight="1" x14ac:dyDescent="0.2"/>
    <row r="34283" ht="12.75" hidden="1" customHeight="1" x14ac:dyDescent="0.2"/>
    <row r="34284" ht="12.75" hidden="1" customHeight="1" x14ac:dyDescent="0.2"/>
    <row r="34285" ht="12.75" hidden="1" customHeight="1" x14ac:dyDescent="0.2"/>
    <row r="34286" ht="12.75" hidden="1" customHeight="1" x14ac:dyDescent="0.2"/>
    <row r="34287" ht="12.75" hidden="1" customHeight="1" x14ac:dyDescent="0.2"/>
    <row r="34288" ht="12.75" hidden="1" customHeight="1" x14ac:dyDescent="0.2"/>
    <row r="34289" ht="12.75" hidden="1" customHeight="1" x14ac:dyDescent="0.2"/>
    <row r="34290" ht="12.75" hidden="1" customHeight="1" x14ac:dyDescent="0.2"/>
    <row r="34291" ht="12.75" hidden="1" customHeight="1" x14ac:dyDescent="0.2"/>
    <row r="34292" ht="12.75" hidden="1" customHeight="1" x14ac:dyDescent="0.2"/>
    <row r="34293" ht="12.75" hidden="1" customHeight="1" x14ac:dyDescent="0.2"/>
    <row r="34294" ht="12.75" hidden="1" customHeight="1" x14ac:dyDescent="0.2"/>
    <row r="34295" ht="12.75" hidden="1" customHeight="1" x14ac:dyDescent="0.2"/>
    <row r="34296" ht="12.75" hidden="1" customHeight="1" x14ac:dyDescent="0.2"/>
    <row r="34297" ht="12.75" hidden="1" customHeight="1" x14ac:dyDescent="0.2"/>
    <row r="34298" ht="12.75" hidden="1" customHeight="1" x14ac:dyDescent="0.2"/>
    <row r="34299" ht="12.75" hidden="1" customHeight="1" x14ac:dyDescent="0.2"/>
    <row r="34300" ht="12.75" hidden="1" customHeight="1" x14ac:dyDescent="0.2"/>
    <row r="34301" ht="12.75" hidden="1" customHeight="1" x14ac:dyDescent="0.2"/>
    <row r="34302" ht="12.75" hidden="1" customHeight="1" x14ac:dyDescent="0.2"/>
    <row r="34303" ht="12.75" hidden="1" customHeight="1" x14ac:dyDescent="0.2"/>
    <row r="34304" ht="12.75" hidden="1" customHeight="1" x14ac:dyDescent="0.2"/>
    <row r="34305" ht="12.75" hidden="1" customHeight="1" x14ac:dyDescent="0.2"/>
    <row r="34306" ht="12.75" hidden="1" customHeight="1" x14ac:dyDescent="0.2"/>
    <row r="34307" ht="12.75" hidden="1" customHeight="1" x14ac:dyDescent="0.2"/>
    <row r="34308" ht="12.75" hidden="1" customHeight="1" x14ac:dyDescent="0.2"/>
    <row r="34309" ht="12.75" hidden="1" customHeight="1" x14ac:dyDescent="0.2"/>
    <row r="34310" ht="12.75" hidden="1" customHeight="1" x14ac:dyDescent="0.2"/>
    <row r="34311" ht="12.75" hidden="1" customHeight="1" x14ac:dyDescent="0.2"/>
    <row r="34312" ht="12.75" hidden="1" customHeight="1" x14ac:dyDescent="0.2"/>
    <row r="34313" ht="12.75" hidden="1" customHeight="1" x14ac:dyDescent="0.2"/>
    <row r="34314" ht="12.75" hidden="1" customHeight="1" x14ac:dyDescent="0.2"/>
    <row r="34315" ht="12.75" hidden="1" customHeight="1" x14ac:dyDescent="0.2"/>
    <row r="34316" ht="12.75" hidden="1" customHeight="1" x14ac:dyDescent="0.2"/>
    <row r="34317" ht="12.75" hidden="1" customHeight="1" x14ac:dyDescent="0.2"/>
    <row r="34318" ht="12.75" hidden="1" customHeight="1" x14ac:dyDescent="0.2"/>
    <row r="34319" ht="12.75" hidden="1" customHeight="1" x14ac:dyDescent="0.2"/>
    <row r="34320" ht="12.75" hidden="1" customHeight="1" x14ac:dyDescent="0.2"/>
    <row r="34321" ht="12.75" hidden="1" customHeight="1" x14ac:dyDescent="0.2"/>
    <row r="34322" ht="12.75" hidden="1" customHeight="1" x14ac:dyDescent="0.2"/>
    <row r="34323" ht="12.75" hidden="1" customHeight="1" x14ac:dyDescent="0.2"/>
    <row r="34324" ht="12.75" hidden="1" customHeight="1" x14ac:dyDescent="0.2"/>
    <row r="34325" ht="12.75" hidden="1" customHeight="1" x14ac:dyDescent="0.2"/>
    <row r="34326" ht="12.75" hidden="1" customHeight="1" x14ac:dyDescent="0.2"/>
    <row r="34327" ht="12.75" hidden="1" customHeight="1" x14ac:dyDescent="0.2"/>
    <row r="34328" ht="12.75" hidden="1" customHeight="1" x14ac:dyDescent="0.2"/>
    <row r="34329" ht="12.75" hidden="1" customHeight="1" x14ac:dyDescent="0.2"/>
    <row r="34330" ht="12.75" hidden="1" customHeight="1" x14ac:dyDescent="0.2"/>
    <row r="34331" ht="12.75" hidden="1" customHeight="1" x14ac:dyDescent="0.2"/>
    <row r="34332" ht="12.75" hidden="1" customHeight="1" x14ac:dyDescent="0.2"/>
    <row r="34333" ht="12.75" hidden="1" customHeight="1" x14ac:dyDescent="0.2"/>
    <row r="34334" ht="12.75" hidden="1" customHeight="1" x14ac:dyDescent="0.2"/>
    <row r="34335" ht="12.75" hidden="1" customHeight="1" x14ac:dyDescent="0.2"/>
    <row r="34336" ht="12.75" hidden="1" customHeight="1" x14ac:dyDescent="0.2"/>
    <row r="34337" ht="12.75" hidden="1" customHeight="1" x14ac:dyDescent="0.2"/>
    <row r="34338" ht="12.75" hidden="1" customHeight="1" x14ac:dyDescent="0.2"/>
    <row r="34339" ht="12.75" hidden="1" customHeight="1" x14ac:dyDescent="0.2"/>
    <row r="34340" ht="12.75" hidden="1" customHeight="1" x14ac:dyDescent="0.2"/>
    <row r="34341" ht="12.75" hidden="1" customHeight="1" x14ac:dyDescent="0.2"/>
    <row r="34342" ht="12.75" hidden="1" customHeight="1" x14ac:dyDescent="0.2"/>
    <row r="34343" ht="12.75" hidden="1" customHeight="1" x14ac:dyDescent="0.2"/>
    <row r="34344" ht="12.75" hidden="1" customHeight="1" x14ac:dyDescent="0.2"/>
    <row r="34345" ht="12.75" hidden="1" customHeight="1" x14ac:dyDescent="0.2"/>
    <row r="34346" ht="12.75" hidden="1" customHeight="1" x14ac:dyDescent="0.2"/>
    <row r="34347" ht="12.75" hidden="1" customHeight="1" x14ac:dyDescent="0.2"/>
    <row r="34348" ht="12.75" hidden="1" customHeight="1" x14ac:dyDescent="0.2"/>
    <row r="34349" ht="12.75" hidden="1" customHeight="1" x14ac:dyDescent="0.2"/>
    <row r="34350" ht="12.75" hidden="1" customHeight="1" x14ac:dyDescent="0.2"/>
    <row r="34351" ht="12.75" hidden="1" customHeight="1" x14ac:dyDescent="0.2"/>
    <row r="34352" ht="12.75" hidden="1" customHeight="1" x14ac:dyDescent="0.2"/>
    <row r="34353" ht="12.75" hidden="1" customHeight="1" x14ac:dyDescent="0.2"/>
    <row r="34354" ht="12.75" hidden="1" customHeight="1" x14ac:dyDescent="0.2"/>
    <row r="34355" ht="12.75" hidden="1" customHeight="1" x14ac:dyDescent="0.2"/>
    <row r="34356" ht="12.75" hidden="1" customHeight="1" x14ac:dyDescent="0.2"/>
    <row r="34357" ht="12.75" hidden="1" customHeight="1" x14ac:dyDescent="0.2"/>
    <row r="34358" ht="12.75" hidden="1" customHeight="1" x14ac:dyDescent="0.2"/>
    <row r="34359" ht="12.75" hidden="1" customHeight="1" x14ac:dyDescent="0.2"/>
    <row r="34360" ht="12.75" hidden="1" customHeight="1" x14ac:dyDescent="0.2"/>
    <row r="34361" ht="12.75" hidden="1" customHeight="1" x14ac:dyDescent="0.2"/>
    <row r="34362" ht="12.75" hidden="1" customHeight="1" x14ac:dyDescent="0.2"/>
    <row r="34363" ht="12.75" hidden="1" customHeight="1" x14ac:dyDescent="0.2"/>
    <row r="34364" ht="12.75" hidden="1" customHeight="1" x14ac:dyDescent="0.2"/>
    <row r="34365" ht="12.75" hidden="1" customHeight="1" x14ac:dyDescent="0.2"/>
    <row r="34366" ht="12.75" hidden="1" customHeight="1" x14ac:dyDescent="0.2"/>
    <row r="34367" ht="12.75" hidden="1" customHeight="1" x14ac:dyDescent="0.2"/>
    <row r="34368" ht="12.75" hidden="1" customHeight="1" x14ac:dyDescent="0.2"/>
    <row r="34369" ht="12.75" hidden="1" customHeight="1" x14ac:dyDescent="0.2"/>
    <row r="34370" ht="12.75" hidden="1" customHeight="1" x14ac:dyDescent="0.2"/>
    <row r="34371" ht="12.75" hidden="1" customHeight="1" x14ac:dyDescent="0.2"/>
    <row r="34372" ht="12.75" hidden="1" customHeight="1" x14ac:dyDescent="0.2"/>
    <row r="34373" ht="12.75" hidden="1" customHeight="1" x14ac:dyDescent="0.2"/>
    <row r="34374" ht="12.75" hidden="1" customHeight="1" x14ac:dyDescent="0.2"/>
    <row r="34375" ht="12.75" hidden="1" customHeight="1" x14ac:dyDescent="0.2"/>
    <row r="34376" ht="12.75" hidden="1" customHeight="1" x14ac:dyDescent="0.2"/>
    <row r="34377" ht="12.75" hidden="1" customHeight="1" x14ac:dyDescent="0.2"/>
    <row r="34378" ht="12.75" hidden="1" customHeight="1" x14ac:dyDescent="0.2"/>
    <row r="34379" ht="12.75" hidden="1" customHeight="1" x14ac:dyDescent="0.2"/>
    <row r="34380" ht="12.75" hidden="1" customHeight="1" x14ac:dyDescent="0.2"/>
    <row r="34381" ht="12.75" hidden="1" customHeight="1" x14ac:dyDescent="0.2"/>
    <row r="34382" ht="12.75" hidden="1" customHeight="1" x14ac:dyDescent="0.2"/>
    <row r="34383" ht="12.75" hidden="1" customHeight="1" x14ac:dyDescent="0.2"/>
    <row r="34384" ht="12.75" hidden="1" customHeight="1" x14ac:dyDescent="0.2"/>
    <row r="34385" ht="12.75" hidden="1" customHeight="1" x14ac:dyDescent="0.2"/>
    <row r="34386" ht="12.75" hidden="1" customHeight="1" x14ac:dyDescent="0.2"/>
    <row r="34387" ht="12.75" hidden="1" customHeight="1" x14ac:dyDescent="0.2"/>
    <row r="34388" ht="12.75" hidden="1" customHeight="1" x14ac:dyDescent="0.2"/>
    <row r="34389" ht="12.75" hidden="1" customHeight="1" x14ac:dyDescent="0.2"/>
    <row r="34390" ht="12.75" hidden="1" customHeight="1" x14ac:dyDescent="0.2"/>
    <row r="34391" ht="12.75" hidden="1" customHeight="1" x14ac:dyDescent="0.2"/>
    <row r="34392" ht="12.75" hidden="1" customHeight="1" x14ac:dyDescent="0.2"/>
    <row r="34393" ht="12.75" hidden="1" customHeight="1" x14ac:dyDescent="0.2"/>
    <row r="34394" ht="12.75" hidden="1" customHeight="1" x14ac:dyDescent="0.2"/>
    <row r="34395" ht="12.75" hidden="1" customHeight="1" x14ac:dyDescent="0.2"/>
    <row r="34396" ht="12.75" hidden="1" customHeight="1" x14ac:dyDescent="0.2"/>
    <row r="34397" ht="12.75" hidden="1" customHeight="1" x14ac:dyDescent="0.2"/>
    <row r="34398" ht="12.75" hidden="1" customHeight="1" x14ac:dyDescent="0.2"/>
    <row r="34399" ht="12.75" hidden="1" customHeight="1" x14ac:dyDescent="0.2"/>
    <row r="34400" ht="12.75" hidden="1" customHeight="1" x14ac:dyDescent="0.2"/>
    <row r="34401" ht="12.75" hidden="1" customHeight="1" x14ac:dyDescent="0.2"/>
    <row r="34402" ht="12.75" hidden="1" customHeight="1" x14ac:dyDescent="0.2"/>
    <row r="34403" ht="12.75" hidden="1" customHeight="1" x14ac:dyDescent="0.2"/>
    <row r="34404" ht="12.75" hidden="1" customHeight="1" x14ac:dyDescent="0.2"/>
    <row r="34405" ht="12.75" hidden="1" customHeight="1" x14ac:dyDescent="0.2"/>
    <row r="34406" ht="12.75" hidden="1" customHeight="1" x14ac:dyDescent="0.2"/>
    <row r="34407" ht="12.75" hidden="1" customHeight="1" x14ac:dyDescent="0.2"/>
    <row r="34408" ht="12.75" hidden="1" customHeight="1" x14ac:dyDescent="0.2"/>
    <row r="34409" ht="12.75" hidden="1" customHeight="1" x14ac:dyDescent="0.2"/>
    <row r="34410" ht="12.75" hidden="1" customHeight="1" x14ac:dyDescent="0.2"/>
    <row r="34411" ht="12.75" hidden="1" customHeight="1" x14ac:dyDescent="0.2"/>
    <row r="34412" ht="12.75" hidden="1" customHeight="1" x14ac:dyDescent="0.2"/>
    <row r="34413" ht="12.75" hidden="1" customHeight="1" x14ac:dyDescent="0.2"/>
    <row r="34414" ht="12.75" hidden="1" customHeight="1" x14ac:dyDescent="0.2"/>
    <row r="34415" ht="12.75" hidden="1" customHeight="1" x14ac:dyDescent="0.2"/>
    <row r="34416" ht="12.75" hidden="1" customHeight="1" x14ac:dyDescent="0.2"/>
    <row r="34417" ht="12.75" hidden="1" customHeight="1" x14ac:dyDescent="0.2"/>
    <row r="34418" ht="12.75" hidden="1" customHeight="1" x14ac:dyDescent="0.2"/>
    <row r="34419" ht="12.75" hidden="1" customHeight="1" x14ac:dyDescent="0.2"/>
    <row r="34420" ht="12.75" hidden="1" customHeight="1" x14ac:dyDescent="0.2"/>
    <row r="34421" ht="12.75" hidden="1" customHeight="1" x14ac:dyDescent="0.2"/>
    <row r="34422" ht="12.75" hidden="1" customHeight="1" x14ac:dyDescent="0.2"/>
    <row r="34423" ht="12.75" hidden="1" customHeight="1" x14ac:dyDescent="0.2"/>
    <row r="34424" ht="12.75" hidden="1" customHeight="1" x14ac:dyDescent="0.2"/>
    <row r="34425" ht="12.75" hidden="1" customHeight="1" x14ac:dyDescent="0.2"/>
    <row r="34426" ht="12.75" hidden="1" customHeight="1" x14ac:dyDescent="0.2"/>
    <row r="34427" ht="12.75" hidden="1" customHeight="1" x14ac:dyDescent="0.2"/>
    <row r="34428" ht="12.75" hidden="1" customHeight="1" x14ac:dyDescent="0.2"/>
    <row r="34429" ht="12.75" hidden="1" customHeight="1" x14ac:dyDescent="0.2"/>
    <row r="34430" ht="12.75" hidden="1" customHeight="1" x14ac:dyDescent="0.2"/>
    <row r="34431" ht="12.75" hidden="1" customHeight="1" x14ac:dyDescent="0.2"/>
    <row r="34432" ht="12.75" hidden="1" customHeight="1" x14ac:dyDescent="0.2"/>
    <row r="34433" ht="12.75" hidden="1" customHeight="1" x14ac:dyDescent="0.2"/>
    <row r="34434" ht="12.75" hidden="1" customHeight="1" x14ac:dyDescent="0.2"/>
    <row r="34435" ht="12.75" hidden="1" customHeight="1" x14ac:dyDescent="0.2"/>
    <row r="34436" ht="12.75" hidden="1" customHeight="1" x14ac:dyDescent="0.2"/>
    <row r="34437" ht="12.75" hidden="1" customHeight="1" x14ac:dyDescent="0.2"/>
    <row r="34438" ht="12.75" hidden="1" customHeight="1" x14ac:dyDescent="0.2"/>
    <row r="34439" ht="12.75" hidden="1" customHeight="1" x14ac:dyDescent="0.2"/>
    <row r="34440" ht="12.75" hidden="1" customHeight="1" x14ac:dyDescent="0.2"/>
    <row r="34441" ht="12.75" hidden="1" customHeight="1" x14ac:dyDescent="0.2"/>
    <row r="34442" ht="12.75" hidden="1" customHeight="1" x14ac:dyDescent="0.2"/>
    <row r="34443" ht="12.75" hidden="1" customHeight="1" x14ac:dyDescent="0.2"/>
    <row r="34444" ht="12.75" hidden="1" customHeight="1" x14ac:dyDescent="0.2"/>
    <row r="34445" ht="12.75" hidden="1" customHeight="1" x14ac:dyDescent="0.2"/>
    <row r="34446" ht="12.75" hidden="1" customHeight="1" x14ac:dyDescent="0.2"/>
    <row r="34447" ht="12.75" hidden="1" customHeight="1" x14ac:dyDescent="0.2"/>
    <row r="34448" ht="12.75" hidden="1" customHeight="1" x14ac:dyDescent="0.2"/>
    <row r="34449" ht="12.75" hidden="1" customHeight="1" x14ac:dyDescent="0.2"/>
    <row r="34450" ht="12.75" hidden="1" customHeight="1" x14ac:dyDescent="0.2"/>
    <row r="34451" ht="12.75" hidden="1" customHeight="1" x14ac:dyDescent="0.2"/>
    <row r="34452" ht="12.75" hidden="1" customHeight="1" x14ac:dyDescent="0.2"/>
    <row r="34453" ht="12.75" hidden="1" customHeight="1" x14ac:dyDescent="0.2"/>
    <row r="34454" ht="12.75" hidden="1" customHeight="1" x14ac:dyDescent="0.2"/>
    <row r="34455" ht="12.75" hidden="1" customHeight="1" x14ac:dyDescent="0.2"/>
    <row r="34456" ht="12.75" hidden="1" customHeight="1" x14ac:dyDescent="0.2"/>
    <row r="34457" ht="12.75" hidden="1" customHeight="1" x14ac:dyDescent="0.2"/>
    <row r="34458" ht="12.75" hidden="1" customHeight="1" x14ac:dyDescent="0.2"/>
    <row r="34459" ht="12.75" hidden="1" customHeight="1" x14ac:dyDescent="0.2"/>
    <row r="34460" ht="12.75" hidden="1" customHeight="1" x14ac:dyDescent="0.2"/>
    <row r="34461" ht="12.75" hidden="1" customHeight="1" x14ac:dyDescent="0.2"/>
    <row r="34462" ht="12.75" hidden="1" customHeight="1" x14ac:dyDescent="0.2"/>
    <row r="34463" ht="12.75" hidden="1" customHeight="1" x14ac:dyDescent="0.2"/>
    <row r="34464" ht="12.75" hidden="1" customHeight="1" x14ac:dyDescent="0.2"/>
    <row r="34465" ht="12.75" hidden="1" customHeight="1" x14ac:dyDescent="0.2"/>
    <row r="34466" ht="12.75" hidden="1" customHeight="1" x14ac:dyDescent="0.2"/>
    <row r="34467" ht="12.75" hidden="1" customHeight="1" x14ac:dyDescent="0.2"/>
    <row r="34468" ht="12.75" hidden="1" customHeight="1" x14ac:dyDescent="0.2"/>
    <row r="34469" ht="12.75" hidden="1" customHeight="1" x14ac:dyDescent="0.2"/>
    <row r="34470" ht="12.75" hidden="1" customHeight="1" x14ac:dyDescent="0.2"/>
    <row r="34471" ht="12.75" hidden="1" customHeight="1" x14ac:dyDescent="0.2"/>
    <row r="34472" ht="12.75" hidden="1" customHeight="1" x14ac:dyDescent="0.2"/>
    <row r="34473" ht="12.75" hidden="1" customHeight="1" x14ac:dyDescent="0.2"/>
    <row r="34474" ht="12.75" hidden="1" customHeight="1" x14ac:dyDescent="0.2"/>
    <row r="34475" ht="12.75" hidden="1" customHeight="1" x14ac:dyDescent="0.2"/>
    <row r="34476" ht="12.75" hidden="1" customHeight="1" x14ac:dyDescent="0.2"/>
    <row r="34477" ht="12.75" hidden="1" customHeight="1" x14ac:dyDescent="0.2"/>
    <row r="34478" ht="12.75" hidden="1" customHeight="1" x14ac:dyDescent="0.2"/>
    <row r="34479" ht="12.75" hidden="1" customHeight="1" x14ac:dyDescent="0.2"/>
    <row r="34480" ht="12.75" hidden="1" customHeight="1" x14ac:dyDescent="0.2"/>
    <row r="34481" ht="12.75" hidden="1" customHeight="1" x14ac:dyDescent="0.2"/>
    <row r="34482" ht="12.75" hidden="1" customHeight="1" x14ac:dyDescent="0.2"/>
    <row r="34483" ht="12.75" hidden="1" customHeight="1" x14ac:dyDescent="0.2"/>
    <row r="34484" ht="12.75" hidden="1" customHeight="1" x14ac:dyDescent="0.2"/>
    <row r="34485" ht="12.75" hidden="1" customHeight="1" x14ac:dyDescent="0.2"/>
    <row r="34486" ht="12.75" hidden="1" customHeight="1" x14ac:dyDescent="0.2"/>
    <row r="34487" ht="12.75" hidden="1" customHeight="1" x14ac:dyDescent="0.2"/>
    <row r="34488" ht="12.75" hidden="1" customHeight="1" x14ac:dyDescent="0.2"/>
    <row r="34489" ht="12.75" hidden="1" customHeight="1" x14ac:dyDescent="0.2"/>
    <row r="34490" ht="12.75" hidden="1" customHeight="1" x14ac:dyDescent="0.2"/>
    <row r="34491" ht="12.75" hidden="1" customHeight="1" x14ac:dyDescent="0.2"/>
    <row r="34492" ht="12.75" hidden="1" customHeight="1" x14ac:dyDescent="0.2"/>
    <row r="34493" ht="12.75" hidden="1" customHeight="1" x14ac:dyDescent="0.2"/>
    <row r="34494" ht="12.75" hidden="1" customHeight="1" x14ac:dyDescent="0.2"/>
    <row r="34495" ht="12.75" hidden="1" customHeight="1" x14ac:dyDescent="0.2"/>
    <row r="34496" ht="12.75" hidden="1" customHeight="1" x14ac:dyDescent="0.2"/>
    <row r="34497" ht="12.75" hidden="1" customHeight="1" x14ac:dyDescent="0.2"/>
    <row r="34498" ht="12.75" hidden="1" customHeight="1" x14ac:dyDescent="0.2"/>
    <row r="34499" ht="12.75" hidden="1" customHeight="1" x14ac:dyDescent="0.2"/>
    <row r="34500" ht="12.75" hidden="1" customHeight="1" x14ac:dyDescent="0.2"/>
    <row r="34501" ht="12.75" hidden="1" customHeight="1" x14ac:dyDescent="0.2"/>
    <row r="34502" ht="12.75" hidden="1" customHeight="1" x14ac:dyDescent="0.2"/>
    <row r="34503" ht="12.75" hidden="1" customHeight="1" x14ac:dyDescent="0.2"/>
    <row r="34504" ht="12.75" hidden="1" customHeight="1" x14ac:dyDescent="0.2"/>
    <row r="34505" ht="12.75" hidden="1" customHeight="1" x14ac:dyDescent="0.2"/>
    <row r="34506" ht="12.75" hidden="1" customHeight="1" x14ac:dyDescent="0.2"/>
    <row r="34507" ht="12.75" hidden="1" customHeight="1" x14ac:dyDescent="0.2"/>
    <row r="34508" ht="12.75" hidden="1" customHeight="1" x14ac:dyDescent="0.2"/>
    <row r="34509" ht="12.75" hidden="1" customHeight="1" x14ac:dyDescent="0.2"/>
    <row r="34510" ht="12.75" hidden="1" customHeight="1" x14ac:dyDescent="0.2"/>
    <row r="34511" ht="12.75" hidden="1" customHeight="1" x14ac:dyDescent="0.2"/>
    <row r="34512" ht="12.75" hidden="1" customHeight="1" x14ac:dyDescent="0.2"/>
    <row r="34513" ht="12.75" hidden="1" customHeight="1" x14ac:dyDescent="0.2"/>
    <row r="34514" ht="12.75" hidden="1" customHeight="1" x14ac:dyDescent="0.2"/>
    <row r="34515" ht="12.75" hidden="1" customHeight="1" x14ac:dyDescent="0.2"/>
    <row r="34516" ht="12.75" hidden="1" customHeight="1" x14ac:dyDescent="0.2"/>
    <row r="34517" ht="12.75" hidden="1" customHeight="1" x14ac:dyDescent="0.2"/>
    <row r="34518" ht="12.75" hidden="1" customHeight="1" x14ac:dyDescent="0.2"/>
    <row r="34519" ht="12.75" hidden="1" customHeight="1" x14ac:dyDescent="0.2"/>
    <row r="34520" ht="12.75" hidden="1" customHeight="1" x14ac:dyDescent="0.2"/>
    <row r="34521" ht="12.75" hidden="1" customHeight="1" x14ac:dyDescent="0.2"/>
    <row r="34522" ht="12.75" hidden="1" customHeight="1" x14ac:dyDescent="0.2"/>
    <row r="34523" ht="12.75" hidden="1" customHeight="1" x14ac:dyDescent="0.2"/>
    <row r="34524" ht="12.75" hidden="1" customHeight="1" x14ac:dyDescent="0.2"/>
    <row r="34525" ht="12.75" hidden="1" customHeight="1" x14ac:dyDescent="0.2"/>
    <row r="34526" ht="12.75" hidden="1" customHeight="1" x14ac:dyDescent="0.2"/>
    <row r="34527" ht="12.75" hidden="1" customHeight="1" x14ac:dyDescent="0.2"/>
    <row r="34528" ht="12.75" hidden="1" customHeight="1" x14ac:dyDescent="0.2"/>
    <row r="34529" ht="12.75" hidden="1" customHeight="1" x14ac:dyDescent="0.2"/>
    <row r="34530" ht="12.75" hidden="1" customHeight="1" x14ac:dyDescent="0.2"/>
    <row r="34531" ht="12.75" hidden="1" customHeight="1" x14ac:dyDescent="0.2"/>
    <row r="34532" ht="12.75" hidden="1" customHeight="1" x14ac:dyDescent="0.2"/>
    <row r="34533" ht="12.75" hidden="1" customHeight="1" x14ac:dyDescent="0.2"/>
    <row r="34534" ht="12.75" hidden="1" customHeight="1" x14ac:dyDescent="0.2"/>
    <row r="34535" ht="12.75" hidden="1" customHeight="1" x14ac:dyDescent="0.2"/>
    <row r="34536" ht="12.75" hidden="1" customHeight="1" x14ac:dyDescent="0.2"/>
    <row r="34537" ht="12.75" hidden="1" customHeight="1" x14ac:dyDescent="0.2"/>
    <row r="34538" ht="12.75" hidden="1" customHeight="1" x14ac:dyDescent="0.2"/>
    <row r="34539" ht="12.75" hidden="1" customHeight="1" x14ac:dyDescent="0.2"/>
    <row r="34540" ht="12.75" hidden="1" customHeight="1" x14ac:dyDescent="0.2"/>
    <row r="34541" ht="12.75" hidden="1" customHeight="1" x14ac:dyDescent="0.2"/>
    <row r="34542" ht="12.75" hidden="1" customHeight="1" x14ac:dyDescent="0.2"/>
    <row r="34543" ht="12.75" hidden="1" customHeight="1" x14ac:dyDescent="0.2"/>
    <row r="34544" ht="12.75" hidden="1" customHeight="1" x14ac:dyDescent="0.2"/>
    <row r="34545" ht="12.75" hidden="1" customHeight="1" x14ac:dyDescent="0.2"/>
    <row r="34546" ht="12.75" hidden="1" customHeight="1" x14ac:dyDescent="0.2"/>
    <row r="34547" ht="12.75" hidden="1" customHeight="1" x14ac:dyDescent="0.2"/>
    <row r="34548" ht="12.75" hidden="1" customHeight="1" x14ac:dyDescent="0.2"/>
    <row r="34549" ht="12.75" hidden="1" customHeight="1" x14ac:dyDescent="0.2"/>
    <row r="34550" ht="12.75" hidden="1" customHeight="1" x14ac:dyDescent="0.2"/>
    <row r="34551" ht="12.75" hidden="1" customHeight="1" x14ac:dyDescent="0.2"/>
    <row r="34552" ht="12.75" hidden="1" customHeight="1" x14ac:dyDescent="0.2"/>
    <row r="34553" ht="12.75" hidden="1" customHeight="1" x14ac:dyDescent="0.2"/>
    <row r="34554" ht="12.75" hidden="1" customHeight="1" x14ac:dyDescent="0.2"/>
    <row r="34555" ht="12.75" hidden="1" customHeight="1" x14ac:dyDescent="0.2"/>
    <row r="34556" ht="12.75" hidden="1" customHeight="1" x14ac:dyDescent="0.2"/>
    <row r="34557" ht="12.75" hidden="1" customHeight="1" x14ac:dyDescent="0.2"/>
    <row r="34558" ht="12.75" hidden="1" customHeight="1" x14ac:dyDescent="0.2"/>
    <row r="34559" ht="12.75" hidden="1" customHeight="1" x14ac:dyDescent="0.2"/>
    <row r="34560" ht="12.75" hidden="1" customHeight="1" x14ac:dyDescent="0.2"/>
    <row r="34561" ht="12.75" hidden="1" customHeight="1" x14ac:dyDescent="0.2"/>
    <row r="34562" ht="12.75" hidden="1" customHeight="1" x14ac:dyDescent="0.2"/>
    <row r="34563" ht="12.75" hidden="1" customHeight="1" x14ac:dyDescent="0.2"/>
    <row r="34564" ht="12.75" hidden="1" customHeight="1" x14ac:dyDescent="0.2"/>
    <row r="34565" ht="12.75" hidden="1" customHeight="1" x14ac:dyDescent="0.2"/>
    <row r="34566" ht="12.75" hidden="1" customHeight="1" x14ac:dyDescent="0.2"/>
    <row r="34567" ht="12.75" hidden="1" customHeight="1" x14ac:dyDescent="0.2"/>
    <row r="34568" ht="12.75" hidden="1" customHeight="1" x14ac:dyDescent="0.2"/>
    <row r="34569" ht="12.75" hidden="1" customHeight="1" x14ac:dyDescent="0.2"/>
    <row r="34570" ht="12.75" hidden="1" customHeight="1" x14ac:dyDescent="0.2"/>
    <row r="34571" ht="12.75" hidden="1" customHeight="1" x14ac:dyDescent="0.2"/>
    <row r="34572" ht="12.75" hidden="1" customHeight="1" x14ac:dyDescent="0.2"/>
    <row r="34573" ht="12.75" hidden="1" customHeight="1" x14ac:dyDescent="0.2"/>
    <row r="34574" ht="12.75" hidden="1" customHeight="1" x14ac:dyDescent="0.2"/>
    <row r="34575" ht="12.75" hidden="1" customHeight="1" x14ac:dyDescent="0.2"/>
    <row r="34576" ht="12.75" hidden="1" customHeight="1" x14ac:dyDescent="0.2"/>
    <row r="34577" ht="12.75" hidden="1" customHeight="1" x14ac:dyDescent="0.2"/>
    <row r="34578" ht="12.75" hidden="1" customHeight="1" x14ac:dyDescent="0.2"/>
    <row r="34579" ht="12.75" hidden="1" customHeight="1" x14ac:dyDescent="0.2"/>
    <row r="34580" ht="12.75" hidden="1" customHeight="1" x14ac:dyDescent="0.2"/>
    <row r="34581" ht="12.75" hidden="1" customHeight="1" x14ac:dyDescent="0.2"/>
    <row r="34582" ht="12.75" hidden="1" customHeight="1" x14ac:dyDescent="0.2"/>
    <row r="34583" ht="12.75" hidden="1" customHeight="1" x14ac:dyDescent="0.2"/>
    <row r="34584" ht="12.75" hidden="1" customHeight="1" x14ac:dyDescent="0.2"/>
    <row r="34585" ht="12.75" hidden="1" customHeight="1" x14ac:dyDescent="0.2"/>
    <row r="34586" ht="12.75" hidden="1" customHeight="1" x14ac:dyDescent="0.2"/>
    <row r="34587" ht="12.75" hidden="1" customHeight="1" x14ac:dyDescent="0.2"/>
    <row r="34588" ht="12.75" hidden="1" customHeight="1" x14ac:dyDescent="0.2"/>
    <row r="34589" ht="12.75" hidden="1" customHeight="1" x14ac:dyDescent="0.2"/>
    <row r="34590" ht="12.75" hidden="1" customHeight="1" x14ac:dyDescent="0.2"/>
    <row r="34591" ht="12.75" hidden="1" customHeight="1" x14ac:dyDescent="0.2"/>
    <row r="34592" ht="12.75" hidden="1" customHeight="1" x14ac:dyDescent="0.2"/>
    <row r="34593" ht="12.75" hidden="1" customHeight="1" x14ac:dyDescent="0.2"/>
    <row r="34594" ht="12.75" hidden="1" customHeight="1" x14ac:dyDescent="0.2"/>
    <row r="34595" ht="12.75" hidden="1" customHeight="1" x14ac:dyDescent="0.2"/>
    <row r="34596" ht="12.75" hidden="1" customHeight="1" x14ac:dyDescent="0.2"/>
    <row r="34597" ht="12.75" hidden="1" customHeight="1" x14ac:dyDescent="0.2"/>
    <row r="34598" ht="12.75" hidden="1" customHeight="1" x14ac:dyDescent="0.2"/>
    <row r="34599" ht="12.75" hidden="1" customHeight="1" x14ac:dyDescent="0.2"/>
    <row r="34600" ht="12.75" hidden="1" customHeight="1" x14ac:dyDescent="0.2"/>
    <row r="34601" ht="12.75" hidden="1" customHeight="1" x14ac:dyDescent="0.2"/>
    <row r="34602" ht="12.75" hidden="1" customHeight="1" x14ac:dyDescent="0.2"/>
    <row r="34603" ht="12.75" hidden="1" customHeight="1" x14ac:dyDescent="0.2"/>
    <row r="34604" ht="12.75" hidden="1" customHeight="1" x14ac:dyDescent="0.2"/>
    <row r="34605" ht="12.75" hidden="1" customHeight="1" x14ac:dyDescent="0.2"/>
    <row r="34606" ht="12.75" hidden="1" customHeight="1" x14ac:dyDescent="0.2"/>
    <row r="34607" ht="12.75" hidden="1" customHeight="1" x14ac:dyDescent="0.2"/>
    <row r="34608" ht="12.75" hidden="1" customHeight="1" x14ac:dyDescent="0.2"/>
    <row r="34609" ht="12.75" hidden="1" customHeight="1" x14ac:dyDescent="0.2"/>
    <row r="34610" ht="12.75" hidden="1" customHeight="1" x14ac:dyDescent="0.2"/>
    <row r="34611" ht="12.75" hidden="1" customHeight="1" x14ac:dyDescent="0.2"/>
    <row r="34612" ht="12.75" hidden="1" customHeight="1" x14ac:dyDescent="0.2"/>
    <row r="34613" ht="12.75" hidden="1" customHeight="1" x14ac:dyDescent="0.2"/>
    <row r="34614" ht="12.75" hidden="1" customHeight="1" x14ac:dyDescent="0.2"/>
    <row r="34615" ht="12.75" hidden="1" customHeight="1" x14ac:dyDescent="0.2"/>
    <row r="34616" ht="12.75" hidden="1" customHeight="1" x14ac:dyDescent="0.2"/>
    <row r="34617" ht="12.75" hidden="1" customHeight="1" x14ac:dyDescent="0.2"/>
    <row r="34618" ht="12.75" hidden="1" customHeight="1" x14ac:dyDescent="0.2"/>
    <row r="34619" ht="12.75" hidden="1" customHeight="1" x14ac:dyDescent="0.2"/>
    <row r="34620" ht="12.75" hidden="1" customHeight="1" x14ac:dyDescent="0.2"/>
    <row r="34621" ht="12.75" hidden="1" customHeight="1" x14ac:dyDescent="0.2"/>
    <row r="34622" ht="12.75" hidden="1" customHeight="1" x14ac:dyDescent="0.2"/>
    <row r="34623" ht="12.75" hidden="1" customHeight="1" x14ac:dyDescent="0.2"/>
    <row r="34624" ht="12.75" hidden="1" customHeight="1" x14ac:dyDescent="0.2"/>
    <row r="34625" ht="12.75" hidden="1" customHeight="1" x14ac:dyDescent="0.2"/>
    <row r="34626" ht="12.75" hidden="1" customHeight="1" x14ac:dyDescent="0.2"/>
    <row r="34627" ht="12.75" hidden="1" customHeight="1" x14ac:dyDescent="0.2"/>
    <row r="34628" ht="12.75" hidden="1" customHeight="1" x14ac:dyDescent="0.2"/>
    <row r="34629" ht="12.75" hidden="1" customHeight="1" x14ac:dyDescent="0.2"/>
    <row r="34630" ht="12.75" hidden="1" customHeight="1" x14ac:dyDescent="0.2"/>
    <row r="34631" ht="12.75" hidden="1" customHeight="1" x14ac:dyDescent="0.2"/>
    <row r="34632" ht="12.75" hidden="1" customHeight="1" x14ac:dyDescent="0.2"/>
    <row r="34633" ht="12.75" hidden="1" customHeight="1" x14ac:dyDescent="0.2"/>
    <row r="34634" ht="12.75" hidden="1" customHeight="1" x14ac:dyDescent="0.2"/>
    <row r="34635" ht="12.75" hidden="1" customHeight="1" x14ac:dyDescent="0.2"/>
    <row r="34636" ht="12.75" hidden="1" customHeight="1" x14ac:dyDescent="0.2"/>
    <row r="34637" ht="12.75" hidden="1" customHeight="1" x14ac:dyDescent="0.2"/>
    <row r="34638" ht="12.75" hidden="1" customHeight="1" x14ac:dyDescent="0.2"/>
    <row r="34639" ht="12.75" hidden="1" customHeight="1" x14ac:dyDescent="0.2"/>
    <row r="34640" ht="12.75" hidden="1" customHeight="1" x14ac:dyDescent="0.2"/>
    <row r="34641" ht="12.75" hidden="1" customHeight="1" x14ac:dyDescent="0.2"/>
    <row r="34642" ht="12.75" hidden="1" customHeight="1" x14ac:dyDescent="0.2"/>
    <row r="34643" ht="12.75" hidden="1" customHeight="1" x14ac:dyDescent="0.2"/>
    <row r="34644" ht="12.75" hidden="1" customHeight="1" x14ac:dyDescent="0.2"/>
    <row r="34645" ht="12.75" hidden="1" customHeight="1" x14ac:dyDescent="0.2"/>
    <row r="34646" ht="12.75" hidden="1" customHeight="1" x14ac:dyDescent="0.2"/>
    <row r="34647" ht="12.75" hidden="1" customHeight="1" x14ac:dyDescent="0.2"/>
    <row r="34648" ht="12.75" hidden="1" customHeight="1" x14ac:dyDescent="0.2"/>
    <row r="34649" ht="12.75" hidden="1" customHeight="1" x14ac:dyDescent="0.2"/>
    <row r="34650" ht="12.75" hidden="1" customHeight="1" x14ac:dyDescent="0.2"/>
    <row r="34651" ht="12.75" hidden="1" customHeight="1" x14ac:dyDescent="0.2"/>
    <row r="34652" ht="12.75" hidden="1" customHeight="1" x14ac:dyDescent="0.2"/>
    <row r="34653" ht="12.75" hidden="1" customHeight="1" x14ac:dyDescent="0.2"/>
    <row r="34654" ht="12.75" hidden="1" customHeight="1" x14ac:dyDescent="0.2"/>
    <row r="34655" ht="12.75" hidden="1" customHeight="1" x14ac:dyDescent="0.2"/>
    <row r="34656" ht="12.75" hidden="1" customHeight="1" x14ac:dyDescent="0.2"/>
    <row r="34657" ht="12.75" hidden="1" customHeight="1" x14ac:dyDescent="0.2"/>
    <row r="34658" ht="12.75" hidden="1" customHeight="1" x14ac:dyDescent="0.2"/>
    <row r="34659" ht="12.75" hidden="1" customHeight="1" x14ac:dyDescent="0.2"/>
    <row r="34660" ht="12.75" hidden="1" customHeight="1" x14ac:dyDescent="0.2"/>
    <row r="34661" ht="12.75" hidden="1" customHeight="1" x14ac:dyDescent="0.2"/>
    <row r="34662" ht="12.75" hidden="1" customHeight="1" x14ac:dyDescent="0.2"/>
    <row r="34663" ht="12.75" hidden="1" customHeight="1" x14ac:dyDescent="0.2"/>
    <row r="34664" ht="12.75" hidden="1" customHeight="1" x14ac:dyDescent="0.2"/>
    <row r="34665" ht="12.75" hidden="1" customHeight="1" x14ac:dyDescent="0.2"/>
    <row r="34666" ht="12.75" hidden="1" customHeight="1" x14ac:dyDescent="0.2"/>
    <row r="34667" ht="12.75" hidden="1" customHeight="1" x14ac:dyDescent="0.2"/>
    <row r="34668" ht="12.75" hidden="1" customHeight="1" x14ac:dyDescent="0.2"/>
    <row r="34669" ht="12.75" hidden="1" customHeight="1" x14ac:dyDescent="0.2"/>
    <row r="34670" ht="12.75" hidden="1" customHeight="1" x14ac:dyDescent="0.2"/>
    <row r="34671" ht="12.75" hidden="1" customHeight="1" x14ac:dyDescent="0.2"/>
    <row r="34672" ht="12.75" hidden="1" customHeight="1" x14ac:dyDescent="0.2"/>
    <row r="34673" ht="12.75" hidden="1" customHeight="1" x14ac:dyDescent="0.2"/>
    <row r="34674" ht="12.75" hidden="1" customHeight="1" x14ac:dyDescent="0.2"/>
    <row r="34675" ht="12.75" hidden="1" customHeight="1" x14ac:dyDescent="0.2"/>
    <row r="34676" ht="12.75" hidden="1" customHeight="1" x14ac:dyDescent="0.2"/>
    <row r="34677" ht="12.75" hidden="1" customHeight="1" x14ac:dyDescent="0.2"/>
    <row r="34678" ht="12.75" hidden="1" customHeight="1" x14ac:dyDescent="0.2"/>
    <row r="34679" ht="12.75" hidden="1" customHeight="1" x14ac:dyDescent="0.2"/>
    <row r="34680" ht="12.75" hidden="1" customHeight="1" x14ac:dyDescent="0.2"/>
    <row r="34681" ht="12.75" hidden="1" customHeight="1" x14ac:dyDescent="0.2"/>
    <row r="34682" ht="12.75" hidden="1" customHeight="1" x14ac:dyDescent="0.2"/>
    <row r="34683" ht="12.75" hidden="1" customHeight="1" x14ac:dyDescent="0.2"/>
    <row r="34684" ht="12.75" hidden="1" customHeight="1" x14ac:dyDescent="0.2"/>
    <row r="34685" ht="12.75" hidden="1" customHeight="1" x14ac:dyDescent="0.2"/>
    <row r="34686" ht="12.75" hidden="1" customHeight="1" x14ac:dyDescent="0.2"/>
    <row r="34687" ht="12.75" hidden="1" customHeight="1" x14ac:dyDescent="0.2"/>
    <row r="34688" ht="12.75" hidden="1" customHeight="1" x14ac:dyDescent="0.2"/>
    <row r="34689" ht="12.75" hidden="1" customHeight="1" x14ac:dyDescent="0.2"/>
    <row r="34690" ht="12.75" hidden="1" customHeight="1" x14ac:dyDescent="0.2"/>
    <row r="34691" ht="12.75" hidden="1" customHeight="1" x14ac:dyDescent="0.2"/>
    <row r="34692" ht="12.75" hidden="1" customHeight="1" x14ac:dyDescent="0.2"/>
    <row r="34693" ht="12.75" hidden="1" customHeight="1" x14ac:dyDescent="0.2"/>
    <row r="34694" ht="12.75" hidden="1" customHeight="1" x14ac:dyDescent="0.2"/>
    <row r="34695" ht="12.75" hidden="1" customHeight="1" x14ac:dyDescent="0.2"/>
    <row r="34696" ht="12.75" hidden="1" customHeight="1" x14ac:dyDescent="0.2"/>
    <row r="34697" ht="12.75" hidden="1" customHeight="1" x14ac:dyDescent="0.2"/>
    <row r="34698" ht="12.75" hidden="1" customHeight="1" x14ac:dyDescent="0.2"/>
    <row r="34699" ht="12.75" hidden="1" customHeight="1" x14ac:dyDescent="0.2"/>
    <row r="34700" ht="12.75" hidden="1" customHeight="1" x14ac:dyDescent="0.2"/>
    <row r="34701" ht="12.75" hidden="1" customHeight="1" x14ac:dyDescent="0.2"/>
    <row r="34702" ht="12.75" hidden="1" customHeight="1" x14ac:dyDescent="0.2"/>
    <row r="34703" ht="12.75" hidden="1" customHeight="1" x14ac:dyDescent="0.2"/>
    <row r="34704" ht="12.75" hidden="1" customHeight="1" x14ac:dyDescent="0.2"/>
    <row r="34705" ht="12.75" hidden="1" customHeight="1" x14ac:dyDescent="0.2"/>
    <row r="34706" ht="12.75" hidden="1" customHeight="1" x14ac:dyDescent="0.2"/>
    <row r="34707" ht="12.75" hidden="1" customHeight="1" x14ac:dyDescent="0.2"/>
    <row r="34708" ht="12.75" hidden="1" customHeight="1" x14ac:dyDescent="0.2"/>
    <row r="34709" ht="12.75" hidden="1" customHeight="1" x14ac:dyDescent="0.2"/>
    <row r="34710" ht="12.75" hidden="1" customHeight="1" x14ac:dyDescent="0.2"/>
    <row r="34711" ht="12.75" hidden="1" customHeight="1" x14ac:dyDescent="0.2"/>
    <row r="34712" ht="12.75" hidden="1" customHeight="1" x14ac:dyDescent="0.2"/>
    <row r="34713" ht="12.75" hidden="1" customHeight="1" x14ac:dyDescent="0.2"/>
    <row r="34714" ht="12.75" hidden="1" customHeight="1" x14ac:dyDescent="0.2"/>
    <row r="34715" ht="12.75" hidden="1" customHeight="1" x14ac:dyDescent="0.2"/>
    <row r="34716" ht="12.75" hidden="1" customHeight="1" x14ac:dyDescent="0.2"/>
    <row r="34717" ht="12.75" hidden="1" customHeight="1" x14ac:dyDescent="0.2"/>
    <row r="34718" ht="12.75" hidden="1" customHeight="1" x14ac:dyDescent="0.2"/>
    <row r="34719" ht="12.75" hidden="1" customHeight="1" x14ac:dyDescent="0.2"/>
    <row r="34720" ht="12.75" hidden="1" customHeight="1" x14ac:dyDescent="0.2"/>
    <row r="34721" ht="12.75" hidden="1" customHeight="1" x14ac:dyDescent="0.2"/>
    <row r="34722" ht="12.75" hidden="1" customHeight="1" x14ac:dyDescent="0.2"/>
    <row r="34723" ht="12.75" hidden="1" customHeight="1" x14ac:dyDescent="0.2"/>
    <row r="34724" ht="12.75" hidden="1" customHeight="1" x14ac:dyDescent="0.2"/>
    <row r="34725" ht="12.75" hidden="1" customHeight="1" x14ac:dyDescent="0.2"/>
    <row r="34726" ht="12.75" hidden="1" customHeight="1" x14ac:dyDescent="0.2"/>
    <row r="34727" ht="12.75" hidden="1" customHeight="1" x14ac:dyDescent="0.2"/>
    <row r="34728" ht="12.75" hidden="1" customHeight="1" x14ac:dyDescent="0.2"/>
    <row r="34729" ht="12.75" hidden="1" customHeight="1" x14ac:dyDescent="0.2"/>
    <row r="34730" ht="12.75" hidden="1" customHeight="1" x14ac:dyDescent="0.2"/>
    <row r="34731" ht="12.75" hidden="1" customHeight="1" x14ac:dyDescent="0.2"/>
    <row r="34732" ht="12.75" hidden="1" customHeight="1" x14ac:dyDescent="0.2"/>
    <row r="34733" ht="12.75" hidden="1" customHeight="1" x14ac:dyDescent="0.2"/>
    <row r="34734" ht="12.75" hidden="1" customHeight="1" x14ac:dyDescent="0.2"/>
    <row r="34735" ht="12.75" hidden="1" customHeight="1" x14ac:dyDescent="0.2"/>
    <row r="34736" ht="12.75" hidden="1" customHeight="1" x14ac:dyDescent="0.2"/>
    <row r="34737" ht="12.75" hidden="1" customHeight="1" x14ac:dyDescent="0.2"/>
    <row r="34738" ht="12.75" hidden="1" customHeight="1" x14ac:dyDescent="0.2"/>
    <row r="34739" ht="12.75" hidden="1" customHeight="1" x14ac:dyDescent="0.2"/>
    <row r="34740" ht="12.75" hidden="1" customHeight="1" x14ac:dyDescent="0.2"/>
    <row r="34741" ht="12.75" hidden="1" customHeight="1" x14ac:dyDescent="0.2"/>
    <row r="34742" ht="12.75" hidden="1" customHeight="1" x14ac:dyDescent="0.2"/>
    <row r="34743" ht="12.75" hidden="1" customHeight="1" x14ac:dyDescent="0.2"/>
    <row r="34744" ht="12.75" hidden="1" customHeight="1" x14ac:dyDescent="0.2"/>
    <row r="34745" ht="12.75" hidden="1" customHeight="1" x14ac:dyDescent="0.2"/>
    <row r="34746" ht="12.75" hidden="1" customHeight="1" x14ac:dyDescent="0.2"/>
    <row r="34747" ht="12.75" hidden="1" customHeight="1" x14ac:dyDescent="0.2"/>
    <row r="34748" ht="12.75" hidden="1" customHeight="1" x14ac:dyDescent="0.2"/>
    <row r="34749" ht="12.75" hidden="1" customHeight="1" x14ac:dyDescent="0.2"/>
    <row r="34750" ht="12.75" hidden="1" customHeight="1" x14ac:dyDescent="0.2"/>
    <row r="34751" ht="12.75" hidden="1" customHeight="1" x14ac:dyDescent="0.2"/>
    <row r="34752" ht="12.75" hidden="1" customHeight="1" x14ac:dyDescent="0.2"/>
    <row r="34753" ht="12.75" hidden="1" customHeight="1" x14ac:dyDescent="0.2"/>
    <row r="34754" ht="12.75" hidden="1" customHeight="1" x14ac:dyDescent="0.2"/>
    <row r="34755" ht="12.75" hidden="1" customHeight="1" x14ac:dyDescent="0.2"/>
    <row r="34756" ht="12.75" hidden="1" customHeight="1" x14ac:dyDescent="0.2"/>
    <row r="34757" ht="12.75" hidden="1" customHeight="1" x14ac:dyDescent="0.2"/>
    <row r="34758" ht="12.75" hidden="1" customHeight="1" x14ac:dyDescent="0.2"/>
    <row r="34759" ht="12.75" hidden="1" customHeight="1" x14ac:dyDescent="0.2"/>
    <row r="34760" ht="12.75" hidden="1" customHeight="1" x14ac:dyDescent="0.2"/>
    <row r="34761" ht="12.75" hidden="1" customHeight="1" x14ac:dyDescent="0.2"/>
    <row r="34762" ht="12.75" hidden="1" customHeight="1" x14ac:dyDescent="0.2"/>
    <row r="34763" ht="12.75" hidden="1" customHeight="1" x14ac:dyDescent="0.2"/>
    <row r="34764" ht="12.75" hidden="1" customHeight="1" x14ac:dyDescent="0.2"/>
    <row r="34765" ht="12.75" hidden="1" customHeight="1" x14ac:dyDescent="0.2"/>
    <row r="34766" ht="12.75" hidden="1" customHeight="1" x14ac:dyDescent="0.2"/>
    <row r="34767" ht="12.75" hidden="1" customHeight="1" x14ac:dyDescent="0.2"/>
    <row r="34768" ht="12.75" hidden="1" customHeight="1" x14ac:dyDescent="0.2"/>
    <row r="34769" ht="12.75" hidden="1" customHeight="1" x14ac:dyDescent="0.2"/>
    <row r="34770" ht="12.75" hidden="1" customHeight="1" x14ac:dyDescent="0.2"/>
    <row r="34771" ht="12.75" hidden="1" customHeight="1" x14ac:dyDescent="0.2"/>
    <row r="34772" ht="12.75" hidden="1" customHeight="1" x14ac:dyDescent="0.2"/>
    <row r="34773" ht="12.75" hidden="1" customHeight="1" x14ac:dyDescent="0.2"/>
    <row r="34774" ht="12.75" hidden="1" customHeight="1" x14ac:dyDescent="0.2"/>
    <row r="34775" ht="12.75" hidden="1" customHeight="1" x14ac:dyDescent="0.2"/>
    <row r="34776" ht="12.75" hidden="1" customHeight="1" x14ac:dyDescent="0.2"/>
    <row r="34777" ht="12.75" hidden="1" customHeight="1" x14ac:dyDescent="0.2"/>
    <row r="34778" ht="12.75" hidden="1" customHeight="1" x14ac:dyDescent="0.2"/>
    <row r="34779" ht="12.75" hidden="1" customHeight="1" x14ac:dyDescent="0.2"/>
    <row r="34780" ht="12.75" hidden="1" customHeight="1" x14ac:dyDescent="0.2"/>
    <row r="34781" ht="12.75" hidden="1" customHeight="1" x14ac:dyDescent="0.2"/>
    <row r="34782" ht="12.75" hidden="1" customHeight="1" x14ac:dyDescent="0.2"/>
    <row r="34783" ht="12.75" hidden="1" customHeight="1" x14ac:dyDescent="0.2"/>
    <row r="34784" ht="12.75" hidden="1" customHeight="1" x14ac:dyDescent="0.2"/>
    <row r="34785" ht="12.75" hidden="1" customHeight="1" x14ac:dyDescent="0.2"/>
    <row r="34786" ht="12.75" hidden="1" customHeight="1" x14ac:dyDescent="0.2"/>
    <row r="34787" ht="12.75" hidden="1" customHeight="1" x14ac:dyDescent="0.2"/>
    <row r="34788" ht="12.75" hidden="1" customHeight="1" x14ac:dyDescent="0.2"/>
    <row r="34789" ht="12.75" hidden="1" customHeight="1" x14ac:dyDescent="0.2"/>
    <row r="34790" ht="12.75" hidden="1" customHeight="1" x14ac:dyDescent="0.2"/>
    <row r="34791" ht="12.75" hidden="1" customHeight="1" x14ac:dyDescent="0.2"/>
    <row r="34792" ht="12.75" hidden="1" customHeight="1" x14ac:dyDescent="0.2"/>
    <row r="34793" ht="12.75" hidden="1" customHeight="1" x14ac:dyDescent="0.2"/>
    <row r="34794" ht="12.75" hidden="1" customHeight="1" x14ac:dyDescent="0.2"/>
    <row r="34795" ht="12.75" hidden="1" customHeight="1" x14ac:dyDescent="0.2"/>
    <row r="34796" ht="12.75" hidden="1" customHeight="1" x14ac:dyDescent="0.2"/>
    <row r="34797" ht="12.75" hidden="1" customHeight="1" x14ac:dyDescent="0.2"/>
    <row r="34798" ht="12.75" hidden="1" customHeight="1" x14ac:dyDescent="0.2"/>
    <row r="34799" ht="12.75" hidden="1" customHeight="1" x14ac:dyDescent="0.2"/>
    <row r="34800" ht="12.75" hidden="1" customHeight="1" x14ac:dyDescent="0.2"/>
    <row r="34801" ht="12.75" hidden="1" customHeight="1" x14ac:dyDescent="0.2"/>
    <row r="34802" ht="12.75" hidden="1" customHeight="1" x14ac:dyDescent="0.2"/>
    <row r="34803" ht="12.75" hidden="1" customHeight="1" x14ac:dyDescent="0.2"/>
    <row r="34804" ht="12.75" hidden="1" customHeight="1" x14ac:dyDescent="0.2"/>
    <row r="34805" ht="12.75" hidden="1" customHeight="1" x14ac:dyDescent="0.2"/>
    <row r="34806" ht="12.75" hidden="1" customHeight="1" x14ac:dyDescent="0.2"/>
    <row r="34807" ht="12.75" hidden="1" customHeight="1" x14ac:dyDescent="0.2"/>
    <row r="34808" ht="12.75" hidden="1" customHeight="1" x14ac:dyDescent="0.2"/>
    <row r="34809" ht="12.75" hidden="1" customHeight="1" x14ac:dyDescent="0.2"/>
    <row r="34810" ht="12.75" hidden="1" customHeight="1" x14ac:dyDescent="0.2"/>
    <row r="34811" ht="12.75" hidden="1" customHeight="1" x14ac:dyDescent="0.2"/>
    <row r="34812" ht="12.75" hidden="1" customHeight="1" x14ac:dyDescent="0.2"/>
    <row r="34813" ht="12.75" hidden="1" customHeight="1" x14ac:dyDescent="0.2"/>
    <row r="34814" ht="12.75" hidden="1" customHeight="1" x14ac:dyDescent="0.2"/>
    <row r="34815" ht="12.75" hidden="1" customHeight="1" x14ac:dyDescent="0.2"/>
    <row r="34816" ht="12.75" hidden="1" customHeight="1" x14ac:dyDescent="0.2"/>
    <row r="34817" ht="12.75" hidden="1" customHeight="1" x14ac:dyDescent="0.2"/>
    <row r="34818" ht="12.75" hidden="1" customHeight="1" x14ac:dyDescent="0.2"/>
    <row r="34819" ht="12.75" hidden="1" customHeight="1" x14ac:dyDescent="0.2"/>
    <row r="34820" ht="12.75" hidden="1" customHeight="1" x14ac:dyDescent="0.2"/>
    <row r="34821" ht="12.75" hidden="1" customHeight="1" x14ac:dyDescent="0.2"/>
    <row r="34822" ht="12.75" hidden="1" customHeight="1" x14ac:dyDescent="0.2"/>
    <row r="34823" ht="12.75" hidden="1" customHeight="1" x14ac:dyDescent="0.2"/>
    <row r="34824" ht="12.75" hidden="1" customHeight="1" x14ac:dyDescent="0.2"/>
    <row r="34825" ht="12.75" hidden="1" customHeight="1" x14ac:dyDescent="0.2"/>
    <row r="34826" ht="12.75" hidden="1" customHeight="1" x14ac:dyDescent="0.2"/>
    <row r="34827" ht="12.75" hidden="1" customHeight="1" x14ac:dyDescent="0.2"/>
    <row r="34828" ht="12.75" hidden="1" customHeight="1" x14ac:dyDescent="0.2"/>
    <row r="34829" ht="12.75" hidden="1" customHeight="1" x14ac:dyDescent="0.2"/>
    <row r="34830" ht="12.75" hidden="1" customHeight="1" x14ac:dyDescent="0.2"/>
    <row r="34831" ht="12.75" hidden="1" customHeight="1" x14ac:dyDescent="0.2"/>
    <row r="34832" ht="12.75" hidden="1" customHeight="1" x14ac:dyDescent="0.2"/>
    <row r="34833" ht="12.75" hidden="1" customHeight="1" x14ac:dyDescent="0.2"/>
    <row r="34834" ht="12.75" hidden="1" customHeight="1" x14ac:dyDescent="0.2"/>
    <row r="34835" ht="12.75" hidden="1" customHeight="1" x14ac:dyDescent="0.2"/>
    <row r="34836" ht="12.75" hidden="1" customHeight="1" x14ac:dyDescent="0.2"/>
    <row r="34837" ht="12.75" hidden="1" customHeight="1" x14ac:dyDescent="0.2"/>
    <row r="34838" ht="12.75" hidden="1" customHeight="1" x14ac:dyDescent="0.2"/>
    <row r="34839" ht="12.75" hidden="1" customHeight="1" x14ac:dyDescent="0.2"/>
    <row r="34840" ht="12.75" hidden="1" customHeight="1" x14ac:dyDescent="0.2"/>
    <row r="34841" ht="12.75" hidden="1" customHeight="1" x14ac:dyDescent="0.2"/>
    <row r="34842" ht="12.75" hidden="1" customHeight="1" x14ac:dyDescent="0.2"/>
    <row r="34843" ht="12.75" hidden="1" customHeight="1" x14ac:dyDescent="0.2"/>
    <row r="34844" ht="12.75" hidden="1" customHeight="1" x14ac:dyDescent="0.2"/>
    <row r="34845" ht="12.75" hidden="1" customHeight="1" x14ac:dyDescent="0.2"/>
    <row r="34846" ht="12.75" hidden="1" customHeight="1" x14ac:dyDescent="0.2"/>
    <row r="34847" ht="12.75" hidden="1" customHeight="1" x14ac:dyDescent="0.2"/>
    <row r="34848" ht="12.75" hidden="1" customHeight="1" x14ac:dyDescent="0.2"/>
    <row r="34849" ht="12.75" hidden="1" customHeight="1" x14ac:dyDescent="0.2"/>
    <row r="34850" ht="12.75" hidden="1" customHeight="1" x14ac:dyDescent="0.2"/>
    <row r="34851" ht="12.75" hidden="1" customHeight="1" x14ac:dyDescent="0.2"/>
    <row r="34852" ht="12.75" hidden="1" customHeight="1" x14ac:dyDescent="0.2"/>
    <row r="34853" ht="12.75" hidden="1" customHeight="1" x14ac:dyDescent="0.2"/>
    <row r="34854" ht="12.75" hidden="1" customHeight="1" x14ac:dyDescent="0.2"/>
    <row r="34855" ht="12.75" hidden="1" customHeight="1" x14ac:dyDescent="0.2"/>
    <row r="34856" ht="12.75" hidden="1" customHeight="1" x14ac:dyDescent="0.2"/>
    <row r="34857" ht="12.75" hidden="1" customHeight="1" x14ac:dyDescent="0.2"/>
    <row r="34858" ht="12.75" hidden="1" customHeight="1" x14ac:dyDescent="0.2"/>
    <row r="34859" ht="12.75" hidden="1" customHeight="1" x14ac:dyDescent="0.2"/>
    <row r="34860" ht="12.75" hidden="1" customHeight="1" x14ac:dyDescent="0.2"/>
    <row r="34861" ht="12.75" hidden="1" customHeight="1" x14ac:dyDescent="0.2"/>
    <row r="34862" ht="12.75" hidden="1" customHeight="1" x14ac:dyDescent="0.2"/>
    <row r="34863" ht="12.75" hidden="1" customHeight="1" x14ac:dyDescent="0.2"/>
    <row r="34864" ht="12.75" hidden="1" customHeight="1" x14ac:dyDescent="0.2"/>
    <row r="34865" ht="12.75" hidden="1" customHeight="1" x14ac:dyDescent="0.2"/>
    <row r="34866" ht="12.75" hidden="1" customHeight="1" x14ac:dyDescent="0.2"/>
    <row r="34867" ht="12.75" hidden="1" customHeight="1" x14ac:dyDescent="0.2"/>
    <row r="34868" ht="12.75" hidden="1" customHeight="1" x14ac:dyDescent="0.2"/>
    <row r="34869" ht="12.75" hidden="1" customHeight="1" x14ac:dyDescent="0.2"/>
    <row r="34870" ht="12.75" hidden="1" customHeight="1" x14ac:dyDescent="0.2"/>
    <row r="34871" ht="12.75" hidden="1" customHeight="1" x14ac:dyDescent="0.2"/>
    <row r="34872" ht="12.75" hidden="1" customHeight="1" x14ac:dyDescent="0.2"/>
    <row r="34873" ht="12.75" hidden="1" customHeight="1" x14ac:dyDescent="0.2"/>
    <row r="34874" ht="12.75" hidden="1" customHeight="1" x14ac:dyDescent="0.2"/>
    <row r="34875" ht="12.75" hidden="1" customHeight="1" x14ac:dyDescent="0.2"/>
    <row r="34876" ht="12.75" hidden="1" customHeight="1" x14ac:dyDescent="0.2"/>
    <row r="34877" ht="12.75" hidden="1" customHeight="1" x14ac:dyDescent="0.2"/>
    <row r="34878" ht="12.75" hidden="1" customHeight="1" x14ac:dyDescent="0.2"/>
    <row r="34879" ht="12.75" hidden="1" customHeight="1" x14ac:dyDescent="0.2"/>
    <row r="34880" ht="12.75" hidden="1" customHeight="1" x14ac:dyDescent="0.2"/>
    <row r="34881" ht="12.75" hidden="1" customHeight="1" x14ac:dyDescent="0.2"/>
    <row r="34882" ht="12.75" hidden="1" customHeight="1" x14ac:dyDescent="0.2"/>
    <row r="34883" ht="12.75" hidden="1" customHeight="1" x14ac:dyDescent="0.2"/>
    <row r="34884" ht="12.75" hidden="1" customHeight="1" x14ac:dyDescent="0.2"/>
    <row r="34885" ht="12.75" hidden="1" customHeight="1" x14ac:dyDescent="0.2"/>
    <row r="34886" ht="12.75" hidden="1" customHeight="1" x14ac:dyDescent="0.2"/>
    <row r="34887" ht="12.75" hidden="1" customHeight="1" x14ac:dyDescent="0.2"/>
    <row r="34888" ht="12.75" hidden="1" customHeight="1" x14ac:dyDescent="0.2"/>
    <row r="34889" ht="12.75" hidden="1" customHeight="1" x14ac:dyDescent="0.2"/>
    <row r="34890" ht="12.75" hidden="1" customHeight="1" x14ac:dyDescent="0.2"/>
    <row r="34891" ht="12.75" hidden="1" customHeight="1" x14ac:dyDescent="0.2"/>
    <row r="34892" ht="12.75" hidden="1" customHeight="1" x14ac:dyDescent="0.2"/>
    <row r="34893" ht="12.75" hidden="1" customHeight="1" x14ac:dyDescent="0.2"/>
    <row r="34894" ht="12.75" hidden="1" customHeight="1" x14ac:dyDescent="0.2"/>
    <row r="34895" ht="12.75" hidden="1" customHeight="1" x14ac:dyDescent="0.2"/>
    <row r="34896" ht="12.75" hidden="1" customHeight="1" x14ac:dyDescent="0.2"/>
    <row r="34897" ht="12.75" hidden="1" customHeight="1" x14ac:dyDescent="0.2"/>
    <row r="34898" ht="12.75" hidden="1" customHeight="1" x14ac:dyDescent="0.2"/>
    <row r="34899" ht="12.75" hidden="1" customHeight="1" x14ac:dyDescent="0.2"/>
    <row r="34900" ht="12.75" hidden="1" customHeight="1" x14ac:dyDescent="0.2"/>
    <row r="34901" ht="12.75" hidden="1" customHeight="1" x14ac:dyDescent="0.2"/>
    <row r="34902" ht="12.75" hidden="1" customHeight="1" x14ac:dyDescent="0.2"/>
    <row r="34903" ht="12.75" hidden="1" customHeight="1" x14ac:dyDescent="0.2"/>
    <row r="34904" ht="12.75" hidden="1" customHeight="1" x14ac:dyDescent="0.2"/>
    <row r="34905" ht="12.75" hidden="1" customHeight="1" x14ac:dyDescent="0.2"/>
    <row r="34906" ht="12.75" hidden="1" customHeight="1" x14ac:dyDescent="0.2"/>
    <row r="34907" ht="12.75" hidden="1" customHeight="1" x14ac:dyDescent="0.2"/>
    <row r="34908" ht="12.75" hidden="1" customHeight="1" x14ac:dyDescent="0.2"/>
    <row r="34909" ht="12.75" hidden="1" customHeight="1" x14ac:dyDescent="0.2"/>
    <row r="34910" ht="12.75" hidden="1" customHeight="1" x14ac:dyDescent="0.2"/>
    <row r="34911" ht="12.75" hidden="1" customHeight="1" x14ac:dyDescent="0.2"/>
    <row r="34912" ht="12.75" hidden="1" customHeight="1" x14ac:dyDescent="0.2"/>
    <row r="34913" ht="12.75" hidden="1" customHeight="1" x14ac:dyDescent="0.2"/>
    <row r="34914" ht="12.75" hidden="1" customHeight="1" x14ac:dyDescent="0.2"/>
    <row r="34915" ht="12.75" hidden="1" customHeight="1" x14ac:dyDescent="0.2"/>
    <row r="34916" ht="12.75" hidden="1" customHeight="1" x14ac:dyDescent="0.2"/>
    <row r="34917" ht="12.75" hidden="1" customHeight="1" x14ac:dyDescent="0.2"/>
    <row r="34918" ht="12.75" hidden="1" customHeight="1" x14ac:dyDescent="0.2"/>
    <row r="34919" ht="12.75" hidden="1" customHeight="1" x14ac:dyDescent="0.2"/>
    <row r="34920" ht="12.75" hidden="1" customHeight="1" x14ac:dyDescent="0.2"/>
    <row r="34921" ht="12.75" hidden="1" customHeight="1" x14ac:dyDescent="0.2"/>
    <row r="34922" ht="12.75" hidden="1" customHeight="1" x14ac:dyDescent="0.2"/>
    <row r="34923" ht="12.75" hidden="1" customHeight="1" x14ac:dyDescent="0.2"/>
    <row r="34924" ht="12.75" hidden="1" customHeight="1" x14ac:dyDescent="0.2"/>
    <row r="34925" ht="12.75" hidden="1" customHeight="1" x14ac:dyDescent="0.2"/>
    <row r="34926" ht="12.75" hidden="1" customHeight="1" x14ac:dyDescent="0.2"/>
    <row r="34927" ht="12.75" hidden="1" customHeight="1" x14ac:dyDescent="0.2"/>
    <row r="34928" ht="12.75" hidden="1" customHeight="1" x14ac:dyDescent="0.2"/>
    <row r="34929" ht="12.75" hidden="1" customHeight="1" x14ac:dyDescent="0.2"/>
    <row r="34930" ht="12.75" hidden="1" customHeight="1" x14ac:dyDescent="0.2"/>
    <row r="34931" ht="12.75" hidden="1" customHeight="1" x14ac:dyDescent="0.2"/>
    <row r="34932" ht="12.75" hidden="1" customHeight="1" x14ac:dyDescent="0.2"/>
    <row r="34933" ht="12.75" hidden="1" customHeight="1" x14ac:dyDescent="0.2"/>
    <row r="34934" ht="12.75" hidden="1" customHeight="1" x14ac:dyDescent="0.2"/>
    <row r="34935" ht="12.75" hidden="1" customHeight="1" x14ac:dyDescent="0.2"/>
    <row r="34936" ht="12.75" hidden="1" customHeight="1" x14ac:dyDescent="0.2"/>
    <row r="34937" ht="12.75" hidden="1" customHeight="1" x14ac:dyDescent="0.2"/>
    <row r="34938" ht="12.75" hidden="1" customHeight="1" x14ac:dyDescent="0.2"/>
    <row r="34939" ht="12.75" hidden="1" customHeight="1" x14ac:dyDescent="0.2"/>
    <row r="34940" ht="12.75" hidden="1" customHeight="1" x14ac:dyDescent="0.2"/>
    <row r="34941" ht="12.75" hidden="1" customHeight="1" x14ac:dyDescent="0.2"/>
    <row r="34942" ht="12.75" hidden="1" customHeight="1" x14ac:dyDescent="0.2"/>
    <row r="34943" ht="12.75" hidden="1" customHeight="1" x14ac:dyDescent="0.2"/>
    <row r="34944" ht="12.75" hidden="1" customHeight="1" x14ac:dyDescent="0.2"/>
    <row r="34945" ht="12.75" hidden="1" customHeight="1" x14ac:dyDescent="0.2"/>
    <row r="34946" ht="12.75" hidden="1" customHeight="1" x14ac:dyDescent="0.2"/>
    <row r="34947" ht="12.75" hidden="1" customHeight="1" x14ac:dyDescent="0.2"/>
    <row r="34948" ht="12.75" hidden="1" customHeight="1" x14ac:dyDescent="0.2"/>
    <row r="34949" ht="12.75" hidden="1" customHeight="1" x14ac:dyDescent="0.2"/>
    <row r="34950" ht="12.75" hidden="1" customHeight="1" x14ac:dyDescent="0.2"/>
    <row r="34951" ht="12.75" hidden="1" customHeight="1" x14ac:dyDescent="0.2"/>
    <row r="34952" ht="12.75" hidden="1" customHeight="1" x14ac:dyDescent="0.2"/>
    <row r="34953" ht="12.75" hidden="1" customHeight="1" x14ac:dyDescent="0.2"/>
    <row r="34954" ht="12.75" hidden="1" customHeight="1" x14ac:dyDescent="0.2"/>
    <row r="34955" ht="12.75" hidden="1" customHeight="1" x14ac:dyDescent="0.2"/>
    <row r="34956" ht="12.75" hidden="1" customHeight="1" x14ac:dyDescent="0.2"/>
    <row r="34957" ht="12.75" hidden="1" customHeight="1" x14ac:dyDescent="0.2"/>
    <row r="34958" ht="12.75" hidden="1" customHeight="1" x14ac:dyDescent="0.2"/>
    <row r="34959" ht="12.75" hidden="1" customHeight="1" x14ac:dyDescent="0.2"/>
    <row r="34960" ht="12.75" hidden="1" customHeight="1" x14ac:dyDescent="0.2"/>
    <row r="34961" ht="12.75" hidden="1" customHeight="1" x14ac:dyDescent="0.2"/>
    <row r="34962" ht="12.75" hidden="1" customHeight="1" x14ac:dyDescent="0.2"/>
    <row r="34963" ht="12.75" hidden="1" customHeight="1" x14ac:dyDescent="0.2"/>
    <row r="34964" ht="12.75" hidden="1" customHeight="1" x14ac:dyDescent="0.2"/>
    <row r="34965" ht="12.75" hidden="1" customHeight="1" x14ac:dyDescent="0.2"/>
    <row r="34966" ht="12.75" hidden="1" customHeight="1" x14ac:dyDescent="0.2"/>
    <row r="34967" ht="12.75" hidden="1" customHeight="1" x14ac:dyDescent="0.2"/>
    <row r="34968" ht="12.75" hidden="1" customHeight="1" x14ac:dyDescent="0.2"/>
    <row r="34969" ht="12.75" hidden="1" customHeight="1" x14ac:dyDescent="0.2"/>
    <row r="34970" ht="12.75" hidden="1" customHeight="1" x14ac:dyDescent="0.2"/>
    <row r="34971" ht="12.75" hidden="1" customHeight="1" x14ac:dyDescent="0.2"/>
    <row r="34972" ht="12.75" hidden="1" customHeight="1" x14ac:dyDescent="0.2"/>
    <row r="34973" ht="12.75" hidden="1" customHeight="1" x14ac:dyDescent="0.2"/>
    <row r="34974" ht="12.75" hidden="1" customHeight="1" x14ac:dyDescent="0.2"/>
    <row r="34975" ht="12.75" hidden="1" customHeight="1" x14ac:dyDescent="0.2"/>
    <row r="34976" ht="12.75" hidden="1" customHeight="1" x14ac:dyDescent="0.2"/>
    <row r="34977" ht="12.75" hidden="1" customHeight="1" x14ac:dyDescent="0.2"/>
    <row r="34978" ht="12.75" hidden="1" customHeight="1" x14ac:dyDescent="0.2"/>
    <row r="34979" ht="12.75" hidden="1" customHeight="1" x14ac:dyDescent="0.2"/>
    <row r="34980" ht="12.75" hidden="1" customHeight="1" x14ac:dyDescent="0.2"/>
    <row r="34981" ht="12.75" hidden="1" customHeight="1" x14ac:dyDescent="0.2"/>
    <row r="34982" ht="12.75" hidden="1" customHeight="1" x14ac:dyDescent="0.2"/>
    <row r="34983" ht="12.75" hidden="1" customHeight="1" x14ac:dyDescent="0.2"/>
    <row r="34984" ht="12.75" hidden="1" customHeight="1" x14ac:dyDescent="0.2"/>
    <row r="34985" ht="12.75" hidden="1" customHeight="1" x14ac:dyDescent="0.2"/>
    <row r="34986" ht="12.75" hidden="1" customHeight="1" x14ac:dyDescent="0.2"/>
    <row r="34987" ht="12.75" hidden="1" customHeight="1" x14ac:dyDescent="0.2"/>
    <row r="34988" ht="12.75" hidden="1" customHeight="1" x14ac:dyDescent="0.2"/>
    <row r="34989" ht="12.75" hidden="1" customHeight="1" x14ac:dyDescent="0.2"/>
    <row r="34990" ht="12.75" hidden="1" customHeight="1" x14ac:dyDescent="0.2"/>
    <row r="34991" ht="12.75" hidden="1" customHeight="1" x14ac:dyDescent="0.2"/>
    <row r="34992" ht="12.75" hidden="1" customHeight="1" x14ac:dyDescent="0.2"/>
    <row r="34993" ht="12.75" hidden="1" customHeight="1" x14ac:dyDescent="0.2"/>
    <row r="34994" ht="12.75" hidden="1" customHeight="1" x14ac:dyDescent="0.2"/>
    <row r="34995" ht="12.75" hidden="1" customHeight="1" x14ac:dyDescent="0.2"/>
    <row r="34996" ht="12.75" hidden="1" customHeight="1" x14ac:dyDescent="0.2"/>
    <row r="34997" ht="12.75" hidden="1" customHeight="1" x14ac:dyDescent="0.2"/>
    <row r="34998" ht="12.75" hidden="1" customHeight="1" x14ac:dyDescent="0.2"/>
    <row r="34999" ht="12.75" hidden="1" customHeight="1" x14ac:dyDescent="0.2"/>
    <row r="35000" ht="12.75" hidden="1" customHeight="1" x14ac:dyDescent="0.2"/>
    <row r="35001" ht="12.75" hidden="1" customHeight="1" x14ac:dyDescent="0.2"/>
    <row r="35002" ht="12.75" hidden="1" customHeight="1" x14ac:dyDescent="0.2"/>
    <row r="35003" ht="12.75" hidden="1" customHeight="1" x14ac:dyDescent="0.2"/>
    <row r="35004" ht="12.75" hidden="1" customHeight="1" x14ac:dyDescent="0.2"/>
    <row r="35005" ht="12.75" hidden="1" customHeight="1" x14ac:dyDescent="0.2"/>
    <row r="35006" ht="12.75" hidden="1" customHeight="1" x14ac:dyDescent="0.2"/>
    <row r="35007" ht="12.75" hidden="1" customHeight="1" x14ac:dyDescent="0.2"/>
    <row r="35008" ht="12.75" hidden="1" customHeight="1" x14ac:dyDescent="0.2"/>
    <row r="35009" ht="12.75" hidden="1" customHeight="1" x14ac:dyDescent="0.2"/>
    <row r="35010" ht="12.75" hidden="1" customHeight="1" x14ac:dyDescent="0.2"/>
    <row r="35011" ht="12.75" hidden="1" customHeight="1" x14ac:dyDescent="0.2"/>
    <row r="35012" ht="12.75" hidden="1" customHeight="1" x14ac:dyDescent="0.2"/>
    <row r="35013" ht="12.75" hidden="1" customHeight="1" x14ac:dyDescent="0.2"/>
    <row r="35014" ht="12.75" hidden="1" customHeight="1" x14ac:dyDescent="0.2"/>
    <row r="35015" ht="12.75" hidden="1" customHeight="1" x14ac:dyDescent="0.2"/>
    <row r="35016" ht="12.75" hidden="1" customHeight="1" x14ac:dyDescent="0.2"/>
    <row r="35017" ht="12.75" hidden="1" customHeight="1" x14ac:dyDescent="0.2"/>
    <row r="35018" ht="12.75" hidden="1" customHeight="1" x14ac:dyDescent="0.2"/>
    <row r="35019" ht="12.75" hidden="1" customHeight="1" x14ac:dyDescent="0.2"/>
    <row r="35020" ht="12.75" hidden="1" customHeight="1" x14ac:dyDescent="0.2"/>
    <row r="35021" ht="12.75" hidden="1" customHeight="1" x14ac:dyDescent="0.2"/>
    <row r="35022" ht="12.75" hidden="1" customHeight="1" x14ac:dyDescent="0.2"/>
    <row r="35023" ht="12.75" hidden="1" customHeight="1" x14ac:dyDescent="0.2"/>
    <row r="35024" ht="12.75" hidden="1" customHeight="1" x14ac:dyDescent="0.2"/>
    <row r="35025" ht="12.75" hidden="1" customHeight="1" x14ac:dyDescent="0.2"/>
    <row r="35026" ht="12.75" hidden="1" customHeight="1" x14ac:dyDescent="0.2"/>
    <row r="35027" ht="12.75" hidden="1" customHeight="1" x14ac:dyDescent="0.2"/>
    <row r="35028" ht="12.75" hidden="1" customHeight="1" x14ac:dyDescent="0.2"/>
    <row r="35029" ht="12.75" hidden="1" customHeight="1" x14ac:dyDescent="0.2"/>
    <row r="35030" ht="12.75" hidden="1" customHeight="1" x14ac:dyDescent="0.2"/>
    <row r="35031" ht="12.75" hidden="1" customHeight="1" x14ac:dyDescent="0.2"/>
    <row r="35032" ht="12.75" hidden="1" customHeight="1" x14ac:dyDescent="0.2"/>
    <row r="35033" ht="12.75" hidden="1" customHeight="1" x14ac:dyDescent="0.2"/>
    <row r="35034" ht="12.75" hidden="1" customHeight="1" x14ac:dyDescent="0.2"/>
    <row r="35035" ht="12.75" hidden="1" customHeight="1" x14ac:dyDescent="0.2"/>
    <row r="35036" ht="12.75" hidden="1" customHeight="1" x14ac:dyDescent="0.2"/>
    <row r="35037" ht="12.75" hidden="1" customHeight="1" x14ac:dyDescent="0.2"/>
    <row r="35038" ht="12.75" hidden="1" customHeight="1" x14ac:dyDescent="0.2"/>
    <row r="35039" ht="12.75" hidden="1" customHeight="1" x14ac:dyDescent="0.2"/>
    <row r="35040" ht="12.75" hidden="1" customHeight="1" x14ac:dyDescent="0.2"/>
    <row r="35041" ht="12.75" hidden="1" customHeight="1" x14ac:dyDescent="0.2"/>
    <row r="35042" ht="12.75" hidden="1" customHeight="1" x14ac:dyDescent="0.2"/>
    <row r="35043" ht="12.75" hidden="1" customHeight="1" x14ac:dyDescent="0.2"/>
    <row r="35044" ht="12.75" hidden="1" customHeight="1" x14ac:dyDescent="0.2"/>
    <row r="35045" ht="12.75" hidden="1" customHeight="1" x14ac:dyDescent="0.2"/>
    <row r="35046" ht="12.75" hidden="1" customHeight="1" x14ac:dyDescent="0.2"/>
    <row r="35047" ht="12.75" hidden="1" customHeight="1" x14ac:dyDescent="0.2"/>
    <row r="35048" ht="12.75" hidden="1" customHeight="1" x14ac:dyDescent="0.2"/>
    <row r="35049" ht="12.75" hidden="1" customHeight="1" x14ac:dyDescent="0.2"/>
    <row r="35050" ht="12.75" hidden="1" customHeight="1" x14ac:dyDescent="0.2"/>
    <row r="35051" ht="12.75" hidden="1" customHeight="1" x14ac:dyDescent="0.2"/>
    <row r="35052" ht="12.75" hidden="1" customHeight="1" x14ac:dyDescent="0.2"/>
    <row r="35053" ht="12.75" hidden="1" customHeight="1" x14ac:dyDescent="0.2"/>
    <row r="35054" ht="12.75" hidden="1" customHeight="1" x14ac:dyDescent="0.2"/>
    <row r="35055" ht="12.75" hidden="1" customHeight="1" x14ac:dyDescent="0.2"/>
    <row r="35056" ht="12.75" hidden="1" customHeight="1" x14ac:dyDescent="0.2"/>
    <row r="35057" ht="12.75" hidden="1" customHeight="1" x14ac:dyDescent="0.2"/>
    <row r="35058" ht="12.75" hidden="1" customHeight="1" x14ac:dyDescent="0.2"/>
    <row r="35059" ht="12.75" hidden="1" customHeight="1" x14ac:dyDescent="0.2"/>
    <row r="35060" ht="12.75" hidden="1" customHeight="1" x14ac:dyDescent="0.2"/>
    <row r="35061" ht="12.75" hidden="1" customHeight="1" x14ac:dyDescent="0.2"/>
    <row r="35062" ht="12.75" hidden="1" customHeight="1" x14ac:dyDescent="0.2"/>
    <row r="35063" ht="12.75" hidden="1" customHeight="1" x14ac:dyDescent="0.2"/>
    <row r="35064" ht="12.75" hidden="1" customHeight="1" x14ac:dyDescent="0.2"/>
    <row r="35065" ht="12.75" hidden="1" customHeight="1" x14ac:dyDescent="0.2"/>
    <row r="35066" ht="12.75" hidden="1" customHeight="1" x14ac:dyDescent="0.2"/>
    <row r="35067" ht="12.75" hidden="1" customHeight="1" x14ac:dyDescent="0.2"/>
    <row r="35068" ht="12.75" hidden="1" customHeight="1" x14ac:dyDescent="0.2"/>
    <row r="35069" ht="12.75" hidden="1" customHeight="1" x14ac:dyDescent="0.2"/>
    <row r="35070" ht="12.75" hidden="1" customHeight="1" x14ac:dyDescent="0.2"/>
    <row r="35071" ht="12.75" hidden="1" customHeight="1" x14ac:dyDescent="0.2"/>
    <row r="35072" ht="12.75" hidden="1" customHeight="1" x14ac:dyDescent="0.2"/>
    <row r="35073" ht="12.75" hidden="1" customHeight="1" x14ac:dyDescent="0.2"/>
    <row r="35074" ht="12.75" hidden="1" customHeight="1" x14ac:dyDescent="0.2"/>
    <row r="35075" ht="12.75" hidden="1" customHeight="1" x14ac:dyDescent="0.2"/>
    <row r="35076" ht="12.75" hidden="1" customHeight="1" x14ac:dyDescent="0.2"/>
    <row r="35077" ht="12.75" hidden="1" customHeight="1" x14ac:dyDescent="0.2"/>
    <row r="35078" ht="12.75" hidden="1" customHeight="1" x14ac:dyDescent="0.2"/>
    <row r="35079" ht="12.75" hidden="1" customHeight="1" x14ac:dyDescent="0.2"/>
    <row r="35080" ht="12.75" hidden="1" customHeight="1" x14ac:dyDescent="0.2"/>
    <row r="35081" ht="12.75" hidden="1" customHeight="1" x14ac:dyDescent="0.2"/>
    <row r="35082" ht="12.75" hidden="1" customHeight="1" x14ac:dyDescent="0.2"/>
    <row r="35083" ht="12.75" hidden="1" customHeight="1" x14ac:dyDescent="0.2"/>
    <row r="35084" ht="12.75" hidden="1" customHeight="1" x14ac:dyDescent="0.2"/>
    <row r="35085" ht="12.75" hidden="1" customHeight="1" x14ac:dyDescent="0.2"/>
    <row r="35086" ht="12.75" hidden="1" customHeight="1" x14ac:dyDescent="0.2"/>
    <row r="35087" ht="12.75" hidden="1" customHeight="1" x14ac:dyDescent="0.2"/>
    <row r="35088" ht="12.75" hidden="1" customHeight="1" x14ac:dyDescent="0.2"/>
    <row r="35089" ht="12.75" hidden="1" customHeight="1" x14ac:dyDescent="0.2"/>
    <row r="35090" ht="12.75" hidden="1" customHeight="1" x14ac:dyDescent="0.2"/>
    <row r="35091" ht="12.75" hidden="1" customHeight="1" x14ac:dyDescent="0.2"/>
    <row r="35092" ht="12.75" hidden="1" customHeight="1" x14ac:dyDescent="0.2"/>
    <row r="35093" ht="12.75" hidden="1" customHeight="1" x14ac:dyDescent="0.2"/>
    <row r="35094" ht="12.75" hidden="1" customHeight="1" x14ac:dyDescent="0.2"/>
    <row r="35095" ht="12.75" hidden="1" customHeight="1" x14ac:dyDescent="0.2"/>
    <row r="35096" ht="12.75" hidden="1" customHeight="1" x14ac:dyDescent="0.2"/>
    <row r="35097" ht="12.75" hidden="1" customHeight="1" x14ac:dyDescent="0.2"/>
    <row r="35098" ht="12.75" hidden="1" customHeight="1" x14ac:dyDescent="0.2"/>
    <row r="35099" ht="12.75" hidden="1" customHeight="1" x14ac:dyDescent="0.2"/>
    <row r="35100" ht="12.75" hidden="1" customHeight="1" x14ac:dyDescent="0.2"/>
    <row r="35101" ht="12.75" hidden="1" customHeight="1" x14ac:dyDescent="0.2"/>
    <row r="35102" ht="12.75" hidden="1" customHeight="1" x14ac:dyDescent="0.2"/>
    <row r="35103" ht="12.75" hidden="1" customHeight="1" x14ac:dyDescent="0.2"/>
    <row r="35104" ht="12.75" hidden="1" customHeight="1" x14ac:dyDescent="0.2"/>
    <row r="35105" ht="12.75" hidden="1" customHeight="1" x14ac:dyDescent="0.2"/>
    <row r="35106" ht="12.75" hidden="1" customHeight="1" x14ac:dyDescent="0.2"/>
    <row r="35107" ht="12.75" hidden="1" customHeight="1" x14ac:dyDescent="0.2"/>
    <row r="35108" ht="12.75" hidden="1" customHeight="1" x14ac:dyDescent="0.2"/>
    <row r="35109" ht="12.75" hidden="1" customHeight="1" x14ac:dyDescent="0.2"/>
    <row r="35110" ht="12.75" hidden="1" customHeight="1" x14ac:dyDescent="0.2"/>
    <row r="35111" ht="12.75" hidden="1" customHeight="1" x14ac:dyDescent="0.2"/>
    <row r="35112" ht="12.75" hidden="1" customHeight="1" x14ac:dyDescent="0.2"/>
    <row r="35113" ht="12.75" hidden="1" customHeight="1" x14ac:dyDescent="0.2"/>
    <row r="35114" ht="12.75" hidden="1" customHeight="1" x14ac:dyDescent="0.2"/>
    <row r="35115" ht="12.75" hidden="1" customHeight="1" x14ac:dyDescent="0.2"/>
    <row r="35116" ht="12.75" hidden="1" customHeight="1" x14ac:dyDescent="0.2"/>
    <row r="35117" ht="12.75" hidden="1" customHeight="1" x14ac:dyDescent="0.2"/>
    <row r="35118" ht="12.75" hidden="1" customHeight="1" x14ac:dyDescent="0.2"/>
    <row r="35119" ht="12.75" hidden="1" customHeight="1" x14ac:dyDescent="0.2"/>
    <row r="35120" ht="12.75" hidden="1" customHeight="1" x14ac:dyDescent="0.2"/>
    <row r="35121" ht="12.75" hidden="1" customHeight="1" x14ac:dyDescent="0.2"/>
    <row r="35122" ht="12.75" hidden="1" customHeight="1" x14ac:dyDescent="0.2"/>
    <row r="35123" ht="12.75" hidden="1" customHeight="1" x14ac:dyDescent="0.2"/>
    <row r="35124" ht="12.75" hidden="1" customHeight="1" x14ac:dyDescent="0.2"/>
    <row r="35125" ht="12.75" hidden="1" customHeight="1" x14ac:dyDescent="0.2"/>
    <row r="35126" ht="12.75" hidden="1" customHeight="1" x14ac:dyDescent="0.2"/>
    <row r="35127" ht="12.75" hidden="1" customHeight="1" x14ac:dyDescent="0.2"/>
    <row r="35128" ht="12.75" hidden="1" customHeight="1" x14ac:dyDescent="0.2"/>
    <row r="35129" ht="12.75" hidden="1" customHeight="1" x14ac:dyDescent="0.2"/>
    <row r="35130" ht="12.75" hidden="1" customHeight="1" x14ac:dyDescent="0.2"/>
    <row r="35131" ht="12.75" hidden="1" customHeight="1" x14ac:dyDescent="0.2"/>
    <row r="35132" ht="12.75" hidden="1" customHeight="1" x14ac:dyDescent="0.2"/>
    <row r="35133" ht="12.75" hidden="1" customHeight="1" x14ac:dyDescent="0.2"/>
    <row r="35134" ht="12.75" hidden="1" customHeight="1" x14ac:dyDescent="0.2"/>
    <row r="35135" ht="12.75" hidden="1" customHeight="1" x14ac:dyDescent="0.2"/>
    <row r="35136" ht="12.75" hidden="1" customHeight="1" x14ac:dyDescent="0.2"/>
    <row r="35137" ht="12.75" hidden="1" customHeight="1" x14ac:dyDescent="0.2"/>
    <row r="35138" ht="12.75" hidden="1" customHeight="1" x14ac:dyDescent="0.2"/>
    <row r="35139" ht="12.75" hidden="1" customHeight="1" x14ac:dyDescent="0.2"/>
    <row r="35140" ht="12.75" hidden="1" customHeight="1" x14ac:dyDescent="0.2"/>
    <row r="35141" ht="12.75" hidden="1" customHeight="1" x14ac:dyDescent="0.2"/>
    <row r="35142" ht="12.75" hidden="1" customHeight="1" x14ac:dyDescent="0.2"/>
    <row r="35143" ht="12.75" hidden="1" customHeight="1" x14ac:dyDescent="0.2"/>
    <row r="35144" ht="12.75" hidden="1" customHeight="1" x14ac:dyDescent="0.2"/>
    <row r="35145" ht="12.75" hidden="1" customHeight="1" x14ac:dyDescent="0.2"/>
    <row r="35146" ht="12.75" hidden="1" customHeight="1" x14ac:dyDescent="0.2"/>
    <row r="35147" ht="12.75" hidden="1" customHeight="1" x14ac:dyDescent="0.2"/>
    <row r="35148" ht="12.75" hidden="1" customHeight="1" x14ac:dyDescent="0.2"/>
    <row r="35149" ht="12.75" hidden="1" customHeight="1" x14ac:dyDescent="0.2"/>
    <row r="35150" ht="12.75" hidden="1" customHeight="1" x14ac:dyDescent="0.2"/>
    <row r="35151" ht="12.75" hidden="1" customHeight="1" x14ac:dyDescent="0.2"/>
    <row r="35152" ht="12.75" hidden="1" customHeight="1" x14ac:dyDescent="0.2"/>
    <row r="35153" ht="12.75" hidden="1" customHeight="1" x14ac:dyDescent="0.2"/>
    <row r="35154" ht="12.75" hidden="1" customHeight="1" x14ac:dyDescent="0.2"/>
    <row r="35155" ht="12.75" hidden="1" customHeight="1" x14ac:dyDescent="0.2"/>
    <row r="35156" ht="12.75" hidden="1" customHeight="1" x14ac:dyDescent="0.2"/>
    <row r="35157" ht="12.75" hidden="1" customHeight="1" x14ac:dyDescent="0.2"/>
    <row r="35158" ht="12.75" hidden="1" customHeight="1" x14ac:dyDescent="0.2"/>
    <row r="35159" ht="12.75" hidden="1" customHeight="1" x14ac:dyDescent="0.2"/>
    <row r="35160" ht="12.75" hidden="1" customHeight="1" x14ac:dyDescent="0.2"/>
    <row r="35161" ht="12.75" hidden="1" customHeight="1" x14ac:dyDescent="0.2"/>
    <row r="35162" ht="12.75" hidden="1" customHeight="1" x14ac:dyDescent="0.2"/>
    <row r="35163" ht="12.75" hidden="1" customHeight="1" x14ac:dyDescent="0.2"/>
    <row r="35164" ht="12.75" hidden="1" customHeight="1" x14ac:dyDescent="0.2"/>
    <row r="35165" ht="12.75" hidden="1" customHeight="1" x14ac:dyDescent="0.2"/>
    <row r="35166" ht="12.75" hidden="1" customHeight="1" x14ac:dyDescent="0.2"/>
    <row r="35167" ht="12.75" hidden="1" customHeight="1" x14ac:dyDescent="0.2"/>
    <row r="35168" ht="12.75" hidden="1" customHeight="1" x14ac:dyDescent="0.2"/>
    <row r="35169" ht="12.75" hidden="1" customHeight="1" x14ac:dyDescent="0.2"/>
    <row r="35170" ht="12.75" hidden="1" customHeight="1" x14ac:dyDescent="0.2"/>
    <row r="35171" ht="12.75" hidden="1" customHeight="1" x14ac:dyDescent="0.2"/>
    <row r="35172" ht="12.75" hidden="1" customHeight="1" x14ac:dyDescent="0.2"/>
    <row r="35173" ht="12.75" hidden="1" customHeight="1" x14ac:dyDescent="0.2"/>
    <row r="35174" ht="12.75" hidden="1" customHeight="1" x14ac:dyDescent="0.2"/>
    <row r="35175" ht="12.75" hidden="1" customHeight="1" x14ac:dyDescent="0.2"/>
    <row r="35176" ht="12.75" hidden="1" customHeight="1" x14ac:dyDescent="0.2"/>
    <row r="35177" ht="12.75" hidden="1" customHeight="1" x14ac:dyDescent="0.2"/>
    <row r="35178" ht="12.75" hidden="1" customHeight="1" x14ac:dyDescent="0.2"/>
    <row r="35179" ht="12.75" hidden="1" customHeight="1" x14ac:dyDescent="0.2"/>
    <row r="35180" ht="12.75" hidden="1" customHeight="1" x14ac:dyDescent="0.2"/>
    <row r="35181" ht="12.75" hidden="1" customHeight="1" x14ac:dyDescent="0.2"/>
    <row r="35182" ht="12.75" hidden="1" customHeight="1" x14ac:dyDescent="0.2"/>
    <row r="35183" ht="12.75" hidden="1" customHeight="1" x14ac:dyDescent="0.2"/>
    <row r="35184" ht="12.75" hidden="1" customHeight="1" x14ac:dyDescent="0.2"/>
    <row r="35185" ht="12.75" hidden="1" customHeight="1" x14ac:dyDescent="0.2"/>
    <row r="35186" ht="12.75" hidden="1" customHeight="1" x14ac:dyDescent="0.2"/>
    <row r="35187" ht="12.75" hidden="1" customHeight="1" x14ac:dyDescent="0.2"/>
    <row r="35188" ht="12.75" hidden="1" customHeight="1" x14ac:dyDescent="0.2"/>
    <row r="35189" ht="12.75" hidden="1" customHeight="1" x14ac:dyDescent="0.2"/>
    <row r="35190" ht="12.75" hidden="1" customHeight="1" x14ac:dyDescent="0.2"/>
    <row r="35191" ht="12.75" hidden="1" customHeight="1" x14ac:dyDescent="0.2"/>
    <row r="35192" ht="12.75" hidden="1" customHeight="1" x14ac:dyDescent="0.2"/>
    <row r="35193" ht="12.75" hidden="1" customHeight="1" x14ac:dyDescent="0.2"/>
    <row r="35194" ht="12.75" hidden="1" customHeight="1" x14ac:dyDescent="0.2"/>
    <row r="35195" ht="12.75" hidden="1" customHeight="1" x14ac:dyDescent="0.2"/>
    <row r="35196" ht="12.75" hidden="1" customHeight="1" x14ac:dyDescent="0.2"/>
    <row r="35197" ht="12.75" hidden="1" customHeight="1" x14ac:dyDescent="0.2"/>
    <row r="35198" ht="12.75" hidden="1" customHeight="1" x14ac:dyDescent="0.2"/>
    <row r="35199" ht="12.75" hidden="1" customHeight="1" x14ac:dyDescent="0.2"/>
    <row r="35200" ht="12.75" hidden="1" customHeight="1" x14ac:dyDescent="0.2"/>
    <row r="35201" ht="12.75" hidden="1" customHeight="1" x14ac:dyDescent="0.2"/>
    <row r="35202" ht="12.75" hidden="1" customHeight="1" x14ac:dyDescent="0.2"/>
    <row r="35203" ht="12.75" hidden="1" customHeight="1" x14ac:dyDescent="0.2"/>
    <row r="35204" ht="12.75" hidden="1" customHeight="1" x14ac:dyDescent="0.2"/>
    <row r="35205" ht="12.75" hidden="1" customHeight="1" x14ac:dyDescent="0.2"/>
    <row r="35206" ht="12.75" hidden="1" customHeight="1" x14ac:dyDescent="0.2"/>
    <row r="35207" ht="12.75" hidden="1" customHeight="1" x14ac:dyDescent="0.2"/>
    <row r="35208" ht="12.75" hidden="1" customHeight="1" x14ac:dyDescent="0.2"/>
    <row r="35209" ht="12.75" hidden="1" customHeight="1" x14ac:dyDescent="0.2"/>
    <row r="35210" ht="12.75" hidden="1" customHeight="1" x14ac:dyDescent="0.2"/>
    <row r="35211" ht="12.75" hidden="1" customHeight="1" x14ac:dyDescent="0.2"/>
    <row r="35212" ht="12.75" hidden="1" customHeight="1" x14ac:dyDescent="0.2"/>
    <row r="35213" ht="12.75" hidden="1" customHeight="1" x14ac:dyDescent="0.2"/>
    <row r="35214" ht="12.75" hidden="1" customHeight="1" x14ac:dyDescent="0.2"/>
    <row r="35215" ht="12.75" hidden="1" customHeight="1" x14ac:dyDescent="0.2"/>
    <row r="35216" ht="12.75" hidden="1" customHeight="1" x14ac:dyDescent="0.2"/>
    <row r="35217" ht="12.75" hidden="1" customHeight="1" x14ac:dyDescent="0.2"/>
    <row r="35218" ht="12.75" hidden="1" customHeight="1" x14ac:dyDescent="0.2"/>
    <row r="35219" ht="12.75" hidden="1" customHeight="1" x14ac:dyDescent="0.2"/>
    <row r="35220" ht="12.75" hidden="1" customHeight="1" x14ac:dyDescent="0.2"/>
    <row r="35221" ht="12.75" hidden="1" customHeight="1" x14ac:dyDescent="0.2"/>
    <row r="35222" ht="12.75" hidden="1" customHeight="1" x14ac:dyDescent="0.2"/>
    <row r="35223" ht="12.75" hidden="1" customHeight="1" x14ac:dyDescent="0.2"/>
    <row r="35224" ht="12.75" hidden="1" customHeight="1" x14ac:dyDescent="0.2"/>
    <row r="35225" ht="12.75" hidden="1" customHeight="1" x14ac:dyDescent="0.2"/>
    <row r="35226" ht="12.75" hidden="1" customHeight="1" x14ac:dyDescent="0.2"/>
    <row r="35227" ht="12.75" hidden="1" customHeight="1" x14ac:dyDescent="0.2"/>
    <row r="35228" ht="12.75" hidden="1" customHeight="1" x14ac:dyDescent="0.2"/>
    <row r="35229" ht="12.75" hidden="1" customHeight="1" x14ac:dyDescent="0.2"/>
    <row r="35230" ht="12.75" hidden="1" customHeight="1" x14ac:dyDescent="0.2"/>
    <row r="35231" ht="12.75" hidden="1" customHeight="1" x14ac:dyDescent="0.2"/>
    <row r="35232" ht="12.75" hidden="1" customHeight="1" x14ac:dyDescent="0.2"/>
    <row r="35233" ht="12.75" hidden="1" customHeight="1" x14ac:dyDescent="0.2"/>
    <row r="35234" ht="12.75" hidden="1" customHeight="1" x14ac:dyDescent="0.2"/>
    <row r="35235" ht="12.75" hidden="1" customHeight="1" x14ac:dyDescent="0.2"/>
    <row r="35236" ht="12.75" hidden="1" customHeight="1" x14ac:dyDescent="0.2"/>
    <row r="35237" ht="12.75" hidden="1" customHeight="1" x14ac:dyDescent="0.2"/>
    <row r="35238" ht="12.75" hidden="1" customHeight="1" x14ac:dyDescent="0.2"/>
    <row r="35239" ht="12.75" hidden="1" customHeight="1" x14ac:dyDescent="0.2"/>
    <row r="35240" ht="12.75" hidden="1" customHeight="1" x14ac:dyDescent="0.2"/>
    <row r="35241" ht="12.75" hidden="1" customHeight="1" x14ac:dyDescent="0.2"/>
    <row r="35242" ht="12.75" hidden="1" customHeight="1" x14ac:dyDescent="0.2"/>
    <row r="35243" ht="12.75" hidden="1" customHeight="1" x14ac:dyDescent="0.2"/>
    <row r="35244" ht="12.75" hidden="1" customHeight="1" x14ac:dyDescent="0.2"/>
    <row r="35245" ht="12.75" hidden="1" customHeight="1" x14ac:dyDescent="0.2"/>
    <row r="35246" ht="12.75" hidden="1" customHeight="1" x14ac:dyDescent="0.2"/>
    <row r="35247" ht="12.75" hidden="1" customHeight="1" x14ac:dyDescent="0.2"/>
    <row r="35248" ht="12.75" hidden="1" customHeight="1" x14ac:dyDescent="0.2"/>
    <row r="35249" ht="12.75" hidden="1" customHeight="1" x14ac:dyDescent="0.2"/>
    <row r="35250" ht="12.75" hidden="1" customHeight="1" x14ac:dyDescent="0.2"/>
    <row r="35251" ht="12.75" hidden="1" customHeight="1" x14ac:dyDescent="0.2"/>
    <row r="35252" ht="12.75" hidden="1" customHeight="1" x14ac:dyDescent="0.2"/>
    <row r="35253" ht="12.75" hidden="1" customHeight="1" x14ac:dyDescent="0.2"/>
    <row r="35254" ht="12.75" hidden="1" customHeight="1" x14ac:dyDescent="0.2"/>
    <row r="35255" ht="12.75" hidden="1" customHeight="1" x14ac:dyDescent="0.2"/>
    <row r="35256" ht="12.75" hidden="1" customHeight="1" x14ac:dyDescent="0.2"/>
    <row r="35257" ht="12.75" hidden="1" customHeight="1" x14ac:dyDescent="0.2"/>
    <row r="35258" ht="12.75" hidden="1" customHeight="1" x14ac:dyDescent="0.2"/>
    <row r="35259" ht="12.75" hidden="1" customHeight="1" x14ac:dyDescent="0.2"/>
    <row r="35260" ht="12.75" hidden="1" customHeight="1" x14ac:dyDescent="0.2"/>
    <row r="35261" ht="12.75" hidden="1" customHeight="1" x14ac:dyDescent="0.2"/>
    <row r="35262" ht="12.75" hidden="1" customHeight="1" x14ac:dyDescent="0.2"/>
    <row r="35263" ht="12.75" hidden="1" customHeight="1" x14ac:dyDescent="0.2"/>
    <row r="35264" ht="12.75" hidden="1" customHeight="1" x14ac:dyDescent="0.2"/>
    <row r="35265" ht="12.75" hidden="1" customHeight="1" x14ac:dyDescent="0.2"/>
    <row r="35266" ht="12.75" hidden="1" customHeight="1" x14ac:dyDescent="0.2"/>
    <row r="35267" ht="12.75" hidden="1" customHeight="1" x14ac:dyDescent="0.2"/>
    <row r="35268" ht="12.75" hidden="1" customHeight="1" x14ac:dyDescent="0.2"/>
    <row r="35269" ht="12.75" hidden="1" customHeight="1" x14ac:dyDescent="0.2"/>
    <row r="35270" ht="12.75" hidden="1" customHeight="1" x14ac:dyDescent="0.2"/>
    <row r="35271" ht="12.75" hidden="1" customHeight="1" x14ac:dyDescent="0.2"/>
    <row r="35272" ht="12.75" hidden="1" customHeight="1" x14ac:dyDescent="0.2"/>
    <row r="35273" ht="12.75" hidden="1" customHeight="1" x14ac:dyDescent="0.2"/>
    <row r="35274" ht="12.75" hidden="1" customHeight="1" x14ac:dyDescent="0.2"/>
    <row r="35275" ht="12.75" hidden="1" customHeight="1" x14ac:dyDescent="0.2"/>
    <row r="35276" ht="12.75" hidden="1" customHeight="1" x14ac:dyDescent="0.2"/>
    <row r="35277" ht="12.75" hidden="1" customHeight="1" x14ac:dyDescent="0.2"/>
    <row r="35278" ht="12.75" hidden="1" customHeight="1" x14ac:dyDescent="0.2"/>
    <row r="35279" ht="12.75" hidden="1" customHeight="1" x14ac:dyDescent="0.2"/>
    <row r="35280" ht="12.75" hidden="1" customHeight="1" x14ac:dyDescent="0.2"/>
    <row r="35281" ht="12.75" hidden="1" customHeight="1" x14ac:dyDescent="0.2"/>
    <row r="35282" ht="12.75" hidden="1" customHeight="1" x14ac:dyDescent="0.2"/>
    <row r="35283" ht="12.75" hidden="1" customHeight="1" x14ac:dyDescent="0.2"/>
    <row r="35284" ht="12.75" hidden="1" customHeight="1" x14ac:dyDescent="0.2"/>
    <row r="35285" ht="12.75" hidden="1" customHeight="1" x14ac:dyDescent="0.2"/>
    <row r="35286" ht="12.75" hidden="1" customHeight="1" x14ac:dyDescent="0.2"/>
    <row r="35287" ht="12.75" hidden="1" customHeight="1" x14ac:dyDescent="0.2"/>
    <row r="35288" ht="12.75" hidden="1" customHeight="1" x14ac:dyDescent="0.2"/>
    <row r="35289" ht="12.75" hidden="1" customHeight="1" x14ac:dyDescent="0.2"/>
    <row r="35290" ht="12.75" hidden="1" customHeight="1" x14ac:dyDescent="0.2"/>
    <row r="35291" ht="12.75" hidden="1" customHeight="1" x14ac:dyDescent="0.2"/>
    <row r="35292" ht="12.75" hidden="1" customHeight="1" x14ac:dyDescent="0.2"/>
    <row r="35293" ht="12.75" hidden="1" customHeight="1" x14ac:dyDescent="0.2"/>
    <row r="35294" ht="12.75" hidden="1" customHeight="1" x14ac:dyDescent="0.2"/>
    <row r="35295" ht="12.75" hidden="1" customHeight="1" x14ac:dyDescent="0.2"/>
    <row r="35296" ht="12.75" hidden="1" customHeight="1" x14ac:dyDescent="0.2"/>
    <row r="35297" ht="12.75" hidden="1" customHeight="1" x14ac:dyDescent="0.2"/>
    <row r="35298" ht="12.75" hidden="1" customHeight="1" x14ac:dyDescent="0.2"/>
    <row r="35299" ht="12.75" hidden="1" customHeight="1" x14ac:dyDescent="0.2"/>
    <row r="35300" ht="12.75" hidden="1" customHeight="1" x14ac:dyDescent="0.2"/>
    <row r="35301" ht="12.75" hidden="1" customHeight="1" x14ac:dyDescent="0.2"/>
    <row r="35302" ht="12.75" hidden="1" customHeight="1" x14ac:dyDescent="0.2"/>
    <row r="35303" ht="12.75" hidden="1" customHeight="1" x14ac:dyDescent="0.2"/>
    <row r="35304" ht="12.75" hidden="1" customHeight="1" x14ac:dyDescent="0.2"/>
    <row r="35305" ht="12.75" hidden="1" customHeight="1" x14ac:dyDescent="0.2"/>
    <row r="35306" ht="12.75" hidden="1" customHeight="1" x14ac:dyDescent="0.2"/>
    <row r="35307" ht="12.75" hidden="1" customHeight="1" x14ac:dyDescent="0.2"/>
    <row r="35308" ht="12.75" hidden="1" customHeight="1" x14ac:dyDescent="0.2"/>
    <row r="35309" ht="12.75" hidden="1" customHeight="1" x14ac:dyDescent="0.2"/>
    <row r="35310" ht="12.75" hidden="1" customHeight="1" x14ac:dyDescent="0.2"/>
    <row r="35311" ht="12.75" hidden="1" customHeight="1" x14ac:dyDescent="0.2"/>
    <row r="35312" ht="12.75" hidden="1" customHeight="1" x14ac:dyDescent="0.2"/>
    <row r="35313" ht="12.75" hidden="1" customHeight="1" x14ac:dyDescent="0.2"/>
    <row r="35314" ht="12.75" hidden="1" customHeight="1" x14ac:dyDescent="0.2"/>
    <row r="35315" ht="12.75" hidden="1" customHeight="1" x14ac:dyDescent="0.2"/>
    <row r="35316" ht="12.75" hidden="1" customHeight="1" x14ac:dyDescent="0.2"/>
    <row r="35317" ht="12.75" hidden="1" customHeight="1" x14ac:dyDescent="0.2"/>
    <row r="35318" ht="12.75" hidden="1" customHeight="1" x14ac:dyDescent="0.2"/>
    <row r="35319" ht="12.75" hidden="1" customHeight="1" x14ac:dyDescent="0.2"/>
    <row r="35320" ht="12.75" hidden="1" customHeight="1" x14ac:dyDescent="0.2"/>
    <row r="35321" ht="12.75" hidden="1" customHeight="1" x14ac:dyDescent="0.2"/>
    <row r="35322" ht="12.75" hidden="1" customHeight="1" x14ac:dyDescent="0.2"/>
    <row r="35323" ht="12.75" hidden="1" customHeight="1" x14ac:dyDescent="0.2"/>
    <row r="35324" ht="12.75" hidden="1" customHeight="1" x14ac:dyDescent="0.2"/>
    <row r="35325" ht="12.75" hidden="1" customHeight="1" x14ac:dyDescent="0.2"/>
    <row r="35326" ht="12.75" hidden="1" customHeight="1" x14ac:dyDescent="0.2"/>
    <row r="35327" ht="12.75" hidden="1" customHeight="1" x14ac:dyDescent="0.2"/>
    <row r="35328" ht="12.75" hidden="1" customHeight="1" x14ac:dyDescent="0.2"/>
    <row r="35329" ht="12.75" hidden="1" customHeight="1" x14ac:dyDescent="0.2"/>
    <row r="35330" ht="12.75" hidden="1" customHeight="1" x14ac:dyDescent="0.2"/>
    <row r="35331" ht="12.75" hidden="1" customHeight="1" x14ac:dyDescent="0.2"/>
    <row r="35332" ht="12.75" hidden="1" customHeight="1" x14ac:dyDescent="0.2"/>
    <row r="35333" ht="12.75" hidden="1" customHeight="1" x14ac:dyDescent="0.2"/>
    <row r="35334" ht="12.75" hidden="1" customHeight="1" x14ac:dyDescent="0.2"/>
    <row r="35335" ht="12.75" hidden="1" customHeight="1" x14ac:dyDescent="0.2"/>
    <row r="35336" ht="12.75" hidden="1" customHeight="1" x14ac:dyDescent="0.2"/>
    <row r="35337" ht="12.75" hidden="1" customHeight="1" x14ac:dyDescent="0.2"/>
    <row r="35338" ht="12.75" hidden="1" customHeight="1" x14ac:dyDescent="0.2"/>
    <row r="35339" ht="12.75" hidden="1" customHeight="1" x14ac:dyDescent="0.2"/>
    <row r="35340" ht="12.75" hidden="1" customHeight="1" x14ac:dyDescent="0.2"/>
    <row r="35341" ht="12.75" hidden="1" customHeight="1" x14ac:dyDescent="0.2"/>
    <row r="35342" ht="12.75" hidden="1" customHeight="1" x14ac:dyDescent="0.2"/>
    <row r="35343" ht="12.75" hidden="1" customHeight="1" x14ac:dyDescent="0.2"/>
    <row r="35344" ht="12.75" hidden="1" customHeight="1" x14ac:dyDescent="0.2"/>
    <row r="35345" ht="12.75" hidden="1" customHeight="1" x14ac:dyDescent="0.2"/>
    <row r="35346" ht="12.75" hidden="1" customHeight="1" x14ac:dyDescent="0.2"/>
    <row r="35347" ht="12.75" hidden="1" customHeight="1" x14ac:dyDescent="0.2"/>
    <row r="35348" ht="12.75" hidden="1" customHeight="1" x14ac:dyDescent="0.2"/>
    <row r="35349" ht="12.75" hidden="1" customHeight="1" x14ac:dyDescent="0.2"/>
    <row r="35350" ht="12.75" hidden="1" customHeight="1" x14ac:dyDescent="0.2"/>
    <row r="35351" ht="12.75" hidden="1" customHeight="1" x14ac:dyDescent="0.2"/>
    <row r="35352" ht="12.75" hidden="1" customHeight="1" x14ac:dyDescent="0.2"/>
    <row r="35353" ht="12.75" hidden="1" customHeight="1" x14ac:dyDescent="0.2"/>
    <row r="35354" ht="12.75" hidden="1" customHeight="1" x14ac:dyDescent="0.2"/>
    <row r="35355" ht="12.75" hidden="1" customHeight="1" x14ac:dyDescent="0.2"/>
    <row r="35356" ht="12.75" hidden="1" customHeight="1" x14ac:dyDescent="0.2"/>
    <row r="35357" ht="12.75" hidden="1" customHeight="1" x14ac:dyDescent="0.2"/>
    <row r="35358" ht="12.75" hidden="1" customHeight="1" x14ac:dyDescent="0.2"/>
    <row r="35359" ht="12.75" hidden="1" customHeight="1" x14ac:dyDescent="0.2"/>
    <row r="35360" ht="12.75" hidden="1" customHeight="1" x14ac:dyDescent="0.2"/>
    <row r="35361" ht="12.75" hidden="1" customHeight="1" x14ac:dyDescent="0.2"/>
    <row r="35362" ht="12.75" hidden="1" customHeight="1" x14ac:dyDescent="0.2"/>
    <row r="35363" ht="12.75" hidden="1" customHeight="1" x14ac:dyDescent="0.2"/>
    <row r="35364" ht="12.75" hidden="1" customHeight="1" x14ac:dyDescent="0.2"/>
    <row r="35365" ht="12.75" hidden="1" customHeight="1" x14ac:dyDescent="0.2"/>
    <row r="35366" ht="12.75" hidden="1" customHeight="1" x14ac:dyDescent="0.2"/>
    <row r="35367" ht="12.75" hidden="1" customHeight="1" x14ac:dyDescent="0.2"/>
    <row r="35368" ht="12.75" hidden="1" customHeight="1" x14ac:dyDescent="0.2"/>
    <row r="35369" ht="12.75" hidden="1" customHeight="1" x14ac:dyDescent="0.2"/>
    <row r="35370" ht="12.75" hidden="1" customHeight="1" x14ac:dyDescent="0.2"/>
    <row r="35371" ht="12.75" hidden="1" customHeight="1" x14ac:dyDescent="0.2"/>
    <row r="35372" ht="12.75" hidden="1" customHeight="1" x14ac:dyDescent="0.2"/>
    <row r="35373" ht="12.75" hidden="1" customHeight="1" x14ac:dyDescent="0.2"/>
    <row r="35374" ht="12.75" hidden="1" customHeight="1" x14ac:dyDescent="0.2"/>
    <row r="35375" ht="12.75" hidden="1" customHeight="1" x14ac:dyDescent="0.2"/>
    <row r="35376" ht="12.75" hidden="1" customHeight="1" x14ac:dyDescent="0.2"/>
    <row r="35377" ht="12.75" hidden="1" customHeight="1" x14ac:dyDescent="0.2"/>
    <row r="35378" ht="12.75" hidden="1" customHeight="1" x14ac:dyDescent="0.2"/>
    <row r="35379" ht="12.75" hidden="1" customHeight="1" x14ac:dyDescent="0.2"/>
    <row r="35380" ht="12.75" hidden="1" customHeight="1" x14ac:dyDescent="0.2"/>
    <row r="35381" ht="12.75" hidden="1" customHeight="1" x14ac:dyDescent="0.2"/>
    <row r="35382" ht="12.75" hidden="1" customHeight="1" x14ac:dyDescent="0.2"/>
    <row r="35383" ht="12.75" hidden="1" customHeight="1" x14ac:dyDescent="0.2"/>
    <row r="35384" ht="12.75" hidden="1" customHeight="1" x14ac:dyDescent="0.2"/>
    <row r="35385" ht="12.75" hidden="1" customHeight="1" x14ac:dyDescent="0.2"/>
    <row r="35386" ht="12.75" hidden="1" customHeight="1" x14ac:dyDescent="0.2"/>
    <row r="35387" ht="12.75" hidden="1" customHeight="1" x14ac:dyDescent="0.2"/>
    <row r="35388" ht="12.75" hidden="1" customHeight="1" x14ac:dyDescent="0.2"/>
    <row r="35389" ht="12.75" hidden="1" customHeight="1" x14ac:dyDescent="0.2"/>
    <row r="35390" ht="12.75" hidden="1" customHeight="1" x14ac:dyDescent="0.2"/>
    <row r="35391" ht="12.75" hidden="1" customHeight="1" x14ac:dyDescent="0.2"/>
    <row r="35392" ht="12.75" hidden="1" customHeight="1" x14ac:dyDescent="0.2"/>
    <row r="35393" ht="12.75" hidden="1" customHeight="1" x14ac:dyDescent="0.2"/>
    <row r="35394" ht="12.75" hidden="1" customHeight="1" x14ac:dyDescent="0.2"/>
    <row r="35395" ht="12.75" hidden="1" customHeight="1" x14ac:dyDescent="0.2"/>
    <row r="35396" ht="12.75" hidden="1" customHeight="1" x14ac:dyDescent="0.2"/>
    <row r="35397" ht="12.75" hidden="1" customHeight="1" x14ac:dyDescent="0.2"/>
    <row r="35398" ht="12.75" hidden="1" customHeight="1" x14ac:dyDescent="0.2"/>
    <row r="35399" ht="12.75" hidden="1" customHeight="1" x14ac:dyDescent="0.2"/>
    <row r="35400" ht="12.75" hidden="1" customHeight="1" x14ac:dyDescent="0.2"/>
    <row r="35401" ht="12.75" hidden="1" customHeight="1" x14ac:dyDescent="0.2"/>
    <row r="35402" ht="12.75" hidden="1" customHeight="1" x14ac:dyDescent="0.2"/>
    <row r="35403" ht="12.75" hidden="1" customHeight="1" x14ac:dyDescent="0.2"/>
    <row r="35404" ht="12.75" hidden="1" customHeight="1" x14ac:dyDescent="0.2"/>
    <row r="35405" ht="12.75" hidden="1" customHeight="1" x14ac:dyDescent="0.2"/>
    <row r="35406" ht="12.75" hidden="1" customHeight="1" x14ac:dyDescent="0.2"/>
    <row r="35407" ht="12.75" hidden="1" customHeight="1" x14ac:dyDescent="0.2"/>
    <row r="35408" ht="12.75" hidden="1" customHeight="1" x14ac:dyDescent="0.2"/>
    <row r="35409" ht="12.75" hidden="1" customHeight="1" x14ac:dyDescent="0.2"/>
    <row r="35410" ht="12.75" hidden="1" customHeight="1" x14ac:dyDescent="0.2"/>
    <row r="35411" ht="12.75" hidden="1" customHeight="1" x14ac:dyDescent="0.2"/>
    <row r="35412" ht="12.75" hidden="1" customHeight="1" x14ac:dyDescent="0.2"/>
    <row r="35413" ht="12.75" hidden="1" customHeight="1" x14ac:dyDescent="0.2"/>
    <row r="35414" ht="12.75" hidden="1" customHeight="1" x14ac:dyDescent="0.2"/>
    <row r="35415" ht="12.75" hidden="1" customHeight="1" x14ac:dyDescent="0.2"/>
    <row r="35416" ht="12.75" hidden="1" customHeight="1" x14ac:dyDescent="0.2"/>
    <row r="35417" ht="12.75" hidden="1" customHeight="1" x14ac:dyDescent="0.2"/>
    <row r="35418" ht="12.75" hidden="1" customHeight="1" x14ac:dyDescent="0.2"/>
    <row r="35419" ht="12.75" hidden="1" customHeight="1" x14ac:dyDescent="0.2"/>
    <row r="35420" ht="12.75" hidden="1" customHeight="1" x14ac:dyDescent="0.2"/>
    <row r="35421" ht="12.75" hidden="1" customHeight="1" x14ac:dyDescent="0.2"/>
    <row r="35422" ht="12.75" hidden="1" customHeight="1" x14ac:dyDescent="0.2"/>
    <row r="35423" ht="12.75" hidden="1" customHeight="1" x14ac:dyDescent="0.2"/>
    <row r="35424" ht="12.75" hidden="1" customHeight="1" x14ac:dyDescent="0.2"/>
    <row r="35425" ht="12.75" hidden="1" customHeight="1" x14ac:dyDescent="0.2"/>
    <row r="35426" ht="12.75" hidden="1" customHeight="1" x14ac:dyDescent="0.2"/>
    <row r="35427" ht="12.75" hidden="1" customHeight="1" x14ac:dyDescent="0.2"/>
    <row r="35428" ht="12.75" hidden="1" customHeight="1" x14ac:dyDescent="0.2"/>
    <row r="35429" ht="12.75" hidden="1" customHeight="1" x14ac:dyDescent="0.2"/>
    <row r="35430" ht="12.75" hidden="1" customHeight="1" x14ac:dyDescent="0.2"/>
    <row r="35431" ht="12.75" hidden="1" customHeight="1" x14ac:dyDescent="0.2"/>
    <row r="35432" ht="12.75" hidden="1" customHeight="1" x14ac:dyDescent="0.2"/>
    <row r="35433" ht="12.75" hidden="1" customHeight="1" x14ac:dyDescent="0.2"/>
    <row r="35434" ht="12.75" hidden="1" customHeight="1" x14ac:dyDescent="0.2"/>
    <row r="35435" ht="12.75" hidden="1" customHeight="1" x14ac:dyDescent="0.2"/>
    <row r="35436" ht="12.75" hidden="1" customHeight="1" x14ac:dyDescent="0.2"/>
    <row r="35437" ht="12.75" hidden="1" customHeight="1" x14ac:dyDescent="0.2"/>
    <row r="35438" ht="12.75" hidden="1" customHeight="1" x14ac:dyDescent="0.2"/>
    <row r="35439" ht="12.75" hidden="1" customHeight="1" x14ac:dyDescent="0.2"/>
    <row r="35440" ht="12.75" hidden="1" customHeight="1" x14ac:dyDescent="0.2"/>
    <row r="35441" ht="12.75" hidden="1" customHeight="1" x14ac:dyDescent="0.2"/>
    <row r="35442" ht="12.75" hidden="1" customHeight="1" x14ac:dyDescent="0.2"/>
    <row r="35443" ht="12.75" hidden="1" customHeight="1" x14ac:dyDescent="0.2"/>
    <row r="35444" ht="12.75" hidden="1" customHeight="1" x14ac:dyDescent="0.2"/>
    <row r="35445" ht="12.75" hidden="1" customHeight="1" x14ac:dyDescent="0.2"/>
    <row r="35446" ht="12.75" hidden="1" customHeight="1" x14ac:dyDescent="0.2"/>
    <row r="35447" ht="12.75" hidden="1" customHeight="1" x14ac:dyDescent="0.2"/>
    <row r="35448" ht="12.75" hidden="1" customHeight="1" x14ac:dyDescent="0.2"/>
    <row r="35449" ht="12.75" hidden="1" customHeight="1" x14ac:dyDescent="0.2"/>
    <row r="35450" ht="12.75" hidden="1" customHeight="1" x14ac:dyDescent="0.2"/>
    <row r="35451" ht="12.75" hidden="1" customHeight="1" x14ac:dyDescent="0.2"/>
    <row r="35452" ht="12.75" hidden="1" customHeight="1" x14ac:dyDescent="0.2"/>
    <row r="35453" ht="12.75" hidden="1" customHeight="1" x14ac:dyDescent="0.2"/>
    <row r="35454" ht="12.75" hidden="1" customHeight="1" x14ac:dyDescent="0.2"/>
    <row r="35455" ht="12.75" hidden="1" customHeight="1" x14ac:dyDescent="0.2"/>
    <row r="35456" ht="12.75" hidden="1" customHeight="1" x14ac:dyDescent="0.2"/>
    <row r="35457" ht="12.75" hidden="1" customHeight="1" x14ac:dyDescent="0.2"/>
    <row r="35458" ht="12.75" hidden="1" customHeight="1" x14ac:dyDescent="0.2"/>
    <row r="35459" ht="12.75" hidden="1" customHeight="1" x14ac:dyDescent="0.2"/>
    <row r="35460" ht="12.75" hidden="1" customHeight="1" x14ac:dyDescent="0.2"/>
    <row r="35461" ht="12.75" hidden="1" customHeight="1" x14ac:dyDescent="0.2"/>
    <row r="35462" ht="12.75" hidden="1" customHeight="1" x14ac:dyDescent="0.2"/>
    <row r="35463" ht="12.75" hidden="1" customHeight="1" x14ac:dyDescent="0.2"/>
    <row r="35464" ht="12.75" hidden="1" customHeight="1" x14ac:dyDescent="0.2"/>
    <row r="35465" ht="12.75" hidden="1" customHeight="1" x14ac:dyDescent="0.2"/>
    <row r="35466" ht="12.75" hidden="1" customHeight="1" x14ac:dyDescent="0.2"/>
    <row r="35467" ht="12.75" hidden="1" customHeight="1" x14ac:dyDescent="0.2"/>
    <row r="35468" ht="12.75" hidden="1" customHeight="1" x14ac:dyDescent="0.2"/>
    <row r="35469" ht="12.75" hidden="1" customHeight="1" x14ac:dyDescent="0.2"/>
    <row r="35470" ht="12.75" hidden="1" customHeight="1" x14ac:dyDescent="0.2"/>
    <row r="35471" ht="12.75" hidden="1" customHeight="1" x14ac:dyDescent="0.2"/>
    <row r="35472" ht="12.75" hidden="1" customHeight="1" x14ac:dyDescent="0.2"/>
    <row r="35473" ht="12.75" hidden="1" customHeight="1" x14ac:dyDescent="0.2"/>
    <row r="35474" ht="12.75" hidden="1" customHeight="1" x14ac:dyDescent="0.2"/>
    <row r="35475" ht="12.75" hidden="1" customHeight="1" x14ac:dyDescent="0.2"/>
    <row r="35476" ht="12.75" hidden="1" customHeight="1" x14ac:dyDescent="0.2"/>
    <row r="35477" ht="12.75" hidden="1" customHeight="1" x14ac:dyDescent="0.2"/>
    <row r="35478" ht="12.75" hidden="1" customHeight="1" x14ac:dyDescent="0.2"/>
    <row r="35479" ht="12.75" hidden="1" customHeight="1" x14ac:dyDescent="0.2"/>
    <row r="35480" ht="12.75" hidden="1" customHeight="1" x14ac:dyDescent="0.2"/>
    <row r="35481" ht="12.75" hidden="1" customHeight="1" x14ac:dyDescent="0.2"/>
    <row r="35482" ht="12.75" hidden="1" customHeight="1" x14ac:dyDescent="0.2"/>
    <row r="35483" ht="12.75" hidden="1" customHeight="1" x14ac:dyDescent="0.2"/>
    <row r="35484" ht="12.75" hidden="1" customHeight="1" x14ac:dyDescent="0.2"/>
    <row r="35485" ht="12.75" hidden="1" customHeight="1" x14ac:dyDescent="0.2"/>
    <row r="35486" ht="12.75" hidden="1" customHeight="1" x14ac:dyDescent="0.2"/>
    <row r="35487" ht="12.75" hidden="1" customHeight="1" x14ac:dyDescent="0.2"/>
    <row r="35488" ht="12.75" hidden="1" customHeight="1" x14ac:dyDescent="0.2"/>
    <row r="35489" ht="12.75" hidden="1" customHeight="1" x14ac:dyDescent="0.2"/>
    <row r="35490" ht="12.75" hidden="1" customHeight="1" x14ac:dyDescent="0.2"/>
    <row r="35491" ht="12.75" hidden="1" customHeight="1" x14ac:dyDescent="0.2"/>
    <row r="35492" ht="12.75" hidden="1" customHeight="1" x14ac:dyDescent="0.2"/>
    <row r="35493" ht="12.75" hidden="1" customHeight="1" x14ac:dyDescent="0.2"/>
    <row r="35494" ht="12.75" hidden="1" customHeight="1" x14ac:dyDescent="0.2"/>
    <row r="35495" ht="12.75" hidden="1" customHeight="1" x14ac:dyDescent="0.2"/>
    <row r="35496" ht="12.75" hidden="1" customHeight="1" x14ac:dyDescent="0.2"/>
    <row r="35497" ht="12.75" hidden="1" customHeight="1" x14ac:dyDescent="0.2"/>
    <row r="35498" ht="12.75" hidden="1" customHeight="1" x14ac:dyDescent="0.2"/>
    <row r="35499" ht="12.75" hidden="1" customHeight="1" x14ac:dyDescent="0.2"/>
    <row r="35500" ht="12.75" hidden="1" customHeight="1" x14ac:dyDescent="0.2"/>
    <row r="35501" ht="12.75" hidden="1" customHeight="1" x14ac:dyDescent="0.2"/>
    <row r="35502" ht="12.75" hidden="1" customHeight="1" x14ac:dyDescent="0.2"/>
    <row r="35503" ht="12.75" hidden="1" customHeight="1" x14ac:dyDescent="0.2"/>
    <row r="35504" ht="12.75" hidden="1" customHeight="1" x14ac:dyDescent="0.2"/>
    <row r="35505" ht="12.75" hidden="1" customHeight="1" x14ac:dyDescent="0.2"/>
    <row r="35506" ht="12.75" hidden="1" customHeight="1" x14ac:dyDescent="0.2"/>
    <row r="35507" ht="12.75" hidden="1" customHeight="1" x14ac:dyDescent="0.2"/>
    <row r="35508" ht="12.75" hidden="1" customHeight="1" x14ac:dyDescent="0.2"/>
    <row r="35509" ht="12.75" hidden="1" customHeight="1" x14ac:dyDescent="0.2"/>
    <row r="35510" ht="12.75" hidden="1" customHeight="1" x14ac:dyDescent="0.2"/>
    <row r="35511" ht="12.75" hidden="1" customHeight="1" x14ac:dyDescent="0.2"/>
    <row r="35512" ht="12.75" hidden="1" customHeight="1" x14ac:dyDescent="0.2"/>
    <row r="35513" ht="12.75" hidden="1" customHeight="1" x14ac:dyDescent="0.2"/>
    <row r="35514" ht="12.75" hidden="1" customHeight="1" x14ac:dyDescent="0.2"/>
    <row r="35515" ht="12.75" hidden="1" customHeight="1" x14ac:dyDescent="0.2"/>
    <row r="35516" ht="12.75" hidden="1" customHeight="1" x14ac:dyDescent="0.2"/>
    <row r="35517" ht="12.75" hidden="1" customHeight="1" x14ac:dyDescent="0.2"/>
    <row r="35518" ht="12.75" hidden="1" customHeight="1" x14ac:dyDescent="0.2"/>
    <row r="35519" ht="12.75" hidden="1" customHeight="1" x14ac:dyDescent="0.2"/>
    <row r="35520" ht="12.75" hidden="1" customHeight="1" x14ac:dyDescent="0.2"/>
    <row r="35521" ht="12.75" hidden="1" customHeight="1" x14ac:dyDescent="0.2"/>
    <row r="35522" ht="12.75" hidden="1" customHeight="1" x14ac:dyDescent="0.2"/>
    <row r="35523" ht="12.75" hidden="1" customHeight="1" x14ac:dyDescent="0.2"/>
    <row r="35524" ht="12.75" hidden="1" customHeight="1" x14ac:dyDescent="0.2"/>
    <row r="35525" ht="12.75" hidden="1" customHeight="1" x14ac:dyDescent="0.2"/>
    <row r="35526" ht="12.75" hidden="1" customHeight="1" x14ac:dyDescent="0.2"/>
    <row r="35527" ht="12.75" hidden="1" customHeight="1" x14ac:dyDescent="0.2"/>
    <row r="35528" ht="12.75" hidden="1" customHeight="1" x14ac:dyDescent="0.2"/>
    <row r="35529" ht="12.75" hidden="1" customHeight="1" x14ac:dyDescent="0.2"/>
    <row r="35530" ht="12.75" hidden="1" customHeight="1" x14ac:dyDescent="0.2"/>
    <row r="35531" ht="12.75" hidden="1" customHeight="1" x14ac:dyDescent="0.2"/>
    <row r="35532" ht="12.75" hidden="1" customHeight="1" x14ac:dyDescent="0.2"/>
    <row r="35533" ht="12.75" hidden="1" customHeight="1" x14ac:dyDescent="0.2"/>
    <row r="35534" ht="12.75" hidden="1" customHeight="1" x14ac:dyDescent="0.2"/>
    <row r="35535" ht="12.75" hidden="1" customHeight="1" x14ac:dyDescent="0.2"/>
    <row r="35536" ht="12.75" hidden="1" customHeight="1" x14ac:dyDescent="0.2"/>
    <row r="35537" ht="12.75" hidden="1" customHeight="1" x14ac:dyDescent="0.2"/>
    <row r="35538" ht="12.75" hidden="1" customHeight="1" x14ac:dyDescent="0.2"/>
    <row r="35539" ht="12.75" hidden="1" customHeight="1" x14ac:dyDescent="0.2"/>
    <row r="35540" ht="12.75" hidden="1" customHeight="1" x14ac:dyDescent="0.2"/>
    <row r="35541" ht="12.75" hidden="1" customHeight="1" x14ac:dyDescent="0.2"/>
    <row r="35542" ht="12.75" hidden="1" customHeight="1" x14ac:dyDescent="0.2"/>
    <row r="35543" ht="12.75" hidden="1" customHeight="1" x14ac:dyDescent="0.2"/>
    <row r="35544" ht="12.75" hidden="1" customHeight="1" x14ac:dyDescent="0.2"/>
    <row r="35545" ht="12.75" hidden="1" customHeight="1" x14ac:dyDescent="0.2"/>
    <row r="35546" ht="12.75" hidden="1" customHeight="1" x14ac:dyDescent="0.2"/>
    <row r="35547" ht="12.75" hidden="1" customHeight="1" x14ac:dyDescent="0.2"/>
    <row r="35548" ht="12.75" hidden="1" customHeight="1" x14ac:dyDescent="0.2"/>
    <row r="35549" ht="12.75" hidden="1" customHeight="1" x14ac:dyDescent="0.2"/>
    <row r="35550" ht="12.75" hidden="1" customHeight="1" x14ac:dyDescent="0.2"/>
    <row r="35551" ht="12.75" hidden="1" customHeight="1" x14ac:dyDescent="0.2"/>
    <row r="35552" ht="12.75" hidden="1" customHeight="1" x14ac:dyDescent="0.2"/>
    <row r="35553" ht="12.75" hidden="1" customHeight="1" x14ac:dyDescent="0.2"/>
    <row r="35554" ht="12.75" hidden="1" customHeight="1" x14ac:dyDescent="0.2"/>
    <row r="35555" ht="12.75" hidden="1" customHeight="1" x14ac:dyDescent="0.2"/>
    <row r="35556" ht="12.75" hidden="1" customHeight="1" x14ac:dyDescent="0.2"/>
    <row r="35557" ht="12.75" hidden="1" customHeight="1" x14ac:dyDescent="0.2"/>
    <row r="35558" ht="12.75" hidden="1" customHeight="1" x14ac:dyDescent="0.2"/>
    <row r="35559" ht="12.75" hidden="1" customHeight="1" x14ac:dyDescent="0.2"/>
    <row r="35560" ht="12.75" hidden="1" customHeight="1" x14ac:dyDescent="0.2"/>
    <row r="35561" ht="12.75" hidden="1" customHeight="1" x14ac:dyDescent="0.2"/>
    <row r="35562" ht="12.75" hidden="1" customHeight="1" x14ac:dyDescent="0.2"/>
    <row r="35563" ht="12.75" hidden="1" customHeight="1" x14ac:dyDescent="0.2"/>
    <row r="35564" ht="12.75" hidden="1" customHeight="1" x14ac:dyDescent="0.2"/>
    <row r="35565" ht="12.75" hidden="1" customHeight="1" x14ac:dyDescent="0.2"/>
    <row r="35566" ht="12.75" hidden="1" customHeight="1" x14ac:dyDescent="0.2"/>
    <row r="35567" ht="12.75" hidden="1" customHeight="1" x14ac:dyDescent="0.2"/>
    <row r="35568" ht="12.75" hidden="1" customHeight="1" x14ac:dyDescent="0.2"/>
    <row r="35569" ht="12.75" hidden="1" customHeight="1" x14ac:dyDescent="0.2"/>
    <row r="35570" ht="12.75" hidden="1" customHeight="1" x14ac:dyDescent="0.2"/>
    <row r="35571" ht="12.75" hidden="1" customHeight="1" x14ac:dyDescent="0.2"/>
    <row r="35572" ht="12.75" hidden="1" customHeight="1" x14ac:dyDescent="0.2"/>
    <row r="35573" ht="12.75" hidden="1" customHeight="1" x14ac:dyDescent="0.2"/>
    <row r="35574" ht="12.75" hidden="1" customHeight="1" x14ac:dyDescent="0.2"/>
    <row r="35575" ht="12.75" hidden="1" customHeight="1" x14ac:dyDescent="0.2"/>
    <row r="35576" ht="12.75" hidden="1" customHeight="1" x14ac:dyDescent="0.2"/>
    <row r="35577" ht="12.75" hidden="1" customHeight="1" x14ac:dyDescent="0.2"/>
    <row r="35578" ht="12.75" hidden="1" customHeight="1" x14ac:dyDescent="0.2"/>
    <row r="35579" ht="12.75" hidden="1" customHeight="1" x14ac:dyDescent="0.2"/>
    <row r="35580" ht="12.75" hidden="1" customHeight="1" x14ac:dyDescent="0.2"/>
    <row r="35581" ht="12.75" hidden="1" customHeight="1" x14ac:dyDescent="0.2"/>
    <row r="35582" ht="12.75" hidden="1" customHeight="1" x14ac:dyDescent="0.2"/>
    <row r="35583" ht="12.75" hidden="1" customHeight="1" x14ac:dyDescent="0.2"/>
    <row r="35584" ht="12.75" hidden="1" customHeight="1" x14ac:dyDescent="0.2"/>
    <row r="35585" ht="12.75" hidden="1" customHeight="1" x14ac:dyDescent="0.2"/>
    <row r="35586" ht="12.75" hidden="1" customHeight="1" x14ac:dyDescent="0.2"/>
    <row r="35587" ht="12.75" hidden="1" customHeight="1" x14ac:dyDescent="0.2"/>
    <row r="35588" ht="12.75" hidden="1" customHeight="1" x14ac:dyDescent="0.2"/>
    <row r="35589" ht="12.75" hidden="1" customHeight="1" x14ac:dyDescent="0.2"/>
    <row r="35590" ht="12.75" hidden="1" customHeight="1" x14ac:dyDescent="0.2"/>
    <row r="35591" ht="12.75" hidden="1" customHeight="1" x14ac:dyDescent="0.2"/>
    <row r="35592" ht="12.75" hidden="1" customHeight="1" x14ac:dyDescent="0.2"/>
    <row r="35593" ht="12.75" hidden="1" customHeight="1" x14ac:dyDescent="0.2"/>
    <row r="35594" ht="12.75" hidden="1" customHeight="1" x14ac:dyDescent="0.2"/>
    <row r="35595" ht="12.75" hidden="1" customHeight="1" x14ac:dyDescent="0.2"/>
    <row r="35596" ht="12.75" hidden="1" customHeight="1" x14ac:dyDescent="0.2"/>
    <row r="35597" ht="12.75" hidden="1" customHeight="1" x14ac:dyDescent="0.2"/>
    <row r="35598" ht="12.75" hidden="1" customHeight="1" x14ac:dyDescent="0.2"/>
    <row r="35599" ht="12.75" hidden="1" customHeight="1" x14ac:dyDescent="0.2"/>
    <row r="35600" ht="12.75" hidden="1" customHeight="1" x14ac:dyDescent="0.2"/>
    <row r="35601" ht="12.75" hidden="1" customHeight="1" x14ac:dyDescent="0.2"/>
    <row r="35602" ht="12.75" hidden="1" customHeight="1" x14ac:dyDescent="0.2"/>
    <row r="35603" ht="12.75" hidden="1" customHeight="1" x14ac:dyDescent="0.2"/>
    <row r="35604" ht="12.75" hidden="1" customHeight="1" x14ac:dyDescent="0.2"/>
    <row r="35605" ht="12.75" hidden="1" customHeight="1" x14ac:dyDescent="0.2"/>
    <row r="35606" ht="12.75" hidden="1" customHeight="1" x14ac:dyDescent="0.2"/>
    <row r="35607" ht="12.75" hidden="1" customHeight="1" x14ac:dyDescent="0.2"/>
    <row r="35608" ht="12.75" hidden="1" customHeight="1" x14ac:dyDescent="0.2"/>
    <row r="35609" ht="12.75" hidden="1" customHeight="1" x14ac:dyDescent="0.2"/>
    <row r="35610" ht="12.75" hidden="1" customHeight="1" x14ac:dyDescent="0.2"/>
    <row r="35611" ht="12.75" hidden="1" customHeight="1" x14ac:dyDescent="0.2"/>
    <row r="35612" ht="12.75" hidden="1" customHeight="1" x14ac:dyDescent="0.2"/>
    <row r="35613" ht="12.75" hidden="1" customHeight="1" x14ac:dyDescent="0.2"/>
    <row r="35614" ht="12.75" hidden="1" customHeight="1" x14ac:dyDescent="0.2"/>
    <row r="35615" ht="12.75" hidden="1" customHeight="1" x14ac:dyDescent="0.2"/>
    <row r="35616" ht="12.75" hidden="1" customHeight="1" x14ac:dyDescent="0.2"/>
    <row r="35617" ht="12.75" hidden="1" customHeight="1" x14ac:dyDescent="0.2"/>
    <row r="35618" ht="12.75" hidden="1" customHeight="1" x14ac:dyDescent="0.2"/>
    <row r="35619" ht="12.75" hidden="1" customHeight="1" x14ac:dyDescent="0.2"/>
    <row r="35620" ht="12.75" hidden="1" customHeight="1" x14ac:dyDescent="0.2"/>
    <row r="35621" ht="12.75" hidden="1" customHeight="1" x14ac:dyDescent="0.2"/>
    <row r="35622" ht="12.75" hidden="1" customHeight="1" x14ac:dyDescent="0.2"/>
    <row r="35623" ht="12.75" hidden="1" customHeight="1" x14ac:dyDescent="0.2"/>
    <row r="35624" ht="12.75" hidden="1" customHeight="1" x14ac:dyDescent="0.2"/>
    <row r="35625" ht="12.75" hidden="1" customHeight="1" x14ac:dyDescent="0.2"/>
    <row r="35626" ht="12.75" hidden="1" customHeight="1" x14ac:dyDescent="0.2"/>
    <row r="35627" ht="12.75" hidden="1" customHeight="1" x14ac:dyDescent="0.2"/>
    <row r="35628" ht="12.75" hidden="1" customHeight="1" x14ac:dyDescent="0.2"/>
    <row r="35629" ht="12.75" hidden="1" customHeight="1" x14ac:dyDescent="0.2"/>
    <row r="35630" ht="12.75" hidden="1" customHeight="1" x14ac:dyDescent="0.2"/>
    <row r="35631" ht="12.75" hidden="1" customHeight="1" x14ac:dyDescent="0.2"/>
    <row r="35632" ht="12.75" hidden="1" customHeight="1" x14ac:dyDescent="0.2"/>
    <row r="35633" ht="12.75" hidden="1" customHeight="1" x14ac:dyDescent="0.2"/>
    <row r="35634" ht="12.75" hidden="1" customHeight="1" x14ac:dyDescent="0.2"/>
    <row r="35635" ht="12.75" hidden="1" customHeight="1" x14ac:dyDescent="0.2"/>
    <row r="35636" ht="12.75" hidden="1" customHeight="1" x14ac:dyDescent="0.2"/>
    <row r="35637" ht="12.75" hidden="1" customHeight="1" x14ac:dyDescent="0.2"/>
    <row r="35638" ht="12.75" hidden="1" customHeight="1" x14ac:dyDescent="0.2"/>
    <row r="35639" ht="12.75" hidden="1" customHeight="1" x14ac:dyDescent="0.2"/>
    <row r="35640" ht="12.75" hidden="1" customHeight="1" x14ac:dyDescent="0.2"/>
    <row r="35641" ht="12.75" hidden="1" customHeight="1" x14ac:dyDescent="0.2"/>
    <row r="35642" ht="12.75" hidden="1" customHeight="1" x14ac:dyDescent="0.2"/>
    <row r="35643" ht="12.75" hidden="1" customHeight="1" x14ac:dyDescent="0.2"/>
    <row r="35644" ht="12.75" hidden="1" customHeight="1" x14ac:dyDescent="0.2"/>
    <row r="35645" ht="12.75" hidden="1" customHeight="1" x14ac:dyDescent="0.2"/>
    <row r="35646" ht="12.75" hidden="1" customHeight="1" x14ac:dyDescent="0.2"/>
    <row r="35647" ht="12.75" hidden="1" customHeight="1" x14ac:dyDescent="0.2"/>
    <row r="35648" ht="12.75" hidden="1" customHeight="1" x14ac:dyDescent="0.2"/>
    <row r="35649" ht="12.75" hidden="1" customHeight="1" x14ac:dyDescent="0.2"/>
    <row r="35650" ht="12.75" hidden="1" customHeight="1" x14ac:dyDescent="0.2"/>
    <row r="35651" ht="12.75" hidden="1" customHeight="1" x14ac:dyDescent="0.2"/>
    <row r="35652" ht="12.75" hidden="1" customHeight="1" x14ac:dyDescent="0.2"/>
    <row r="35653" ht="12.75" hidden="1" customHeight="1" x14ac:dyDescent="0.2"/>
    <row r="35654" ht="12.75" hidden="1" customHeight="1" x14ac:dyDescent="0.2"/>
    <row r="35655" ht="12.75" hidden="1" customHeight="1" x14ac:dyDescent="0.2"/>
    <row r="35656" ht="12.75" hidden="1" customHeight="1" x14ac:dyDescent="0.2"/>
    <row r="35657" ht="12.75" hidden="1" customHeight="1" x14ac:dyDescent="0.2"/>
    <row r="35658" ht="12.75" hidden="1" customHeight="1" x14ac:dyDescent="0.2"/>
    <row r="35659" ht="12.75" hidden="1" customHeight="1" x14ac:dyDescent="0.2"/>
    <row r="35660" ht="12.75" hidden="1" customHeight="1" x14ac:dyDescent="0.2"/>
    <row r="35661" ht="12.75" hidden="1" customHeight="1" x14ac:dyDescent="0.2"/>
    <row r="35662" ht="12.75" hidden="1" customHeight="1" x14ac:dyDescent="0.2"/>
    <row r="35663" ht="12.75" hidden="1" customHeight="1" x14ac:dyDescent="0.2"/>
    <row r="35664" ht="12.75" hidden="1" customHeight="1" x14ac:dyDescent="0.2"/>
    <row r="35665" ht="12.75" hidden="1" customHeight="1" x14ac:dyDescent="0.2"/>
    <row r="35666" ht="12.75" hidden="1" customHeight="1" x14ac:dyDescent="0.2"/>
    <row r="35667" ht="12.75" hidden="1" customHeight="1" x14ac:dyDescent="0.2"/>
    <row r="35668" ht="12.75" hidden="1" customHeight="1" x14ac:dyDescent="0.2"/>
    <row r="35669" ht="12.75" hidden="1" customHeight="1" x14ac:dyDescent="0.2"/>
    <row r="35670" ht="12.75" hidden="1" customHeight="1" x14ac:dyDescent="0.2"/>
    <row r="35671" ht="12.75" hidden="1" customHeight="1" x14ac:dyDescent="0.2"/>
    <row r="35672" ht="12.75" hidden="1" customHeight="1" x14ac:dyDescent="0.2"/>
    <row r="35673" ht="12.75" hidden="1" customHeight="1" x14ac:dyDescent="0.2"/>
    <row r="35674" ht="12.75" hidden="1" customHeight="1" x14ac:dyDescent="0.2"/>
    <row r="35675" ht="12.75" hidden="1" customHeight="1" x14ac:dyDescent="0.2"/>
    <row r="35676" ht="12.75" hidden="1" customHeight="1" x14ac:dyDescent="0.2"/>
    <row r="35677" ht="12.75" hidden="1" customHeight="1" x14ac:dyDescent="0.2"/>
    <row r="35678" ht="12.75" hidden="1" customHeight="1" x14ac:dyDescent="0.2"/>
    <row r="35679" ht="12.75" hidden="1" customHeight="1" x14ac:dyDescent="0.2"/>
    <row r="35680" ht="12.75" hidden="1" customHeight="1" x14ac:dyDescent="0.2"/>
    <row r="35681" ht="12.75" hidden="1" customHeight="1" x14ac:dyDescent="0.2"/>
    <row r="35682" ht="12.75" hidden="1" customHeight="1" x14ac:dyDescent="0.2"/>
    <row r="35683" ht="12.75" hidden="1" customHeight="1" x14ac:dyDescent="0.2"/>
    <row r="35684" ht="12.75" hidden="1" customHeight="1" x14ac:dyDescent="0.2"/>
    <row r="35685" ht="12.75" hidden="1" customHeight="1" x14ac:dyDescent="0.2"/>
    <row r="35686" ht="12.75" hidden="1" customHeight="1" x14ac:dyDescent="0.2"/>
    <row r="35687" ht="12.75" hidden="1" customHeight="1" x14ac:dyDescent="0.2"/>
    <row r="35688" ht="12.75" hidden="1" customHeight="1" x14ac:dyDescent="0.2"/>
    <row r="35689" ht="12.75" hidden="1" customHeight="1" x14ac:dyDescent="0.2"/>
    <row r="35690" ht="12.75" hidden="1" customHeight="1" x14ac:dyDescent="0.2"/>
    <row r="35691" ht="12.75" hidden="1" customHeight="1" x14ac:dyDescent="0.2"/>
    <row r="35692" ht="12.75" hidden="1" customHeight="1" x14ac:dyDescent="0.2"/>
    <row r="35693" ht="12.75" hidden="1" customHeight="1" x14ac:dyDescent="0.2"/>
    <row r="35694" ht="12.75" hidden="1" customHeight="1" x14ac:dyDescent="0.2"/>
    <row r="35695" ht="12.75" hidden="1" customHeight="1" x14ac:dyDescent="0.2"/>
    <row r="35696" ht="12.75" hidden="1" customHeight="1" x14ac:dyDescent="0.2"/>
    <row r="35697" ht="12.75" hidden="1" customHeight="1" x14ac:dyDescent="0.2"/>
    <row r="35698" ht="12.75" hidden="1" customHeight="1" x14ac:dyDescent="0.2"/>
    <row r="35699" ht="12.75" hidden="1" customHeight="1" x14ac:dyDescent="0.2"/>
    <row r="35700" ht="12.75" hidden="1" customHeight="1" x14ac:dyDescent="0.2"/>
    <row r="35701" ht="12.75" hidden="1" customHeight="1" x14ac:dyDescent="0.2"/>
    <row r="35702" ht="12.75" hidden="1" customHeight="1" x14ac:dyDescent="0.2"/>
    <row r="35703" ht="12.75" hidden="1" customHeight="1" x14ac:dyDescent="0.2"/>
    <row r="35704" ht="12.75" hidden="1" customHeight="1" x14ac:dyDescent="0.2"/>
    <row r="35705" ht="12.75" hidden="1" customHeight="1" x14ac:dyDescent="0.2"/>
    <row r="35706" ht="12.75" hidden="1" customHeight="1" x14ac:dyDescent="0.2"/>
    <row r="35707" ht="12.75" hidden="1" customHeight="1" x14ac:dyDescent="0.2"/>
    <row r="35708" ht="12.75" hidden="1" customHeight="1" x14ac:dyDescent="0.2"/>
    <row r="35709" ht="12.75" hidden="1" customHeight="1" x14ac:dyDescent="0.2"/>
    <row r="35710" ht="12.75" hidden="1" customHeight="1" x14ac:dyDescent="0.2"/>
    <row r="35711" ht="12.75" hidden="1" customHeight="1" x14ac:dyDescent="0.2"/>
    <row r="35712" ht="12.75" hidden="1" customHeight="1" x14ac:dyDescent="0.2"/>
    <row r="35713" ht="12.75" hidden="1" customHeight="1" x14ac:dyDescent="0.2"/>
    <row r="35714" ht="12.75" hidden="1" customHeight="1" x14ac:dyDescent="0.2"/>
    <row r="35715" ht="12.75" hidden="1" customHeight="1" x14ac:dyDescent="0.2"/>
    <row r="35716" ht="12.75" hidden="1" customHeight="1" x14ac:dyDescent="0.2"/>
    <row r="35717" ht="12.75" hidden="1" customHeight="1" x14ac:dyDescent="0.2"/>
    <row r="35718" ht="12.75" hidden="1" customHeight="1" x14ac:dyDescent="0.2"/>
    <row r="35719" ht="12.75" hidden="1" customHeight="1" x14ac:dyDescent="0.2"/>
    <row r="35720" ht="12.75" hidden="1" customHeight="1" x14ac:dyDescent="0.2"/>
    <row r="35721" ht="12.75" hidden="1" customHeight="1" x14ac:dyDescent="0.2"/>
    <row r="35722" ht="12.75" hidden="1" customHeight="1" x14ac:dyDescent="0.2"/>
    <row r="35723" ht="12.75" hidden="1" customHeight="1" x14ac:dyDescent="0.2"/>
    <row r="35724" ht="12.75" hidden="1" customHeight="1" x14ac:dyDescent="0.2"/>
    <row r="35725" ht="12.75" hidden="1" customHeight="1" x14ac:dyDescent="0.2"/>
    <row r="35726" ht="12.75" hidden="1" customHeight="1" x14ac:dyDescent="0.2"/>
    <row r="35727" ht="12.75" hidden="1" customHeight="1" x14ac:dyDescent="0.2"/>
    <row r="35728" ht="12.75" hidden="1" customHeight="1" x14ac:dyDescent="0.2"/>
    <row r="35729" ht="12.75" hidden="1" customHeight="1" x14ac:dyDescent="0.2"/>
    <row r="35730" ht="12.75" hidden="1" customHeight="1" x14ac:dyDescent="0.2"/>
    <row r="35731" ht="12.75" hidden="1" customHeight="1" x14ac:dyDescent="0.2"/>
    <row r="35732" ht="12.75" hidden="1" customHeight="1" x14ac:dyDescent="0.2"/>
    <row r="35733" ht="12.75" hidden="1" customHeight="1" x14ac:dyDescent="0.2"/>
    <row r="35734" ht="12.75" hidden="1" customHeight="1" x14ac:dyDescent="0.2"/>
    <row r="35735" ht="12.75" hidden="1" customHeight="1" x14ac:dyDescent="0.2"/>
    <row r="35736" ht="12.75" hidden="1" customHeight="1" x14ac:dyDescent="0.2"/>
    <row r="35737" ht="12.75" hidden="1" customHeight="1" x14ac:dyDescent="0.2"/>
    <row r="35738" ht="12.75" hidden="1" customHeight="1" x14ac:dyDescent="0.2"/>
    <row r="35739" ht="12.75" hidden="1" customHeight="1" x14ac:dyDescent="0.2"/>
    <row r="35740" ht="12.75" hidden="1" customHeight="1" x14ac:dyDescent="0.2"/>
    <row r="35741" ht="12.75" hidden="1" customHeight="1" x14ac:dyDescent="0.2"/>
    <row r="35742" ht="12.75" hidden="1" customHeight="1" x14ac:dyDescent="0.2"/>
    <row r="35743" ht="12.75" hidden="1" customHeight="1" x14ac:dyDescent="0.2"/>
    <row r="35744" ht="12.75" hidden="1" customHeight="1" x14ac:dyDescent="0.2"/>
    <row r="35745" ht="12.75" hidden="1" customHeight="1" x14ac:dyDescent="0.2"/>
    <row r="35746" ht="12.75" hidden="1" customHeight="1" x14ac:dyDescent="0.2"/>
    <row r="35747" ht="12.75" hidden="1" customHeight="1" x14ac:dyDescent="0.2"/>
    <row r="35748" ht="12.75" hidden="1" customHeight="1" x14ac:dyDescent="0.2"/>
    <row r="35749" ht="12.75" hidden="1" customHeight="1" x14ac:dyDescent="0.2"/>
    <row r="35750" ht="12.75" hidden="1" customHeight="1" x14ac:dyDescent="0.2"/>
    <row r="35751" ht="12.75" hidden="1" customHeight="1" x14ac:dyDescent="0.2"/>
    <row r="35752" ht="12.75" hidden="1" customHeight="1" x14ac:dyDescent="0.2"/>
    <row r="35753" ht="12.75" hidden="1" customHeight="1" x14ac:dyDescent="0.2"/>
    <row r="35754" ht="12.75" hidden="1" customHeight="1" x14ac:dyDescent="0.2"/>
    <row r="35755" ht="12.75" hidden="1" customHeight="1" x14ac:dyDescent="0.2"/>
    <row r="35756" ht="12.75" hidden="1" customHeight="1" x14ac:dyDescent="0.2"/>
    <row r="35757" ht="12.75" hidden="1" customHeight="1" x14ac:dyDescent="0.2"/>
    <row r="35758" ht="12.75" hidden="1" customHeight="1" x14ac:dyDescent="0.2"/>
    <row r="35759" ht="12.75" hidden="1" customHeight="1" x14ac:dyDescent="0.2"/>
    <row r="35760" ht="12.75" hidden="1" customHeight="1" x14ac:dyDescent="0.2"/>
    <row r="35761" ht="12.75" hidden="1" customHeight="1" x14ac:dyDescent="0.2"/>
    <row r="35762" ht="12.75" hidden="1" customHeight="1" x14ac:dyDescent="0.2"/>
    <row r="35763" ht="12.75" hidden="1" customHeight="1" x14ac:dyDescent="0.2"/>
    <row r="35764" ht="12.75" hidden="1" customHeight="1" x14ac:dyDescent="0.2"/>
    <row r="35765" ht="12.75" hidden="1" customHeight="1" x14ac:dyDescent="0.2"/>
    <row r="35766" ht="12.75" hidden="1" customHeight="1" x14ac:dyDescent="0.2"/>
    <row r="35767" ht="12.75" hidden="1" customHeight="1" x14ac:dyDescent="0.2"/>
    <row r="35768" ht="12.75" hidden="1" customHeight="1" x14ac:dyDescent="0.2"/>
    <row r="35769" ht="12.75" hidden="1" customHeight="1" x14ac:dyDescent="0.2"/>
    <row r="35770" ht="12.75" hidden="1" customHeight="1" x14ac:dyDescent="0.2"/>
    <row r="35771" ht="12.75" hidden="1" customHeight="1" x14ac:dyDescent="0.2"/>
    <row r="35772" ht="12.75" hidden="1" customHeight="1" x14ac:dyDescent="0.2"/>
    <row r="35773" ht="12.75" hidden="1" customHeight="1" x14ac:dyDescent="0.2"/>
    <row r="35774" ht="12.75" hidden="1" customHeight="1" x14ac:dyDescent="0.2"/>
    <row r="35775" ht="12.75" hidden="1" customHeight="1" x14ac:dyDescent="0.2"/>
    <row r="35776" ht="12.75" hidden="1" customHeight="1" x14ac:dyDescent="0.2"/>
    <row r="35777" ht="12.75" hidden="1" customHeight="1" x14ac:dyDescent="0.2"/>
    <row r="35778" ht="12.75" hidden="1" customHeight="1" x14ac:dyDescent="0.2"/>
    <row r="35779" ht="12.75" hidden="1" customHeight="1" x14ac:dyDescent="0.2"/>
    <row r="35780" ht="12.75" hidden="1" customHeight="1" x14ac:dyDescent="0.2"/>
    <row r="35781" ht="12.75" hidden="1" customHeight="1" x14ac:dyDescent="0.2"/>
    <row r="35782" ht="12.75" hidden="1" customHeight="1" x14ac:dyDescent="0.2"/>
    <row r="35783" ht="12.75" hidden="1" customHeight="1" x14ac:dyDescent="0.2"/>
    <row r="35784" ht="12.75" hidden="1" customHeight="1" x14ac:dyDescent="0.2"/>
    <row r="35785" ht="12.75" hidden="1" customHeight="1" x14ac:dyDescent="0.2"/>
    <row r="35786" ht="12.75" hidden="1" customHeight="1" x14ac:dyDescent="0.2"/>
    <row r="35787" ht="12.75" hidden="1" customHeight="1" x14ac:dyDescent="0.2"/>
    <row r="35788" ht="12.75" hidden="1" customHeight="1" x14ac:dyDescent="0.2"/>
    <row r="35789" ht="12.75" hidden="1" customHeight="1" x14ac:dyDescent="0.2"/>
    <row r="35790" ht="12.75" hidden="1" customHeight="1" x14ac:dyDescent="0.2"/>
    <row r="35791" ht="12.75" hidden="1" customHeight="1" x14ac:dyDescent="0.2"/>
    <row r="35792" ht="12.75" hidden="1" customHeight="1" x14ac:dyDescent="0.2"/>
    <row r="35793" ht="12.75" hidden="1" customHeight="1" x14ac:dyDescent="0.2"/>
    <row r="35794" ht="12.75" hidden="1" customHeight="1" x14ac:dyDescent="0.2"/>
    <row r="35795" ht="12.75" hidden="1" customHeight="1" x14ac:dyDescent="0.2"/>
    <row r="35796" ht="12.75" hidden="1" customHeight="1" x14ac:dyDescent="0.2"/>
    <row r="35797" ht="12.75" hidden="1" customHeight="1" x14ac:dyDescent="0.2"/>
    <row r="35798" ht="12.75" hidden="1" customHeight="1" x14ac:dyDescent="0.2"/>
    <row r="35799" ht="12.75" hidden="1" customHeight="1" x14ac:dyDescent="0.2"/>
    <row r="35800" ht="12.75" hidden="1" customHeight="1" x14ac:dyDescent="0.2"/>
    <row r="35801" ht="12.75" hidden="1" customHeight="1" x14ac:dyDescent="0.2"/>
    <row r="35802" ht="12.75" hidden="1" customHeight="1" x14ac:dyDescent="0.2"/>
    <row r="35803" ht="12.75" hidden="1" customHeight="1" x14ac:dyDescent="0.2"/>
    <row r="35804" ht="12.75" hidden="1" customHeight="1" x14ac:dyDescent="0.2"/>
    <row r="35805" ht="12.75" hidden="1" customHeight="1" x14ac:dyDescent="0.2"/>
    <row r="35806" ht="12.75" hidden="1" customHeight="1" x14ac:dyDescent="0.2"/>
    <row r="35807" ht="12.75" hidden="1" customHeight="1" x14ac:dyDescent="0.2"/>
    <row r="35808" ht="12.75" hidden="1" customHeight="1" x14ac:dyDescent="0.2"/>
    <row r="35809" ht="12.75" hidden="1" customHeight="1" x14ac:dyDescent="0.2"/>
    <row r="35810" ht="12.75" hidden="1" customHeight="1" x14ac:dyDescent="0.2"/>
    <row r="35811" ht="12.75" hidden="1" customHeight="1" x14ac:dyDescent="0.2"/>
    <row r="35812" ht="12.75" hidden="1" customHeight="1" x14ac:dyDescent="0.2"/>
    <row r="35813" ht="12.75" hidden="1" customHeight="1" x14ac:dyDescent="0.2"/>
    <row r="35814" ht="12.75" hidden="1" customHeight="1" x14ac:dyDescent="0.2"/>
    <row r="35815" ht="12.75" hidden="1" customHeight="1" x14ac:dyDescent="0.2"/>
    <row r="35816" ht="12.75" hidden="1" customHeight="1" x14ac:dyDescent="0.2"/>
    <row r="35817" ht="12.75" hidden="1" customHeight="1" x14ac:dyDescent="0.2"/>
    <row r="35818" ht="12.75" hidden="1" customHeight="1" x14ac:dyDescent="0.2"/>
    <row r="35819" ht="12.75" hidden="1" customHeight="1" x14ac:dyDescent="0.2"/>
    <row r="35820" ht="12.75" hidden="1" customHeight="1" x14ac:dyDescent="0.2"/>
    <row r="35821" ht="12.75" hidden="1" customHeight="1" x14ac:dyDescent="0.2"/>
    <row r="35822" ht="12.75" hidden="1" customHeight="1" x14ac:dyDescent="0.2"/>
    <row r="35823" ht="12.75" hidden="1" customHeight="1" x14ac:dyDescent="0.2"/>
    <row r="35824" ht="12.75" hidden="1" customHeight="1" x14ac:dyDescent="0.2"/>
    <row r="35825" ht="12.75" hidden="1" customHeight="1" x14ac:dyDescent="0.2"/>
    <row r="35826" ht="12.75" hidden="1" customHeight="1" x14ac:dyDescent="0.2"/>
    <row r="35827" ht="12.75" hidden="1" customHeight="1" x14ac:dyDescent="0.2"/>
    <row r="35828" ht="12.75" hidden="1" customHeight="1" x14ac:dyDescent="0.2"/>
    <row r="35829" ht="12.75" hidden="1" customHeight="1" x14ac:dyDescent="0.2"/>
    <row r="35830" ht="12.75" hidden="1" customHeight="1" x14ac:dyDescent="0.2"/>
    <row r="35831" ht="12.75" hidden="1" customHeight="1" x14ac:dyDescent="0.2"/>
    <row r="35832" ht="12.75" hidden="1" customHeight="1" x14ac:dyDescent="0.2"/>
    <row r="35833" ht="12.75" hidden="1" customHeight="1" x14ac:dyDescent="0.2"/>
    <row r="35834" ht="12.75" hidden="1" customHeight="1" x14ac:dyDescent="0.2"/>
    <row r="35835" ht="12.75" hidden="1" customHeight="1" x14ac:dyDescent="0.2"/>
    <row r="35836" ht="12.75" hidden="1" customHeight="1" x14ac:dyDescent="0.2"/>
    <row r="35837" ht="12.75" hidden="1" customHeight="1" x14ac:dyDescent="0.2"/>
    <row r="35838" ht="12.75" hidden="1" customHeight="1" x14ac:dyDescent="0.2"/>
    <row r="35839" ht="12.75" hidden="1" customHeight="1" x14ac:dyDescent="0.2"/>
    <row r="35840" ht="12.75" hidden="1" customHeight="1" x14ac:dyDescent="0.2"/>
    <row r="35841" ht="12.75" hidden="1" customHeight="1" x14ac:dyDescent="0.2"/>
    <row r="35842" ht="12.75" hidden="1" customHeight="1" x14ac:dyDescent="0.2"/>
    <row r="35843" ht="12.75" hidden="1" customHeight="1" x14ac:dyDescent="0.2"/>
    <row r="35844" ht="12.75" hidden="1" customHeight="1" x14ac:dyDescent="0.2"/>
    <row r="35845" ht="12.75" hidden="1" customHeight="1" x14ac:dyDescent="0.2"/>
    <row r="35846" ht="12.75" hidden="1" customHeight="1" x14ac:dyDescent="0.2"/>
    <row r="35847" ht="12.75" hidden="1" customHeight="1" x14ac:dyDescent="0.2"/>
    <row r="35848" ht="12.75" hidden="1" customHeight="1" x14ac:dyDescent="0.2"/>
    <row r="35849" ht="12.75" hidden="1" customHeight="1" x14ac:dyDescent="0.2"/>
    <row r="35850" ht="12.75" hidden="1" customHeight="1" x14ac:dyDescent="0.2"/>
    <row r="35851" ht="12.75" hidden="1" customHeight="1" x14ac:dyDescent="0.2"/>
    <row r="35852" ht="12.75" hidden="1" customHeight="1" x14ac:dyDescent="0.2"/>
    <row r="35853" ht="12.75" hidden="1" customHeight="1" x14ac:dyDescent="0.2"/>
    <row r="35854" ht="12.75" hidden="1" customHeight="1" x14ac:dyDescent="0.2"/>
    <row r="35855" ht="12.75" hidden="1" customHeight="1" x14ac:dyDescent="0.2"/>
    <row r="35856" ht="12.75" hidden="1" customHeight="1" x14ac:dyDescent="0.2"/>
    <row r="35857" ht="12.75" hidden="1" customHeight="1" x14ac:dyDescent="0.2"/>
    <row r="35858" ht="12.75" hidden="1" customHeight="1" x14ac:dyDescent="0.2"/>
    <row r="35859" ht="12.75" hidden="1" customHeight="1" x14ac:dyDescent="0.2"/>
    <row r="35860" ht="12.75" hidden="1" customHeight="1" x14ac:dyDescent="0.2"/>
    <row r="35861" ht="12.75" hidden="1" customHeight="1" x14ac:dyDescent="0.2"/>
    <row r="35862" ht="12.75" hidden="1" customHeight="1" x14ac:dyDescent="0.2"/>
    <row r="35863" ht="12.75" hidden="1" customHeight="1" x14ac:dyDescent="0.2"/>
    <row r="35864" ht="12.75" hidden="1" customHeight="1" x14ac:dyDescent="0.2"/>
    <row r="35865" ht="12.75" hidden="1" customHeight="1" x14ac:dyDescent="0.2"/>
    <row r="35866" ht="12.75" hidden="1" customHeight="1" x14ac:dyDescent="0.2"/>
    <row r="35867" ht="12.75" hidden="1" customHeight="1" x14ac:dyDescent="0.2"/>
    <row r="35868" ht="12.75" hidden="1" customHeight="1" x14ac:dyDescent="0.2"/>
    <row r="35869" ht="12.75" hidden="1" customHeight="1" x14ac:dyDescent="0.2"/>
    <row r="35870" ht="12.75" hidden="1" customHeight="1" x14ac:dyDescent="0.2"/>
    <row r="35871" ht="12.75" hidden="1" customHeight="1" x14ac:dyDescent="0.2"/>
    <row r="35872" ht="12.75" hidden="1" customHeight="1" x14ac:dyDescent="0.2"/>
    <row r="35873" ht="12.75" hidden="1" customHeight="1" x14ac:dyDescent="0.2"/>
    <row r="35874" ht="12.75" hidden="1" customHeight="1" x14ac:dyDescent="0.2"/>
    <row r="35875" ht="12.75" hidden="1" customHeight="1" x14ac:dyDescent="0.2"/>
    <row r="35876" ht="12.75" hidden="1" customHeight="1" x14ac:dyDescent="0.2"/>
    <row r="35877" ht="12.75" hidden="1" customHeight="1" x14ac:dyDescent="0.2"/>
    <row r="35878" ht="12.75" hidden="1" customHeight="1" x14ac:dyDescent="0.2"/>
    <row r="35879" ht="12.75" hidden="1" customHeight="1" x14ac:dyDescent="0.2"/>
    <row r="35880" ht="12.75" hidden="1" customHeight="1" x14ac:dyDescent="0.2"/>
    <row r="35881" ht="12.75" hidden="1" customHeight="1" x14ac:dyDescent="0.2"/>
    <row r="35882" ht="12.75" hidden="1" customHeight="1" x14ac:dyDescent="0.2"/>
    <row r="35883" ht="12.75" hidden="1" customHeight="1" x14ac:dyDescent="0.2"/>
    <row r="35884" ht="12.75" hidden="1" customHeight="1" x14ac:dyDescent="0.2"/>
    <row r="35885" ht="12.75" hidden="1" customHeight="1" x14ac:dyDescent="0.2"/>
    <row r="35886" ht="12.75" hidden="1" customHeight="1" x14ac:dyDescent="0.2"/>
    <row r="35887" ht="12.75" hidden="1" customHeight="1" x14ac:dyDescent="0.2"/>
    <row r="35888" ht="12.75" hidden="1" customHeight="1" x14ac:dyDescent="0.2"/>
    <row r="35889" ht="12.75" hidden="1" customHeight="1" x14ac:dyDescent="0.2"/>
    <row r="35890" ht="12.75" hidden="1" customHeight="1" x14ac:dyDescent="0.2"/>
    <row r="35891" ht="12.75" hidden="1" customHeight="1" x14ac:dyDescent="0.2"/>
    <row r="35892" ht="12.75" hidden="1" customHeight="1" x14ac:dyDescent="0.2"/>
    <row r="35893" ht="12.75" hidden="1" customHeight="1" x14ac:dyDescent="0.2"/>
    <row r="35894" ht="12.75" hidden="1" customHeight="1" x14ac:dyDescent="0.2"/>
    <row r="35895" ht="12.75" hidden="1" customHeight="1" x14ac:dyDescent="0.2"/>
    <row r="35896" ht="12.75" hidden="1" customHeight="1" x14ac:dyDescent="0.2"/>
    <row r="35897" ht="12.75" hidden="1" customHeight="1" x14ac:dyDescent="0.2"/>
    <row r="35898" ht="12.75" hidden="1" customHeight="1" x14ac:dyDescent="0.2"/>
    <row r="35899" ht="12.75" hidden="1" customHeight="1" x14ac:dyDescent="0.2"/>
    <row r="35900" ht="12.75" hidden="1" customHeight="1" x14ac:dyDescent="0.2"/>
    <row r="35901" ht="12.75" hidden="1" customHeight="1" x14ac:dyDescent="0.2"/>
    <row r="35902" ht="12.75" hidden="1" customHeight="1" x14ac:dyDescent="0.2"/>
    <row r="35903" ht="12.75" hidden="1" customHeight="1" x14ac:dyDescent="0.2"/>
    <row r="35904" ht="12.75" hidden="1" customHeight="1" x14ac:dyDescent="0.2"/>
    <row r="35905" ht="12.75" hidden="1" customHeight="1" x14ac:dyDescent="0.2"/>
    <row r="35906" ht="12.75" hidden="1" customHeight="1" x14ac:dyDescent="0.2"/>
    <row r="35907" ht="12.75" hidden="1" customHeight="1" x14ac:dyDescent="0.2"/>
    <row r="35908" ht="12.75" hidden="1" customHeight="1" x14ac:dyDescent="0.2"/>
    <row r="35909" ht="12.75" hidden="1" customHeight="1" x14ac:dyDescent="0.2"/>
    <row r="35910" ht="12.75" hidden="1" customHeight="1" x14ac:dyDescent="0.2"/>
    <row r="35911" ht="12.75" hidden="1" customHeight="1" x14ac:dyDescent="0.2"/>
    <row r="35912" ht="12.75" hidden="1" customHeight="1" x14ac:dyDescent="0.2"/>
    <row r="35913" ht="12.75" hidden="1" customHeight="1" x14ac:dyDescent="0.2"/>
    <row r="35914" ht="12.75" hidden="1" customHeight="1" x14ac:dyDescent="0.2"/>
    <row r="35915" ht="12.75" hidden="1" customHeight="1" x14ac:dyDescent="0.2"/>
    <row r="35916" ht="12.75" hidden="1" customHeight="1" x14ac:dyDescent="0.2"/>
    <row r="35917" ht="12.75" hidden="1" customHeight="1" x14ac:dyDescent="0.2"/>
    <row r="35918" ht="12.75" hidden="1" customHeight="1" x14ac:dyDescent="0.2"/>
    <row r="35919" ht="12.75" hidden="1" customHeight="1" x14ac:dyDescent="0.2"/>
    <row r="35920" ht="12.75" hidden="1" customHeight="1" x14ac:dyDescent="0.2"/>
    <row r="35921" ht="12.75" hidden="1" customHeight="1" x14ac:dyDescent="0.2"/>
    <row r="35922" ht="12.75" hidden="1" customHeight="1" x14ac:dyDescent="0.2"/>
    <row r="35923" ht="12.75" hidden="1" customHeight="1" x14ac:dyDescent="0.2"/>
    <row r="35924" ht="12.75" hidden="1" customHeight="1" x14ac:dyDescent="0.2"/>
    <row r="35925" ht="12.75" hidden="1" customHeight="1" x14ac:dyDescent="0.2"/>
    <row r="35926" ht="12.75" hidden="1" customHeight="1" x14ac:dyDescent="0.2"/>
    <row r="35927" ht="12.75" hidden="1" customHeight="1" x14ac:dyDescent="0.2"/>
    <row r="35928" ht="12.75" hidden="1" customHeight="1" x14ac:dyDescent="0.2"/>
    <row r="35929" ht="12.75" hidden="1" customHeight="1" x14ac:dyDescent="0.2"/>
    <row r="35930" ht="12.75" hidden="1" customHeight="1" x14ac:dyDescent="0.2"/>
    <row r="35931" ht="12.75" hidden="1" customHeight="1" x14ac:dyDescent="0.2"/>
    <row r="35932" ht="12.75" hidden="1" customHeight="1" x14ac:dyDescent="0.2"/>
    <row r="35933" ht="12.75" hidden="1" customHeight="1" x14ac:dyDescent="0.2"/>
    <row r="35934" ht="12.75" hidden="1" customHeight="1" x14ac:dyDescent="0.2"/>
    <row r="35935" ht="12.75" hidden="1" customHeight="1" x14ac:dyDescent="0.2"/>
    <row r="35936" ht="12.75" hidden="1" customHeight="1" x14ac:dyDescent="0.2"/>
    <row r="35937" ht="12.75" hidden="1" customHeight="1" x14ac:dyDescent="0.2"/>
    <row r="35938" ht="12.75" hidden="1" customHeight="1" x14ac:dyDescent="0.2"/>
    <row r="35939" ht="12.75" hidden="1" customHeight="1" x14ac:dyDescent="0.2"/>
    <row r="35940" ht="12.75" hidden="1" customHeight="1" x14ac:dyDescent="0.2"/>
    <row r="35941" ht="12.75" hidden="1" customHeight="1" x14ac:dyDescent="0.2"/>
    <row r="35942" ht="12.75" hidden="1" customHeight="1" x14ac:dyDescent="0.2"/>
    <row r="35943" ht="12.75" hidden="1" customHeight="1" x14ac:dyDescent="0.2"/>
    <row r="35944" ht="12.75" hidden="1" customHeight="1" x14ac:dyDescent="0.2"/>
    <row r="35945" ht="12.75" hidden="1" customHeight="1" x14ac:dyDescent="0.2"/>
    <row r="35946" ht="12.75" hidden="1" customHeight="1" x14ac:dyDescent="0.2"/>
    <row r="35947" ht="12.75" hidden="1" customHeight="1" x14ac:dyDescent="0.2"/>
    <row r="35948" ht="12.75" hidden="1" customHeight="1" x14ac:dyDescent="0.2"/>
    <row r="35949" ht="12.75" hidden="1" customHeight="1" x14ac:dyDescent="0.2"/>
    <row r="35950" ht="12.75" hidden="1" customHeight="1" x14ac:dyDescent="0.2"/>
    <row r="35951" ht="12.75" hidden="1" customHeight="1" x14ac:dyDescent="0.2"/>
    <row r="35952" ht="12.75" hidden="1" customHeight="1" x14ac:dyDescent="0.2"/>
    <row r="35953" ht="12.75" hidden="1" customHeight="1" x14ac:dyDescent="0.2"/>
    <row r="35954" ht="12.75" hidden="1" customHeight="1" x14ac:dyDescent="0.2"/>
    <row r="35955" ht="12.75" hidden="1" customHeight="1" x14ac:dyDescent="0.2"/>
    <row r="35956" ht="12.75" hidden="1" customHeight="1" x14ac:dyDescent="0.2"/>
    <row r="35957" ht="12.75" hidden="1" customHeight="1" x14ac:dyDescent="0.2"/>
    <row r="35958" ht="12.75" hidden="1" customHeight="1" x14ac:dyDescent="0.2"/>
    <row r="35959" ht="12.75" hidden="1" customHeight="1" x14ac:dyDescent="0.2"/>
    <row r="35960" ht="12.75" hidden="1" customHeight="1" x14ac:dyDescent="0.2"/>
    <row r="35961" ht="12.75" hidden="1" customHeight="1" x14ac:dyDescent="0.2"/>
    <row r="35962" ht="12.75" hidden="1" customHeight="1" x14ac:dyDescent="0.2"/>
    <row r="35963" ht="12.75" hidden="1" customHeight="1" x14ac:dyDescent="0.2"/>
    <row r="35964" ht="12.75" hidden="1" customHeight="1" x14ac:dyDescent="0.2"/>
    <row r="35965" ht="12.75" hidden="1" customHeight="1" x14ac:dyDescent="0.2"/>
    <row r="35966" ht="12.75" hidden="1" customHeight="1" x14ac:dyDescent="0.2"/>
    <row r="35967" ht="12.75" hidden="1" customHeight="1" x14ac:dyDescent="0.2"/>
    <row r="35968" ht="12.75" hidden="1" customHeight="1" x14ac:dyDescent="0.2"/>
    <row r="35969" ht="12.75" hidden="1" customHeight="1" x14ac:dyDescent="0.2"/>
    <row r="35970" ht="12.75" hidden="1" customHeight="1" x14ac:dyDescent="0.2"/>
    <row r="35971" ht="12.75" hidden="1" customHeight="1" x14ac:dyDescent="0.2"/>
    <row r="35972" ht="12.75" hidden="1" customHeight="1" x14ac:dyDescent="0.2"/>
    <row r="35973" ht="12.75" hidden="1" customHeight="1" x14ac:dyDescent="0.2"/>
    <row r="35974" ht="12.75" hidden="1" customHeight="1" x14ac:dyDescent="0.2"/>
    <row r="35975" ht="12.75" hidden="1" customHeight="1" x14ac:dyDescent="0.2"/>
    <row r="35976" ht="12.75" hidden="1" customHeight="1" x14ac:dyDescent="0.2"/>
    <row r="35977" ht="12.75" hidden="1" customHeight="1" x14ac:dyDescent="0.2"/>
    <row r="35978" ht="12.75" hidden="1" customHeight="1" x14ac:dyDescent="0.2"/>
    <row r="35979" ht="12.75" hidden="1" customHeight="1" x14ac:dyDescent="0.2"/>
    <row r="35980" ht="12.75" hidden="1" customHeight="1" x14ac:dyDescent="0.2"/>
    <row r="35981" ht="12.75" hidden="1" customHeight="1" x14ac:dyDescent="0.2"/>
    <row r="35982" ht="12.75" hidden="1" customHeight="1" x14ac:dyDescent="0.2"/>
    <row r="35983" ht="12.75" hidden="1" customHeight="1" x14ac:dyDescent="0.2"/>
    <row r="35984" ht="12.75" hidden="1" customHeight="1" x14ac:dyDescent="0.2"/>
    <row r="35985" ht="12.75" hidden="1" customHeight="1" x14ac:dyDescent="0.2"/>
    <row r="35986" ht="12.75" hidden="1" customHeight="1" x14ac:dyDescent="0.2"/>
    <row r="35987" ht="12.75" hidden="1" customHeight="1" x14ac:dyDescent="0.2"/>
    <row r="35988" ht="12.75" hidden="1" customHeight="1" x14ac:dyDescent="0.2"/>
    <row r="35989" ht="12.75" hidden="1" customHeight="1" x14ac:dyDescent="0.2"/>
    <row r="35990" ht="12.75" hidden="1" customHeight="1" x14ac:dyDescent="0.2"/>
    <row r="35991" ht="12.75" hidden="1" customHeight="1" x14ac:dyDescent="0.2"/>
    <row r="35992" ht="12.75" hidden="1" customHeight="1" x14ac:dyDescent="0.2"/>
    <row r="35993" ht="12.75" hidden="1" customHeight="1" x14ac:dyDescent="0.2"/>
    <row r="35994" ht="12.75" hidden="1" customHeight="1" x14ac:dyDescent="0.2"/>
    <row r="35995" ht="12.75" hidden="1" customHeight="1" x14ac:dyDescent="0.2"/>
    <row r="35996" ht="12.75" hidden="1" customHeight="1" x14ac:dyDescent="0.2"/>
    <row r="35997" ht="12.75" hidden="1" customHeight="1" x14ac:dyDescent="0.2"/>
    <row r="35998" ht="12.75" hidden="1" customHeight="1" x14ac:dyDescent="0.2"/>
    <row r="35999" ht="12.75" hidden="1" customHeight="1" x14ac:dyDescent="0.2"/>
    <row r="36000" ht="12.75" hidden="1" customHeight="1" x14ac:dyDescent="0.2"/>
    <row r="36001" ht="12.75" hidden="1" customHeight="1" x14ac:dyDescent="0.2"/>
    <row r="36002" ht="12.75" hidden="1" customHeight="1" x14ac:dyDescent="0.2"/>
    <row r="36003" ht="12.75" hidden="1" customHeight="1" x14ac:dyDescent="0.2"/>
    <row r="36004" ht="12.75" hidden="1" customHeight="1" x14ac:dyDescent="0.2"/>
    <row r="36005" ht="12.75" hidden="1" customHeight="1" x14ac:dyDescent="0.2"/>
    <row r="36006" ht="12.75" hidden="1" customHeight="1" x14ac:dyDescent="0.2"/>
    <row r="36007" ht="12.75" hidden="1" customHeight="1" x14ac:dyDescent="0.2"/>
    <row r="36008" ht="12.75" hidden="1" customHeight="1" x14ac:dyDescent="0.2"/>
    <row r="36009" ht="12.75" hidden="1" customHeight="1" x14ac:dyDescent="0.2"/>
    <row r="36010" ht="12.75" hidden="1" customHeight="1" x14ac:dyDescent="0.2"/>
    <row r="36011" ht="12.75" hidden="1" customHeight="1" x14ac:dyDescent="0.2"/>
    <row r="36012" ht="12.75" hidden="1" customHeight="1" x14ac:dyDescent="0.2"/>
    <row r="36013" ht="12.75" hidden="1" customHeight="1" x14ac:dyDescent="0.2"/>
    <row r="36014" ht="12.75" hidden="1" customHeight="1" x14ac:dyDescent="0.2"/>
    <row r="36015" ht="12.75" hidden="1" customHeight="1" x14ac:dyDescent="0.2"/>
    <row r="36016" ht="12.75" hidden="1" customHeight="1" x14ac:dyDescent="0.2"/>
    <row r="36017" ht="12.75" hidden="1" customHeight="1" x14ac:dyDescent="0.2"/>
    <row r="36018" ht="12.75" hidden="1" customHeight="1" x14ac:dyDescent="0.2"/>
    <row r="36019" ht="12.75" hidden="1" customHeight="1" x14ac:dyDescent="0.2"/>
    <row r="36020" ht="12.75" hidden="1" customHeight="1" x14ac:dyDescent="0.2"/>
    <row r="36021" ht="12.75" hidden="1" customHeight="1" x14ac:dyDescent="0.2"/>
    <row r="36022" ht="12.75" hidden="1" customHeight="1" x14ac:dyDescent="0.2"/>
    <row r="36023" ht="12.75" hidden="1" customHeight="1" x14ac:dyDescent="0.2"/>
    <row r="36024" ht="12.75" hidden="1" customHeight="1" x14ac:dyDescent="0.2"/>
    <row r="36025" ht="12.75" hidden="1" customHeight="1" x14ac:dyDescent="0.2"/>
    <row r="36026" ht="12.75" hidden="1" customHeight="1" x14ac:dyDescent="0.2"/>
    <row r="36027" ht="12.75" hidden="1" customHeight="1" x14ac:dyDescent="0.2"/>
    <row r="36028" ht="12.75" hidden="1" customHeight="1" x14ac:dyDescent="0.2"/>
    <row r="36029" ht="12.75" hidden="1" customHeight="1" x14ac:dyDescent="0.2"/>
    <row r="36030" ht="12.75" hidden="1" customHeight="1" x14ac:dyDescent="0.2"/>
    <row r="36031" ht="12.75" hidden="1" customHeight="1" x14ac:dyDescent="0.2"/>
    <row r="36032" ht="12.75" hidden="1" customHeight="1" x14ac:dyDescent="0.2"/>
    <row r="36033" ht="12.75" hidden="1" customHeight="1" x14ac:dyDescent="0.2"/>
    <row r="36034" ht="12.75" hidden="1" customHeight="1" x14ac:dyDescent="0.2"/>
    <row r="36035" ht="12.75" hidden="1" customHeight="1" x14ac:dyDescent="0.2"/>
    <row r="36036" ht="12.75" hidden="1" customHeight="1" x14ac:dyDescent="0.2"/>
    <row r="36037" ht="12.75" hidden="1" customHeight="1" x14ac:dyDescent="0.2"/>
    <row r="36038" ht="12.75" hidden="1" customHeight="1" x14ac:dyDescent="0.2"/>
    <row r="36039" ht="12.75" hidden="1" customHeight="1" x14ac:dyDescent="0.2"/>
    <row r="36040" ht="12.75" hidden="1" customHeight="1" x14ac:dyDescent="0.2"/>
    <row r="36041" ht="12.75" hidden="1" customHeight="1" x14ac:dyDescent="0.2"/>
    <row r="36042" ht="12.75" hidden="1" customHeight="1" x14ac:dyDescent="0.2"/>
    <row r="36043" ht="12.75" hidden="1" customHeight="1" x14ac:dyDescent="0.2"/>
    <row r="36044" ht="12.75" hidden="1" customHeight="1" x14ac:dyDescent="0.2"/>
    <row r="36045" ht="12.75" hidden="1" customHeight="1" x14ac:dyDescent="0.2"/>
    <row r="36046" ht="12.75" hidden="1" customHeight="1" x14ac:dyDescent="0.2"/>
    <row r="36047" ht="12.75" hidden="1" customHeight="1" x14ac:dyDescent="0.2"/>
    <row r="36048" ht="12.75" hidden="1" customHeight="1" x14ac:dyDescent="0.2"/>
    <row r="36049" ht="12.75" hidden="1" customHeight="1" x14ac:dyDescent="0.2"/>
    <row r="36050" ht="12.75" hidden="1" customHeight="1" x14ac:dyDescent="0.2"/>
    <row r="36051" ht="12.75" hidden="1" customHeight="1" x14ac:dyDescent="0.2"/>
    <row r="36052" ht="12.75" hidden="1" customHeight="1" x14ac:dyDescent="0.2"/>
    <row r="36053" ht="12.75" hidden="1" customHeight="1" x14ac:dyDescent="0.2"/>
    <row r="36054" ht="12.75" hidden="1" customHeight="1" x14ac:dyDescent="0.2"/>
    <row r="36055" ht="12.75" hidden="1" customHeight="1" x14ac:dyDescent="0.2"/>
    <row r="36056" ht="12.75" hidden="1" customHeight="1" x14ac:dyDescent="0.2"/>
    <row r="36057" ht="12.75" hidden="1" customHeight="1" x14ac:dyDescent="0.2"/>
    <row r="36058" ht="12.75" hidden="1" customHeight="1" x14ac:dyDescent="0.2"/>
    <row r="36059" ht="12.75" hidden="1" customHeight="1" x14ac:dyDescent="0.2"/>
    <row r="36060" ht="12.75" hidden="1" customHeight="1" x14ac:dyDescent="0.2"/>
    <row r="36061" ht="12.75" hidden="1" customHeight="1" x14ac:dyDescent="0.2"/>
    <row r="36062" ht="12.75" hidden="1" customHeight="1" x14ac:dyDescent="0.2"/>
    <row r="36063" ht="12.75" hidden="1" customHeight="1" x14ac:dyDescent="0.2"/>
    <row r="36064" ht="12.75" hidden="1" customHeight="1" x14ac:dyDescent="0.2"/>
    <row r="36065" ht="12.75" hidden="1" customHeight="1" x14ac:dyDescent="0.2"/>
    <row r="36066" ht="12.75" hidden="1" customHeight="1" x14ac:dyDescent="0.2"/>
    <row r="36067" ht="12.75" hidden="1" customHeight="1" x14ac:dyDescent="0.2"/>
    <row r="36068" ht="12.75" hidden="1" customHeight="1" x14ac:dyDescent="0.2"/>
    <row r="36069" ht="12.75" hidden="1" customHeight="1" x14ac:dyDescent="0.2"/>
    <row r="36070" ht="12.75" hidden="1" customHeight="1" x14ac:dyDescent="0.2"/>
    <row r="36071" ht="12.75" hidden="1" customHeight="1" x14ac:dyDescent="0.2"/>
    <row r="36072" ht="12.75" hidden="1" customHeight="1" x14ac:dyDescent="0.2"/>
    <row r="36073" ht="12.75" hidden="1" customHeight="1" x14ac:dyDescent="0.2"/>
    <row r="36074" ht="12.75" hidden="1" customHeight="1" x14ac:dyDescent="0.2"/>
    <row r="36075" ht="12.75" hidden="1" customHeight="1" x14ac:dyDescent="0.2"/>
    <row r="36076" ht="12.75" hidden="1" customHeight="1" x14ac:dyDescent="0.2"/>
    <row r="36077" ht="12.75" hidden="1" customHeight="1" x14ac:dyDescent="0.2"/>
    <row r="36078" ht="12.75" hidden="1" customHeight="1" x14ac:dyDescent="0.2"/>
    <row r="36079" ht="12.75" hidden="1" customHeight="1" x14ac:dyDescent="0.2"/>
    <row r="36080" ht="12.75" hidden="1" customHeight="1" x14ac:dyDescent="0.2"/>
    <row r="36081" ht="12.75" hidden="1" customHeight="1" x14ac:dyDescent="0.2"/>
    <row r="36082" ht="12.75" hidden="1" customHeight="1" x14ac:dyDescent="0.2"/>
    <row r="36083" ht="12.75" hidden="1" customHeight="1" x14ac:dyDescent="0.2"/>
    <row r="36084" ht="12.75" hidden="1" customHeight="1" x14ac:dyDescent="0.2"/>
    <row r="36085" ht="12.75" hidden="1" customHeight="1" x14ac:dyDescent="0.2"/>
    <row r="36086" ht="12.75" hidden="1" customHeight="1" x14ac:dyDescent="0.2"/>
    <row r="36087" ht="12.75" hidden="1" customHeight="1" x14ac:dyDescent="0.2"/>
    <row r="36088" ht="12.75" hidden="1" customHeight="1" x14ac:dyDescent="0.2"/>
    <row r="36089" ht="12.75" hidden="1" customHeight="1" x14ac:dyDescent="0.2"/>
    <row r="36090" ht="12.75" hidden="1" customHeight="1" x14ac:dyDescent="0.2"/>
    <row r="36091" ht="12.75" hidden="1" customHeight="1" x14ac:dyDescent="0.2"/>
    <row r="36092" ht="12.75" hidden="1" customHeight="1" x14ac:dyDescent="0.2"/>
    <row r="36093" ht="12.75" hidden="1" customHeight="1" x14ac:dyDescent="0.2"/>
    <row r="36094" ht="12.75" hidden="1" customHeight="1" x14ac:dyDescent="0.2"/>
    <row r="36095" ht="12.75" hidden="1" customHeight="1" x14ac:dyDescent="0.2"/>
    <row r="36096" ht="12.75" hidden="1" customHeight="1" x14ac:dyDescent="0.2"/>
    <row r="36097" ht="12.75" hidden="1" customHeight="1" x14ac:dyDescent="0.2"/>
    <row r="36098" ht="12.75" hidden="1" customHeight="1" x14ac:dyDescent="0.2"/>
    <row r="36099" ht="12.75" hidden="1" customHeight="1" x14ac:dyDescent="0.2"/>
    <row r="36100" ht="12.75" hidden="1" customHeight="1" x14ac:dyDescent="0.2"/>
    <row r="36101" ht="12.75" hidden="1" customHeight="1" x14ac:dyDescent="0.2"/>
    <row r="36102" ht="12.75" hidden="1" customHeight="1" x14ac:dyDescent="0.2"/>
    <row r="36103" ht="12.75" hidden="1" customHeight="1" x14ac:dyDescent="0.2"/>
    <row r="36104" ht="12.75" hidden="1" customHeight="1" x14ac:dyDescent="0.2"/>
    <row r="36105" ht="12.75" hidden="1" customHeight="1" x14ac:dyDescent="0.2"/>
    <row r="36106" ht="12.75" hidden="1" customHeight="1" x14ac:dyDescent="0.2"/>
    <row r="36107" ht="12.75" hidden="1" customHeight="1" x14ac:dyDescent="0.2"/>
    <row r="36108" ht="12.75" hidden="1" customHeight="1" x14ac:dyDescent="0.2"/>
    <row r="36109" ht="12.75" hidden="1" customHeight="1" x14ac:dyDescent="0.2"/>
    <row r="36110" ht="12.75" hidden="1" customHeight="1" x14ac:dyDescent="0.2"/>
    <row r="36111" ht="12.75" hidden="1" customHeight="1" x14ac:dyDescent="0.2"/>
    <row r="36112" ht="12.75" hidden="1" customHeight="1" x14ac:dyDescent="0.2"/>
    <row r="36113" ht="12.75" hidden="1" customHeight="1" x14ac:dyDescent="0.2"/>
    <row r="36114" ht="12.75" hidden="1" customHeight="1" x14ac:dyDescent="0.2"/>
    <row r="36115" ht="12.75" hidden="1" customHeight="1" x14ac:dyDescent="0.2"/>
    <row r="36116" ht="12.75" hidden="1" customHeight="1" x14ac:dyDescent="0.2"/>
    <row r="36117" ht="12.75" hidden="1" customHeight="1" x14ac:dyDescent="0.2"/>
    <row r="36118" ht="12.75" hidden="1" customHeight="1" x14ac:dyDescent="0.2"/>
    <row r="36119" ht="12.75" hidden="1" customHeight="1" x14ac:dyDescent="0.2"/>
    <row r="36120" ht="12.75" hidden="1" customHeight="1" x14ac:dyDescent="0.2"/>
    <row r="36121" ht="12.75" hidden="1" customHeight="1" x14ac:dyDescent="0.2"/>
    <row r="36122" ht="12.75" hidden="1" customHeight="1" x14ac:dyDescent="0.2"/>
    <row r="36123" ht="12.75" hidden="1" customHeight="1" x14ac:dyDescent="0.2"/>
    <row r="36124" ht="12.75" hidden="1" customHeight="1" x14ac:dyDescent="0.2"/>
    <row r="36125" ht="12.75" hidden="1" customHeight="1" x14ac:dyDescent="0.2"/>
    <row r="36126" ht="12.75" hidden="1" customHeight="1" x14ac:dyDescent="0.2"/>
    <row r="36127" ht="12.75" hidden="1" customHeight="1" x14ac:dyDescent="0.2"/>
    <row r="36128" ht="12.75" hidden="1" customHeight="1" x14ac:dyDescent="0.2"/>
    <row r="36129" ht="12.75" hidden="1" customHeight="1" x14ac:dyDescent="0.2"/>
    <row r="36130" ht="12.75" hidden="1" customHeight="1" x14ac:dyDescent="0.2"/>
    <row r="36131" ht="12.75" hidden="1" customHeight="1" x14ac:dyDescent="0.2"/>
    <row r="36132" ht="12.75" hidden="1" customHeight="1" x14ac:dyDescent="0.2"/>
    <row r="36133" ht="12.75" hidden="1" customHeight="1" x14ac:dyDescent="0.2"/>
    <row r="36134" ht="12.75" hidden="1" customHeight="1" x14ac:dyDescent="0.2"/>
    <row r="36135" ht="12.75" hidden="1" customHeight="1" x14ac:dyDescent="0.2"/>
    <row r="36136" ht="12.75" hidden="1" customHeight="1" x14ac:dyDescent="0.2"/>
    <row r="36137" ht="12.75" hidden="1" customHeight="1" x14ac:dyDescent="0.2"/>
    <row r="36138" ht="12.75" hidden="1" customHeight="1" x14ac:dyDescent="0.2"/>
    <row r="36139" ht="12.75" hidden="1" customHeight="1" x14ac:dyDescent="0.2"/>
    <row r="36140" ht="12.75" hidden="1" customHeight="1" x14ac:dyDescent="0.2"/>
    <row r="36141" ht="12.75" hidden="1" customHeight="1" x14ac:dyDescent="0.2"/>
    <row r="36142" ht="12.75" hidden="1" customHeight="1" x14ac:dyDescent="0.2"/>
    <row r="36143" ht="12.75" hidden="1" customHeight="1" x14ac:dyDescent="0.2"/>
    <row r="36144" ht="12.75" hidden="1" customHeight="1" x14ac:dyDescent="0.2"/>
    <row r="36145" ht="12.75" hidden="1" customHeight="1" x14ac:dyDescent="0.2"/>
    <row r="36146" ht="12.75" hidden="1" customHeight="1" x14ac:dyDescent="0.2"/>
    <row r="36147" ht="12.75" hidden="1" customHeight="1" x14ac:dyDescent="0.2"/>
    <row r="36148" ht="12.75" hidden="1" customHeight="1" x14ac:dyDescent="0.2"/>
    <row r="36149" ht="12.75" hidden="1" customHeight="1" x14ac:dyDescent="0.2"/>
    <row r="36150" ht="12.75" hidden="1" customHeight="1" x14ac:dyDescent="0.2"/>
    <row r="36151" ht="12.75" hidden="1" customHeight="1" x14ac:dyDescent="0.2"/>
    <row r="36152" ht="12.75" hidden="1" customHeight="1" x14ac:dyDescent="0.2"/>
    <row r="36153" ht="12.75" hidden="1" customHeight="1" x14ac:dyDescent="0.2"/>
    <row r="36154" ht="12.75" hidden="1" customHeight="1" x14ac:dyDescent="0.2"/>
    <row r="36155" ht="12.75" hidden="1" customHeight="1" x14ac:dyDescent="0.2"/>
    <row r="36156" ht="12.75" hidden="1" customHeight="1" x14ac:dyDescent="0.2"/>
    <row r="36157" ht="12.75" hidden="1" customHeight="1" x14ac:dyDescent="0.2"/>
    <row r="36158" ht="12.75" hidden="1" customHeight="1" x14ac:dyDescent="0.2"/>
    <row r="36159" ht="12.75" hidden="1" customHeight="1" x14ac:dyDescent="0.2"/>
    <row r="36160" ht="12.75" hidden="1" customHeight="1" x14ac:dyDescent="0.2"/>
    <row r="36161" ht="12.75" hidden="1" customHeight="1" x14ac:dyDescent="0.2"/>
    <row r="36162" ht="12.75" hidden="1" customHeight="1" x14ac:dyDescent="0.2"/>
    <row r="36163" ht="12.75" hidden="1" customHeight="1" x14ac:dyDescent="0.2"/>
    <row r="36164" ht="12.75" hidden="1" customHeight="1" x14ac:dyDescent="0.2"/>
    <row r="36165" ht="12.75" hidden="1" customHeight="1" x14ac:dyDescent="0.2"/>
    <row r="36166" ht="12.75" hidden="1" customHeight="1" x14ac:dyDescent="0.2"/>
    <row r="36167" ht="12.75" hidden="1" customHeight="1" x14ac:dyDescent="0.2"/>
    <row r="36168" ht="12.75" hidden="1" customHeight="1" x14ac:dyDescent="0.2"/>
    <row r="36169" ht="12.75" hidden="1" customHeight="1" x14ac:dyDescent="0.2"/>
    <row r="36170" ht="12.75" hidden="1" customHeight="1" x14ac:dyDescent="0.2"/>
    <row r="36171" ht="12.75" hidden="1" customHeight="1" x14ac:dyDescent="0.2"/>
    <row r="36172" ht="12.75" hidden="1" customHeight="1" x14ac:dyDescent="0.2"/>
    <row r="36173" ht="12.75" hidden="1" customHeight="1" x14ac:dyDescent="0.2"/>
    <row r="36174" ht="12.75" hidden="1" customHeight="1" x14ac:dyDescent="0.2"/>
    <row r="36175" ht="12.75" hidden="1" customHeight="1" x14ac:dyDescent="0.2"/>
    <row r="36176" ht="12.75" hidden="1" customHeight="1" x14ac:dyDescent="0.2"/>
    <row r="36177" ht="12.75" hidden="1" customHeight="1" x14ac:dyDescent="0.2"/>
    <row r="36178" ht="12.75" hidden="1" customHeight="1" x14ac:dyDescent="0.2"/>
    <row r="36179" ht="12.75" hidden="1" customHeight="1" x14ac:dyDescent="0.2"/>
    <row r="36180" ht="12.75" hidden="1" customHeight="1" x14ac:dyDescent="0.2"/>
    <row r="36181" ht="12.75" hidden="1" customHeight="1" x14ac:dyDescent="0.2"/>
    <row r="36182" ht="12.75" hidden="1" customHeight="1" x14ac:dyDescent="0.2"/>
    <row r="36183" ht="12.75" hidden="1" customHeight="1" x14ac:dyDescent="0.2"/>
    <row r="36184" ht="12.75" hidden="1" customHeight="1" x14ac:dyDescent="0.2"/>
    <row r="36185" ht="12.75" hidden="1" customHeight="1" x14ac:dyDescent="0.2"/>
    <row r="36186" ht="12.75" hidden="1" customHeight="1" x14ac:dyDescent="0.2"/>
    <row r="36187" ht="12.75" hidden="1" customHeight="1" x14ac:dyDescent="0.2"/>
    <row r="36188" ht="12.75" hidden="1" customHeight="1" x14ac:dyDescent="0.2"/>
    <row r="36189" ht="12.75" hidden="1" customHeight="1" x14ac:dyDescent="0.2"/>
    <row r="36190" ht="12.75" hidden="1" customHeight="1" x14ac:dyDescent="0.2"/>
    <row r="36191" ht="12.75" hidden="1" customHeight="1" x14ac:dyDescent="0.2"/>
    <row r="36192" ht="12.75" hidden="1" customHeight="1" x14ac:dyDescent="0.2"/>
    <row r="36193" ht="12.75" hidden="1" customHeight="1" x14ac:dyDescent="0.2"/>
    <row r="36194" ht="12.75" hidden="1" customHeight="1" x14ac:dyDescent="0.2"/>
    <row r="36195" ht="12.75" hidden="1" customHeight="1" x14ac:dyDescent="0.2"/>
    <row r="36196" ht="12.75" hidden="1" customHeight="1" x14ac:dyDescent="0.2"/>
    <row r="36197" ht="12.75" hidden="1" customHeight="1" x14ac:dyDescent="0.2"/>
    <row r="36198" ht="12.75" hidden="1" customHeight="1" x14ac:dyDescent="0.2"/>
    <row r="36199" ht="12.75" hidden="1" customHeight="1" x14ac:dyDescent="0.2"/>
    <row r="36200" ht="12.75" hidden="1" customHeight="1" x14ac:dyDescent="0.2"/>
    <row r="36201" ht="12.75" hidden="1" customHeight="1" x14ac:dyDescent="0.2"/>
    <row r="36202" ht="12.75" hidden="1" customHeight="1" x14ac:dyDescent="0.2"/>
    <row r="36203" ht="12.75" hidden="1" customHeight="1" x14ac:dyDescent="0.2"/>
    <row r="36204" ht="12.75" hidden="1" customHeight="1" x14ac:dyDescent="0.2"/>
    <row r="36205" ht="12.75" hidden="1" customHeight="1" x14ac:dyDescent="0.2"/>
    <row r="36206" ht="12.75" hidden="1" customHeight="1" x14ac:dyDescent="0.2"/>
    <row r="36207" ht="12.75" hidden="1" customHeight="1" x14ac:dyDescent="0.2"/>
    <row r="36208" ht="12.75" hidden="1" customHeight="1" x14ac:dyDescent="0.2"/>
    <row r="36209" ht="12.75" hidden="1" customHeight="1" x14ac:dyDescent="0.2"/>
    <row r="36210" ht="12.75" hidden="1" customHeight="1" x14ac:dyDescent="0.2"/>
    <row r="36211" ht="12.75" hidden="1" customHeight="1" x14ac:dyDescent="0.2"/>
    <row r="36212" ht="12.75" hidden="1" customHeight="1" x14ac:dyDescent="0.2"/>
    <row r="36213" ht="12.75" hidden="1" customHeight="1" x14ac:dyDescent="0.2"/>
    <row r="36214" ht="12.75" hidden="1" customHeight="1" x14ac:dyDescent="0.2"/>
    <row r="36215" ht="12.75" hidden="1" customHeight="1" x14ac:dyDescent="0.2"/>
    <row r="36216" ht="12.75" hidden="1" customHeight="1" x14ac:dyDescent="0.2"/>
    <row r="36217" ht="12.75" hidden="1" customHeight="1" x14ac:dyDescent="0.2"/>
    <row r="36218" ht="12.75" hidden="1" customHeight="1" x14ac:dyDescent="0.2"/>
    <row r="36219" ht="12.75" hidden="1" customHeight="1" x14ac:dyDescent="0.2"/>
    <row r="36220" ht="12.75" hidden="1" customHeight="1" x14ac:dyDescent="0.2"/>
    <row r="36221" ht="12.75" hidden="1" customHeight="1" x14ac:dyDescent="0.2"/>
    <row r="36222" ht="12.75" hidden="1" customHeight="1" x14ac:dyDescent="0.2"/>
    <row r="36223" ht="12.75" hidden="1" customHeight="1" x14ac:dyDescent="0.2"/>
    <row r="36224" ht="12.75" hidden="1" customHeight="1" x14ac:dyDescent="0.2"/>
    <row r="36225" ht="12.75" hidden="1" customHeight="1" x14ac:dyDescent="0.2"/>
    <row r="36226" ht="12.75" hidden="1" customHeight="1" x14ac:dyDescent="0.2"/>
    <row r="36227" ht="12.75" hidden="1" customHeight="1" x14ac:dyDescent="0.2"/>
    <row r="36228" ht="12.75" hidden="1" customHeight="1" x14ac:dyDescent="0.2"/>
    <row r="36229" ht="12.75" hidden="1" customHeight="1" x14ac:dyDescent="0.2"/>
    <row r="36230" ht="12.75" hidden="1" customHeight="1" x14ac:dyDescent="0.2"/>
    <row r="36231" ht="12.75" hidden="1" customHeight="1" x14ac:dyDescent="0.2"/>
    <row r="36232" ht="12.75" hidden="1" customHeight="1" x14ac:dyDescent="0.2"/>
    <row r="36233" ht="12.75" hidden="1" customHeight="1" x14ac:dyDescent="0.2"/>
    <row r="36234" ht="12.75" hidden="1" customHeight="1" x14ac:dyDescent="0.2"/>
    <row r="36235" ht="12.75" hidden="1" customHeight="1" x14ac:dyDescent="0.2"/>
    <row r="36236" ht="12.75" hidden="1" customHeight="1" x14ac:dyDescent="0.2"/>
    <row r="36237" ht="12.75" hidden="1" customHeight="1" x14ac:dyDescent="0.2"/>
    <row r="36238" ht="12.75" hidden="1" customHeight="1" x14ac:dyDescent="0.2"/>
    <row r="36239" ht="12.75" hidden="1" customHeight="1" x14ac:dyDescent="0.2"/>
    <row r="36240" ht="12.75" hidden="1" customHeight="1" x14ac:dyDescent="0.2"/>
    <row r="36241" ht="12.75" hidden="1" customHeight="1" x14ac:dyDescent="0.2"/>
    <row r="36242" ht="12.75" hidden="1" customHeight="1" x14ac:dyDescent="0.2"/>
    <row r="36243" ht="12.75" hidden="1" customHeight="1" x14ac:dyDescent="0.2"/>
    <row r="36244" ht="12.75" hidden="1" customHeight="1" x14ac:dyDescent="0.2"/>
    <row r="36245" ht="12.75" hidden="1" customHeight="1" x14ac:dyDescent="0.2"/>
    <row r="36246" ht="12.75" hidden="1" customHeight="1" x14ac:dyDescent="0.2"/>
    <row r="36247" ht="12.75" hidden="1" customHeight="1" x14ac:dyDescent="0.2"/>
    <row r="36248" ht="12.75" hidden="1" customHeight="1" x14ac:dyDescent="0.2"/>
    <row r="36249" ht="12.75" hidden="1" customHeight="1" x14ac:dyDescent="0.2"/>
    <row r="36250" ht="12.75" hidden="1" customHeight="1" x14ac:dyDescent="0.2"/>
    <row r="36251" ht="12.75" hidden="1" customHeight="1" x14ac:dyDescent="0.2"/>
    <row r="36252" ht="12.75" hidden="1" customHeight="1" x14ac:dyDescent="0.2"/>
    <row r="36253" ht="12.75" hidden="1" customHeight="1" x14ac:dyDescent="0.2"/>
    <row r="36254" ht="12.75" hidden="1" customHeight="1" x14ac:dyDescent="0.2"/>
    <row r="36255" ht="12.75" hidden="1" customHeight="1" x14ac:dyDescent="0.2"/>
    <row r="36256" ht="12.75" hidden="1" customHeight="1" x14ac:dyDescent="0.2"/>
    <row r="36257" ht="12.75" hidden="1" customHeight="1" x14ac:dyDescent="0.2"/>
    <row r="36258" ht="12.75" hidden="1" customHeight="1" x14ac:dyDescent="0.2"/>
    <row r="36259" ht="12.75" hidden="1" customHeight="1" x14ac:dyDescent="0.2"/>
    <row r="36260" ht="12.75" hidden="1" customHeight="1" x14ac:dyDescent="0.2"/>
    <row r="36261" ht="12.75" hidden="1" customHeight="1" x14ac:dyDescent="0.2"/>
    <row r="36262" ht="12.75" hidden="1" customHeight="1" x14ac:dyDescent="0.2"/>
    <row r="36263" ht="12.75" hidden="1" customHeight="1" x14ac:dyDescent="0.2"/>
    <row r="36264" ht="12.75" hidden="1" customHeight="1" x14ac:dyDescent="0.2"/>
    <row r="36265" ht="12.75" hidden="1" customHeight="1" x14ac:dyDescent="0.2"/>
    <row r="36266" ht="12.75" hidden="1" customHeight="1" x14ac:dyDescent="0.2"/>
    <row r="36267" ht="12.75" hidden="1" customHeight="1" x14ac:dyDescent="0.2"/>
    <row r="36268" ht="12.75" hidden="1" customHeight="1" x14ac:dyDescent="0.2"/>
    <row r="36269" ht="12.75" hidden="1" customHeight="1" x14ac:dyDescent="0.2"/>
    <row r="36270" ht="12.75" hidden="1" customHeight="1" x14ac:dyDescent="0.2"/>
    <row r="36271" ht="12.75" hidden="1" customHeight="1" x14ac:dyDescent="0.2"/>
    <row r="36272" ht="12.75" hidden="1" customHeight="1" x14ac:dyDescent="0.2"/>
    <row r="36273" ht="12.75" hidden="1" customHeight="1" x14ac:dyDescent="0.2"/>
    <row r="36274" ht="12.75" hidden="1" customHeight="1" x14ac:dyDescent="0.2"/>
    <row r="36275" ht="12.75" hidden="1" customHeight="1" x14ac:dyDescent="0.2"/>
    <row r="36276" ht="12.75" hidden="1" customHeight="1" x14ac:dyDescent="0.2"/>
    <row r="36277" ht="12.75" hidden="1" customHeight="1" x14ac:dyDescent="0.2"/>
    <row r="36278" ht="12.75" hidden="1" customHeight="1" x14ac:dyDescent="0.2"/>
    <row r="36279" ht="12.75" hidden="1" customHeight="1" x14ac:dyDescent="0.2"/>
    <row r="36280" ht="12.75" hidden="1" customHeight="1" x14ac:dyDescent="0.2"/>
    <row r="36281" ht="12.75" hidden="1" customHeight="1" x14ac:dyDescent="0.2"/>
    <row r="36282" ht="12.75" hidden="1" customHeight="1" x14ac:dyDescent="0.2"/>
    <row r="36283" ht="12.75" hidden="1" customHeight="1" x14ac:dyDescent="0.2"/>
    <row r="36284" ht="12.75" hidden="1" customHeight="1" x14ac:dyDescent="0.2"/>
    <row r="36285" ht="12.75" hidden="1" customHeight="1" x14ac:dyDescent="0.2"/>
    <row r="36286" ht="12.75" hidden="1" customHeight="1" x14ac:dyDescent="0.2"/>
    <row r="36287" ht="12.75" hidden="1" customHeight="1" x14ac:dyDescent="0.2"/>
    <row r="36288" ht="12.75" hidden="1" customHeight="1" x14ac:dyDescent="0.2"/>
    <row r="36289" ht="12.75" hidden="1" customHeight="1" x14ac:dyDescent="0.2"/>
    <row r="36290" ht="12.75" hidden="1" customHeight="1" x14ac:dyDescent="0.2"/>
    <row r="36291" ht="12.75" hidden="1" customHeight="1" x14ac:dyDescent="0.2"/>
    <row r="36292" ht="12.75" hidden="1" customHeight="1" x14ac:dyDescent="0.2"/>
    <row r="36293" ht="12.75" hidden="1" customHeight="1" x14ac:dyDescent="0.2"/>
    <row r="36294" ht="12.75" hidden="1" customHeight="1" x14ac:dyDescent="0.2"/>
    <row r="36295" ht="12.75" hidden="1" customHeight="1" x14ac:dyDescent="0.2"/>
    <row r="36296" ht="12.75" hidden="1" customHeight="1" x14ac:dyDescent="0.2"/>
    <row r="36297" ht="12.75" hidden="1" customHeight="1" x14ac:dyDescent="0.2"/>
    <row r="36298" ht="12.75" hidden="1" customHeight="1" x14ac:dyDescent="0.2"/>
    <row r="36299" ht="12.75" hidden="1" customHeight="1" x14ac:dyDescent="0.2"/>
    <row r="36300" ht="12.75" hidden="1" customHeight="1" x14ac:dyDescent="0.2"/>
    <row r="36301" ht="12.75" hidden="1" customHeight="1" x14ac:dyDescent="0.2"/>
    <row r="36302" ht="12.75" hidden="1" customHeight="1" x14ac:dyDescent="0.2"/>
    <row r="36303" ht="12.75" hidden="1" customHeight="1" x14ac:dyDescent="0.2"/>
    <row r="36304" ht="12.75" hidden="1" customHeight="1" x14ac:dyDescent="0.2"/>
    <row r="36305" ht="12.75" hidden="1" customHeight="1" x14ac:dyDescent="0.2"/>
    <row r="36306" ht="12.75" hidden="1" customHeight="1" x14ac:dyDescent="0.2"/>
    <row r="36307" ht="12.75" hidden="1" customHeight="1" x14ac:dyDescent="0.2"/>
    <row r="36308" ht="12.75" hidden="1" customHeight="1" x14ac:dyDescent="0.2"/>
    <row r="36309" ht="12.75" hidden="1" customHeight="1" x14ac:dyDescent="0.2"/>
    <row r="36310" ht="12.75" hidden="1" customHeight="1" x14ac:dyDescent="0.2"/>
    <row r="36311" ht="12.75" hidden="1" customHeight="1" x14ac:dyDescent="0.2"/>
    <row r="36312" ht="12.75" hidden="1" customHeight="1" x14ac:dyDescent="0.2"/>
    <row r="36313" ht="12.75" hidden="1" customHeight="1" x14ac:dyDescent="0.2"/>
    <row r="36314" ht="12.75" hidden="1" customHeight="1" x14ac:dyDescent="0.2"/>
    <row r="36315" ht="12.75" hidden="1" customHeight="1" x14ac:dyDescent="0.2"/>
    <row r="36316" ht="12.75" hidden="1" customHeight="1" x14ac:dyDescent="0.2"/>
    <row r="36317" ht="12.75" hidden="1" customHeight="1" x14ac:dyDescent="0.2"/>
    <row r="36318" ht="12.75" hidden="1" customHeight="1" x14ac:dyDescent="0.2"/>
    <row r="36319" ht="12.75" hidden="1" customHeight="1" x14ac:dyDescent="0.2"/>
    <row r="36320" ht="12.75" hidden="1" customHeight="1" x14ac:dyDescent="0.2"/>
    <row r="36321" ht="12.75" hidden="1" customHeight="1" x14ac:dyDescent="0.2"/>
    <row r="36322" ht="12.75" hidden="1" customHeight="1" x14ac:dyDescent="0.2"/>
    <row r="36323" ht="12.75" hidden="1" customHeight="1" x14ac:dyDescent="0.2"/>
    <row r="36324" ht="12.75" hidden="1" customHeight="1" x14ac:dyDescent="0.2"/>
    <row r="36325" ht="12.75" hidden="1" customHeight="1" x14ac:dyDescent="0.2"/>
    <row r="36326" ht="12.75" hidden="1" customHeight="1" x14ac:dyDescent="0.2"/>
    <row r="36327" ht="12.75" hidden="1" customHeight="1" x14ac:dyDescent="0.2"/>
    <row r="36328" ht="12.75" hidden="1" customHeight="1" x14ac:dyDescent="0.2"/>
    <row r="36329" ht="12.75" hidden="1" customHeight="1" x14ac:dyDescent="0.2"/>
    <row r="36330" ht="12.75" hidden="1" customHeight="1" x14ac:dyDescent="0.2"/>
    <row r="36331" ht="12.75" hidden="1" customHeight="1" x14ac:dyDescent="0.2"/>
    <row r="36332" ht="12.75" hidden="1" customHeight="1" x14ac:dyDescent="0.2"/>
    <row r="36333" ht="12.75" hidden="1" customHeight="1" x14ac:dyDescent="0.2"/>
    <row r="36334" ht="12.75" hidden="1" customHeight="1" x14ac:dyDescent="0.2"/>
    <row r="36335" ht="12.75" hidden="1" customHeight="1" x14ac:dyDescent="0.2"/>
    <row r="36336" ht="12.75" hidden="1" customHeight="1" x14ac:dyDescent="0.2"/>
    <row r="36337" ht="12.75" hidden="1" customHeight="1" x14ac:dyDescent="0.2"/>
    <row r="36338" ht="12.75" hidden="1" customHeight="1" x14ac:dyDescent="0.2"/>
    <row r="36339" ht="12.75" hidden="1" customHeight="1" x14ac:dyDescent="0.2"/>
    <row r="36340" ht="12.75" hidden="1" customHeight="1" x14ac:dyDescent="0.2"/>
    <row r="36341" ht="12.75" hidden="1" customHeight="1" x14ac:dyDescent="0.2"/>
    <row r="36342" ht="12.75" hidden="1" customHeight="1" x14ac:dyDescent="0.2"/>
    <row r="36343" ht="12.75" hidden="1" customHeight="1" x14ac:dyDescent="0.2"/>
    <row r="36344" ht="12.75" hidden="1" customHeight="1" x14ac:dyDescent="0.2"/>
    <row r="36345" ht="12.75" hidden="1" customHeight="1" x14ac:dyDescent="0.2"/>
    <row r="36346" ht="12.75" hidden="1" customHeight="1" x14ac:dyDescent="0.2"/>
    <row r="36347" ht="12.75" hidden="1" customHeight="1" x14ac:dyDescent="0.2"/>
    <row r="36348" ht="12.75" hidden="1" customHeight="1" x14ac:dyDescent="0.2"/>
    <row r="36349" ht="12.75" hidden="1" customHeight="1" x14ac:dyDescent="0.2"/>
    <row r="36350" ht="12.75" hidden="1" customHeight="1" x14ac:dyDescent="0.2"/>
    <row r="36351" ht="12.75" hidden="1" customHeight="1" x14ac:dyDescent="0.2"/>
    <row r="36352" ht="12.75" hidden="1" customHeight="1" x14ac:dyDescent="0.2"/>
    <row r="36353" ht="12.75" hidden="1" customHeight="1" x14ac:dyDescent="0.2"/>
    <row r="36354" ht="12.75" hidden="1" customHeight="1" x14ac:dyDescent="0.2"/>
    <row r="36355" ht="12.75" hidden="1" customHeight="1" x14ac:dyDescent="0.2"/>
    <row r="36356" ht="12.75" hidden="1" customHeight="1" x14ac:dyDescent="0.2"/>
    <row r="36357" ht="12.75" hidden="1" customHeight="1" x14ac:dyDescent="0.2"/>
    <row r="36358" ht="12.75" hidden="1" customHeight="1" x14ac:dyDescent="0.2"/>
    <row r="36359" ht="12.75" hidden="1" customHeight="1" x14ac:dyDescent="0.2"/>
    <row r="36360" ht="12.75" hidden="1" customHeight="1" x14ac:dyDescent="0.2"/>
    <row r="36361" ht="12.75" hidden="1" customHeight="1" x14ac:dyDescent="0.2"/>
    <row r="36362" ht="12.75" hidden="1" customHeight="1" x14ac:dyDescent="0.2"/>
    <row r="36363" ht="12.75" hidden="1" customHeight="1" x14ac:dyDescent="0.2"/>
    <row r="36364" ht="12.75" hidden="1" customHeight="1" x14ac:dyDescent="0.2"/>
    <row r="36365" ht="12.75" hidden="1" customHeight="1" x14ac:dyDescent="0.2"/>
    <row r="36366" ht="12.75" hidden="1" customHeight="1" x14ac:dyDescent="0.2"/>
    <row r="36367" ht="12.75" hidden="1" customHeight="1" x14ac:dyDescent="0.2"/>
    <row r="36368" ht="12.75" hidden="1" customHeight="1" x14ac:dyDescent="0.2"/>
    <row r="36369" ht="12.75" hidden="1" customHeight="1" x14ac:dyDescent="0.2"/>
    <row r="36370" ht="12.75" hidden="1" customHeight="1" x14ac:dyDescent="0.2"/>
    <row r="36371" ht="12.75" hidden="1" customHeight="1" x14ac:dyDescent="0.2"/>
    <row r="36372" ht="12.75" hidden="1" customHeight="1" x14ac:dyDescent="0.2"/>
    <row r="36373" ht="12.75" hidden="1" customHeight="1" x14ac:dyDescent="0.2"/>
    <row r="36374" ht="12.75" hidden="1" customHeight="1" x14ac:dyDescent="0.2"/>
    <row r="36375" ht="12.75" hidden="1" customHeight="1" x14ac:dyDescent="0.2"/>
    <row r="36376" ht="12.75" hidden="1" customHeight="1" x14ac:dyDescent="0.2"/>
    <row r="36377" ht="12.75" hidden="1" customHeight="1" x14ac:dyDescent="0.2"/>
    <row r="36378" ht="12.75" hidden="1" customHeight="1" x14ac:dyDescent="0.2"/>
    <row r="36379" ht="12.75" hidden="1" customHeight="1" x14ac:dyDescent="0.2"/>
    <row r="36380" ht="12.75" hidden="1" customHeight="1" x14ac:dyDescent="0.2"/>
    <row r="36381" ht="12.75" hidden="1" customHeight="1" x14ac:dyDescent="0.2"/>
    <row r="36382" ht="12.75" hidden="1" customHeight="1" x14ac:dyDescent="0.2"/>
    <row r="36383" ht="12.75" hidden="1" customHeight="1" x14ac:dyDescent="0.2"/>
    <row r="36384" ht="12.75" hidden="1" customHeight="1" x14ac:dyDescent="0.2"/>
    <row r="36385" ht="12.75" hidden="1" customHeight="1" x14ac:dyDescent="0.2"/>
    <row r="36386" ht="12.75" hidden="1" customHeight="1" x14ac:dyDescent="0.2"/>
    <row r="36387" ht="12.75" hidden="1" customHeight="1" x14ac:dyDescent="0.2"/>
    <row r="36388" ht="12.75" hidden="1" customHeight="1" x14ac:dyDescent="0.2"/>
    <row r="36389" ht="12.75" hidden="1" customHeight="1" x14ac:dyDescent="0.2"/>
    <row r="36390" ht="12.75" hidden="1" customHeight="1" x14ac:dyDescent="0.2"/>
    <row r="36391" ht="12.75" hidden="1" customHeight="1" x14ac:dyDescent="0.2"/>
    <row r="36392" ht="12.75" hidden="1" customHeight="1" x14ac:dyDescent="0.2"/>
    <row r="36393" ht="12.75" hidden="1" customHeight="1" x14ac:dyDescent="0.2"/>
    <row r="36394" ht="12.75" hidden="1" customHeight="1" x14ac:dyDescent="0.2"/>
    <row r="36395" ht="12.75" hidden="1" customHeight="1" x14ac:dyDescent="0.2"/>
    <row r="36396" ht="12.75" hidden="1" customHeight="1" x14ac:dyDescent="0.2"/>
    <row r="36397" ht="12.75" hidden="1" customHeight="1" x14ac:dyDescent="0.2"/>
    <row r="36398" ht="12.75" hidden="1" customHeight="1" x14ac:dyDescent="0.2"/>
    <row r="36399" ht="12.75" hidden="1" customHeight="1" x14ac:dyDescent="0.2"/>
    <row r="36400" ht="12.75" hidden="1" customHeight="1" x14ac:dyDescent="0.2"/>
    <row r="36401" ht="12.75" hidden="1" customHeight="1" x14ac:dyDescent="0.2"/>
    <row r="36402" ht="12.75" hidden="1" customHeight="1" x14ac:dyDescent="0.2"/>
    <row r="36403" ht="12.75" hidden="1" customHeight="1" x14ac:dyDescent="0.2"/>
    <row r="36404" ht="12.75" hidden="1" customHeight="1" x14ac:dyDescent="0.2"/>
    <row r="36405" ht="12.75" hidden="1" customHeight="1" x14ac:dyDescent="0.2"/>
    <row r="36406" ht="12.75" hidden="1" customHeight="1" x14ac:dyDescent="0.2"/>
    <row r="36407" ht="12.75" hidden="1" customHeight="1" x14ac:dyDescent="0.2"/>
    <row r="36408" ht="12.75" hidden="1" customHeight="1" x14ac:dyDescent="0.2"/>
    <row r="36409" ht="12.75" hidden="1" customHeight="1" x14ac:dyDescent="0.2"/>
    <row r="36410" ht="12.75" hidden="1" customHeight="1" x14ac:dyDescent="0.2"/>
    <row r="36411" ht="12.75" hidden="1" customHeight="1" x14ac:dyDescent="0.2"/>
    <row r="36412" ht="12.75" hidden="1" customHeight="1" x14ac:dyDescent="0.2"/>
    <row r="36413" ht="12.75" hidden="1" customHeight="1" x14ac:dyDescent="0.2"/>
    <row r="36414" ht="12.75" hidden="1" customHeight="1" x14ac:dyDescent="0.2"/>
    <row r="36415" ht="12.75" hidden="1" customHeight="1" x14ac:dyDescent="0.2"/>
    <row r="36416" ht="12.75" hidden="1" customHeight="1" x14ac:dyDescent="0.2"/>
    <row r="36417" ht="12.75" hidden="1" customHeight="1" x14ac:dyDescent="0.2"/>
    <row r="36418" ht="12.75" hidden="1" customHeight="1" x14ac:dyDescent="0.2"/>
    <row r="36419" ht="12.75" hidden="1" customHeight="1" x14ac:dyDescent="0.2"/>
    <row r="36420" ht="12.75" hidden="1" customHeight="1" x14ac:dyDescent="0.2"/>
    <row r="36421" ht="12.75" hidden="1" customHeight="1" x14ac:dyDescent="0.2"/>
    <row r="36422" ht="12.75" hidden="1" customHeight="1" x14ac:dyDescent="0.2"/>
    <row r="36423" ht="12.75" hidden="1" customHeight="1" x14ac:dyDescent="0.2"/>
    <row r="36424" ht="12.75" hidden="1" customHeight="1" x14ac:dyDescent="0.2"/>
    <row r="36425" ht="12.75" hidden="1" customHeight="1" x14ac:dyDescent="0.2"/>
    <row r="36426" ht="12.75" hidden="1" customHeight="1" x14ac:dyDescent="0.2"/>
    <row r="36427" ht="12.75" hidden="1" customHeight="1" x14ac:dyDescent="0.2"/>
    <row r="36428" ht="12.75" hidden="1" customHeight="1" x14ac:dyDescent="0.2"/>
    <row r="36429" ht="12.75" hidden="1" customHeight="1" x14ac:dyDescent="0.2"/>
    <row r="36430" ht="12.75" hidden="1" customHeight="1" x14ac:dyDescent="0.2"/>
    <row r="36431" ht="12.75" hidden="1" customHeight="1" x14ac:dyDescent="0.2"/>
    <row r="36432" ht="12.75" hidden="1" customHeight="1" x14ac:dyDescent="0.2"/>
    <row r="36433" ht="12.75" hidden="1" customHeight="1" x14ac:dyDescent="0.2"/>
    <row r="36434" ht="12.75" hidden="1" customHeight="1" x14ac:dyDescent="0.2"/>
    <row r="36435" ht="12.75" hidden="1" customHeight="1" x14ac:dyDescent="0.2"/>
    <row r="36436" ht="12.75" hidden="1" customHeight="1" x14ac:dyDescent="0.2"/>
    <row r="36437" ht="12.75" hidden="1" customHeight="1" x14ac:dyDescent="0.2"/>
    <row r="36438" ht="12.75" hidden="1" customHeight="1" x14ac:dyDescent="0.2"/>
    <row r="36439" ht="12.75" hidden="1" customHeight="1" x14ac:dyDescent="0.2"/>
    <row r="36440" ht="12.75" hidden="1" customHeight="1" x14ac:dyDescent="0.2"/>
    <row r="36441" ht="12.75" hidden="1" customHeight="1" x14ac:dyDescent="0.2"/>
    <row r="36442" ht="12.75" hidden="1" customHeight="1" x14ac:dyDescent="0.2"/>
    <row r="36443" ht="12.75" hidden="1" customHeight="1" x14ac:dyDescent="0.2"/>
    <row r="36444" ht="12.75" hidden="1" customHeight="1" x14ac:dyDescent="0.2"/>
    <row r="36445" ht="12.75" hidden="1" customHeight="1" x14ac:dyDescent="0.2"/>
    <row r="36446" ht="12.75" hidden="1" customHeight="1" x14ac:dyDescent="0.2"/>
    <row r="36447" ht="12.75" hidden="1" customHeight="1" x14ac:dyDescent="0.2"/>
    <row r="36448" ht="12.75" hidden="1" customHeight="1" x14ac:dyDescent="0.2"/>
    <row r="36449" ht="12.75" hidden="1" customHeight="1" x14ac:dyDescent="0.2"/>
    <row r="36450" ht="12.75" hidden="1" customHeight="1" x14ac:dyDescent="0.2"/>
    <row r="36451" ht="12.75" hidden="1" customHeight="1" x14ac:dyDescent="0.2"/>
    <row r="36452" ht="12.75" hidden="1" customHeight="1" x14ac:dyDescent="0.2"/>
    <row r="36453" ht="12.75" hidden="1" customHeight="1" x14ac:dyDescent="0.2"/>
    <row r="36454" ht="12.75" hidden="1" customHeight="1" x14ac:dyDescent="0.2"/>
    <row r="36455" ht="12.75" hidden="1" customHeight="1" x14ac:dyDescent="0.2"/>
    <row r="36456" ht="12.75" hidden="1" customHeight="1" x14ac:dyDescent="0.2"/>
    <row r="36457" ht="12.75" hidden="1" customHeight="1" x14ac:dyDescent="0.2"/>
    <row r="36458" ht="12.75" hidden="1" customHeight="1" x14ac:dyDescent="0.2"/>
    <row r="36459" ht="12.75" hidden="1" customHeight="1" x14ac:dyDescent="0.2"/>
    <row r="36460" ht="12.75" hidden="1" customHeight="1" x14ac:dyDescent="0.2"/>
    <row r="36461" ht="12.75" hidden="1" customHeight="1" x14ac:dyDescent="0.2"/>
    <row r="36462" ht="12.75" hidden="1" customHeight="1" x14ac:dyDescent="0.2"/>
    <row r="36463" ht="12.75" hidden="1" customHeight="1" x14ac:dyDescent="0.2"/>
    <row r="36464" ht="12.75" hidden="1" customHeight="1" x14ac:dyDescent="0.2"/>
    <row r="36465" ht="12.75" hidden="1" customHeight="1" x14ac:dyDescent="0.2"/>
    <row r="36466" ht="12.75" hidden="1" customHeight="1" x14ac:dyDescent="0.2"/>
    <row r="36467" ht="12.75" hidden="1" customHeight="1" x14ac:dyDescent="0.2"/>
    <row r="36468" ht="12.75" hidden="1" customHeight="1" x14ac:dyDescent="0.2"/>
    <row r="36469" ht="12.75" hidden="1" customHeight="1" x14ac:dyDescent="0.2"/>
    <row r="36470" ht="12.75" hidden="1" customHeight="1" x14ac:dyDescent="0.2"/>
    <row r="36471" ht="12.75" hidden="1" customHeight="1" x14ac:dyDescent="0.2"/>
    <row r="36472" ht="12.75" hidden="1" customHeight="1" x14ac:dyDescent="0.2"/>
    <row r="36473" ht="12.75" hidden="1" customHeight="1" x14ac:dyDescent="0.2"/>
    <row r="36474" ht="12.75" hidden="1" customHeight="1" x14ac:dyDescent="0.2"/>
    <row r="36475" ht="12.75" hidden="1" customHeight="1" x14ac:dyDescent="0.2"/>
    <row r="36476" ht="12.75" hidden="1" customHeight="1" x14ac:dyDescent="0.2"/>
    <row r="36477" ht="12.75" hidden="1" customHeight="1" x14ac:dyDescent="0.2"/>
    <row r="36478" ht="12.75" hidden="1" customHeight="1" x14ac:dyDescent="0.2"/>
    <row r="36479" ht="12.75" hidden="1" customHeight="1" x14ac:dyDescent="0.2"/>
    <row r="36480" ht="12.75" hidden="1" customHeight="1" x14ac:dyDescent="0.2"/>
    <row r="36481" ht="12.75" hidden="1" customHeight="1" x14ac:dyDescent="0.2"/>
    <row r="36482" ht="12.75" hidden="1" customHeight="1" x14ac:dyDescent="0.2"/>
    <row r="36483" ht="12.75" hidden="1" customHeight="1" x14ac:dyDescent="0.2"/>
    <row r="36484" ht="12.75" hidden="1" customHeight="1" x14ac:dyDescent="0.2"/>
    <row r="36485" ht="12.75" hidden="1" customHeight="1" x14ac:dyDescent="0.2"/>
    <row r="36486" ht="12.75" hidden="1" customHeight="1" x14ac:dyDescent="0.2"/>
    <row r="36487" ht="12.75" hidden="1" customHeight="1" x14ac:dyDescent="0.2"/>
    <row r="36488" ht="12.75" hidden="1" customHeight="1" x14ac:dyDescent="0.2"/>
    <row r="36489" ht="12.75" hidden="1" customHeight="1" x14ac:dyDescent="0.2"/>
    <row r="36490" ht="12.75" hidden="1" customHeight="1" x14ac:dyDescent="0.2"/>
    <row r="36491" ht="12.75" hidden="1" customHeight="1" x14ac:dyDescent="0.2"/>
    <row r="36492" ht="12.75" hidden="1" customHeight="1" x14ac:dyDescent="0.2"/>
    <row r="36493" ht="12.75" hidden="1" customHeight="1" x14ac:dyDescent="0.2"/>
    <row r="36494" ht="12.75" hidden="1" customHeight="1" x14ac:dyDescent="0.2"/>
    <row r="36495" ht="12.75" hidden="1" customHeight="1" x14ac:dyDescent="0.2"/>
    <row r="36496" ht="12.75" hidden="1" customHeight="1" x14ac:dyDescent="0.2"/>
    <row r="36497" ht="12.75" hidden="1" customHeight="1" x14ac:dyDescent="0.2"/>
    <row r="36498" ht="12.75" hidden="1" customHeight="1" x14ac:dyDescent="0.2"/>
    <row r="36499" ht="12.75" hidden="1" customHeight="1" x14ac:dyDescent="0.2"/>
    <row r="36500" ht="12.75" hidden="1" customHeight="1" x14ac:dyDescent="0.2"/>
    <row r="36501" ht="12.75" hidden="1" customHeight="1" x14ac:dyDescent="0.2"/>
    <row r="36502" ht="12.75" hidden="1" customHeight="1" x14ac:dyDescent="0.2"/>
    <row r="36503" ht="12.75" hidden="1" customHeight="1" x14ac:dyDescent="0.2"/>
    <row r="36504" ht="12.75" hidden="1" customHeight="1" x14ac:dyDescent="0.2"/>
    <row r="36505" ht="12.75" hidden="1" customHeight="1" x14ac:dyDescent="0.2"/>
    <row r="36506" ht="12.75" hidden="1" customHeight="1" x14ac:dyDescent="0.2"/>
    <row r="36507" ht="12.75" hidden="1" customHeight="1" x14ac:dyDescent="0.2"/>
    <row r="36508" ht="12.75" hidden="1" customHeight="1" x14ac:dyDescent="0.2"/>
    <row r="36509" ht="12.75" hidden="1" customHeight="1" x14ac:dyDescent="0.2"/>
    <row r="36510" ht="12.75" hidden="1" customHeight="1" x14ac:dyDescent="0.2"/>
    <row r="36511" ht="12.75" hidden="1" customHeight="1" x14ac:dyDescent="0.2"/>
    <row r="36512" ht="12.75" hidden="1" customHeight="1" x14ac:dyDescent="0.2"/>
    <row r="36513" ht="12.75" hidden="1" customHeight="1" x14ac:dyDescent="0.2"/>
    <row r="36514" ht="12.75" hidden="1" customHeight="1" x14ac:dyDescent="0.2"/>
    <row r="36515" ht="12.75" hidden="1" customHeight="1" x14ac:dyDescent="0.2"/>
    <row r="36516" ht="12.75" hidden="1" customHeight="1" x14ac:dyDescent="0.2"/>
    <row r="36517" ht="12.75" hidden="1" customHeight="1" x14ac:dyDescent="0.2"/>
    <row r="36518" ht="12.75" hidden="1" customHeight="1" x14ac:dyDescent="0.2"/>
    <row r="36519" ht="12.75" hidden="1" customHeight="1" x14ac:dyDescent="0.2"/>
    <row r="36520" ht="12.75" hidden="1" customHeight="1" x14ac:dyDescent="0.2"/>
    <row r="36521" ht="12.75" hidden="1" customHeight="1" x14ac:dyDescent="0.2"/>
    <row r="36522" ht="12.75" hidden="1" customHeight="1" x14ac:dyDescent="0.2"/>
    <row r="36523" ht="12.75" hidden="1" customHeight="1" x14ac:dyDescent="0.2"/>
    <row r="36524" ht="12.75" hidden="1" customHeight="1" x14ac:dyDescent="0.2"/>
    <row r="36525" ht="12.75" hidden="1" customHeight="1" x14ac:dyDescent="0.2"/>
    <row r="36526" ht="12.75" hidden="1" customHeight="1" x14ac:dyDescent="0.2"/>
    <row r="36527" ht="12.75" hidden="1" customHeight="1" x14ac:dyDescent="0.2"/>
    <row r="36528" ht="12.75" hidden="1" customHeight="1" x14ac:dyDescent="0.2"/>
    <row r="36529" ht="12.75" hidden="1" customHeight="1" x14ac:dyDescent="0.2"/>
    <row r="36530" ht="12.75" hidden="1" customHeight="1" x14ac:dyDescent="0.2"/>
    <row r="36531" ht="12.75" hidden="1" customHeight="1" x14ac:dyDescent="0.2"/>
    <row r="36532" ht="12.75" hidden="1" customHeight="1" x14ac:dyDescent="0.2"/>
    <row r="36533" ht="12.75" hidden="1" customHeight="1" x14ac:dyDescent="0.2"/>
    <row r="36534" ht="12.75" hidden="1" customHeight="1" x14ac:dyDescent="0.2"/>
    <row r="36535" ht="12.75" hidden="1" customHeight="1" x14ac:dyDescent="0.2"/>
    <row r="36536" ht="12.75" hidden="1" customHeight="1" x14ac:dyDescent="0.2"/>
    <row r="36537" ht="12.75" hidden="1" customHeight="1" x14ac:dyDescent="0.2"/>
    <row r="36538" ht="12.75" hidden="1" customHeight="1" x14ac:dyDescent="0.2"/>
    <row r="36539" ht="12.75" hidden="1" customHeight="1" x14ac:dyDescent="0.2"/>
    <row r="36540" ht="12.75" hidden="1" customHeight="1" x14ac:dyDescent="0.2"/>
    <row r="36541" ht="12.75" hidden="1" customHeight="1" x14ac:dyDescent="0.2"/>
    <row r="36542" ht="12.75" hidden="1" customHeight="1" x14ac:dyDescent="0.2"/>
    <row r="36543" ht="12.75" hidden="1" customHeight="1" x14ac:dyDescent="0.2"/>
    <row r="36544" ht="12.75" hidden="1" customHeight="1" x14ac:dyDescent="0.2"/>
    <row r="36545" ht="12.75" hidden="1" customHeight="1" x14ac:dyDescent="0.2"/>
    <row r="36546" ht="12.75" hidden="1" customHeight="1" x14ac:dyDescent="0.2"/>
    <row r="36547" ht="12.75" hidden="1" customHeight="1" x14ac:dyDescent="0.2"/>
    <row r="36548" ht="12.75" hidden="1" customHeight="1" x14ac:dyDescent="0.2"/>
    <row r="36549" ht="12.75" hidden="1" customHeight="1" x14ac:dyDescent="0.2"/>
    <row r="36550" ht="12.75" hidden="1" customHeight="1" x14ac:dyDescent="0.2"/>
    <row r="36551" ht="12.75" hidden="1" customHeight="1" x14ac:dyDescent="0.2"/>
    <row r="36552" ht="12.75" hidden="1" customHeight="1" x14ac:dyDescent="0.2"/>
    <row r="36553" ht="12.75" hidden="1" customHeight="1" x14ac:dyDescent="0.2"/>
    <row r="36554" ht="12.75" hidden="1" customHeight="1" x14ac:dyDescent="0.2"/>
    <row r="36555" ht="12.75" hidden="1" customHeight="1" x14ac:dyDescent="0.2"/>
    <row r="36556" ht="12.75" hidden="1" customHeight="1" x14ac:dyDescent="0.2"/>
    <row r="36557" ht="12.75" hidden="1" customHeight="1" x14ac:dyDescent="0.2"/>
    <row r="36558" ht="12.75" hidden="1" customHeight="1" x14ac:dyDescent="0.2"/>
    <row r="36559" ht="12.75" hidden="1" customHeight="1" x14ac:dyDescent="0.2"/>
    <row r="36560" ht="12.75" hidden="1" customHeight="1" x14ac:dyDescent="0.2"/>
    <row r="36561" ht="12.75" hidden="1" customHeight="1" x14ac:dyDescent="0.2"/>
    <row r="36562" ht="12.75" hidden="1" customHeight="1" x14ac:dyDescent="0.2"/>
    <row r="36563" ht="12.75" hidden="1" customHeight="1" x14ac:dyDescent="0.2"/>
    <row r="36564" ht="12.75" hidden="1" customHeight="1" x14ac:dyDescent="0.2"/>
    <row r="36565" ht="12.75" hidden="1" customHeight="1" x14ac:dyDescent="0.2"/>
    <row r="36566" ht="12.75" hidden="1" customHeight="1" x14ac:dyDescent="0.2"/>
    <row r="36567" ht="12.75" hidden="1" customHeight="1" x14ac:dyDescent="0.2"/>
    <row r="36568" ht="12.75" hidden="1" customHeight="1" x14ac:dyDescent="0.2"/>
    <row r="36569" ht="12.75" hidden="1" customHeight="1" x14ac:dyDescent="0.2"/>
    <row r="36570" ht="12.75" hidden="1" customHeight="1" x14ac:dyDescent="0.2"/>
    <row r="36571" ht="12.75" hidden="1" customHeight="1" x14ac:dyDescent="0.2"/>
    <row r="36572" ht="12.75" hidden="1" customHeight="1" x14ac:dyDescent="0.2"/>
    <row r="36573" ht="12.75" hidden="1" customHeight="1" x14ac:dyDescent="0.2"/>
    <row r="36574" ht="12.75" hidden="1" customHeight="1" x14ac:dyDescent="0.2"/>
    <row r="36575" ht="12.75" hidden="1" customHeight="1" x14ac:dyDescent="0.2"/>
    <row r="36576" ht="12.75" hidden="1" customHeight="1" x14ac:dyDescent="0.2"/>
    <row r="36577" ht="12.75" hidden="1" customHeight="1" x14ac:dyDescent="0.2"/>
    <row r="36578" ht="12.75" hidden="1" customHeight="1" x14ac:dyDescent="0.2"/>
    <row r="36579" ht="12.75" hidden="1" customHeight="1" x14ac:dyDescent="0.2"/>
    <row r="36580" ht="12.75" hidden="1" customHeight="1" x14ac:dyDescent="0.2"/>
    <row r="36581" ht="12.75" hidden="1" customHeight="1" x14ac:dyDescent="0.2"/>
    <row r="36582" ht="12.75" hidden="1" customHeight="1" x14ac:dyDescent="0.2"/>
    <row r="36583" ht="12.75" hidden="1" customHeight="1" x14ac:dyDescent="0.2"/>
    <row r="36584" ht="12.75" hidden="1" customHeight="1" x14ac:dyDescent="0.2"/>
    <row r="36585" ht="12.75" hidden="1" customHeight="1" x14ac:dyDescent="0.2"/>
    <row r="36586" ht="12.75" hidden="1" customHeight="1" x14ac:dyDescent="0.2"/>
    <row r="36587" ht="12.75" hidden="1" customHeight="1" x14ac:dyDescent="0.2"/>
    <row r="36588" ht="12.75" hidden="1" customHeight="1" x14ac:dyDescent="0.2"/>
    <row r="36589" ht="12.75" hidden="1" customHeight="1" x14ac:dyDescent="0.2"/>
    <row r="36590" ht="12.75" hidden="1" customHeight="1" x14ac:dyDescent="0.2"/>
    <row r="36591" ht="12.75" hidden="1" customHeight="1" x14ac:dyDescent="0.2"/>
    <row r="36592" ht="12.75" hidden="1" customHeight="1" x14ac:dyDescent="0.2"/>
    <row r="36593" ht="12.75" hidden="1" customHeight="1" x14ac:dyDescent="0.2"/>
    <row r="36594" ht="12.75" hidden="1" customHeight="1" x14ac:dyDescent="0.2"/>
    <row r="36595" ht="12.75" hidden="1" customHeight="1" x14ac:dyDescent="0.2"/>
    <row r="36596" ht="12.75" hidden="1" customHeight="1" x14ac:dyDescent="0.2"/>
    <row r="36597" ht="12.75" hidden="1" customHeight="1" x14ac:dyDescent="0.2"/>
    <row r="36598" ht="12.75" hidden="1" customHeight="1" x14ac:dyDescent="0.2"/>
    <row r="36599" ht="12.75" hidden="1" customHeight="1" x14ac:dyDescent="0.2"/>
    <row r="36600" ht="12.75" hidden="1" customHeight="1" x14ac:dyDescent="0.2"/>
    <row r="36601" ht="12.75" hidden="1" customHeight="1" x14ac:dyDescent="0.2"/>
    <row r="36602" ht="12.75" hidden="1" customHeight="1" x14ac:dyDescent="0.2"/>
    <row r="36603" ht="12.75" hidden="1" customHeight="1" x14ac:dyDescent="0.2"/>
    <row r="36604" ht="12.75" hidden="1" customHeight="1" x14ac:dyDescent="0.2"/>
    <row r="36605" ht="12.75" hidden="1" customHeight="1" x14ac:dyDescent="0.2"/>
    <row r="36606" ht="12.75" hidden="1" customHeight="1" x14ac:dyDescent="0.2"/>
    <row r="36607" ht="12.75" hidden="1" customHeight="1" x14ac:dyDescent="0.2"/>
    <row r="36608" ht="12.75" hidden="1" customHeight="1" x14ac:dyDescent="0.2"/>
    <row r="36609" ht="12.75" hidden="1" customHeight="1" x14ac:dyDescent="0.2"/>
    <row r="36610" ht="12.75" hidden="1" customHeight="1" x14ac:dyDescent="0.2"/>
    <row r="36611" ht="12.75" hidden="1" customHeight="1" x14ac:dyDescent="0.2"/>
    <row r="36612" ht="12.75" hidden="1" customHeight="1" x14ac:dyDescent="0.2"/>
    <row r="36613" ht="12.75" hidden="1" customHeight="1" x14ac:dyDescent="0.2"/>
    <row r="36614" ht="12.75" hidden="1" customHeight="1" x14ac:dyDescent="0.2"/>
    <row r="36615" ht="12.75" hidden="1" customHeight="1" x14ac:dyDescent="0.2"/>
    <row r="36616" ht="12.75" hidden="1" customHeight="1" x14ac:dyDescent="0.2"/>
    <row r="36617" ht="12.75" hidden="1" customHeight="1" x14ac:dyDescent="0.2"/>
    <row r="36618" ht="12.75" hidden="1" customHeight="1" x14ac:dyDescent="0.2"/>
    <row r="36619" ht="12.75" hidden="1" customHeight="1" x14ac:dyDescent="0.2"/>
    <row r="36620" ht="12.75" hidden="1" customHeight="1" x14ac:dyDescent="0.2"/>
    <row r="36621" ht="12.75" hidden="1" customHeight="1" x14ac:dyDescent="0.2"/>
    <row r="36622" ht="12.75" hidden="1" customHeight="1" x14ac:dyDescent="0.2"/>
    <row r="36623" ht="12.75" hidden="1" customHeight="1" x14ac:dyDescent="0.2"/>
    <row r="36624" ht="12.75" hidden="1" customHeight="1" x14ac:dyDescent="0.2"/>
    <row r="36625" ht="12.75" hidden="1" customHeight="1" x14ac:dyDescent="0.2"/>
    <row r="36626" ht="12.75" hidden="1" customHeight="1" x14ac:dyDescent="0.2"/>
    <row r="36627" ht="12.75" hidden="1" customHeight="1" x14ac:dyDescent="0.2"/>
    <row r="36628" ht="12.75" hidden="1" customHeight="1" x14ac:dyDescent="0.2"/>
    <row r="36629" ht="12.75" hidden="1" customHeight="1" x14ac:dyDescent="0.2"/>
    <row r="36630" ht="12.75" hidden="1" customHeight="1" x14ac:dyDescent="0.2"/>
    <row r="36631" ht="12.75" hidden="1" customHeight="1" x14ac:dyDescent="0.2"/>
    <row r="36632" ht="12.75" hidden="1" customHeight="1" x14ac:dyDescent="0.2"/>
    <row r="36633" ht="12.75" hidden="1" customHeight="1" x14ac:dyDescent="0.2"/>
    <row r="36634" ht="12.75" hidden="1" customHeight="1" x14ac:dyDescent="0.2"/>
    <row r="36635" ht="12.75" hidden="1" customHeight="1" x14ac:dyDescent="0.2"/>
    <row r="36636" ht="12.75" hidden="1" customHeight="1" x14ac:dyDescent="0.2"/>
    <row r="36637" ht="12.75" hidden="1" customHeight="1" x14ac:dyDescent="0.2"/>
    <row r="36638" ht="12.75" hidden="1" customHeight="1" x14ac:dyDescent="0.2"/>
    <row r="36639" ht="12.75" hidden="1" customHeight="1" x14ac:dyDescent="0.2"/>
    <row r="36640" ht="12.75" hidden="1" customHeight="1" x14ac:dyDescent="0.2"/>
    <row r="36641" ht="12.75" hidden="1" customHeight="1" x14ac:dyDescent="0.2"/>
    <row r="36642" ht="12.75" hidden="1" customHeight="1" x14ac:dyDescent="0.2"/>
    <row r="36643" ht="12.75" hidden="1" customHeight="1" x14ac:dyDescent="0.2"/>
    <row r="36644" ht="12.75" hidden="1" customHeight="1" x14ac:dyDescent="0.2"/>
    <row r="36645" ht="12.75" hidden="1" customHeight="1" x14ac:dyDescent="0.2"/>
    <row r="36646" ht="12.75" hidden="1" customHeight="1" x14ac:dyDescent="0.2"/>
    <row r="36647" ht="12.75" hidden="1" customHeight="1" x14ac:dyDescent="0.2"/>
    <row r="36648" ht="12.75" hidden="1" customHeight="1" x14ac:dyDescent="0.2"/>
    <row r="36649" ht="12.75" hidden="1" customHeight="1" x14ac:dyDescent="0.2"/>
    <row r="36650" ht="12.75" hidden="1" customHeight="1" x14ac:dyDescent="0.2"/>
    <row r="36651" ht="12.75" hidden="1" customHeight="1" x14ac:dyDescent="0.2"/>
    <row r="36652" ht="12.75" hidden="1" customHeight="1" x14ac:dyDescent="0.2"/>
    <row r="36653" ht="12.75" hidden="1" customHeight="1" x14ac:dyDescent="0.2"/>
    <row r="36654" ht="12.75" hidden="1" customHeight="1" x14ac:dyDescent="0.2"/>
    <row r="36655" ht="12.75" hidden="1" customHeight="1" x14ac:dyDescent="0.2"/>
    <row r="36656" ht="12.75" hidden="1" customHeight="1" x14ac:dyDescent="0.2"/>
    <row r="36657" ht="12.75" hidden="1" customHeight="1" x14ac:dyDescent="0.2"/>
    <row r="36658" ht="12.75" hidden="1" customHeight="1" x14ac:dyDescent="0.2"/>
    <row r="36659" ht="12.75" hidden="1" customHeight="1" x14ac:dyDescent="0.2"/>
    <row r="36660" ht="12.75" hidden="1" customHeight="1" x14ac:dyDescent="0.2"/>
    <row r="36661" ht="12.75" hidden="1" customHeight="1" x14ac:dyDescent="0.2"/>
    <row r="36662" ht="12.75" hidden="1" customHeight="1" x14ac:dyDescent="0.2"/>
    <row r="36663" ht="12.75" hidden="1" customHeight="1" x14ac:dyDescent="0.2"/>
    <row r="36664" ht="12.75" hidden="1" customHeight="1" x14ac:dyDescent="0.2"/>
    <row r="36665" ht="12.75" hidden="1" customHeight="1" x14ac:dyDescent="0.2"/>
    <row r="36666" ht="12.75" hidden="1" customHeight="1" x14ac:dyDescent="0.2"/>
    <row r="36667" ht="12.75" hidden="1" customHeight="1" x14ac:dyDescent="0.2"/>
    <row r="36668" ht="12.75" hidden="1" customHeight="1" x14ac:dyDescent="0.2"/>
    <row r="36669" ht="12.75" hidden="1" customHeight="1" x14ac:dyDescent="0.2"/>
    <row r="36670" ht="12.75" hidden="1" customHeight="1" x14ac:dyDescent="0.2"/>
    <row r="36671" ht="12.75" hidden="1" customHeight="1" x14ac:dyDescent="0.2"/>
    <row r="36672" ht="12.75" hidden="1" customHeight="1" x14ac:dyDescent="0.2"/>
    <row r="36673" ht="12.75" hidden="1" customHeight="1" x14ac:dyDescent="0.2"/>
    <row r="36674" ht="12.75" hidden="1" customHeight="1" x14ac:dyDescent="0.2"/>
    <row r="36675" ht="12.75" hidden="1" customHeight="1" x14ac:dyDescent="0.2"/>
    <row r="36676" ht="12.75" hidden="1" customHeight="1" x14ac:dyDescent="0.2"/>
    <row r="36677" ht="12.75" hidden="1" customHeight="1" x14ac:dyDescent="0.2"/>
    <row r="36678" ht="12.75" hidden="1" customHeight="1" x14ac:dyDescent="0.2"/>
    <row r="36679" ht="12.75" hidden="1" customHeight="1" x14ac:dyDescent="0.2"/>
    <row r="36680" ht="12.75" hidden="1" customHeight="1" x14ac:dyDescent="0.2"/>
    <row r="36681" ht="12.75" hidden="1" customHeight="1" x14ac:dyDescent="0.2"/>
    <row r="36682" ht="12.75" hidden="1" customHeight="1" x14ac:dyDescent="0.2"/>
    <row r="36683" ht="12.75" hidden="1" customHeight="1" x14ac:dyDescent="0.2"/>
    <row r="36684" ht="12.75" hidden="1" customHeight="1" x14ac:dyDescent="0.2"/>
    <row r="36685" ht="12.75" hidden="1" customHeight="1" x14ac:dyDescent="0.2"/>
    <row r="36686" ht="12.75" hidden="1" customHeight="1" x14ac:dyDescent="0.2"/>
    <row r="36687" ht="12.75" hidden="1" customHeight="1" x14ac:dyDescent="0.2"/>
    <row r="36688" ht="12.75" hidden="1" customHeight="1" x14ac:dyDescent="0.2"/>
    <row r="36689" ht="12.75" hidden="1" customHeight="1" x14ac:dyDescent="0.2"/>
    <row r="36690" ht="12.75" hidden="1" customHeight="1" x14ac:dyDescent="0.2"/>
    <row r="36691" ht="12.75" hidden="1" customHeight="1" x14ac:dyDescent="0.2"/>
    <row r="36692" ht="12.75" hidden="1" customHeight="1" x14ac:dyDescent="0.2"/>
    <row r="36693" ht="12.75" hidden="1" customHeight="1" x14ac:dyDescent="0.2"/>
    <row r="36694" ht="12.75" hidden="1" customHeight="1" x14ac:dyDescent="0.2"/>
    <row r="36695" ht="12.75" hidden="1" customHeight="1" x14ac:dyDescent="0.2"/>
    <row r="36696" ht="12.75" hidden="1" customHeight="1" x14ac:dyDescent="0.2"/>
    <row r="36697" ht="12.75" hidden="1" customHeight="1" x14ac:dyDescent="0.2"/>
    <row r="36698" ht="12.75" hidden="1" customHeight="1" x14ac:dyDescent="0.2"/>
    <row r="36699" ht="12.75" hidden="1" customHeight="1" x14ac:dyDescent="0.2"/>
    <row r="36700" ht="12.75" hidden="1" customHeight="1" x14ac:dyDescent="0.2"/>
    <row r="36701" ht="12.75" hidden="1" customHeight="1" x14ac:dyDescent="0.2"/>
    <row r="36702" ht="12.75" hidden="1" customHeight="1" x14ac:dyDescent="0.2"/>
    <row r="36703" ht="12.75" hidden="1" customHeight="1" x14ac:dyDescent="0.2"/>
    <row r="36704" ht="12.75" hidden="1" customHeight="1" x14ac:dyDescent="0.2"/>
    <row r="36705" ht="12.75" hidden="1" customHeight="1" x14ac:dyDescent="0.2"/>
    <row r="36706" ht="12.75" hidden="1" customHeight="1" x14ac:dyDescent="0.2"/>
    <row r="36707" ht="12.75" hidden="1" customHeight="1" x14ac:dyDescent="0.2"/>
    <row r="36708" ht="12.75" hidden="1" customHeight="1" x14ac:dyDescent="0.2"/>
    <row r="36709" ht="12.75" hidden="1" customHeight="1" x14ac:dyDescent="0.2"/>
    <row r="36710" ht="12.75" hidden="1" customHeight="1" x14ac:dyDescent="0.2"/>
    <row r="36711" ht="12.75" hidden="1" customHeight="1" x14ac:dyDescent="0.2"/>
    <row r="36712" ht="12.75" hidden="1" customHeight="1" x14ac:dyDescent="0.2"/>
    <row r="36713" ht="12.75" hidden="1" customHeight="1" x14ac:dyDescent="0.2"/>
    <row r="36714" ht="12.75" hidden="1" customHeight="1" x14ac:dyDescent="0.2"/>
    <row r="36715" ht="12.75" hidden="1" customHeight="1" x14ac:dyDescent="0.2"/>
    <row r="36716" ht="12.75" hidden="1" customHeight="1" x14ac:dyDescent="0.2"/>
    <row r="36717" ht="12.75" hidden="1" customHeight="1" x14ac:dyDescent="0.2"/>
    <row r="36718" ht="12.75" hidden="1" customHeight="1" x14ac:dyDescent="0.2"/>
    <row r="36719" ht="12.75" hidden="1" customHeight="1" x14ac:dyDescent="0.2"/>
    <row r="36720" ht="12.75" hidden="1" customHeight="1" x14ac:dyDescent="0.2"/>
    <row r="36721" ht="12.75" hidden="1" customHeight="1" x14ac:dyDescent="0.2"/>
    <row r="36722" ht="12.75" hidden="1" customHeight="1" x14ac:dyDescent="0.2"/>
    <row r="36723" ht="12.75" hidden="1" customHeight="1" x14ac:dyDescent="0.2"/>
    <row r="36724" ht="12.75" hidden="1" customHeight="1" x14ac:dyDescent="0.2"/>
    <row r="36725" ht="12.75" hidden="1" customHeight="1" x14ac:dyDescent="0.2"/>
    <row r="36726" ht="12.75" hidden="1" customHeight="1" x14ac:dyDescent="0.2"/>
    <row r="36727" ht="12.75" hidden="1" customHeight="1" x14ac:dyDescent="0.2"/>
    <row r="36728" ht="12.75" hidden="1" customHeight="1" x14ac:dyDescent="0.2"/>
    <row r="36729" ht="12.75" hidden="1" customHeight="1" x14ac:dyDescent="0.2"/>
    <row r="36730" ht="12.75" hidden="1" customHeight="1" x14ac:dyDescent="0.2"/>
    <row r="36731" ht="12.75" hidden="1" customHeight="1" x14ac:dyDescent="0.2"/>
    <row r="36732" ht="12.75" hidden="1" customHeight="1" x14ac:dyDescent="0.2"/>
    <row r="36733" ht="12.75" hidden="1" customHeight="1" x14ac:dyDescent="0.2"/>
    <row r="36734" ht="12.75" hidden="1" customHeight="1" x14ac:dyDescent="0.2"/>
    <row r="36735" ht="12.75" hidden="1" customHeight="1" x14ac:dyDescent="0.2"/>
    <row r="36736" ht="12.75" hidden="1" customHeight="1" x14ac:dyDescent="0.2"/>
    <row r="36737" ht="12.75" hidden="1" customHeight="1" x14ac:dyDescent="0.2"/>
    <row r="36738" ht="12.75" hidden="1" customHeight="1" x14ac:dyDescent="0.2"/>
    <row r="36739" ht="12.75" hidden="1" customHeight="1" x14ac:dyDescent="0.2"/>
    <row r="36740" ht="12.75" hidden="1" customHeight="1" x14ac:dyDescent="0.2"/>
    <row r="36741" ht="12.75" hidden="1" customHeight="1" x14ac:dyDescent="0.2"/>
    <row r="36742" ht="12.75" hidden="1" customHeight="1" x14ac:dyDescent="0.2"/>
    <row r="36743" ht="12.75" hidden="1" customHeight="1" x14ac:dyDescent="0.2"/>
    <row r="36744" ht="12.75" hidden="1" customHeight="1" x14ac:dyDescent="0.2"/>
    <row r="36745" ht="12.75" hidden="1" customHeight="1" x14ac:dyDescent="0.2"/>
    <row r="36746" ht="12.75" hidden="1" customHeight="1" x14ac:dyDescent="0.2"/>
    <row r="36747" ht="12.75" hidden="1" customHeight="1" x14ac:dyDescent="0.2"/>
    <row r="36748" ht="12.75" hidden="1" customHeight="1" x14ac:dyDescent="0.2"/>
    <row r="36749" ht="12.75" hidden="1" customHeight="1" x14ac:dyDescent="0.2"/>
    <row r="36750" ht="12.75" hidden="1" customHeight="1" x14ac:dyDescent="0.2"/>
    <row r="36751" ht="12.75" hidden="1" customHeight="1" x14ac:dyDescent="0.2"/>
    <row r="36752" ht="12.75" hidden="1" customHeight="1" x14ac:dyDescent="0.2"/>
    <row r="36753" ht="12.75" hidden="1" customHeight="1" x14ac:dyDescent="0.2"/>
    <row r="36754" ht="12.75" hidden="1" customHeight="1" x14ac:dyDescent="0.2"/>
    <row r="36755" ht="12.75" hidden="1" customHeight="1" x14ac:dyDescent="0.2"/>
    <row r="36756" ht="12.75" hidden="1" customHeight="1" x14ac:dyDescent="0.2"/>
    <row r="36757" ht="12.75" hidden="1" customHeight="1" x14ac:dyDescent="0.2"/>
    <row r="36758" ht="12.75" hidden="1" customHeight="1" x14ac:dyDescent="0.2"/>
    <row r="36759" ht="12.75" hidden="1" customHeight="1" x14ac:dyDescent="0.2"/>
    <row r="36760" ht="12.75" hidden="1" customHeight="1" x14ac:dyDescent="0.2"/>
    <row r="36761" ht="12.75" hidden="1" customHeight="1" x14ac:dyDescent="0.2"/>
    <row r="36762" ht="12.75" hidden="1" customHeight="1" x14ac:dyDescent="0.2"/>
    <row r="36763" ht="12.75" hidden="1" customHeight="1" x14ac:dyDescent="0.2"/>
    <row r="36764" ht="12.75" hidden="1" customHeight="1" x14ac:dyDescent="0.2"/>
    <row r="36765" ht="12.75" hidden="1" customHeight="1" x14ac:dyDescent="0.2"/>
    <row r="36766" ht="12.75" hidden="1" customHeight="1" x14ac:dyDescent="0.2"/>
    <row r="36767" ht="12.75" hidden="1" customHeight="1" x14ac:dyDescent="0.2"/>
    <row r="36768" ht="12.75" hidden="1" customHeight="1" x14ac:dyDescent="0.2"/>
    <row r="36769" ht="12.75" hidden="1" customHeight="1" x14ac:dyDescent="0.2"/>
    <row r="36770" ht="12.75" hidden="1" customHeight="1" x14ac:dyDescent="0.2"/>
    <row r="36771" ht="12.75" hidden="1" customHeight="1" x14ac:dyDescent="0.2"/>
    <row r="36772" ht="12.75" hidden="1" customHeight="1" x14ac:dyDescent="0.2"/>
    <row r="36773" ht="12.75" hidden="1" customHeight="1" x14ac:dyDescent="0.2"/>
    <row r="36774" ht="12.75" hidden="1" customHeight="1" x14ac:dyDescent="0.2"/>
    <row r="36775" ht="12.75" hidden="1" customHeight="1" x14ac:dyDescent="0.2"/>
    <row r="36776" ht="12.75" hidden="1" customHeight="1" x14ac:dyDescent="0.2"/>
    <row r="36777" ht="12.75" hidden="1" customHeight="1" x14ac:dyDescent="0.2"/>
    <row r="36778" ht="12.75" hidden="1" customHeight="1" x14ac:dyDescent="0.2"/>
    <row r="36779" ht="12.75" hidden="1" customHeight="1" x14ac:dyDescent="0.2"/>
    <row r="36780" ht="12.75" hidden="1" customHeight="1" x14ac:dyDescent="0.2"/>
    <row r="36781" ht="12.75" hidden="1" customHeight="1" x14ac:dyDescent="0.2"/>
    <row r="36782" ht="12.75" hidden="1" customHeight="1" x14ac:dyDescent="0.2"/>
    <row r="36783" ht="12.75" hidden="1" customHeight="1" x14ac:dyDescent="0.2"/>
    <row r="36784" ht="12.75" hidden="1" customHeight="1" x14ac:dyDescent="0.2"/>
    <row r="36785" ht="12.75" hidden="1" customHeight="1" x14ac:dyDescent="0.2"/>
    <row r="36786" ht="12.75" hidden="1" customHeight="1" x14ac:dyDescent="0.2"/>
    <row r="36787" ht="12.75" hidden="1" customHeight="1" x14ac:dyDescent="0.2"/>
    <row r="36788" ht="12.75" hidden="1" customHeight="1" x14ac:dyDescent="0.2"/>
    <row r="36789" ht="12.75" hidden="1" customHeight="1" x14ac:dyDescent="0.2"/>
    <row r="36790" ht="12.75" hidden="1" customHeight="1" x14ac:dyDescent="0.2"/>
    <row r="36791" ht="12.75" hidden="1" customHeight="1" x14ac:dyDescent="0.2"/>
    <row r="36792" ht="12.75" hidden="1" customHeight="1" x14ac:dyDescent="0.2"/>
    <row r="36793" ht="12.75" hidden="1" customHeight="1" x14ac:dyDescent="0.2"/>
    <row r="36794" ht="12.75" hidden="1" customHeight="1" x14ac:dyDescent="0.2"/>
    <row r="36795" ht="12.75" hidden="1" customHeight="1" x14ac:dyDescent="0.2"/>
    <row r="36796" ht="12.75" hidden="1" customHeight="1" x14ac:dyDescent="0.2"/>
    <row r="36797" ht="12.75" hidden="1" customHeight="1" x14ac:dyDescent="0.2"/>
    <row r="36798" ht="12.75" hidden="1" customHeight="1" x14ac:dyDescent="0.2"/>
    <row r="36799" ht="12.75" hidden="1" customHeight="1" x14ac:dyDescent="0.2"/>
    <row r="36800" ht="12.75" hidden="1" customHeight="1" x14ac:dyDescent="0.2"/>
    <row r="36801" ht="12.75" hidden="1" customHeight="1" x14ac:dyDescent="0.2"/>
    <row r="36802" ht="12.75" hidden="1" customHeight="1" x14ac:dyDescent="0.2"/>
    <row r="36803" ht="12.75" hidden="1" customHeight="1" x14ac:dyDescent="0.2"/>
    <row r="36804" ht="12.75" hidden="1" customHeight="1" x14ac:dyDescent="0.2"/>
    <row r="36805" ht="12.75" hidden="1" customHeight="1" x14ac:dyDescent="0.2"/>
    <row r="36806" ht="12.75" hidden="1" customHeight="1" x14ac:dyDescent="0.2"/>
    <row r="36807" ht="12.75" hidden="1" customHeight="1" x14ac:dyDescent="0.2"/>
    <row r="36808" ht="12.75" hidden="1" customHeight="1" x14ac:dyDescent="0.2"/>
    <row r="36809" ht="12.75" hidden="1" customHeight="1" x14ac:dyDescent="0.2"/>
    <row r="36810" ht="12.75" hidden="1" customHeight="1" x14ac:dyDescent="0.2"/>
    <row r="36811" ht="12.75" hidden="1" customHeight="1" x14ac:dyDescent="0.2"/>
    <row r="36812" ht="12.75" hidden="1" customHeight="1" x14ac:dyDescent="0.2"/>
    <row r="36813" ht="12.75" hidden="1" customHeight="1" x14ac:dyDescent="0.2"/>
    <row r="36814" ht="12.75" hidden="1" customHeight="1" x14ac:dyDescent="0.2"/>
    <row r="36815" ht="12.75" hidden="1" customHeight="1" x14ac:dyDescent="0.2"/>
    <row r="36816" ht="12.75" hidden="1" customHeight="1" x14ac:dyDescent="0.2"/>
    <row r="36817" ht="12.75" hidden="1" customHeight="1" x14ac:dyDescent="0.2"/>
    <row r="36818" ht="12.75" hidden="1" customHeight="1" x14ac:dyDescent="0.2"/>
    <row r="36819" ht="12.75" hidden="1" customHeight="1" x14ac:dyDescent="0.2"/>
    <row r="36820" ht="12.75" hidden="1" customHeight="1" x14ac:dyDescent="0.2"/>
    <row r="36821" ht="12.75" hidden="1" customHeight="1" x14ac:dyDescent="0.2"/>
    <row r="36822" ht="12.75" hidden="1" customHeight="1" x14ac:dyDescent="0.2"/>
    <row r="36823" ht="12.75" hidden="1" customHeight="1" x14ac:dyDescent="0.2"/>
    <row r="36824" ht="12.75" hidden="1" customHeight="1" x14ac:dyDescent="0.2"/>
    <row r="36825" ht="12.75" hidden="1" customHeight="1" x14ac:dyDescent="0.2"/>
    <row r="36826" ht="12.75" hidden="1" customHeight="1" x14ac:dyDescent="0.2"/>
    <row r="36827" ht="12.75" hidden="1" customHeight="1" x14ac:dyDescent="0.2"/>
    <row r="36828" ht="12.75" hidden="1" customHeight="1" x14ac:dyDescent="0.2"/>
    <row r="36829" ht="12.75" hidden="1" customHeight="1" x14ac:dyDescent="0.2"/>
    <row r="36830" ht="12.75" hidden="1" customHeight="1" x14ac:dyDescent="0.2"/>
    <row r="36831" ht="12.75" hidden="1" customHeight="1" x14ac:dyDescent="0.2"/>
    <row r="36832" ht="12.75" hidden="1" customHeight="1" x14ac:dyDescent="0.2"/>
    <row r="36833" ht="12.75" hidden="1" customHeight="1" x14ac:dyDescent="0.2"/>
    <row r="36834" ht="12.75" hidden="1" customHeight="1" x14ac:dyDescent="0.2"/>
    <row r="36835" ht="12.75" hidden="1" customHeight="1" x14ac:dyDescent="0.2"/>
    <row r="36836" ht="12.75" hidden="1" customHeight="1" x14ac:dyDescent="0.2"/>
    <row r="36837" ht="12.75" hidden="1" customHeight="1" x14ac:dyDescent="0.2"/>
    <row r="36838" ht="12.75" hidden="1" customHeight="1" x14ac:dyDescent="0.2"/>
    <row r="36839" ht="12.75" hidden="1" customHeight="1" x14ac:dyDescent="0.2"/>
    <row r="36840" ht="12.75" hidden="1" customHeight="1" x14ac:dyDescent="0.2"/>
    <row r="36841" ht="12.75" hidden="1" customHeight="1" x14ac:dyDescent="0.2"/>
    <row r="36842" ht="12.75" hidden="1" customHeight="1" x14ac:dyDescent="0.2"/>
    <row r="36843" ht="12.75" hidden="1" customHeight="1" x14ac:dyDescent="0.2"/>
    <row r="36844" ht="12.75" hidden="1" customHeight="1" x14ac:dyDescent="0.2"/>
    <row r="36845" ht="12.75" hidden="1" customHeight="1" x14ac:dyDescent="0.2"/>
    <row r="36846" ht="12.75" hidden="1" customHeight="1" x14ac:dyDescent="0.2"/>
    <row r="36847" ht="12.75" hidden="1" customHeight="1" x14ac:dyDescent="0.2"/>
    <row r="36848" ht="12.75" hidden="1" customHeight="1" x14ac:dyDescent="0.2"/>
    <row r="36849" ht="12.75" hidden="1" customHeight="1" x14ac:dyDescent="0.2"/>
    <row r="36850" ht="12.75" hidden="1" customHeight="1" x14ac:dyDescent="0.2"/>
    <row r="36851" ht="12.75" hidden="1" customHeight="1" x14ac:dyDescent="0.2"/>
    <row r="36852" ht="12.75" hidden="1" customHeight="1" x14ac:dyDescent="0.2"/>
    <row r="36853" ht="12.75" hidden="1" customHeight="1" x14ac:dyDescent="0.2"/>
    <row r="36854" ht="12.75" hidden="1" customHeight="1" x14ac:dyDescent="0.2"/>
    <row r="36855" ht="12.75" hidden="1" customHeight="1" x14ac:dyDescent="0.2"/>
    <row r="36856" ht="12.75" hidden="1" customHeight="1" x14ac:dyDescent="0.2"/>
    <row r="36857" ht="12.75" hidden="1" customHeight="1" x14ac:dyDescent="0.2"/>
    <row r="36858" ht="12.75" hidden="1" customHeight="1" x14ac:dyDescent="0.2"/>
    <row r="36859" ht="12.75" hidden="1" customHeight="1" x14ac:dyDescent="0.2"/>
    <row r="36860" ht="12.75" hidden="1" customHeight="1" x14ac:dyDescent="0.2"/>
    <row r="36861" ht="12.75" hidden="1" customHeight="1" x14ac:dyDescent="0.2"/>
    <row r="36862" ht="12.75" hidden="1" customHeight="1" x14ac:dyDescent="0.2"/>
    <row r="36863" ht="12.75" hidden="1" customHeight="1" x14ac:dyDescent="0.2"/>
    <row r="36864" ht="12.75" hidden="1" customHeight="1" x14ac:dyDescent="0.2"/>
    <row r="36865" ht="12.75" hidden="1" customHeight="1" x14ac:dyDescent="0.2"/>
    <row r="36866" ht="12.75" hidden="1" customHeight="1" x14ac:dyDescent="0.2"/>
    <row r="36867" ht="12.75" hidden="1" customHeight="1" x14ac:dyDescent="0.2"/>
    <row r="36868" ht="12.75" hidden="1" customHeight="1" x14ac:dyDescent="0.2"/>
    <row r="36869" ht="12.75" hidden="1" customHeight="1" x14ac:dyDescent="0.2"/>
    <row r="36870" ht="12.75" hidden="1" customHeight="1" x14ac:dyDescent="0.2"/>
    <row r="36871" ht="12.75" hidden="1" customHeight="1" x14ac:dyDescent="0.2"/>
    <row r="36872" ht="12.75" hidden="1" customHeight="1" x14ac:dyDescent="0.2"/>
    <row r="36873" ht="12.75" hidden="1" customHeight="1" x14ac:dyDescent="0.2"/>
    <row r="36874" ht="12.75" hidden="1" customHeight="1" x14ac:dyDescent="0.2"/>
    <row r="36875" ht="12.75" hidden="1" customHeight="1" x14ac:dyDescent="0.2"/>
    <row r="36876" ht="12.75" hidden="1" customHeight="1" x14ac:dyDescent="0.2"/>
    <row r="36877" ht="12.75" hidden="1" customHeight="1" x14ac:dyDescent="0.2"/>
    <row r="36878" ht="12.75" hidden="1" customHeight="1" x14ac:dyDescent="0.2"/>
    <row r="36879" ht="12.75" hidden="1" customHeight="1" x14ac:dyDescent="0.2"/>
    <row r="36880" ht="12.75" hidden="1" customHeight="1" x14ac:dyDescent="0.2"/>
    <row r="36881" ht="12.75" hidden="1" customHeight="1" x14ac:dyDescent="0.2"/>
    <row r="36882" ht="12.75" hidden="1" customHeight="1" x14ac:dyDescent="0.2"/>
    <row r="36883" ht="12.75" hidden="1" customHeight="1" x14ac:dyDescent="0.2"/>
    <row r="36884" ht="12.75" hidden="1" customHeight="1" x14ac:dyDescent="0.2"/>
    <row r="36885" ht="12.75" hidden="1" customHeight="1" x14ac:dyDescent="0.2"/>
    <row r="36886" ht="12.75" hidden="1" customHeight="1" x14ac:dyDescent="0.2"/>
    <row r="36887" ht="12.75" hidden="1" customHeight="1" x14ac:dyDescent="0.2"/>
    <row r="36888" ht="12.75" hidden="1" customHeight="1" x14ac:dyDescent="0.2"/>
    <row r="36889" ht="12.75" hidden="1" customHeight="1" x14ac:dyDescent="0.2"/>
    <row r="36890" ht="12.75" hidden="1" customHeight="1" x14ac:dyDescent="0.2"/>
    <row r="36891" ht="12.75" hidden="1" customHeight="1" x14ac:dyDescent="0.2"/>
    <row r="36892" ht="12.75" hidden="1" customHeight="1" x14ac:dyDescent="0.2"/>
    <row r="36893" ht="12.75" hidden="1" customHeight="1" x14ac:dyDescent="0.2"/>
    <row r="36894" ht="12.75" hidden="1" customHeight="1" x14ac:dyDescent="0.2"/>
    <row r="36895" ht="12.75" hidden="1" customHeight="1" x14ac:dyDescent="0.2"/>
    <row r="36896" ht="12.75" hidden="1" customHeight="1" x14ac:dyDescent="0.2"/>
    <row r="36897" ht="12.75" hidden="1" customHeight="1" x14ac:dyDescent="0.2"/>
    <row r="36898" ht="12.75" hidden="1" customHeight="1" x14ac:dyDescent="0.2"/>
    <row r="36899" ht="12.75" hidden="1" customHeight="1" x14ac:dyDescent="0.2"/>
    <row r="36900" ht="12.75" hidden="1" customHeight="1" x14ac:dyDescent="0.2"/>
    <row r="36901" ht="12.75" hidden="1" customHeight="1" x14ac:dyDescent="0.2"/>
    <row r="36902" ht="12.75" hidden="1" customHeight="1" x14ac:dyDescent="0.2"/>
    <row r="36903" ht="12.75" hidden="1" customHeight="1" x14ac:dyDescent="0.2"/>
    <row r="36904" ht="12.75" hidden="1" customHeight="1" x14ac:dyDescent="0.2"/>
    <row r="36905" ht="12.75" hidden="1" customHeight="1" x14ac:dyDescent="0.2"/>
    <row r="36906" ht="12.75" hidden="1" customHeight="1" x14ac:dyDescent="0.2"/>
    <row r="36907" ht="12.75" hidden="1" customHeight="1" x14ac:dyDescent="0.2"/>
    <row r="36908" ht="12.75" hidden="1" customHeight="1" x14ac:dyDescent="0.2"/>
    <row r="36909" ht="12.75" hidden="1" customHeight="1" x14ac:dyDescent="0.2"/>
    <row r="36910" ht="12.75" hidden="1" customHeight="1" x14ac:dyDescent="0.2"/>
    <row r="36911" ht="12.75" hidden="1" customHeight="1" x14ac:dyDescent="0.2"/>
    <row r="36912" ht="12.75" hidden="1" customHeight="1" x14ac:dyDescent="0.2"/>
    <row r="36913" ht="12.75" hidden="1" customHeight="1" x14ac:dyDescent="0.2"/>
    <row r="36914" ht="12.75" hidden="1" customHeight="1" x14ac:dyDescent="0.2"/>
    <row r="36915" ht="12.75" hidden="1" customHeight="1" x14ac:dyDescent="0.2"/>
    <row r="36916" ht="12.75" hidden="1" customHeight="1" x14ac:dyDescent="0.2"/>
    <row r="36917" ht="12.75" hidden="1" customHeight="1" x14ac:dyDescent="0.2"/>
    <row r="36918" ht="12.75" hidden="1" customHeight="1" x14ac:dyDescent="0.2"/>
    <row r="36919" ht="12.75" hidden="1" customHeight="1" x14ac:dyDescent="0.2"/>
    <row r="36920" ht="12.75" hidden="1" customHeight="1" x14ac:dyDescent="0.2"/>
    <row r="36921" ht="12.75" hidden="1" customHeight="1" x14ac:dyDescent="0.2"/>
    <row r="36922" ht="12.75" hidden="1" customHeight="1" x14ac:dyDescent="0.2"/>
    <row r="36923" ht="12.75" hidden="1" customHeight="1" x14ac:dyDescent="0.2"/>
    <row r="36924" ht="12.75" hidden="1" customHeight="1" x14ac:dyDescent="0.2"/>
    <row r="36925" ht="12.75" hidden="1" customHeight="1" x14ac:dyDescent="0.2"/>
    <row r="36926" ht="12.75" hidden="1" customHeight="1" x14ac:dyDescent="0.2"/>
    <row r="36927" ht="12.75" hidden="1" customHeight="1" x14ac:dyDescent="0.2"/>
    <row r="36928" ht="12.75" hidden="1" customHeight="1" x14ac:dyDescent="0.2"/>
    <row r="36929" ht="12.75" hidden="1" customHeight="1" x14ac:dyDescent="0.2"/>
    <row r="36930" ht="12.75" hidden="1" customHeight="1" x14ac:dyDescent="0.2"/>
    <row r="36931" ht="12.75" hidden="1" customHeight="1" x14ac:dyDescent="0.2"/>
    <row r="36932" ht="12.75" hidden="1" customHeight="1" x14ac:dyDescent="0.2"/>
    <row r="36933" ht="12.75" hidden="1" customHeight="1" x14ac:dyDescent="0.2"/>
    <row r="36934" ht="12.75" hidden="1" customHeight="1" x14ac:dyDescent="0.2"/>
    <row r="36935" ht="12.75" hidden="1" customHeight="1" x14ac:dyDescent="0.2"/>
    <row r="36936" ht="12.75" hidden="1" customHeight="1" x14ac:dyDescent="0.2"/>
    <row r="36937" ht="12.75" hidden="1" customHeight="1" x14ac:dyDescent="0.2"/>
    <row r="36938" ht="12.75" hidden="1" customHeight="1" x14ac:dyDescent="0.2"/>
    <row r="36939" ht="12.75" hidden="1" customHeight="1" x14ac:dyDescent="0.2"/>
    <row r="36940" ht="12.75" hidden="1" customHeight="1" x14ac:dyDescent="0.2"/>
    <row r="36941" ht="12.75" hidden="1" customHeight="1" x14ac:dyDescent="0.2"/>
    <row r="36942" ht="12.75" hidden="1" customHeight="1" x14ac:dyDescent="0.2"/>
    <row r="36943" ht="12.75" hidden="1" customHeight="1" x14ac:dyDescent="0.2"/>
    <row r="36944" ht="12.75" hidden="1" customHeight="1" x14ac:dyDescent="0.2"/>
    <row r="36945" ht="12.75" hidden="1" customHeight="1" x14ac:dyDescent="0.2"/>
    <row r="36946" ht="12.75" hidden="1" customHeight="1" x14ac:dyDescent="0.2"/>
    <row r="36947" ht="12.75" hidden="1" customHeight="1" x14ac:dyDescent="0.2"/>
    <row r="36948" ht="12.75" hidden="1" customHeight="1" x14ac:dyDescent="0.2"/>
    <row r="36949" ht="12.75" hidden="1" customHeight="1" x14ac:dyDescent="0.2"/>
    <row r="36950" ht="12.75" hidden="1" customHeight="1" x14ac:dyDescent="0.2"/>
    <row r="36951" ht="12.75" hidden="1" customHeight="1" x14ac:dyDescent="0.2"/>
    <row r="36952" ht="12.75" hidden="1" customHeight="1" x14ac:dyDescent="0.2"/>
    <row r="36953" ht="12.75" hidden="1" customHeight="1" x14ac:dyDescent="0.2"/>
    <row r="36954" ht="12.75" hidden="1" customHeight="1" x14ac:dyDescent="0.2"/>
    <row r="36955" ht="12.75" hidden="1" customHeight="1" x14ac:dyDescent="0.2"/>
    <row r="36956" ht="12.75" hidden="1" customHeight="1" x14ac:dyDescent="0.2"/>
    <row r="36957" ht="12.75" hidden="1" customHeight="1" x14ac:dyDescent="0.2"/>
    <row r="36958" ht="12.75" hidden="1" customHeight="1" x14ac:dyDescent="0.2"/>
    <row r="36959" ht="12.75" hidden="1" customHeight="1" x14ac:dyDescent="0.2"/>
    <row r="36960" ht="12.75" hidden="1" customHeight="1" x14ac:dyDescent="0.2"/>
    <row r="36961" ht="12.75" hidden="1" customHeight="1" x14ac:dyDescent="0.2"/>
    <row r="36962" ht="12.75" hidden="1" customHeight="1" x14ac:dyDescent="0.2"/>
    <row r="36963" ht="12.75" hidden="1" customHeight="1" x14ac:dyDescent="0.2"/>
    <row r="36964" ht="12.75" hidden="1" customHeight="1" x14ac:dyDescent="0.2"/>
    <row r="36965" ht="12.75" hidden="1" customHeight="1" x14ac:dyDescent="0.2"/>
    <row r="36966" ht="12.75" hidden="1" customHeight="1" x14ac:dyDescent="0.2"/>
    <row r="36967" ht="12.75" hidden="1" customHeight="1" x14ac:dyDescent="0.2"/>
    <row r="36968" ht="12.75" hidden="1" customHeight="1" x14ac:dyDescent="0.2"/>
    <row r="36969" ht="12.75" hidden="1" customHeight="1" x14ac:dyDescent="0.2"/>
    <row r="36970" ht="12.75" hidden="1" customHeight="1" x14ac:dyDescent="0.2"/>
    <row r="36971" ht="12.75" hidden="1" customHeight="1" x14ac:dyDescent="0.2"/>
    <row r="36972" ht="12.75" hidden="1" customHeight="1" x14ac:dyDescent="0.2"/>
    <row r="36973" ht="12.75" hidden="1" customHeight="1" x14ac:dyDescent="0.2"/>
    <row r="36974" ht="12.75" hidden="1" customHeight="1" x14ac:dyDescent="0.2"/>
    <row r="36975" ht="12.75" hidden="1" customHeight="1" x14ac:dyDescent="0.2"/>
    <row r="36976" ht="12.75" hidden="1" customHeight="1" x14ac:dyDescent="0.2"/>
    <row r="36977" ht="12.75" hidden="1" customHeight="1" x14ac:dyDescent="0.2"/>
    <row r="36978" ht="12.75" hidden="1" customHeight="1" x14ac:dyDescent="0.2"/>
    <row r="36979" ht="12.75" hidden="1" customHeight="1" x14ac:dyDescent="0.2"/>
    <row r="36980" ht="12.75" hidden="1" customHeight="1" x14ac:dyDescent="0.2"/>
    <row r="36981" ht="12.75" hidden="1" customHeight="1" x14ac:dyDescent="0.2"/>
    <row r="36982" ht="12.75" hidden="1" customHeight="1" x14ac:dyDescent="0.2"/>
    <row r="36983" ht="12.75" hidden="1" customHeight="1" x14ac:dyDescent="0.2"/>
    <row r="36984" ht="12.75" hidden="1" customHeight="1" x14ac:dyDescent="0.2"/>
    <row r="36985" ht="12.75" hidden="1" customHeight="1" x14ac:dyDescent="0.2"/>
    <row r="36986" ht="12.75" hidden="1" customHeight="1" x14ac:dyDescent="0.2"/>
    <row r="36987" ht="12.75" hidden="1" customHeight="1" x14ac:dyDescent="0.2"/>
    <row r="36988" ht="12.75" hidden="1" customHeight="1" x14ac:dyDescent="0.2"/>
    <row r="36989" ht="12.75" hidden="1" customHeight="1" x14ac:dyDescent="0.2"/>
    <row r="36990" ht="12.75" hidden="1" customHeight="1" x14ac:dyDescent="0.2"/>
    <row r="36991" ht="12.75" hidden="1" customHeight="1" x14ac:dyDescent="0.2"/>
    <row r="36992" ht="12.75" hidden="1" customHeight="1" x14ac:dyDescent="0.2"/>
    <row r="36993" ht="12.75" hidden="1" customHeight="1" x14ac:dyDescent="0.2"/>
    <row r="36994" ht="12.75" hidden="1" customHeight="1" x14ac:dyDescent="0.2"/>
    <row r="36995" ht="12.75" hidden="1" customHeight="1" x14ac:dyDescent="0.2"/>
    <row r="36996" ht="12.75" hidden="1" customHeight="1" x14ac:dyDescent="0.2"/>
    <row r="36997" ht="12.75" hidden="1" customHeight="1" x14ac:dyDescent="0.2"/>
    <row r="36998" ht="12.75" hidden="1" customHeight="1" x14ac:dyDescent="0.2"/>
    <row r="36999" ht="12.75" hidden="1" customHeight="1" x14ac:dyDescent="0.2"/>
    <row r="37000" ht="12.75" hidden="1" customHeight="1" x14ac:dyDescent="0.2"/>
    <row r="37001" ht="12.75" hidden="1" customHeight="1" x14ac:dyDescent="0.2"/>
    <row r="37002" ht="12.75" hidden="1" customHeight="1" x14ac:dyDescent="0.2"/>
    <row r="37003" ht="12.75" hidden="1" customHeight="1" x14ac:dyDescent="0.2"/>
    <row r="37004" ht="12.75" hidden="1" customHeight="1" x14ac:dyDescent="0.2"/>
    <row r="37005" ht="12.75" hidden="1" customHeight="1" x14ac:dyDescent="0.2"/>
    <row r="37006" ht="12.75" hidden="1" customHeight="1" x14ac:dyDescent="0.2"/>
    <row r="37007" ht="12.75" hidden="1" customHeight="1" x14ac:dyDescent="0.2"/>
    <row r="37008" ht="12.75" hidden="1" customHeight="1" x14ac:dyDescent="0.2"/>
    <row r="37009" ht="12.75" hidden="1" customHeight="1" x14ac:dyDescent="0.2"/>
    <row r="37010" ht="12.75" hidden="1" customHeight="1" x14ac:dyDescent="0.2"/>
    <row r="37011" ht="12.75" hidden="1" customHeight="1" x14ac:dyDescent="0.2"/>
    <row r="37012" ht="12.75" hidden="1" customHeight="1" x14ac:dyDescent="0.2"/>
    <row r="37013" ht="12.75" hidden="1" customHeight="1" x14ac:dyDescent="0.2"/>
    <row r="37014" ht="12.75" hidden="1" customHeight="1" x14ac:dyDescent="0.2"/>
    <row r="37015" ht="12.75" hidden="1" customHeight="1" x14ac:dyDescent="0.2"/>
    <row r="37016" ht="12.75" hidden="1" customHeight="1" x14ac:dyDescent="0.2"/>
    <row r="37017" ht="12.75" hidden="1" customHeight="1" x14ac:dyDescent="0.2"/>
    <row r="37018" ht="12.75" hidden="1" customHeight="1" x14ac:dyDescent="0.2"/>
    <row r="37019" ht="12.75" hidden="1" customHeight="1" x14ac:dyDescent="0.2"/>
    <row r="37020" ht="12.75" hidden="1" customHeight="1" x14ac:dyDescent="0.2"/>
    <row r="37021" ht="12.75" hidden="1" customHeight="1" x14ac:dyDescent="0.2"/>
    <row r="37022" ht="12.75" hidden="1" customHeight="1" x14ac:dyDescent="0.2"/>
    <row r="37023" ht="12.75" hidden="1" customHeight="1" x14ac:dyDescent="0.2"/>
    <row r="37024" ht="12.75" hidden="1" customHeight="1" x14ac:dyDescent="0.2"/>
    <row r="37025" ht="12.75" hidden="1" customHeight="1" x14ac:dyDescent="0.2"/>
    <row r="37026" ht="12.75" hidden="1" customHeight="1" x14ac:dyDescent="0.2"/>
    <row r="37027" ht="12.75" hidden="1" customHeight="1" x14ac:dyDescent="0.2"/>
    <row r="37028" ht="12.75" hidden="1" customHeight="1" x14ac:dyDescent="0.2"/>
    <row r="37029" ht="12.75" hidden="1" customHeight="1" x14ac:dyDescent="0.2"/>
    <row r="37030" ht="12.75" hidden="1" customHeight="1" x14ac:dyDescent="0.2"/>
    <row r="37031" ht="12.75" hidden="1" customHeight="1" x14ac:dyDescent="0.2"/>
    <row r="37032" ht="12.75" hidden="1" customHeight="1" x14ac:dyDescent="0.2"/>
    <row r="37033" ht="12.75" hidden="1" customHeight="1" x14ac:dyDescent="0.2"/>
    <row r="37034" ht="12.75" hidden="1" customHeight="1" x14ac:dyDescent="0.2"/>
    <row r="37035" ht="12.75" hidden="1" customHeight="1" x14ac:dyDescent="0.2"/>
    <row r="37036" ht="12.75" hidden="1" customHeight="1" x14ac:dyDescent="0.2"/>
    <row r="37037" ht="12.75" hidden="1" customHeight="1" x14ac:dyDescent="0.2"/>
    <row r="37038" ht="12.75" hidden="1" customHeight="1" x14ac:dyDescent="0.2"/>
    <row r="37039" ht="12.75" hidden="1" customHeight="1" x14ac:dyDescent="0.2"/>
    <row r="37040" ht="12.75" hidden="1" customHeight="1" x14ac:dyDescent="0.2"/>
    <row r="37041" ht="12.75" hidden="1" customHeight="1" x14ac:dyDescent="0.2"/>
    <row r="37042" ht="12.75" hidden="1" customHeight="1" x14ac:dyDescent="0.2"/>
    <row r="37043" ht="12.75" hidden="1" customHeight="1" x14ac:dyDescent="0.2"/>
    <row r="37044" ht="12.75" hidden="1" customHeight="1" x14ac:dyDescent="0.2"/>
    <row r="37045" ht="12.75" hidden="1" customHeight="1" x14ac:dyDescent="0.2"/>
    <row r="37046" ht="12.75" hidden="1" customHeight="1" x14ac:dyDescent="0.2"/>
    <row r="37047" ht="12.75" hidden="1" customHeight="1" x14ac:dyDescent="0.2"/>
    <row r="37048" ht="12.75" hidden="1" customHeight="1" x14ac:dyDescent="0.2"/>
    <row r="37049" ht="12.75" hidden="1" customHeight="1" x14ac:dyDescent="0.2"/>
    <row r="37050" ht="12.75" hidden="1" customHeight="1" x14ac:dyDescent="0.2"/>
    <row r="37051" ht="12.75" hidden="1" customHeight="1" x14ac:dyDescent="0.2"/>
    <row r="37052" ht="12.75" hidden="1" customHeight="1" x14ac:dyDescent="0.2"/>
    <row r="37053" ht="12.75" hidden="1" customHeight="1" x14ac:dyDescent="0.2"/>
    <row r="37054" ht="12.75" hidden="1" customHeight="1" x14ac:dyDescent="0.2"/>
    <row r="37055" ht="12.75" hidden="1" customHeight="1" x14ac:dyDescent="0.2"/>
    <row r="37056" ht="12.75" hidden="1" customHeight="1" x14ac:dyDescent="0.2"/>
    <row r="37057" ht="12.75" hidden="1" customHeight="1" x14ac:dyDescent="0.2"/>
    <row r="37058" ht="12.75" hidden="1" customHeight="1" x14ac:dyDescent="0.2"/>
    <row r="37059" ht="12.75" hidden="1" customHeight="1" x14ac:dyDescent="0.2"/>
    <row r="37060" ht="12.75" hidden="1" customHeight="1" x14ac:dyDescent="0.2"/>
    <row r="37061" ht="12.75" hidden="1" customHeight="1" x14ac:dyDescent="0.2"/>
    <row r="37062" ht="12.75" hidden="1" customHeight="1" x14ac:dyDescent="0.2"/>
    <row r="37063" ht="12.75" hidden="1" customHeight="1" x14ac:dyDescent="0.2"/>
    <row r="37064" ht="12.75" hidden="1" customHeight="1" x14ac:dyDescent="0.2"/>
    <row r="37065" ht="12.75" hidden="1" customHeight="1" x14ac:dyDescent="0.2"/>
    <row r="37066" ht="12.75" hidden="1" customHeight="1" x14ac:dyDescent="0.2"/>
    <row r="37067" ht="12.75" hidden="1" customHeight="1" x14ac:dyDescent="0.2"/>
    <row r="37068" ht="12.75" hidden="1" customHeight="1" x14ac:dyDescent="0.2"/>
    <row r="37069" ht="12.75" hidden="1" customHeight="1" x14ac:dyDescent="0.2"/>
    <row r="37070" ht="12.75" hidden="1" customHeight="1" x14ac:dyDescent="0.2"/>
    <row r="37071" ht="12.75" hidden="1" customHeight="1" x14ac:dyDescent="0.2"/>
    <row r="37072" ht="12.75" hidden="1" customHeight="1" x14ac:dyDescent="0.2"/>
    <row r="37073" ht="12.75" hidden="1" customHeight="1" x14ac:dyDescent="0.2"/>
    <row r="37074" ht="12.75" hidden="1" customHeight="1" x14ac:dyDescent="0.2"/>
    <row r="37075" ht="12.75" hidden="1" customHeight="1" x14ac:dyDescent="0.2"/>
    <row r="37076" ht="12.75" hidden="1" customHeight="1" x14ac:dyDescent="0.2"/>
    <row r="37077" ht="12.75" hidden="1" customHeight="1" x14ac:dyDescent="0.2"/>
    <row r="37078" ht="12.75" hidden="1" customHeight="1" x14ac:dyDescent="0.2"/>
    <row r="37079" ht="12.75" hidden="1" customHeight="1" x14ac:dyDescent="0.2"/>
    <row r="37080" ht="12.75" hidden="1" customHeight="1" x14ac:dyDescent="0.2"/>
    <row r="37081" ht="12.75" hidden="1" customHeight="1" x14ac:dyDescent="0.2"/>
    <row r="37082" ht="12.75" hidden="1" customHeight="1" x14ac:dyDescent="0.2"/>
    <row r="37083" ht="12.75" hidden="1" customHeight="1" x14ac:dyDescent="0.2"/>
    <row r="37084" ht="12.75" hidden="1" customHeight="1" x14ac:dyDescent="0.2"/>
    <row r="37085" ht="12.75" hidden="1" customHeight="1" x14ac:dyDescent="0.2"/>
    <row r="37086" ht="12.75" hidden="1" customHeight="1" x14ac:dyDescent="0.2"/>
    <row r="37087" ht="12.75" hidden="1" customHeight="1" x14ac:dyDescent="0.2"/>
    <row r="37088" ht="12.75" hidden="1" customHeight="1" x14ac:dyDescent="0.2"/>
    <row r="37089" ht="12.75" hidden="1" customHeight="1" x14ac:dyDescent="0.2"/>
    <row r="37090" ht="12.75" hidden="1" customHeight="1" x14ac:dyDescent="0.2"/>
    <row r="37091" ht="12.75" hidden="1" customHeight="1" x14ac:dyDescent="0.2"/>
    <row r="37092" ht="12.75" hidden="1" customHeight="1" x14ac:dyDescent="0.2"/>
    <row r="37093" ht="12.75" hidden="1" customHeight="1" x14ac:dyDescent="0.2"/>
    <row r="37094" ht="12.75" hidden="1" customHeight="1" x14ac:dyDescent="0.2"/>
    <row r="37095" ht="12.75" hidden="1" customHeight="1" x14ac:dyDescent="0.2"/>
    <row r="37096" ht="12.75" hidden="1" customHeight="1" x14ac:dyDescent="0.2"/>
    <row r="37097" ht="12.75" hidden="1" customHeight="1" x14ac:dyDescent="0.2"/>
    <row r="37098" ht="12.75" hidden="1" customHeight="1" x14ac:dyDescent="0.2"/>
    <row r="37099" ht="12.75" hidden="1" customHeight="1" x14ac:dyDescent="0.2"/>
    <row r="37100" ht="12.75" hidden="1" customHeight="1" x14ac:dyDescent="0.2"/>
    <row r="37101" ht="12.75" hidden="1" customHeight="1" x14ac:dyDescent="0.2"/>
    <row r="37102" ht="12.75" hidden="1" customHeight="1" x14ac:dyDescent="0.2"/>
    <row r="37103" ht="12.75" hidden="1" customHeight="1" x14ac:dyDescent="0.2"/>
    <row r="37104" ht="12.75" hidden="1" customHeight="1" x14ac:dyDescent="0.2"/>
    <row r="37105" ht="12.75" hidden="1" customHeight="1" x14ac:dyDescent="0.2"/>
    <row r="37106" ht="12.75" hidden="1" customHeight="1" x14ac:dyDescent="0.2"/>
    <row r="37107" ht="12.75" hidden="1" customHeight="1" x14ac:dyDescent="0.2"/>
    <row r="37108" ht="12.75" hidden="1" customHeight="1" x14ac:dyDescent="0.2"/>
    <row r="37109" ht="12.75" hidden="1" customHeight="1" x14ac:dyDescent="0.2"/>
    <row r="37110" ht="12.75" hidden="1" customHeight="1" x14ac:dyDescent="0.2"/>
    <row r="37111" ht="12.75" hidden="1" customHeight="1" x14ac:dyDescent="0.2"/>
    <row r="37112" ht="12.75" hidden="1" customHeight="1" x14ac:dyDescent="0.2"/>
    <row r="37113" ht="12.75" hidden="1" customHeight="1" x14ac:dyDescent="0.2"/>
    <row r="37114" ht="12.75" hidden="1" customHeight="1" x14ac:dyDescent="0.2"/>
    <row r="37115" ht="12.75" hidden="1" customHeight="1" x14ac:dyDescent="0.2"/>
    <row r="37116" ht="12.75" hidden="1" customHeight="1" x14ac:dyDescent="0.2"/>
    <row r="37117" ht="12.75" hidden="1" customHeight="1" x14ac:dyDescent="0.2"/>
    <row r="37118" ht="12.75" hidden="1" customHeight="1" x14ac:dyDescent="0.2"/>
    <row r="37119" ht="12.75" hidden="1" customHeight="1" x14ac:dyDescent="0.2"/>
    <row r="37120" ht="12.75" hidden="1" customHeight="1" x14ac:dyDescent="0.2"/>
    <row r="37121" ht="12.75" hidden="1" customHeight="1" x14ac:dyDescent="0.2"/>
    <row r="37122" ht="12.75" hidden="1" customHeight="1" x14ac:dyDescent="0.2"/>
    <row r="37123" ht="12.75" hidden="1" customHeight="1" x14ac:dyDescent="0.2"/>
    <row r="37124" ht="12.75" hidden="1" customHeight="1" x14ac:dyDescent="0.2"/>
    <row r="37125" ht="12.75" hidden="1" customHeight="1" x14ac:dyDescent="0.2"/>
    <row r="37126" ht="12.75" hidden="1" customHeight="1" x14ac:dyDescent="0.2"/>
    <row r="37127" ht="12.75" hidden="1" customHeight="1" x14ac:dyDescent="0.2"/>
    <row r="37128" ht="12.75" hidden="1" customHeight="1" x14ac:dyDescent="0.2"/>
    <row r="37129" ht="12.75" hidden="1" customHeight="1" x14ac:dyDescent="0.2"/>
    <row r="37130" ht="12.75" hidden="1" customHeight="1" x14ac:dyDescent="0.2"/>
    <row r="37131" ht="12.75" hidden="1" customHeight="1" x14ac:dyDescent="0.2"/>
    <row r="37132" ht="12.75" hidden="1" customHeight="1" x14ac:dyDescent="0.2"/>
    <row r="37133" ht="12.75" hidden="1" customHeight="1" x14ac:dyDescent="0.2"/>
    <row r="37134" ht="12.75" hidden="1" customHeight="1" x14ac:dyDescent="0.2"/>
    <row r="37135" ht="12.75" hidden="1" customHeight="1" x14ac:dyDescent="0.2"/>
    <row r="37136" ht="12.75" hidden="1" customHeight="1" x14ac:dyDescent="0.2"/>
    <row r="37137" ht="12.75" hidden="1" customHeight="1" x14ac:dyDescent="0.2"/>
    <row r="37138" ht="12.75" hidden="1" customHeight="1" x14ac:dyDescent="0.2"/>
    <row r="37139" ht="12.75" hidden="1" customHeight="1" x14ac:dyDescent="0.2"/>
    <row r="37140" ht="12.75" hidden="1" customHeight="1" x14ac:dyDescent="0.2"/>
    <row r="37141" ht="12.75" hidden="1" customHeight="1" x14ac:dyDescent="0.2"/>
    <row r="37142" ht="12.75" hidden="1" customHeight="1" x14ac:dyDescent="0.2"/>
    <row r="37143" ht="12.75" hidden="1" customHeight="1" x14ac:dyDescent="0.2"/>
    <row r="37144" ht="12.75" hidden="1" customHeight="1" x14ac:dyDescent="0.2"/>
    <row r="37145" ht="12.75" hidden="1" customHeight="1" x14ac:dyDescent="0.2"/>
    <row r="37146" ht="12.75" hidden="1" customHeight="1" x14ac:dyDescent="0.2"/>
    <row r="37147" ht="12.75" hidden="1" customHeight="1" x14ac:dyDescent="0.2"/>
    <row r="37148" ht="12.75" hidden="1" customHeight="1" x14ac:dyDescent="0.2"/>
    <row r="37149" ht="12.75" hidden="1" customHeight="1" x14ac:dyDescent="0.2"/>
    <row r="37150" ht="12.75" hidden="1" customHeight="1" x14ac:dyDescent="0.2"/>
    <row r="37151" ht="12.75" hidden="1" customHeight="1" x14ac:dyDescent="0.2"/>
    <row r="37152" ht="12.75" hidden="1" customHeight="1" x14ac:dyDescent="0.2"/>
    <row r="37153" ht="12.75" hidden="1" customHeight="1" x14ac:dyDescent="0.2"/>
    <row r="37154" ht="12.75" hidden="1" customHeight="1" x14ac:dyDescent="0.2"/>
    <row r="37155" ht="12.75" hidden="1" customHeight="1" x14ac:dyDescent="0.2"/>
    <row r="37156" ht="12.75" hidden="1" customHeight="1" x14ac:dyDescent="0.2"/>
    <row r="37157" ht="12.75" hidden="1" customHeight="1" x14ac:dyDescent="0.2"/>
    <row r="37158" ht="12.75" hidden="1" customHeight="1" x14ac:dyDescent="0.2"/>
    <row r="37159" ht="12.75" hidden="1" customHeight="1" x14ac:dyDescent="0.2"/>
    <row r="37160" ht="12.75" hidden="1" customHeight="1" x14ac:dyDescent="0.2"/>
    <row r="37161" ht="12.75" hidden="1" customHeight="1" x14ac:dyDescent="0.2"/>
    <row r="37162" ht="12.75" hidden="1" customHeight="1" x14ac:dyDescent="0.2"/>
    <row r="37163" ht="12.75" hidden="1" customHeight="1" x14ac:dyDescent="0.2"/>
    <row r="37164" ht="12.75" hidden="1" customHeight="1" x14ac:dyDescent="0.2"/>
    <row r="37165" ht="12.75" hidden="1" customHeight="1" x14ac:dyDescent="0.2"/>
    <row r="37166" ht="12.75" hidden="1" customHeight="1" x14ac:dyDescent="0.2"/>
    <row r="37167" ht="12.75" hidden="1" customHeight="1" x14ac:dyDescent="0.2"/>
    <row r="37168" ht="12.75" hidden="1" customHeight="1" x14ac:dyDescent="0.2"/>
    <row r="37169" ht="12.75" hidden="1" customHeight="1" x14ac:dyDescent="0.2"/>
    <row r="37170" ht="12.75" hidden="1" customHeight="1" x14ac:dyDescent="0.2"/>
    <row r="37171" ht="12.75" hidden="1" customHeight="1" x14ac:dyDescent="0.2"/>
    <row r="37172" ht="12.75" hidden="1" customHeight="1" x14ac:dyDescent="0.2"/>
    <row r="37173" ht="12.75" hidden="1" customHeight="1" x14ac:dyDescent="0.2"/>
    <row r="37174" ht="12.75" hidden="1" customHeight="1" x14ac:dyDescent="0.2"/>
    <row r="37175" ht="12.75" hidden="1" customHeight="1" x14ac:dyDescent="0.2"/>
    <row r="37176" ht="12.75" hidden="1" customHeight="1" x14ac:dyDescent="0.2"/>
    <row r="37177" ht="12.75" hidden="1" customHeight="1" x14ac:dyDescent="0.2"/>
    <row r="37178" ht="12.75" hidden="1" customHeight="1" x14ac:dyDescent="0.2"/>
    <row r="37179" ht="12.75" hidden="1" customHeight="1" x14ac:dyDescent="0.2"/>
    <row r="37180" ht="12.75" hidden="1" customHeight="1" x14ac:dyDescent="0.2"/>
    <row r="37181" ht="12.75" hidden="1" customHeight="1" x14ac:dyDescent="0.2"/>
    <row r="37182" ht="12.75" hidden="1" customHeight="1" x14ac:dyDescent="0.2"/>
    <row r="37183" ht="12.75" hidden="1" customHeight="1" x14ac:dyDescent="0.2"/>
    <row r="37184" ht="12.75" hidden="1" customHeight="1" x14ac:dyDescent="0.2"/>
    <row r="37185" ht="12.75" hidden="1" customHeight="1" x14ac:dyDescent="0.2"/>
    <row r="37186" ht="12.75" hidden="1" customHeight="1" x14ac:dyDescent="0.2"/>
    <row r="37187" ht="12.75" hidden="1" customHeight="1" x14ac:dyDescent="0.2"/>
    <row r="37188" ht="12.75" hidden="1" customHeight="1" x14ac:dyDescent="0.2"/>
    <row r="37189" ht="12.75" hidden="1" customHeight="1" x14ac:dyDescent="0.2"/>
    <row r="37190" ht="12.75" hidden="1" customHeight="1" x14ac:dyDescent="0.2"/>
    <row r="37191" ht="12.75" hidden="1" customHeight="1" x14ac:dyDescent="0.2"/>
    <row r="37192" ht="12.75" hidden="1" customHeight="1" x14ac:dyDescent="0.2"/>
    <row r="37193" ht="12.75" hidden="1" customHeight="1" x14ac:dyDescent="0.2"/>
    <row r="37194" ht="12.75" hidden="1" customHeight="1" x14ac:dyDescent="0.2"/>
    <row r="37195" ht="12.75" hidden="1" customHeight="1" x14ac:dyDescent="0.2"/>
    <row r="37196" ht="12.75" hidden="1" customHeight="1" x14ac:dyDescent="0.2"/>
    <row r="37197" ht="12.75" hidden="1" customHeight="1" x14ac:dyDescent="0.2"/>
    <row r="37198" ht="12.75" hidden="1" customHeight="1" x14ac:dyDescent="0.2"/>
    <row r="37199" ht="12.75" hidden="1" customHeight="1" x14ac:dyDescent="0.2"/>
    <row r="37200" ht="12.75" hidden="1" customHeight="1" x14ac:dyDescent="0.2"/>
    <row r="37201" ht="12.75" hidden="1" customHeight="1" x14ac:dyDescent="0.2"/>
    <row r="37202" ht="12.75" hidden="1" customHeight="1" x14ac:dyDescent="0.2"/>
    <row r="37203" ht="12.75" hidden="1" customHeight="1" x14ac:dyDescent="0.2"/>
    <row r="37204" ht="12.75" hidden="1" customHeight="1" x14ac:dyDescent="0.2"/>
    <row r="37205" ht="12.75" hidden="1" customHeight="1" x14ac:dyDescent="0.2"/>
    <row r="37206" ht="12.75" hidden="1" customHeight="1" x14ac:dyDescent="0.2"/>
    <row r="37207" ht="12.75" hidden="1" customHeight="1" x14ac:dyDescent="0.2"/>
    <row r="37208" ht="12.75" hidden="1" customHeight="1" x14ac:dyDescent="0.2"/>
    <row r="37209" ht="12.75" hidden="1" customHeight="1" x14ac:dyDescent="0.2"/>
    <row r="37210" ht="12.75" hidden="1" customHeight="1" x14ac:dyDescent="0.2"/>
    <row r="37211" ht="12.75" hidden="1" customHeight="1" x14ac:dyDescent="0.2"/>
    <row r="37212" ht="12.75" hidden="1" customHeight="1" x14ac:dyDescent="0.2"/>
    <row r="37213" ht="12.75" hidden="1" customHeight="1" x14ac:dyDescent="0.2"/>
    <row r="37214" ht="12.75" hidden="1" customHeight="1" x14ac:dyDescent="0.2"/>
    <row r="37215" ht="12.75" hidden="1" customHeight="1" x14ac:dyDescent="0.2"/>
    <row r="37216" ht="12.75" hidden="1" customHeight="1" x14ac:dyDescent="0.2"/>
    <row r="37217" ht="12.75" hidden="1" customHeight="1" x14ac:dyDescent="0.2"/>
    <row r="37218" ht="12.75" hidden="1" customHeight="1" x14ac:dyDescent="0.2"/>
    <row r="37219" ht="12.75" hidden="1" customHeight="1" x14ac:dyDescent="0.2"/>
    <row r="37220" ht="12.75" hidden="1" customHeight="1" x14ac:dyDescent="0.2"/>
    <row r="37221" ht="12.75" hidden="1" customHeight="1" x14ac:dyDescent="0.2"/>
    <row r="37222" ht="12.75" hidden="1" customHeight="1" x14ac:dyDescent="0.2"/>
    <row r="37223" ht="12.75" hidden="1" customHeight="1" x14ac:dyDescent="0.2"/>
    <row r="37224" ht="12.75" hidden="1" customHeight="1" x14ac:dyDescent="0.2"/>
    <row r="37225" ht="12.75" hidden="1" customHeight="1" x14ac:dyDescent="0.2"/>
    <row r="37226" ht="12.75" hidden="1" customHeight="1" x14ac:dyDescent="0.2"/>
    <row r="37227" ht="12.75" hidden="1" customHeight="1" x14ac:dyDescent="0.2"/>
    <row r="37228" ht="12.75" hidden="1" customHeight="1" x14ac:dyDescent="0.2"/>
    <row r="37229" ht="12.75" hidden="1" customHeight="1" x14ac:dyDescent="0.2"/>
    <row r="37230" ht="12.75" hidden="1" customHeight="1" x14ac:dyDescent="0.2"/>
    <row r="37231" ht="12.75" hidden="1" customHeight="1" x14ac:dyDescent="0.2"/>
    <row r="37232" ht="12.75" hidden="1" customHeight="1" x14ac:dyDescent="0.2"/>
    <row r="37233" ht="12.75" hidden="1" customHeight="1" x14ac:dyDescent="0.2"/>
    <row r="37234" ht="12.75" hidden="1" customHeight="1" x14ac:dyDescent="0.2"/>
    <row r="37235" ht="12.75" hidden="1" customHeight="1" x14ac:dyDescent="0.2"/>
    <row r="37236" ht="12.75" hidden="1" customHeight="1" x14ac:dyDescent="0.2"/>
    <row r="37237" ht="12.75" hidden="1" customHeight="1" x14ac:dyDescent="0.2"/>
    <row r="37238" ht="12.75" hidden="1" customHeight="1" x14ac:dyDescent="0.2"/>
    <row r="37239" ht="12.75" hidden="1" customHeight="1" x14ac:dyDescent="0.2"/>
    <row r="37240" ht="12.75" hidden="1" customHeight="1" x14ac:dyDescent="0.2"/>
    <row r="37241" ht="12.75" hidden="1" customHeight="1" x14ac:dyDescent="0.2"/>
    <row r="37242" ht="12.75" hidden="1" customHeight="1" x14ac:dyDescent="0.2"/>
    <row r="37243" ht="12.75" hidden="1" customHeight="1" x14ac:dyDescent="0.2"/>
    <row r="37244" ht="12.75" hidden="1" customHeight="1" x14ac:dyDescent="0.2"/>
    <row r="37245" ht="12.75" hidden="1" customHeight="1" x14ac:dyDescent="0.2"/>
    <row r="37246" ht="12.75" hidden="1" customHeight="1" x14ac:dyDescent="0.2"/>
    <row r="37247" ht="12.75" hidden="1" customHeight="1" x14ac:dyDescent="0.2"/>
    <row r="37248" ht="12.75" hidden="1" customHeight="1" x14ac:dyDescent="0.2"/>
    <row r="37249" ht="12.75" hidden="1" customHeight="1" x14ac:dyDescent="0.2"/>
    <row r="37250" ht="12.75" hidden="1" customHeight="1" x14ac:dyDescent="0.2"/>
    <row r="37251" ht="12.75" hidden="1" customHeight="1" x14ac:dyDescent="0.2"/>
    <row r="37252" ht="12.75" hidden="1" customHeight="1" x14ac:dyDescent="0.2"/>
    <row r="37253" ht="12.75" hidden="1" customHeight="1" x14ac:dyDescent="0.2"/>
    <row r="37254" ht="12.75" hidden="1" customHeight="1" x14ac:dyDescent="0.2"/>
    <row r="37255" ht="12.75" hidden="1" customHeight="1" x14ac:dyDescent="0.2"/>
    <row r="37256" ht="12.75" hidden="1" customHeight="1" x14ac:dyDescent="0.2"/>
    <row r="37257" ht="12.75" hidden="1" customHeight="1" x14ac:dyDescent="0.2"/>
    <row r="37258" ht="12.75" hidden="1" customHeight="1" x14ac:dyDescent="0.2"/>
    <row r="37259" ht="12.75" hidden="1" customHeight="1" x14ac:dyDescent="0.2"/>
    <row r="37260" ht="12.75" hidden="1" customHeight="1" x14ac:dyDescent="0.2"/>
    <row r="37261" ht="12.75" hidden="1" customHeight="1" x14ac:dyDescent="0.2"/>
    <row r="37262" ht="12.75" hidden="1" customHeight="1" x14ac:dyDescent="0.2"/>
    <row r="37263" ht="12.75" hidden="1" customHeight="1" x14ac:dyDescent="0.2"/>
    <row r="37264" ht="12.75" hidden="1" customHeight="1" x14ac:dyDescent="0.2"/>
    <row r="37265" ht="12.75" hidden="1" customHeight="1" x14ac:dyDescent="0.2"/>
    <row r="37266" ht="12.75" hidden="1" customHeight="1" x14ac:dyDescent="0.2"/>
    <row r="37267" ht="12.75" hidden="1" customHeight="1" x14ac:dyDescent="0.2"/>
    <row r="37268" ht="12.75" hidden="1" customHeight="1" x14ac:dyDescent="0.2"/>
    <row r="37269" ht="12.75" hidden="1" customHeight="1" x14ac:dyDescent="0.2"/>
    <row r="37270" ht="12.75" hidden="1" customHeight="1" x14ac:dyDescent="0.2"/>
    <row r="37271" ht="12.75" hidden="1" customHeight="1" x14ac:dyDescent="0.2"/>
    <row r="37272" ht="12.75" hidden="1" customHeight="1" x14ac:dyDescent="0.2"/>
    <row r="37273" ht="12.75" hidden="1" customHeight="1" x14ac:dyDescent="0.2"/>
    <row r="37274" ht="12.75" hidden="1" customHeight="1" x14ac:dyDescent="0.2"/>
    <row r="37275" ht="12.75" hidden="1" customHeight="1" x14ac:dyDescent="0.2"/>
    <row r="37276" ht="12.75" hidden="1" customHeight="1" x14ac:dyDescent="0.2"/>
    <row r="37277" ht="12.75" hidden="1" customHeight="1" x14ac:dyDescent="0.2"/>
    <row r="37278" ht="12.75" hidden="1" customHeight="1" x14ac:dyDescent="0.2"/>
    <row r="37279" ht="12.75" hidden="1" customHeight="1" x14ac:dyDescent="0.2"/>
    <row r="37280" ht="12.75" hidden="1" customHeight="1" x14ac:dyDescent="0.2"/>
    <row r="37281" ht="12.75" hidden="1" customHeight="1" x14ac:dyDescent="0.2"/>
    <row r="37282" ht="12.75" hidden="1" customHeight="1" x14ac:dyDescent="0.2"/>
    <row r="37283" ht="12.75" hidden="1" customHeight="1" x14ac:dyDescent="0.2"/>
    <row r="37284" ht="12.75" hidden="1" customHeight="1" x14ac:dyDescent="0.2"/>
    <row r="37285" ht="12.75" hidden="1" customHeight="1" x14ac:dyDescent="0.2"/>
    <row r="37286" ht="12.75" hidden="1" customHeight="1" x14ac:dyDescent="0.2"/>
    <row r="37287" ht="12.75" hidden="1" customHeight="1" x14ac:dyDescent="0.2"/>
    <row r="37288" ht="12.75" hidden="1" customHeight="1" x14ac:dyDescent="0.2"/>
    <row r="37289" ht="12.75" hidden="1" customHeight="1" x14ac:dyDescent="0.2"/>
    <row r="37290" ht="12.75" hidden="1" customHeight="1" x14ac:dyDescent="0.2"/>
    <row r="37291" ht="12.75" hidden="1" customHeight="1" x14ac:dyDescent="0.2"/>
    <row r="37292" ht="12.75" hidden="1" customHeight="1" x14ac:dyDescent="0.2"/>
    <row r="37293" ht="12.75" hidden="1" customHeight="1" x14ac:dyDescent="0.2"/>
    <row r="37294" ht="12.75" hidden="1" customHeight="1" x14ac:dyDescent="0.2"/>
    <row r="37295" ht="12.75" hidden="1" customHeight="1" x14ac:dyDescent="0.2"/>
    <row r="37296" ht="12.75" hidden="1" customHeight="1" x14ac:dyDescent="0.2"/>
    <row r="37297" ht="12.75" hidden="1" customHeight="1" x14ac:dyDescent="0.2"/>
    <row r="37298" ht="12.75" hidden="1" customHeight="1" x14ac:dyDescent="0.2"/>
    <row r="37299" ht="12.75" hidden="1" customHeight="1" x14ac:dyDescent="0.2"/>
    <row r="37300" ht="12.75" hidden="1" customHeight="1" x14ac:dyDescent="0.2"/>
    <row r="37301" ht="12.75" hidden="1" customHeight="1" x14ac:dyDescent="0.2"/>
    <row r="37302" ht="12.75" hidden="1" customHeight="1" x14ac:dyDescent="0.2"/>
    <row r="37303" ht="12.75" hidden="1" customHeight="1" x14ac:dyDescent="0.2"/>
    <row r="37304" ht="12.75" hidden="1" customHeight="1" x14ac:dyDescent="0.2"/>
    <row r="37305" ht="12.75" hidden="1" customHeight="1" x14ac:dyDescent="0.2"/>
    <row r="37306" ht="12.75" hidden="1" customHeight="1" x14ac:dyDescent="0.2"/>
    <row r="37307" ht="12.75" hidden="1" customHeight="1" x14ac:dyDescent="0.2"/>
    <row r="37308" ht="12.75" hidden="1" customHeight="1" x14ac:dyDescent="0.2"/>
    <row r="37309" ht="12.75" hidden="1" customHeight="1" x14ac:dyDescent="0.2"/>
    <row r="37310" ht="12.75" hidden="1" customHeight="1" x14ac:dyDescent="0.2"/>
    <row r="37311" ht="12.75" hidden="1" customHeight="1" x14ac:dyDescent="0.2"/>
    <row r="37312" ht="12.75" hidden="1" customHeight="1" x14ac:dyDescent="0.2"/>
    <row r="37313" ht="12.75" hidden="1" customHeight="1" x14ac:dyDescent="0.2"/>
    <row r="37314" ht="12.75" hidden="1" customHeight="1" x14ac:dyDescent="0.2"/>
    <row r="37315" ht="12.75" hidden="1" customHeight="1" x14ac:dyDescent="0.2"/>
    <row r="37316" ht="12.75" hidden="1" customHeight="1" x14ac:dyDescent="0.2"/>
    <row r="37317" ht="12.75" hidden="1" customHeight="1" x14ac:dyDescent="0.2"/>
    <row r="37318" ht="12.75" hidden="1" customHeight="1" x14ac:dyDescent="0.2"/>
    <row r="37319" ht="12.75" hidden="1" customHeight="1" x14ac:dyDescent="0.2"/>
    <row r="37320" ht="12.75" hidden="1" customHeight="1" x14ac:dyDescent="0.2"/>
    <row r="37321" ht="12.75" hidden="1" customHeight="1" x14ac:dyDescent="0.2"/>
    <row r="37322" ht="12.75" hidden="1" customHeight="1" x14ac:dyDescent="0.2"/>
    <row r="37323" ht="12.75" hidden="1" customHeight="1" x14ac:dyDescent="0.2"/>
    <row r="37324" ht="12.75" hidden="1" customHeight="1" x14ac:dyDescent="0.2"/>
    <row r="37325" ht="12.75" hidden="1" customHeight="1" x14ac:dyDescent="0.2"/>
    <row r="37326" ht="12.75" hidden="1" customHeight="1" x14ac:dyDescent="0.2"/>
    <row r="37327" ht="12.75" hidden="1" customHeight="1" x14ac:dyDescent="0.2"/>
    <row r="37328" ht="12.75" hidden="1" customHeight="1" x14ac:dyDescent="0.2"/>
    <row r="37329" ht="12.75" hidden="1" customHeight="1" x14ac:dyDescent="0.2"/>
    <row r="37330" ht="12.75" hidden="1" customHeight="1" x14ac:dyDescent="0.2"/>
    <row r="37331" ht="12.75" hidden="1" customHeight="1" x14ac:dyDescent="0.2"/>
    <row r="37332" ht="12.75" hidden="1" customHeight="1" x14ac:dyDescent="0.2"/>
    <row r="37333" ht="12.75" hidden="1" customHeight="1" x14ac:dyDescent="0.2"/>
    <row r="37334" ht="12.75" hidden="1" customHeight="1" x14ac:dyDescent="0.2"/>
    <row r="37335" ht="12.75" hidden="1" customHeight="1" x14ac:dyDescent="0.2"/>
    <row r="37336" ht="12.75" hidden="1" customHeight="1" x14ac:dyDescent="0.2"/>
    <row r="37337" ht="12.75" hidden="1" customHeight="1" x14ac:dyDescent="0.2"/>
    <row r="37338" ht="12.75" hidden="1" customHeight="1" x14ac:dyDescent="0.2"/>
    <row r="37339" ht="12.75" hidden="1" customHeight="1" x14ac:dyDescent="0.2"/>
    <row r="37340" ht="12.75" hidden="1" customHeight="1" x14ac:dyDescent="0.2"/>
    <row r="37341" ht="12.75" hidden="1" customHeight="1" x14ac:dyDescent="0.2"/>
    <row r="37342" ht="12.75" hidden="1" customHeight="1" x14ac:dyDescent="0.2"/>
    <row r="37343" ht="12.75" hidden="1" customHeight="1" x14ac:dyDescent="0.2"/>
    <row r="37344" ht="12.75" hidden="1" customHeight="1" x14ac:dyDescent="0.2"/>
    <row r="37345" ht="12.75" hidden="1" customHeight="1" x14ac:dyDescent="0.2"/>
    <row r="37346" ht="12.75" hidden="1" customHeight="1" x14ac:dyDescent="0.2"/>
    <row r="37347" ht="12.75" hidden="1" customHeight="1" x14ac:dyDescent="0.2"/>
    <row r="37348" ht="12.75" hidden="1" customHeight="1" x14ac:dyDescent="0.2"/>
    <row r="37349" ht="12.75" hidden="1" customHeight="1" x14ac:dyDescent="0.2"/>
    <row r="37350" ht="12.75" hidden="1" customHeight="1" x14ac:dyDescent="0.2"/>
    <row r="37351" ht="12.75" hidden="1" customHeight="1" x14ac:dyDescent="0.2"/>
    <row r="37352" ht="12.75" hidden="1" customHeight="1" x14ac:dyDescent="0.2"/>
    <row r="37353" ht="12.75" hidden="1" customHeight="1" x14ac:dyDescent="0.2"/>
    <row r="37354" ht="12.75" hidden="1" customHeight="1" x14ac:dyDescent="0.2"/>
    <row r="37355" ht="12.75" hidden="1" customHeight="1" x14ac:dyDescent="0.2"/>
    <row r="37356" ht="12.75" hidden="1" customHeight="1" x14ac:dyDescent="0.2"/>
    <row r="37357" ht="12.75" hidden="1" customHeight="1" x14ac:dyDescent="0.2"/>
    <row r="37358" ht="12.75" hidden="1" customHeight="1" x14ac:dyDescent="0.2"/>
    <row r="37359" ht="12.75" hidden="1" customHeight="1" x14ac:dyDescent="0.2"/>
    <row r="37360" ht="12.75" hidden="1" customHeight="1" x14ac:dyDescent="0.2"/>
    <row r="37361" ht="12.75" hidden="1" customHeight="1" x14ac:dyDescent="0.2"/>
    <row r="37362" ht="12.75" hidden="1" customHeight="1" x14ac:dyDescent="0.2"/>
    <row r="37363" ht="12.75" hidden="1" customHeight="1" x14ac:dyDescent="0.2"/>
    <row r="37364" ht="12.75" hidden="1" customHeight="1" x14ac:dyDescent="0.2"/>
    <row r="37365" ht="12.75" hidden="1" customHeight="1" x14ac:dyDescent="0.2"/>
    <row r="37366" ht="12.75" hidden="1" customHeight="1" x14ac:dyDescent="0.2"/>
    <row r="37367" ht="12.75" hidden="1" customHeight="1" x14ac:dyDescent="0.2"/>
    <row r="37368" ht="12.75" hidden="1" customHeight="1" x14ac:dyDescent="0.2"/>
    <row r="37369" ht="12.75" hidden="1" customHeight="1" x14ac:dyDescent="0.2"/>
    <row r="37370" ht="12.75" hidden="1" customHeight="1" x14ac:dyDescent="0.2"/>
    <row r="37371" ht="12.75" hidden="1" customHeight="1" x14ac:dyDescent="0.2"/>
    <row r="37372" ht="12.75" hidden="1" customHeight="1" x14ac:dyDescent="0.2"/>
    <row r="37373" ht="12.75" hidden="1" customHeight="1" x14ac:dyDescent="0.2"/>
    <row r="37374" ht="12.75" hidden="1" customHeight="1" x14ac:dyDescent="0.2"/>
    <row r="37375" ht="12.75" hidden="1" customHeight="1" x14ac:dyDescent="0.2"/>
    <row r="37376" ht="12.75" hidden="1" customHeight="1" x14ac:dyDescent="0.2"/>
    <row r="37377" ht="12.75" hidden="1" customHeight="1" x14ac:dyDescent="0.2"/>
    <row r="37378" ht="12.75" hidden="1" customHeight="1" x14ac:dyDescent="0.2"/>
    <row r="37379" ht="12.75" hidden="1" customHeight="1" x14ac:dyDescent="0.2"/>
    <row r="37380" ht="12.75" hidden="1" customHeight="1" x14ac:dyDescent="0.2"/>
    <row r="37381" ht="12.75" hidden="1" customHeight="1" x14ac:dyDescent="0.2"/>
    <row r="37382" ht="12.75" hidden="1" customHeight="1" x14ac:dyDescent="0.2"/>
    <row r="37383" ht="12.75" hidden="1" customHeight="1" x14ac:dyDescent="0.2"/>
    <row r="37384" ht="12.75" hidden="1" customHeight="1" x14ac:dyDescent="0.2"/>
    <row r="37385" ht="12.75" hidden="1" customHeight="1" x14ac:dyDescent="0.2"/>
    <row r="37386" ht="12.75" hidden="1" customHeight="1" x14ac:dyDescent="0.2"/>
    <row r="37387" ht="12.75" hidden="1" customHeight="1" x14ac:dyDescent="0.2"/>
    <row r="37388" ht="12.75" hidden="1" customHeight="1" x14ac:dyDescent="0.2"/>
    <row r="37389" ht="12.75" hidden="1" customHeight="1" x14ac:dyDescent="0.2"/>
    <row r="37390" ht="12.75" hidden="1" customHeight="1" x14ac:dyDescent="0.2"/>
    <row r="37391" ht="12.75" hidden="1" customHeight="1" x14ac:dyDescent="0.2"/>
    <row r="37392" ht="12.75" hidden="1" customHeight="1" x14ac:dyDescent="0.2"/>
    <row r="37393" ht="12.75" hidden="1" customHeight="1" x14ac:dyDescent="0.2"/>
    <row r="37394" ht="12.75" hidden="1" customHeight="1" x14ac:dyDescent="0.2"/>
    <row r="37395" ht="12.75" hidden="1" customHeight="1" x14ac:dyDescent="0.2"/>
    <row r="37396" ht="12.75" hidden="1" customHeight="1" x14ac:dyDescent="0.2"/>
    <row r="37397" ht="12.75" hidden="1" customHeight="1" x14ac:dyDescent="0.2"/>
    <row r="37398" ht="12.75" hidden="1" customHeight="1" x14ac:dyDescent="0.2"/>
    <row r="37399" ht="12.75" hidden="1" customHeight="1" x14ac:dyDescent="0.2"/>
    <row r="37400" ht="12.75" hidden="1" customHeight="1" x14ac:dyDescent="0.2"/>
    <row r="37401" ht="12.75" hidden="1" customHeight="1" x14ac:dyDescent="0.2"/>
    <row r="37402" ht="12.75" hidden="1" customHeight="1" x14ac:dyDescent="0.2"/>
    <row r="37403" ht="12.75" hidden="1" customHeight="1" x14ac:dyDescent="0.2"/>
    <row r="37404" ht="12.75" hidden="1" customHeight="1" x14ac:dyDescent="0.2"/>
    <row r="37405" ht="12.75" hidden="1" customHeight="1" x14ac:dyDescent="0.2"/>
    <row r="37406" ht="12.75" hidden="1" customHeight="1" x14ac:dyDescent="0.2"/>
    <row r="37407" ht="12.75" hidden="1" customHeight="1" x14ac:dyDescent="0.2"/>
    <row r="37408" ht="12.75" hidden="1" customHeight="1" x14ac:dyDescent="0.2"/>
    <row r="37409" ht="12.75" hidden="1" customHeight="1" x14ac:dyDescent="0.2"/>
    <row r="37410" ht="12.75" hidden="1" customHeight="1" x14ac:dyDescent="0.2"/>
    <row r="37411" ht="12.75" hidden="1" customHeight="1" x14ac:dyDescent="0.2"/>
    <row r="37412" ht="12.75" hidden="1" customHeight="1" x14ac:dyDescent="0.2"/>
    <row r="37413" ht="12.75" hidden="1" customHeight="1" x14ac:dyDescent="0.2"/>
    <row r="37414" ht="12.75" hidden="1" customHeight="1" x14ac:dyDescent="0.2"/>
    <row r="37415" ht="12.75" hidden="1" customHeight="1" x14ac:dyDescent="0.2"/>
    <row r="37416" ht="12.75" hidden="1" customHeight="1" x14ac:dyDescent="0.2"/>
    <row r="37417" ht="12.75" hidden="1" customHeight="1" x14ac:dyDescent="0.2"/>
    <row r="37418" ht="12.75" hidden="1" customHeight="1" x14ac:dyDescent="0.2"/>
    <row r="37419" ht="12.75" hidden="1" customHeight="1" x14ac:dyDescent="0.2"/>
    <row r="37420" ht="12.75" hidden="1" customHeight="1" x14ac:dyDescent="0.2"/>
    <row r="37421" ht="12.75" hidden="1" customHeight="1" x14ac:dyDescent="0.2"/>
    <row r="37422" ht="12.75" hidden="1" customHeight="1" x14ac:dyDescent="0.2"/>
    <row r="37423" ht="12.75" hidden="1" customHeight="1" x14ac:dyDescent="0.2"/>
    <row r="37424" ht="12.75" hidden="1" customHeight="1" x14ac:dyDescent="0.2"/>
    <row r="37425" ht="12.75" hidden="1" customHeight="1" x14ac:dyDescent="0.2"/>
    <row r="37426" ht="12.75" hidden="1" customHeight="1" x14ac:dyDescent="0.2"/>
    <row r="37427" ht="12.75" hidden="1" customHeight="1" x14ac:dyDescent="0.2"/>
    <row r="37428" ht="12.75" hidden="1" customHeight="1" x14ac:dyDescent="0.2"/>
    <row r="37429" ht="12.75" hidden="1" customHeight="1" x14ac:dyDescent="0.2"/>
    <row r="37430" ht="12.75" hidden="1" customHeight="1" x14ac:dyDescent="0.2"/>
    <row r="37431" ht="12.75" hidden="1" customHeight="1" x14ac:dyDescent="0.2"/>
    <row r="37432" ht="12.75" hidden="1" customHeight="1" x14ac:dyDescent="0.2"/>
    <row r="37433" ht="12.75" hidden="1" customHeight="1" x14ac:dyDescent="0.2"/>
    <row r="37434" ht="12.75" hidden="1" customHeight="1" x14ac:dyDescent="0.2"/>
    <row r="37435" ht="12.75" hidden="1" customHeight="1" x14ac:dyDescent="0.2"/>
    <row r="37436" ht="12.75" hidden="1" customHeight="1" x14ac:dyDescent="0.2"/>
    <row r="37437" ht="12.75" hidden="1" customHeight="1" x14ac:dyDescent="0.2"/>
    <row r="37438" ht="12.75" hidden="1" customHeight="1" x14ac:dyDescent="0.2"/>
    <row r="37439" ht="12.75" hidden="1" customHeight="1" x14ac:dyDescent="0.2"/>
    <row r="37440" ht="12.75" hidden="1" customHeight="1" x14ac:dyDescent="0.2"/>
    <row r="37441" ht="12.75" hidden="1" customHeight="1" x14ac:dyDescent="0.2"/>
    <row r="37442" ht="12.75" hidden="1" customHeight="1" x14ac:dyDescent="0.2"/>
    <row r="37443" ht="12.75" hidden="1" customHeight="1" x14ac:dyDescent="0.2"/>
    <row r="37444" ht="12.75" hidden="1" customHeight="1" x14ac:dyDescent="0.2"/>
    <row r="37445" ht="12.75" hidden="1" customHeight="1" x14ac:dyDescent="0.2"/>
    <row r="37446" ht="12.75" hidden="1" customHeight="1" x14ac:dyDescent="0.2"/>
    <row r="37447" ht="12.75" hidden="1" customHeight="1" x14ac:dyDescent="0.2"/>
    <row r="37448" ht="12.75" hidden="1" customHeight="1" x14ac:dyDescent="0.2"/>
    <row r="37449" ht="12.75" hidden="1" customHeight="1" x14ac:dyDescent="0.2"/>
    <row r="37450" ht="12.75" hidden="1" customHeight="1" x14ac:dyDescent="0.2"/>
    <row r="37451" ht="12.75" hidden="1" customHeight="1" x14ac:dyDescent="0.2"/>
    <row r="37452" ht="12.75" hidden="1" customHeight="1" x14ac:dyDescent="0.2"/>
    <row r="37453" ht="12.75" hidden="1" customHeight="1" x14ac:dyDescent="0.2"/>
    <row r="37454" ht="12.75" hidden="1" customHeight="1" x14ac:dyDescent="0.2"/>
    <row r="37455" ht="12.75" hidden="1" customHeight="1" x14ac:dyDescent="0.2"/>
    <row r="37456" ht="12.75" hidden="1" customHeight="1" x14ac:dyDescent="0.2"/>
    <row r="37457" ht="12.75" hidden="1" customHeight="1" x14ac:dyDescent="0.2"/>
    <row r="37458" ht="12.75" hidden="1" customHeight="1" x14ac:dyDescent="0.2"/>
    <row r="37459" ht="12.75" hidden="1" customHeight="1" x14ac:dyDescent="0.2"/>
    <row r="37460" ht="12.75" hidden="1" customHeight="1" x14ac:dyDescent="0.2"/>
    <row r="37461" ht="12.75" hidden="1" customHeight="1" x14ac:dyDescent="0.2"/>
    <row r="37462" ht="12.75" hidden="1" customHeight="1" x14ac:dyDescent="0.2"/>
    <row r="37463" ht="12.75" hidden="1" customHeight="1" x14ac:dyDescent="0.2"/>
    <row r="37464" ht="12.75" hidden="1" customHeight="1" x14ac:dyDescent="0.2"/>
    <row r="37465" ht="12.75" hidden="1" customHeight="1" x14ac:dyDescent="0.2"/>
    <row r="37466" ht="12.75" hidden="1" customHeight="1" x14ac:dyDescent="0.2"/>
    <row r="37467" ht="12.75" hidden="1" customHeight="1" x14ac:dyDescent="0.2"/>
    <row r="37468" ht="12.75" hidden="1" customHeight="1" x14ac:dyDescent="0.2"/>
    <row r="37469" ht="12.75" hidden="1" customHeight="1" x14ac:dyDescent="0.2"/>
    <row r="37470" ht="12.75" hidden="1" customHeight="1" x14ac:dyDescent="0.2"/>
    <row r="37471" ht="12.75" hidden="1" customHeight="1" x14ac:dyDescent="0.2"/>
    <row r="37472" ht="12.75" hidden="1" customHeight="1" x14ac:dyDescent="0.2"/>
    <row r="37473" ht="12.75" hidden="1" customHeight="1" x14ac:dyDescent="0.2"/>
    <row r="37474" ht="12.75" hidden="1" customHeight="1" x14ac:dyDescent="0.2"/>
    <row r="37475" ht="12.75" hidden="1" customHeight="1" x14ac:dyDescent="0.2"/>
    <row r="37476" ht="12.75" hidden="1" customHeight="1" x14ac:dyDescent="0.2"/>
    <row r="37477" ht="12.75" hidden="1" customHeight="1" x14ac:dyDescent="0.2"/>
    <row r="37478" ht="12.75" hidden="1" customHeight="1" x14ac:dyDescent="0.2"/>
    <row r="37479" ht="12.75" hidden="1" customHeight="1" x14ac:dyDescent="0.2"/>
    <row r="37480" ht="12.75" hidden="1" customHeight="1" x14ac:dyDescent="0.2"/>
    <row r="37481" ht="12.75" hidden="1" customHeight="1" x14ac:dyDescent="0.2"/>
    <row r="37482" ht="12.75" hidden="1" customHeight="1" x14ac:dyDescent="0.2"/>
    <row r="37483" ht="12.75" hidden="1" customHeight="1" x14ac:dyDescent="0.2"/>
    <row r="37484" ht="12.75" hidden="1" customHeight="1" x14ac:dyDescent="0.2"/>
    <row r="37485" ht="12.75" hidden="1" customHeight="1" x14ac:dyDescent="0.2"/>
    <row r="37486" ht="12.75" hidden="1" customHeight="1" x14ac:dyDescent="0.2"/>
    <row r="37487" ht="12.75" hidden="1" customHeight="1" x14ac:dyDescent="0.2"/>
    <row r="37488" ht="12.75" hidden="1" customHeight="1" x14ac:dyDescent="0.2"/>
    <row r="37489" ht="12.75" hidden="1" customHeight="1" x14ac:dyDescent="0.2"/>
    <row r="37490" ht="12.75" hidden="1" customHeight="1" x14ac:dyDescent="0.2"/>
    <row r="37491" ht="12.75" hidden="1" customHeight="1" x14ac:dyDescent="0.2"/>
    <row r="37492" ht="12.75" hidden="1" customHeight="1" x14ac:dyDescent="0.2"/>
    <row r="37493" ht="12.75" hidden="1" customHeight="1" x14ac:dyDescent="0.2"/>
    <row r="37494" ht="12.75" hidden="1" customHeight="1" x14ac:dyDescent="0.2"/>
    <row r="37495" ht="12.75" hidden="1" customHeight="1" x14ac:dyDescent="0.2"/>
    <row r="37496" ht="12.75" hidden="1" customHeight="1" x14ac:dyDescent="0.2"/>
    <row r="37497" ht="12.75" hidden="1" customHeight="1" x14ac:dyDescent="0.2"/>
    <row r="37498" ht="12.75" hidden="1" customHeight="1" x14ac:dyDescent="0.2"/>
    <row r="37499" ht="12.75" hidden="1" customHeight="1" x14ac:dyDescent="0.2"/>
    <row r="37500" ht="12.75" hidden="1" customHeight="1" x14ac:dyDescent="0.2"/>
    <row r="37501" ht="12.75" hidden="1" customHeight="1" x14ac:dyDescent="0.2"/>
    <row r="37502" ht="12.75" hidden="1" customHeight="1" x14ac:dyDescent="0.2"/>
    <row r="37503" ht="12.75" hidden="1" customHeight="1" x14ac:dyDescent="0.2"/>
    <row r="37504" ht="12.75" hidden="1" customHeight="1" x14ac:dyDescent="0.2"/>
    <row r="37505" ht="12.75" hidden="1" customHeight="1" x14ac:dyDescent="0.2"/>
    <row r="37506" ht="12.75" hidden="1" customHeight="1" x14ac:dyDescent="0.2"/>
    <row r="37507" ht="12.75" hidden="1" customHeight="1" x14ac:dyDescent="0.2"/>
    <row r="37508" ht="12.75" hidden="1" customHeight="1" x14ac:dyDescent="0.2"/>
    <row r="37509" ht="12.75" hidden="1" customHeight="1" x14ac:dyDescent="0.2"/>
    <row r="37510" ht="12.75" hidden="1" customHeight="1" x14ac:dyDescent="0.2"/>
    <row r="37511" ht="12.75" hidden="1" customHeight="1" x14ac:dyDescent="0.2"/>
    <row r="37512" ht="12.75" hidden="1" customHeight="1" x14ac:dyDescent="0.2"/>
    <row r="37513" ht="12.75" hidden="1" customHeight="1" x14ac:dyDescent="0.2"/>
    <row r="37514" ht="12.75" hidden="1" customHeight="1" x14ac:dyDescent="0.2"/>
    <row r="37515" ht="12.75" hidden="1" customHeight="1" x14ac:dyDescent="0.2"/>
    <row r="37516" ht="12.75" hidden="1" customHeight="1" x14ac:dyDescent="0.2"/>
    <row r="37517" ht="12.75" hidden="1" customHeight="1" x14ac:dyDescent="0.2"/>
    <row r="37518" ht="12.75" hidden="1" customHeight="1" x14ac:dyDescent="0.2"/>
    <row r="37519" ht="12.75" hidden="1" customHeight="1" x14ac:dyDescent="0.2"/>
    <row r="37520" ht="12.75" hidden="1" customHeight="1" x14ac:dyDescent="0.2"/>
    <row r="37521" ht="12.75" hidden="1" customHeight="1" x14ac:dyDescent="0.2"/>
    <row r="37522" ht="12.75" hidden="1" customHeight="1" x14ac:dyDescent="0.2"/>
    <row r="37523" ht="12.75" hidden="1" customHeight="1" x14ac:dyDescent="0.2"/>
    <row r="37524" ht="12.75" hidden="1" customHeight="1" x14ac:dyDescent="0.2"/>
    <row r="37525" ht="12.75" hidden="1" customHeight="1" x14ac:dyDescent="0.2"/>
    <row r="37526" ht="12.75" hidden="1" customHeight="1" x14ac:dyDescent="0.2"/>
    <row r="37527" ht="12.75" hidden="1" customHeight="1" x14ac:dyDescent="0.2"/>
    <row r="37528" ht="12.75" hidden="1" customHeight="1" x14ac:dyDescent="0.2"/>
    <row r="37529" ht="12.75" hidden="1" customHeight="1" x14ac:dyDescent="0.2"/>
    <row r="37530" ht="12.75" hidden="1" customHeight="1" x14ac:dyDescent="0.2"/>
    <row r="37531" ht="12.75" hidden="1" customHeight="1" x14ac:dyDescent="0.2"/>
    <row r="37532" ht="12.75" hidden="1" customHeight="1" x14ac:dyDescent="0.2"/>
    <row r="37533" ht="12.75" hidden="1" customHeight="1" x14ac:dyDescent="0.2"/>
    <row r="37534" ht="12.75" hidden="1" customHeight="1" x14ac:dyDescent="0.2"/>
    <row r="37535" ht="12.75" hidden="1" customHeight="1" x14ac:dyDescent="0.2"/>
    <row r="37536" ht="12.75" hidden="1" customHeight="1" x14ac:dyDescent="0.2"/>
    <row r="37537" ht="12.75" hidden="1" customHeight="1" x14ac:dyDescent="0.2"/>
    <row r="37538" ht="12.75" hidden="1" customHeight="1" x14ac:dyDescent="0.2"/>
    <row r="37539" ht="12.75" hidden="1" customHeight="1" x14ac:dyDescent="0.2"/>
    <row r="37540" ht="12.75" hidden="1" customHeight="1" x14ac:dyDescent="0.2"/>
    <row r="37541" ht="12.75" hidden="1" customHeight="1" x14ac:dyDescent="0.2"/>
    <row r="37542" ht="12.75" hidden="1" customHeight="1" x14ac:dyDescent="0.2"/>
    <row r="37543" ht="12.75" hidden="1" customHeight="1" x14ac:dyDescent="0.2"/>
    <row r="37544" ht="12.75" hidden="1" customHeight="1" x14ac:dyDescent="0.2"/>
    <row r="37545" ht="12.75" hidden="1" customHeight="1" x14ac:dyDescent="0.2"/>
    <row r="37546" ht="12.75" hidden="1" customHeight="1" x14ac:dyDescent="0.2"/>
    <row r="37547" ht="12.75" hidden="1" customHeight="1" x14ac:dyDescent="0.2"/>
    <row r="37548" ht="12.75" hidden="1" customHeight="1" x14ac:dyDescent="0.2"/>
    <row r="37549" ht="12.75" hidden="1" customHeight="1" x14ac:dyDescent="0.2"/>
    <row r="37550" ht="12.75" hidden="1" customHeight="1" x14ac:dyDescent="0.2"/>
    <row r="37551" ht="12.75" hidden="1" customHeight="1" x14ac:dyDescent="0.2"/>
    <row r="37552" ht="12.75" hidden="1" customHeight="1" x14ac:dyDescent="0.2"/>
    <row r="37553" ht="12.75" hidden="1" customHeight="1" x14ac:dyDescent="0.2"/>
    <row r="37554" ht="12.75" hidden="1" customHeight="1" x14ac:dyDescent="0.2"/>
    <row r="37555" ht="12.75" hidden="1" customHeight="1" x14ac:dyDescent="0.2"/>
    <row r="37556" ht="12.75" hidden="1" customHeight="1" x14ac:dyDescent="0.2"/>
    <row r="37557" ht="12.75" hidden="1" customHeight="1" x14ac:dyDescent="0.2"/>
    <row r="37558" ht="12.75" hidden="1" customHeight="1" x14ac:dyDescent="0.2"/>
    <row r="37559" ht="12.75" hidden="1" customHeight="1" x14ac:dyDescent="0.2"/>
    <row r="37560" ht="12.75" hidden="1" customHeight="1" x14ac:dyDescent="0.2"/>
    <row r="37561" ht="12.75" hidden="1" customHeight="1" x14ac:dyDescent="0.2"/>
    <row r="37562" ht="12.75" hidden="1" customHeight="1" x14ac:dyDescent="0.2"/>
    <row r="37563" ht="12.75" hidden="1" customHeight="1" x14ac:dyDescent="0.2"/>
    <row r="37564" ht="12.75" hidden="1" customHeight="1" x14ac:dyDescent="0.2"/>
    <row r="37565" ht="12.75" hidden="1" customHeight="1" x14ac:dyDescent="0.2"/>
    <row r="37566" ht="12.75" hidden="1" customHeight="1" x14ac:dyDescent="0.2"/>
    <row r="37567" ht="12.75" hidden="1" customHeight="1" x14ac:dyDescent="0.2"/>
    <row r="37568" ht="12.75" hidden="1" customHeight="1" x14ac:dyDescent="0.2"/>
    <row r="37569" ht="12.75" hidden="1" customHeight="1" x14ac:dyDescent="0.2"/>
    <row r="37570" ht="12.75" hidden="1" customHeight="1" x14ac:dyDescent="0.2"/>
    <row r="37571" ht="12.75" hidden="1" customHeight="1" x14ac:dyDescent="0.2"/>
    <row r="37572" ht="12.75" hidden="1" customHeight="1" x14ac:dyDescent="0.2"/>
    <row r="37573" ht="12.75" hidden="1" customHeight="1" x14ac:dyDescent="0.2"/>
    <row r="37574" ht="12.75" hidden="1" customHeight="1" x14ac:dyDescent="0.2"/>
    <row r="37575" ht="12.75" hidden="1" customHeight="1" x14ac:dyDescent="0.2"/>
    <row r="37576" ht="12.75" hidden="1" customHeight="1" x14ac:dyDescent="0.2"/>
    <row r="37577" ht="12.75" hidden="1" customHeight="1" x14ac:dyDescent="0.2"/>
    <row r="37578" ht="12.75" hidden="1" customHeight="1" x14ac:dyDescent="0.2"/>
    <row r="37579" ht="12.75" hidden="1" customHeight="1" x14ac:dyDescent="0.2"/>
    <row r="37580" ht="12.75" hidden="1" customHeight="1" x14ac:dyDescent="0.2"/>
    <row r="37581" ht="12.75" hidden="1" customHeight="1" x14ac:dyDescent="0.2"/>
    <row r="37582" ht="12.75" hidden="1" customHeight="1" x14ac:dyDescent="0.2"/>
    <row r="37583" ht="12.75" hidden="1" customHeight="1" x14ac:dyDescent="0.2"/>
    <row r="37584" ht="12.75" hidden="1" customHeight="1" x14ac:dyDescent="0.2"/>
    <row r="37585" ht="12.75" hidden="1" customHeight="1" x14ac:dyDescent="0.2"/>
    <row r="37586" ht="12.75" hidden="1" customHeight="1" x14ac:dyDescent="0.2"/>
    <row r="37587" ht="12.75" hidden="1" customHeight="1" x14ac:dyDescent="0.2"/>
    <row r="37588" ht="12.75" hidden="1" customHeight="1" x14ac:dyDescent="0.2"/>
    <row r="37589" ht="12.75" hidden="1" customHeight="1" x14ac:dyDescent="0.2"/>
    <row r="37590" ht="12.75" hidden="1" customHeight="1" x14ac:dyDescent="0.2"/>
    <row r="37591" ht="12.75" hidden="1" customHeight="1" x14ac:dyDescent="0.2"/>
    <row r="37592" ht="12.75" hidden="1" customHeight="1" x14ac:dyDescent="0.2"/>
    <row r="37593" ht="12.75" hidden="1" customHeight="1" x14ac:dyDescent="0.2"/>
    <row r="37594" ht="12.75" hidden="1" customHeight="1" x14ac:dyDescent="0.2"/>
    <row r="37595" ht="12.75" hidden="1" customHeight="1" x14ac:dyDescent="0.2"/>
    <row r="37596" ht="12.75" hidden="1" customHeight="1" x14ac:dyDescent="0.2"/>
    <row r="37597" ht="12.75" hidden="1" customHeight="1" x14ac:dyDescent="0.2"/>
    <row r="37598" ht="12.75" hidden="1" customHeight="1" x14ac:dyDescent="0.2"/>
    <row r="37599" ht="12.75" hidden="1" customHeight="1" x14ac:dyDescent="0.2"/>
    <row r="37600" ht="12.75" hidden="1" customHeight="1" x14ac:dyDescent="0.2"/>
    <row r="37601" ht="12.75" hidden="1" customHeight="1" x14ac:dyDescent="0.2"/>
    <row r="37602" ht="12.75" hidden="1" customHeight="1" x14ac:dyDescent="0.2"/>
    <row r="37603" ht="12.75" hidden="1" customHeight="1" x14ac:dyDescent="0.2"/>
    <row r="37604" ht="12.75" hidden="1" customHeight="1" x14ac:dyDescent="0.2"/>
    <row r="37605" ht="12.75" hidden="1" customHeight="1" x14ac:dyDescent="0.2"/>
    <row r="37606" ht="12.75" hidden="1" customHeight="1" x14ac:dyDescent="0.2"/>
    <row r="37607" ht="12.75" hidden="1" customHeight="1" x14ac:dyDescent="0.2"/>
    <row r="37608" ht="12.75" hidden="1" customHeight="1" x14ac:dyDescent="0.2"/>
    <row r="37609" ht="12.75" hidden="1" customHeight="1" x14ac:dyDescent="0.2"/>
    <row r="37610" ht="12.75" hidden="1" customHeight="1" x14ac:dyDescent="0.2"/>
    <row r="37611" ht="12.75" hidden="1" customHeight="1" x14ac:dyDescent="0.2"/>
    <row r="37612" ht="12.75" hidden="1" customHeight="1" x14ac:dyDescent="0.2"/>
    <row r="37613" ht="12.75" hidden="1" customHeight="1" x14ac:dyDescent="0.2"/>
    <row r="37614" ht="12.75" hidden="1" customHeight="1" x14ac:dyDescent="0.2"/>
    <row r="37615" ht="12.75" hidden="1" customHeight="1" x14ac:dyDescent="0.2"/>
    <row r="37616" ht="12.75" hidden="1" customHeight="1" x14ac:dyDescent="0.2"/>
    <row r="37617" ht="12.75" hidden="1" customHeight="1" x14ac:dyDescent="0.2"/>
    <row r="37618" ht="12.75" hidden="1" customHeight="1" x14ac:dyDescent="0.2"/>
    <row r="37619" ht="12.75" hidden="1" customHeight="1" x14ac:dyDescent="0.2"/>
    <row r="37620" ht="12.75" hidden="1" customHeight="1" x14ac:dyDescent="0.2"/>
    <row r="37621" ht="12.75" hidden="1" customHeight="1" x14ac:dyDescent="0.2"/>
    <row r="37622" ht="12.75" hidden="1" customHeight="1" x14ac:dyDescent="0.2"/>
    <row r="37623" ht="12.75" hidden="1" customHeight="1" x14ac:dyDescent="0.2"/>
    <row r="37624" ht="12.75" hidden="1" customHeight="1" x14ac:dyDescent="0.2"/>
    <row r="37625" ht="12.75" hidden="1" customHeight="1" x14ac:dyDescent="0.2"/>
    <row r="37626" ht="12.75" hidden="1" customHeight="1" x14ac:dyDescent="0.2"/>
    <row r="37627" ht="12.75" hidden="1" customHeight="1" x14ac:dyDescent="0.2"/>
    <row r="37628" ht="12.75" hidden="1" customHeight="1" x14ac:dyDescent="0.2"/>
    <row r="37629" ht="12.75" hidden="1" customHeight="1" x14ac:dyDescent="0.2"/>
    <row r="37630" ht="12.75" hidden="1" customHeight="1" x14ac:dyDescent="0.2"/>
    <row r="37631" ht="12.75" hidden="1" customHeight="1" x14ac:dyDescent="0.2"/>
    <row r="37632" ht="12.75" hidden="1" customHeight="1" x14ac:dyDescent="0.2"/>
    <row r="37633" ht="12.75" hidden="1" customHeight="1" x14ac:dyDescent="0.2"/>
    <row r="37634" ht="12.75" hidden="1" customHeight="1" x14ac:dyDescent="0.2"/>
    <row r="37635" ht="12.75" hidden="1" customHeight="1" x14ac:dyDescent="0.2"/>
    <row r="37636" ht="12.75" hidden="1" customHeight="1" x14ac:dyDescent="0.2"/>
    <row r="37637" ht="12.75" hidden="1" customHeight="1" x14ac:dyDescent="0.2"/>
    <row r="37638" ht="12.75" hidden="1" customHeight="1" x14ac:dyDescent="0.2"/>
    <row r="37639" ht="12.75" hidden="1" customHeight="1" x14ac:dyDescent="0.2"/>
    <row r="37640" ht="12.75" hidden="1" customHeight="1" x14ac:dyDescent="0.2"/>
    <row r="37641" ht="12.75" hidden="1" customHeight="1" x14ac:dyDescent="0.2"/>
    <row r="37642" ht="12.75" hidden="1" customHeight="1" x14ac:dyDescent="0.2"/>
    <row r="37643" ht="12.75" hidden="1" customHeight="1" x14ac:dyDescent="0.2"/>
    <row r="37644" ht="12.75" hidden="1" customHeight="1" x14ac:dyDescent="0.2"/>
    <row r="37645" ht="12.75" hidden="1" customHeight="1" x14ac:dyDescent="0.2"/>
    <row r="37646" ht="12.75" hidden="1" customHeight="1" x14ac:dyDescent="0.2"/>
    <row r="37647" ht="12.75" hidden="1" customHeight="1" x14ac:dyDescent="0.2"/>
    <row r="37648" ht="12.75" hidden="1" customHeight="1" x14ac:dyDescent="0.2"/>
    <row r="37649" ht="12.75" hidden="1" customHeight="1" x14ac:dyDescent="0.2"/>
    <row r="37650" ht="12.75" hidden="1" customHeight="1" x14ac:dyDescent="0.2"/>
    <row r="37651" ht="12.75" hidden="1" customHeight="1" x14ac:dyDescent="0.2"/>
    <row r="37652" ht="12.75" hidden="1" customHeight="1" x14ac:dyDescent="0.2"/>
    <row r="37653" ht="12.75" hidden="1" customHeight="1" x14ac:dyDescent="0.2"/>
    <row r="37654" ht="12.75" hidden="1" customHeight="1" x14ac:dyDescent="0.2"/>
    <row r="37655" ht="12.75" hidden="1" customHeight="1" x14ac:dyDescent="0.2"/>
    <row r="37656" ht="12.75" hidden="1" customHeight="1" x14ac:dyDescent="0.2"/>
    <row r="37657" ht="12.75" hidden="1" customHeight="1" x14ac:dyDescent="0.2"/>
    <row r="37658" ht="12.75" hidden="1" customHeight="1" x14ac:dyDescent="0.2"/>
    <row r="37659" ht="12.75" hidden="1" customHeight="1" x14ac:dyDescent="0.2"/>
    <row r="37660" ht="12.75" hidden="1" customHeight="1" x14ac:dyDescent="0.2"/>
    <row r="37661" ht="12.75" hidden="1" customHeight="1" x14ac:dyDescent="0.2"/>
    <row r="37662" ht="12.75" hidden="1" customHeight="1" x14ac:dyDescent="0.2"/>
    <row r="37663" ht="12.75" hidden="1" customHeight="1" x14ac:dyDescent="0.2"/>
    <row r="37664" ht="12.75" hidden="1" customHeight="1" x14ac:dyDescent="0.2"/>
    <row r="37665" ht="12.75" hidden="1" customHeight="1" x14ac:dyDescent="0.2"/>
    <row r="37666" ht="12.75" hidden="1" customHeight="1" x14ac:dyDescent="0.2"/>
    <row r="37667" ht="12.75" hidden="1" customHeight="1" x14ac:dyDescent="0.2"/>
    <row r="37668" ht="12.75" hidden="1" customHeight="1" x14ac:dyDescent="0.2"/>
    <row r="37669" ht="12.75" hidden="1" customHeight="1" x14ac:dyDescent="0.2"/>
    <row r="37670" ht="12.75" hidden="1" customHeight="1" x14ac:dyDescent="0.2"/>
    <row r="37671" ht="12.75" hidden="1" customHeight="1" x14ac:dyDescent="0.2"/>
    <row r="37672" ht="12.75" hidden="1" customHeight="1" x14ac:dyDescent="0.2"/>
    <row r="37673" ht="12.75" hidden="1" customHeight="1" x14ac:dyDescent="0.2"/>
    <row r="37674" ht="12.75" hidden="1" customHeight="1" x14ac:dyDescent="0.2"/>
    <row r="37675" ht="12.75" hidden="1" customHeight="1" x14ac:dyDescent="0.2"/>
    <row r="37676" ht="12.75" hidden="1" customHeight="1" x14ac:dyDescent="0.2"/>
    <row r="37677" ht="12.75" hidden="1" customHeight="1" x14ac:dyDescent="0.2"/>
    <row r="37678" ht="12.75" hidden="1" customHeight="1" x14ac:dyDescent="0.2"/>
    <row r="37679" ht="12.75" hidden="1" customHeight="1" x14ac:dyDescent="0.2"/>
    <row r="37680" ht="12.75" hidden="1" customHeight="1" x14ac:dyDescent="0.2"/>
    <row r="37681" ht="12.75" hidden="1" customHeight="1" x14ac:dyDescent="0.2"/>
    <row r="37682" ht="12.75" hidden="1" customHeight="1" x14ac:dyDescent="0.2"/>
    <row r="37683" ht="12.75" hidden="1" customHeight="1" x14ac:dyDescent="0.2"/>
    <row r="37684" ht="12.75" hidden="1" customHeight="1" x14ac:dyDescent="0.2"/>
    <row r="37685" ht="12.75" hidden="1" customHeight="1" x14ac:dyDescent="0.2"/>
    <row r="37686" ht="12.75" hidden="1" customHeight="1" x14ac:dyDescent="0.2"/>
    <row r="37687" ht="12.75" hidden="1" customHeight="1" x14ac:dyDescent="0.2"/>
    <row r="37688" ht="12.75" hidden="1" customHeight="1" x14ac:dyDescent="0.2"/>
    <row r="37689" ht="12.75" hidden="1" customHeight="1" x14ac:dyDescent="0.2"/>
    <row r="37690" ht="12.75" hidden="1" customHeight="1" x14ac:dyDescent="0.2"/>
    <row r="37691" ht="12.75" hidden="1" customHeight="1" x14ac:dyDescent="0.2"/>
    <row r="37692" ht="12.75" hidden="1" customHeight="1" x14ac:dyDescent="0.2"/>
    <row r="37693" ht="12.75" hidden="1" customHeight="1" x14ac:dyDescent="0.2"/>
    <row r="37694" ht="12.75" hidden="1" customHeight="1" x14ac:dyDescent="0.2"/>
    <row r="37695" ht="12.75" hidden="1" customHeight="1" x14ac:dyDescent="0.2"/>
    <row r="37696" ht="12.75" hidden="1" customHeight="1" x14ac:dyDescent="0.2"/>
    <row r="37697" ht="12.75" hidden="1" customHeight="1" x14ac:dyDescent="0.2"/>
    <row r="37698" ht="12.75" hidden="1" customHeight="1" x14ac:dyDescent="0.2"/>
    <row r="37699" ht="12.75" hidden="1" customHeight="1" x14ac:dyDescent="0.2"/>
    <row r="37700" ht="12.75" hidden="1" customHeight="1" x14ac:dyDescent="0.2"/>
    <row r="37701" ht="12.75" hidden="1" customHeight="1" x14ac:dyDescent="0.2"/>
    <row r="37702" ht="12.75" hidden="1" customHeight="1" x14ac:dyDescent="0.2"/>
    <row r="37703" ht="12.75" hidden="1" customHeight="1" x14ac:dyDescent="0.2"/>
    <row r="37704" ht="12.75" hidden="1" customHeight="1" x14ac:dyDescent="0.2"/>
    <row r="37705" ht="12.75" hidden="1" customHeight="1" x14ac:dyDescent="0.2"/>
    <row r="37706" ht="12.75" hidden="1" customHeight="1" x14ac:dyDescent="0.2"/>
    <row r="37707" ht="12.75" hidden="1" customHeight="1" x14ac:dyDescent="0.2"/>
    <row r="37708" ht="12.75" hidden="1" customHeight="1" x14ac:dyDescent="0.2"/>
    <row r="37709" ht="12.75" hidden="1" customHeight="1" x14ac:dyDescent="0.2"/>
    <row r="37710" ht="12.75" hidden="1" customHeight="1" x14ac:dyDescent="0.2"/>
    <row r="37711" ht="12.75" hidden="1" customHeight="1" x14ac:dyDescent="0.2"/>
    <row r="37712" ht="12.75" hidden="1" customHeight="1" x14ac:dyDescent="0.2"/>
    <row r="37713" ht="12.75" hidden="1" customHeight="1" x14ac:dyDescent="0.2"/>
    <row r="37714" ht="12.75" hidden="1" customHeight="1" x14ac:dyDescent="0.2"/>
    <row r="37715" ht="12.75" hidden="1" customHeight="1" x14ac:dyDescent="0.2"/>
    <row r="37716" ht="12.75" hidden="1" customHeight="1" x14ac:dyDescent="0.2"/>
    <row r="37717" ht="12.75" hidden="1" customHeight="1" x14ac:dyDescent="0.2"/>
    <row r="37718" ht="12.75" hidden="1" customHeight="1" x14ac:dyDescent="0.2"/>
    <row r="37719" ht="12.75" hidden="1" customHeight="1" x14ac:dyDescent="0.2"/>
    <row r="37720" ht="12.75" hidden="1" customHeight="1" x14ac:dyDescent="0.2"/>
    <row r="37721" ht="12.75" hidden="1" customHeight="1" x14ac:dyDescent="0.2"/>
    <row r="37722" ht="12.75" hidden="1" customHeight="1" x14ac:dyDescent="0.2"/>
    <row r="37723" ht="12.75" hidden="1" customHeight="1" x14ac:dyDescent="0.2"/>
    <row r="37724" ht="12.75" hidden="1" customHeight="1" x14ac:dyDescent="0.2"/>
    <row r="37725" ht="12.75" hidden="1" customHeight="1" x14ac:dyDescent="0.2"/>
    <row r="37726" ht="12.75" hidden="1" customHeight="1" x14ac:dyDescent="0.2"/>
    <row r="37727" ht="12.75" hidden="1" customHeight="1" x14ac:dyDescent="0.2"/>
    <row r="37728" ht="12.75" hidden="1" customHeight="1" x14ac:dyDescent="0.2"/>
    <row r="37729" ht="12.75" hidden="1" customHeight="1" x14ac:dyDescent="0.2"/>
    <row r="37730" ht="12.75" hidden="1" customHeight="1" x14ac:dyDescent="0.2"/>
    <row r="37731" ht="12.75" hidden="1" customHeight="1" x14ac:dyDescent="0.2"/>
    <row r="37732" ht="12.75" hidden="1" customHeight="1" x14ac:dyDescent="0.2"/>
    <row r="37733" ht="12.75" hidden="1" customHeight="1" x14ac:dyDescent="0.2"/>
    <row r="37734" ht="12.75" hidden="1" customHeight="1" x14ac:dyDescent="0.2"/>
    <row r="37735" ht="12.75" hidden="1" customHeight="1" x14ac:dyDescent="0.2"/>
    <row r="37736" ht="12.75" hidden="1" customHeight="1" x14ac:dyDescent="0.2"/>
    <row r="37737" ht="12.75" hidden="1" customHeight="1" x14ac:dyDescent="0.2"/>
    <row r="37738" ht="12.75" hidden="1" customHeight="1" x14ac:dyDescent="0.2"/>
    <row r="37739" ht="12.75" hidden="1" customHeight="1" x14ac:dyDescent="0.2"/>
    <row r="37740" ht="12.75" hidden="1" customHeight="1" x14ac:dyDescent="0.2"/>
    <row r="37741" ht="12.75" hidden="1" customHeight="1" x14ac:dyDescent="0.2"/>
    <row r="37742" ht="12.75" hidden="1" customHeight="1" x14ac:dyDescent="0.2"/>
    <row r="37743" ht="12.75" hidden="1" customHeight="1" x14ac:dyDescent="0.2"/>
    <row r="37744" ht="12.75" hidden="1" customHeight="1" x14ac:dyDescent="0.2"/>
    <row r="37745" ht="12.75" hidden="1" customHeight="1" x14ac:dyDescent="0.2"/>
    <row r="37746" ht="12.75" hidden="1" customHeight="1" x14ac:dyDescent="0.2"/>
    <row r="37747" ht="12.75" hidden="1" customHeight="1" x14ac:dyDescent="0.2"/>
    <row r="37748" ht="12.75" hidden="1" customHeight="1" x14ac:dyDescent="0.2"/>
    <row r="37749" ht="12.75" hidden="1" customHeight="1" x14ac:dyDescent="0.2"/>
    <row r="37750" ht="12.75" hidden="1" customHeight="1" x14ac:dyDescent="0.2"/>
    <row r="37751" ht="12.75" hidden="1" customHeight="1" x14ac:dyDescent="0.2"/>
    <row r="37752" ht="12.75" hidden="1" customHeight="1" x14ac:dyDescent="0.2"/>
    <row r="37753" ht="12.75" hidden="1" customHeight="1" x14ac:dyDescent="0.2"/>
    <row r="37754" ht="12.75" hidden="1" customHeight="1" x14ac:dyDescent="0.2"/>
    <row r="37755" ht="12.75" hidden="1" customHeight="1" x14ac:dyDescent="0.2"/>
    <row r="37756" ht="12.75" hidden="1" customHeight="1" x14ac:dyDescent="0.2"/>
    <row r="37757" ht="12.75" hidden="1" customHeight="1" x14ac:dyDescent="0.2"/>
    <row r="37758" ht="12.75" hidden="1" customHeight="1" x14ac:dyDescent="0.2"/>
    <row r="37759" ht="12.75" hidden="1" customHeight="1" x14ac:dyDescent="0.2"/>
    <row r="37760" ht="12.75" hidden="1" customHeight="1" x14ac:dyDescent="0.2"/>
    <row r="37761" ht="12.75" hidden="1" customHeight="1" x14ac:dyDescent="0.2"/>
    <row r="37762" ht="12.75" hidden="1" customHeight="1" x14ac:dyDescent="0.2"/>
    <row r="37763" ht="12.75" hidden="1" customHeight="1" x14ac:dyDescent="0.2"/>
    <row r="37764" ht="12.75" hidden="1" customHeight="1" x14ac:dyDescent="0.2"/>
    <row r="37765" ht="12.75" hidden="1" customHeight="1" x14ac:dyDescent="0.2"/>
    <row r="37766" ht="12.75" hidden="1" customHeight="1" x14ac:dyDescent="0.2"/>
    <row r="37767" ht="12.75" hidden="1" customHeight="1" x14ac:dyDescent="0.2"/>
    <row r="37768" ht="12.75" hidden="1" customHeight="1" x14ac:dyDescent="0.2"/>
    <row r="37769" ht="12.75" hidden="1" customHeight="1" x14ac:dyDescent="0.2"/>
    <row r="37770" ht="12.75" hidden="1" customHeight="1" x14ac:dyDescent="0.2"/>
    <row r="37771" ht="12.75" hidden="1" customHeight="1" x14ac:dyDescent="0.2"/>
    <row r="37772" ht="12.75" hidden="1" customHeight="1" x14ac:dyDescent="0.2"/>
    <row r="37773" ht="12.75" hidden="1" customHeight="1" x14ac:dyDescent="0.2"/>
    <row r="37774" ht="12.75" hidden="1" customHeight="1" x14ac:dyDescent="0.2"/>
    <row r="37775" ht="12.75" hidden="1" customHeight="1" x14ac:dyDescent="0.2"/>
    <row r="37776" ht="12.75" hidden="1" customHeight="1" x14ac:dyDescent="0.2"/>
    <row r="37777" ht="12.75" hidden="1" customHeight="1" x14ac:dyDescent="0.2"/>
    <row r="37778" ht="12.75" hidden="1" customHeight="1" x14ac:dyDescent="0.2"/>
    <row r="37779" ht="12.75" hidden="1" customHeight="1" x14ac:dyDescent="0.2"/>
    <row r="37780" ht="12.75" hidden="1" customHeight="1" x14ac:dyDescent="0.2"/>
    <row r="37781" ht="12.75" hidden="1" customHeight="1" x14ac:dyDescent="0.2"/>
    <row r="37782" ht="12.75" hidden="1" customHeight="1" x14ac:dyDescent="0.2"/>
    <row r="37783" ht="12.75" hidden="1" customHeight="1" x14ac:dyDescent="0.2"/>
    <row r="37784" ht="12.75" hidden="1" customHeight="1" x14ac:dyDescent="0.2"/>
    <row r="37785" ht="12.75" hidden="1" customHeight="1" x14ac:dyDescent="0.2"/>
    <row r="37786" ht="12.75" hidden="1" customHeight="1" x14ac:dyDescent="0.2"/>
    <row r="37787" ht="12.75" hidden="1" customHeight="1" x14ac:dyDescent="0.2"/>
    <row r="37788" ht="12.75" hidden="1" customHeight="1" x14ac:dyDescent="0.2"/>
    <row r="37789" ht="12.75" hidden="1" customHeight="1" x14ac:dyDescent="0.2"/>
    <row r="37790" ht="12.75" hidden="1" customHeight="1" x14ac:dyDescent="0.2"/>
    <row r="37791" ht="12.75" hidden="1" customHeight="1" x14ac:dyDescent="0.2"/>
    <row r="37792" ht="12.75" hidden="1" customHeight="1" x14ac:dyDescent="0.2"/>
    <row r="37793" ht="12.75" hidden="1" customHeight="1" x14ac:dyDescent="0.2"/>
    <row r="37794" ht="12.75" hidden="1" customHeight="1" x14ac:dyDescent="0.2"/>
    <row r="37795" ht="12.75" hidden="1" customHeight="1" x14ac:dyDescent="0.2"/>
    <row r="37796" ht="12.75" hidden="1" customHeight="1" x14ac:dyDescent="0.2"/>
    <row r="37797" ht="12.75" hidden="1" customHeight="1" x14ac:dyDescent="0.2"/>
    <row r="37798" ht="12.75" hidden="1" customHeight="1" x14ac:dyDescent="0.2"/>
    <row r="37799" ht="12.75" hidden="1" customHeight="1" x14ac:dyDescent="0.2"/>
    <row r="37800" ht="12.75" hidden="1" customHeight="1" x14ac:dyDescent="0.2"/>
    <row r="37801" ht="12.75" hidden="1" customHeight="1" x14ac:dyDescent="0.2"/>
    <row r="37802" ht="12.75" hidden="1" customHeight="1" x14ac:dyDescent="0.2"/>
    <row r="37803" ht="12.75" hidden="1" customHeight="1" x14ac:dyDescent="0.2"/>
    <row r="37804" ht="12.75" hidden="1" customHeight="1" x14ac:dyDescent="0.2"/>
    <row r="37805" ht="12.75" hidden="1" customHeight="1" x14ac:dyDescent="0.2"/>
    <row r="37806" ht="12.75" hidden="1" customHeight="1" x14ac:dyDescent="0.2"/>
    <row r="37807" ht="12.75" hidden="1" customHeight="1" x14ac:dyDescent="0.2"/>
    <row r="37808" ht="12.75" hidden="1" customHeight="1" x14ac:dyDescent="0.2"/>
    <row r="37809" ht="12.75" hidden="1" customHeight="1" x14ac:dyDescent="0.2"/>
    <row r="37810" ht="12.75" hidden="1" customHeight="1" x14ac:dyDescent="0.2"/>
    <row r="37811" ht="12.75" hidden="1" customHeight="1" x14ac:dyDescent="0.2"/>
    <row r="37812" ht="12.75" hidden="1" customHeight="1" x14ac:dyDescent="0.2"/>
    <row r="37813" ht="12.75" hidden="1" customHeight="1" x14ac:dyDescent="0.2"/>
    <row r="37814" ht="12.75" hidden="1" customHeight="1" x14ac:dyDescent="0.2"/>
    <row r="37815" ht="12.75" hidden="1" customHeight="1" x14ac:dyDescent="0.2"/>
    <row r="37816" ht="12.75" hidden="1" customHeight="1" x14ac:dyDescent="0.2"/>
    <row r="37817" ht="12.75" hidden="1" customHeight="1" x14ac:dyDescent="0.2"/>
    <row r="37818" ht="12.75" hidden="1" customHeight="1" x14ac:dyDescent="0.2"/>
    <row r="37819" ht="12.75" hidden="1" customHeight="1" x14ac:dyDescent="0.2"/>
    <row r="37820" ht="12.75" hidden="1" customHeight="1" x14ac:dyDescent="0.2"/>
    <row r="37821" ht="12.75" hidden="1" customHeight="1" x14ac:dyDescent="0.2"/>
    <row r="37822" ht="12.75" hidden="1" customHeight="1" x14ac:dyDescent="0.2"/>
    <row r="37823" ht="12.75" hidden="1" customHeight="1" x14ac:dyDescent="0.2"/>
    <row r="37824" ht="12.75" hidden="1" customHeight="1" x14ac:dyDescent="0.2"/>
    <row r="37825" ht="12.75" hidden="1" customHeight="1" x14ac:dyDescent="0.2"/>
    <row r="37826" ht="12.75" hidden="1" customHeight="1" x14ac:dyDescent="0.2"/>
    <row r="37827" ht="12.75" hidden="1" customHeight="1" x14ac:dyDescent="0.2"/>
    <row r="37828" ht="12.75" hidden="1" customHeight="1" x14ac:dyDescent="0.2"/>
    <row r="37829" ht="12.75" hidden="1" customHeight="1" x14ac:dyDescent="0.2"/>
    <row r="37830" ht="12.75" hidden="1" customHeight="1" x14ac:dyDescent="0.2"/>
    <row r="37831" ht="12.75" hidden="1" customHeight="1" x14ac:dyDescent="0.2"/>
    <row r="37832" ht="12.75" hidden="1" customHeight="1" x14ac:dyDescent="0.2"/>
    <row r="37833" ht="12.75" hidden="1" customHeight="1" x14ac:dyDescent="0.2"/>
    <row r="37834" ht="12.75" hidden="1" customHeight="1" x14ac:dyDescent="0.2"/>
    <row r="37835" ht="12.75" hidden="1" customHeight="1" x14ac:dyDescent="0.2"/>
    <row r="37836" ht="12.75" hidden="1" customHeight="1" x14ac:dyDescent="0.2"/>
    <row r="37837" ht="12.75" hidden="1" customHeight="1" x14ac:dyDescent="0.2"/>
    <row r="37838" ht="12.75" hidden="1" customHeight="1" x14ac:dyDescent="0.2"/>
    <row r="37839" ht="12.75" hidden="1" customHeight="1" x14ac:dyDescent="0.2"/>
    <row r="37840" ht="12.75" hidden="1" customHeight="1" x14ac:dyDescent="0.2"/>
    <row r="37841" ht="12.75" hidden="1" customHeight="1" x14ac:dyDescent="0.2"/>
    <row r="37842" ht="12.75" hidden="1" customHeight="1" x14ac:dyDescent="0.2"/>
    <row r="37843" ht="12.75" hidden="1" customHeight="1" x14ac:dyDescent="0.2"/>
    <row r="37844" ht="12.75" hidden="1" customHeight="1" x14ac:dyDescent="0.2"/>
    <row r="37845" ht="12.75" hidden="1" customHeight="1" x14ac:dyDescent="0.2"/>
    <row r="37846" ht="12.75" hidden="1" customHeight="1" x14ac:dyDescent="0.2"/>
    <row r="37847" ht="12.75" hidden="1" customHeight="1" x14ac:dyDescent="0.2"/>
    <row r="37848" ht="12.75" hidden="1" customHeight="1" x14ac:dyDescent="0.2"/>
    <row r="37849" ht="12.75" hidden="1" customHeight="1" x14ac:dyDescent="0.2"/>
    <row r="37850" ht="12.75" hidden="1" customHeight="1" x14ac:dyDescent="0.2"/>
    <row r="37851" ht="12.75" hidden="1" customHeight="1" x14ac:dyDescent="0.2"/>
    <row r="37852" ht="12.75" hidden="1" customHeight="1" x14ac:dyDescent="0.2"/>
    <row r="37853" ht="12.75" hidden="1" customHeight="1" x14ac:dyDescent="0.2"/>
    <row r="37854" ht="12.75" hidden="1" customHeight="1" x14ac:dyDescent="0.2"/>
    <row r="37855" ht="12.75" hidden="1" customHeight="1" x14ac:dyDescent="0.2"/>
    <row r="37856" ht="12.75" hidden="1" customHeight="1" x14ac:dyDescent="0.2"/>
    <row r="37857" ht="12.75" hidden="1" customHeight="1" x14ac:dyDescent="0.2"/>
    <row r="37858" ht="12.75" hidden="1" customHeight="1" x14ac:dyDescent="0.2"/>
    <row r="37859" ht="12.75" hidden="1" customHeight="1" x14ac:dyDescent="0.2"/>
    <row r="37860" ht="12.75" hidden="1" customHeight="1" x14ac:dyDescent="0.2"/>
    <row r="37861" ht="12.75" hidden="1" customHeight="1" x14ac:dyDescent="0.2"/>
    <row r="37862" ht="12.75" hidden="1" customHeight="1" x14ac:dyDescent="0.2"/>
    <row r="37863" ht="12.75" hidden="1" customHeight="1" x14ac:dyDescent="0.2"/>
    <row r="37864" ht="12.75" hidden="1" customHeight="1" x14ac:dyDescent="0.2"/>
    <row r="37865" ht="12.75" hidden="1" customHeight="1" x14ac:dyDescent="0.2"/>
    <row r="37866" ht="12.75" hidden="1" customHeight="1" x14ac:dyDescent="0.2"/>
    <row r="37867" ht="12.75" hidden="1" customHeight="1" x14ac:dyDescent="0.2"/>
    <row r="37868" ht="12.75" hidden="1" customHeight="1" x14ac:dyDescent="0.2"/>
    <row r="37869" ht="12.75" hidden="1" customHeight="1" x14ac:dyDescent="0.2"/>
    <row r="37870" ht="12.75" hidden="1" customHeight="1" x14ac:dyDescent="0.2"/>
    <row r="37871" ht="12.75" hidden="1" customHeight="1" x14ac:dyDescent="0.2"/>
    <row r="37872" ht="12.75" hidden="1" customHeight="1" x14ac:dyDescent="0.2"/>
    <row r="37873" ht="12.75" hidden="1" customHeight="1" x14ac:dyDescent="0.2"/>
    <row r="37874" ht="12.75" hidden="1" customHeight="1" x14ac:dyDescent="0.2"/>
    <row r="37875" ht="12.75" hidden="1" customHeight="1" x14ac:dyDescent="0.2"/>
    <row r="37876" ht="12.75" hidden="1" customHeight="1" x14ac:dyDescent="0.2"/>
    <row r="37877" ht="12.75" hidden="1" customHeight="1" x14ac:dyDescent="0.2"/>
    <row r="37878" ht="12.75" hidden="1" customHeight="1" x14ac:dyDescent="0.2"/>
    <row r="37879" ht="12.75" hidden="1" customHeight="1" x14ac:dyDescent="0.2"/>
    <row r="37880" ht="12.75" hidden="1" customHeight="1" x14ac:dyDescent="0.2"/>
    <row r="37881" ht="12.75" hidden="1" customHeight="1" x14ac:dyDescent="0.2"/>
    <row r="37882" ht="12.75" hidden="1" customHeight="1" x14ac:dyDescent="0.2"/>
    <row r="37883" ht="12.75" hidden="1" customHeight="1" x14ac:dyDescent="0.2"/>
    <row r="37884" ht="12.75" hidden="1" customHeight="1" x14ac:dyDescent="0.2"/>
    <row r="37885" ht="12.75" hidden="1" customHeight="1" x14ac:dyDescent="0.2"/>
    <row r="37886" ht="12.75" hidden="1" customHeight="1" x14ac:dyDescent="0.2"/>
    <row r="37887" ht="12.75" hidden="1" customHeight="1" x14ac:dyDescent="0.2"/>
    <row r="37888" ht="12.75" hidden="1" customHeight="1" x14ac:dyDescent="0.2"/>
    <row r="37889" ht="12.75" hidden="1" customHeight="1" x14ac:dyDescent="0.2"/>
    <row r="37890" ht="12.75" hidden="1" customHeight="1" x14ac:dyDescent="0.2"/>
    <row r="37891" ht="12.75" hidden="1" customHeight="1" x14ac:dyDescent="0.2"/>
    <row r="37892" ht="12.75" hidden="1" customHeight="1" x14ac:dyDescent="0.2"/>
    <row r="37893" ht="12.75" hidden="1" customHeight="1" x14ac:dyDescent="0.2"/>
    <row r="37894" ht="12.75" hidden="1" customHeight="1" x14ac:dyDescent="0.2"/>
    <row r="37895" ht="12.75" hidden="1" customHeight="1" x14ac:dyDescent="0.2"/>
    <row r="37896" ht="12.75" hidden="1" customHeight="1" x14ac:dyDescent="0.2"/>
    <row r="37897" ht="12.75" hidden="1" customHeight="1" x14ac:dyDescent="0.2"/>
    <row r="37898" ht="12.75" hidden="1" customHeight="1" x14ac:dyDescent="0.2"/>
    <row r="37899" ht="12.75" hidden="1" customHeight="1" x14ac:dyDescent="0.2"/>
    <row r="37900" ht="12.75" hidden="1" customHeight="1" x14ac:dyDescent="0.2"/>
    <row r="37901" ht="12.75" hidden="1" customHeight="1" x14ac:dyDescent="0.2"/>
    <row r="37902" ht="12.75" hidden="1" customHeight="1" x14ac:dyDescent="0.2"/>
    <row r="37903" ht="12.75" hidden="1" customHeight="1" x14ac:dyDescent="0.2"/>
    <row r="37904" ht="12.75" hidden="1" customHeight="1" x14ac:dyDescent="0.2"/>
    <row r="37905" ht="12.75" hidden="1" customHeight="1" x14ac:dyDescent="0.2"/>
    <row r="37906" ht="12.75" hidden="1" customHeight="1" x14ac:dyDescent="0.2"/>
    <row r="37907" ht="12.75" hidden="1" customHeight="1" x14ac:dyDescent="0.2"/>
    <row r="37908" ht="12.75" hidden="1" customHeight="1" x14ac:dyDescent="0.2"/>
    <row r="37909" ht="12.75" hidden="1" customHeight="1" x14ac:dyDescent="0.2"/>
    <row r="37910" ht="12.75" hidden="1" customHeight="1" x14ac:dyDescent="0.2"/>
    <row r="37911" ht="12.75" hidden="1" customHeight="1" x14ac:dyDescent="0.2"/>
    <row r="37912" ht="12.75" hidden="1" customHeight="1" x14ac:dyDescent="0.2"/>
    <row r="37913" ht="12.75" hidden="1" customHeight="1" x14ac:dyDescent="0.2"/>
    <row r="37914" ht="12.75" hidden="1" customHeight="1" x14ac:dyDescent="0.2"/>
    <row r="37915" ht="12.75" hidden="1" customHeight="1" x14ac:dyDescent="0.2"/>
    <row r="37916" ht="12.75" hidden="1" customHeight="1" x14ac:dyDescent="0.2"/>
    <row r="37917" ht="12.75" hidden="1" customHeight="1" x14ac:dyDescent="0.2"/>
    <row r="37918" ht="12.75" hidden="1" customHeight="1" x14ac:dyDescent="0.2"/>
    <row r="37919" ht="12.75" hidden="1" customHeight="1" x14ac:dyDescent="0.2"/>
    <row r="37920" ht="12.75" hidden="1" customHeight="1" x14ac:dyDescent="0.2"/>
    <row r="37921" ht="12.75" hidden="1" customHeight="1" x14ac:dyDescent="0.2"/>
    <row r="37922" ht="12.75" hidden="1" customHeight="1" x14ac:dyDescent="0.2"/>
    <row r="37923" ht="12.75" hidden="1" customHeight="1" x14ac:dyDescent="0.2"/>
    <row r="37924" ht="12.75" hidden="1" customHeight="1" x14ac:dyDescent="0.2"/>
    <row r="37925" ht="12.75" hidden="1" customHeight="1" x14ac:dyDescent="0.2"/>
    <row r="37926" ht="12.75" hidden="1" customHeight="1" x14ac:dyDescent="0.2"/>
    <row r="37927" ht="12.75" hidden="1" customHeight="1" x14ac:dyDescent="0.2"/>
    <row r="37928" ht="12.75" hidden="1" customHeight="1" x14ac:dyDescent="0.2"/>
    <row r="37929" ht="12.75" hidden="1" customHeight="1" x14ac:dyDescent="0.2"/>
    <row r="37930" ht="12.75" hidden="1" customHeight="1" x14ac:dyDescent="0.2"/>
    <row r="37931" ht="12.75" hidden="1" customHeight="1" x14ac:dyDescent="0.2"/>
    <row r="37932" ht="12.75" hidden="1" customHeight="1" x14ac:dyDescent="0.2"/>
    <row r="37933" ht="12.75" hidden="1" customHeight="1" x14ac:dyDescent="0.2"/>
    <row r="37934" ht="12.75" hidden="1" customHeight="1" x14ac:dyDescent="0.2"/>
    <row r="37935" ht="12.75" hidden="1" customHeight="1" x14ac:dyDescent="0.2"/>
    <row r="37936" ht="12.75" hidden="1" customHeight="1" x14ac:dyDescent="0.2"/>
    <row r="37937" ht="12.75" hidden="1" customHeight="1" x14ac:dyDescent="0.2"/>
    <row r="37938" ht="12.75" hidden="1" customHeight="1" x14ac:dyDescent="0.2"/>
    <row r="37939" ht="12.75" hidden="1" customHeight="1" x14ac:dyDescent="0.2"/>
    <row r="37940" ht="12.75" hidden="1" customHeight="1" x14ac:dyDescent="0.2"/>
    <row r="37941" ht="12.75" hidden="1" customHeight="1" x14ac:dyDescent="0.2"/>
    <row r="37942" ht="12.75" hidden="1" customHeight="1" x14ac:dyDescent="0.2"/>
    <row r="37943" ht="12.75" hidden="1" customHeight="1" x14ac:dyDescent="0.2"/>
    <row r="37944" ht="12.75" hidden="1" customHeight="1" x14ac:dyDescent="0.2"/>
    <row r="37945" ht="12.75" hidden="1" customHeight="1" x14ac:dyDescent="0.2"/>
    <row r="37946" ht="12.75" hidden="1" customHeight="1" x14ac:dyDescent="0.2"/>
    <row r="37947" ht="12.75" hidden="1" customHeight="1" x14ac:dyDescent="0.2"/>
    <row r="37948" ht="12.75" hidden="1" customHeight="1" x14ac:dyDescent="0.2"/>
    <row r="37949" ht="12.75" hidden="1" customHeight="1" x14ac:dyDescent="0.2"/>
    <row r="37950" ht="12.75" hidden="1" customHeight="1" x14ac:dyDescent="0.2"/>
    <row r="37951" ht="12.75" hidden="1" customHeight="1" x14ac:dyDescent="0.2"/>
    <row r="37952" ht="12.75" hidden="1" customHeight="1" x14ac:dyDescent="0.2"/>
    <row r="37953" ht="12.75" hidden="1" customHeight="1" x14ac:dyDescent="0.2"/>
    <row r="37954" ht="12.75" hidden="1" customHeight="1" x14ac:dyDescent="0.2"/>
    <row r="37955" ht="12.75" hidden="1" customHeight="1" x14ac:dyDescent="0.2"/>
    <row r="37956" ht="12.75" hidden="1" customHeight="1" x14ac:dyDescent="0.2"/>
    <row r="37957" ht="12.75" hidden="1" customHeight="1" x14ac:dyDescent="0.2"/>
    <row r="37958" ht="12.75" hidden="1" customHeight="1" x14ac:dyDescent="0.2"/>
    <row r="37959" ht="12.75" hidden="1" customHeight="1" x14ac:dyDescent="0.2"/>
    <row r="37960" ht="12.75" hidden="1" customHeight="1" x14ac:dyDescent="0.2"/>
    <row r="37961" ht="12.75" hidden="1" customHeight="1" x14ac:dyDescent="0.2"/>
    <row r="37962" ht="12.75" hidden="1" customHeight="1" x14ac:dyDescent="0.2"/>
    <row r="37963" ht="12.75" hidden="1" customHeight="1" x14ac:dyDescent="0.2"/>
    <row r="37964" ht="12.75" hidden="1" customHeight="1" x14ac:dyDescent="0.2"/>
    <row r="37965" ht="12.75" hidden="1" customHeight="1" x14ac:dyDescent="0.2"/>
    <row r="37966" ht="12.75" hidden="1" customHeight="1" x14ac:dyDescent="0.2"/>
    <row r="37967" ht="12.75" hidden="1" customHeight="1" x14ac:dyDescent="0.2"/>
    <row r="37968" ht="12.75" hidden="1" customHeight="1" x14ac:dyDescent="0.2"/>
    <row r="37969" ht="12.75" hidden="1" customHeight="1" x14ac:dyDescent="0.2"/>
    <row r="37970" ht="12.75" hidden="1" customHeight="1" x14ac:dyDescent="0.2"/>
    <row r="37971" ht="12.75" hidden="1" customHeight="1" x14ac:dyDescent="0.2"/>
    <row r="37972" ht="12.75" hidden="1" customHeight="1" x14ac:dyDescent="0.2"/>
    <row r="37973" ht="12.75" hidden="1" customHeight="1" x14ac:dyDescent="0.2"/>
    <row r="37974" ht="12.75" hidden="1" customHeight="1" x14ac:dyDescent="0.2"/>
    <row r="37975" ht="12.75" hidden="1" customHeight="1" x14ac:dyDescent="0.2"/>
    <row r="37976" ht="12.75" hidden="1" customHeight="1" x14ac:dyDescent="0.2"/>
    <row r="37977" ht="12.75" hidden="1" customHeight="1" x14ac:dyDescent="0.2"/>
    <row r="37978" ht="12.75" hidden="1" customHeight="1" x14ac:dyDescent="0.2"/>
    <row r="37979" ht="12.75" hidden="1" customHeight="1" x14ac:dyDescent="0.2"/>
    <row r="37980" ht="12.75" hidden="1" customHeight="1" x14ac:dyDescent="0.2"/>
    <row r="37981" ht="12.75" hidden="1" customHeight="1" x14ac:dyDescent="0.2"/>
    <row r="37982" ht="12.75" hidden="1" customHeight="1" x14ac:dyDescent="0.2"/>
    <row r="37983" ht="12.75" hidden="1" customHeight="1" x14ac:dyDescent="0.2"/>
    <row r="37984" ht="12.75" hidden="1" customHeight="1" x14ac:dyDescent="0.2"/>
    <row r="37985" ht="12.75" hidden="1" customHeight="1" x14ac:dyDescent="0.2"/>
    <row r="37986" ht="12.75" hidden="1" customHeight="1" x14ac:dyDescent="0.2"/>
    <row r="37987" ht="12.75" hidden="1" customHeight="1" x14ac:dyDescent="0.2"/>
    <row r="37988" ht="12.75" hidden="1" customHeight="1" x14ac:dyDescent="0.2"/>
    <row r="37989" ht="12.75" hidden="1" customHeight="1" x14ac:dyDescent="0.2"/>
    <row r="37990" ht="12.75" hidden="1" customHeight="1" x14ac:dyDescent="0.2"/>
    <row r="37991" ht="12.75" hidden="1" customHeight="1" x14ac:dyDescent="0.2"/>
    <row r="37992" ht="12.75" hidden="1" customHeight="1" x14ac:dyDescent="0.2"/>
    <row r="37993" ht="12.75" hidden="1" customHeight="1" x14ac:dyDescent="0.2"/>
    <row r="37994" ht="12.75" hidden="1" customHeight="1" x14ac:dyDescent="0.2"/>
    <row r="37995" ht="12.75" hidden="1" customHeight="1" x14ac:dyDescent="0.2"/>
    <row r="37996" ht="12.75" hidden="1" customHeight="1" x14ac:dyDescent="0.2"/>
    <row r="37997" ht="12.75" hidden="1" customHeight="1" x14ac:dyDescent="0.2"/>
    <row r="37998" ht="12.75" hidden="1" customHeight="1" x14ac:dyDescent="0.2"/>
    <row r="37999" ht="12.75" hidden="1" customHeight="1" x14ac:dyDescent="0.2"/>
    <row r="38000" ht="12.75" hidden="1" customHeight="1" x14ac:dyDescent="0.2"/>
    <row r="38001" ht="12.75" hidden="1" customHeight="1" x14ac:dyDescent="0.2"/>
    <row r="38002" ht="12.75" hidden="1" customHeight="1" x14ac:dyDescent="0.2"/>
    <row r="38003" ht="12.75" hidden="1" customHeight="1" x14ac:dyDescent="0.2"/>
    <row r="38004" ht="12.75" hidden="1" customHeight="1" x14ac:dyDescent="0.2"/>
    <row r="38005" ht="12.75" hidden="1" customHeight="1" x14ac:dyDescent="0.2"/>
    <row r="38006" ht="12.75" hidden="1" customHeight="1" x14ac:dyDescent="0.2"/>
    <row r="38007" ht="12.75" hidden="1" customHeight="1" x14ac:dyDescent="0.2"/>
    <row r="38008" ht="12.75" hidden="1" customHeight="1" x14ac:dyDescent="0.2"/>
    <row r="38009" ht="12.75" hidden="1" customHeight="1" x14ac:dyDescent="0.2"/>
    <row r="38010" ht="12.75" hidden="1" customHeight="1" x14ac:dyDescent="0.2"/>
    <row r="38011" ht="12.75" hidden="1" customHeight="1" x14ac:dyDescent="0.2"/>
    <row r="38012" ht="12.75" hidden="1" customHeight="1" x14ac:dyDescent="0.2"/>
    <row r="38013" ht="12.75" hidden="1" customHeight="1" x14ac:dyDescent="0.2"/>
    <row r="38014" ht="12.75" hidden="1" customHeight="1" x14ac:dyDescent="0.2"/>
    <row r="38015" ht="12.75" hidden="1" customHeight="1" x14ac:dyDescent="0.2"/>
    <row r="38016" ht="12.75" hidden="1" customHeight="1" x14ac:dyDescent="0.2"/>
    <row r="38017" ht="12.75" hidden="1" customHeight="1" x14ac:dyDescent="0.2"/>
    <row r="38018" ht="12.75" hidden="1" customHeight="1" x14ac:dyDescent="0.2"/>
    <row r="38019" ht="12.75" hidden="1" customHeight="1" x14ac:dyDescent="0.2"/>
    <row r="38020" ht="12.75" hidden="1" customHeight="1" x14ac:dyDescent="0.2"/>
    <row r="38021" ht="12.75" hidden="1" customHeight="1" x14ac:dyDescent="0.2"/>
    <row r="38022" ht="12.75" hidden="1" customHeight="1" x14ac:dyDescent="0.2"/>
    <row r="38023" ht="12.75" hidden="1" customHeight="1" x14ac:dyDescent="0.2"/>
    <row r="38024" ht="12.75" hidden="1" customHeight="1" x14ac:dyDescent="0.2"/>
    <row r="38025" ht="12.75" hidden="1" customHeight="1" x14ac:dyDescent="0.2"/>
    <row r="38026" ht="12.75" hidden="1" customHeight="1" x14ac:dyDescent="0.2"/>
    <row r="38027" ht="12.75" hidden="1" customHeight="1" x14ac:dyDescent="0.2"/>
    <row r="38028" ht="12.75" hidden="1" customHeight="1" x14ac:dyDescent="0.2"/>
    <row r="38029" ht="12.75" hidden="1" customHeight="1" x14ac:dyDescent="0.2"/>
    <row r="38030" ht="12.75" hidden="1" customHeight="1" x14ac:dyDescent="0.2"/>
    <row r="38031" ht="12.75" hidden="1" customHeight="1" x14ac:dyDescent="0.2"/>
    <row r="38032" ht="12.75" hidden="1" customHeight="1" x14ac:dyDescent="0.2"/>
    <row r="38033" ht="12.75" hidden="1" customHeight="1" x14ac:dyDescent="0.2"/>
    <row r="38034" ht="12.75" hidden="1" customHeight="1" x14ac:dyDescent="0.2"/>
    <row r="38035" ht="12.75" hidden="1" customHeight="1" x14ac:dyDescent="0.2"/>
    <row r="38036" ht="12.75" hidden="1" customHeight="1" x14ac:dyDescent="0.2"/>
    <row r="38037" ht="12.75" hidden="1" customHeight="1" x14ac:dyDescent="0.2"/>
    <row r="38038" ht="12.75" hidden="1" customHeight="1" x14ac:dyDescent="0.2"/>
    <row r="38039" ht="12.75" hidden="1" customHeight="1" x14ac:dyDescent="0.2"/>
    <row r="38040" ht="12.75" hidden="1" customHeight="1" x14ac:dyDescent="0.2"/>
    <row r="38041" ht="12.75" hidden="1" customHeight="1" x14ac:dyDescent="0.2"/>
    <row r="38042" ht="12.75" hidden="1" customHeight="1" x14ac:dyDescent="0.2"/>
    <row r="38043" ht="12.75" hidden="1" customHeight="1" x14ac:dyDescent="0.2"/>
    <row r="38044" ht="12.75" hidden="1" customHeight="1" x14ac:dyDescent="0.2"/>
    <row r="38045" ht="12.75" hidden="1" customHeight="1" x14ac:dyDescent="0.2"/>
    <row r="38046" ht="12.75" hidden="1" customHeight="1" x14ac:dyDescent="0.2"/>
    <row r="38047" ht="12.75" hidden="1" customHeight="1" x14ac:dyDescent="0.2"/>
    <row r="38048" ht="12.75" hidden="1" customHeight="1" x14ac:dyDescent="0.2"/>
    <row r="38049" ht="12.75" hidden="1" customHeight="1" x14ac:dyDescent="0.2"/>
    <row r="38050" ht="12.75" hidden="1" customHeight="1" x14ac:dyDescent="0.2"/>
    <row r="38051" ht="12.75" hidden="1" customHeight="1" x14ac:dyDescent="0.2"/>
    <row r="38052" ht="12.75" hidden="1" customHeight="1" x14ac:dyDescent="0.2"/>
    <row r="38053" ht="12.75" hidden="1" customHeight="1" x14ac:dyDescent="0.2"/>
    <row r="38054" ht="12.75" hidden="1" customHeight="1" x14ac:dyDescent="0.2"/>
    <row r="38055" ht="12.75" hidden="1" customHeight="1" x14ac:dyDescent="0.2"/>
    <row r="38056" ht="12.75" hidden="1" customHeight="1" x14ac:dyDescent="0.2"/>
    <row r="38057" ht="12.75" hidden="1" customHeight="1" x14ac:dyDescent="0.2"/>
    <row r="38058" ht="12.75" hidden="1" customHeight="1" x14ac:dyDescent="0.2"/>
    <row r="38059" ht="12.75" hidden="1" customHeight="1" x14ac:dyDescent="0.2"/>
    <row r="38060" ht="12.75" hidden="1" customHeight="1" x14ac:dyDescent="0.2"/>
    <row r="38061" ht="12.75" hidden="1" customHeight="1" x14ac:dyDescent="0.2"/>
    <row r="38062" ht="12.75" hidden="1" customHeight="1" x14ac:dyDescent="0.2"/>
    <row r="38063" ht="12.75" hidden="1" customHeight="1" x14ac:dyDescent="0.2"/>
    <row r="38064" ht="12.75" hidden="1" customHeight="1" x14ac:dyDescent="0.2"/>
    <row r="38065" ht="12.75" hidden="1" customHeight="1" x14ac:dyDescent="0.2"/>
    <row r="38066" ht="12.75" hidden="1" customHeight="1" x14ac:dyDescent="0.2"/>
    <row r="38067" ht="12.75" hidden="1" customHeight="1" x14ac:dyDescent="0.2"/>
    <row r="38068" ht="12.75" hidden="1" customHeight="1" x14ac:dyDescent="0.2"/>
    <row r="38069" ht="12.75" hidden="1" customHeight="1" x14ac:dyDescent="0.2"/>
    <row r="38070" ht="12.75" hidden="1" customHeight="1" x14ac:dyDescent="0.2"/>
    <row r="38071" ht="12.75" hidden="1" customHeight="1" x14ac:dyDescent="0.2"/>
    <row r="38072" ht="12.75" hidden="1" customHeight="1" x14ac:dyDescent="0.2"/>
    <row r="38073" ht="12.75" hidden="1" customHeight="1" x14ac:dyDescent="0.2"/>
    <row r="38074" ht="12.75" hidden="1" customHeight="1" x14ac:dyDescent="0.2"/>
    <row r="38075" ht="12.75" hidden="1" customHeight="1" x14ac:dyDescent="0.2"/>
    <row r="38076" ht="12.75" hidden="1" customHeight="1" x14ac:dyDescent="0.2"/>
    <row r="38077" ht="12.75" hidden="1" customHeight="1" x14ac:dyDescent="0.2"/>
    <row r="38078" ht="12.75" hidden="1" customHeight="1" x14ac:dyDescent="0.2"/>
    <row r="38079" ht="12.75" hidden="1" customHeight="1" x14ac:dyDescent="0.2"/>
    <row r="38080" ht="12.75" hidden="1" customHeight="1" x14ac:dyDescent="0.2"/>
    <row r="38081" ht="12.75" hidden="1" customHeight="1" x14ac:dyDescent="0.2"/>
    <row r="38082" ht="12.75" hidden="1" customHeight="1" x14ac:dyDescent="0.2"/>
    <row r="38083" ht="12.75" hidden="1" customHeight="1" x14ac:dyDescent="0.2"/>
    <row r="38084" ht="12.75" hidden="1" customHeight="1" x14ac:dyDescent="0.2"/>
    <row r="38085" ht="12.75" hidden="1" customHeight="1" x14ac:dyDescent="0.2"/>
    <row r="38086" ht="12.75" hidden="1" customHeight="1" x14ac:dyDescent="0.2"/>
    <row r="38087" ht="12.75" hidden="1" customHeight="1" x14ac:dyDescent="0.2"/>
    <row r="38088" ht="12.75" hidden="1" customHeight="1" x14ac:dyDescent="0.2"/>
    <row r="38089" ht="12.75" hidden="1" customHeight="1" x14ac:dyDescent="0.2"/>
    <row r="38090" ht="12.75" hidden="1" customHeight="1" x14ac:dyDescent="0.2"/>
    <row r="38091" ht="12.75" hidden="1" customHeight="1" x14ac:dyDescent="0.2"/>
    <row r="38092" ht="12.75" hidden="1" customHeight="1" x14ac:dyDescent="0.2"/>
    <row r="38093" ht="12.75" hidden="1" customHeight="1" x14ac:dyDescent="0.2"/>
    <row r="38094" ht="12.75" hidden="1" customHeight="1" x14ac:dyDescent="0.2"/>
    <row r="38095" ht="12.75" hidden="1" customHeight="1" x14ac:dyDescent="0.2"/>
    <row r="38096" ht="12.75" hidden="1" customHeight="1" x14ac:dyDescent="0.2"/>
    <row r="38097" ht="12.75" hidden="1" customHeight="1" x14ac:dyDescent="0.2"/>
    <row r="38098" ht="12.75" hidden="1" customHeight="1" x14ac:dyDescent="0.2"/>
    <row r="38099" ht="12.75" hidden="1" customHeight="1" x14ac:dyDescent="0.2"/>
    <row r="38100" ht="12.75" hidden="1" customHeight="1" x14ac:dyDescent="0.2"/>
    <row r="38101" ht="12.75" hidden="1" customHeight="1" x14ac:dyDescent="0.2"/>
    <row r="38102" ht="12.75" hidden="1" customHeight="1" x14ac:dyDescent="0.2"/>
    <row r="38103" ht="12.75" hidden="1" customHeight="1" x14ac:dyDescent="0.2"/>
    <row r="38104" ht="12.75" hidden="1" customHeight="1" x14ac:dyDescent="0.2"/>
    <row r="38105" ht="12.75" hidden="1" customHeight="1" x14ac:dyDescent="0.2"/>
    <row r="38106" ht="12.75" hidden="1" customHeight="1" x14ac:dyDescent="0.2"/>
    <row r="38107" ht="12.75" hidden="1" customHeight="1" x14ac:dyDescent="0.2"/>
    <row r="38108" ht="12.75" hidden="1" customHeight="1" x14ac:dyDescent="0.2"/>
    <row r="38109" ht="12.75" hidden="1" customHeight="1" x14ac:dyDescent="0.2"/>
    <row r="38110" ht="12.75" hidden="1" customHeight="1" x14ac:dyDescent="0.2"/>
    <row r="38111" ht="12.75" hidden="1" customHeight="1" x14ac:dyDescent="0.2"/>
    <row r="38112" ht="12.75" hidden="1" customHeight="1" x14ac:dyDescent="0.2"/>
    <row r="38113" ht="12.75" hidden="1" customHeight="1" x14ac:dyDescent="0.2"/>
    <row r="38114" ht="12.75" hidden="1" customHeight="1" x14ac:dyDescent="0.2"/>
    <row r="38115" ht="12.75" hidden="1" customHeight="1" x14ac:dyDescent="0.2"/>
    <row r="38116" ht="12.75" hidden="1" customHeight="1" x14ac:dyDescent="0.2"/>
    <row r="38117" ht="12.75" hidden="1" customHeight="1" x14ac:dyDescent="0.2"/>
    <row r="38118" ht="12.75" hidden="1" customHeight="1" x14ac:dyDescent="0.2"/>
    <row r="38119" ht="12.75" hidden="1" customHeight="1" x14ac:dyDescent="0.2"/>
    <row r="38120" ht="12.75" hidden="1" customHeight="1" x14ac:dyDescent="0.2"/>
    <row r="38121" ht="12.75" hidden="1" customHeight="1" x14ac:dyDescent="0.2"/>
    <row r="38122" ht="12.75" hidden="1" customHeight="1" x14ac:dyDescent="0.2"/>
    <row r="38123" ht="12.75" hidden="1" customHeight="1" x14ac:dyDescent="0.2"/>
    <row r="38124" ht="12.75" hidden="1" customHeight="1" x14ac:dyDescent="0.2"/>
    <row r="38125" ht="12.75" hidden="1" customHeight="1" x14ac:dyDescent="0.2"/>
    <row r="38126" ht="12.75" hidden="1" customHeight="1" x14ac:dyDescent="0.2"/>
    <row r="38127" ht="12.75" hidden="1" customHeight="1" x14ac:dyDescent="0.2"/>
    <row r="38128" ht="12.75" hidden="1" customHeight="1" x14ac:dyDescent="0.2"/>
    <row r="38129" ht="12.75" hidden="1" customHeight="1" x14ac:dyDescent="0.2"/>
    <row r="38130" ht="12.75" hidden="1" customHeight="1" x14ac:dyDescent="0.2"/>
    <row r="38131" ht="12.75" hidden="1" customHeight="1" x14ac:dyDescent="0.2"/>
    <row r="38132" ht="12.75" hidden="1" customHeight="1" x14ac:dyDescent="0.2"/>
    <row r="38133" ht="12.75" hidden="1" customHeight="1" x14ac:dyDescent="0.2"/>
    <row r="38134" ht="12.75" hidden="1" customHeight="1" x14ac:dyDescent="0.2"/>
    <row r="38135" ht="12.75" hidden="1" customHeight="1" x14ac:dyDescent="0.2"/>
    <row r="38136" ht="12.75" hidden="1" customHeight="1" x14ac:dyDescent="0.2"/>
    <row r="38137" ht="12.75" hidden="1" customHeight="1" x14ac:dyDescent="0.2"/>
    <row r="38138" ht="12.75" hidden="1" customHeight="1" x14ac:dyDescent="0.2"/>
    <row r="38139" ht="12.75" hidden="1" customHeight="1" x14ac:dyDescent="0.2"/>
    <row r="38140" ht="12.75" hidden="1" customHeight="1" x14ac:dyDescent="0.2"/>
    <row r="38141" ht="12.75" hidden="1" customHeight="1" x14ac:dyDescent="0.2"/>
    <row r="38142" ht="12.75" hidden="1" customHeight="1" x14ac:dyDescent="0.2"/>
    <row r="38143" ht="12.75" hidden="1" customHeight="1" x14ac:dyDescent="0.2"/>
    <row r="38144" ht="12.75" hidden="1" customHeight="1" x14ac:dyDescent="0.2"/>
    <row r="38145" ht="12.75" hidden="1" customHeight="1" x14ac:dyDescent="0.2"/>
    <row r="38146" ht="12.75" hidden="1" customHeight="1" x14ac:dyDescent="0.2"/>
    <row r="38147" ht="12.75" hidden="1" customHeight="1" x14ac:dyDescent="0.2"/>
    <row r="38148" ht="12.75" hidden="1" customHeight="1" x14ac:dyDescent="0.2"/>
    <row r="38149" ht="12.75" hidden="1" customHeight="1" x14ac:dyDescent="0.2"/>
    <row r="38150" ht="12.75" hidden="1" customHeight="1" x14ac:dyDescent="0.2"/>
    <row r="38151" ht="12.75" hidden="1" customHeight="1" x14ac:dyDescent="0.2"/>
    <row r="38152" ht="12.75" hidden="1" customHeight="1" x14ac:dyDescent="0.2"/>
    <row r="38153" ht="12.75" hidden="1" customHeight="1" x14ac:dyDescent="0.2"/>
    <row r="38154" ht="12.75" hidden="1" customHeight="1" x14ac:dyDescent="0.2"/>
    <row r="38155" ht="12.75" hidden="1" customHeight="1" x14ac:dyDescent="0.2"/>
    <row r="38156" ht="12.75" hidden="1" customHeight="1" x14ac:dyDescent="0.2"/>
    <row r="38157" ht="12.75" hidden="1" customHeight="1" x14ac:dyDescent="0.2"/>
    <row r="38158" ht="12.75" hidden="1" customHeight="1" x14ac:dyDescent="0.2"/>
    <row r="38159" ht="12.75" hidden="1" customHeight="1" x14ac:dyDescent="0.2"/>
    <row r="38160" ht="12.75" hidden="1" customHeight="1" x14ac:dyDescent="0.2"/>
    <row r="38161" ht="12.75" hidden="1" customHeight="1" x14ac:dyDescent="0.2"/>
    <row r="38162" ht="12.75" hidden="1" customHeight="1" x14ac:dyDescent="0.2"/>
    <row r="38163" ht="12.75" hidden="1" customHeight="1" x14ac:dyDescent="0.2"/>
    <row r="38164" ht="12.75" hidden="1" customHeight="1" x14ac:dyDescent="0.2"/>
    <row r="38165" ht="12.75" hidden="1" customHeight="1" x14ac:dyDescent="0.2"/>
    <row r="38166" ht="12.75" hidden="1" customHeight="1" x14ac:dyDescent="0.2"/>
    <row r="38167" ht="12.75" hidden="1" customHeight="1" x14ac:dyDescent="0.2"/>
    <row r="38168" ht="12.75" hidden="1" customHeight="1" x14ac:dyDescent="0.2"/>
    <row r="38169" ht="12.75" hidden="1" customHeight="1" x14ac:dyDescent="0.2"/>
    <row r="38170" ht="12.75" hidden="1" customHeight="1" x14ac:dyDescent="0.2"/>
    <row r="38171" ht="12.75" hidden="1" customHeight="1" x14ac:dyDescent="0.2"/>
    <row r="38172" ht="12.75" hidden="1" customHeight="1" x14ac:dyDescent="0.2"/>
    <row r="38173" ht="12.75" hidden="1" customHeight="1" x14ac:dyDescent="0.2"/>
    <row r="38174" ht="12.75" hidden="1" customHeight="1" x14ac:dyDescent="0.2"/>
    <row r="38175" ht="12.75" hidden="1" customHeight="1" x14ac:dyDescent="0.2"/>
    <row r="38176" ht="12.75" hidden="1" customHeight="1" x14ac:dyDescent="0.2"/>
    <row r="38177" ht="12.75" hidden="1" customHeight="1" x14ac:dyDescent="0.2"/>
    <row r="38178" ht="12.75" hidden="1" customHeight="1" x14ac:dyDescent="0.2"/>
    <row r="38179" ht="12.75" hidden="1" customHeight="1" x14ac:dyDescent="0.2"/>
    <row r="38180" ht="12.75" hidden="1" customHeight="1" x14ac:dyDescent="0.2"/>
    <row r="38181" ht="12.75" hidden="1" customHeight="1" x14ac:dyDescent="0.2"/>
    <row r="38182" ht="12.75" hidden="1" customHeight="1" x14ac:dyDescent="0.2"/>
    <row r="38183" ht="12.75" hidden="1" customHeight="1" x14ac:dyDescent="0.2"/>
    <row r="38184" ht="12.75" hidden="1" customHeight="1" x14ac:dyDescent="0.2"/>
    <row r="38185" ht="12.75" hidden="1" customHeight="1" x14ac:dyDescent="0.2"/>
    <row r="38186" ht="12.75" hidden="1" customHeight="1" x14ac:dyDescent="0.2"/>
    <row r="38187" ht="12.75" hidden="1" customHeight="1" x14ac:dyDescent="0.2"/>
    <row r="38188" ht="12.75" hidden="1" customHeight="1" x14ac:dyDescent="0.2"/>
    <row r="38189" ht="12.75" hidden="1" customHeight="1" x14ac:dyDescent="0.2"/>
    <row r="38190" ht="12.75" hidden="1" customHeight="1" x14ac:dyDescent="0.2"/>
    <row r="38191" ht="12.75" hidden="1" customHeight="1" x14ac:dyDescent="0.2"/>
    <row r="38192" ht="12.75" hidden="1" customHeight="1" x14ac:dyDescent="0.2"/>
    <row r="38193" ht="12.75" hidden="1" customHeight="1" x14ac:dyDescent="0.2"/>
    <row r="38194" ht="12.75" hidden="1" customHeight="1" x14ac:dyDescent="0.2"/>
    <row r="38195" ht="12.75" hidden="1" customHeight="1" x14ac:dyDescent="0.2"/>
    <row r="38196" ht="12.75" hidden="1" customHeight="1" x14ac:dyDescent="0.2"/>
    <row r="38197" ht="12.75" hidden="1" customHeight="1" x14ac:dyDescent="0.2"/>
    <row r="38198" ht="12.75" hidden="1" customHeight="1" x14ac:dyDescent="0.2"/>
    <row r="38199" ht="12.75" hidden="1" customHeight="1" x14ac:dyDescent="0.2"/>
    <row r="38200" ht="12.75" hidden="1" customHeight="1" x14ac:dyDescent="0.2"/>
    <row r="38201" ht="12.75" hidden="1" customHeight="1" x14ac:dyDescent="0.2"/>
    <row r="38202" ht="12.75" hidden="1" customHeight="1" x14ac:dyDescent="0.2"/>
    <row r="38203" ht="12.75" hidden="1" customHeight="1" x14ac:dyDescent="0.2"/>
    <row r="38204" ht="12.75" hidden="1" customHeight="1" x14ac:dyDescent="0.2"/>
    <row r="38205" ht="12.75" hidden="1" customHeight="1" x14ac:dyDescent="0.2"/>
    <row r="38206" ht="12.75" hidden="1" customHeight="1" x14ac:dyDescent="0.2"/>
    <row r="38207" ht="12.75" hidden="1" customHeight="1" x14ac:dyDescent="0.2"/>
    <row r="38208" ht="12.75" hidden="1" customHeight="1" x14ac:dyDescent="0.2"/>
    <row r="38209" ht="12.75" hidden="1" customHeight="1" x14ac:dyDescent="0.2"/>
    <row r="38210" ht="12.75" hidden="1" customHeight="1" x14ac:dyDescent="0.2"/>
    <row r="38211" ht="12.75" hidden="1" customHeight="1" x14ac:dyDescent="0.2"/>
    <row r="38212" ht="12.75" hidden="1" customHeight="1" x14ac:dyDescent="0.2"/>
    <row r="38213" ht="12.75" hidden="1" customHeight="1" x14ac:dyDescent="0.2"/>
    <row r="38214" ht="12.75" hidden="1" customHeight="1" x14ac:dyDescent="0.2"/>
    <row r="38215" ht="12.75" hidden="1" customHeight="1" x14ac:dyDescent="0.2"/>
    <row r="38216" ht="12.75" hidden="1" customHeight="1" x14ac:dyDescent="0.2"/>
    <row r="38217" ht="12.75" hidden="1" customHeight="1" x14ac:dyDescent="0.2"/>
    <row r="38218" ht="12.75" hidden="1" customHeight="1" x14ac:dyDescent="0.2"/>
    <row r="38219" ht="12.75" hidden="1" customHeight="1" x14ac:dyDescent="0.2"/>
    <row r="38220" ht="12.75" hidden="1" customHeight="1" x14ac:dyDescent="0.2"/>
    <row r="38221" ht="12.75" hidden="1" customHeight="1" x14ac:dyDescent="0.2"/>
    <row r="38222" ht="12.75" hidden="1" customHeight="1" x14ac:dyDescent="0.2"/>
    <row r="38223" ht="12.75" hidden="1" customHeight="1" x14ac:dyDescent="0.2"/>
    <row r="38224" ht="12.75" hidden="1" customHeight="1" x14ac:dyDescent="0.2"/>
    <row r="38225" ht="12.75" hidden="1" customHeight="1" x14ac:dyDescent="0.2"/>
    <row r="38226" ht="12.75" hidden="1" customHeight="1" x14ac:dyDescent="0.2"/>
    <row r="38227" ht="12.75" hidden="1" customHeight="1" x14ac:dyDescent="0.2"/>
    <row r="38228" ht="12.75" hidden="1" customHeight="1" x14ac:dyDescent="0.2"/>
    <row r="38229" ht="12.75" hidden="1" customHeight="1" x14ac:dyDescent="0.2"/>
    <row r="38230" ht="12.75" hidden="1" customHeight="1" x14ac:dyDescent="0.2"/>
    <row r="38231" ht="12.75" hidden="1" customHeight="1" x14ac:dyDescent="0.2"/>
    <row r="38232" ht="12.75" hidden="1" customHeight="1" x14ac:dyDescent="0.2"/>
    <row r="38233" ht="12.75" hidden="1" customHeight="1" x14ac:dyDescent="0.2"/>
    <row r="38234" ht="12.75" hidden="1" customHeight="1" x14ac:dyDescent="0.2"/>
    <row r="38235" ht="12.75" hidden="1" customHeight="1" x14ac:dyDescent="0.2"/>
    <row r="38236" ht="12.75" hidden="1" customHeight="1" x14ac:dyDescent="0.2"/>
    <row r="38237" ht="12.75" hidden="1" customHeight="1" x14ac:dyDescent="0.2"/>
    <row r="38238" ht="12.75" hidden="1" customHeight="1" x14ac:dyDescent="0.2"/>
    <row r="38239" ht="12.75" hidden="1" customHeight="1" x14ac:dyDescent="0.2"/>
    <row r="38240" ht="12.75" hidden="1" customHeight="1" x14ac:dyDescent="0.2"/>
    <row r="38241" ht="12.75" hidden="1" customHeight="1" x14ac:dyDescent="0.2"/>
    <row r="38242" ht="12.75" hidden="1" customHeight="1" x14ac:dyDescent="0.2"/>
    <row r="38243" ht="12.75" hidden="1" customHeight="1" x14ac:dyDescent="0.2"/>
    <row r="38244" ht="12.75" hidden="1" customHeight="1" x14ac:dyDescent="0.2"/>
    <row r="38245" ht="12.75" hidden="1" customHeight="1" x14ac:dyDescent="0.2"/>
    <row r="38246" ht="12.75" hidden="1" customHeight="1" x14ac:dyDescent="0.2"/>
    <row r="38247" ht="12.75" hidden="1" customHeight="1" x14ac:dyDescent="0.2"/>
    <row r="38248" ht="12.75" hidden="1" customHeight="1" x14ac:dyDescent="0.2"/>
    <row r="38249" ht="12.75" hidden="1" customHeight="1" x14ac:dyDescent="0.2"/>
    <row r="38250" ht="12.75" hidden="1" customHeight="1" x14ac:dyDescent="0.2"/>
    <row r="38251" ht="12.75" hidden="1" customHeight="1" x14ac:dyDescent="0.2"/>
    <row r="38252" ht="12.75" hidden="1" customHeight="1" x14ac:dyDescent="0.2"/>
    <row r="38253" ht="12.75" hidden="1" customHeight="1" x14ac:dyDescent="0.2"/>
    <row r="38254" ht="12.75" hidden="1" customHeight="1" x14ac:dyDescent="0.2"/>
    <row r="38255" ht="12.75" hidden="1" customHeight="1" x14ac:dyDescent="0.2"/>
    <row r="38256" ht="12.75" hidden="1" customHeight="1" x14ac:dyDescent="0.2"/>
    <row r="38257" ht="12.75" hidden="1" customHeight="1" x14ac:dyDescent="0.2"/>
    <row r="38258" ht="12.75" hidden="1" customHeight="1" x14ac:dyDescent="0.2"/>
    <row r="38259" ht="12.75" hidden="1" customHeight="1" x14ac:dyDescent="0.2"/>
    <row r="38260" ht="12.75" hidden="1" customHeight="1" x14ac:dyDescent="0.2"/>
    <row r="38261" ht="12.75" hidden="1" customHeight="1" x14ac:dyDescent="0.2"/>
    <row r="38262" ht="12.75" hidden="1" customHeight="1" x14ac:dyDescent="0.2"/>
    <row r="38263" ht="12.75" hidden="1" customHeight="1" x14ac:dyDescent="0.2"/>
    <row r="38264" ht="12.75" hidden="1" customHeight="1" x14ac:dyDescent="0.2"/>
    <row r="38265" ht="12.75" hidden="1" customHeight="1" x14ac:dyDescent="0.2"/>
    <row r="38266" ht="12.75" hidden="1" customHeight="1" x14ac:dyDescent="0.2"/>
    <row r="38267" ht="12.75" hidden="1" customHeight="1" x14ac:dyDescent="0.2"/>
    <row r="38268" ht="12.75" hidden="1" customHeight="1" x14ac:dyDescent="0.2"/>
    <row r="38269" ht="12.75" hidden="1" customHeight="1" x14ac:dyDescent="0.2"/>
    <row r="38270" ht="12.75" hidden="1" customHeight="1" x14ac:dyDescent="0.2"/>
    <row r="38271" ht="12.75" hidden="1" customHeight="1" x14ac:dyDescent="0.2"/>
    <row r="38272" ht="12.75" hidden="1" customHeight="1" x14ac:dyDescent="0.2"/>
    <row r="38273" ht="12.75" hidden="1" customHeight="1" x14ac:dyDescent="0.2"/>
    <row r="38274" ht="12.75" hidden="1" customHeight="1" x14ac:dyDescent="0.2"/>
    <row r="38275" ht="12.75" hidden="1" customHeight="1" x14ac:dyDescent="0.2"/>
    <row r="38276" ht="12.75" hidden="1" customHeight="1" x14ac:dyDescent="0.2"/>
    <row r="38277" ht="12.75" hidden="1" customHeight="1" x14ac:dyDescent="0.2"/>
    <row r="38278" ht="12.75" hidden="1" customHeight="1" x14ac:dyDescent="0.2"/>
    <row r="38279" ht="12.75" hidden="1" customHeight="1" x14ac:dyDescent="0.2"/>
    <row r="38280" ht="12.75" hidden="1" customHeight="1" x14ac:dyDescent="0.2"/>
    <row r="38281" ht="12.75" hidden="1" customHeight="1" x14ac:dyDescent="0.2"/>
    <row r="38282" ht="12.75" hidden="1" customHeight="1" x14ac:dyDescent="0.2"/>
    <row r="38283" ht="12.75" hidden="1" customHeight="1" x14ac:dyDescent="0.2"/>
    <row r="38284" ht="12.75" hidden="1" customHeight="1" x14ac:dyDescent="0.2"/>
    <row r="38285" ht="12.75" hidden="1" customHeight="1" x14ac:dyDescent="0.2"/>
    <row r="38286" ht="12.75" hidden="1" customHeight="1" x14ac:dyDescent="0.2"/>
    <row r="38287" ht="12.75" hidden="1" customHeight="1" x14ac:dyDescent="0.2"/>
    <row r="38288" ht="12.75" hidden="1" customHeight="1" x14ac:dyDescent="0.2"/>
    <row r="38289" ht="12.75" hidden="1" customHeight="1" x14ac:dyDescent="0.2"/>
    <row r="38290" ht="12.75" hidden="1" customHeight="1" x14ac:dyDescent="0.2"/>
    <row r="38291" ht="12.75" hidden="1" customHeight="1" x14ac:dyDescent="0.2"/>
    <row r="38292" ht="12.75" hidden="1" customHeight="1" x14ac:dyDescent="0.2"/>
    <row r="38293" ht="12.75" hidden="1" customHeight="1" x14ac:dyDescent="0.2"/>
    <row r="38294" ht="12.75" hidden="1" customHeight="1" x14ac:dyDescent="0.2"/>
    <row r="38295" ht="12.75" hidden="1" customHeight="1" x14ac:dyDescent="0.2"/>
    <row r="38296" ht="12.75" hidden="1" customHeight="1" x14ac:dyDescent="0.2"/>
    <row r="38297" ht="12.75" hidden="1" customHeight="1" x14ac:dyDescent="0.2"/>
    <row r="38298" ht="12.75" hidden="1" customHeight="1" x14ac:dyDescent="0.2"/>
    <row r="38299" ht="12.75" hidden="1" customHeight="1" x14ac:dyDescent="0.2"/>
    <row r="38300" ht="12.75" hidden="1" customHeight="1" x14ac:dyDescent="0.2"/>
    <row r="38301" ht="12.75" hidden="1" customHeight="1" x14ac:dyDescent="0.2"/>
    <row r="38302" ht="12.75" hidden="1" customHeight="1" x14ac:dyDescent="0.2"/>
    <row r="38303" ht="12.75" hidden="1" customHeight="1" x14ac:dyDescent="0.2"/>
    <row r="38304" ht="12.75" hidden="1" customHeight="1" x14ac:dyDescent="0.2"/>
    <row r="38305" ht="12.75" hidden="1" customHeight="1" x14ac:dyDescent="0.2"/>
    <row r="38306" ht="12.75" hidden="1" customHeight="1" x14ac:dyDescent="0.2"/>
    <row r="38307" ht="12.75" hidden="1" customHeight="1" x14ac:dyDescent="0.2"/>
    <row r="38308" ht="12.75" hidden="1" customHeight="1" x14ac:dyDescent="0.2"/>
    <row r="38309" ht="12.75" hidden="1" customHeight="1" x14ac:dyDescent="0.2"/>
    <row r="38310" ht="12.75" hidden="1" customHeight="1" x14ac:dyDescent="0.2"/>
    <row r="38311" ht="12.75" hidden="1" customHeight="1" x14ac:dyDescent="0.2"/>
    <row r="38312" ht="12.75" hidden="1" customHeight="1" x14ac:dyDescent="0.2"/>
    <row r="38313" ht="12.75" hidden="1" customHeight="1" x14ac:dyDescent="0.2"/>
    <row r="38314" ht="12.75" hidden="1" customHeight="1" x14ac:dyDescent="0.2"/>
    <row r="38315" ht="12.75" hidden="1" customHeight="1" x14ac:dyDescent="0.2"/>
    <row r="38316" ht="12.75" hidden="1" customHeight="1" x14ac:dyDescent="0.2"/>
    <row r="38317" ht="12.75" hidden="1" customHeight="1" x14ac:dyDescent="0.2"/>
    <row r="38318" ht="12.75" hidden="1" customHeight="1" x14ac:dyDescent="0.2"/>
    <row r="38319" ht="12.75" hidden="1" customHeight="1" x14ac:dyDescent="0.2"/>
    <row r="38320" ht="12.75" hidden="1" customHeight="1" x14ac:dyDescent="0.2"/>
    <row r="38321" ht="12.75" hidden="1" customHeight="1" x14ac:dyDescent="0.2"/>
    <row r="38322" ht="12.75" hidden="1" customHeight="1" x14ac:dyDescent="0.2"/>
    <row r="38323" ht="12.75" hidden="1" customHeight="1" x14ac:dyDescent="0.2"/>
    <row r="38324" ht="12.75" hidden="1" customHeight="1" x14ac:dyDescent="0.2"/>
    <row r="38325" ht="12.75" hidden="1" customHeight="1" x14ac:dyDescent="0.2"/>
    <row r="38326" ht="12.75" hidden="1" customHeight="1" x14ac:dyDescent="0.2"/>
    <row r="38327" ht="12.75" hidden="1" customHeight="1" x14ac:dyDescent="0.2"/>
    <row r="38328" ht="12.75" hidden="1" customHeight="1" x14ac:dyDescent="0.2"/>
    <row r="38329" ht="12.75" hidden="1" customHeight="1" x14ac:dyDescent="0.2"/>
    <row r="38330" ht="12.75" hidden="1" customHeight="1" x14ac:dyDescent="0.2"/>
    <row r="38331" ht="12.75" hidden="1" customHeight="1" x14ac:dyDescent="0.2"/>
    <row r="38332" ht="12.75" hidden="1" customHeight="1" x14ac:dyDescent="0.2"/>
    <row r="38333" ht="12.75" hidden="1" customHeight="1" x14ac:dyDescent="0.2"/>
    <row r="38334" ht="12.75" hidden="1" customHeight="1" x14ac:dyDescent="0.2"/>
    <row r="38335" ht="12.75" hidden="1" customHeight="1" x14ac:dyDescent="0.2"/>
    <row r="38336" ht="12.75" hidden="1" customHeight="1" x14ac:dyDescent="0.2"/>
    <row r="38337" ht="12.75" hidden="1" customHeight="1" x14ac:dyDescent="0.2"/>
    <row r="38338" ht="12.75" hidden="1" customHeight="1" x14ac:dyDescent="0.2"/>
    <row r="38339" ht="12.75" hidden="1" customHeight="1" x14ac:dyDescent="0.2"/>
    <row r="38340" ht="12.75" hidden="1" customHeight="1" x14ac:dyDescent="0.2"/>
    <row r="38341" ht="12.75" hidden="1" customHeight="1" x14ac:dyDescent="0.2"/>
    <row r="38342" ht="12.75" hidden="1" customHeight="1" x14ac:dyDescent="0.2"/>
    <row r="38343" ht="12.75" hidden="1" customHeight="1" x14ac:dyDescent="0.2"/>
    <row r="38344" ht="12.75" hidden="1" customHeight="1" x14ac:dyDescent="0.2"/>
    <row r="38345" ht="12.75" hidden="1" customHeight="1" x14ac:dyDescent="0.2"/>
    <row r="38346" ht="12.75" hidden="1" customHeight="1" x14ac:dyDescent="0.2"/>
    <row r="38347" ht="12.75" hidden="1" customHeight="1" x14ac:dyDescent="0.2"/>
    <row r="38348" ht="12.75" hidden="1" customHeight="1" x14ac:dyDescent="0.2"/>
    <row r="38349" ht="12.75" hidden="1" customHeight="1" x14ac:dyDescent="0.2"/>
    <row r="38350" ht="12.75" hidden="1" customHeight="1" x14ac:dyDescent="0.2"/>
    <row r="38351" ht="12.75" hidden="1" customHeight="1" x14ac:dyDescent="0.2"/>
    <row r="38352" ht="12.75" hidden="1" customHeight="1" x14ac:dyDescent="0.2"/>
    <row r="38353" ht="12.75" hidden="1" customHeight="1" x14ac:dyDescent="0.2"/>
    <row r="38354" ht="12.75" hidden="1" customHeight="1" x14ac:dyDescent="0.2"/>
    <row r="38355" ht="12.75" hidden="1" customHeight="1" x14ac:dyDescent="0.2"/>
    <row r="38356" ht="12.75" hidden="1" customHeight="1" x14ac:dyDescent="0.2"/>
    <row r="38357" ht="12.75" hidden="1" customHeight="1" x14ac:dyDescent="0.2"/>
    <row r="38358" ht="12.75" hidden="1" customHeight="1" x14ac:dyDescent="0.2"/>
    <row r="38359" ht="12.75" hidden="1" customHeight="1" x14ac:dyDescent="0.2"/>
    <row r="38360" ht="12.75" hidden="1" customHeight="1" x14ac:dyDescent="0.2"/>
    <row r="38361" ht="12.75" hidden="1" customHeight="1" x14ac:dyDescent="0.2"/>
    <row r="38362" ht="12.75" hidden="1" customHeight="1" x14ac:dyDescent="0.2"/>
    <row r="38363" ht="12.75" hidden="1" customHeight="1" x14ac:dyDescent="0.2"/>
    <row r="38364" ht="12.75" hidden="1" customHeight="1" x14ac:dyDescent="0.2"/>
    <row r="38365" ht="12.75" hidden="1" customHeight="1" x14ac:dyDescent="0.2"/>
    <row r="38366" ht="12.75" hidden="1" customHeight="1" x14ac:dyDescent="0.2"/>
    <row r="38367" ht="12.75" hidden="1" customHeight="1" x14ac:dyDescent="0.2"/>
    <row r="38368" ht="12.75" hidden="1" customHeight="1" x14ac:dyDescent="0.2"/>
    <row r="38369" ht="12.75" hidden="1" customHeight="1" x14ac:dyDescent="0.2"/>
    <row r="38370" ht="12.75" hidden="1" customHeight="1" x14ac:dyDescent="0.2"/>
    <row r="38371" ht="12.75" hidden="1" customHeight="1" x14ac:dyDescent="0.2"/>
    <row r="38372" ht="12.75" hidden="1" customHeight="1" x14ac:dyDescent="0.2"/>
    <row r="38373" ht="12.75" hidden="1" customHeight="1" x14ac:dyDescent="0.2"/>
    <row r="38374" ht="12.75" hidden="1" customHeight="1" x14ac:dyDescent="0.2"/>
    <row r="38375" ht="12.75" hidden="1" customHeight="1" x14ac:dyDescent="0.2"/>
    <row r="38376" ht="12.75" hidden="1" customHeight="1" x14ac:dyDescent="0.2"/>
    <row r="38377" ht="12.75" hidden="1" customHeight="1" x14ac:dyDescent="0.2"/>
    <row r="38378" ht="12.75" hidden="1" customHeight="1" x14ac:dyDescent="0.2"/>
    <row r="38379" ht="12.75" hidden="1" customHeight="1" x14ac:dyDescent="0.2"/>
    <row r="38380" ht="12.75" hidden="1" customHeight="1" x14ac:dyDescent="0.2"/>
    <row r="38381" ht="12.75" hidden="1" customHeight="1" x14ac:dyDescent="0.2"/>
    <row r="38382" ht="12.75" hidden="1" customHeight="1" x14ac:dyDescent="0.2"/>
    <row r="38383" ht="12.75" hidden="1" customHeight="1" x14ac:dyDescent="0.2"/>
    <row r="38384" ht="12.75" hidden="1" customHeight="1" x14ac:dyDescent="0.2"/>
    <row r="38385" ht="12.75" hidden="1" customHeight="1" x14ac:dyDescent="0.2"/>
    <row r="38386" ht="12.75" hidden="1" customHeight="1" x14ac:dyDescent="0.2"/>
    <row r="38387" ht="12.75" hidden="1" customHeight="1" x14ac:dyDescent="0.2"/>
    <row r="38388" ht="12.75" hidden="1" customHeight="1" x14ac:dyDescent="0.2"/>
    <row r="38389" ht="12.75" hidden="1" customHeight="1" x14ac:dyDescent="0.2"/>
    <row r="38390" ht="12.75" hidden="1" customHeight="1" x14ac:dyDescent="0.2"/>
    <row r="38391" ht="12.75" hidden="1" customHeight="1" x14ac:dyDescent="0.2"/>
    <row r="38392" ht="12.75" hidden="1" customHeight="1" x14ac:dyDescent="0.2"/>
    <row r="38393" ht="12.75" hidden="1" customHeight="1" x14ac:dyDescent="0.2"/>
    <row r="38394" ht="12.75" hidden="1" customHeight="1" x14ac:dyDescent="0.2"/>
    <row r="38395" ht="12.75" hidden="1" customHeight="1" x14ac:dyDescent="0.2"/>
    <row r="38396" ht="12.75" hidden="1" customHeight="1" x14ac:dyDescent="0.2"/>
    <row r="38397" ht="12.75" hidden="1" customHeight="1" x14ac:dyDescent="0.2"/>
    <row r="38398" ht="12.75" hidden="1" customHeight="1" x14ac:dyDescent="0.2"/>
    <row r="38399" ht="12.75" hidden="1" customHeight="1" x14ac:dyDescent="0.2"/>
    <row r="38400" ht="12.75" hidden="1" customHeight="1" x14ac:dyDescent="0.2"/>
    <row r="38401" ht="12.75" hidden="1" customHeight="1" x14ac:dyDescent="0.2"/>
    <row r="38402" ht="12.75" hidden="1" customHeight="1" x14ac:dyDescent="0.2"/>
    <row r="38403" ht="12.75" hidden="1" customHeight="1" x14ac:dyDescent="0.2"/>
    <row r="38404" ht="12.75" hidden="1" customHeight="1" x14ac:dyDescent="0.2"/>
    <row r="38405" ht="12.75" hidden="1" customHeight="1" x14ac:dyDescent="0.2"/>
    <row r="38406" ht="12.75" hidden="1" customHeight="1" x14ac:dyDescent="0.2"/>
    <row r="38407" ht="12.75" hidden="1" customHeight="1" x14ac:dyDescent="0.2"/>
    <row r="38408" ht="12.75" hidden="1" customHeight="1" x14ac:dyDescent="0.2"/>
    <row r="38409" ht="12.75" hidden="1" customHeight="1" x14ac:dyDescent="0.2"/>
    <row r="38410" ht="12.75" hidden="1" customHeight="1" x14ac:dyDescent="0.2"/>
    <row r="38411" ht="12.75" hidden="1" customHeight="1" x14ac:dyDescent="0.2"/>
    <row r="38412" ht="12.75" hidden="1" customHeight="1" x14ac:dyDescent="0.2"/>
    <row r="38413" ht="12.75" hidden="1" customHeight="1" x14ac:dyDescent="0.2"/>
    <row r="38414" ht="12.75" hidden="1" customHeight="1" x14ac:dyDescent="0.2"/>
    <row r="38415" ht="12.75" hidden="1" customHeight="1" x14ac:dyDescent="0.2"/>
    <row r="38416" ht="12.75" hidden="1" customHeight="1" x14ac:dyDescent="0.2"/>
    <row r="38417" ht="12.75" hidden="1" customHeight="1" x14ac:dyDescent="0.2"/>
    <row r="38418" ht="12.75" hidden="1" customHeight="1" x14ac:dyDescent="0.2"/>
    <row r="38419" ht="12.75" hidden="1" customHeight="1" x14ac:dyDescent="0.2"/>
    <row r="38420" ht="12.75" hidden="1" customHeight="1" x14ac:dyDescent="0.2"/>
    <row r="38421" ht="12.75" hidden="1" customHeight="1" x14ac:dyDescent="0.2"/>
    <row r="38422" ht="12.75" hidden="1" customHeight="1" x14ac:dyDescent="0.2"/>
    <row r="38423" ht="12.75" hidden="1" customHeight="1" x14ac:dyDescent="0.2"/>
    <row r="38424" ht="12.75" hidden="1" customHeight="1" x14ac:dyDescent="0.2"/>
    <row r="38425" ht="12.75" hidden="1" customHeight="1" x14ac:dyDescent="0.2"/>
    <row r="38426" ht="12.75" hidden="1" customHeight="1" x14ac:dyDescent="0.2"/>
    <row r="38427" ht="12.75" hidden="1" customHeight="1" x14ac:dyDescent="0.2"/>
    <row r="38428" ht="12.75" hidden="1" customHeight="1" x14ac:dyDescent="0.2"/>
    <row r="38429" ht="12.75" hidden="1" customHeight="1" x14ac:dyDescent="0.2"/>
    <row r="38430" ht="12.75" hidden="1" customHeight="1" x14ac:dyDescent="0.2"/>
    <row r="38431" ht="12.75" hidden="1" customHeight="1" x14ac:dyDescent="0.2"/>
    <row r="38432" ht="12.75" hidden="1" customHeight="1" x14ac:dyDescent="0.2"/>
    <row r="38433" ht="12.75" hidden="1" customHeight="1" x14ac:dyDescent="0.2"/>
    <row r="38434" ht="12.75" hidden="1" customHeight="1" x14ac:dyDescent="0.2"/>
    <row r="38435" ht="12.75" hidden="1" customHeight="1" x14ac:dyDescent="0.2"/>
    <row r="38436" ht="12.75" hidden="1" customHeight="1" x14ac:dyDescent="0.2"/>
    <row r="38437" ht="12.75" hidden="1" customHeight="1" x14ac:dyDescent="0.2"/>
    <row r="38438" ht="12.75" hidden="1" customHeight="1" x14ac:dyDescent="0.2"/>
    <row r="38439" ht="12.75" hidden="1" customHeight="1" x14ac:dyDescent="0.2"/>
    <row r="38440" ht="12.75" hidden="1" customHeight="1" x14ac:dyDescent="0.2"/>
    <row r="38441" ht="12.75" hidden="1" customHeight="1" x14ac:dyDescent="0.2"/>
    <row r="38442" ht="12.75" hidden="1" customHeight="1" x14ac:dyDescent="0.2"/>
    <row r="38443" ht="12.75" hidden="1" customHeight="1" x14ac:dyDescent="0.2"/>
    <row r="38444" ht="12.75" hidden="1" customHeight="1" x14ac:dyDescent="0.2"/>
    <row r="38445" ht="12.75" hidden="1" customHeight="1" x14ac:dyDescent="0.2"/>
    <row r="38446" ht="12.75" hidden="1" customHeight="1" x14ac:dyDescent="0.2"/>
    <row r="38447" ht="12.75" hidden="1" customHeight="1" x14ac:dyDescent="0.2"/>
    <row r="38448" ht="12.75" hidden="1" customHeight="1" x14ac:dyDescent="0.2"/>
    <row r="38449" ht="12.75" hidden="1" customHeight="1" x14ac:dyDescent="0.2"/>
    <row r="38450" ht="12.75" hidden="1" customHeight="1" x14ac:dyDescent="0.2"/>
    <row r="38451" ht="12.75" hidden="1" customHeight="1" x14ac:dyDescent="0.2"/>
    <row r="38452" ht="12.75" hidden="1" customHeight="1" x14ac:dyDescent="0.2"/>
    <row r="38453" ht="12.75" hidden="1" customHeight="1" x14ac:dyDescent="0.2"/>
    <row r="38454" ht="12.75" hidden="1" customHeight="1" x14ac:dyDescent="0.2"/>
    <row r="38455" ht="12.75" hidden="1" customHeight="1" x14ac:dyDescent="0.2"/>
    <row r="38456" ht="12.75" hidden="1" customHeight="1" x14ac:dyDescent="0.2"/>
    <row r="38457" ht="12.75" hidden="1" customHeight="1" x14ac:dyDescent="0.2"/>
    <row r="38458" ht="12.75" hidden="1" customHeight="1" x14ac:dyDescent="0.2"/>
    <row r="38459" ht="12.75" hidden="1" customHeight="1" x14ac:dyDescent="0.2"/>
    <row r="38460" ht="12.75" hidden="1" customHeight="1" x14ac:dyDescent="0.2"/>
    <row r="38461" ht="12.75" hidden="1" customHeight="1" x14ac:dyDescent="0.2"/>
    <row r="38462" ht="12.75" hidden="1" customHeight="1" x14ac:dyDescent="0.2"/>
    <row r="38463" ht="12.75" hidden="1" customHeight="1" x14ac:dyDescent="0.2"/>
    <row r="38464" ht="12.75" hidden="1" customHeight="1" x14ac:dyDescent="0.2"/>
    <row r="38465" ht="12.75" hidden="1" customHeight="1" x14ac:dyDescent="0.2"/>
    <row r="38466" ht="12.75" hidden="1" customHeight="1" x14ac:dyDescent="0.2"/>
    <row r="38467" ht="12.75" hidden="1" customHeight="1" x14ac:dyDescent="0.2"/>
    <row r="38468" ht="12.75" hidden="1" customHeight="1" x14ac:dyDescent="0.2"/>
    <row r="38469" ht="12.75" hidden="1" customHeight="1" x14ac:dyDescent="0.2"/>
    <row r="38470" ht="12.75" hidden="1" customHeight="1" x14ac:dyDescent="0.2"/>
    <row r="38471" ht="12.75" hidden="1" customHeight="1" x14ac:dyDescent="0.2"/>
    <row r="38472" ht="12.75" hidden="1" customHeight="1" x14ac:dyDescent="0.2"/>
    <row r="38473" ht="12.75" hidden="1" customHeight="1" x14ac:dyDescent="0.2"/>
    <row r="38474" ht="12.75" hidden="1" customHeight="1" x14ac:dyDescent="0.2"/>
    <row r="38475" ht="12.75" hidden="1" customHeight="1" x14ac:dyDescent="0.2"/>
    <row r="38476" ht="12.75" hidden="1" customHeight="1" x14ac:dyDescent="0.2"/>
    <row r="38477" ht="12.75" hidden="1" customHeight="1" x14ac:dyDescent="0.2"/>
    <row r="38478" ht="12.75" hidden="1" customHeight="1" x14ac:dyDescent="0.2"/>
    <row r="38479" ht="12.75" hidden="1" customHeight="1" x14ac:dyDescent="0.2"/>
    <row r="38480" ht="12.75" hidden="1" customHeight="1" x14ac:dyDescent="0.2"/>
    <row r="38481" ht="12.75" hidden="1" customHeight="1" x14ac:dyDescent="0.2"/>
    <row r="38482" ht="12.75" hidden="1" customHeight="1" x14ac:dyDescent="0.2"/>
    <row r="38483" ht="12.75" hidden="1" customHeight="1" x14ac:dyDescent="0.2"/>
    <row r="38484" ht="12.75" hidden="1" customHeight="1" x14ac:dyDescent="0.2"/>
    <row r="38485" ht="12.75" hidden="1" customHeight="1" x14ac:dyDescent="0.2"/>
    <row r="38486" ht="12.75" hidden="1" customHeight="1" x14ac:dyDescent="0.2"/>
    <row r="38487" ht="12.75" hidden="1" customHeight="1" x14ac:dyDescent="0.2"/>
    <row r="38488" ht="12.75" hidden="1" customHeight="1" x14ac:dyDescent="0.2"/>
    <row r="38489" ht="12.75" hidden="1" customHeight="1" x14ac:dyDescent="0.2"/>
    <row r="38490" ht="12.75" hidden="1" customHeight="1" x14ac:dyDescent="0.2"/>
    <row r="38491" ht="12.75" hidden="1" customHeight="1" x14ac:dyDescent="0.2"/>
    <row r="38492" ht="12.75" hidden="1" customHeight="1" x14ac:dyDescent="0.2"/>
    <row r="38493" ht="12.75" hidden="1" customHeight="1" x14ac:dyDescent="0.2"/>
    <row r="38494" ht="12.75" hidden="1" customHeight="1" x14ac:dyDescent="0.2"/>
    <row r="38495" ht="12.75" hidden="1" customHeight="1" x14ac:dyDescent="0.2"/>
    <row r="38496" ht="12.75" hidden="1" customHeight="1" x14ac:dyDescent="0.2"/>
    <row r="38497" ht="12.75" hidden="1" customHeight="1" x14ac:dyDescent="0.2"/>
    <row r="38498" ht="12.75" hidden="1" customHeight="1" x14ac:dyDescent="0.2"/>
    <row r="38499" ht="12.75" hidden="1" customHeight="1" x14ac:dyDescent="0.2"/>
    <row r="38500" ht="12.75" hidden="1" customHeight="1" x14ac:dyDescent="0.2"/>
    <row r="38501" ht="12.75" hidden="1" customHeight="1" x14ac:dyDescent="0.2"/>
    <row r="38502" ht="12.75" hidden="1" customHeight="1" x14ac:dyDescent="0.2"/>
    <row r="38503" ht="12.75" hidden="1" customHeight="1" x14ac:dyDescent="0.2"/>
    <row r="38504" ht="12.75" hidden="1" customHeight="1" x14ac:dyDescent="0.2"/>
    <row r="38505" ht="12.75" hidden="1" customHeight="1" x14ac:dyDescent="0.2"/>
    <row r="38506" ht="12.75" hidden="1" customHeight="1" x14ac:dyDescent="0.2"/>
    <row r="38507" ht="12.75" hidden="1" customHeight="1" x14ac:dyDescent="0.2"/>
    <row r="38508" ht="12.75" hidden="1" customHeight="1" x14ac:dyDescent="0.2"/>
    <row r="38509" ht="12.75" hidden="1" customHeight="1" x14ac:dyDescent="0.2"/>
    <row r="38510" ht="12.75" hidden="1" customHeight="1" x14ac:dyDescent="0.2"/>
    <row r="38511" ht="12.75" hidden="1" customHeight="1" x14ac:dyDescent="0.2"/>
    <row r="38512" ht="12.75" hidden="1" customHeight="1" x14ac:dyDescent="0.2"/>
    <row r="38513" ht="12.75" hidden="1" customHeight="1" x14ac:dyDescent="0.2"/>
    <row r="38514" ht="12.75" hidden="1" customHeight="1" x14ac:dyDescent="0.2"/>
    <row r="38515" ht="12.75" hidden="1" customHeight="1" x14ac:dyDescent="0.2"/>
    <row r="38516" ht="12.75" hidden="1" customHeight="1" x14ac:dyDescent="0.2"/>
    <row r="38517" ht="12.75" hidden="1" customHeight="1" x14ac:dyDescent="0.2"/>
    <row r="38518" ht="12.75" hidden="1" customHeight="1" x14ac:dyDescent="0.2"/>
    <row r="38519" ht="12.75" hidden="1" customHeight="1" x14ac:dyDescent="0.2"/>
    <row r="38520" ht="12.75" hidden="1" customHeight="1" x14ac:dyDescent="0.2"/>
    <row r="38521" ht="12.75" hidden="1" customHeight="1" x14ac:dyDescent="0.2"/>
    <row r="38522" ht="12.75" hidden="1" customHeight="1" x14ac:dyDescent="0.2"/>
    <row r="38523" ht="12.75" hidden="1" customHeight="1" x14ac:dyDescent="0.2"/>
    <row r="38524" ht="12.75" hidden="1" customHeight="1" x14ac:dyDescent="0.2"/>
    <row r="38525" ht="12.75" hidden="1" customHeight="1" x14ac:dyDescent="0.2"/>
    <row r="38526" ht="12.75" hidden="1" customHeight="1" x14ac:dyDescent="0.2"/>
    <row r="38527" ht="12.75" hidden="1" customHeight="1" x14ac:dyDescent="0.2"/>
    <row r="38528" ht="12.75" hidden="1" customHeight="1" x14ac:dyDescent="0.2"/>
    <row r="38529" ht="12.75" hidden="1" customHeight="1" x14ac:dyDescent="0.2"/>
    <row r="38530" ht="12.75" hidden="1" customHeight="1" x14ac:dyDescent="0.2"/>
    <row r="38531" ht="12.75" hidden="1" customHeight="1" x14ac:dyDescent="0.2"/>
    <row r="38532" ht="12.75" hidden="1" customHeight="1" x14ac:dyDescent="0.2"/>
    <row r="38533" ht="12.75" hidden="1" customHeight="1" x14ac:dyDescent="0.2"/>
    <row r="38534" ht="12.75" hidden="1" customHeight="1" x14ac:dyDescent="0.2"/>
    <row r="38535" ht="12.75" hidden="1" customHeight="1" x14ac:dyDescent="0.2"/>
    <row r="38536" ht="12.75" hidden="1" customHeight="1" x14ac:dyDescent="0.2"/>
    <row r="38537" ht="12.75" hidden="1" customHeight="1" x14ac:dyDescent="0.2"/>
    <row r="38538" ht="12.75" hidden="1" customHeight="1" x14ac:dyDescent="0.2"/>
    <row r="38539" ht="12.75" hidden="1" customHeight="1" x14ac:dyDescent="0.2"/>
    <row r="38540" ht="12.75" hidden="1" customHeight="1" x14ac:dyDescent="0.2"/>
    <row r="38541" ht="12.75" hidden="1" customHeight="1" x14ac:dyDescent="0.2"/>
    <row r="38542" ht="12.75" hidden="1" customHeight="1" x14ac:dyDescent="0.2"/>
    <row r="38543" ht="12.75" hidden="1" customHeight="1" x14ac:dyDescent="0.2"/>
    <row r="38544" ht="12.75" hidden="1" customHeight="1" x14ac:dyDescent="0.2"/>
    <row r="38545" ht="12.75" hidden="1" customHeight="1" x14ac:dyDescent="0.2"/>
    <row r="38546" ht="12.75" hidden="1" customHeight="1" x14ac:dyDescent="0.2"/>
    <row r="38547" ht="12.75" hidden="1" customHeight="1" x14ac:dyDescent="0.2"/>
    <row r="38548" ht="12.75" hidden="1" customHeight="1" x14ac:dyDescent="0.2"/>
    <row r="38549" ht="12.75" hidden="1" customHeight="1" x14ac:dyDescent="0.2"/>
    <row r="38550" ht="12.75" hidden="1" customHeight="1" x14ac:dyDescent="0.2"/>
    <row r="38551" ht="12.75" hidden="1" customHeight="1" x14ac:dyDescent="0.2"/>
    <row r="38552" ht="12.75" hidden="1" customHeight="1" x14ac:dyDescent="0.2"/>
    <row r="38553" ht="12.75" hidden="1" customHeight="1" x14ac:dyDescent="0.2"/>
    <row r="38554" ht="12.75" hidden="1" customHeight="1" x14ac:dyDescent="0.2"/>
    <row r="38555" ht="12.75" hidden="1" customHeight="1" x14ac:dyDescent="0.2"/>
    <row r="38556" ht="12.75" hidden="1" customHeight="1" x14ac:dyDescent="0.2"/>
    <row r="38557" ht="12.75" hidden="1" customHeight="1" x14ac:dyDescent="0.2"/>
    <row r="38558" ht="12.75" hidden="1" customHeight="1" x14ac:dyDescent="0.2"/>
    <row r="38559" ht="12.75" hidden="1" customHeight="1" x14ac:dyDescent="0.2"/>
    <row r="38560" ht="12.75" hidden="1" customHeight="1" x14ac:dyDescent="0.2"/>
    <row r="38561" ht="12.75" hidden="1" customHeight="1" x14ac:dyDescent="0.2"/>
    <row r="38562" ht="12.75" hidden="1" customHeight="1" x14ac:dyDescent="0.2"/>
    <row r="38563" ht="12.75" hidden="1" customHeight="1" x14ac:dyDescent="0.2"/>
    <row r="38564" ht="12.75" hidden="1" customHeight="1" x14ac:dyDescent="0.2"/>
    <row r="38565" ht="12.75" hidden="1" customHeight="1" x14ac:dyDescent="0.2"/>
    <row r="38566" ht="12.75" hidden="1" customHeight="1" x14ac:dyDescent="0.2"/>
    <row r="38567" ht="12.75" hidden="1" customHeight="1" x14ac:dyDescent="0.2"/>
    <row r="38568" ht="12.75" hidden="1" customHeight="1" x14ac:dyDescent="0.2"/>
    <row r="38569" ht="12.75" hidden="1" customHeight="1" x14ac:dyDescent="0.2"/>
    <row r="38570" ht="12.75" hidden="1" customHeight="1" x14ac:dyDescent="0.2"/>
    <row r="38571" ht="12.75" hidden="1" customHeight="1" x14ac:dyDescent="0.2"/>
    <row r="38572" ht="12.75" hidden="1" customHeight="1" x14ac:dyDescent="0.2"/>
    <row r="38573" ht="12.75" hidden="1" customHeight="1" x14ac:dyDescent="0.2"/>
    <row r="38574" ht="12.75" hidden="1" customHeight="1" x14ac:dyDescent="0.2"/>
    <row r="38575" ht="12.75" hidden="1" customHeight="1" x14ac:dyDescent="0.2"/>
    <row r="38576" ht="12.75" hidden="1" customHeight="1" x14ac:dyDescent="0.2"/>
    <row r="38577" ht="12.75" hidden="1" customHeight="1" x14ac:dyDescent="0.2"/>
    <row r="38578" ht="12.75" hidden="1" customHeight="1" x14ac:dyDescent="0.2"/>
    <row r="38579" ht="12.75" hidden="1" customHeight="1" x14ac:dyDescent="0.2"/>
    <row r="38580" ht="12.75" hidden="1" customHeight="1" x14ac:dyDescent="0.2"/>
    <row r="38581" ht="12.75" hidden="1" customHeight="1" x14ac:dyDescent="0.2"/>
    <row r="38582" ht="12.75" hidden="1" customHeight="1" x14ac:dyDescent="0.2"/>
    <row r="38583" ht="12.75" hidden="1" customHeight="1" x14ac:dyDescent="0.2"/>
    <row r="38584" ht="12.75" hidden="1" customHeight="1" x14ac:dyDescent="0.2"/>
    <row r="38585" ht="12.75" hidden="1" customHeight="1" x14ac:dyDescent="0.2"/>
    <row r="38586" ht="12.75" hidden="1" customHeight="1" x14ac:dyDescent="0.2"/>
    <row r="38587" ht="12.75" hidden="1" customHeight="1" x14ac:dyDescent="0.2"/>
    <row r="38588" ht="12.75" hidden="1" customHeight="1" x14ac:dyDescent="0.2"/>
    <row r="38589" ht="12.75" hidden="1" customHeight="1" x14ac:dyDescent="0.2"/>
    <row r="38590" ht="12.75" hidden="1" customHeight="1" x14ac:dyDescent="0.2"/>
    <row r="38591" ht="12.75" hidden="1" customHeight="1" x14ac:dyDescent="0.2"/>
    <row r="38592" ht="12.75" hidden="1" customHeight="1" x14ac:dyDescent="0.2"/>
    <row r="38593" ht="12.75" hidden="1" customHeight="1" x14ac:dyDescent="0.2"/>
    <row r="38594" ht="12.75" hidden="1" customHeight="1" x14ac:dyDescent="0.2"/>
    <row r="38595" ht="12.75" hidden="1" customHeight="1" x14ac:dyDescent="0.2"/>
    <row r="38596" ht="12.75" hidden="1" customHeight="1" x14ac:dyDescent="0.2"/>
    <row r="38597" ht="12.75" hidden="1" customHeight="1" x14ac:dyDescent="0.2"/>
    <row r="38598" ht="12.75" hidden="1" customHeight="1" x14ac:dyDescent="0.2"/>
    <row r="38599" ht="12.75" hidden="1" customHeight="1" x14ac:dyDescent="0.2"/>
    <row r="38600" ht="12.75" hidden="1" customHeight="1" x14ac:dyDescent="0.2"/>
    <row r="38601" ht="12.75" hidden="1" customHeight="1" x14ac:dyDescent="0.2"/>
    <row r="38602" ht="12.75" hidden="1" customHeight="1" x14ac:dyDescent="0.2"/>
    <row r="38603" ht="12.75" hidden="1" customHeight="1" x14ac:dyDescent="0.2"/>
    <row r="38604" ht="12.75" hidden="1" customHeight="1" x14ac:dyDescent="0.2"/>
    <row r="38605" ht="12.75" hidden="1" customHeight="1" x14ac:dyDescent="0.2"/>
    <row r="38606" ht="12.75" hidden="1" customHeight="1" x14ac:dyDescent="0.2"/>
    <row r="38607" ht="12.75" hidden="1" customHeight="1" x14ac:dyDescent="0.2"/>
    <row r="38608" ht="12.75" hidden="1" customHeight="1" x14ac:dyDescent="0.2"/>
    <row r="38609" ht="12.75" hidden="1" customHeight="1" x14ac:dyDescent="0.2"/>
    <row r="38610" ht="12.75" hidden="1" customHeight="1" x14ac:dyDescent="0.2"/>
    <row r="38611" ht="12.75" hidden="1" customHeight="1" x14ac:dyDescent="0.2"/>
    <row r="38612" ht="12.75" hidden="1" customHeight="1" x14ac:dyDescent="0.2"/>
    <row r="38613" ht="12.75" hidden="1" customHeight="1" x14ac:dyDescent="0.2"/>
    <row r="38614" ht="12.75" hidden="1" customHeight="1" x14ac:dyDescent="0.2"/>
    <row r="38615" ht="12.75" hidden="1" customHeight="1" x14ac:dyDescent="0.2"/>
    <row r="38616" ht="12.75" hidden="1" customHeight="1" x14ac:dyDescent="0.2"/>
    <row r="38617" ht="12.75" hidden="1" customHeight="1" x14ac:dyDescent="0.2"/>
    <row r="38618" ht="12.75" hidden="1" customHeight="1" x14ac:dyDescent="0.2"/>
    <row r="38619" ht="12.75" hidden="1" customHeight="1" x14ac:dyDescent="0.2"/>
    <row r="38620" ht="12.75" hidden="1" customHeight="1" x14ac:dyDescent="0.2"/>
    <row r="38621" ht="12.75" hidden="1" customHeight="1" x14ac:dyDescent="0.2"/>
    <row r="38622" ht="12.75" hidden="1" customHeight="1" x14ac:dyDescent="0.2"/>
    <row r="38623" ht="12.75" hidden="1" customHeight="1" x14ac:dyDescent="0.2"/>
    <row r="38624" ht="12.75" hidden="1" customHeight="1" x14ac:dyDescent="0.2"/>
    <row r="38625" ht="12.75" hidden="1" customHeight="1" x14ac:dyDescent="0.2"/>
    <row r="38626" ht="12.75" hidden="1" customHeight="1" x14ac:dyDescent="0.2"/>
    <row r="38627" ht="12.75" hidden="1" customHeight="1" x14ac:dyDescent="0.2"/>
    <row r="38628" ht="12.75" hidden="1" customHeight="1" x14ac:dyDescent="0.2"/>
    <row r="38629" ht="12.75" hidden="1" customHeight="1" x14ac:dyDescent="0.2"/>
    <row r="38630" ht="12.75" hidden="1" customHeight="1" x14ac:dyDescent="0.2"/>
    <row r="38631" ht="12.75" hidden="1" customHeight="1" x14ac:dyDescent="0.2"/>
    <row r="38632" ht="12.75" hidden="1" customHeight="1" x14ac:dyDescent="0.2"/>
    <row r="38633" ht="12.75" hidden="1" customHeight="1" x14ac:dyDescent="0.2"/>
    <row r="38634" ht="12.75" hidden="1" customHeight="1" x14ac:dyDescent="0.2"/>
    <row r="38635" ht="12.75" hidden="1" customHeight="1" x14ac:dyDescent="0.2"/>
    <row r="38636" ht="12.75" hidden="1" customHeight="1" x14ac:dyDescent="0.2"/>
    <row r="38637" ht="12.75" hidden="1" customHeight="1" x14ac:dyDescent="0.2"/>
    <row r="38638" ht="12.75" hidden="1" customHeight="1" x14ac:dyDescent="0.2"/>
    <row r="38639" ht="12.75" hidden="1" customHeight="1" x14ac:dyDescent="0.2"/>
    <row r="38640" ht="12.75" hidden="1" customHeight="1" x14ac:dyDescent="0.2"/>
    <row r="38641" ht="12.75" hidden="1" customHeight="1" x14ac:dyDescent="0.2"/>
    <row r="38642" ht="12.75" hidden="1" customHeight="1" x14ac:dyDescent="0.2"/>
    <row r="38643" ht="12.75" hidden="1" customHeight="1" x14ac:dyDescent="0.2"/>
    <row r="38644" ht="12.75" hidden="1" customHeight="1" x14ac:dyDescent="0.2"/>
    <row r="38645" ht="12.75" hidden="1" customHeight="1" x14ac:dyDescent="0.2"/>
    <row r="38646" ht="12.75" hidden="1" customHeight="1" x14ac:dyDescent="0.2"/>
    <row r="38647" ht="12.75" hidden="1" customHeight="1" x14ac:dyDescent="0.2"/>
    <row r="38648" ht="12.75" hidden="1" customHeight="1" x14ac:dyDescent="0.2"/>
    <row r="38649" ht="12.75" hidden="1" customHeight="1" x14ac:dyDescent="0.2"/>
    <row r="38650" ht="12.75" hidden="1" customHeight="1" x14ac:dyDescent="0.2"/>
    <row r="38651" ht="12.75" hidden="1" customHeight="1" x14ac:dyDescent="0.2"/>
    <row r="38652" ht="12.75" hidden="1" customHeight="1" x14ac:dyDescent="0.2"/>
    <row r="38653" ht="12.75" hidden="1" customHeight="1" x14ac:dyDescent="0.2"/>
    <row r="38654" ht="12.75" hidden="1" customHeight="1" x14ac:dyDescent="0.2"/>
    <row r="38655" ht="12.75" hidden="1" customHeight="1" x14ac:dyDescent="0.2"/>
    <row r="38656" ht="12.75" hidden="1" customHeight="1" x14ac:dyDescent="0.2"/>
    <row r="38657" ht="12.75" hidden="1" customHeight="1" x14ac:dyDescent="0.2"/>
    <row r="38658" ht="12.75" hidden="1" customHeight="1" x14ac:dyDescent="0.2"/>
    <row r="38659" ht="12.75" hidden="1" customHeight="1" x14ac:dyDescent="0.2"/>
    <row r="38660" ht="12.75" hidden="1" customHeight="1" x14ac:dyDescent="0.2"/>
    <row r="38661" ht="12.75" hidden="1" customHeight="1" x14ac:dyDescent="0.2"/>
    <row r="38662" ht="12.75" hidden="1" customHeight="1" x14ac:dyDescent="0.2"/>
    <row r="38663" ht="12.75" hidden="1" customHeight="1" x14ac:dyDescent="0.2"/>
    <row r="38664" ht="12.75" hidden="1" customHeight="1" x14ac:dyDescent="0.2"/>
    <row r="38665" ht="12.75" hidden="1" customHeight="1" x14ac:dyDescent="0.2"/>
    <row r="38666" ht="12.75" hidden="1" customHeight="1" x14ac:dyDescent="0.2"/>
    <row r="38667" ht="12.75" hidden="1" customHeight="1" x14ac:dyDescent="0.2"/>
    <row r="38668" ht="12.75" hidden="1" customHeight="1" x14ac:dyDescent="0.2"/>
    <row r="38669" ht="12.75" hidden="1" customHeight="1" x14ac:dyDescent="0.2"/>
    <row r="38670" ht="12.75" hidden="1" customHeight="1" x14ac:dyDescent="0.2"/>
    <row r="38671" ht="12.75" hidden="1" customHeight="1" x14ac:dyDescent="0.2"/>
    <row r="38672" ht="12.75" hidden="1" customHeight="1" x14ac:dyDescent="0.2"/>
    <row r="38673" ht="12.75" hidden="1" customHeight="1" x14ac:dyDescent="0.2"/>
    <row r="38674" ht="12.75" hidden="1" customHeight="1" x14ac:dyDescent="0.2"/>
    <row r="38675" ht="12.75" hidden="1" customHeight="1" x14ac:dyDescent="0.2"/>
    <row r="38676" ht="12.75" hidden="1" customHeight="1" x14ac:dyDescent="0.2"/>
    <row r="38677" ht="12.75" hidden="1" customHeight="1" x14ac:dyDescent="0.2"/>
    <row r="38678" ht="12.75" hidden="1" customHeight="1" x14ac:dyDescent="0.2"/>
    <row r="38679" ht="12.75" hidden="1" customHeight="1" x14ac:dyDescent="0.2"/>
    <row r="38680" ht="12.75" hidden="1" customHeight="1" x14ac:dyDescent="0.2"/>
    <row r="38681" ht="12.75" hidden="1" customHeight="1" x14ac:dyDescent="0.2"/>
    <row r="38682" ht="12.75" hidden="1" customHeight="1" x14ac:dyDescent="0.2"/>
    <row r="38683" ht="12.75" hidden="1" customHeight="1" x14ac:dyDescent="0.2"/>
    <row r="38684" ht="12.75" hidden="1" customHeight="1" x14ac:dyDescent="0.2"/>
    <row r="38685" ht="12.75" hidden="1" customHeight="1" x14ac:dyDescent="0.2"/>
    <row r="38686" ht="12.75" hidden="1" customHeight="1" x14ac:dyDescent="0.2"/>
    <row r="38687" ht="12.75" hidden="1" customHeight="1" x14ac:dyDescent="0.2"/>
    <row r="38688" ht="12.75" hidden="1" customHeight="1" x14ac:dyDescent="0.2"/>
    <row r="38689" ht="12.75" hidden="1" customHeight="1" x14ac:dyDescent="0.2"/>
    <row r="38690" ht="12.75" hidden="1" customHeight="1" x14ac:dyDescent="0.2"/>
    <row r="38691" ht="12.75" hidden="1" customHeight="1" x14ac:dyDescent="0.2"/>
    <row r="38692" ht="12.75" hidden="1" customHeight="1" x14ac:dyDescent="0.2"/>
    <row r="38693" ht="12.75" hidden="1" customHeight="1" x14ac:dyDescent="0.2"/>
    <row r="38694" ht="12.75" hidden="1" customHeight="1" x14ac:dyDescent="0.2"/>
    <row r="38695" ht="12.75" hidden="1" customHeight="1" x14ac:dyDescent="0.2"/>
    <row r="38696" ht="12.75" hidden="1" customHeight="1" x14ac:dyDescent="0.2"/>
    <row r="38697" ht="12.75" hidden="1" customHeight="1" x14ac:dyDescent="0.2"/>
    <row r="38698" ht="12.75" hidden="1" customHeight="1" x14ac:dyDescent="0.2"/>
    <row r="38699" ht="12.75" hidden="1" customHeight="1" x14ac:dyDescent="0.2"/>
    <row r="38700" ht="12.75" hidden="1" customHeight="1" x14ac:dyDescent="0.2"/>
    <row r="38701" ht="12.75" hidden="1" customHeight="1" x14ac:dyDescent="0.2"/>
    <row r="38702" ht="12.75" hidden="1" customHeight="1" x14ac:dyDescent="0.2"/>
    <row r="38703" ht="12.75" hidden="1" customHeight="1" x14ac:dyDescent="0.2"/>
    <row r="38704" ht="12.75" hidden="1" customHeight="1" x14ac:dyDescent="0.2"/>
    <row r="38705" ht="12.75" hidden="1" customHeight="1" x14ac:dyDescent="0.2"/>
    <row r="38706" ht="12.75" hidden="1" customHeight="1" x14ac:dyDescent="0.2"/>
    <row r="38707" ht="12.75" hidden="1" customHeight="1" x14ac:dyDescent="0.2"/>
    <row r="38708" ht="12.75" hidden="1" customHeight="1" x14ac:dyDescent="0.2"/>
    <row r="38709" ht="12.75" hidden="1" customHeight="1" x14ac:dyDescent="0.2"/>
    <row r="38710" ht="12.75" hidden="1" customHeight="1" x14ac:dyDescent="0.2"/>
    <row r="38711" ht="12.75" hidden="1" customHeight="1" x14ac:dyDescent="0.2"/>
    <row r="38712" ht="12.75" hidden="1" customHeight="1" x14ac:dyDescent="0.2"/>
    <row r="38713" ht="12.75" hidden="1" customHeight="1" x14ac:dyDescent="0.2"/>
    <row r="38714" ht="12.75" hidden="1" customHeight="1" x14ac:dyDescent="0.2"/>
    <row r="38715" ht="12.75" hidden="1" customHeight="1" x14ac:dyDescent="0.2"/>
    <row r="38716" ht="12.75" hidden="1" customHeight="1" x14ac:dyDescent="0.2"/>
    <row r="38717" ht="12.75" hidden="1" customHeight="1" x14ac:dyDescent="0.2"/>
    <row r="38718" ht="12.75" hidden="1" customHeight="1" x14ac:dyDescent="0.2"/>
    <row r="38719" ht="12.75" hidden="1" customHeight="1" x14ac:dyDescent="0.2"/>
    <row r="38720" ht="12.75" hidden="1" customHeight="1" x14ac:dyDescent="0.2"/>
    <row r="38721" ht="12.75" hidden="1" customHeight="1" x14ac:dyDescent="0.2"/>
    <row r="38722" ht="12.75" hidden="1" customHeight="1" x14ac:dyDescent="0.2"/>
    <row r="38723" ht="12.75" hidden="1" customHeight="1" x14ac:dyDescent="0.2"/>
    <row r="38724" ht="12.75" hidden="1" customHeight="1" x14ac:dyDescent="0.2"/>
    <row r="38725" ht="12.75" hidden="1" customHeight="1" x14ac:dyDescent="0.2"/>
    <row r="38726" ht="12.75" hidden="1" customHeight="1" x14ac:dyDescent="0.2"/>
    <row r="38727" ht="12.75" hidden="1" customHeight="1" x14ac:dyDescent="0.2"/>
    <row r="38728" ht="12.75" hidden="1" customHeight="1" x14ac:dyDescent="0.2"/>
    <row r="38729" ht="12.75" hidden="1" customHeight="1" x14ac:dyDescent="0.2"/>
    <row r="38730" ht="12.75" hidden="1" customHeight="1" x14ac:dyDescent="0.2"/>
    <row r="38731" ht="12.75" hidden="1" customHeight="1" x14ac:dyDescent="0.2"/>
    <row r="38732" ht="12.75" hidden="1" customHeight="1" x14ac:dyDescent="0.2"/>
    <row r="38733" ht="12.75" hidden="1" customHeight="1" x14ac:dyDescent="0.2"/>
    <row r="38734" ht="12.75" hidden="1" customHeight="1" x14ac:dyDescent="0.2"/>
    <row r="38735" ht="12.75" hidden="1" customHeight="1" x14ac:dyDescent="0.2"/>
    <row r="38736" ht="12.75" hidden="1" customHeight="1" x14ac:dyDescent="0.2"/>
    <row r="38737" ht="12.75" hidden="1" customHeight="1" x14ac:dyDescent="0.2"/>
    <row r="38738" ht="12.75" hidden="1" customHeight="1" x14ac:dyDescent="0.2"/>
    <row r="38739" ht="12.75" hidden="1" customHeight="1" x14ac:dyDescent="0.2"/>
    <row r="38740" ht="12.75" hidden="1" customHeight="1" x14ac:dyDescent="0.2"/>
    <row r="38741" ht="12.75" hidden="1" customHeight="1" x14ac:dyDescent="0.2"/>
    <row r="38742" ht="12.75" hidden="1" customHeight="1" x14ac:dyDescent="0.2"/>
    <row r="38743" ht="12.75" hidden="1" customHeight="1" x14ac:dyDescent="0.2"/>
    <row r="38744" ht="12.75" hidden="1" customHeight="1" x14ac:dyDescent="0.2"/>
    <row r="38745" ht="12.75" hidden="1" customHeight="1" x14ac:dyDescent="0.2"/>
    <row r="38746" ht="12.75" hidden="1" customHeight="1" x14ac:dyDescent="0.2"/>
    <row r="38747" ht="12.75" hidden="1" customHeight="1" x14ac:dyDescent="0.2"/>
    <row r="38748" ht="12.75" hidden="1" customHeight="1" x14ac:dyDescent="0.2"/>
    <row r="38749" ht="12.75" hidden="1" customHeight="1" x14ac:dyDescent="0.2"/>
    <row r="38750" ht="12.75" hidden="1" customHeight="1" x14ac:dyDescent="0.2"/>
    <row r="38751" ht="12.75" hidden="1" customHeight="1" x14ac:dyDescent="0.2"/>
    <row r="38752" ht="12.75" hidden="1" customHeight="1" x14ac:dyDescent="0.2"/>
    <row r="38753" ht="12.75" hidden="1" customHeight="1" x14ac:dyDescent="0.2"/>
    <row r="38754" ht="12.75" hidden="1" customHeight="1" x14ac:dyDescent="0.2"/>
    <row r="38755" ht="12.75" hidden="1" customHeight="1" x14ac:dyDescent="0.2"/>
    <row r="38756" ht="12.75" hidden="1" customHeight="1" x14ac:dyDescent="0.2"/>
    <row r="38757" ht="12.75" hidden="1" customHeight="1" x14ac:dyDescent="0.2"/>
    <row r="38758" ht="12.75" hidden="1" customHeight="1" x14ac:dyDescent="0.2"/>
    <row r="38759" ht="12.75" hidden="1" customHeight="1" x14ac:dyDescent="0.2"/>
    <row r="38760" ht="12.75" hidden="1" customHeight="1" x14ac:dyDescent="0.2"/>
    <row r="38761" ht="12.75" hidden="1" customHeight="1" x14ac:dyDescent="0.2"/>
    <row r="38762" ht="12.75" hidden="1" customHeight="1" x14ac:dyDescent="0.2"/>
    <row r="38763" ht="12.75" hidden="1" customHeight="1" x14ac:dyDescent="0.2"/>
    <row r="38764" ht="12.75" hidden="1" customHeight="1" x14ac:dyDescent="0.2"/>
    <row r="38765" ht="12.75" hidden="1" customHeight="1" x14ac:dyDescent="0.2"/>
    <row r="38766" ht="12.75" hidden="1" customHeight="1" x14ac:dyDescent="0.2"/>
    <row r="38767" ht="12.75" hidden="1" customHeight="1" x14ac:dyDescent="0.2"/>
    <row r="38768" ht="12.75" hidden="1" customHeight="1" x14ac:dyDescent="0.2"/>
    <row r="38769" ht="12.75" hidden="1" customHeight="1" x14ac:dyDescent="0.2"/>
    <row r="38770" ht="12.75" hidden="1" customHeight="1" x14ac:dyDescent="0.2"/>
    <row r="38771" ht="12.75" hidden="1" customHeight="1" x14ac:dyDescent="0.2"/>
    <row r="38772" ht="12.75" hidden="1" customHeight="1" x14ac:dyDescent="0.2"/>
    <row r="38773" ht="12.75" hidden="1" customHeight="1" x14ac:dyDescent="0.2"/>
    <row r="38774" ht="12.75" hidden="1" customHeight="1" x14ac:dyDescent="0.2"/>
    <row r="38775" ht="12.75" hidden="1" customHeight="1" x14ac:dyDescent="0.2"/>
    <row r="38776" ht="12.75" hidden="1" customHeight="1" x14ac:dyDescent="0.2"/>
    <row r="38777" ht="12.75" hidden="1" customHeight="1" x14ac:dyDescent="0.2"/>
    <row r="38778" ht="12.75" hidden="1" customHeight="1" x14ac:dyDescent="0.2"/>
    <row r="38779" ht="12.75" hidden="1" customHeight="1" x14ac:dyDescent="0.2"/>
    <row r="38780" ht="12.75" hidden="1" customHeight="1" x14ac:dyDescent="0.2"/>
    <row r="38781" ht="12.75" hidden="1" customHeight="1" x14ac:dyDescent="0.2"/>
    <row r="38782" ht="12.75" hidden="1" customHeight="1" x14ac:dyDescent="0.2"/>
    <row r="38783" ht="12.75" hidden="1" customHeight="1" x14ac:dyDescent="0.2"/>
    <row r="38784" ht="12.75" hidden="1" customHeight="1" x14ac:dyDescent="0.2"/>
    <row r="38785" ht="12.75" hidden="1" customHeight="1" x14ac:dyDescent="0.2"/>
    <row r="38786" ht="12.75" hidden="1" customHeight="1" x14ac:dyDescent="0.2"/>
    <row r="38787" ht="12.75" hidden="1" customHeight="1" x14ac:dyDescent="0.2"/>
    <row r="38788" ht="12.75" hidden="1" customHeight="1" x14ac:dyDescent="0.2"/>
    <row r="38789" ht="12.75" hidden="1" customHeight="1" x14ac:dyDescent="0.2"/>
    <row r="38790" ht="12.75" hidden="1" customHeight="1" x14ac:dyDescent="0.2"/>
    <row r="38791" ht="12.75" hidden="1" customHeight="1" x14ac:dyDescent="0.2"/>
    <row r="38792" ht="12.75" hidden="1" customHeight="1" x14ac:dyDescent="0.2"/>
    <row r="38793" ht="12.75" hidden="1" customHeight="1" x14ac:dyDescent="0.2"/>
    <row r="38794" ht="12.75" hidden="1" customHeight="1" x14ac:dyDescent="0.2"/>
    <row r="38795" ht="12.75" hidden="1" customHeight="1" x14ac:dyDescent="0.2"/>
    <row r="38796" ht="12.75" hidden="1" customHeight="1" x14ac:dyDescent="0.2"/>
    <row r="38797" ht="12.75" hidden="1" customHeight="1" x14ac:dyDescent="0.2"/>
    <row r="38798" ht="12.75" hidden="1" customHeight="1" x14ac:dyDescent="0.2"/>
    <row r="38799" ht="12.75" hidden="1" customHeight="1" x14ac:dyDescent="0.2"/>
    <row r="38800" ht="12.75" hidden="1" customHeight="1" x14ac:dyDescent="0.2"/>
    <row r="38801" ht="12.75" hidden="1" customHeight="1" x14ac:dyDescent="0.2"/>
    <row r="38802" ht="12.75" hidden="1" customHeight="1" x14ac:dyDescent="0.2"/>
    <row r="38803" ht="12.75" hidden="1" customHeight="1" x14ac:dyDescent="0.2"/>
    <row r="38804" ht="12.75" hidden="1" customHeight="1" x14ac:dyDescent="0.2"/>
    <row r="38805" ht="12.75" hidden="1" customHeight="1" x14ac:dyDescent="0.2"/>
    <row r="38806" ht="12.75" hidden="1" customHeight="1" x14ac:dyDescent="0.2"/>
    <row r="38807" ht="12.75" hidden="1" customHeight="1" x14ac:dyDescent="0.2"/>
    <row r="38808" ht="12.75" hidden="1" customHeight="1" x14ac:dyDescent="0.2"/>
    <row r="38809" ht="12.75" hidden="1" customHeight="1" x14ac:dyDescent="0.2"/>
    <row r="38810" ht="12.75" hidden="1" customHeight="1" x14ac:dyDescent="0.2"/>
    <row r="38811" ht="12.75" hidden="1" customHeight="1" x14ac:dyDescent="0.2"/>
    <row r="38812" ht="12.75" hidden="1" customHeight="1" x14ac:dyDescent="0.2"/>
    <row r="38813" ht="12.75" hidden="1" customHeight="1" x14ac:dyDescent="0.2"/>
    <row r="38814" ht="12.75" hidden="1" customHeight="1" x14ac:dyDescent="0.2"/>
    <row r="38815" ht="12.75" hidden="1" customHeight="1" x14ac:dyDescent="0.2"/>
    <row r="38816" ht="12.75" hidden="1" customHeight="1" x14ac:dyDescent="0.2"/>
    <row r="38817" ht="12.75" hidden="1" customHeight="1" x14ac:dyDescent="0.2"/>
    <row r="38818" ht="12.75" hidden="1" customHeight="1" x14ac:dyDescent="0.2"/>
    <row r="38819" ht="12.75" hidden="1" customHeight="1" x14ac:dyDescent="0.2"/>
    <row r="38820" ht="12.75" hidden="1" customHeight="1" x14ac:dyDescent="0.2"/>
    <row r="38821" ht="12.75" hidden="1" customHeight="1" x14ac:dyDescent="0.2"/>
    <row r="38822" ht="12.75" hidden="1" customHeight="1" x14ac:dyDescent="0.2"/>
    <row r="38823" ht="12.75" hidden="1" customHeight="1" x14ac:dyDescent="0.2"/>
    <row r="38824" ht="12.75" hidden="1" customHeight="1" x14ac:dyDescent="0.2"/>
    <row r="38825" ht="12.75" hidden="1" customHeight="1" x14ac:dyDescent="0.2"/>
    <row r="38826" ht="12.75" hidden="1" customHeight="1" x14ac:dyDescent="0.2"/>
    <row r="38827" ht="12.75" hidden="1" customHeight="1" x14ac:dyDescent="0.2"/>
    <row r="38828" ht="12.75" hidden="1" customHeight="1" x14ac:dyDescent="0.2"/>
    <row r="38829" ht="12.75" hidden="1" customHeight="1" x14ac:dyDescent="0.2"/>
    <row r="38830" ht="12.75" hidden="1" customHeight="1" x14ac:dyDescent="0.2"/>
    <row r="38831" ht="12.75" hidden="1" customHeight="1" x14ac:dyDescent="0.2"/>
    <row r="38832" ht="12.75" hidden="1" customHeight="1" x14ac:dyDescent="0.2"/>
    <row r="38833" ht="12.75" hidden="1" customHeight="1" x14ac:dyDescent="0.2"/>
    <row r="38834" ht="12.75" hidden="1" customHeight="1" x14ac:dyDescent="0.2"/>
    <row r="38835" ht="12.75" hidden="1" customHeight="1" x14ac:dyDescent="0.2"/>
    <row r="38836" ht="12.75" hidden="1" customHeight="1" x14ac:dyDescent="0.2"/>
    <row r="38837" ht="12.75" hidden="1" customHeight="1" x14ac:dyDescent="0.2"/>
    <row r="38838" ht="12.75" hidden="1" customHeight="1" x14ac:dyDescent="0.2"/>
    <row r="38839" ht="12.75" hidden="1" customHeight="1" x14ac:dyDescent="0.2"/>
    <row r="38840" ht="12.75" hidden="1" customHeight="1" x14ac:dyDescent="0.2"/>
    <row r="38841" ht="12.75" hidden="1" customHeight="1" x14ac:dyDescent="0.2"/>
    <row r="38842" ht="12.75" hidden="1" customHeight="1" x14ac:dyDescent="0.2"/>
    <row r="38843" ht="12.75" hidden="1" customHeight="1" x14ac:dyDescent="0.2"/>
    <row r="38844" ht="12.75" hidden="1" customHeight="1" x14ac:dyDescent="0.2"/>
    <row r="38845" ht="12.75" hidden="1" customHeight="1" x14ac:dyDescent="0.2"/>
    <row r="38846" ht="12.75" hidden="1" customHeight="1" x14ac:dyDescent="0.2"/>
    <row r="38847" ht="12.75" hidden="1" customHeight="1" x14ac:dyDescent="0.2"/>
    <row r="38848" ht="12.75" hidden="1" customHeight="1" x14ac:dyDescent="0.2"/>
    <row r="38849" ht="12.75" hidden="1" customHeight="1" x14ac:dyDescent="0.2"/>
    <row r="38850" ht="12.75" hidden="1" customHeight="1" x14ac:dyDescent="0.2"/>
    <row r="38851" ht="12.75" hidden="1" customHeight="1" x14ac:dyDescent="0.2"/>
    <row r="38852" ht="12.75" hidden="1" customHeight="1" x14ac:dyDescent="0.2"/>
    <row r="38853" ht="12.75" hidden="1" customHeight="1" x14ac:dyDescent="0.2"/>
    <row r="38854" ht="12.75" hidden="1" customHeight="1" x14ac:dyDescent="0.2"/>
    <row r="38855" ht="12.75" hidden="1" customHeight="1" x14ac:dyDescent="0.2"/>
    <row r="38856" ht="12.75" hidden="1" customHeight="1" x14ac:dyDescent="0.2"/>
    <row r="38857" ht="12.75" hidden="1" customHeight="1" x14ac:dyDescent="0.2"/>
    <row r="38858" ht="12.75" hidden="1" customHeight="1" x14ac:dyDescent="0.2"/>
    <row r="38859" ht="12.75" hidden="1" customHeight="1" x14ac:dyDescent="0.2"/>
    <row r="38860" ht="12.75" hidden="1" customHeight="1" x14ac:dyDescent="0.2"/>
    <row r="38861" ht="12.75" hidden="1" customHeight="1" x14ac:dyDescent="0.2"/>
    <row r="38862" ht="12.75" hidden="1" customHeight="1" x14ac:dyDescent="0.2"/>
    <row r="38863" ht="12.75" hidden="1" customHeight="1" x14ac:dyDescent="0.2"/>
    <row r="38864" ht="12.75" hidden="1" customHeight="1" x14ac:dyDescent="0.2"/>
    <row r="38865" ht="12.75" hidden="1" customHeight="1" x14ac:dyDescent="0.2"/>
    <row r="38866" ht="12.75" hidden="1" customHeight="1" x14ac:dyDescent="0.2"/>
    <row r="38867" ht="12.75" hidden="1" customHeight="1" x14ac:dyDescent="0.2"/>
    <row r="38868" ht="12.75" hidden="1" customHeight="1" x14ac:dyDescent="0.2"/>
    <row r="38869" ht="12.75" hidden="1" customHeight="1" x14ac:dyDescent="0.2"/>
    <row r="38870" ht="12.75" hidden="1" customHeight="1" x14ac:dyDescent="0.2"/>
    <row r="38871" ht="12.75" hidden="1" customHeight="1" x14ac:dyDescent="0.2"/>
    <row r="38872" ht="12.75" hidden="1" customHeight="1" x14ac:dyDescent="0.2"/>
    <row r="38873" ht="12.75" hidden="1" customHeight="1" x14ac:dyDescent="0.2"/>
    <row r="38874" ht="12.75" hidden="1" customHeight="1" x14ac:dyDescent="0.2"/>
    <row r="38875" ht="12.75" hidden="1" customHeight="1" x14ac:dyDescent="0.2"/>
    <row r="38876" ht="12.75" hidden="1" customHeight="1" x14ac:dyDescent="0.2"/>
    <row r="38877" ht="12.75" hidden="1" customHeight="1" x14ac:dyDescent="0.2"/>
    <row r="38878" ht="12.75" hidden="1" customHeight="1" x14ac:dyDescent="0.2"/>
    <row r="38879" ht="12.75" hidden="1" customHeight="1" x14ac:dyDescent="0.2"/>
    <row r="38880" ht="12.75" hidden="1" customHeight="1" x14ac:dyDescent="0.2"/>
    <row r="38881" ht="12.75" hidden="1" customHeight="1" x14ac:dyDescent="0.2"/>
    <row r="38882" ht="12.75" hidden="1" customHeight="1" x14ac:dyDescent="0.2"/>
    <row r="38883" ht="12.75" hidden="1" customHeight="1" x14ac:dyDescent="0.2"/>
    <row r="38884" ht="12.75" hidden="1" customHeight="1" x14ac:dyDescent="0.2"/>
    <row r="38885" ht="12.75" hidden="1" customHeight="1" x14ac:dyDescent="0.2"/>
    <row r="38886" ht="12.75" hidden="1" customHeight="1" x14ac:dyDescent="0.2"/>
    <row r="38887" ht="12.75" hidden="1" customHeight="1" x14ac:dyDescent="0.2"/>
    <row r="38888" ht="12.75" hidden="1" customHeight="1" x14ac:dyDescent="0.2"/>
    <row r="38889" ht="12.75" hidden="1" customHeight="1" x14ac:dyDescent="0.2"/>
    <row r="38890" ht="12.75" hidden="1" customHeight="1" x14ac:dyDescent="0.2"/>
    <row r="38891" ht="12.75" hidden="1" customHeight="1" x14ac:dyDescent="0.2"/>
    <row r="38892" ht="12.75" hidden="1" customHeight="1" x14ac:dyDescent="0.2"/>
    <row r="38893" ht="12.75" hidden="1" customHeight="1" x14ac:dyDescent="0.2"/>
    <row r="38894" ht="12.75" hidden="1" customHeight="1" x14ac:dyDescent="0.2"/>
    <row r="38895" ht="12.75" hidden="1" customHeight="1" x14ac:dyDescent="0.2"/>
    <row r="38896" ht="12.75" hidden="1" customHeight="1" x14ac:dyDescent="0.2"/>
    <row r="38897" ht="12.75" hidden="1" customHeight="1" x14ac:dyDescent="0.2"/>
    <row r="38898" ht="12.75" hidden="1" customHeight="1" x14ac:dyDescent="0.2"/>
    <row r="38899" ht="12.75" hidden="1" customHeight="1" x14ac:dyDescent="0.2"/>
    <row r="38900" ht="12.75" hidden="1" customHeight="1" x14ac:dyDescent="0.2"/>
    <row r="38901" ht="12.75" hidden="1" customHeight="1" x14ac:dyDescent="0.2"/>
    <row r="38902" ht="12.75" hidden="1" customHeight="1" x14ac:dyDescent="0.2"/>
    <row r="38903" ht="12.75" hidden="1" customHeight="1" x14ac:dyDescent="0.2"/>
    <row r="38904" ht="12.75" hidden="1" customHeight="1" x14ac:dyDescent="0.2"/>
    <row r="38905" ht="12.75" hidden="1" customHeight="1" x14ac:dyDescent="0.2"/>
    <row r="38906" ht="12.75" hidden="1" customHeight="1" x14ac:dyDescent="0.2"/>
    <row r="38907" ht="12.75" hidden="1" customHeight="1" x14ac:dyDescent="0.2"/>
    <row r="38908" ht="12.75" hidden="1" customHeight="1" x14ac:dyDescent="0.2"/>
    <row r="38909" ht="12.75" hidden="1" customHeight="1" x14ac:dyDescent="0.2"/>
    <row r="38910" ht="12.75" hidden="1" customHeight="1" x14ac:dyDescent="0.2"/>
    <row r="38911" ht="12.75" hidden="1" customHeight="1" x14ac:dyDescent="0.2"/>
    <row r="38912" ht="12.75" hidden="1" customHeight="1" x14ac:dyDescent="0.2"/>
    <row r="38913" ht="12.75" hidden="1" customHeight="1" x14ac:dyDescent="0.2"/>
    <row r="38914" ht="12.75" hidden="1" customHeight="1" x14ac:dyDescent="0.2"/>
    <row r="38915" ht="12.75" hidden="1" customHeight="1" x14ac:dyDescent="0.2"/>
    <row r="38916" ht="12.75" hidden="1" customHeight="1" x14ac:dyDescent="0.2"/>
    <row r="38917" ht="12.75" hidden="1" customHeight="1" x14ac:dyDescent="0.2"/>
    <row r="38918" ht="12.75" hidden="1" customHeight="1" x14ac:dyDescent="0.2"/>
    <row r="38919" ht="12.75" hidden="1" customHeight="1" x14ac:dyDescent="0.2"/>
    <row r="38920" ht="12.75" hidden="1" customHeight="1" x14ac:dyDescent="0.2"/>
    <row r="38921" ht="12.75" hidden="1" customHeight="1" x14ac:dyDescent="0.2"/>
    <row r="38922" ht="12.75" hidden="1" customHeight="1" x14ac:dyDescent="0.2"/>
    <row r="38923" ht="12.75" hidden="1" customHeight="1" x14ac:dyDescent="0.2"/>
    <row r="38924" ht="12.75" hidden="1" customHeight="1" x14ac:dyDescent="0.2"/>
    <row r="38925" ht="12.75" hidden="1" customHeight="1" x14ac:dyDescent="0.2"/>
    <row r="38926" ht="12.75" hidden="1" customHeight="1" x14ac:dyDescent="0.2"/>
    <row r="38927" ht="12.75" hidden="1" customHeight="1" x14ac:dyDescent="0.2"/>
    <row r="38928" ht="12.75" hidden="1" customHeight="1" x14ac:dyDescent="0.2"/>
    <row r="38929" ht="12.75" hidden="1" customHeight="1" x14ac:dyDescent="0.2"/>
    <row r="38930" ht="12.75" hidden="1" customHeight="1" x14ac:dyDescent="0.2"/>
    <row r="38931" ht="12.75" hidden="1" customHeight="1" x14ac:dyDescent="0.2"/>
    <row r="38932" ht="12.75" hidden="1" customHeight="1" x14ac:dyDescent="0.2"/>
    <row r="38933" ht="12.75" hidden="1" customHeight="1" x14ac:dyDescent="0.2"/>
    <row r="38934" ht="12.75" hidden="1" customHeight="1" x14ac:dyDescent="0.2"/>
    <row r="38935" ht="12.75" hidden="1" customHeight="1" x14ac:dyDescent="0.2"/>
    <row r="38936" ht="12.75" hidden="1" customHeight="1" x14ac:dyDescent="0.2"/>
    <row r="38937" ht="12.75" hidden="1" customHeight="1" x14ac:dyDescent="0.2"/>
    <row r="38938" ht="12.75" hidden="1" customHeight="1" x14ac:dyDescent="0.2"/>
    <row r="38939" ht="12.75" hidden="1" customHeight="1" x14ac:dyDescent="0.2"/>
    <row r="38940" ht="12.75" hidden="1" customHeight="1" x14ac:dyDescent="0.2"/>
    <row r="38941" ht="12.75" hidden="1" customHeight="1" x14ac:dyDescent="0.2"/>
    <row r="38942" ht="12.75" hidden="1" customHeight="1" x14ac:dyDescent="0.2"/>
    <row r="38943" ht="12.75" hidden="1" customHeight="1" x14ac:dyDescent="0.2"/>
    <row r="38944" ht="12.75" hidden="1" customHeight="1" x14ac:dyDescent="0.2"/>
    <row r="38945" ht="12.75" hidden="1" customHeight="1" x14ac:dyDescent="0.2"/>
    <row r="38946" ht="12.75" hidden="1" customHeight="1" x14ac:dyDescent="0.2"/>
    <row r="38947" ht="12.75" hidden="1" customHeight="1" x14ac:dyDescent="0.2"/>
    <row r="38948" ht="12.75" hidden="1" customHeight="1" x14ac:dyDescent="0.2"/>
    <row r="38949" ht="12.75" hidden="1" customHeight="1" x14ac:dyDescent="0.2"/>
    <row r="38950" ht="12.75" hidden="1" customHeight="1" x14ac:dyDescent="0.2"/>
    <row r="38951" ht="12.75" hidden="1" customHeight="1" x14ac:dyDescent="0.2"/>
    <row r="38952" ht="12.75" hidden="1" customHeight="1" x14ac:dyDescent="0.2"/>
    <row r="38953" ht="12.75" hidden="1" customHeight="1" x14ac:dyDescent="0.2"/>
    <row r="38954" ht="12.75" hidden="1" customHeight="1" x14ac:dyDescent="0.2"/>
    <row r="38955" ht="12.75" hidden="1" customHeight="1" x14ac:dyDescent="0.2"/>
    <row r="38956" ht="12.75" hidden="1" customHeight="1" x14ac:dyDescent="0.2"/>
    <row r="38957" ht="12.75" hidden="1" customHeight="1" x14ac:dyDescent="0.2"/>
    <row r="38958" ht="12.75" hidden="1" customHeight="1" x14ac:dyDescent="0.2"/>
    <row r="38959" ht="12.75" hidden="1" customHeight="1" x14ac:dyDescent="0.2"/>
    <row r="38960" ht="12.75" hidden="1" customHeight="1" x14ac:dyDescent="0.2"/>
    <row r="38961" ht="12.75" hidden="1" customHeight="1" x14ac:dyDescent="0.2"/>
    <row r="38962" ht="12.75" hidden="1" customHeight="1" x14ac:dyDescent="0.2"/>
    <row r="38963" ht="12.75" hidden="1" customHeight="1" x14ac:dyDescent="0.2"/>
    <row r="38964" ht="12.75" hidden="1" customHeight="1" x14ac:dyDescent="0.2"/>
    <row r="38965" ht="12.75" hidden="1" customHeight="1" x14ac:dyDescent="0.2"/>
    <row r="38966" ht="12.75" hidden="1" customHeight="1" x14ac:dyDescent="0.2"/>
    <row r="38967" ht="12.75" hidden="1" customHeight="1" x14ac:dyDescent="0.2"/>
    <row r="38968" ht="12.75" hidden="1" customHeight="1" x14ac:dyDescent="0.2"/>
    <row r="38969" ht="12.75" hidden="1" customHeight="1" x14ac:dyDescent="0.2"/>
    <row r="38970" ht="12.75" hidden="1" customHeight="1" x14ac:dyDescent="0.2"/>
    <row r="38971" ht="12.75" hidden="1" customHeight="1" x14ac:dyDescent="0.2"/>
    <row r="38972" ht="12.75" hidden="1" customHeight="1" x14ac:dyDescent="0.2"/>
    <row r="38973" ht="12.75" hidden="1" customHeight="1" x14ac:dyDescent="0.2"/>
    <row r="38974" ht="12.75" hidden="1" customHeight="1" x14ac:dyDescent="0.2"/>
    <row r="38975" ht="12.75" hidden="1" customHeight="1" x14ac:dyDescent="0.2"/>
    <row r="38976" ht="12.75" hidden="1" customHeight="1" x14ac:dyDescent="0.2"/>
    <row r="38977" ht="12.75" hidden="1" customHeight="1" x14ac:dyDescent="0.2"/>
    <row r="38978" ht="12.75" hidden="1" customHeight="1" x14ac:dyDescent="0.2"/>
    <row r="38979" ht="12.75" hidden="1" customHeight="1" x14ac:dyDescent="0.2"/>
    <row r="38980" ht="12.75" hidden="1" customHeight="1" x14ac:dyDescent="0.2"/>
    <row r="38981" ht="12.75" hidden="1" customHeight="1" x14ac:dyDescent="0.2"/>
    <row r="38982" ht="12.75" hidden="1" customHeight="1" x14ac:dyDescent="0.2"/>
    <row r="38983" ht="12.75" hidden="1" customHeight="1" x14ac:dyDescent="0.2"/>
    <row r="38984" ht="12.75" hidden="1" customHeight="1" x14ac:dyDescent="0.2"/>
    <row r="38985" ht="12.75" hidden="1" customHeight="1" x14ac:dyDescent="0.2"/>
    <row r="38986" ht="12.75" hidden="1" customHeight="1" x14ac:dyDescent="0.2"/>
    <row r="38987" ht="12.75" hidden="1" customHeight="1" x14ac:dyDescent="0.2"/>
    <row r="38988" ht="12.75" hidden="1" customHeight="1" x14ac:dyDescent="0.2"/>
    <row r="38989" ht="12.75" hidden="1" customHeight="1" x14ac:dyDescent="0.2"/>
    <row r="38990" ht="12.75" hidden="1" customHeight="1" x14ac:dyDescent="0.2"/>
    <row r="38991" ht="12.75" hidden="1" customHeight="1" x14ac:dyDescent="0.2"/>
    <row r="38992" ht="12.75" hidden="1" customHeight="1" x14ac:dyDescent="0.2"/>
    <row r="38993" ht="12.75" hidden="1" customHeight="1" x14ac:dyDescent="0.2"/>
    <row r="38994" ht="12.75" hidden="1" customHeight="1" x14ac:dyDescent="0.2"/>
    <row r="38995" ht="12.75" hidden="1" customHeight="1" x14ac:dyDescent="0.2"/>
    <row r="38996" ht="12.75" hidden="1" customHeight="1" x14ac:dyDescent="0.2"/>
    <row r="38997" ht="12.75" hidden="1" customHeight="1" x14ac:dyDescent="0.2"/>
    <row r="38998" ht="12.75" hidden="1" customHeight="1" x14ac:dyDescent="0.2"/>
    <row r="38999" ht="12.75" hidden="1" customHeight="1" x14ac:dyDescent="0.2"/>
    <row r="39000" ht="12.75" hidden="1" customHeight="1" x14ac:dyDescent="0.2"/>
    <row r="39001" ht="12.75" hidden="1" customHeight="1" x14ac:dyDescent="0.2"/>
    <row r="39002" ht="12.75" hidden="1" customHeight="1" x14ac:dyDescent="0.2"/>
    <row r="39003" ht="12.75" hidden="1" customHeight="1" x14ac:dyDescent="0.2"/>
    <row r="39004" ht="12.75" hidden="1" customHeight="1" x14ac:dyDescent="0.2"/>
    <row r="39005" ht="12.75" hidden="1" customHeight="1" x14ac:dyDescent="0.2"/>
    <row r="39006" ht="12.75" hidden="1" customHeight="1" x14ac:dyDescent="0.2"/>
    <row r="39007" ht="12.75" hidden="1" customHeight="1" x14ac:dyDescent="0.2"/>
    <row r="39008" ht="12.75" hidden="1" customHeight="1" x14ac:dyDescent="0.2"/>
    <row r="39009" ht="12.75" hidden="1" customHeight="1" x14ac:dyDescent="0.2"/>
    <row r="39010" ht="12.75" hidden="1" customHeight="1" x14ac:dyDescent="0.2"/>
    <row r="39011" ht="12.75" hidden="1" customHeight="1" x14ac:dyDescent="0.2"/>
    <row r="39012" ht="12.75" hidden="1" customHeight="1" x14ac:dyDescent="0.2"/>
    <row r="39013" ht="12.75" hidden="1" customHeight="1" x14ac:dyDescent="0.2"/>
    <row r="39014" ht="12.75" hidden="1" customHeight="1" x14ac:dyDescent="0.2"/>
    <row r="39015" ht="12.75" hidden="1" customHeight="1" x14ac:dyDescent="0.2"/>
    <row r="39016" ht="12.75" hidden="1" customHeight="1" x14ac:dyDescent="0.2"/>
    <row r="39017" ht="12.75" hidden="1" customHeight="1" x14ac:dyDescent="0.2"/>
    <row r="39018" ht="12.75" hidden="1" customHeight="1" x14ac:dyDescent="0.2"/>
    <row r="39019" ht="12.75" hidden="1" customHeight="1" x14ac:dyDescent="0.2"/>
    <row r="39020" ht="12.75" hidden="1" customHeight="1" x14ac:dyDescent="0.2"/>
    <row r="39021" ht="12.75" hidden="1" customHeight="1" x14ac:dyDescent="0.2"/>
    <row r="39022" ht="12.75" hidden="1" customHeight="1" x14ac:dyDescent="0.2"/>
    <row r="39023" ht="12.75" hidden="1" customHeight="1" x14ac:dyDescent="0.2"/>
    <row r="39024" ht="12.75" hidden="1" customHeight="1" x14ac:dyDescent="0.2"/>
    <row r="39025" ht="12.75" hidden="1" customHeight="1" x14ac:dyDescent="0.2"/>
    <row r="39026" ht="12.75" hidden="1" customHeight="1" x14ac:dyDescent="0.2"/>
    <row r="39027" ht="12.75" hidden="1" customHeight="1" x14ac:dyDescent="0.2"/>
    <row r="39028" ht="12.75" hidden="1" customHeight="1" x14ac:dyDescent="0.2"/>
    <row r="39029" ht="12.75" hidden="1" customHeight="1" x14ac:dyDescent="0.2"/>
    <row r="39030" ht="12.75" hidden="1" customHeight="1" x14ac:dyDescent="0.2"/>
    <row r="39031" ht="12.75" hidden="1" customHeight="1" x14ac:dyDescent="0.2"/>
    <row r="39032" ht="12.75" hidden="1" customHeight="1" x14ac:dyDescent="0.2"/>
    <row r="39033" ht="12.75" hidden="1" customHeight="1" x14ac:dyDescent="0.2"/>
    <row r="39034" ht="12.75" hidden="1" customHeight="1" x14ac:dyDescent="0.2"/>
    <row r="39035" ht="12.75" hidden="1" customHeight="1" x14ac:dyDescent="0.2"/>
    <row r="39036" ht="12.75" hidden="1" customHeight="1" x14ac:dyDescent="0.2"/>
    <row r="39037" ht="12.75" hidden="1" customHeight="1" x14ac:dyDescent="0.2"/>
    <row r="39038" ht="12.75" hidden="1" customHeight="1" x14ac:dyDescent="0.2"/>
    <row r="39039" ht="12.75" hidden="1" customHeight="1" x14ac:dyDescent="0.2"/>
    <row r="39040" ht="12.75" hidden="1" customHeight="1" x14ac:dyDescent="0.2"/>
    <row r="39041" ht="12.75" hidden="1" customHeight="1" x14ac:dyDescent="0.2"/>
    <row r="39042" ht="12.75" hidden="1" customHeight="1" x14ac:dyDescent="0.2"/>
    <row r="39043" ht="12.75" hidden="1" customHeight="1" x14ac:dyDescent="0.2"/>
    <row r="39044" ht="12.75" hidden="1" customHeight="1" x14ac:dyDescent="0.2"/>
    <row r="39045" ht="12.75" hidden="1" customHeight="1" x14ac:dyDescent="0.2"/>
    <row r="39046" ht="12.75" hidden="1" customHeight="1" x14ac:dyDescent="0.2"/>
    <row r="39047" ht="12.75" hidden="1" customHeight="1" x14ac:dyDescent="0.2"/>
    <row r="39048" ht="12.75" hidden="1" customHeight="1" x14ac:dyDescent="0.2"/>
    <row r="39049" ht="12.75" hidden="1" customHeight="1" x14ac:dyDescent="0.2"/>
    <row r="39050" ht="12.75" hidden="1" customHeight="1" x14ac:dyDescent="0.2"/>
    <row r="39051" ht="12.75" hidden="1" customHeight="1" x14ac:dyDescent="0.2"/>
    <row r="39052" ht="12.75" hidden="1" customHeight="1" x14ac:dyDescent="0.2"/>
    <row r="39053" ht="12.75" hidden="1" customHeight="1" x14ac:dyDescent="0.2"/>
    <row r="39054" ht="12.75" hidden="1" customHeight="1" x14ac:dyDescent="0.2"/>
    <row r="39055" ht="12.75" hidden="1" customHeight="1" x14ac:dyDescent="0.2"/>
    <row r="39056" ht="12.75" hidden="1" customHeight="1" x14ac:dyDescent="0.2"/>
    <row r="39057" ht="12.75" hidden="1" customHeight="1" x14ac:dyDescent="0.2"/>
    <row r="39058" ht="12.75" hidden="1" customHeight="1" x14ac:dyDescent="0.2"/>
    <row r="39059" ht="12.75" hidden="1" customHeight="1" x14ac:dyDescent="0.2"/>
    <row r="39060" ht="12.75" hidden="1" customHeight="1" x14ac:dyDescent="0.2"/>
    <row r="39061" ht="12.75" hidden="1" customHeight="1" x14ac:dyDescent="0.2"/>
    <row r="39062" ht="12.75" hidden="1" customHeight="1" x14ac:dyDescent="0.2"/>
    <row r="39063" ht="12.75" hidden="1" customHeight="1" x14ac:dyDescent="0.2"/>
    <row r="39064" ht="12.75" hidden="1" customHeight="1" x14ac:dyDescent="0.2"/>
    <row r="39065" ht="12.75" hidden="1" customHeight="1" x14ac:dyDescent="0.2"/>
    <row r="39066" ht="12.75" hidden="1" customHeight="1" x14ac:dyDescent="0.2"/>
    <row r="39067" ht="12.75" hidden="1" customHeight="1" x14ac:dyDescent="0.2"/>
    <row r="39068" ht="12.75" hidden="1" customHeight="1" x14ac:dyDescent="0.2"/>
    <row r="39069" ht="12.75" hidden="1" customHeight="1" x14ac:dyDescent="0.2"/>
    <row r="39070" ht="12.75" hidden="1" customHeight="1" x14ac:dyDescent="0.2"/>
    <row r="39071" ht="12.75" hidden="1" customHeight="1" x14ac:dyDescent="0.2"/>
    <row r="39072" ht="12.75" hidden="1" customHeight="1" x14ac:dyDescent="0.2"/>
    <row r="39073" ht="12.75" hidden="1" customHeight="1" x14ac:dyDescent="0.2"/>
    <row r="39074" ht="12.75" hidden="1" customHeight="1" x14ac:dyDescent="0.2"/>
    <row r="39075" ht="12.75" hidden="1" customHeight="1" x14ac:dyDescent="0.2"/>
    <row r="39076" ht="12.75" hidden="1" customHeight="1" x14ac:dyDescent="0.2"/>
    <row r="39077" ht="12.75" hidden="1" customHeight="1" x14ac:dyDescent="0.2"/>
    <row r="39078" ht="12.75" hidden="1" customHeight="1" x14ac:dyDescent="0.2"/>
    <row r="39079" ht="12.75" hidden="1" customHeight="1" x14ac:dyDescent="0.2"/>
    <row r="39080" ht="12.75" hidden="1" customHeight="1" x14ac:dyDescent="0.2"/>
    <row r="39081" ht="12.75" hidden="1" customHeight="1" x14ac:dyDescent="0.2"/>
    <row r="39082" ht="12.75" hidden="1" customHeight="1" x14ac:dyDescent="0.2"/>
    <row r="39083" ht="12.75" hidden="1" customHeight="1" x14ac:dyDescent="0.2"/>
    <row r="39084" ht="12.75" hidden="1" customHeight="1" x14ac:dyDescent="0.2"/>
    <row r="39085" ht="12.75" hidden="1" customHeight="1" x14ac:dyDescent="0.2"/>
    <row r="39086" ht="12.75" hidden="1" customHeight="1" x14ac:dyDescent="0.2"/>
    <row r="39087" ht="12.75" hidden="1" customHeight="1" x14ac:dyDescent="0.2"/>
    <row r="39088" ht="12.75" hidden="1" customHeight="1" x14ac:dyDescent="0.2"/>
    <row r="39089" ht="12.75" hidden="1" customHeight="1" x14ac:dyDescent="0.2"/>
    <row r="39090" ht="12.75" hidden="1" customHeight="1" x14ac:dyDescent="0.2"/>
    <row r="39091" ht="12.75" hidden="1" customHeight="1" x14ac:dyDescent="0.2"/>
    <row r="39092" ht="12.75" hidden="1" customHeight="1" x14ac:dyDescent="0.2"/>
    <row r="39093" ht="12.75" hidden="1" customHeight="1" x14ac:dyDescent="0.2"/>
    <row r="39094" ht="12.75" hidden="1" customHeight="1" x14ac:dyDescent="0.2"/>
    <row r="39095" ht="12.75" hidden="1" customHeight="1" x14ac:dyDescent="0.2"/>
    <row r="39096" ht="12.75" hidden="1" customHeight="1" x14ac:dyDescent="0.2"/>
    <row r="39097" ht="12.75" hidden="1" customHeight="1" x14ac:dyDescent="0.2"/>
    <row r="39098" ht="12.75" hidden="1" customHeight="1" x14ac:dyDescent="0.2"/>
    <row r="39099" ht="12.75" hidden="1" customHeight="1" x14ac:dyDescent="0.2"/>
    <row r="39100" ht="12.75" hidden="1" customHeight="1" x14ac:dyDescent="0.2"/>
    <row r="39101" ht="12.75" hidden="1" customHeight="1" x14ac:dyDescent="0.2"/>
    <row r="39102" ht="12.75" hidden="1" customHeight="1" x14ac:dyDescent="0.2"/>
    <row r="39103" ht="12.75" hidden="1" customHeight="1" x14ac:dyDescent="0.2"/>
    <row r="39104" ht="12.75" hidden="1" customHeight="1" x14ac:dyDescent="0.2"/>
    <row r="39105" ht="12.75" hidden="1" customHeight="1" x14ac:dyDescent="0.2"/>
    <row r="39106" ht="12.75" hidden="1" customHeight="1" x14ac:dyDescent="0.2"/>
    <row r="39107" ht="12.75" hidden="1" customHeight="1" x14ac:dyDescent="0.2"/>
    <row r="39108" ht="12.75" hidden="1" customHeight="1" x14ac:dyDescent="0.2"/>
    <row r="39109" ht="12.75" hidden="1" customHeight="1" x14ac:dyDescent="0.2"/>
    <row r="39110" ht="12.75" hidden="1" customHeight="1" x14ac:dyDescent="0.2"/>
    <row r="39111" ht="12.75" hidden="1" customHeight="1" x14ac:dyDescent="0.2"/>
    <row r="39112" ht="12.75" hidden="1" customHeight="1" x14ac:dyDescent="0.2"/>
    <row r="39113" ht="12.75" hidden="1" customHeight="1" x14ac:dyDescent="0.2"/>
    <row r="39114" ht="12.75" hidden="1" customHeight="1" x14ac:dyDescent="0.2"/>
    <row r="39115" ht="12.75" hidden="1" customHeight="1" x14ac:dyDescent="0.2"/>
    <row r="39116" ht="12.75" hidden="1" customHeight="1" x14ac:dyDescent="0.2"/>
    <row r="39117" ht="12.75" hidden="1" customHeight="1" x14ac:dyDescent="0.2"/>
    <row r="39118" ht="12.75" hidden="1" customHeight="1" x14ac:dyDescent="0.2"/>
    <row r="39119" ht="12.75" hidden="1" customHeight="1" x14ac:dyDescent="0.2"/>
    <row r="39120" ht="12.75" hidden="1" customHeight="1" x14ac:dyDescent="0.2"/>
    <row r="39121" ht="12.75" hidden="1" customHeight="1" x14ac:dyDescent="0.2"/>
    <row r="39122" ht="12.75" hidden="1" customHeight="1" x14ac:dyDescent="0.2"/>
    <row r="39123" ht="12.75" hidden="1" customHeight="1" x14ac:dyDescent="0.2"/>
    <row r="39124" ht="12.75" hidden="1" customHeight="1" x14ac:dyDescent="0.2"/>
    <row r="39125" ht="12.75" hidden="1" customHeight="1" x14ac:dyDescent="0.2"/>
    <row r="39126" ht="12.75" hidden="1" customHeight="1" x14ac:dyDescent="0.2"/>
    <row r="39127" ht="12.75" hidden="1" customHeight="1" x14ac:dyDescent="0.2"/>
    <row r="39128" ht="12.75" hidden="1" customHeight="1" x14ac:dyDescent="0.2"/>
    <row r="39129" ht="12.75" hidden="1" customHeight="1" x14ac:dyDescent="0.2"/>
    <row r="39130" ht="12.75" hidden="1" customHeight="1" x14ac:dyDescent="0.2"/>
    <row r="39131" ht="12.75" hidden="1" customHeight="1" x14ac:dyDescent="0.2"/>
    <row r="39132" ht="12.75" hidden="1" customHeight="1" x14ac:dyDescent="0.2"/>
    <row r="39133" ht="12.75" hidden="1" customHeight="1" x14ac:dyDescent="0.2"/>
    <row r="39134" ht="12.75" hidden="1" customHeight="1" x14ac:dyDescent="0.2"/>
    <row r="39135" ht="12.75" hidden="1" customHeight="1" x14ac:dyDescent="0.2"/>
    <row r="39136" ht="12.75" hidden="1" customHeight="1" x14ac:dyDescent="0.2"/>
    <row r="39137" ht="12.75" hidden="1" customHeight="1" x14ac:dyDescent="0.2"/>
    <row r="39138" ht="12.75" hidden="1" customHeight="1" x14ac:dyDescent="0.2"/>
    <row r="39139" ht="12.75" hidden="1" customHeight="1" x14ac:dyDescent="0.2"/>
    <row r="39140" ht="12.75" hidden="1" customHeight="1" x14ac:dyDescent="0.2"/>
    <row r="39141" ht="12.75" hidden="1" customHeight="1" x14ac:dyDescent="0.2"/>
    <row r="39142" ht="12.75" hidden="1" customHeight="1" x14ac:dyDescent="0.2"/>
    <row r="39143" ht="12.75" hidden="1" customHeight="1" x14ac:dyDescent="0.2"/>
    <row r="39144" ht="12.75" hidden="1" customHeight="1" x14ac:dyDescent="0.2"/>
    <row r="39145" ht="12.75" hidden="1" customHeight="1" x14ac:dyDescent="0.2"/>
    <row r="39146" ht="12.75" hidden="1" customHeight="1" x14ac:dyDescent="0.2"/>
    <row r="39147" ht="12.75" hidden="1" customHeight="1" x14ac:dyDescent="0.2"/>
    <row r="39148" ht="12.75" hidden="1" customHeight="1" x14ac:dyDescent="0.2"/>
    <row r="39149" ht="12.75" hidden="1" customHeight="1" x14ac:dyDescent="0.2"/>
    <row r="39150" ht="12.75" hidden="1" customHeight="1" x14ac:dyDescent="0.2"/>
    <row r="39151" ht="12.75" hidden="1" customHeight="1" x14ac:dyDescent="0.2"/>
    <row r="39152" ht="12.75" hidden="1" customHeight="1" x14ac:dyDescent="0.2"/>
    <row r="39153" ht="12.75" hidden="1" customHeight="1" x14ac:dyDescent="0.2"/>
    <row r="39154" ht="12.75" hidden="1" customHeight="1" x14ac:dyDescent="0.2"/>
    <row r="39155" ht="12.75" hidden="1" customHeight="1" x14ac:dyDescent="0.2"/>
    <row r="39156" ht="12.75" hidden="1" customHeight="1" x14ac:dyDescent="0.2"/>
    <row r="39157" ht="12.75" hidden="1" customHeight="1" x14ac:dyDescent="0.2"/>
    <row r="39158" ht="12.75" hidden="1" customHeight="1" x14ac:dyDescent="0.2"/>
    <row r="39159" ht="12.75" hidden="1" customHeight="1" x14ac:dyDescent="0.2"/>
    <row r="39160" ht="12.75" hidden="1" customHeight="1" x14ac:dyDescent="0.2"/>
    <row r="39161" ht="12.75" hidden="1" customHeight="1" x14ac:dyDescent="0.2"/>
    <row r="39162" ht="12.75" hidden="1" customHeight="1" x14ac:dyDescent="0.2"/>
    <row r="39163" ht="12.75" hidden="1" customHeight="1" x14ac:dyDescent="0.2"/>
    <row r="39164" ht="12.75" hidden="1" customHeight="1" x14ac:dyDescent="0.2"/>
    <row r="39165" ht="12.75" hidden="1" customHeight="1" x14ac:dyDescent="0.2"/>
    <row r="39166" ht="12.75" hidden="1" customHeight="1" x14ac:dyDescent="0.2"/>
    <row r="39167" ht="12.75" hidden="1" customHeight="1" x14ac:dyDescent="0.2"/>
    <row r="39168" ht="12.75" hidden="1" customHeight="1" x14ac:dyDescent="0.2"/>
    <row r="39169" ht="12.75" hidden="1" customHeight="1" x14ac:dyDescent="0.2"/>
    <row r="39170" ht="12.75" hidden="1" customHeight="1" x14ac:dyDescent="0.2"/>
    <row r="39171" ht="12.75" hidden="1" customHeight="1" x14ac:dyDescent="0.2"/>
    <row r="39172" ht="12.75" hidden="1" customHeight="1" x14ac:dyDescent="0.2"/>
    <row r="39173" ht="12.75" hidden="1" customHeight="1" x14ac:dyDescent="0.2"/>
    <row r="39174" ht="12.75" hidden="1" customHeight="1" x14ac:dyDescent="0.2"/>
    <row r="39175" ht="12.75" hidden="1" customHeight="1" x14ac:dyDescent="0.2"/>
    <row r="39176" ht="12.75" hidden="1" customHeight="1" x14ac:dyDescent="0.2"/>
    <row r="39177" ht="12.75" hidden="1" customHeight="1" x14ac:dyDescent="0.2"/>
    <row r="39178" ht="12.75" hidden="1" customHeight="1" x14ac:dyDescent="0.2"/>
    <row r="39179" ht="12.75" hidden="1" customHeight="1" x14ac:dyDescent="0.2"/>
    <row r="39180" ht="12.75" hidden="1" customHeight="1" x14ac:dyDescent="0.2"/>
    <row r="39181" ht="12.75" hidden="1" customHeight="1" x14ac:dyDescent="0.2"/>
    <row r="39182" ht="12.75" hidden="1" customHeight="1" x14ac:dyDescent="0.2"/>
    <row r="39183" ht="12.75" hidden="1" customHeight="1" x14ac:dyDescent="0.2"/>
    <row r="39184" ht="12.75" hidden="1" customHeight="1" x14ac:dyDescent="0.2"/>
    <row r="39185" ht="12.75" hidden="1" customHeight="1" x14ac:dyDescent="0.2"/>
    <row r="39186" ht="12.75" hidden="1" customHeight="1" x14ac:dyDescent="0.2"/>
    <row r="39187" ht="12.75" hidden="1" customHeight="1" x14ac:dyDescent="0.2"/>
    <row r="39188" ht="12.75" hidden="1" customHeight="1" x14ac:dyDescent="0.2"/>
    <row r="39189" ht="12.75" hidden="1" customHeight="1" x14ac:dyDescent="0.2"/>
    <row r="39190" ht="12.75" hidden="1" customHeight="1" x14ac:dyDescent="0.2"/>
    <row r="39191" ht="12.75" hidden="1" customHeight="1" x14ac:dyDescent="0.2"/>
    <row r="39192" ht="12.75" hidden="1" customHeight="1" x14ac:dyDescent="0.2"/>
    <row r="39193" ht="12.75" hidden="1" customHeight="1" x14ac:dyDescent="0.2"/>
    <row r="39194" ht="12.75" hidden="1" customHeight="1" x14ac:dyDescent="0.2"/>
    <row r="39195" ht="12.75" hidden="1" customHeight="1" x14ac:dyDescent="0.2"/>
    <row r="39196" ht="12.75" hidden="1" customHeight="1" x14ac:dyDescent="0.2"/>
    <row r="39197" ht="12.75" hidden="1" customHeight="1" x14ac:dyDescent="0.2"/>
    <row r="39198" ht="12.75" hidden="1" customHeight="1" x14ac:dyDescent="0.2"/>
    <row r="39199" ht="12.75" hidden="1" customHeight="1" x14ac:dyDescent="0.2"/>
    <row r="39200" ht="12.75" hidden="1" customHeight="1" x14ac:dyDescent="0.2"/>
    <row r="39201" ht="12.75" hidden="1" customHeight="1" x14ac:dyDescent="0.2"/>
    <row r="39202" ht="12.75" hidden="1" customHeight="1" x14ac:dyDescent="0.2"/>
    <row r="39203" ht="12.75" hidden="1" customHeight="1" x14ac:dyDescent="0.2"/>
    <row r="39204" ht="12.75" hidden="1" customHeight="1" x14ac:dyDescent="0.2"/>
    <row r="39205" ht="12.75" hidden="1" customHeight="1" x14ac:dyDescent="0.2"/>
    <row r="39206" ht="12.75" hidden="1" customHeight="1" x14ac:dyDescent="0.2"/>
    <row r="39207" ht="12.75" hidden="1" customHeight="1" x14ac:dyDescent="0.2"/>
    <row r="39208" ht="12.75" hidden="1" customHeight="1" x14ac:dyDescent="0.2"/>
    <row r="39209" ht="12.75" hidden="1" customHeight="1" x14ac:dyDescent="0.2"/>
    <row r="39210" ht="12.75" hidden="1" customHeight="1" x14ac:dyDescent="0.2"/>
    <row r="39211" ht="12.75" hidden="1" customHeight="1" x14ac:dyDescent="0.2"/>
    <row r="39212" ht="12.75" hidden="1" customHeight="1" x14ac:dyDescent="0.2"/>
    <row r="39213" ht="12.75" hidden="1" customHeight="1" x14ac:dyDescent="0.2"/>
    <row r="39214" ht="12.75" hidden="1" customHeight="1" x14ac:dyDescent="0.2"/>
    <row r="39215" ht="12.75" hidden="1" customHeight="1" x14ac:dyDescent="0.2"/>
    <row r="39216" ht="12.75" hidden="1" customHeight="1" x14ac:dyDescent="0.2"/>
    <row r="39217" ht="12.75" hidden="1" customHeight="1" x14ac:dyDescent="0.2"/>
    <row r="39218" ht="12.75" hidden="1" customHeight="1" x14ac:dyDescent="0.2"/>
    <row r="39219" ht="12.75" hidden="1" customHeight="1" x14ac:dyDescent="0.2"/>
    <row r="39220" ht="12.75" hidden="1" customHeight="1" x14ac:dyDescent="0.2"/>
    <row r="39221" ht="12.75" hidden="1" customHeight="1" x14ac:dyDescent="0.2"/>
    <row r="39222" ht="12.75" hidden="1" customHeight="1" x14ac:dyDescent="0.2"/>
    <row r="39223" ht="12.75" hidden="1" customHeight="1" x14ac:dyDescent="0.2"/>
    <row r="39224" ht="12.75" hidden="1" customHeight="1" x14ac:dyDescent="0.2"/>
    <row r="39225" ht="12.75" hidden="1" customHeight="1" x14ac:dyDescent="0.2"/>
    <row r="39226" ht="12.75" hidden="1" customHeight="1" x14ac:dyDescent="0.2"/>
    <row r="39227" ht="12.75" hidden="1" customHeight="1" x14ac:dyDescent="0.2"/>
    <row r="39228" ht="12.75" hidden="1" customHeight="1" x14ac:dyDescent="0.2"/>
    <row r="39229" ht="12.75" hidden="1" customHeight="1" x14ac:dyDescent="0.2"/>
    <row r="39230" ht="12.75" hidden="1" customHeight="1" x14ac:dyDescent="0.2"/>
    <row r="39231" ht="12.75" hidden="1" customHeight="1" x14ac:dyDescent="0.2"/>
    <row r="39232" ht="12.75" hidden="1" customHeight="1" x14ac:dyDescent="0.2"/>
    <row r="39233" ht="12.75" hidden="1" customHeight="1" x14ac:dyDescent="0.2"/>
    <row r="39234" ht="12.75" hidden="1" customHeight="1" x14ac:dyDescent="0.2"/>
    <row r="39235" ht="12.75" hidden="1" customHeight="1" x14ac:dyDescent="0.2"/>
    <row r="39236" ht="12.75" hidden="1" customHeight="1" x14ac:dyDescent="0.2"/>
    <row r="39237" ht="12.75" hidden="1" customHeight="1" x14ac:dyDescent="0.2"/>
    <row r="39238" ht="12.75" hidden="1" customHeight="1" x14ac:dyDescent="0.2"/>
    <row r="39239" ht="12.75" hidden="1" customHeight="1" x14ac:dyDescent="0.2"/>
    <row r="39240" ht="12.75" hidden="1" customHeight="1" x14ac:dyDescent="0.2"/>
    <row r="39241" ht="12.75" hidden="1" customHeight="1" x14ac:dyDescent="0.2"/>
    <row r="39242" ht="12.75" hidden="1" customHeight="1" x14ac:dyDescent="0.2"/>
    <row r="39243" ht="12.75" hidden="1" customHeight="1" x14ac:dyDescent="0.2"/>
    <row r="39244" ht="12.75" hidden="1" customHeight="1" x14ac:dyDescent="0.2"/>
    <row r="39245" ht="12.75" hidden="1" customHeight="1" x14ac:dyDescent="0.2"/>
    <row r="39246" ht="12.75" hidden="1" customHeight="1" x14ac:dyDescent="0.2"/>
    <row r="39247" ht="12.75" hidden="1" customHeight="1" x14ac:dyDescent="0.2"/>
    <row r="39248" ht="12.75" hidden="1" customHeight="1" x14ac:dyDescent="0.2"/>
    <row r="39249" ht="12.75" hidden="1" customHeight="1" x14ac:dyDescent="0.2"/>
    <row r="39250" ht="12.75" hidden="1" customHeight="1" x14ac:dyDescent="0.2"/>
    <row r="39251" ht="12.75" hidden="1" customHeight="1" x14ac:dyDescent="0.2"/>
    <row r="39252" ht="12.75" hidden="1" customHeight="1" x14ac:dyDescent="0.2"/>
    <row r="39253" ht="12.75" hidden="1" customHeight="1" x14ac:dyDescent="0.2"/>
    <row r="39254" ht="12.75" hidden="1" customHeight="1" x14ac:dyDescent="0.2"/>
    <row r="39255" ht="12.75" hidden="1" customHeight="1" x14ac:dyDescent="0.2"/>
    <row r="39256" ht="12.75" hidden="1" customHeight="1" x14ac:dyDescent="0.2"/>
    <row r="39257" ht="12.75" hidden="1" customHeight="1" x14ac:dyDescent="0.2"/>
    <row r="39258" ht="12.75" hidden="1" customHeight="1" x14ac:dyDescent="0.2"/>
    <row r="39259" ht="12.75" hidden="1" customHeight="1" x14ac:dyDescent="0.2"/>
    <row r="39260" ht="12.75" hidden="1" customHeight="1" x14ac:dyDescent="0.2"/>
    <row r="39261" ht="12.75" hidden="1" customHeight="1" x14ac:dyDescent="0.2"/>
    <row r="39262" ht="12.75" hidden="1" customHeight="1" x14ac:dyDescent="0.2"/>
    <row r="39263" ht="12.75" hidden="1" customHeight="1" x14ac:dyDescent="0.2"/>
    <row r="39264" ht="12.75" hidden="1" customHeight="1" x14ac:dyDescent="0.2"/>
    <row r="39265" ht="12.75" hidden="1" customHeight="1" x14ac:dyDescent="0.2"/>
    <row r="39266" ht="12.75" hidden="1" customHeight="1" x14ac:dyDescent="0.2"/>
    <row r="39267" ht="12.75" hidden="1" customHeight="1" x14ac:dyDescent="0.2"/>
    <row r="39268" ht="12.75" hidden="1" customHeight="1" x14ac:dyDescent="0.2"/>
    <row r="39269" ht="12.75" hidden="1" customHeight="1" x14ac:dyDescent="0.2"/>
    <row r="39270" ht="12.75" hidden="1" customHeight="1" x14ac:dyDescent="0.2"/>
    <row r="39271" ht="12.75" hidden="1" customHeight="1" x14ac:dyDescent="0.2"/>
    <row r="39272" ht="12.75" hidden="1" customHeight="1" x14ac:dyDescent="0.2"/>
    <row r="39273" ht="12.75" hidden="1" customHeight="1" x14ac:dyDescent="0.2"/>
    <row r="39274" ht="12.75" hidden="1" customHeight="1" x14ac:dyDescent="0.2"/>
    <row r="39275" ht="12.75" hidden="1" customHeight="1" x14ac:dyDescent="0.2"/>
    <row r="39276" ht="12.75" hidden="1" customHeight="1" x14ac:dyDescent="0.2"/>
    <row r="39277" ht="12.75" hidden="1" customHeight="1" x14ac:dyDescent="0.2"/>
    <row r="39278" ht="12.75" hidden="1" customHeight="1" x14ac:dyDescent="0.2"/>
    <row r="39279" ht="12.75" hidden="1" customHeight="1" x14ac:dyDescent="0.2"/>
    <row r="39280" ht="12.75" hidden="1" customHeight="1" x14ac:dyDescent="0.2"/>
    <row r="39281" ht="12.75" hidden="1" customHeight="1" x14ac:dyDescent="0.2"/>
    <row r="39282" ht="12.75" hidden="1" customHeight="1" x14ac:dyDescent="0.2"/>
    <row r="39283" ht="12.75" hidden="1" customHeight="1" x14ac:dyDescent="0.2"/>
    <row r="39284" ht="12.75" hidden="1" customHeight="1" x14ac:dyDescent="0.2"/>
    <row r="39285" ht="12.75" hidden="1" customHeight="1" x14ac:dyDescent="0.2"/>
    <row r="39286" ht="12.75" hidden="1" customHeight="1" x14ac:dyDescent="0.2"/>
    <row r="39287" ht="12.75" hidden="1" customHeight="1" x14ac:dyDescent="0.2"/>
    <row r="39288" ht="12.75" hidden="1" customHeight="1" x14ac:dyDescent="0.2"/>
    <row r="39289" ht="12.75" hidden="1" customHeight="1" x14ac:dyDescent="0.2"/>
    <row r="39290" ht="12.75" hidden="1" customHeight="1" x14ac:dyDescent="0.2"/>
    <row r="39291" ht="12.75" hidden="1" customHeight="1" x14ac:dyDescent="0.2"/>
    <row r="39292" ht="12.75" hidden="1" customHeight="1" x14ac:dyDescent="0.2"/>
    <row r="39293" ht="12.75" hidden="1" customHeight="1" x14ac:dyDescent="0.2"/>
    <row r="39294" ht="12.75" hidden="1" customHeight="1" x14ac:dyDescent="0.2"/>
    <row r="39295" ht="12.75" hidden="1" customHeight="1" x14ac:dyDescent="0.2"/>
    <row r="39296" ht="12.75" hidden="1" customHeight="1" x14ac:dyDescent="0.2"/>
    <row r="39297" ht="12.75" hidden="1" customHeight="1" x14ac:dyDescent="0.2"/>
    <row r="39298" ht="12.75" hidden="1" customHeight="1" x14ac:dyDescent="0.2"/>
    <row r="39299" ht="12.75" hidden="1" customHeight="1" x14ac:dyDescent="0.2"/>
    <row r="39300" ht="12.75" hidden="1" customHeight="1" x14ac:dyDescent="0.2"/>
    <row r="39301" ht="12.75" hidden="1" customHeight="1" x14ac:dyDescent="0.2"/>
    <row r="39302" ht="12.75" hidden="1" customHeight="1" x14ac:dyDescent="0.2"/>
    <row r="39303" ht="12.75" hidden="1" customHeight="1" x14ac:dyDescent="0.2"/>
    <row r="39304" ht="12.75" hidden="1" customHeight="1" x14ac:dyDescent="0.2"/>
    <row r="39305" ht="12.75" hidden="1" customHeight="1" x14ac:dyDescent="0.2"/>
    <row r="39306" ht="12.75" hidden="1" customHeight="1" x14ac:dyDescent="0.2"/>
    <row r="39307" ht="12.75" hidden="1" customHeight="1" x14ac:dyDescent="0.2"/>
    <row r="39308" ht="12.75" hidden="1" customHeight="1" x14ac:dyDescent="0.2"/>
    <row r="39309" ht="12.75" hidden="1" customHeight="1" x14ac:dyDescent="0.2"/>
    <row r="39310" ht="12.75" hidden="1" customHeight="1" x14ac:dyDescent="0.2"/>
    <row r="39311" ht="12.75" hidden="1" customHeight="1" x14ac:dyDescent="0.2"/>
    <row r="39312" ht="12.75" hidden="1" customHeight="1" x14ac:dyDescent="0.2"/>
    <row r="39313" ht="12.75" hidden="1" customHeight="1" x14ac:dyDescent="0.2"/>
    <row r="39314" ht="12.75" hidden="1" customHeight="1" x14ac:dyDescent="0.2"/>
    <row r="39315" ht="12.75" hidden="1" customHeight="1" x14ac:dyDescent="0.2"/>
    <row r="39316" ht="12.75" hidden="1" customHeight="1" x14ac:dyDescent="0.2"/>
    <row r="39317" ht="12.75" hidden="1" customHeight="1" x14ac:dyDescent="0.2"/>
    <row r="39318" ht="12.75" hidden="1" customHeight="1" x14ac:dyDescent="0.2"/>
    <row r="39319" ht="12.75" hidden="1" customHeight="1" x14ac:dyDescent="0.2"/>
    <row r="39320" ht="12.75" hidden="1" customHeight="1" x14ac:dyDescent="0.2"/>
    <row r="39321" ht="12.75" hidden="1" customHeight="1" x14ac:dyDescent="0.2"/>
    <row r="39322" ht="12.75" hidden="1" customHeight="1" x14ac:dyDescent="0.2"/>
    <row r="39323" ht="12.75" hidden="1" customHeight="1" x14ac:dyDescent="0.2"/>
    <row r="39324" ht="12.75" hidden="1" customHeight="1" x14ac:dyDescent="0.2"/>
    <row r="39325" ht="12.75" hidden="1" customHeight="1" x14ac:dyDescent="0.2"/>
    <row r="39326" ht="12.75" hidden="1" customHeight="1" x14ac:dyDescent="0.2"/>
    <row r="39327" ht="12.75" hidden="1" customHeight="1" x14ac:dyDescent="0.2"/>
    <row r="39328" ht="12.75" hidden="1" customHeight="1" x14ac:dyDescent="0.2"/>
    <row r="39329" ht="12.75" hidden="1" customHeight="1" x14ac:dyDescent="0.2"/>
    <row r="39330" ht="12.75" hidden="1" customHeight="1" x14ac:dyDescent="0.2"/>
    <row r="39331" ht="12.75" hidden="1" customHeight="1" x14ac:dyDescent="0.2"/>
    <row r="39332" ht="12.75" hidden="1" customHeight="1" x14ac:dyDescent="0.2"/>
    <row r="39333" ht="12.75" hidden="1" customHeight="1" x14ac:dyDescent="0.2"/>
    <row r="39334" ht="12.75" hidden="1" customHeight="1" x14ac:dyDescent="0.2"/>
    <row r="39335" ht="12.75" hidden="1" customHeight="1" x14ac:dyDescent="0.2"/>
    <row r="39336" ht="12.75" hidden="1" customHeight="1" x14ac:dyDescent="0.2"/>
    <row r="39337" ht="12.75" hidden="1" customHeight="1" x14ac:dyDescent="0.2"/>
    <row r="39338" ht="12.75" hidden="1" customHeight="1" x14ac:dyDescent="0.2"/>
    <row r="39339" ht="12.75" hidden="1" customHeight="1" x14ac:dyDescent="0.2"/>
    <row r="39340" ht="12.75" hidden="1" customHeight="1" x14ac:dyDescent="0.2"/>
    <row r="39341" ht="12.75" hidden="1" customHeight="1" x14ac:dyDescent="0.2"/>
    <row r="39342" ht="12.75" hidden="1" customHeight="1" x14ac:dyDescent="0.2"/>
    <row r="39343" ht="12.75" hidden="1" customHeight="1" x14ac:dyDescent="0.2"/>
    <row r="39344" ht="12.75" hidden="1" customHeight="1" x14ac:dyDescent="0.2"/>
    <row r="39345" ht="12.75" hidden="1" customHeight="1" x14ac:dyDescent="0.2"/>
    <row r="39346" ht="12.75" hidden="1" customHeight="1" x14ac:dyDescent="0.2"/>
    <row r="39347" ht="12.75" hidden="1" customHeight="1" x14ac:dyDescent="0.2"/>
    <row r="39348" ht="12.75" hidden="1" customHeight="1" x14ac:dyDescent="0.2"/>
    <row r="39349" ht="12.75" hidden="1" customHeight="1" x14ac:dyDescent="0.2"/>
    <row r="39350" ht="12.75" hidden="1" customHeight="1" x14ac:dyDescent="0.2"/>
    <row r="39351" ht="12.75" hidden="1" customHeight="1" x14ac:dyDescent="0.2"/>
    <row r="39352" ht="12.75" hidden="1" customHeight="1" x14ac:dyDescent="0.2"/>
    <row r="39353" ht="12.75" hidden="1" customHeight="1" x14ac:dyDescent="0.2"/>
    <row r="39354" ht="12.75" hidden="1" customHeight="1" x14ac:dyDescent="0.2"/>
    <row r="39355" ht="12.75" hidden="1" customHeight="1" x14ac:dyDescent="0.2"/>
    <row r="39356" ht="12.75" hidden="1" customHeight="1" x14ac:dyDescent="0.2"/>
    <row r="39357" ht="12.75" hidden="1" customHeight="1" x14ac:dyDescent="0.2"/>
    <row r="39358" ht="12.75" hidden="1" customHeight="1" x14ac:dyDescent="0.2"/>
    <row r="39359" ht="12.75" hidden="1" customHeight="1" x14ac:dyDescent="0.2"/>
    <row r="39360" ht="12.75" hidden="1" customHeight="1" x14ac:dyDescent="0.2"/>
    <row r="39361" ht="12.75" hidden="1" customHeight="1" x14ac:dyDescent="0.2"/>
    <row r="39362" ht="12.75" hidden="1" customHeight="1" x14ac:dyDescent="0.2"/>
    <row r="39363" ht="12.75" hidden="1" customHeight="1" x14ac:dyDescent="0.2"/>
    <row r="39364" ht="12.75" hidden="1" customHeight="1" x14ac:dyDescent="0.2"/>
    <row r="39365" ht="12.75" hidden="1" customHeight="1" x14ac:dyDescent="0.2"/>
    <row r="39366" ht="12.75" hidden="1" customHeight="1" x14ac:dyDescent="0.2"/>
    <row r="39367" ht="12.75" hidden="1" customHeight="1" x14ac:dyDescent="0.2"/>
    <row r="39368" ht="12.75" hidden="1" customHeight="1" x14ac:dyDescent="0.2"/>
    <row r="39369" ht="12.75" hidden="1" customHeight="1" x14ac:dyDescent="0.2"/>
    <row r="39370" ht="12.75" hidden="1" customHeight="1" x14ac:dyDescent="0.2"/>
    <row r="39371" ht="12.75" hidden="1" customHeight="1" x14ac:dyDescent="0.2"/>
    <row r="39372" ht="12.75" hidden="1" customHeight="1" x14ac:dyDescent="0.2"/>
    <row r="39373" ht="12.75" hidden="1" customHeight="1" x14ac:dyDescent="0.2"/>
    <row r="39374" ht="12.75" hidden="1" customHeight="1" x14ac:dyDescent="0.2"/>
    <row r="39375" ht="12.75" hidden="1" customHeight="1" x14ac:dyDescent="0.2"/>
    <row r="39376" ht="12.75" hidden="1" customHeight="1" x14ac:dyDescent="0.2"/>
    <row r="39377" ht="12.75" hidden="1" customHeight="1" x14ac:dyDescent="0.2"/>
    <row r="39378" ht="12.75" hidden="1" customHeight="1" x14ac:dyDescent="0.2"/>
    <row r="39379" ht="12.75" hidden="1" customHeight="1" x14ac:dyDescent="0.2"/>
    <row r="39380" ht="12.75" hidden="1" customHeight="1" x14ac:dyDescent="0.2"/>
    <row r="39381" ht="12.75" hidden="1" customHeight="1" x14ac:dyDescent="0.2"/>
    <row r="39382" ht="12.75" hidden="1" customHeight="1" x14ac:dyDescent="0.2"/>
    <row r="39383" ht="12.75" hidden="1" customHeight="1" x14ac:dyDescent="0.2"/>
    <row r="39384" ht="12.75" hidden="1" customHeight="1" x14ac:dyDescent="0.2"/>
    <row r="39385" ht="12.75" hidden="1" customHeight="1" x14ac:dyDescent="0.2"/>
    <row r="39386" ht="12.75" hidden="1" customHeight="1" x14ac:dyDescent="0.2"/>
    <row r="39387" ht="12.75" hidden="1" customHeight="1" x14ac:dyDescent="0.2"/>
    <row r="39388" ht="12.75" hidden="1" customHeight="1" x14ac:dyDescent="0.2"/>
    <row r="39389" ht="12.75" hidden="1" customHeight="1" x14ac:dyDescent="0.2"/>
    <row r="39390" ht="12.75" hidden="1" customHeight="1" x14ac:dyDescent="0.2"/>
    <row r="39391" ht="12.75" hidden="1" customHeight="1" x14ac:dyDescent="0.2"/>
    <row r="39392" ht="12.75" hidden="1" customHeight="1" x14ac:dyDescent="0.2"/>
    <row r="39393" ht="12.75" hidden="1" customHeight="1" x14ac:dyDescent="0.2"/>
    <row r="39394" ht="12.75" hidden="1" customHeight="1" x14ac:dyDescent="0.2"/>
    <row r="39395" ht="12.75" hidden="1" customHeight="1" x14ac:dyDescent="0.2"/>
    <row r="39396" ht="12.75" hidden="1" customHeight="1" x14ac:dyDescent="0.2"/>
    <row r="39397" ht="12.75" hidden="1" customHeight="1" x14ac:dyDescent="0.2"/>
    <row r="39398" ht="12.75" hidden="1" customHeight="1" x14ac:dyDescent="0.2"/>
    <row r="39399" ht="12.75" hidden="1" customHeight="1" x14ac:dyDescent="0.2"/>
    <row r="39400" ht="12.75" hidden="1" customHeight="1" x14ac:dyDescent="0.2"/>
    <row r="39401" ht="12.75" hidden="1" customHeight="1" x14ac:dyDescent="0.2"/>
    <row r="39402" ht="12.75" hidden="1" customHeight="1" x14ac:dyDescent="0.2"/>
    <row r="39403" ht="12.75" hidden="1" customHeight="1" x14ac:dyDescent="0.2"/>
    <row r="39404" ht="12.75" hidden="1" customHeight="1" x14ac:dyDescent="0.2"/>
    <row r="39405" ht="12.75" hidden="1" customHeight="1" x14ac:dyDescent="0.2"/>
    <row r="39406" ht="12.75" hidden="1" customHeight="1" x14ac:dyDescent="0.2"/>
    <row r="39407" ht="12.75" hidden="1" customHeight="1" x14ac:dyDescent="0.2"/>
    <row r="39408" ht="12.75" hidden="1" customHeight="1" x14ac:dyDescent="0.2"/>
    <row r="39409" ht="12.75" hidden="1" customHeight="1" x14ac:dyDescent="0.2"/>
    <row r="39410" ht="12.75" hidden="1" customHeight="1" x14ac:dyDescent="0.2"/>
    <row r="39411" ht="12.75" hidden="1" customHeight="1" x14ac:dyDescent="0.2"/>
    <row r="39412" ht="12.75" hidden="1" customHeight="1" x14ac:dyDescent="0.2"/>
    <row r="39413" ht="12.75" hidden="1" customHeight="1" x14ac:dyDescent="0.2"/>
    <row r="39414" ht="12.75" hidden="1" customHeight="1" x14ac:dyDescent="0.2"/>
    <row r="39415" ht="12.75" hidden="1" customHeight="1" x14ac:dyDescent="0.2"/>
    <row r="39416" ht="12.75" hidden="1" customHeight="1" x14ac:dyDescent="0.2"/>
    <row r="39417" ht="12.75" hidden="1" customHeight="1" x14ac:dyDescent="0.2"/>
    <row r="39418" ht="12.75" hidden="1" customHeight="1" x14ac:dyDescent="0.2"/>
    <row r="39419" ht="12.75" hidden="1" customHeight="1" x14ac:dyDescent="0.2"/>
    <row r="39420" ht="12.75" hidden="1" customHeight="1" x14ac:dyDescent="0.2"/>
    <row r="39421" ht="12.75" hidden="1" customHeight="1" x14ac:dyDescent="0.2"/>
    <row r="39422" ht="12.75" hidden="1" customHeight="1" x14ac:dyDescent="0.2"/>
    <row r="39423" ht="12.75" hidden="1" customHeight="1" x14ac:dyDescent="0.2"/>
    <row r="39424" ht="12.75" hidden="1" customHeight="1" x14ac:dyDescent="0.2"/>
    <row r="39425" ht="12.75" hidden="1" customHeight="1" x14ac:dyDescent="0.2"/>
    <row r="39426" ht="12.75" hidden="1" customHeight="1" x14ac:dyDescent="0.2"/>
    <row r="39427" ht="12.75" hidden="1" customHeight="1" x14ac:dyDescent="0.2"/>
    <row r="39428" ht="12.75" hidden="1" customHeight="1" x14ac:dyDescent="0.2"/>
    <row r="39429" ht="12.75" hidden="1" customHeight="1" x14ac:dyDescent="0.2"/>
    <row r="39430" ht="12.75" hidden="1" customHeight="1" x14ac:dyDescent="0.2"/>
    <row r="39431" ht="12.75" hidden="1" customHeight="1" x14ac:dyDescent="0.2"/>
    <row r="39432" ht="12.75" hidden="1" customHeight="1" x14ac:dyDescent="0.2"/>
    <row r="39433" ht="12.75" hidden="1" customHeight="1" x14ac:dyDescent="0.2"/>
    <row r="39434" ht="12.75" hidden="1" customHeight="1" x14ac:dyDescent="0.2"/>
    <row r="39435" ht="12.75" hidden="1" customHeight="1" x14ac:dyDescent="0.2"/>
    <row r="39436" ht="12.75" hidden="1" customHeight="1" x14ac:dyDescent="0.2"/>
    <row r="39437" ht="12.75" hidden="1" customHeight="1" x14ac:dyDescent="0.2"/>
    <row r="39438" ht="12.75" hidden="1" customHeight="1" x14ac:dyDescent="0.2"/>
    <row r="39439" ht="12.75" hidden="1" customHeight="1" x14ac:dyDescent="0.2"/>
    <row r="39440" ht="12.75" hidden="1" customHeight="1" x14ac:dyDescent="0.2"/>
    <row r="39441" ht="12.75" hidden="1" customHeight="1" x14ac:dyDescent="0.2"/>
    <row r="39442" ht="12.75" hidden="1" customHeight="1" x14ac:dyDescent="0.2"/>
    <row r="39443" ht="12.75" hidden="1" customHeight="1" x14ac:dyDescent="0.2"/>
    <row r="39444" ht="12.75" hidden="1" customHeight="1" x14ac:dyDescent="0.2"/>
    <row r="39445" ht="12.75" hidden="1" customHeight="1" x14ac:dyDescent="0.2"/>
    <row r="39446" ht="12.75" hidden="1" customHeight="1" x14ac:dyDescent="0.2"/>
    <row r="39447" ht="12.75" hidden="1" customHeight="1" x14ac:dyDescent="0.2"/>
    <row r="39448" ht="12.75" hidden="1" customHeight="1" x14ac:dyDescent="0.2"/>
    <row r="39449" ht="12.75" hidden="1" customHeight="1" x14ac:dyDescent="0.2"/>
    <row r="39450" ht="12.75" hidden="1" customHeight="1" x14ac:dyDescent="0.2"/>
    <row r="39451" ht="12.75" hidden="1" customHeight="1" x14ac:dyDescent="0.2"/>
    <row r="39452" ht="12.75" hidden="1" customHeight="1" x14ac:dyDescent="0.2"/>
    <row r="39453" ht="12.75" hidden="1" customHeight="1" x14ac:dyDescent="0.2"/>
    <row r="39454" ht="12.75" hidden="1" customHeight="1" x14ac:dyDescent="0.2"/>
    <row r="39455" ht="12.75" hidden="1" customHeight="1" x14ac:dyDescent="0.2"/>
    <row r="39456" ht="12.75" hidden="1" customHeight="1" x14ac:dyDescent="0.2"/>
    <row r="39457" ht="12.75" hidden="1" customHeight="1" x14ac:dyDescent="0.2"/>
    <row r="39458" ht="12.75" hidden="1" customHeight="1" x14ac:dyDescent="0.2"/>
    <row r="39459" ht="12.75" hidden="1" customHeight="1" x14ac:dyDescent="0.2"/>
    <row r="39460" ht="12.75" hidden="1" customHeight="1" x14ac:dyDescent="0.2"/>
    <row r="39461" ht="12.75" hidden="1" customHeight="1" x14ac:dyDescent="0.2"/>
    <row r="39462" ht="12.75" hidden="1" customHeight="1" x14ac:dyDescent="0.2"/>
    <row r="39463" ht="12.75" hidden="1" customHeight="1" x14ac:dyDescent="0.2"/>
    <row r="39464" ht="12.75" hidden="1" customHeight="1" x14ac:dyDescent="0.2"/>
    <row r="39465" ht="12.75" hidden="1" customHeight="1" x14ac:dyDescent="0.2"/>
    <row r="39466" ht="12.75" hidden="1" customHeight="1" x14ac:dyDescent="0.2"/>
    <row r="39467" ht="12.75" hidden="1" customHeight="1" x14ac:dyDescent="0.2"/>
    <row r="39468" ht="12.75" hidden="1" customHeight="1" x14ac:dyDescent="0.2"/>
    <row r="39469" ht="12.75" hidden="1" customHeight="1" x14ac:dyDescent="0.2"/>
    <row r="39470" ht="12.75" hidden="1" customHeight="1" x14ac:dyDescent="0.2"/>
    <row r="39471" ht="12.75" hidden="1" customHeight="1" x14ac:dyDescent="0.2"/>
    <row r="39472" ht="12.75" hidden="1" customHeight="1" x14ac:dyDescent="0.2"/>
    <row r="39473" ht="12.75" hidden="1" customHeight="1" x14ac:dyDescent="0.2"/>
    <row r="39474" ht="12.75" hidden="1" customHeight="1" x14ac:dyDescent="0.2"/>
    <row r="39475" ht="12.75" hidden="1" customHeight="1" x14ac:dyDescent="0.2"/>
    <row r="39476" ht="12.75" hidden="1" customHeight="1" x14ac:dyDescent="0.2"/>
    <row r="39477" ht="12.75" hidden="1" customHeight="1" x14ac:dyDescent="0.2"/>
    <row r="39478" ht="12.75" hidden="1" customHeight="1" x14ac:dyDescent="0.2"/>
    <row r="39479" ht="12.75" hidden="1" customHeight="1" x14ac:dyDescent="0.2"/>
    <row r="39480" ht="12.75" hidden="1" customHeight="1" x14ac:dyDescent="0.2"/>
    <row r="39481" ht="12.75" hidden="1" customHeight="1" x14ac:dyDescent="0.2"/>
    <row r="39482" ht="12.75" hidden="1" customHeight="1" x14ac:dyDescent="0.2"/>
    <row r="39483" ht="12.75" hidden="1" customHeight="1" x14ac:dyDescent="0.2"/>
    <row r="39484" ht="12.75" hidden="1" customHeight="1" x14ac:dyDescent="0.2"/>
    <row r="39485" ht="12.75" hidden="1" customHeight="1" x14ac:dyDescent="0.2"/>
    <row r="39486" ht="12.75" hidden="1" customHeight="1" x14ac:dyDescent="0.2"/>
    <row r="39487" ht="12.75" hidden="1" customHeight="1" x14ac:dyDescent="0.2"/>
    <row r="39488" ht="12.75" hidden="1" customHeight="1" x14ac:dyDescent="0.2"/>
    <row r="39489" ht="12.75" hidden="1" customHeight="1" x14ac:dyDescent="0.2"/>
    <row r="39490" ht="12.75" hidden="1" customHeight="1" x14ac:dyDescent="0.2"/>
    <row r="39491" ht="12.75" hidden="1" customHeight="1" x14ac:dyDescent="0.2"/>
    <row r="39492" ht="12.75" hidden="1" customHeight="1" x14ac:dyDescent="0.2"/>
    <row r="39493" ht="12.75" hidden="1" customHeight="1" x14ac:dyDescent="0.2"/>
    <row r="39494" ht="12.75" hidden="1" customHeight="1" x14ac:dyDescent="0.2"/>
    <row r="39495" ht="12.75" hidden="1" customHeight="1" x14ac:dyDescent="0.2"/>
    <row r="39496" ht="12.75" hidden="1" customHeight="1" x14ac:dyDescent="0.2"/>
    <row r="39497" ht="12.75" hidden="1" customHeight="1" x14ac:dyDescent="0.2"/>
    <row r="39498" ht="12.75" hidden="1" customHeight="1" x14ac:dyDescent="0.2"/>
    <row r="39499" ht="12.75" hidden="1" customHeight="1" x14ac:dyDescent="0.2"/>
    <row r="39500" ht="12.75" hidden="1" customHeight="1" x14ac:dyDescent="0.2"/>
    <row r="39501" ht="12.75" hidden="1" customHeight="1" x14ac:dyDescent="0.2"/>
    <row r="39502" ht="12.75" hidden="1" customHeight="1" x14ac:dyDescent="0.2"/>
    <row r="39503" ht="12.75" hidden="1" customHeight="1" x14ac:dyDescent="0.2"/>
    <row r="39504" ht="12.75" hidden="1" customHeight="1" x14ac:dyDescent="0.2"/>
    <row r="39505" ht="12.75" hidden="1" customHeight="1" x14ac:dyDescent="0.2"/>
    <row r="39506" ht="12.75" hidden="1" customHeight="1" x14ac:dyDescent="0.2"/>
    <row r="39507" ht="12.75" hidden="1" customHeight="1" x14ac:dyDescent="0.2"/>
    <row r="39508" ht="12.75" hidden="1" customHeight="1" x14ac:dyDescent="0.2"/>
    <row r="39509" ht="12.75" hidden="1" customHeight="1" x14ac:dyDescent="0.2"/>
    <row r="39510" ht="12.75" hidden="1" customHeight="1" x14ac:dyDescent="0.2"/>
    <row r="39511" ht="12.75" hidden="1" customHeight="1" x14ac:dyDescent="0.2"/>
    <row r="39512" ht="12.75" hidden="1" customHeight="1" x14ac:dyDescent="0.2"/>
    <row r="39513" ht="12.75" hidden="1" customHeight="1" x14ac:dyDescent="0.2"/>
    <row r="39514" ht="12.75" hidden="1" customHeight="1" x14ac:dyDescent="0.2"/>
    <row r="39515" ht="12.75" hidden="1" customHeight="1" x14ac:dyDescent="0.2"/>
    <row r="39516" ht="12.75" hidden="1" customHeight="1" x14ac:dyDescent="0.2"/>
    <row r="39517" ht="12.75" hidden="1" customHeight="1" x14ac:dyDescent="0.2"/>
    <row r="39518" ht="12.75" hidden="1" customHeight="1" x14ac:dyDescent="0.2"/>
    <row r="39519" ht="12.75" hidden="1" customHeight="1" x14ac:dyDescent="0.2"/>
    <row r="39520" ht="12.75" hidden="1" customHeight="1" x14ac:dyDescent="0.2"/>
    <row r="39521" ht="12.75" hidden="1" customHeight="1" x14ac:dyDescent="0.2"/>
    <row r="39522" ht="12.75" hidden="1" customHeight="1" x14ac:dyDescent="0.2"/>
    <row r="39523" ht="12.75" hidden="1" customHeight="1" x14ac:dyDescent="0.2"/>
    <row r="39524" ht="12.75" hidden="1" customHeight="1" x14ac:dyDescent="0.2"/>
    <row r="39525" ht="12.75" hidden="1" customHeight="1" x14ac:dyDescent="0.2"/>
    <row r="39526" ht="12.75" hidden="1" customHeight="1" x14ac:dyDescent="0.2"/>
    <row r="39527" ht="12.75" hidden="1" customHeight="1" x14ac:dyDescent="0.2"/>
    <row r="39528" ht="12.75" hidden="1" customHeight="1" x14ac:dyDescent="0.2"/>
    <row r="39529" ht="12.75" hidden="1" customHeight="1" x14ac:dyDescent="0.2"/>
    <row r="39530" ht="12.75" hidden="1" customHeight="1" x14ac:dyDescent="0.2"/>
    <row r="39531" ht="12.75" hidden="1" customHeight="1" x14ac:dyDescent="0.2"/>
    <row r="39532" ht="12.75" hidden="1" customHeight="1" x14ac:dyDescent="0.2"/>
    <row r="39533" ht="12.75" hidden="1" customHeight="1" x14ac:dyDescent="0.2"/>
    <row r="39534" ht="12.75" hidden="1" customHeight="1" x14ac:dyDescent="0.2"/>
    <row r="39535" ht="12.75" hidden="1" customHeight="1" x14ac:dyDescent="0.2"/>
    <row r="39536" ht="12.75" hidden="1" customHeight="1" x14ac:dyDescent="0.2"/>
    <row r="39537" ht="12.75" hidden="1" customHeight="1" x14ac:dyDescent="0.2"/>
    <row r="39538" ht="12.75" hidden="1" customHeight="1" x14ac:dyDescent="0.2"/>
    <row r="39539" ht="12.75" hidden="1" customHeight="1" x14ac:dyDescent="0.2"/>
    <row r="39540" ht="12.75" hidden="1" customHeight="1" x14ac:dyDescent="0.2"/>
    <row r="39541" ht="12.75" hidden="1" customHeight="1" x14ac:dyDescent="0.2"/>
    <row r="39542" ht="12.75" hidden="1" customHeight="1" x14ac:dyDescent="0.2"/>
    <row r="39543" ht="12.75" hidden="1" customHeight="1" x14ac:dyDescent="0.2"/>
    <row r="39544" ht="12.75" hidden="1" customHeight="1" x14ac:dyDescent="0.2"/>
    <row r="39545" ht="12.75" hidden="1" customHeight="1" x14ac:dyDescent="0.2"/>
    <row r="39546" ht="12.75" hidden="1" customHeight="1" x14ac:dyDescent="0.2"/>
    <row r="39547" ht="12.75" hidden="1" customHeight="1" x14ac:dyDescent="0.2"/>
    <row r="39548" ht="12.75" hidden="1" customHeight="1" x14ac:dyDescent="0.2"/>
    <row r="39549" ht="12.75" hidden="1" customHeight="1" x14ac:dyDescent="0.2"/>
    <row r="39550" ht="12.75" hidden="1" customHeight="1" x14ac:dyDescent="0.2"/>
    <row r="39551" ht="12.75" hidden="1" customHeight="1" x14ac:dyDescent="0.2"/>
    <row r="39552" ht="12.75" hidden="1" customHeight="1" x14ac:dyDescent="0.2"/>
    <row r="39553" ht="12.75" hidden="1" customHeight="1" x14ac:dyDescent="0.2"/>
    <row r="39554" ht="12.75" hidden="1" customHeight="1" x14ac:dyDescent="0.2"/>
    <row r="39555" ht="12.75" hidden="1" customHeight="1" x14ac:dyDescent="0.2"/>
    <row r="39556" ht="12.75" hidden="1" customHeight="1" x14ac:dyDescent="0.2"/>
    <row r="39557" ht="12.75" hidden="1" customHeight="1" x14ac:dyDescent="0.2"/>
    <row r="39558" ht="12.75" hidden="1" customHeight="1" x14ac:dyDescent="0.2"/>
    <row r="39559" ht="12.75" hidden="1" customHeight="1" x14ac:dyDescent="0.2"/>
    <row r="39560" ht="12.75" hidden="1" customHeight="1" x14ac:dyDescent="0.2"/>
    <row r="39561" ht="12.75" hidden="1" customHeight="1" x14ac:dyDescent="0.2"/>
    <row r="39562" ht="12.75" hidden="1" customHeight="1" x14ac:dyDescent="0.2"/>
    <row r="39563" ht="12.75" hidden="1" customHeight="1" x14ac:dyDescent="0.2"/>
    <row r="39564" ht="12.75" hidden="1" customHeight="1" x14ac:dyDescent="0.2"/>
    <row r="39565" ht="12.75" hidden="1" customHeight="1" x14ac:dyDescent="0.2"/>
    <row r="39566" ht="12.75" hidden="1" customHeight="1" x14ac:dyDescent="0.2"/>
    <row r="39567" ht="12.75" hidden="1" customHeight="1" x14ac:dyDescent="0.2"/>
    <row r="39568" ht="12.75" hidden="1" customHeight="1" x14ac:dyDescent="0.2"/>
    <row r="39569" ht="12.75" hidden="1" customHeight="1" x14ac:dyDescent="0.2"/>
    <row r="39570" ht="12.75" hidden="1" customHeight="1" x14ac:dyDescent="0.2"/>
    <row r="39571" ht="12.75" hidden="1" customHeight="1" x14ac:dyDescent="0.2"/>
    <row r="39572" ht="12.75" hidden="1" customHeight="1" x14ac:dyDescent="0.2"/>
    <row r="39573" ht="12.75" hidden="1" customHeight="1" x14ac:dyDescent="0.2"/>
    <row r="39574" ht="12.75" hidden="1" customHeight="1" x14ac:dyDescent="0.2"/>
    <row r="39575" ht="12.75" hidden="1" customHeight="1" x14ac:dyDescent="0.2"/>
    <row r="39576" ht="12.75" hidden="1" customHeight="1" x14ac:dyDescent="0.2"/>
    <row r="39577" ht="12.75" hidden="1" customHeight="1" x14ac:dyDescent="0.2"/>
    <row r="39578" ht="12.75" hidden="1" customHeight="1" x14ac:dyDescent="0.2"/>
    <row r="39579" ht="12.75" hidden="1" customHeight="1" x14ac:dyDescent="0.2"/>
    <row r="39580" ht="12.75" hidden="1" customHeight="1" x14ac:dyDescent="0.2"/>
    <row r="39581" ht="12.75" hidden="1" customHeight="1" x14ac:dyDescent="0.2"/>
    <row r="39582" ht="12.75" hidden="1" customHeight="1" x14ac:dyDescent="0.2"/>
    <row r="39583" ht="12.75" hidden="1" customHeight="1" x14ac:dyDescent="0.2"/>
    <row r="39584" ht="12.75" hidden="1" customHeight="1" x14ac:dyDescent="0.2"/>
    <row r="39585" ht="12.75" hidden="1" customHeight="1" x14ac:dyDescent="0.2"/>
    <row r="39586" ht="12.75" hidden="1" customHeight="1" x14ac:dyDescent="0.2"/>
    <row r="39587" ht="12.75" hidden="1" customHeight="1" x14ac:dyDescent="0.2"/>
    <row r="39588" ht="12.75" hidden="1" customHeight="1" x14ac:dyDescent="0.2"/>
    <row r="39589" ht="12.75" hidden="1" customHeight="1" x14ac:dyDescent="0.2"/>
    <row r="39590" ht="12.75" hidden="1" customHeight="1" x14ac:dyDescent="0.2"/>
    <row r="39591" ht="12.75" hidden="1" customHeight="1" x14ac:dyDescent="0.2"/>
    <row r="39592" ht="12.75" hidden="1" customHeight="1" x14ac:dyDescent="0.2"/>
    <row r="39593" ht="12.75" hidden="1" customHeight="1" x14ac:dyDescent="0.2"/>
    <row r="39594" ht="12.75" hidden="1" customHeight="1" x14ac:dyDescent="0.2"/>
    <row r="39595" ht="12.75" hidden="1" customHeight="1" x14ac:dyDescent="0.2"/>
    <row r="39596" ht="12.75" hidden="1" customHeight="1" x14ac:dyDescent="0.2"/>
    <row r="39597" ht="12.75" hidden="1" customHeight="1" x14ac:dyDescent="0.2"/>
    <row r="39598" ht="12.75" hidden="1" customHeight="1" x14ac:dyDescent="0.2"/>
    <row r="39599" ht="12.75" hidden="1" customHeight="1" x14ac:dyDescent="0.2"/>
    <row r="39600" ht="12.75" hidden="1" customHeight="1" x14ac:dyDescent="0.2"/>
    <row r="39601" ht="12.75" hidden="1" customHeight="1" x14ac:dyDescent="0.2"/>
    <row r="39602" ht="12.75" hidden="1" customHeight="1" x14ac:dyDescent="0.2"/>
    <row r="39603" ht="12.75" hidden="1" customHeight="1" x14ac:dyDescent="0.2"/>
    <row r="39604" ht="12.75" hidden="1" customHeight="1" x14ac:dyDescent="0.2"/>
    <row r="39605" ht="12.75" hidden="1" customHeight="1" x14ac:dyDescent="0.2"/>
    <row r="39606" ht="12.75" hidden="1" customHeight="1" x14ac:dyDescent="0.2"/>
    <row r="39607" ht="12.75" hidden="1" customHeight="1" x14ac:dyDescent="0.2"/>
    <row r="39608" ht="12.75" hidden="1" customHeight="1" x14ac:dyDescent="0.2"/>
    <row r="39609" ht="12.75" hidden="1" customHeight="1" x14ac:dyDescent="0.2"/>
    <row r="39610" ht="12.75" hidden="1" customHeight="1" x14ac:dyDescent="0.2"/>
    <row r="39611" ht="12.75" hidden="1" customHeight="1" x14ac:dyDescent="0.2"/>
    <row r="39612" ht="12.75" hidden="1" customHeight="1" x14ac:dyDescent="0.2"/>
    <row r="39613" ht="12.75" hidden="1" customHeight="1" x14ac:dyDescent="0.2"/>
    <row r="39614" ht="12.75" hidden="1" customHeight="1" x14ac:dyDescent="0.2"/>
    <row r="39615" ht="12.75" hidden="1" customHeight="1" x14ac:dyDescent="0.2"/>
    <row r="39616" ht="12.75" hidden="1" customHeight="1" x14ac:dyDescent="0.2"/>
    <row r="39617" ht="12.75" hidden="1" customHeight="1" x14ac:dyDescent="0.2"/>
    <row r="39618" ht="12.75" hidden="1" customHeight="1" x14ac:dyDescent="0.2"/>
    <row r="39619" ht="12.75" hidden="1" customHeight="1" x14ac:dyDescent="0.2"/>
    <row r="39620" ht="12.75" hidden="1" customHeight="1" x14ac:dyDescent="0.2"/>
    <row r="39621" ht="12.75" hidden="1" customHeight="1" x14ac:dyDescent="0.2"/>
    <row r="39622" ht="12.75" hidden="1" customHeight="1" x14ac:dyDescent="0.2"/>
    <row r="39623" ht="12.75" hidden="1" customHeight="1" x14ac:dyDescent="0.2"/>
    <row r="39624" ht="12.75" hidden="1" customHeight="1" x14ac:dyDescent="0.2"/>
    <row r="39625" ht="12.75" hidden="1" customHeight="1" x14ac:dyDescent="0.2"/>
    <row r="39626" ht="12.75" hidden="1" customHeight="1" x14ac:dyDescent="0.2"/>
    <row r="39627" ht="12.75" hidden="1" customHeight="1" x14ac:dyDescent="0.2"/>
    <row r="39628" ht="12.75" hidden="1" customHeight="1" x14ac:dyDescent="0.2"/>
    <row r="39629" ht="12.75" hidden="1" customHeight="1" x14ac:dyDescent="0.2"/>
    <row r="39630" ht="12.75" hidden="1" customHeight="1" x14ac:dyDescent="0.2"/>
    <row r="39631" ht="12.75" hidden="1" customHeight="1" x14ac:dyDescent="0.2"/>
    <row r="39632" ht="12.75" hidden="1" customHeight="1" x14ac:dyDescent="0.2"/>
    <row r="39633" ht="12.75" hidden="1" customHeight="1" x14ac:dyDescent="0.2"/>
    <row r="39634" ht="12.75" hidden="1" customHeight="1" x14ac:dyDescent="0.2"/>
    <row r="39635" ht="12.75" hidden="1" customHeight="1" x14ac:dyDescent="0.2"/>
    <row r="39636" ht="12.75" hidden="1" customHeight="1" x14ac:dyDescent="0.2"/>
    <row r="39637" ht="12.75" hidden="1" customHeight="1" x14ac:dyDescent="0.2"/>
    <row r="39638" ht="12.75" hidden="1" customHeight="1" x14ac:dyDescent="0.2"/>
    <row r="39639" ht="12.75" hidden="1" customHeight="1" x14ac:dyDescent="0.2"/>
    <row r="39640" ht="12.75" hidden="1" customHeight="1" x14ac:dyDescent="0.2"/>
    <row r="39641" ht="12.75" hidden="1" customHeight="1" x14ac:dyDescent="0.2"/>
    <row r="39642" ht="12.75" hidden="1" customHeight="1" x14ac:dyDescent="0.2"/>
    <row r="39643" ht="12.75" hidden="1" customHeight="1" x14ac:dyDescent="0.2"/>
    <row r="39644" ht="12.75" hidden="1" customHeight="1" x14ac:dyDescent="0.2"/>
    <row r="39645" ht="12.75" hidden="1" customHeight="1" x14ac:dyDescent="0.2"/>
    <row r="39646" ht="12.75" hidden="1" customHeight="1" x14ac:dyDescent="0.2"/>
    <row r="39647" ht="12.75" hidden="1" customHeight="1" x14ac:dyDescent="0.2"/>
    <row r="39648" ht="12.75" hidden="1" customHeight="1" x14ac:dyDescent="0.2"/>
    <row r="39649" ht="12.75" hidden="1" customHeight="1" x14ac:dyDescent="0.2"/>
    <row r="39650" ht="12.75" hidden="1" customHeight="1" x14ac:dyDescent="0.2"/>
    <row r="39651" ht="12.75" hidden="1" customHeight="1" x14ac:dyDescent="0.2"/>
    <row r="39652" ht="12.75" hidden="1" customHeight="1" x14ac:dyDescent="0.2"/>
    <row r="39653" ht="12.75" hidden="1" customHeight="1" x14ac:dyDescent="0.2"/>
    <row r="39654" ht="12.75" hidden="1" customHeight="1" x14ac:dyDescent="0.2"/>
    <row r="39655" ht="12.75" hidden="1" customHeight="1" x14ac:dyDescent="0.2"/>
    <row r="39656" ht="12.75" hidden="1" customHeight="1" x14ac:dyDescent="0.2"/>
    <row r="39657" ht="12.75" hidden="1" customHeight="1" x14ac:dyDescent="0.2"/>
    <row r="39658" ht="12.75" hidden="1" customHeight="1" x14ac:dyDescent="0.2"/>
    <row r="39659" ht="12.75" hidden="1" customHeight="1" x14ac:dyDescent="0.2"/>
    <row r="39660" ht="12.75" hidden="1" customHeight="1" x14ac:dyDescent="0.2"/>
    <row r="39661" ht="12.75" hidden="1" customHeight="1" x14ac:dyDescent="0.2"/>
    <row r="39662" ht="12.75" hidden="1" customHeight="1" x14ac:dyDescent="0.2"/>
    <row r="39663" ht="12.75" hidden="1" customHeight="1" x14ac:dyDescent="0.2"/>
    <row r="39664" ht="12.75" hidden="1" customHeight="1" x14ac:dyDescent="0.2"/>
    <row r="39665" ht="12.75" hidden="1" customHeight="1" x14ac:dyDescent="0.2"/>
    <row r="39666" ht="12.75" hidden="1" customHeight="1" x14ac:dyDescent="0.2"/>
    <row r="39667" ht="12.75" hidden="1" customHeight="1" x14ac:dyDescent="0.2"/>
    <row r="39668" ht="12.75" hidden="1" customHeight="1" x14ac:dyDescent="0.2"/>
    <row r="39669" ht="12.75" hidden="1" customHeight="1" x14ac:dyDescent="0.2"/>
    <row r="39670" ht="12.75" hidden="1" customHeight="1" x14ac:dyDescent="0.2"/>
    <row r="39671" ht="12.75" hidden="1" customHeight="1" x14ac:dyDescent="0.2"/>
    <row r="39672" ht="12.75" hidden="1" customHeight="1" x14ac:dyDescent="0.2"/>
    <row r="39673" ht="12.75" hidden="1" customHeight="1" x14ac:dyDescent="0.2"/>
    <row r="39674" ht="12.75" hidden="1" customHeight="1" x14ac:dyDescent="0.2"/>
    <row r="39675" ht="12.75" hidden="1" customHeight="1" x14ac:dyDescent="0.2"/>
    <row r="39676" ht="12.75" hidden="1" customHeight="1" x14ac:dyDescent="0.2"/>
    <row r="39677" ht="12.75" hidden="1" customHeight="1" x14ac:dyDescent="0.2"/>
    <row r="39678" ht="12.75" hidden="1" customHeight="1" x14ac:dyDescent="0.2"/>
    <row r="39679" ht="12.75" hidden="1" customHeight="1" x14ac:dyDescent="0.2"/>
    <row r="39680" ht="12.75" hidden="1" customHeight="1" x14ac:dyDescent="0.2"/>
    <row r="39681" ht="12.75" hidden="1" customHeight="1" x14ac:dyDescent="0.2"/>
    <row r="39682" ht="12.75" hidden="1" customHeight="1" x14ac:dyDescent="0.2"/>
    <row r="39683" ht="12.75" hidden="1" customHeight="1" x14ac:dyDescent="0.2"/>
    <row r="39684" ht="12.75" hidden="1" customHeight="1" x14ac:dyDescent="0.2"/>
    <row r="39685" ht="12.75" hidden="1" customHeight="1" x14ac:dyDescent="0.2"/>
    <row r="39686" ht="12.75" hidden="1" customHeight="1" x14ac:dyDescent="0.2"/>
    <row r="39687" ht="12.75" hidden="1" customHeight="1" x14ac:dyDescent="0.2"/>
    <row r="39688" ht="12.75" hidden="1" customHeight="1" x14ac:dyDescent="0.2"/>
    <row r="39689" ht="12.75" hidden="1" customHeight="1" x14ac:dyDescent="0.2"/>
    <row r="39690" ht="12.75" hidden="1" customHeight="1" x14ac:dyDescent="0.2"/>
    <row r="39691" ht="12.75" hidden="1" customHeight="1" x14ac:dyDescent="0.2"/>
    <row r="39692" ht="12.75" hidden="1" customHeight="1" x14ac:dyDescent="0.2"/>
    <row r="39693" ht="12.75" hidden="1" customHeight="1" x14ac:dyDescent="0.2"/>
    <row r="39694" ht="12.75" hidden="1" customHeight="1" x14ac:dyDescent="0.2"/>
    <row r="39695" ht="12.75" hidden="1" customHeight="1" x14ac:dyDescent="0.2"/>
    <row r="39696" ht="12.75" hidden="1" customHeight="1" x14ac:dyDescent="0.2"/>
    <row r="39697" ht="12.75" hidden="1" customHeight="1" x14ac:dyDescent="0.2"/>
    <row r="39698" ht="12.75" hidden="1" customHeight="1" x14ac:dyDescent="0.2"/>
    <row r="39699" ht="12.75" hidden="1" customHeight="1" x14ac:dyDescent="0.2"/>
    <row r="39700" ht="12.75" hidden="1" customHeight="1" x14ac:dyDescent="0.2"/>
    <row r="39701" ht="12.75" hidden="1" customHeight="1" x14ac:dyDescent="0.2"/>
    <row r="39702" ht="12.75" hidden="1" customHeight="1" x14ac:dyDescent="0.2"/>
    <row r="39703" ht="12.75" hidden="1" customHeight="1" x14ac:dyDescent="0.2"/>
    <row r="39704" ht="12.75" hidden="1" customHeight="1" x14ac:dyDescent="0.2"/>
    <row r="39705" ht="12.75" hidden="1" customHeight="1" x14ac:dyDescent="0.2"/>
    <row r="39706" ht="12.75" hidden="1" customHeight="1" x14ac:dyDescent="0.2"/>
    <row r="39707" ht="12.75" hidden="1" customHeight="1" x14ac:dyDescent="0.2"/>
    <row r="39708" ht="12.75" hidden="1" customHeight="1" x14ac:dyDescent="0.2"/>
    <row r="39709" ht="12.75" hidden="1" customHeight="1" x14ac:dyDescent="0.2"/>
    <row r="39710" ht="12.75" hidden="1" customHeight="1" x14ac:dyDescent="0.2"/>
    <row r="39711" ht="12.75" hidden="1" customHeight="1" x14ac:dyDescent="0.2"/>
    <row r="39712" ht="12.75" hidden="1" customHeight="1" x14ac:dyDescent="0.2"/>
    <row r="39713" ht="12.75" hidden="1" customHeight="1" x14ac:dyDescent="0.2"/>
    <row r="39714" ht="12.75" hidden="1" customHeight="1" x14ac:dyDescent="0.2"/>
    <row r="39715" ht="12.75" hidden="1" customHeight="1" x14ac:dyDescent="0.2"/>
    <row r="39716" ht="12.75" hidden="1" customHeight="1" x14ac:dyDescent="0.2"/>
    <row r="39717" ht="12.75" hidden="1" customHeight="1" x14ac:dyDescent="0.2"/>
    <row r="39718" ht="12.75" hidden="1" customHeight="1" x14ac:dyDescent="0.2"/>
    <row r="39719" ht="12.75" hidden="1" customHeight="1" x14ac:dyDescent="0.2"/>
    <row r="39720" ht="12.75" hidden="1" customHeight="1" x14ac:dyDescent="0.2"/>
    <row r="39721" ht="12.75" hidden="1" customHeight="1" x14ac:dyDescent="0.2"/>
    <row r="39722" ht="12.75" hidden="1" customHeight="1" x14ac:dyDescent="0.2"/>
    <row r="39723" ht="12.75" hidden="1" customHeight="1" x14ac:dyDescent="0.2"/>
    <row r="39724" ht="12.75" hidden="1" customHeight="1" x14ac:dyDescent="0.2"/>
    <row r="39725" ht="12.75" hidden="1" customHeight="1" x14ac:dyDescent="0.2"/>
    <row r="39726" ht="12.75" hidden="1" customHeight="1" x14ac:dyDescent="0.2"/>
    <row r="39727" ht="12.75" hidden="1" customHeight="1" x14ac:dyDescent="0.2"/>
    <row r="39728" ht="12.75" hidden="1" customHeight="1" x14ac:dyDescent="0.2"/>
    <row r="39729" ht="12.75" hidden="1" customHeight="1" x14ac:dyDescent="0.2"/>
    <row r="39730" ht="12.75" hidden="1" customHeight="1" x14ac:dyDescent="0.2"/>
    <row r="39731" ht="12.75" hidden="1" customHeight="1" x14ac:dyDescent="0.2"/>
    <row r="39732" ht="12.75" hidden="1" customHeight="1" x14ac:dyDescent="0.2"/>
    <row r="39733" ht="12.75" hidden="1" customHeight="1" x14ac:dyDescent="0.2"/>
    <row r="39734" ht="12.75" hidden="1" customHeight="1" x14ac:dyDescent="0.2"/>
    <row r="39735" ht="12.75" hidden="1" customHeight="1" x14ac:dyDescent="0.2"/>
    <row r="39736" ht="12.75" hidden="1" customHeight="1" x14ac:dyDescent="0.2"/>
    <row r="39737" ht="12.75" hidden="1" customHeight="1" x14ac:dyDescent="0.2"/>
    <row r="39738" ht="12.75" hidden="1" customHeight="1" x14ac:dyDescent="0.2"/>
    <row r="39739" ht="12.75" hidden="1" customHeight="1" x14ac:dyDescent="0.2"/>
    <row r="39740" ht="12.75" hidden="1" customHeight="1" x14ac:dyDescent="0.2"/>
    <row r="39741" ht="12.75" hidden="1" customHeight="1" x14ac:dyDescent="0.2"/>
    <row r="39742" ht="12.75" hidden="1" customHeight="1" x14ac:dyDescent="0.2"/>
    <row r="39743" ht="12.75" hidden="1" customHeight="1" x14ac:dyDescent="0.2"/>
    <row r="39744" ht="12.75" hidden="1" customHeight="1" x14ac:dyDescent="0.2"/>
    <row r="39745" ht="12.75" hidden="1" customHeight="1" x14ac:dyDescent="0.2"/>
    <row r="39746" ht="12.75" hidden="1" customHeight="1" x14ac:dyDescent="0.2"/>
    <row r="39747" ht="12.75" hidden="1" customHeight="1" x14ac:dyDescent="0.2"/>
    <row r="39748" ht="12.75" hidden="1" customHeight="1" x14ac:dyDescent="0.2"/>
    <row r="39749" ht="12.75" hidden="1" customHeight="1" x14ac:dyDescent="0.2"/>
    <row r="39750" ht="12.75" hidden="1" customHeight="1" x14ac:dyDescent="0.2"/>
    <row r="39751" ht="12.75" hidden="1" customHeight="1" x14ac:dyDescent="0.2"/>
    <row r="39752" ht="12.75" hidden="1" customHeight="1" x14ac:dyDescent="0.2"/>
    <row r="39753" ht="12.75" hidden="1" customHeight="1" x14ac:dyDescent="0.2"/>
    <row r="39754" ht="12.75" hidden="1" customHeight="1" x14ac:dyDescent="0.2"/>
    <row r="39755" ht="12.75" hidden="1" customHeight="1" x14ac:dyDescent="0.2"/>
    <row r="39756" ht="12.75" hidden="1" customHeight="1" x14ac:dyDescent="0.2"/>
    <row r="39757" ht="12.75" hidden="1" customHeight="1" x14ac:dyDescent="0.2"/>
    <row r="39758" ht="12.75" hidden="1" customHeight="1" x14ac:dyDescent="0.2"/>
    <row r="39759" ht="12.75" hidden="1" customHeight="1" x14ac:dyDescent="0.2"/>
    <row r="39760" ht="12.75" hidden="1" customHeight="1" x14ac:dyDescent="0.2"/>
    <row r="39761" ht="12.75" hidden="1" customHeight="1" x14ac:dyDescent="0.2"/>
    <row r="39762" ht="12.75" hidden="1" customHeight="1" x14ac:dyDescent="0.2"/>
    <row r="39763" ht="12.75" hidden="1" customHeight="1" x14ac:dyDescent="0.2"/>
    <row r="39764" ht="12.75" hidden="1" customHeight="1" x14ac:dyDescent="0.2"/>
    <row r="39765" ht="12.75" hidden="1" customHeight="1" x14ac:dyDescent="0.2"/>
    <row r="39766" ht="12.75" hidden="1" customHeight="1" x14ac:dyDescent="0.2"/>
    <row r="39767" ht="12.75" hidden="1" customHeight="1" x14ac:dyDescent="0.2"/>
    <row r="39768" ht="12.75" hidden="1" customHeight="1" x14ac:dyDescent="0.2"/>
    <row r="39769" ht="12.75" hidden="1" customHeight="1" x14ac:dyDescent="0.2"/>
    <row r="39770" ht="12.75" hidden="1" customHeight="1" x14ac:dyDescent="0.2"/>
    <row r="39771" ht="12.75" hidden="1" customHeight="1" x14ac:dyDescent="0.2"/>
    <row r="39772" ht="12.75" hidden="1" customHeight="1" x14ac:dyDescent="0.2"/>
    <row r="39773" ht="12.75" hidden="1" customHeight="1" x14ac:dyDescent="0.2"/>
    <row r="39774" ht="12.75" hidden="1" customHeight="1" x14ac:dyDescent="0.2"/>
    <row r="39775" ht="12.75" hidden="1" customHeight="1" x14ac:dyDescent="0.2"/>
    <row r="39776" ht="12.75" hidden="1" customHeight="1" x14ac:dyDescent="0.2"/>
    <row r="39777" ht="12.75" hidden="1" customHeight="1" x14ac:dyDescent="0.2"/>
    <row r="39778" ht="12.75" hidden="1" customHeight="1" x14ac:dyDescent="0.2"/>
    <row r="39779" ht="12.75" hidden="1" customHeight="1" x14ac:dyDescent="0.2"/>
    <row r="39780" ht="12.75" hidden="1" customHeight="1" x14ac:dyDescent="0.2"/>
    <row r="39781" ht="12.75" hidden="1" customHeight="1" x14ac:dyDescent="0.2"/>
    <row r="39782" ht="12.75" hidden="1" customHeight="1" x14ac:dyDescent="0.2"/>
    <row r="39783" ht="12.75" hidden="1" customHeight="1" x14ac:dyDescent="0.2"/>
    <row r="39784" ht="12.75" hidden="1" customHeight="1" x14ac:dyDescent="0.2"/>
    <row r="39785" ht="12.75" hidden="1" customHeight="1" x14ac:dyDescent="0.2"/>
    <row r="39786" ht="12.75" hidden="1" customHeight="1" x14ac:dyDescent="0.2"/>
    <row r="39787" ht="12.75" hidden="1" customHeight="1" x14ac:dyDescent="0.2"/>
    <row r="39788" ht="12.75" hidden="1" customHeight="1" x14ac:dyDescent="0.2"/>
    <row r="39789" ht="12.75" hidden="1" customHeight="1" x14ac:dyDescent="0.2"/>
    <row r="39790" ht="12.75" hidden="1" customHeight="1" x14ac:dyDescent="0.2"/>
    <row r="39791" ht="12.75" hidden="1" customHeight="1" x14ac:dyDescent="0.2"/>
    <row r="39792" ht="12.75" hidden="1" customHeight="1" x14ac:dyDescent="0.2"/>
    <row r="39793" ht="12.75" hidden="1" customHeight="1" x14ac:dyDescent="0.2"/>
    <row r="39794" ht="12.75" hidden="1" customHeight="1" x14ac:dyDescent="0.2"/>
    <row r="39795" ht="12.75" hidden="1" customHeight="1" x14ac:dyDescent="0.2"/>
    <row r="39796" ht="12.75" hidden="1" customHeight="1" x14ac:dyDescent="0.2"/>
    <row r="39797" ht="12.75" hidden="1" customHeight="1" x14ac:dyDescent="0.2"/>
    <row r="39798" ht="12.75" hidden="1" customHeight="1" x14ac:dyDescent="0.2"/>
    <row r="39799" ht="12.75" hidden="1" customHeight="1" x14ac:dyDescent="0.2"/>
    <row r="39800" ht="12.75" hidden="1" customHeight="1" x14ac:dyDescent="0.2"/>
    <row r="39801" ht="12.75" hidden="1" customHeight="1" x14ac:dyDescent="0.2"/>
    <row r="39802" ht="12.75" hidden="1" customHeight="1" x14ac:dyDescent="0.2"/>
    <row r="39803" ht="12.75" hidden="1" customHeight="1" x14ac:dyDescent="0.2"/>
    <row r="39804" ht="12.75" hidden="1" customHeight="1" x14ac:dyDescent="0.2"/>
    <row r="39805" ht="12.75" hidden="1" customHeight="1" x14ac:dyDescent="0.2"/>
    <row r="39806" ht="12.75" hidden="1" customHeight="1" x14ac:dyDescent="0.2"/>
    <row r="39807" ht="12.75" hidden="1" customHeight="1" x14ac:dyDescent="0.2"/>
    <row r="39808" ht="12.75" hidden="1" customHeight="1" x14ac:dyDescent="0.2"/>
    <row r="39809" ht="12.75" hidden="1" customHeight="1" x14ac:dyDescent="0.2"/>
    <row r="39810" ht="12.75" hidden="1" customHeight="1" x14ac:dyDescent="0.2"/>
    <row r="39811" ht="12.75" hidden="1" customHeight="1" x14ac:dyDescent="0.2"/>
    <row r="39812" ht="12.75" hidden="1" customHeight="1" x14ac:dyDescent="0.2"/>
    <row r="39813" ht="12.75" hidden="1" customHeight="1" x14ac:dyDescent="0.2"/>
    <row r="39814" ht="12.75" hidden="1" customHeight="1" x14ac:dyDescent="0.2"/>
    <row r="39815" ht="12.75" hidden="1" customHeight="1" x14ac:dyDescent="0.2"/>
    <row r="39816" ht="12.75" hidden="1" customHeight="1" x14ac:dyDescent="0.2"/>
    <row r="39817" ht="12.75" hidden="1" customHeight="1" x14ac:dyDescent="0.2"/>
    <row r="39818" ht="12.75" hidden="1" customHeight="1" x14ac:dyDescent="0.2"/>
    <row r="39819" ht="12.75" hidden="1" customHeight="1" x14ac:dyDescent="0.2"/>
    <row r="39820" ht="12.75" hidden="1" customHeight="1" x14ac:dyDescent="0.2"/>
    <row r="39821" ht="12.75" hidden="1" customHeight="1" x14ac:dyDescent="0.2"/>
    <row r="39822" ht="12.75" hidden="1" customHeight="1" x14ac:dyDescent="0.2"/>
    <row r="39823" ht="12.75" hidden="1" customHeight="1" x14ac:dyDescent="0.2"/>
    <row r="39824" ht="12.75" hidden="1" customHeight="1" x14ac:dyDescent="0.2"/>
    <row r="39825" ht="12.75" hidden="1" customHeight="1" x14ac:dyDescent="0.2"/>
    <row r="39826" ht="12.75" hidden="1" customHeight="1" x14ac:dyDescent="0.2"/>
    <row r="39827" ht="12.75" hidden="1" customHeight="1" x14ac:dyDescent="0.2"/>
    <row r="39828" ht="12.75" hidden="1" customHeight="1" x14ac:dyDescent="0.2"/>
    <row r="39829" ht="12.75" hidden="1" customHeight="1" x14ac:dyDescent="0.2"/>
    <row r="39830" ht="12.75" hidden="1" customHeight="1" x14ac:dyDescent="0.2"/>
    <row r="39831" ht="12.75" hidden="1" customHeight="1" x14ac:dyDescent="0.2"/>
    <row r="39832" ht="12.75" hidden="1" customHeight="1" x14ac:dyDescent="0.2"/>
    <row r="39833" ht="12.75" hidden="1" customHeight="1" x14ac:dyDescent="0.2"/>
    <row r="39834" ht="12.75" hidden="1" customHeight="1" x14ac:dyDescent="0.2"/>
    <row r="39835" ht="12.75" hidden="1" customHeight="1" x14ac:dyDescent="0.2"/>
    <row r="39836" ht="12.75" hidden="1" customHeight="1" x14ac:dyDescent="0.2"/>
    <row r="39837" ht="12.75" hidden="1" customHeight="1" x14ac:dyDescent="0.2"/>
    <row r="39838" ht="12.75" hidden="1" customHeight="1" x14ac:dyDescent="0.2"/>
    <row r="39839" ht="12.75" hidden="1" customHeight="1" x14ac:dyDescent="0.2"/>
    <row r="39840" ht="12.75" hidden="1" customHeight="1" x14ac:dyDescent="0.2"/>
    <row r="39841" ht="12.75" hidden="1" customHeight="1" x14ac:dyDescent="0.2"/>
    <row r="39842" ht="12.75" hidden="1" customHeight="1" x14ac:dyDescent="0.2"/>
    <row r="39843" ht="12.75" hidden="1" customHeight="1" x14ac:dyDescent="0.2"/>
    <row r="39844" ht="12.75" hidden="1" customHeight="1" x14ac:dyDescent="0.2"/>
    <row r="39845" ht="12.75" hidden="1" customHeight="1" x14ac:dyDescent="0.2"/>
    <row r="39846" ht="12.75" hidden="1" customHeight="1" x14ac:dyDescent="0.2"/>
    <row r="39847" ht="12.75" hidden="1" customHeight="1" x14ac:dyDescent="0.2"/>
    <row r="39848" ht="12.75" hidden="1" customHeight="1" x14ac:dyDescent="0.2"/>
    <row r="39849" ht="12.75" hidden="1" customHeight="1" x14ac:dyDescent="0.2"/>
    <row r="39850" ht="12.75" hidden="1" customHeight="1" x14ac:dyDescent="0.2"/>
    <row r="39851" ht="12.75" hidden="1" customHeight="1" x14ac:dyDescent="0.2"/>
    <row r="39852" ht="12.75" hidden="1" customHeight="1" x14ac:dyDescent="0.2"/>
    <row r="39853" ht="12.75" hidden="1" customHeight="1" x14ac:dyDescent="0.2"/>
    <row r="39854" ht="12.75" hidden="1" customHeight="1" x14ac:dyDescent="0.2"/>
    <row r="39855" ht="12.75" hidden="1" customHeight="1" x14ac:dyDescent="0.2"/>
    <row r="39856" ht="12.75" hidden="1" customHeight="1" x14ac:dyDescent="0.2"/>
    <row r="39857" ht="12.75" hidden="1" customHeight="1" x14ac:dyDescent="0.2"/>
    <row r="39858" ht="12.75" hidden="1" customHeight="1" x14ac:dyDescent="0.2"/>
    <row r="39859" ht="12.75" hidden="1" customHeight="1" x14ac:dyDescent="0.2"/>
    <row r="39860" ht="12.75" hidden="1" customHeight="1" x14ac:dyDescent="0.2"/>
    <row r="39861" ht="12.75" hidden="1" customHeight="1" x14ac:dyDescent="0.2"/>
    <row r="39862" ht="12.75" hidden="1" customHeight="1" x14ac:dyDescent="0.2"/>
    <row r="39863" ht="12.75" hidden="1" customHeight="1" x14ac:dyDescent="0.2"/>
    <row r="39864" ht="12.75" hidden="1" customHeight="1" x14ac:dyDescent="0.2"/>
    <row r="39865" ht="12.75" hidden="1" customHeight="1" x14ac:dyDescent="0.2"/>
    <row r="39866" ht="12.75" hidden="1" customHeight="1" x14ac:dyDescent="0.2"/>
    <row r="39867" ht="12.75" hidden="1" customHeight="1" x14ac:dyDescent="0.2"/>
    <row r="39868" ht="12.75" hidden="1" customHeight="1" x14ac:dyDescent="0.2"/>
    <row r="39869" ht="12.75" hidden="1" customHeight="1" x14ac:dyDescent="0.2"/>
    <row r="39870" ht="12.75" hidden="1" customHeight="1" x14ac:dyDescent="0.2"/>
    <row r="39871" ht="12.75" hidden="1" customHeight="1" x14ac:dyDescent="0.2"/>
    <row r="39872" ht="12.75" hidden="1" customHeight="1" x14ac:dyDescent="0.2"/>
    <row r="39873" ht="12.75" hidden="1" customHeight="1" x14ac:dyDescent="0.2"/>
    <row r="39874" ht="12.75" hidden="1" customHeight="1" x14ac:dyDescent="0.2"/>
    <row r="39875" ht="12.75" hidden="1" customHeight="1" x14ac:dyDescent="0.2"/>
    <row r="39876" ht="12.75" hidden="1" customHeight="1" x14ac:dyDescent="0.2"/>
    <row r="39877" ht="12.75" hidden="1" customHeight="1" x14ac:dyDescent="0.2"/>
    <row r="39878" ht="12.75" hidden="1" customHeight="1" x14ac:dyDescent="0.2"/>
    <row r="39879" ht="12.75" hidden="1" customHeight="1" x14ac:dyDescent="0.2"/>
    <row r="39880" ht="12.75" hidden="1" customHeight="1" x14ac:dyDescent="0.2"/>
    <row r="39881" ht="12.75" hidden="1" customHeight="1" x14ac:dyDescent="0.2"/>
    <row r="39882" ht="12.75" hidden="1" customHeight="1" x14ac:dyDescent="0.2"/>
    <row r="39883" ht="12.75" hidden="1" customHeight="1" x14ac:dyDescent="0.2"/>
    <row r="39884" ht="12.75" hidden="1" customHeight="1" x14ac:dyDescent="0.2"/>
    <row r="39885" ht="12.75" hidden="1" customHeight="1" x14ac:dyDescent="0.2"/>
    <row r="39886" ht="12.75" hidden="1" customHeight="1" x14ac:dyDescent="0.2"/>
    <row r="39887" ht="12.75" hidden="1" customHeight="1" x14ac:dyDescent="0.2"/>
    <row r="39888" ht="12.75" hidden="1" customHeight="1" x14ac:dyDescent="0.2"/>
    <row r="39889" ht="12.75" hidden="1" customHeight="1" x14ac:dyDescent="0.2"/>
    <row r="39890" ht="12.75" hidden="1" customHeight="1" x14ac:dyDescent="0.2"/>
    <row r="39891" ht="12.75" hidden="1" customHeight="1" x14ac:dyDescent="0.2"/>
    <row r="39892" ht="12.75" hidden="1" customHeight="1" x14ac:dyDescent="0.2"/>
    <row r="39893" ht="12.75" hidden="1" customHeight="1" x14ac:dyDescent="0.2"/>
    <row r="39894" ht="12.75" hidden="1" customHeight="1" x14ac:dyDescent="0.2"/>
    <row r="39895" ht="12.75" hidden="1" customHeight="1" x14ac:dyDescent="0.2"/>
    <row r="39896" ht="12.75" hidden="1" customHeight="1" x14ac:dyDescent="0.2"/>
    <row r="39897" ht="12.75" hidden="1" customHeight="1" x14ac:dyDescent="0.2"/>
    <row r="39898" ht="12.75" hidden="1" customHeight="1" x14ac:dyDescent="0.2"/>
    <row r="39899" ht="12.75" hidden="1" customHeight="1" x14ac:dyDescent="0.2"/>
    <row r="39900" ht="12.75" hidden="1" customHeight="1" x14ac:dyDescent="0.2"/>
    <row r="39901" ht="12.75" hidden="1" customHeight="1" x14ac:dyDescent="0.2"/>
    <row r="39902" ht="12.75" hidden="1" customHeight="1" x14ac:dyDescent="0.2"/>
    <row r="39903" ht="12.75" hidden="1" customHeight="1" x14ac:dyDescent="0.2"/>
    <row r="39904" ht="12.75" hidden="1" customHeight="1" x14ac:dyDescent="0.2"/>
    <row r="39905" ht="12.75" hidden="1" customHeight="1" x14ac:dyDescent="0.2"/>
    <row r="39906" ht="12.75" hidden="1" customHeight="1" x14ac:dyDescent="0.2"/>
    <row r="39907" ht="12.75" hidden="1" customHeight="1" x14ac:dyDescent="0.2"/>
    <row r="39908" ht="12.75" hidden="1" customHeight="1" x14ac:dyDescent="0.2"/>
    <row r="39909" ht="12.75" hidden="1" customHeight="1" x14ac:dyDescent="0.2"/>
    <row r="39910" ht="12.75" hidden="1" customHeight="1" x14ac:dyDescent="0.2"/>
    <row r="39911" ht="12.75" hidden="1" customHeight="1" x14ac:dyDescent="0.2"/>
    <row r="39912" ht="12.75" hidden="1" customHeight="1" x14ac:dyDescent="0.2"/>
    <row r="39913" ht="12.75" hidden="1" customHeight="1" x14ac:dyDescent="0.2"/>
    <row r="39914" ht="12.75" hidden="1" customHeight="1" x14ac:dyDescent="0.2"/>
    <row r="39915" ht="12.75" hidden="1" customHeight="1" x14ac:dyDescent="0.2"/>
    <row r="39916" ht="12.75" hidden="1" customHeight="1" x14ac:dyDescent="0.2"/>
    <row r="39917" ht="12.75" hidden="1" customHeight="1" x14ac:dyDescent="0.2"/>
    <row r="39918" ht="12.75" hidden="1" customHeight="1" x14ac:dyDescent="0.2"/>
    <row r="39919" ht="12.75" hidden="1" customHeight="1" x14ac:dyDescent="0.2"/>
    <row r="39920" ht="12.75" hidden="1" customHeight="1" x14ac:dyDescent="0.2"/>
    <row r="39921" ht="12.75" hidden="1" customHeight="1" x14ac:dyDescent="0.2"/>
    <row r="39922" ht="12.75" hidden="1" customHeight="1" x14ac:dyDescent="0.2"/>
    <row r="39923" ht="12.75" hidden="1" customHeight="1" x14ac:dyDescent="0.2"/>
    <row r="39924" ht="12.75" hidden="1" customHeight="1" x14ac:dyDescent="0.2"/>
    <row r="39925" ht="12.75" hidden="1" customHeight="1" x14ac:dyDescent="0.2"/>
    <row r="39926" ht="12.75" hidden="1" customHeight="1" x14ac:dyDescent="0.2"/>
    <row r="39927" ht="12.75" hidden="1" customHeight="1" x14ac:dyDescent="0.2"/>
    <row r="39928" ht="12.75" hidden="1" customHeight="1" x14ac:dyDescent="0.2"/>
    <row r="39929" ht="12.75" hidden="1" customHeight="1" x14ac:dyDescent="0.2"/>
    <row r="39930" ht="12.75" hidden="1" customHeight="1" x14ac:dyDescent="0.2"/>
    <row r="39931" ht="12.75" hidden="1" customHeight="1" x14ac:dyDescent="0.2"/>
    <row r="39932" ht="12.75" hidden="1" customHeight="1" x14ac:dyDescent="0.2"/>
    <row r="39933" ht="12.75" hidden="1" customHeight="1" x14ac:dyDescent="0.2"/>
    <row r="39934" ht="12.75" hidden="1" customHeight="1" x14ac:dyDescent="0.2"/>
    <row r="39935" ht="12.75" hidden="1" customHeight="1" x14ac:dyDescent="0.2"/>
    <row r="39936" ht="12.75" hidden="1" customHeight="1" x14ac:dyDescent="0.2"/>
    <row r="39937" ht="12.75" hidden="1" customHeight="1" x14ac:dyDescent="0.2"/>
    <row r="39938" ht="12.75" hidden="1" customHeight="1" x14ac:dyDescent="0.2"/>
    <row r="39939" ht="12.75" hidden="1" customHeight="1" x14ac:dyDescent="0.2"/>
    <row r="39940" ht="12.75" hidden="1" customHeight="1" x14ac:dyDescent="0.2"/>
    <row r="39941" ht="12.75" hidden="1" customHeight="1" x14ac:dyDescent="0.2"/>
    <row r="39942" ht="12.75" hidden="1" customHeight="1" x14ac:dyDescent="0.2"/>
    <row r="39943" ht="12.75" hidden="1" customHeight="1" x14ac:dyDescent="0.2"/>
    <row r="39944" ht="12.75" hidden="1" customHeight="1" x14ac:dyDescent="0.2"/>
    <row r="39945" ht="12.75" hidden="1" customHeight="1" x14ac:dyDescent="0.2"/>
    <row r="39946" ht="12.75" hidden="1" customHeight="1" x14ac:dyDescent="0.2"/>
    <row r="39947" ht="12.75" hidden="1" customHeight="1" x14ac:dyDescent="0.2"/>
    <row r="39948" ht="12.75" hidden="1" customHeight="1" x14ac:dyDescent="0.2"/>
    <row r="39949" ht="12.75" hidden="1" customHeight="1" x14ac:dyDescent="0.2"/>
    <row r="39950" ht="12.75" hidden="1" customHeight="1" x14ac:dyDescent="0.2"/>
    <row r="39951" ht="12.75" hidden="1" customHeight="1" x14ac:dyDescent="0.2"/>
    <row r="39952" ht="12.75" hidden="1" customHeight="1" x14ac:dyDescent="0.2"/>
    <row r="39953" ht="12.75" hidden="1" customHeight="1" x14ac:dyDescent="0.2"/>
    <row r="39954" ht="12.75" hidden="1" customHeight="1" x14ac:dyDescent="0.2"/>
    <row r="39955" ht="12.75" hidden="1" customHeight="1" x14ac:dyDescent="0.2"/>
    <row r="39956" ht="12.75" hidden="1" customHeight="1" x14ac:dyDescent="0.2"/>
    <row r="39957" ht="12.75" hidden="1" customHeight="1" x14ac:dyDescent="0.2"/>
    <row r="39958" ht="12.75" hidden="1" customHeight="1" x14ac:dyDescent="0.2"/>
    <row r="39959" ht="12.75" hidden="1" customHeight="1" x14ac:dyDescent="0.2"/>
    <row r="39960" ht="12.75" hidden="1" customHeight="1" x14ac:dyDescent="0.2"/>
    <row r="39961" ht="12.75" hidden="1" customHeight="1" x14ac:dyDescent="0.2"/>
    <row r="39962" ht="12.75" hidden="1" customHeight="1" x14ac:dyDescent="0.2"/>
    <row r="39963" ht="12.75" hidden="1" customHeight="1" x14ac:dyDescent="0.2"/>
    <row r="39964" ht="12.75" hidden="1" customHeight="1" x14ac:dyDescent="0.2"/>
    <row r="39965" ht="12.75" hidden="1" customHeight="1" x14ac:dyDescent="0.2"/>
    <row r="39966" ht="12.75" hidden="1" customHeight="1" x14ac:dyDescent="0.2"/>
    <row r="39967" ht="12.75" hidden="1" customHeight="1" x14ac:dyDescent="0.2"/>
    <row r="39968" ht="12.75" hidden="1" customHeight="1" x14ac:dyDescent="0.2"/>
    <row r="39969" ht="12.75" hidden="1" customHeight="1" x14ac:dyDescent="0.2"/>
    <row r="39970" ht="12.75" hidden="1" customHeight="1" x14ac:dyDescent="0.2"/>
    <row r="39971" ht="12.75" hidden="1" customHeight="1" x14ac:dyDescent="0.2"/>
    <row r="39972" ht="12.75" hidden="1" customHeight="1" x14ac:dyDescent="0.2"/>
    <row r="39973" ht="12.75" hidden="1" customHeight="1" x14ac:dyDescent="0.2"/>
    <row r="39974" ht="12.75" hidden="1" customHeight="1" x14ac:dyDescent="0.2"/>
    <row r="39975" ht="12.75" hidden="1" customHeight="1" x14ac:dyDescent="0.2"/>
    <row r="39976" ht="12.75" hidden="1" customHeight="1" x14ac:dyDescent="0.2"/>
    <row r="39977" ht="12.75" hidden="1" customHeight="1" x14ac:dyDescent="0.2"/>
    <row r="39978" ht="12.75" hidden="1" customHeight="1" x14ac:dyDescent="0.2"/>
    <row r="39979" ht="12.75" hidden="1" customHeight="1" x14ac:dyDescent="0.2"/>
    <row r="39980" ht="12.75" hidden="1" customHeight="1" x14ac:dyDescent="0.2"/>
    <row r="39981" ht="12.75" hidden="1" customHeight="1" x14ac:dyDescent="0.2"/>
    <row r="39982" ht="12.75" hidden="1" customHeight="1" x14ac:dyDescent="0.2"/>
    <row r="39983" ht="12.75" hidden="1" customHeight="1" x14ac:dyDescent="0.2"/>
    <row r="39984" ht="12.75" hidden="1" customHeight="1" x14ac:dyDescent="0.2"/>
    <row r="39985" ht="12.75" hidden="1" customHeight="1" x14ac:dyDescent="0.2"/>
    <row r="39986" ht="12.75" hidden="1" customHeight="1" x14ac:dyDescent="0.2"/>
    <row r="39987" ht="12.75" hidden="1" customHeight="1" x14ac:dyDescent="0.2"/>
    <row r="39988" ht="12.75" hidden="1" customHeight="1" x14ac:dyDescent="0.2"/>
    <row r="39989" ht="12.75" hidden="1" customHeight="1" x14ac:dyDescent="0.2"/>
    <row r="39990" ht="12.75" hidden="1" customHeight="1" x14ac:dyDescent="0.2"/>
    <row r="39991" ht="12.75" hidden="1" customHeight="1" x14ac:dyDescent="0.2"/>
    <row r="39992" ht="12.75" hidden="1" customHeight="1" x14ac:dyDescent="0.2"/>
    <row r="39993" ht="12.75" hidden="1" customHeight="1" x14ac:dyDescent="0.2"/>
    <row r="39994" ht="12.75" hidden="1" customHeight="1" x14ac:dyDescent="0.2"/>
    <row r="39995" ht="12.75" hidden="1" customHeight="1" x14ac:dyDescent="0.2"/>
    <row r="39996" ht="12.75" hidden="1" customHeight="1" x14ac:dyDescent="0.2"/>
    <row r="39997" ht="12.75" hidden="1" customHeight="1" x14ac:dyDescent="0.2"/>
    <row r="39998" ht="12.75" hidden="1" customHeight="1" x14ac:dyDescent="0.2"/>
    <row r="39999" ht="12.75" hidden="1" customHeight="1" x14ac:dyDescent="0.2"/>
    <row r="40000" ht="12.75" hidden="1" customHeight="1" x14ac:dyDescent="0.2"/>
    <row r="40001" ht="12.75" hidden="1" customHeight="1" x14ac:dyDescent="0.2"/>
    <row r="40002" ht="12.75" hidden="1" customHeight="1" x14ac:dyDescent="0.2"/>
    <row r="40003" ht="12.75" hidden="1" customHeight="1" x14ac:dyDescent="0.2"/>
    <row r="40004" ht="12.75" hidden="1" customHeight="1" x14ac:dyDescent="0.2"/>
    <row r="40005" ht="12.75" hidden="1" customHeight="1" x14ac:dyDescent="0.2"/>
    <row r="40006" ht="12.75" hidden="1" customHeight="1" x14ac:dyDescent="0.2"/>
    <row r="40007" ht="12.75" hidden="1" customHeight="1" x14ac:dyDescent="0.2"/>
    <row r="40008" ht="12.75" hidden="1" customHeight="1" x14ac:dyDescent="0.2"/>
    <row r="40009" ht="12.75" hidden="1" customHeight="1" x14ac:dyDescent="0.2"/>
    <row r="40010" ht="12.75" hidden="1" customHeight="1" x14ac:dyDescent="0.2"/>
    <row r="40011" ht="12.75" hidden="1" customHeight="1" x14ac:dyDescent="0.2"/>
    <row r="40012" ht="12.75" hidden="1" customHeight="1" x14ac:dyDescent="0.2"/>
    <row r="40013" ht="12.75" hidden="1" customHeight="1" x14ac:dyDescent="0.2"/>
    <row r="40014" ht="12.75" hidden="1" customHeight="1" x14ac:dyDescent="0.2"/>
    <row r="40015" ht="12.75" hidden="1" customHeight="1" x14ac:dyDescent="0.2"/>
    <row r="40016" ht="12.75" hidden="1" customHeight="1" x14ac:dyDescent="0.2"/>
    <row r="40017" ht="12.75" hidden="1" customHeight="1" x14ac:dyDescent="0.2"/>
    <row r="40018" ht="12.75" hidden="1" customHeight="1" x14ac:dyDescent="0.2"/>
    <row r="40019" ht="12.75" hidden="1" customHeight="1" x14ac:dyDescent="0.2"/>
    <row r="40020" ht="12.75" hidden="1" customHeight="1" x14ac:dyDescent="0.2"/>
    <row r="40021" ht="12.75" hidden="1" customHeight="1" x14ac:dyDescent="0.2"/>
    <row r="40022" ht="12.75" hidden="1" customHeight="1" x14ac:dyDescent="0.2"/>
    <row r="40023" ht="12.75" hidden="1" customHeight="1" x14ac:dyDescent="0.2"/>
    <row r="40024" ht="12.75" hidden="1" customHeight="1" x14ac:dyDescent="0.2"/>
    <row r="40025" ht="12.75" hidden="1" customHeight="1" x14ac:dyDescent="0.2"/>
    <row r="40026" ht="12.75" hidden="1" customHeight="1" x14ac:dyDescent="0.2"/>
    <row r="40027" ht="12.75" hidden="1" customHeight="1" x14ac:dyDescent="0.2"/>
    <row r="40028" ht="12.75" hidden="1" customHeight="1" x14ac:dyDescent="0.2"/>
    <row r="40029" ht="12.75" hidden="1" customHeight="1" x14ac:dyDescent="0.2"/>
    <row r="40030" ht="12.75" hidden="1" customHeight="1" x14ac:dyDescent="0.2"/>
    <row r="40031" ht="12.75" hidden="1" customHeight="1" x14ac:dyDescent="0.2"/>
    <row r="40032" ht="12.75" hidden="1" customHeight="1" x14ac:dyDescent="0.2"/>
    <row r="40033" ht="12.75" hidden="1" customHeight="1" x14ac:dyDescent="0.2"/>
    <row r="40034" ht="12.75" hidden="1" customHeight="1" x14ac:dyDescent="0.2"/>
    <row r="40035" ht="12.75" hidden="1" customHeight="1" x14ac:dyDescent="0.2"/>
    <row r="40036" ht="12.75" hidden="1" customHeight="1" x14ac:dyDescent="0.2"/>
    <row r="40037" ht="12.75" hidden="1" customHeight="1" x14ac:dyDescent="0.2"/>
    <row r="40038" ht="12.75" hidden="1" customHeight="1" x14ac:dyDescent="0.2"/>
    <row r="40039" ht="12.75" hidden="1" customHeight="1" x14ac:dyDescent="0.2"/>
    <row r="40040" ht="12.75" hidden="1" customHeight="1" x14ac:dyDescent="0.2"/>
    <row r="40041" ht="12.75" hidden="1" customHeight="1" x14ac:dyDescent="0.2"/>
    <row r="40042" ht="12.75" hidden="1" customHeight="1" x14ac:dyDescent="0.2"/>
    <row r="40043" ht="12.75" hidden="1" customHeight="1" x14ac:dyDescent="0.2"/>
    <row r="40044" ht="12.75" hidden="1" customHeight="1" x14ac:dyDescent="0.2"/>
    <row r="40045" ht="12.75" hidden="1" customHeight="1" x14ac:dyDescent="0.2"/>
    <row r="40046" ht="12.75" hidden="1" customHeight="1" x14ac:dyDescent="0.2"/>
    <row r="40047" ht="12.75" hidden="1" customHeight="1" x14ac:dyDescent="0.2"/>
    <row r="40048" ht="12.75" hidden="1" customHeight="1" x14ac:dyDescent="0.2"/>
    <row r="40049" ht="12.75" hidden="1" customHeight="1" x14ac:dyDescent="0.2"/>
    <row r="40050" ht="12.75" hidden="1" customHeight="1" x14ac:dyDescent="0.2"/>
    <row r="40051" ht="12.75" hidden="1" customHeight="1" x14ac:dyDescent="0.2"/>
    <row r="40052" ht="12.75" hidden="1" customHeight="1" x14ac:dyDescent="0.2"/>
    <row r="40053" ht="12.75" hidden="1" customHeight="1" x14ac:dyDescent="0.2"/>
    <row r="40054" ht="12.75" hidden="1" customHeight="1" x14ac:dyDescent="0.2"/>
    <row r="40055" ht="12.75" hidden="1" customHeight="1" x14ac:dyDescent="0.2"/>
    <row r="40056" ht="12.75" hidden="1" customHeight="1" x14ac:dyDescent="0.2"/>
    <row r="40057" ht="12.75" hidden="1" customHeight="1" x14ac:dyDescent="0.2"/>
    <row r="40058" ht="12.75" hidden="1" customHeight="1" x14ac:dyDescent="0.2"/>
    <row r="40059" ht="12.75" hidden="1" customHeight="1" x14ac:dyDescent="0.2"/>
    <row r="40060" ht="12.75" hidden="1" customHeight="1" x14ac:dyDescent="0.2"/>
    <row r="40061" ht="12.75" hidden="1" customHeight="1" x14ac:dyDescent="0.2"/>
    <row r="40062" ht="12.75" hidden="1" customHeight="1" x14ac:dyDescent="0.2"/>
    <row r="40063" ht="12.75" hidden="1" customHeight="1" x14ac:dyDescent="0.2"/>
    <row r="40064" ht="12.75" hidden="1" customHeight="1" x14ac:dyDescent="0.2"/>
    <row r="40065" ht="12.75" hidden="1" customHeight="1" x14ac:dyDescent="0.2"/>
    <row r="40066" ht="12.75" hidden="1" customHeight="1" x14ac:dyDescent="0.2"/>
    <row r="40067" ht="12.75" hidden="1" customHeight="1" x14ac:dyDescent="0.2"/>
    <row r="40068" ht="12.75" hidden="1" customHeight="1" x14ac:dyDescent="0.2"/>
    <row r="40069" ht="12.75" hidden="1" customHeight="1" x14ac:dyDescent="0.2"/>
    <row r="40070" ht="12.75" hidden="1" customHeight="1" x14ac:dyDescent="0.2"/>
    <row r="40071" ht="12.75" hidden="1" customHeight="1" x14ac:dyDescent="0.2"/>
    <row r="40072" ht="12.75" hidden="1" customHeight="1" x14ac:dyDescent="0.2"/>
    <row r="40073" ht="12.75" hidden="1" customHeight="1" x14ac:dyDescent="0.2"/>
    <row r="40074" ht="12.75" hidden="1" customHeight="1" x14ac:dyDescent="0.2"/>
    <row r="40075" ht="12.75" hidden="1" customHeight="1" x14ac:dyDescent="0.2"/>
    <row r="40076" ht="12.75" hidden="1" customHeight="1" x14ac:dyDescent="0.2"/>
    <row r="40077" ht="12.75" hidden="1" customHeight="1" x14ac:dyDescent="0.2"/>
    <row r="40078" ht="12.75" hidden="1" customHeight="1" x14ac:dyDescent="0.2"/>
    <row r="40079" ht="12.75" hidden="1" customHeight="1" x14ac:dyDescent="0.2"/>
    <row r="40080" ht="12.75" hidden="1" customHeight="1" x14ac:dyDescent="0.2"/>
    <row r="40081" ht="12.75" hidden="1" customHeight="1" x14ac:dyDescent="0.2"/>
    <row r="40082" ht="12.75" hidden="1" customHeight="1" x14ac:dyDescent="0.2"/>
    <row r="40083" ht="12.75" hidden="1" customHeight="1" x14ac:dyDescent="0.2"/>
    <row r="40084" ht="12.75" hidden="1" customHeight="1" x14ac:dyDescent="0.2"/>
    <row r="40085" ht="12.75" hidden="1" customHeight="1" x14ac:dyDescent="0.2"/>
    <row r="40086" ht="12.75" hidden="1" customHeight="1" x14ac:dyDescent="0.2"/>
    <row r="40087" ht="12.75" hidden="1" customHeight="1" x14ac:dyDescent="0.2"/>
    <row r="40088" ht="12.75" hidden="1" customHeight="1" x14ac:dyDescent="0.2"/>
    <row r="40089" ht="12.75" hidden="1" customHeight="1" x14ac:dyDescent="0.2"/>
    <row r="40090" ht="12.75" hidden="1" customHeight="1" x14ac:dyDescent="0.2"/>
    <row r="40091" ht="12.75" hidden="1" customHeight="1" x14ac:dyDescent="0.2"/>
    <row r="40092" ht="12.75" hidden="1" customHeight="1" x14ac:dyDescent="0.2"/>
    <row r="40093" ht="12.75" hidden="1" customHeight="1" x14ac:dyDescent="0.2"/>
    <row r="40094" ht="12.75" hidden="1" customHeight="1" x14ac:dyDescent="0.2"/>
    <row r="40095" ht="12.75" hidden="1" customHeight="1" x14ac:dyDescent="0.2"/>
    <row r="40096" ht="12.75" hidden="1" customHeight="1" x14ac:dyDescent="0.2"/>
    <row r="40097" ht="12.75" hidden="1" customHeight="1" x14ac:dyDescent="0.2"/>
    <row r="40098" ht="12.75" hidden="1" customHeight="1" x14ac:dyDescent="0.2"/>
    <row r="40099" ht="12.75" hidden="1" customHeight="1" x14ac:dyDescent="0.2"/>
    <row r="40100" ht="12.75" hidden="1" customHeight="1" x14ac:dyDescent="0.2"/>
    <row r="40101" ht="12.75" hidden="1" customHeight="1" x14ac:dyDescent="0.2"/>
    <row r="40102" ht="12.75" hidden="1" customHeight="1" x14ac:dyDescent="0.2"/>
    <row r="40103" ht="12.75" hidden="1" customHeight="1" x14ac:dyDescent="0.2"/>
    <row r="40104" ht="12.75" hidden="1" customHeight="1" x14ac:dyDescent="0.2"/>
    <row r="40105" ht="12.75" hidden="1" customHeight="1" x14ac:dyDescent="0.2"/>
    <row r="40106" ht="12.75" hidden="1" customHeight="1" x14ac:dyDescent="0.2"/>
    <row r="40107" ht="12.75" hidden="1" customHeight="1" x14ac:dyDescent="0.2"/>
    <row r="40108" ht="12.75" hidden="1" customHeight="1" x14ac:dyDescent="0.2"/>
    <row r="40109" ht="12.75" hidden="1" customHeight="1" x14ac:dyDescent="0.2"/>
    <row r="40110" ht="12.75" hidden="1" customHeight="1" x14ac:dyDescent="0.2"/>
    <row r="40111" ht="12.75" hidden="1" customHeight="1" x14ac:dyDescent="0.2"/>
    <row r="40112" ht="12.75" hidden="1" customHeight="1" x14ac:dyDescent="0.2"/>
    <row r="40113" ht="12.75" hidden="1" customHeight="1" x14ac:dyDescent="0.2"/>
    <row r="40114" ht="12.75" hidden="1" customHeight="1" x14ac:dyDescent="0.2"/>
    <row r="40115" ht="12.75" hidden="1" customHeight="1" x14ac:dyDescent="0.2"/>
    <row r="40116" ht="12.75" hidden="1" customHeight="1" x14ac:dyDescent="0.2"/>
    <row r="40117" ht="12.75" hidden="1" customHeight="1" x14ac:dyDescent="0.2"/>
    <row r="40118" ht="12.75" hidden="1" customHeight="1" x14ac:dyDescent="0.2"/>
    <row r="40119" ht="12.75" hidden="1" customHeight="1" x14ac:dyDescent="0.2"/>
    <row r="40120" ht="12.75" hidden="1" customHeight="1" x14ac:dyDescent="0.2"/>
    <row r="40121" ht="12.75" hidden="1" customHeight="1" x14ac:dyDescent="0.2"/>
    <row r="40122" ht="12.75" hidden="1" customHeight="1" x14ac:dyDescent="0.2"/>
    <row r="40123" ht="12.75" hidden="1" customHeight="1" x14ac:dyDescent="0.2"/>
    <row r="40124" ht="12.75" hidden="1" customHeight="1" x14ac:dyDescent="0.2"/>
    <row r="40125" ht="12.75" hidden="1" customHeight="1" x14ac:dyDescent="0.2"/>
    <row r="40126" ht="12.75" hidden="1" customHeight="1" x14ac:dyDescent="0.2"/>
    <row r="40127" ht="12.75" hidden="1" customHeight="1" x14ac:dyDescent="0.2"/>
    <row r="40128" ht="12.75" hidden="1" customHeight="1" x14ac:dyDescent="0.2"/>
    <row r="40129" ht="12.75" hidden="1" customHeight="1" x14ac:dyDescent="0.2"/>
    <row r="40130" ht="12.75" hidden="1" customHeight="1" x14ac:dyDescent="0.2"/>
    <row r="40131" ht="12.75" hidden="1" customHeight="1" x14ac:dyDescent="0.2"/>
    <row r="40132" ht="12.75" hidden="1" customHeight="1" x14ac:dyDescent="0.2"/>
    <row r="40133" ht="12.75" hidden="1" customHeight="1" x14ac:dyDescent="0.2"/>
    <row r="40134" ht="12.75" hidden="1" customHeight="1" x14ac:dyDescent="0.2"/>
    <row r="40135" ht="12.75" hidden="1" customHeight="1" x14ac:dyDescent="0.2"/>
    <row r="40136" ht="12.75" hidden="1" customHeight="1" x14ac:dyDescent="0.2"/>
    <row r="40137" ht="12.75" hidden="1" customHeight="1" x14ac:dyDescent="0.2"/>
    <row r="40138" ht="12.75" hidden="1" customHeight="1" x14ac:dyDescent="0.2"/>
    <row r="40139" ht="12.75" hidden="1" customHeight="1" x14ac:dyDescent="0.2"/>
    <row r="40140" ht="12.75" hidden="1" customHeight="1" x14ac:dyDescent="0.2"/>
    <row r="40141" ht="12.75" hidden="1" customHeight="1" x14ac:dyDescent="0.2"/>
    <row r="40142" ht="12.75" hidden="1" customHeight="1" x14ac:dyDescent="0.2"/>
    <row r="40143" ht="12.75" hidden="1" customHeight="1" x14ac:dyDescent="0.2"/>
    <row r="40144" ht="12.75" hidden="1" customHeight="1" x14ac:dyDescent="0.2"/>
    <row r="40145" ht="12.75" hidden="1" customHeight="1" x14ac:dyDescent="0.2"/>
    <row r="40146" ht="12.75" hidden="1" customHeight="1" x14ac:dyDescent="0.2"/>
    <row r="40147" ht="12.75" hidden="1" customHeight="1" x14ac:dyDescent="0.2"/>
    <row r="40148" ht="12.75" hidden="1" customHeight="1" x14ac:dyDescent="0.2"/>
    <row r="40149" ht="12.75" hidden="1" customHeight="1" x14ac:dyDescent="0.2"/>
    <row r="40150" ht="12.75" hidden="1" customHeight="1" x14ac:dyDescent="0.2"/>
    <row r="40151" ht="12.75" hidden="1" customHeight="1" x14ac:dyDescent="0.2"/>
    <row r="40152" ht="12.75" hidden="1" customHeight="1" x14ac:dyDescent="0.2"/>
    <row r="40153" ht="12.75" hidden="1" customHeight="1" x14ac:dyDescent="0.2"/>
    <row r="40154" ht="12.75" hidden="1" customHeight="1" x14ac:dyDescent="0.2"/>
    <row r="40155" ht="12.75" hidden="1" customHeight="1" x14ac:dyDescent="0.2"/>
    <row r="40156" ht="12.75" hidden="1" customHeight="1" x14ac:dyDescent="0.2"/>
    <row r="40157" ht="12.75" hidden="1" customHeight="1" x14ac:dyDescent="0.2"/>
    <row r="40158" ht="12.75" hidden="1" customHeight="1" x14ac:dyDescent="0.2"/>
    <row r="40159" ht="12.75" hidden="1" customHeight="1" x14ac:dyDescent="0.2"/>
    <row r="40160" ht="12.75" hidden="1" customHeight="1" x14ac:dyDescent="0.2"/>
    <row r="40161" ht="12.75" hidden="1" customHeight="1" x14ac:dyDescent="0.2"/>
    <row r="40162" ht="12.75" hidden="1" customHeight="1" x14ac:dyDescent="0.2"/>
    <row r="40163" ht="12.75" hidden="1" customHeight="1" x14ac:dyDescent="0.2"/>
    <row r="40164" ht="12.75" hidden="1" customHeight="1" x14ac:dyDescent="0.2"/>
    <row r="40165" ht="12.75" hidden="1" customHeight="1" x14ac:dyDescent="0.2"/>
    <row r="40166" ht="12.75" hidden="1" customHeight="1" x14ac:dyDescent="0.2"/>
    <row r="40167" ht="12.75" hidden="1" customHeight="1" x14ac:dyDescent="0.2"/>
    <row r="40168" ht="12.75" hidden="1" customHeight="1" x14ac:dyDescent="0.2"/>
    <row r="40169" ht="12.75" hidden="1" customHeight="1" x14ac:dyDescent="0.2"/>
    <row r="40170" ht="12.75" hidden="1" customHeight="1" x14ac:dyDescent="0.2"/>
    <row r="40171" ht="12.75" hidden="1" customHeight="1" x14ac:dyDescent="0.2"/>
    <row r="40172" ht="12.75" hidden="1" customHeight="1" x14ac:dyDescent="0.2"/>
    <row r="40173" ht="12.75" hidden="1" customHeight="1" x14ac:dyDescent="0.2"/>
    <row r="40174" ht="12.75" hidden="1" customHeight="1" x14ac:dyDescent="0.2"/>
    <row r="40175" ht="12.75" hidden="1" customHeight="1" x14ac:dyDescent="0.2"/>
    <row r="40176" ht="12.75" hidden="1" customHeight="1" x14ac:dyDescent="0.2"/>
    <row r="40177" ht="12.75" hidden="1" customHeight="1" x14ac:dyDescent="0.2"/>
    <row r="40178" ht="12.75" hidden="1" customHeight="1" x14ac:dyDescent="0.2"/>
    <row r="40179" ht="12.75" hidden="1" customHeight="1" x14ac:dyDescent="0.2"/>
    <row r="40180" ht="12.75" hidden="1" customHeight="1" x14ac:dyDescent="0.2"/>
    <row r="40181" ht="12.75" hidden="1" customHeight="1" x14ac:dyDescent="0.2"/>
    <row r="40182" ht="12.75" hidden="1" customHeight="1" x14ac:dyDescent="0.2"/>
    <row r="40183" ht="12.75" hidden="1" customHeight="1" x14ac:dyDescent="0.2"/>
    <row r="40184" ht="12.75" hidden="1" customHeight="1" x14ac:dyDescent="0.2"/>
    <row r="40185" ht="12.75" hidden="1" customHeight="1" x14ac:dyDescent="0.2"/>
    <row r="40186" ht="12.75" hidden="1" customHeight="1" x14ac:dyDescent="0.2"/>
    <row r="40187" ht="12.75" hidden="1" customHeight="1" x14ac:dyDescent="0.2"/>
    <row r="40188" ht="12.75" hidden="1" customHeight="1" x14ac:dyDescent="0.2"/>
    <row r="40189" ht="12.75" hidden="1" customHeight="1" x14ac:dyDescent="0.2"/>
    <row r="40190" ht="12.75" hidden="1" customHeight="1" x14ac:dyDescent="0.2"/>
    <row r="40191" ht="12.75" hidden="1" customHeight="1" x14ac:dyDescent="0.2"/>
    <row r="40192" ht="12.75" hidden="1" customHeight="1" x14ac:dyDescent="0.2"/>
    <row r="40193" ht="12.75" hidden="1" customHeight="1" x14ac:dyDescent="0.2"/>
    <row r="40194" ht="12.75" hidden="1" customHeight="1" x14ac:dyDescent="0.2"/>
    <row r="40195" ht="12.75" hidden="1" customHeight="1" x14ac:dyDescent="0.2"/>
    <row r="40196" ht="12.75" hidden="1" customHeight="1" x14ac:dyDescent="0.2"/>
    <row r="40197" ht="12.75" hidden="1" customHeight="1" x14ac:dyDescent="0.2"/>
    <row r="40198" ht="12.75" hidden="1" customHeight="1" x14ac:dyDescent="0.2"/>
    <row r="40199" ht="12.75" hidden="1" customHeight="1" x14ac:dyDescent="0.2"/>
    <row r="40200" ht="12.75" hidden="1" customHeight="1" x14ac:dyDescent="0.2"/>
    <row r="40201" ht="12.75" hidden="1" customHeight="1" x14ac:dyDescent="0.2"/>
    <row r="40202" ht="12.75" hidden="1" customHeight="1" x14ac:dyDescent="0.2"/>
    <row r="40203" ht="12.75" hidden="1" customHeight="1" x14ac:dyDescent="0.2"/>
    <row r="40204" ht="12.75" hidden="1" customHeight="1" x14ac:dyDescent="0.2"/>
    <row r="40205" ht="12.75" hidden="1" customHeight="1" x14ac:dyDescent="0.2"/>
    <row r="40206" ht="12.75" hidden="1" customHeight="1" x14ac:dyDescent="0.2"/>
    <row r="40207" ht="12.75" hidden="1" customHeight="1" x14ac:dyDescent="0.2"/>
    <row r="40208" ht="12.75" hidden="1" customHeight="1" x14ac:dyDescent="0.2"/>
    <row r="40209" ht="12.75" hidden="1" customHeight="1" x14ac:dyDescent="0.2"/>
    <row r="40210" ht="12.75" hidden="1" customHeight="1" x14ac:dyDescent="0.2"/>
    <row r="40211" ht="12.75" hidden="1" customHeight="1" x14ac:dyDescent="0.2"/>
    <row r="40212" ht="12.75" hidden="1" customHeight="1" x14ac:dyDescent="0.2"/>
    <row r="40213" ht="12.75" hidden="1" customHeight="1" x14ac:dyDescent="0.2"/>
    <row r="40214" ht="12.75" hidden="1" customHeight="1" x14ac:dyDescent="0.2"/>
    <row r="40215" ht="12.75" hidden="1" customHeight="1" x14ac:dyDescent="0.2"/>
    <row r="40216" ht="12.75" hidden="1" customHeight="1" x14ac:dyDescent="0.2"/>
    <row r="40217" ht="12.75" hidden="1" customHeight="1" x14ac:dyDescent="0.2"/>
    <row r="40218" ht="12.75" hidden="1" customHeight="1" x14ac:dyDescent="0.2"/>
    <row r="40219" ht="12.75" hidden="1" customHeight="1" x14ac:dyDescent="0.2"/>
    <row r="40220" ht="12.75" hidden="1" customHeight="1" x14ac:dyDescent="0.2"/>
    <row r="40221" ht="12.75" hidden="1" customHeight="1" x14ac:dyDescent="0.2"/>
    <row r="40222" ht="12.75" hidden="1" customHeight="1" x14ac:dyDescent="0.2"/>
    <row r="40223" ht="12.75" hidden="1" customHeight="1" x14ac:dyDescent="0.2"/>
    <row r="40224" ht="12.75" hidden="1" customHeight="1" x14ac:dyDescent="0.2"/>
    <row r="40225" ht="12.75" hidden="1" customHeight="1" x14ac:dyDescent="0.2"/>
    <row r="40226" ht="12.75" hidden="1" customHeight="1" x14ac:dyDescent="0.2"/>
    <row r="40227" ht="12.75" hidden="1" customHeight="1" x14ac:dyDescent="0.2"/>
    <row r="40228" ht="12.75" hidden="1" customHeight="1" x14ac:dyDescent="0.2"/>
    <row r="40229" ht="12.75" hidden="1" customHeight="1" x14ac:dyDescent="0.2"/>
    <row r="40230" ht="12.75" hidden="1" customHeight="1" x14ac:dyDescent="0.2"/>
    <row r="40231" ht="12.75" hidden="1" customHeight="1" x14ac:dyDescent="0.2"/>
    <row r="40232" ht="12.75" hidden="1" customHeight="1" x14ac:dyDescent="0.2"/>
    <row r="40233" ht="12.75" hidden="1" customHeight="1" x14ac:dyDescent="0.2"/>
    <row r="40234" ht="12.75" hidden="1" customHeight="1" x14ac:dyDescent="0.2"/>
    <row r="40235" ht="12.75" hidden="1" customHeight="1" x14ac:dyDescent="0.2"/>
    <row r="40236" ht="12.75" hidden="1" customHeight="1" x14ac:dyDescent="0.2"/>
    <row r="40237" ht="12.75" hidden="1" customHeight="1" x14ac:dyDescent="0.2"/>
    <row r="40238" ht="12.75" hidden="1" customHeight="1" x14ac:dyDescent="0.2"/>
    <row r="40239" ht="12.75" hidden="1" customHeight="1" x14ac:dyDescent="0.2"/>
    <row r="40240" ht="12.75" hidden="1" customHeight="1" x14ac:dyDescent="0.2"/>
    <row r="40241" ht="12.75" hidden="1" customHeight="1" x14ac:dyDescent="0.2"/>
    <row r="40242" ht="12.75" hidden="1" customHeight="1" x14ac:dyDescent="0.2"/>
    <row r="40243" ht="12.75" hidden="1" customHeight="1" x14ac:dyDescent="0.2"/>
    <row r="40244" ht="12.75" hidden="1" customHeight="1" x14ac:dyDescent="0.2"/>
    <row r="40245" ht="12.75" hidden="1" customHeight="1" x14ac:dyDescent="0.2"/>
    <row r="40246" ht="12.75" hidden="1" customHeight="1" x14ac:dyDescent="0.2"/>
    <row r="40247" ht="12.75" hidden="1" customHeight="1" x14ac:dyDescent="0.2"/>
    <row r="40248" ht="12.75" hidden="1" customHeight="1" x14ac:dyDescent="0.2"/>
    <row r="40249" ht="12.75" hidden="1" customHeight="1" x14ac:dyDescent="0.2"/>
    <row r="40250" ht="12.75" hidden="1" customHeight="1" x14ac:dyDescent="0.2"/>
    <row r="40251" ht="12.75" hidden="1" customHeight="1" x14ac:dyDescent="0.2"/>
    <row r="40252" ht="12.75" hidden="1" customHeight="1" x14ac:dyDescent="0.2"/>
    <row r="40253" ht="12.75" hidden="1" customHeight="1" x14ac:dyDescent="0.2"/>
    <row r="40254" ht="12.75" hidden="1" customHeight="1" x14ac:dyDescent="0.2"/>
    <row r="40255" ht="12.75" hidden="1" customHeight="1" x14ac:dyDescent="0.2"/>
    <row r="40256" ht="12.75" hidden="1" customHeight="1" x14ac:dyDescent="0.2"/>
    <row r="40257" ht="12.75" hidden="1" customHeight="1" x14ac:dyDescent="0.2"/>
    <row r="40258" ht="12.75" hidden="1" customHeight="1" x14ac:dyDescent="0.2"/>
    <row r="40259" ht="12.75" hidden="1" customHeight="1" x14ac:dyDescent="0.2"/>
    <row r="40260" ht="12.75" hidden="1" customHeight="1" x14ac:dyDescent="0.2"/>
    <row r="40261" ht="12.75" hidden="1" customHeight="1" x14ac:dyDescent="0.2"/>
    <row r="40262" ht="12.75" hidden="1" customHeight="1" x14ac:dyDescent="0.2"/>
    <row r="40263" ht="12.75" hidden="1" customHeight="1" x14ac:dyDescent="0.2"/>
    <row r="40264" ht="12.75" hidden="1" customHeight="1" x14ac:dyDescent="0.2"/>
    <row r="40265" ht="12.75" hidden="1" customHeight="1" x14ac:dyDescent="0.2"/>
    <row r="40266" ht="12.75" hidden="1" customHeight="1" x14ac:dyDescent="0.2"/>
    <row r="40267" ht="12.75" hidden="1" customHeight="1" x14ac:dyDescent="0.2"/>
    <row r="40268" ht="12.75" hidden="1" customHeight="1" x14ac:dyDescent="0.2"/>
    <row r="40269" ht="12.75" hidden="1" customHeight="1" x14ac:dyDescent="0.2"/>
    <row r="40270" ht="12.75" hidden="1" customHeight="1" x14ac:dyDescent="0.2"/>
    <row r="40271" ht="12.75" hidden="1" customHeight="1" x14ac:dyDescent="0.2"/>
    <row r="40272" ht="12.75" hidden="1" customHeight="1" x14ac:dyDescent="0.2"/>
    <row r="40273" ht="12.75" hidden="1" customHeight="1" x14ac:dyDescent="0.2"/>
    <row r="40274" ht="12.75" hidden="1" customHeight="1" x14ac:dyDescent="0.2"/>
    <row r="40275" ht="12.75" hidden="1" customHeight="1" x14ac:dyDescent="0.2"/>
    <row r="40276" ht="12.75" hidden="1" customHeight="1" x14ac:dyDescent="0.2"/>
    <row r="40277" ht="12.75" hidden="1" customHeight="1" x14ac:dyDescent="0.2"/>
    <row r="40278" ht="12.75" hidden="1" customHeight="1" x14ac:dyDescent="0.2"/>
    <row r="40279" ht="12.75" hidden="1" customHeight="1" x14ac:dyDescent="0.2"/>
    <row r="40280" ht="12.75" hidden="1" customHeight="1" x14ac:dyDescent="0.2"/>
    <row r="40281" ht="12.75" hidden="1" customHeight="1" x14ac:dyDescent="0.2"/>
    <row r="40282" ht="12.75" hidden="1" customHeight="1" x14ac:dyDescent="0.2"/>
    <row r="40283" ht="12.75" hidden="1" customHeight="1" x14ac:dyDescent="0.2"/>
    <row r="40284" ht="12.75" hidden="1" customHeight="1" x14ac:dyDescent="0.2"/>
    <row r="40285" ht="12.75" hidden="1" customHeight="1" x14ac:dyDescent="0.2"/>
    <row r="40286" ht="12.75" hidden="1" customHeight="1" x14ac:dyDescent="0.2"/>
    <row r="40287" ht="12.75" hidden="1" customHeight="1" x14ac:dyDescent="0.2"/>
    <row r="40288" ht="12.75" hidden="1" customHeight="1" x14ac:dyDescent="0.2"/>
    <row r="40289" ht="12.75" hidden="1" customHeight="1" x14ac:dyDescent="0.2"/>
    <row r="40290" ht="12.75" hidden="1" customHeight="1" x14ac:dyDescent="0.2"/>
    <row r="40291" ht="12.75" hidden="1" customHeight="1" x14ac:dyDescent="0.2"/>
    <row r="40292" ht="12.75" hidden="1" customHeight="1" x14ac:dyDescent="0.2"/>
    <row r="40293" ht="12.75" hidden="1" customHeight="1" x14ac:dyDescent="0.2"/>
    <row r="40294" ht="12.75" hidden="1" customHeight="1" x14ac:dyDescent="0.2"/>
    <row r="40295" ht="12.75" hidden="1" customHeight="1" x14ac:dyDescent="0.2"/>
    <row r="40296" ht="12.75" hidden="1" customHeight="1" x14ac:dyDescent="0.2"/>
    <row r="40297" ht="12.75" hidden="1" customHeight="1" x14ac:dyDescent="0.2"/>
    <row r="40298" ht="12.75" hidden="1" customHeight="1" x14ac:dyDescent="0.2"/>
    <row r="40299" ht="12.75" hidden="1" customHeight="1" x14ac:dyDescent="0.2"/>
    <row r="40300" ht="12.75" hidden="1" customHeight="1" x14ac:dyDescent="0.2"/>
    <row r="40301" ht="12.75" hidden="1" customHeight="1" x14ac:dyDescent="0.2"/>
    <row r="40302" ht="12.75" hidden="1" customHeight="1" x14ac:dyDescent="0.2"/>
    <row r="40303" ht="12.75" hidden="1" customHeight="1" x14ac:dyDescent="0.2"/>
    <row r="40304" ht="12.75" hidden="1" customHeight="1" x14ac:dyDescent="0.2"/>
    <row r="40305" ht="12.75" hidden="1" customHeight="1" x14ac:dyDescent="0.2"/>
    <row r="40306" ht="12.75" hidden="1" customHeight="1" x14ac:dyDescent="0.2"/>
    <row r="40307" ht="12.75" hidden="1" customHeight="1" x14ac:dyDescent="0.2"/>
    <row r="40308" ht="12.75" hidden="1" customHeight="1" x14ac:dyDescent="0.2"/>
    <row r="40309" ht="12.75" hidden="1" customHeight="1" x14ac:dyDescent="0.2"/>
    <row r="40310" ht="12.75" hidden="1" customHeight="1" x14ac:dyDescent="0.2"/>
    <row r="40311" ht="12.75" hidden="1" customHeight="1" x14ac:dyDescent="0.2"/>
    <row r="40312" ht="12.75" hidden="1" customHeight="1" x14ac:dyDescent="0.2"/>
    <row r="40313" ht="12.75" hidden="1" customHeight="1" x14ac:dyDescent="0.2"/>
    <row r="40314" ht="12.75" hidden="1" customHeight="1" x14ac:dyDescent="0.2"/>
    <row r="40315" ht="12.75" hidden="1" customHeight="1" x14ac:dyDescent="0.2"/>
    <row r="40316" ht="12.75" hidden="1" customHeight="1" x14ac:dyDescent="0.2"/>
    <row r="40317" ht="12.75" hidden="1" customHeight="1" x14ac:dyDescent="0.2"/>
    <row r="40318" ht="12.75" hidden="1" customHeight="1" x14ac:dyDescent="0.2"/>
    <row r="40319" ht="12.75" hidden="1" customHeight="1" x14ac:dyDescent="0.2"/>
    <row r="40320" ht="12.75" hidden="1" customHeight="1" x14ac:dyDescent="0.2"/>
    <row r="40321" ht="12.75" hidden="1" customHeight="1" x14ac:dyDescent="0.2"/>
    <row r="40322" ht="12.75" hidden="1" customHeight="1" x14ac:dyDescent="0.2"/>
    <row r="40323" ht="12.75" hidden="1" customHeight="1" x14ac:dyDescent="0.2"/>
    <row r="40324" ht="12.75" hidden="1" customHeight="1" x14ac:dyDescent="0.2"/>
    <row r="40325" ht="12.75" hidden="1" customHeight="1" x14ac:dyDescent="0.2"/>
    <row r="40326" ht="12.75" hidden="1" customHeight="1" x14ac:dyDescent="0.2"/>
    <row r="40327" ht="12.75" hidden="1" customHeight="1" x14ac:dyDescent="0.2"/>
    <row r="40328" ht="12.75" hidden="1" customHeight="1" x14ac:dyDescent="0.2"/>
    <row r="40329" ht="12.75" hidden="1" customHeight="1" x14ac:dyDescent="0.2"/>
    <row r="40330" ht="12.75" hidden="1" customHeight="1" x14ac:dyDescent="0.2"/>
    <row r="40331" ht="12.75" hidden="1" customHeight="1" x14ac:dyDescent="0.2"/>
    <row r="40332" ht="12.75" hidden="1" customHeight="1" x14ac:dyDescent="0.2"/>
    <row r="40333" ht="12.75" hidden="1" customHeight="1" x14ac:dyDescent="0.2"/>
    <row r="40334" ht="12.75" hidden="1" customHeight="1" x14ac:dyDescent="0.2"/>
    <row r="40335" ht="12.75" hidden="1" customHeight="1" x14ac:dyDescent="0.2"/>
    <row r="40336" ht="12.75" hidden="1" customHeight="1" x14ac:dyDescent="0.2"/>
    <row r="40337" ht="12.75" hidden="1" customHeight="1" x14ac:dyDescent="0.2"/>
    <row r="40338" ht="12.75" hidden="1" customHeight="1" x14ac:dyDescent="0.2"/>
    <row r="40339" ht="12.75" hidden="1" customHeight="1" x14ac:dyDescent="0.2"/>
    <row r="40340" ht="12.75" hidden="1" customHeight="1" x14ac:dyDescent="0.2"/>
    <row r="40341" ht="12.75" hidden="1" customHeight="1" x14ac:dyDescent="0.2"/>
    <row r="40342" ht="12.75" hidden="1" customHeight="1" x14ac:dyDescent="0.2"/>
    <row r="40343" ht="12.75" hidden="1" customHeight="1" x14ac:dyDescent="0.2"/>
    <row r="40344" ht="12.75" hidden="1" customHeight="1" x14ac:dyDescent="0.2"/>
    <row r="40345" ht="12.75" hidden="1" customHeight="1" x14ac:dyDescent="0.2"/>
    <row r="40346" ht="12.75" hidden="1" customHeight="1" x14ac:dyDescent="0.2"/>
    <row r="40347" ht="12.75" hidden="1" customHeight="1" x14ac:dyDescent="0.2"/>
    <row r="40348" ht="12.75" hidden="1" customHeight="1" x14ac:dyDescent="0.2"/>
    <row r="40349" ht="12.75" hidden="1" customHeight="1" x14ac:dyDescent="0.2"/>
    <row r="40350" ht="12.75" hidden="1" customHeight="1" x14ac:dyDescent="0.2"/>
    <row r="40351" ht="12.75" hidden="1" customHeight="1" x14ac:dyDescent="0.2"/>
    <row r="40352" ht="12.75" hidden="1" customHeight="1" x14ac:dyDescent="0.2"/>
    <row r="40353" ht="12.75" hidden="1" customHeight="1" x14ac:dyDescent="0.2"/>
    <row r="40354" ht="12.75" hidden="1" customHeight="1" x14ac:dyDescent="0.2"/>
    <row r="40355" ht="12.75" hidden="1" customHeight="1" x14ac:dyDescent="0.2"/>
    <row r="40356" ht="12.75" hidden="1" customHeight="1" x14ac:dyDescent="0.2"/>
    <row r="40357" ht="12.75" hidden="1" customHeight="1" x14ac:dyDescent="0.2"/>
    <row r="40358" ht="12.75" hidden="1" customHeight="1" x14ac:dyDescent="0.2"/>
    <row r="40359" ht="12.75" hidden="1" customHeight="1" x14ac:dyDescent="0.2"/>
    <row r="40360" ht="12.75" hidden="1" customHeight="1" x14ac:dyDescent="0.2"/>
    <row r="40361" ht="12.75" hidden="1" customHeight="1" x14ac:dyDescent="0.2"/>
    <row r="40362" ht="12.75" hidden="1" customHeight="1" x14ac:dyDescent="0.2"/>
    <row r="40363" ht="12.75" hidden="1" customHeight="1" x14ac:dyDescent="0.2"/>
    <row r="40364" ht="12.75" hidden="1" customHeight="1" x14ac:dyDescent="0.2"/>
    <row r="40365" ht="12.75" hidden="1" customHeight="1" x14ac:dyDescent="0.2"/>
    <row r="40366" ht="12.75" hidden="1" customHeight="1" x14ac:dyDescent="0.2"/>
    <row r="40367" ht="12.75" hidden="1" customHeight="1" x14ac:dyDescent="0.2"/>
    <row r="40368" ht="12.75" hidden="1" customHeight="1" x14ac:dyDescent="0.2"/>
    <row r="40369" ht="12.75" hidden="1" customHeight="1" x14ac:dyDescent="0.2"/>
    <row r="40370" ht="12.75" hidden="1" customHeight="1" x14ac:dyDescent="0.2"/>
    <row r="40371" ht="12.75" hidden="1" customHeight="1" x14ac:dyDescent="0.2"/>
    <row r="40372" ht="12.75" hidden="1" customHeight="1" x14ac:dyDescent="0.2"/>
    <row r="40373" ht="12.75" hidden="1" customHeight="1" x14ac:dyDescent="0.2"/>
    <row r="40374" ht="12.75" hidden="1" customHeight="1" x14ac:dyDescent="0.2"/>
    <row r="40375" ht="12.75" hidden="1" customHeight="1" x14ac:dyDescent="0.2"/>
    <row r="40376" ht="12.75" hidden="1" customHeight="1" x14ac:dyDescent="0.2"/>
    <row r="40377" ht="12.75" hidden="1" customHeight="1" x14ac:dyDescent="0.2"/>
    <row r="40378" ht="12.75" hidden="1" customHeight="1" x14ac:dyDescent="0.2"/>
    <row r="40379" ht="12.75" hidden="1" customHeight="1" x14ac:dyDescent="0.2"/>
    <row r="40380" ht="12.75" hidden="1" customHeight="1" x14ac:dyDescent="0.2"/>
    <row r="40381" ht="12.75" hidden="1" customHeight="1" x14ac:dyDescent="0.2"/>
    <row r="40382" ht="12.75" hidden="1" customHeight="1" x14ac:dyDescent="0.2"/>
    <row r="40383" ht="12.75" hidden="1" customHeight="1" x14ac:dyDescent="0.2"/>
    <row r="40384" ht="12.75" hidden="1" customHeight="1" x14ac:dyDescent="0.2"/>
    <row r="40385" ht="12.75" hidden="1" customHeight="1" x14ac:dyDescent="0.2"/>
    <row r="40386" ht="12.75" hidden="1" customHeight="1" x14ac:dyDescent="0.2"/>
    <row r="40387" ht="12.75" hidden="1" customHeight="1" x14ac:dyDescent="0.2"/>
    <row r="40388" ht="12.75" hidden="1" customHeight="1" x14ac:dyDescent="0.2"/>
    <row r="40389" ht="12.75" hidden="1" customHeight="1" x14ac:dyDescent="0.2"/>
    <row r="40390" ht="12.75" hidden="1" customHeight="1" x14ac:dyDescent="0.2"/>
    <row r="40391" ht="12.75" hidden="1" customHeight="1" x14ac:dyDescent="0.2"/>
    <row r="40392" ht="12.75" hidden="1" customHeight="1" x14ac:dyDescent="0.2"/>
    <row r="40393" ht="12.75" hidden="1" customHeight="1" x14ac:dyDescent="0.2"/>
    <row r="40394" ht="12.75" hidden="1" customHeight="1" x14ac:dyDescent="0.2"/>
    <row r="40395" ht="12.75" hidden="1" customHeight="1" x14ac:dyDescent="0.2"/>
    <row r="40396" ht="12.75" hidden="1" customHeight="1" x14ac:dyDescent="0.2"/>
    <row r="40397" ht="12.75" hidden="1" customHeight="1" x14ac:dyDescent="0.2"/>
    <row r="40398" ht="12.75" hidden="1" customHeight="1" x14ac:dyDescent="0.2"/>
    <row r="40399" ht="12.75" hidden="1" customHeight="1" x14ac:dyDescent="0.2"/>
    <row r="40400" ht="12.75" hidden="1" customHeight="1" x14ac:dyDescent="0.2"/>
    <row r="40401" ht="12.75" hidden="1" customHeight="1" x14ac:dyDescent="0.2"/>
    <row r="40402" ht="12.75" hidden="1" customHeight="1" x14ac:dyDescent="0.2"/>
    <row r="40403" ht="12.75" hidden="1" customHeight="1" x14ac:dyDescent="0.2"/>
    <row r="40404" ht="12.75" hidden="1" customHeight="1" x14ac:dyDescent="0.2"/>
    <row r="40405" ht="12.75" hidden="1" customHeight="1" x14ac:dyDescent="0.2"/>
    <row r="40406" ht="12.75" hidden="1" customHeight="1" x14ac:dyDescent="0.2"/>
    <row r="40407" ht="12.75" hidden="1" customHeight="1" x14ac:dyDescent="0.2"/>
    <row r="40408" ht="12.75" hidden="1" customHeight="1" x14ac:dyDescent="0.2"/>
    <row r="40409" ht="12.75" hidden="1" customHeight="1" x14ac:dyDescent="0.2"/>
    <row r="40410" ht="12.75" hidden="1" customHeight="1" x14ac:dyDescent="0.2"/>
    <row r="40411" ht="12.75" hidden="1" customHeight="1" x14ac:dyDescent="0.2"/>
    <row r="40412" ht="12.75" hidden="1" customHeight="1" x14ac:dyDescent="0.2"/>
    <row r="40413" ht="12.75" hidden="1" customHeight="1" x14ac:dyDescent="0.2"/>
    <row r="40414" ht="12.75" hidden="1" customHeight="1" x14ac:dyDescent="0.2"/>
    <row r="40415" ht="12.75" hidden="1" customHeight="1" x14ac:dyDescent="0.2"/>
    <row r="40416" ht="12.75" hidden="1" customHeight="1" x14ac:dyDescent="0.2"/>
    <row r="40417" ht="12.75" hidden="1" customHeight="1" x14ac:dyDescent="0.2"/>
    <row r="40418" ht="12.75" hidden="1" customHeight="1" x14ac:dyDescent="0.2"/>
    <row r="40419" ht="12.75" hidden="1" customHeight="1" x14ac:dyDescent="0.2"/>
    <row r="40420" ht="12.75" hidden="1" customHeight="1" x14ac:dyDescent="0.2"/>
    <row r="40421" ht="12.75" hidden="1" customHeight="1" x14ac:dyDescent="0.2"/>
    <row r="40422" ht="12.75" hidden="1" customHeight="1" x14ac:dyDescent="0.2"/>
    <row r="40423" ht="12.75" hidden="1" customHeight="1" x14ac:dyDescent="0.2"/>
    <row r="40424" ht="12.75" hidden="1" customHeight="1" x14ac:dyDescent="0.2"/>
    <row r="40425" ht="12.75" hidden="1" customHeight="1" x14ac:dyDescent="0.2"/>
    <row r="40426" ht="12.75" hidden="1" customHeight="1" x14ac:dyDescent="0.2"/>
    <row r="40427" ht="12.75" hidden="1" customHeight="1" x14ac:dyDescent="0.2"/>
    <row r="40428" ht="12.75" hidden="1" customHeight="1" x14ac:dyDescent="0.2"/>
    <row r="40429" ht="12.75" hidden="1" customHeight="1" x14ac:dyDescent="0.2"/>
    <row r="40430" ht="12.75" hidden="1" customHeight="1" x14ac:dyDescent="0.2"/>
    <row r="40431" ht="12.75" hidden="1" customHeight="1" x14ac:dyDescent="0.2"/>
    <row r="40432" ht="12.75" hidden="1" customHeight="1" x14ac:dyDescent="0.2"/>
    <row r="40433" ht="12.75" hidden="1" customHeight="1" x14ac:dyDescent="0.2"/>
    <row r="40434" ht="12.75" hidden="1" customHeight="1" x14ac:dyDescent="0.2"/>
    <row r="40435" ht="12.75" hidden="1" customHeight="1" x14ac:dyDescent="0.2"/>
    <row r="40436" ht="12.75" hidden="1" customHeight="1" x14ac:dyDescent="0.2"/>
    <row r="40437" ht="12.75" hidden="1" customHeight="1" x14ac:dyDescent="0.2"/>
    <row r="40438" ht="12.75" hidden="1" customHeight="1" x14ac:dyDescent="0.2"/>
    <row r="40439" ht="12.75" hidden="1" customHeight="1" x14ac:dyDescent="0.2"/>
    <row r="40440" ht="12.75" hidden="1" customHeight="1" x14ac:dyDescent="0.2"/>
    <row r="40441" ht="12.75" hidden="1" customHeight="1" x14ac:dyDescent="0.2"/>
    <row r="40442" ht="12.75" hidden="1" customHeight="1" x14ac:dyDescent="0.2"/>
    <row r="40443" ht="12.75" hidden="1" customHeight="1" x14ac:dyDescent="0.2"/>
    <row r="40444" ht="12.75" hidden="1" customHeight="1" x14ac:dyDescent="0.2"/>
    <row r="40445" ht="12.75" hidden="1" customHeight="1" x14ac:dyDescent="0.2"/>
    <row r="40446" ht="12.75" hidden="1" customHeight="1" x14ac:dyDescent="0.2"/>
    <row r="40447" ht="12.75" hidden="1" customHeight="1" x14ac:dyDescent="0.2"/>
    <row r="40448" ht="12.75" hidden="1" customHeight="1" x14ac:dyDescent="0.2"/>
    <row r="40449" ht="12.75" hidden="1" customHeight="1" x14ac:dyDescent="0.2"/>
    <row r="40450" ht="12.75" hidden="1" customHeight="1" x14ac:dyDescent="0.2"/>
    <row r="40451" ht="12.75" hidden="1" customHeight="1" x14ac:dyDescent="0.2"/>
    <row r="40452" ht="12.75" hidden="1" customHeight="1" x14ac:dyDescent="0.2"/>
    <row r="40453" ht="12.75" hidden="1" customHeight="1" x14ac:dyDescent="0.2"/>
    <row r="40454" ht="12.75" hidden="1" customHeight="1" x14ac:dyDescent="0.2"/>
    <row r="40455" ht="12.75" hidden="1" customHeight="1" x14ac:dyDescent="0.2"/>
    <row r="40456" ht="12.75" hidden="1" customHeight="1" x14ac:dyDescent="0.2"/>
    <row r="40457" ht="12.75" hidden="1" customHeight="1" x14ac:dyDescent="0.2"/>
    <row r="40458" ht="12.75" hidden="1" customHeight="1" x14ac:dyDescent="0.2"/>
    <row r="40459" ht="12.75" hidden="1" customHeight="1" x14ac:dyDescent="0.2"/>
    <row r="40460" ht="12.75" hidden="1" customHeight="1" x14ac:dyDescent="0.2"/>
    <row r="40461" ht="12.75" hidden="1" customHeight="1" x14ac:dyDescent="0.2"/>
    <row r="40462" ht="12.75" hidden="1" customHeight="1" x14ac:dyDescent="0.2"/>
    <row r="40463" ht="12.75" hidden="1" customHeight="1" x14ac:dyDescent="0.2"/>
    <row r="40464" ht="12.75" hidden="1" customHeight="1" x14ac:dyDescent="0.2"/>
    <row r="40465" ht="12.75" hidden="1" customHeight="1" x14ac:dyDescent="0.2"/>
    <row r="40466" ht="12.75" hidden="1" customHeight="1" x14ac:dyDescent="0.2"/>
    <row r="40467" ht="12.75" hidden="1" customHeight="1" x14ac:dyDescent="0.2"/>
    <row r="40468" ht="12.75" hidden="1" customHeight="1" x14ac:dyDescent="0.2"/>
    <row r="40469" ht="12.75" hidden="1" customHeight="1" x14ac:dyDescent="0.2"/>
    <row r="40470" ht="12.75" hidden="1" customHeight="1" x14ac:dyDescent="0.2"/>
    <row r="40471" ht="12.75" hidden="1" customHeight="1" x14ac:dyDescent="0.2"/>
    <row r="40472" ht="12.75" hidden="1" customHeight="1" x14ac:dyDescent="0.2"/>
    <row r="40473" ht="12.75" hidden="1" customHeight="1" x14ac:dyDescent="0.2"/>
    <row r="40474" ht="12.75" hidden="1" customHeight="1" x14ac:dyDescent="0.2"/>
    <row r="40475" ht="12.75" hidden="1" customHeight="1" x14ac:dyDescent="0.2"/>
    <row r="40476" ht="12.75" hidden="1" customHeight="1" x14ac:dyDescent="0.2"/>
    <row r="40477" ht="12.75" hidden="1" customHeight="1" x14ac:dyDescent="0.2"/>
    <row r="40478" ht="12.75" hidden="1" customHeight="1" x14ac:dyDescent="0.2"/>
    <row r="40479" ht="12.75" hidden="1" customHeight="1" x14ac:dyDescent="0.2"/>
    <row r="40480" ht="12.75" hidden="1" customHeight="1" x14ac:dyDescent="0.2"/>
    <row r="40481" ht="12.75" hidden="1" customHeight="1" x14ac:dyDescent="0.2"/>
    <row r="40482" ht="12.75" hidden="1" customHeight="1" x14ac:dyDescent="0.2"/>
    <row r="40483" ht="12.75" hidden="1" customHeight="1" x14ac:dyDescent="0.2"/>
    <row r="40484" ht="12.75" hidden="1" customHeight="1" x14ac:dyDescent="0.2"/>
    <row r="40485" ht="12.75" hidden="1" customHeight="1" x14ac:dyDescent="0.2"/>
    <row r="40486" ht="12.75" hidden="1" customHeight="1" x14ac:dyDescent="0.2"/>
    <row r="40487" ht="12.75" hidden="1" customHeight="1" x14ac:dyDescent="0.2"/>
    <row r="40488" ht="12.75" hidden="1" customHeight="1" x14ac:dyDescent="0.2"/>
    <row r="40489" ht="12.75" hidden="1" customHeight="1" x14ac:dyDescent="0.2"/>
    <row r="40490" ht="12.75" hidden="1" customHeight="1" x14ac:dyDescent="0.2"/>
    <row r="40491" ht="12.75" hidden="1" customHeight="1" x14ac:dyDescent="0.2"/>
    <row r="40492" ht="12.75" hidden="1" customHeight="1" x14ac:dyDescent="0.2"/>
    <row r="40493" ht="12.75" hidden="1" customHeight="1" x14ac:dyDescent="0.2"/>
    <row r="40494" ht="12.75" hidden="1" customHeight="1" x14ac:dyDescent="0.2"/>
    <row r="40495" ht="12.75" hidden="1" customHeight="1" x14ac:dyDescent="0.2"/>
    <row r="40496" ht="12.75" hidden="1" customHeight="1" x14ac:dyDescent="0.2"/>
    <row r="40497" ht="12.75" hidden="1" customHeight="1" x14ac:dyDescent="0.2"/>
    <row r="40498" ht="12.75" hidden="1" customHeight="1" x14ac:dyDescent="0.2"/>
    <row r="40499" ht="12.75" hidden="1" customHeight="1" x14ac:dyDescent="0.2"/>
    <row r="40500" ht="12.75" hidden="1" customHeight="1" x14ac:dyDescent="0.2"/>
    <row r="40501" ht="12.75" hidden="1" customHeight="1" x14ac:dyDescent="0.2"/>
    <row r="40502" ht="12.75" hidden="1" customHeight="1" x14ac:dyDescent="0.2"/>
    <row r="40503" ht="12.75" hidden="1" customHeight="1" x14ac:dyDescent="0.2"/>
    <row r="40504" ht="12.75" hidden="1" customHeight="1" x14ac:dyDescent="0.2"/>
    <row r="40505" ht="12.75" hidden="1" customHeight="1" x14ac:dyDescent="0.2"/>
    <row r="40506" ht="12.75" hidden="1" customHeight="1" x14ac:dyDescent="0.2"/>
    <row r="40507" ht="12.75" hidden="1" customHeight="1" x14ac:dyDescent="0.2"/>
    <row r="40508" ht="12.75" hidden="1" customHeight="1" x14ac:dyDescent="0.2"/>
    <row r="40509" ht="12.75" hidden="1" customHeight="1" x14ac:dyDescent="0.2"/>
    <row r="40510" ht="12.75" hidden="1" customHeight="1" x14ac:dyDescent="0.2"/>
    <row r="40511" ht="12.75" hidden="1" customHeight="1" x14ac:dyDescent="0.2"/>
    <row r="40512" ht="12.75" hidden="1" customHeight="1" x14ac:dyDescent="0.2"/>
    <row r="40513" ht="12.75" hidden="1" customHeight="1" x14ac:dyDescent="0.2"/>
    <row r="40514" ht="12.75" hidden="1" customHeight="1" x14ac:dyDescent="0.2"/>
    <row r="40515" ht="12.75" hidden="1" customHeight="1" x14ac:dyDescent="0.2"/>
    <row r="40516" ht="12.75" hidden="1" customHeight="1" x14ac:dyDescent="0.2"/>
    <row r="40517" ht="12.75" hidden="1" customHeight="1" x14ac:dyDescent="0.2"/>
    <row r="40518" ht="12.75" hidden="1" customHeight="1" x14ac:dyDescent="0.2"/>
    <row r="40519" ht="12.75" hidden="1" customHeight="1" x14ac:dyDescent="0.2"/>
    <row r="40520" ht="12.75" hidden="1" customHeight="1" x14ac:dyDescent="0.2"/>
    <row r="40521" ht="12.75" hidden="1" customHeight="1" x14ac:dyDescent="0.2"/>
    <row r="40522" ht="12.75" hidden="1" customHeight="1" x14ac:dyDescent="0.2"/>
    <row r="40523" ht="12.75" hidden="1" customHeight="1" x14ac:dyDescent="0.2"/>
    <row r="40524" ht="12.75" hidden="1" customHeight="1" x14ac:dyDescent="0.2"/>
    <row r="40525" ht="12.75" hidden="1" customHeight="1" x14ac:dyDescent="0.2"/>
    <row r="40526" ht="12.75" hidden="1" customHeight="1" x14ac:dyDescent="0.2"/>
    <row r="40527" ht="12.75" hidden="1" customHeight="1" x14ac:dyDescent="0.2"/>
    <row r="40528" ht="12.75" hidden="1" customHeight="1" x14ac:dyDescent="0.2"/>
    <row r="40529" ht="12.75" hidden="1" customHeight="1" x14ac:dyDescent="0.2"/>
    <row r="40530" ht="12.75" hidden="1" customHeight="1" x14ac:dyDescent="0.2"/>
    <row r="40531" ht="12.75" hidden="1" customHeight="1" x14ac:dyDescent="0.2"/>
    <row r="40532" ht="12.75" hidden="1" customHeight="1" x14ac:dyDescent="0.2"/>
    <row r="40533" ht="12.75" hidden="1" customHeight="1" x14ac:dyDescent="0.2"/>
    <row r="40534" ht="12.75" hidden="1" customHeight="1" x14ac:dyDescent="0.2"/>
    <row r="40535" ht="12.75" hidden="1" customHeight="1" x14ac:dyDescent="0.2"/>
    <row r="40536" ht="12.75" hidden="1" customHeight="1" x14ac:dyDescent="0.2"/>
    <row r="40537" ht="12.75" hidden="1" customHeight="1" x14ac:dyDescent="0.2"/>
    <row r="40538" ht="12.75" hidden="1" customHeight="1" x14ac:dyDescent="0.2"/>
    <row r="40539" ht="12.75" hidden="1" customHeight="1" x14ac:dyDescent="0.2"/>
    <row r="40540" ht="12.75" hidden="1" customHeight="1" x14ac:dyDescent="0.2"/>
    <row r="40541" ht="12.75" hidden="1" customHeight="1" x14ac:dyDescent="0.2"/>
    <row r="40542" ht="12.75" hidden="1" customHeight="1" x14ac:dyDescent="0.2"/>
    <row r="40543" ht="12.75" hidden="1" customHeight="1" x14ac:dyDescent="0.2"/>
    <row r="40544" ht="12.75" hidden="1" customHeight="1" x14ac:dyDescent="0.2"/>
    <row r="40545" ht="12.75" hidden="1" customHeight="1" x14ac:dyDescent="0.2"/>
    <row r="40546" ht="12.75" hidden="1" customHeight="1" x14ac:dyDescent="0.2"/>
    <row r="40547" ht="12.75" hidden="1" customHeight="1" x14ac:dyDescent="0.2"/>
    <row r="40548" ht="12.75" hidden="1" customHeight="1" x14ac:dyDescent="0.2"/>
    <row r="40549" ht="12.75" hidden="1" customHeight="1" x14ac:dyDescent="0.2"/>
    <row r="40550" ht="12.75" hidden="1" customHeight="1" x14ac:dyDescent="0.2"/>
    <row r="40551" ht="12.75" hidden="1" customHeight="1" x14ac:dyDescent="0.2"/>
    <row r="40552" ht="12.75" hidden="1" customHeight="1" x14ac:dyDescent="0.2"/>
    <row r="40553" ht="12.75" hidden="1" customHeight="1" x14ac:dyDescent="0.2"/>
    <row r="40554" ht="12.75" hidden="1" customHeight="1" x14ac:dyDescent="0.2"/>
    <row r="40555" ht="12.75" hidden="1" customHeight="1" x14ac:dyDescent="0.2"/>
    <row r="40556" ht="12.75" hidden="1" customHeight="1" x14ac:dyDescent="0.2"/>
    <row r="40557" ht="12.75" hidden="1" customHeight="1" x14ac:dyDescent="0.2"/>
    <row r="40558" ht="12.75" hidden="1" customHeight="1" x14ac:dyDescent="0.2"/>
    <row r="40559" ht="12.75" hidden="1" customHeight="1" x14ac:dyDescent="0.2"/>
    <row r="40560" ht="12.75" hidden="1" customHeight="1" x14ac:dyDescent="0.2"/>
    <row r="40561" ht="12.75" hidden="1" customHeight="1" x14ac:dyDescent="0.2"/>
    <row r="40562" ht="12.75" hidden="1" customHeight="1" x14ac:dyDescent="0.2"/>
    <row r="40563" ht="12.75" hidden="1" customHeight="1" x14ac:dyDescent="0.2"/>
    <row r="40564" ht="12.75" hidden="1" customHeight="1" x14ac:dyDescent="0.2"/>
    <row r="40565" ht="12.75" hidden="1" customHeight="1" x14ac:dyDescent="0.2"/>
    <row r="40566" ht="12.75" hidden="1" customHeight="1" x14ac:dyDescent="0.2"/>
    <row r="40567" ht="12.75" hidden="1" customHeight="1" x14ac:dyDescent="0.2"/>
    <row r="40568" ht="12.75" hidden="1" customHeight="1" x14ac:dyDescent="0.2"/>
    <row r="40569" ht="12.75" hidden="1" customHeight="1" x14ac:dyDescent="0.2"/>
    <row r="40570" ht="12.75" hidden="1" customHeight="1" x14ac:dyDescent="0.2"/>
    <row r="40571" ht="12.75" hidden="1" customHeight="1" x14ac:dyDescent="0.2"/>
    <row r="40572" ht="12.75" hidden="1" customHeight="1" x14ac:dyDescent="0.2"/>
    <row r="40573" ht="12.75" hidden="1" customHeight="1" x14ac:dyDescent="0.2"/>
    <row r="40574" ht="12.75" hidden="1" customHeight="1" x14ac:dyDescent="0.2"/>
    <row r="40575" ht="12.75" hidden="1" customHeight="1" x14ac:dyDescent="0.2"/>
    <row r="40576" ht="12.75" hidden="1" customHeight="1" x14ac:dyDescent="0.2"/>
    <row r="40577" ht="12.75" hidden="1" customHeight="1" x14ac:dyDescent="0.2"/>
    <row r="40578" ht="12.75" hidden="1" customHeight="1" x14ac:dyDescent="0.2"/>
    <row r="40579" ht="12.75" hidden="1" customHeight="1" x14ac:dyDescent="0.2"/>
    <row r="40580" ht="12.75" hidden="1" customHeight="1" x14ac:dyDescent="0.2"/>
    <row r="40581" ht="12.75" hidden="1" customHeight="1" x14ac:dyDescent="0.2"/>
    <row r="40582" ht="12.75" hidden="1" customHeight="1" x14ac:dyDescent="0.2"/>
    <row r="40583" ht="12.75" hidden="1" customHeight="1" x14ac:dyDescent="0.2"/>
    <row r="40584" ht="12.75" hidden="1" customHeight="1" x14ac:dyDescent="0.2"/>
    <row r="40585" ht="12.75" hidden="1" customHeight="1" x14ac:dyDescent="0.2"/>
    <row r="40586" ht="12.75" hidden="1" customHeight="1" x14ac:dyDescent="0.2"/>
    <row r="40587" ht="12.75" hidden="1" customHeight="1" x14ac:dyDescent="0.2"/>
    <row r="40588" ht="12.75" hidden="1" customHeight="1" x14ac:dyDescent="0.2"/>
    <row r="40589" ht="12.75" hidden="1" customHeight="1" x14ac:dyDescent="0.2"/>
    <row r="40590" ht="12.75" hidden="1" customHeight="1" x14ac:dyDescent="0.2"/>
    <row r="40591" ht="12.75" hidden="1" customHeight="1" x14ac:dyDescent="0.2"/>
    <row r="40592" ht="12.75" hidden="1" customHeight="1" x14ac:dyDescent="0.2"/>
    <row r="40593" ht="12.75" hidden="1" customHeight="1" x14ac:dyDescent="0.2"/>
    <row r="40594" ht="12.75" hidden="1" customHeight="1" x14ac:dyDescent="0.2"/>
    <row r="40595" ht="12.75" hidden="1" customHeight="1" x14ac:dyDescent="0.2"/>
    <row r="40596" ht="12.75" hidden="1" customHeight="1" x14ac:dyDescent="0.2"/>
    <row r="40597" ht="12.75" hidden="1" customHeight="1" x14ac:dyDescent="0.2"/>
    <row r="40598" ht="12.75" hidden="1" customHeight="1" x14ac:dyDescent="0.2"/>
    <row r="40599" ht="12.75" hidden="1" customHeight="1" x14ac:dyDescent="0.2"/>
    <row r="40600" ht="12.75" hidden="1" customHeight="1" x14ac:dyDescent="0.2"/>
    <row r="40601" ht="12.75" hidden="1" customHeight="1" x14ac:dyDescent="0.2"/>
    <row r="40602" ht="12.75" hidden="1" customHeight="1" x14ac:dyDescent="0.2"/>
    <row r="40603" ht="12.75" hidden="1" customHeight="1" x14ac:dyDescent="0.2"/>
    <row r="40604" ht="12.75" hidden="1" customHeight="1" x14ac:dyDescent="0.2"/>
    <row r="40605" ht="12.75" hidden="1" customHeight="1" x14ac:dyDescent="0.2"/>
    <row r="40606" ht="12.75" hidden="1" customHeight="1" x14ac:dyDescent="0.2"/>
    <row r="40607" ht="12.75" hidden="1" customHeight="1" x14ac:dyDescent="0.2"/>
    <row r="40608" ht="12.75" hidden="1" customHeight="1" x14ac:dyDescent="0.2"/>
    <row r="40609" ht="12.75" hidden="1" customHeight="1" x14ac:dyDescent="0.2"/>
    <row r="40610" ht="12.75" hidden="1" customHeight="1" x14ac:dyDescent="0.2"/>
    <row r="40611" ht="12.75" hidden="1" customHeight="1" x14ac:dyDescent="0.2"/>
    <row r="40612" ht="12.75" hidden="1" customHeight="1" x14ac:dyDescent="0.2"/>
    <row r="40613" ht="12.75" hidden="1" customHeight="1" x14ac:dyDescent="0.2"/>
    <row r="40614" ht="12.75" hidden="1" customHeight="1" x14ac:dyDescent="0.2"/>
    <row r="40615" ht="12.75" hidden="1" customHeight="1" x14ac:dyDescent="0.2"/>
    <row r="40616" ht="12.75" hidden="1" customHeight="1" x14ac:dyDescent="0.2"/>
    <row r="40617" ht="12.75" hidden="1" customHeight="1" x14ac:dyDescent="0.2"/>
    <row r="40618" ht="12.75" hidden="1" customHeight="1" x14ac:dyDescent="0.2"/>
    <row r="40619" ht="12.75" hidden="1" customHeight="1" x14ac:dyDescent="0.2"/>
    <row r="40620" ht="12.75" hidden="1" customHeight="1" x14ac:dyDescent="0.2"/>
    <row r="40621" ht="12.75" hidden="1" customHeight="1" x14ac:dyDescent="0.2"/>
    <row r="40622" ht="12.75" hidden="1" customHeight="1" x14ac:dyDescent="0.2"/>
    <row r="40623" ht="12.75" hidden="1" customHeight="1" x14ac:dyDescent="0.2"/>
    <row r="40624" ht="12.75" hidden="1" customHeight="1" x14ac:dyDescent="0.2"/>
    <row r="40625" ht="12.75" hidden="1" customHeight="1" x14ac:dyDescent="0.2"/>
    <row r="40626" ht="12.75" hidden="1" customHeight="1" x14ac:dyDescent="0.2"/>
    <row r="40627" ht="12.75" hidden="1" customHeight="1" x14ac:dyDescent="0.2"/>
    <row r="40628" ht="12.75" hidden="1" customHeight="1" x14ac:dyDescent="0.2"/>
    <row r="40629" ht="12.75" hidden="1" customHeight="1" x14ac:dyDescent="0.2"/>
    <row r="40630" ht="12.75" hidden="1" customHeight="1" x14ac:dyDescent="0.2"/>
    <row r="40631" ht="12.75" hidden="1" customHeight="1" x14ac:dyDescent="0.2"/>
    <row r="40632" ht="12.75" hidden="1" customHeight="1" x14ac:dyDescent="0.2"/>
    <row r="40633" ht="12.75" hidden="1" customHeight="1" x14ac:dyDescent="0.2"/>
    <row r="40634" ht="12.75" hidden="1" customHeight="1" x14ac:dyDescent="0.2"/>
    <row r="40635" ht="12.75" hidden="1" customHeight="1" x14ac:dyDescent="0.2"/>
    <row r="40636" ht="12.75" hidden="1" customHeight="1" x14ac:dyDescent="0.2"/>
    <row r="40637" ht="12.75" hidden="1" customHeight="1" x14ac:dyDescent="0.2"/>
    <row r="40638" ht="12.75" hidden="1" customHeight="1" x14ac:dyDescent="0.2"/>
    <row r="40639" ht="12.75" hidden="1" customHeight="1" x14ac:dyDescent="0.2"/>
    <row r="40640" ht="12.75" hidden="1" customHeight="1" x14ac:dyDescent="0.2"/>
    <row r="40641" ht="12.75" hidden="1" customHeight="1" x14ac:dyDescent="0.2"/>
    <row r="40642" ht="12.75" hidden="1" customHeight="1" x14ac:dyDescent="0.2"/>
    <row r="40643" ht="12.75" hidden="1" customHeight="1" x14ac:dyDescent="0.2"/>
    <row r="40644" ht="12.75" hidden="1" customHeight="1" x14ac:dyDescent="0.2"/>
    <row r="40645" ht="12.75" hidden="1" customHeight="1" x14ac:dyDescent="0.2"/>
    <row r="40646" ht="12.75" hidden="1" customHeight="1" x14ac:dyDescent="0.2"/>
    <row r="40647" ht="12.75" hidden="1" customHeight="1" x14ac:dyDescent="0.2"/>
    <row r="40648" ht="12.75" hidden="1" customHeight="1" x14ac:dyDescent="0.2"/>
    <row r="40649" ht="12.75" hidden="1" customHeight="1" x14ac:dyDescent="0.2"/>
    <row r="40650" ht="12.75" hidden="1" customHeight="1" x14ac:dyDescent="0.2"/>
    <row r="40651" ht="12.75" hidden="1" customHeight="1" x14ac:dyDescent="0.2"/>
    <row r="40652" ht="12.75" hidden="1" customHeight="1" x14ac:dyDescent="0.2"/>
    <row r="40653" ht="12.75" hidden="1" customHeight="1" x14ac:dyDescent="0.2"/>
    <row r="40654" ht="12.75" hidden="1" customHeight="1" x14ac:dyDescent="0.2"/>
    <row r="40655" ht="12.75" hidden="1" customHeight="1" x14ac:dyDescent="0.2"/>
    <row r="40656" ht="12.75" hidden="1" customHeight="1" x14ac:dyDescent="0.2"/>
    <row r="40657" ht="12.75" hidden="1" customHeight="1" x14ac:dyDescent="0.2"/>
    <row r="40658" ht="12.75" hidden="1" customHeight="1" x14ac:dyDescent="0.2"/>
    <row r="40659" ht="12.75" hidden="1" customHeight="1" x14ac:dyDescent="0.2"/>
    <row r="40660" ht="12.75" hidden="1" customHeight="1" x14ac:dyDescent="0.2"/>
    <row r="40661" ht="12.75" hidden="1" customHeight="1" x14ac:dyDescent="0.2"/>
    <row r="40662" ht="12.75" hidden="1" customHeight="1" x14ac:dyDescent="0.2"/>
    <row r="40663" ht="12.75" hidden="1" customHeight="1" x14ac:dyDescent="0.2"/>
    <row r="40664" ht="12.75" hidden="1" customHeight="1" x14ac:dyDescent="0.2"/>
    <row r="40665" ht="12.75" hidden="1" customHeight="1" x14ac:dyDescent="0.2"/>
    <row r="40666" ht="12.75" hidden="1" customHeight="1" x14ac:dyDescent="0.2"/>
    <row r="40667" ht="12.75" hidden="1" customHeight="1" x14ac:dyDescent="0.2"/>
    <row r="40668" ht="12.75" hidden="1" customHeight="1" x14ac:dyDescent="0.2"/>
    <row r="40669" ht="12.75" hidden="1" customHeight="1" x14ac:dyDescent="0.2"/>
    <row r="40670" ht="12.75" hidden="1" customHeight="1" x14ac:dyDescent="0.2"/>
    <row r="40671" ht="12.75" hidden="1" customHeight="1" x14ac:dyDescent="0.2"/>
    <row r="40672" ht="12.75" hidden="1" customHeight="1" x14ac:dyDescent="0.2"/>
    <row r="40673" ht="12.75" hidden="1" customHeight="1" x14ac:dyDescent="0.2"/>
    <row r="40674" ht="12.75" hidden="1" customHeight="1" x14ac:dyDescent="0.2"/>
    <row r="40675" ht="12.75" hidden="1" customHeight="1" x14ac:dyDescent="0.2"/>
    <row r="40676" ht="12.75" hidden="1" customHeight="1" x14ac:dyDescent="0.2"/>
    <row r="40677" ht="12.75" hidden="1" customHeight="1" x14ac:dyDescent="0.2"/>
    <row r="40678" ht="12.75" hidden="1" customHeight="1" x14ac:dyDescent="0.2"/>
    <row r="40679" ht="12.75" hidden="1" customHeight="1" x14ac:dyDescent="0.2"/>
    <row r="40680" ht="12.75" hidden="1" customHeight="1" x14ac:dyDescent="0.2"/>
    <row r="40681" ht="12.75" hidden="1" customHeight="1" x14ac:dyDescent="0.2"/>
    <row r="40682" ht="12.75" hidden="1" customHeight="1" x14ac:dyDescent="0.2"/>
    <row r="40683" ht="12.75" hidden="1" customHeight="1" x14ac:dyDescent="0.2"/>
    <row r="40684" ht="12.75" hidden="1" customHeight="1" x14ac:dyDescent="0.2"/>
    <row r="40685" ht="12.75" hidden="1" customHeight="1" x14ac:dyDescent="0.2"/>
    <row r="40686" ht="12.75" hidden="1" customHeight="1" x14ac:dyDescent="0.2"/>
    <row r="40687" ht="12.75" hidden="1" customHeight="1" x14ac:dyDescent="0.2"/>
    <row r="40688" ht="12.75" hidden="1" customHeight="1" x14ac:dyDescent="0.2"/>
    <row r="40689" ht="12.75" hidden="1" customHeight="1" x14ac:dyDescent="0.2"/>
    <row r="40690" ht="12.75" hidden="1" customHeight="1" x14ac:dyDescent="0.2"/>
    <row r="40691" ht="12.75" hidden="1" customHeight="1" x14ac:dyDescent="0.2"/>
    <row r="40692" ht="12.75" hidden="1" customHeight="1" x14ac:dyDescent="0.2"/>
    <row r="40693" ht="12.75" hidden="1" customHeight="1" x14ac:dyDescent="0.2"/>
    <row r="40694" ht="12.75" hidden="1" customHeight="1" x14ac:dyDescent="0.2"/>
    <row r="40695" ht="12.75" hidden="1" customHeight="1" x14ac:dyDescent="0.2"/>
    <row r="40696" ht="12.75" hidden="1" customHeight="1" x14ac:dyDescent="0.2"/>
    <row r="40697" ht="12.75" hidden="1" customHeight="1" x14ac:dyDescent="0.2"/>
    <row r="40698" ht="12.75" hidden="1" customHeight="1" x14ac:dyDescent="0.2"/>
    <row r="40699" ht="12.75" hidden="1" customHeight="1" x14ac:dyDescent="0.2"/>
    <row r="40700" ht="12.75" hidden="1" customHeight="1" x14ac:dyDescent="0.2"/>
    <row r="40701" ht="12.75" hidden="1" customHeight="1" x14ac:dyDescent="0.2"/>
    <row r="40702" ht="12.75" hidden="1" customHeight="1" x14ac:dyDescent="0.2"/>
    <row r="40703" ht="12.75" hidden="1" customHeight="1" x14ac:dyDescent="0.2"/>
    <row r="40704" ht="12.75" hidden="1" customHeight="1" x14ac:dyDescent="0.2"/>
    <row r="40705" ht="12.75" hidden="1" customHeight="1" x14ac:dyDescent="0.2"/>
    <row r="40706" ht="12.75" hidden="1" customHeight="1" x14ac:dyDescent="0.2"/>
    <row r="40707" ht="12.75" hidden="1" customHeight="1" x14ac:dyDescent="0.2"/>
    <row r="40708" ht="12.75" hidden="1" customHeight="1" x14ac:dyDescent="0.2"/>
    <row r="40709" ht="12.75" hidden="1" customHeight="1" x14ac:dyDescent="0.2"/>
    <row r="40710" ht="12.75" hidden="1" customHeight="1" x14ac:dyDescent="0.2"/>
    <row r="40711" ht="12.75" hidden="1" customHeight="1" x14ac:dyDescent="0.2"/>
    <row r="40712" ht="12.75" hidden="1" customHeight="1" x14ac:dyDescent="0.2"/>
    <row r="40713" ht="12.75" hidden="1" customHeight="1" x14ac:dyDescent="0.2"/>
    <row r="40714" ht="12.75" hidden="1" customHeight="1" x14ac:dyDescent="0.2"/>
    <row r="40715" ht="12.75" hidden="1" customHeight="1" x14ac:dyDescent="0.2"/>
    <row r="40716" ht="12.75" hidden="1" customHeight="1" x14ac:dyDescent="0.2"/>
    <row r="40717" ht="12.75" hidden="1" customHeight="1" x14ac:dyDescent="0.2"/>
    <row r="40718" ht="12.75" hidden="1" customHeight="1" x14ac:dyDescent="0.2"/>
    <row r="40719" ht="12.75" hidden="1" customHeight="1" x14ac:dyDescent="0.2"/>
    <row r="40720" ht="12.75" hidden="1" customHeight="1" x14ac:dyDescent="0.2"/>
    <row r="40721" ht="12.75" hidden="1" customHeight="1" x14ac:dyDescent="0.2"/>
    <row r="40722" ht="12.75" hidden="1" customHeight="1" x14ac:dyDescent="0.2"/>
    <row r="40723" ht="12.75" hidden="1" customHeight="1" x14ac:dyDescent="0.2"/>
    <row r="40724" ht="12.75" hidden="1" customHeight="1" x14ac:dyDescent="0.2"/>
    <row r="40725" ht="12.75" hidden="1" customHeight="1" x14ac:dyDescent="0.2"/>
    <row r="40726" ht="12.75" hidden="1" customHeight="1" x14ac:dyDescent="0.2"/>
    <row r="40727" ht="12.75" hidden="1" customHeight="1" x14ac:dyDescent="0.2"/>
    <row r="40728" ht="12.75" hidden="1" customHeight="1" x14ac:dyDescent="0.2"/>
    <row r="40729" ht="12.75" hidden="1" customHeight="1" x14ac:dyDescent="0.2"/>
    <row r="40730" ht="12.75" hidden="1" customHeight="1" x14ac:dyDescent="0.2"/>
    <row r="40731" ht="12.75" hidden="1" customHeight="1" x14ac:dyDescent="0.2"/>
    <row r="40732" ht="12.75" hidden="1" customHeight="1" x14ac:dyDescent="0.2"/>
    <row r="40733" ht="12.75" hidden="1" customHeight="1" x14ac:dyDescent="0.2"/>
    <row r="40734" ht="12.75" hidden="1" customHeight="1" x14ac:dyDescent="0.2"/>
    <row r="40735" ht="12.75" hidden="1" customHeight="1" x14ac:dyDescent="0.2"/>
    <row r="40736" ht="12.75" hidden="1" customHeight="1" x14ac:dyDescent="0.2"/>
    <row r="40737" ht="12.75" hidden="1" customHeight="1" x14ac:dyDescent="0.2"/>
    <row r="40738" ht="12.75" hidden="1" customHeight="1" x14ac:dyDescent="0.2"/>
    <row r="40739" ht="12.75" hidden="1" customHeight="1" x14ac:dyDescent="0.2"/>
    <row r="40740" ht="12.75" hidden="1" customHeight="1" x14ac:dyDescent="0.2"/>
    <row r="40741" ht="12.75" hidden="1" customHeight="1" x14ac:dyDescent="0.2"/>
    <row r="40742" ht="12.75" hidden="1" customHeight="1" x14ac:dyDescent="0.2"/>
    <row r="40743" ht="12.75" hidden="1" customHeight="1" x14ac:dyDescent="0.2"/>
    <row r="40744" ht="12.75" hidden="1" customHeight="1" x14ac:dyDescent="0.2"/>
    <row r="40745" ht="12.75" hidden="1" customHeight="1" x14ac:dyDescent="0.2"/>
    <row r="40746" ht="12.75" hidden="1" customHeight="1" x14ac:dyDescent="0.2"/>
    <row r="40747" ht="12.75" hidden="1" customHeight="1" x14ac:dyDescent="0.2"/>
    <row r="40748" ht="12.75" hidden="1" customHeight="1" x14ac:dyDescent="0.2"/>
    <row r="40749" ht="12.75" hidden="1" customHeight="1" x14ac:dyDescent="0.2"/>
    <row r="40750" ht="12.75" hidden="1" customHeight="1" x14ac:dyDescent="0.2"/>
    <row r="40751" ht="12.75" hidden="1" customHeight="1" x14ac:dyDescent="0.2"/>
    <row r="40752" ht="12.75" hidden="1" customHeight="1" x14ac:dyDescent="0.2"/>
    <row r="40753" ht="12.75" hidden="1" customHeight="1" x14ac:dyDescent="0.2"/>
    <row r="40754" ht="12.75" hidden="1" customHeight="1" x14ac:dyDescent="0.2"/>
    <row r="40755" ht="12.75" hidden="1" customHeight="1" x14ac:dyDescent="0.2"/>
    <row r="40756" ht="12.75" hidden="1" customHeight="1" x14ac:dyDescent="0.2"/>
    <row r="40757" ht="12.75" hidden="1" customHeight="1" x14ac:dyDescent="0.2"/>
    <row r="40758" ht="12.75" hidden="1" customHeight="1" x14ac:dyDescent="0.2"/>
    <row r="40759" ht="12.75" hidden="1" customHeight="1" x14ac:dyDescent="0.2"/>
    <row r="40760" ht="12.75" hidden="1" customHeight="1" x14ac:dyDescent="0.2"/>
    <row r="40761" ht="12.75" hidden="1" customHeight="1" x14ac:dyDescent="0.2"/>
    <row r="40762" ht="12.75" hidden="1" customHeight="1" x14ac:dyDescent="0.2"/>
    <row r="40763" ht="12.75" hidden="1" customHeight="1" x14ac:dyDescent="0.2"/>
    <row r="40764" ht="12.75" hidden="1" customHeight="1" x14ac:dyDescent="0.2"/>
    <row r="40765" ht="12.75" hidden="1" customHeight="1" x14ac:dyDescent="0.2"/>
    <row r="40766" ht="12.75" hidden="1" customHeight="1" x14ac:dyDescent="0.2"/>
    <row r="40767" ht="12.75" hidden="1" customHeight="1" x14ac:dyDescent="0.2"/>
    <row r="40768" ht="12.75" hidden="1" customHeight="1" x14ac:dyDescent="0.2"/>
    <row r="40769" ht="12.75" hidden="1" customHeight="1" x14ac:dyDescent="0.2"/>
    <row r="40770" ht="12.75" hidden="1" customHeight="1" x14ac:dyDescent="0.2"/>
    <row r="40771" ht="12.75" hidden="1" customHeight="1" x14ac:dyDescent="0.2"/>
    <row r="40772" ht="12.75" hidden="1" customHeight="1" x14ac:dyDescent="0.2"/>
    <row r="40773" ht="12.75" hidden="1" customHeight="1" x14ac:dyDescent="0.2"/>
    <row r="40774" ht="12.75" hidden="1" customHeight="1" x14ac:dyDescent="0.2"/>
    <row r="40775" ht="12.75" hidden="1" customHeight="1" x14ac:dyDescent="0.2"/>
    <row r="40776" ht="12.75" hidden="1" customHeight="1" x14ac:dyDescent="0.2"/>
    <row r="40777" ht="12.75" hidden="1" customHeight="1" x14ac:dyDescent="0.2"/>
    <row r="40778" ht="12.75" hidden="1" customHeight="1" x14ac:dyDescent="0.2"/>
    <row r="40779" ht="12.75" hidden="1" customHeight="1" x14ac:dyDescent="0.2"/>
    <row r="40780" ht="12.75" hidden="1" customHeight="1" x14ac:dyDescent="0.2"/>
    <row r="40781" ht="12.75" hidden="1" customHeight="1" x14ac:dyDescent="0.2"/>
    <row r="40782" ht="12.75" hidden="1" customHeight="1" x14ac:dyDescent="0.2"/>
    <row r="40783" ht="12.75" hidden="1" customHeight="1" x14ac:dyDescent="0.2"/>
    <row r="40784" ht="12.75" hidden="1" customHeight="1" x14ac:dyDescent="0.2"/>
    <row r="40785" ht="12.75" hidden="1" customHeight="1" x14ac:dyDescent="0.2"/>
    <row r="40786" ht="12.75" hidden="1" customHeight="1" x14ac:dyDescent="0.2"/>
    <row r="40787" ht="12.75" hidden="1" customHeight="1" x14ac:dyDescent="0.2"/>
    <row r="40788" ht="12.75" hidden="1" customHeight="1" x14ac:dyDescent="0.2"/>
    <row r="40789" ht="12.75" hidden="1" customHeight="1" x14ac:dyDescent="0.2"/>
    <row r="40790" ht="12.75" hidden="1" customHeight="1" x14ac:dyDescent="0.2"/>
    <row r="40791" ht="12.75" hidden="1" customHeight="1" x14ac:dyDescent="0.2"/>
    <row r="40792" ht="12.75" hidden="1" customHeight="1" x14ac:dyDescent="0.2"/>
    <row r="40793" ht="12.75" hidden="1" customHeight="1" x14ac:dyDescent="0.2"/>
    <row r="40794" ht="12.75" hidden="1" customHeight="1" x14ac:dyDescent="0.2"/>
    <row r="40795" ht="12.75" hidden="1" customHeight="1" x14ac:dyDescent="0.2"/>
    <row r="40796" ht="12.75" hidden="1" customHeight="1" x14ac:dyDescent="0.2"/>
    <row r="40797" ht="12.75" hidden="1" customHeight="1" x14ac:dyDescent="0.2"/>
    <row r="40798" ht="12.75" hidden="1" customHeight="1" x14ac:dyDescent="0.2"/>
    <row r="40799" ht="12.75" hidden="1" customHeight="1" x14ac:dyDescent="0.2"/>
    <row r="40800" ht="12.75" hidden="1" customHeight="1" x14ac:dyDescent="0.2"/>
    <row r="40801" ht="12.75" hidden="1" customHeight="1" x14ac:dyDescent="0.2"/>
    <row r="40802" ht="12.75" hidden="1" customHeight="1" x14ac:dyDescent="0.2"/>
    <row r="40803" ht="12.75" hidden="1" customHeight="1" x14ac:dyDescent="0.2"/>
    <row r="40804" ht="12.75" hidden="1" customHeight="1" x14ac:dyDescent="0.2"/>
    <row r="40805" ht="12.75" hidden="1" customHeight="1" x14ac:dyDescent="0.2"/>
    <row r="40806" ht="12.75" hidden="1" customHeight="1" x14ac:dyDescent="0.2"/>
    <row r="40807" ht="12.75" hidden="1" customHeight="1" x14ac:dyDescent="0.2"/>
    <row r="40808" ht="12.75" hidden="1" customHeight="1" x14ac:dyDescent="0.2"/>
    <row r="40809" ht="12.75" hidden="1" customHeight="1" x14ac:dyDescent="0.2"/>
    <row r="40810" ht="12.75" hidden="1" customHeight="1" x14ac:dyDescent="0.2"/>
    <row r="40811" ht="12.75" hidden="1" customHeight="1" x14ac:dyDescent="0.2"/>
    <row r="40812" ht="12.75" hidden="1" customHeight="1" x14ac:dyDescent="0.2"/>
    <row r="40813" ht="12.75" hidden="1" customHeight="1" x14ac:dyDescent="0.2"/>
    <row r="40814" ht="12.75" hidden="1" customHeight="1" x14ac:dyDescent="0.2"/>
    <row r="40815" ht="12.75" hidden="1" customHeight="1" x14ac:dyDescent="0.2"/>
    <row r="40816" ht="12.75" hidden="1" customHeight="1" x14ac:dyDescent="0.2"/>
    <row r="40817" ht="12.75" hidden="1" customHeight="1" x14ac:dyDescent="0.2"/>
    <row r="40818" ht="12.75" hidden="1" customHeight="1" x14ac:dyDescent="0.2"/>
    <row r="40819" ht="12.75" hidden="1" customHeight="1" x14ac:dyDescent="0.2"/>
    <row r="40820" ht="12.75" hidden="1" customHeight="1" x14ac:dyDescent="0.2"/>
    <row r="40821" ht="12.75" hidden="1" customHeight="1" x14ac:dyDescent="0.2"/>
    <row r="40822" ht="12.75" hidden="1" customHeight="1" x14ac:dyDescent="0.2"/>
    <row r="40823" ht="12.75" hidden="1" customHeight="1" x14ac:dyDescent="0.2"/>
    <row r="40824" ht="12.75" hidden="1" customHeight="1" x14ac:dyDescent="0.2"/>
    <row r="40825" ht="12.75" hidden="1" customHeight="1" x14ac:dyDescent="0.2"/>
    <row r="40826" ht="12.75" hidden="1" customHeight="1" x14ac:dyDescent="0.2"/>
    <row r="40827" ht="12.75" hidden="1" customHeight="1" x14ac:dyDescent="0.2"/>
    <row r="40828" ht="12.75" hidden="1" customHeight="1" x14ac:dyDescent="0.2"/>
    <row r="40829" ht="12.75" hidden="1" customHeight="1" x14ac:dyDescent="0.2"/>
    <row r="40830" ht="12.75" hidden="1" customHeight="1" x14ac:dyDescent="0.2"/>
    <row r="40831" ht="12.75" hidden="1" customHeight="1" x14ac:dyDescent="0.2"/>
    <row r="40832" ht="12.75" hidden="1" customHeight="1" x14ac:dyDescent="0.2"/>
    <row r="40833" ht="12.75" hidden="1" customHeight="1" x14ac:dyDescent="0.2"/>
    <row r="40834" ht="12.75" hidden="1" customHeight="1" x14ac:dyDescent="0.2"/>
    <row r="40835" ht="12.75" hidden="1" customHeight="1" x14ac:dyDescent="0.2"/>
    <row r="40836" ht="12.75" hidden="1" customHeight="1" x14ac:dyDescent="0.2"/>
    <row r="40837" ht="12.75" hidden="1" customHeight="1" x14ac:dyDescent="0.2"/>
    <row r="40838" ht="12.75" hidden="1" customHeight="1" x14ac:dyDescent="0.2"/>
    <row r="40839" ht="12.75" hidden="1" customHeight="1" x14ac:dyDescent="0.2"/>
    <row r="40840" ht="12.75" hidden="1" customHeight="1" x14ac:dyDescent="0.2"/>
    <row r="40841" ht="12.75" hidden="1" customHeight="1" x14ac:dyDescent="0.2"/>
    <row r="40842" ht="12.75" hidden="1" customHeight="1" x14ac:dyDescent="0.2"/>
    <row r="40843" ht="12.75" hidden="1" customHeight="1" x14ac:dyDescent="0.2"/>
    <row r="40844" ht="12.75" hidden="1" customHeight="1" x14ac:dyDescent="0.2"/>
    <row r="40845" ht="12.75" hidden="1" customHeight="1" x14ac:dyDescent="0.2"/>
    <row r="40846" ht="12.75" hidden="1" customHeight="1" x14ac:dyDescent="0.2"/>
    <row r="40847" ht="12.75" hidden="1" customHeight="1" x14ac:dyDescent="0.2"/>
    <row r="40848" ht="12.75" hidden="1" customHeight="1" x14ac:dyDescent="0.2"/>
    <row r="40849" ht="12.75" hidden="1" customHeight="1" x14ac:dyDescent="0.2"/>
    <row r="40850" ht="12.75" hidden="1" customHeight="1" x14ac:dyDescent="0.2"/>
    <row r="40851" ht="12.75" hidden="1" customHeight="1" x14ac:dyDescent="0.2"/>
    <row r="40852" ht="12.75" hidden="1" customHeight="1" x14ac:dyDescent="0.2"/>
    <row r="40853" ht="12.75" hidden="1" customHeight="1" x14ac:dyDescent="0.2"/>
    <row r="40854" ht="12.75" hidden="1" customHeight="1" x14ac:dyDescent="0.2"/>
    <row r="40855" ht="12.75" hidden="1" customHeight="1" x14ac:dyDescent="0.2"/>
    <row r="40856" ht="12.75" hidden="1" customHeight="1" x14ac:dyDescent="0.2"/>
    <row r="40857" ht="12.75" hidden="1" customHeight="1" x14ac:dyDescent="0.2"/>
    <row r="40858" ht="12.75" hidden="1" customHeight="1" x14ac:dyDescent="0.2"/>
    <row r="40859" ht="12.75" hidden="1" customHeight="1" x14ac:dyDescent="0.2"/>
    <row r="40860" ht="12.75" hidden="1" customHeight="1" x14ac:dyDescent="0.2"/>
    <row r="40861" ht="12.75" hidden="1" customHeight="1" x14ac:dyDescent="0.2"/>
    <row r="40862" ht="12.75" hidden="1" customHeight="1" x14ac:dyDescent="0.2"/>
    <row r="40863" ht="12.75" hidden="1" customHeight="1" x14ac:dyDescent="0.2"/>
    <row r="40864" ht="12.75" hidden="1" customHeight="1" x14ac:dyDescent="0.2"/>
    <row r="40865" ht="12.75" hidden="1" customHeight="1" x14ac:dyDescent="0.2"/>
    <row r="40866" ht="12.75" hidden="1" customHeight="1" x14ac:dyDescent="0.2"/>
    <row r="40867" ht="12.75" hidden="1" customHeight="1" x14ac:dyDescent="0.2"/>
    <row r="40868" ht="12.75" hidden="1" customHeight="1" x14ac:dyDescent="0.2"/>
    <row r="40869" ht="12.75" hidden="1" customHeight="1" x14ac:dyDescent="0.2"/>
    <row r="40870" ht="12.75" hidden="1" customHeight="1" x14ac:dyDescent="0.2"/>
    <row r="40871" ht="12.75" hidden="1" customHeight="1" x14ac:dyDescent="0.2"/>
    <row r="40872" ht="12.75" hidden="1" customHeight="1" x14ac:dyDescent="0.2"/>
    <row r="40873" ht="12.75" hidden="1" customHeight="1" x14ac:dyDescent="0.2"/>
    <row r="40874" ht="12.75" hidden="1" customHeight="1" x14ac:dyDescent="0.2"/>
    <row r="40875" ht="12.75" hidden="1" customHeight="1" x14ac:dyDescent="0.2"/>
    <row r="40876" ht="12.75" hidden="1" customHeight="1" x14ac:dyDescent="0.2"/>
    <row r="40877" ht="12.75" hidden="1" customHeight="1" x14ac:dyDescent="0.2"/>
    <row r="40878" ht="12.75" hidden="1" customHeight="1" x14ac:dyDescent="0.2"/>
    <row r="40879" ht="12.75" hidden="1" customHeight="1" x14ac:dyDescent="0.2"/>
    <row r="40880" ht="12.75" hidden="1" customHeight="1" x14ac:dyDescent="0.2"/>
    <row r="40881" ht="12.75" hidden="1" customHeight="1" x14ac:dyDescent="0.2"/>
    <row r="40882" ht="12.75" hidden="1" customHeight="1" x14ac:dyDescent="0.2"/>
    <row r="40883" ht="12.75" hidden="1" customHeight="1" x14ac:dyDescent="0.2"/>
    <row r="40884" ht="12.75" hidden="1" customHeight="1" x14ac:dyDescent="0.2"/>
    <row r="40885" ht="12.75" hidden="1" customHeight="1" x14ac:dyDescent="0.2"/>
    <row r="40886" ht="12.75" hidden="1" customHeight="1" x14ac:dyDescent="0.2"/>
    <row r="40887" ht="12.75" hidden="1" customHeight="1" x14ac:dyDescent="0.2"/>
    <row r="40888" ht="12.75" hidden="1" customHeight="1" x14ac:dyDescent="0.2"/>
    <row r="40889" ht="12.75" hidden="1" customHeight="1" x14ac:dyDescent="0.2"/>
    <row r="40890" ht="12.75" hidden="1" customHeight="1" x14ac:dyDescent="0.2"/>
    <row r="40891" ht="12.75" hidden="1" customHeight="1" x14ac:dyDescent="0.2"/>
    <row r="40892" ht="12.75" hidden="1" customHeight="1" x14ac:dyDescent="0.2"/>
    <row r="40893" ht="12.75" hidden="1" customHeight="1" x14ac:dyDescent="0.2"/>
    <row r="40894" ht="12.75" hidden="1" customHeight="1" x14ac:dyDescent="0.2"/>
    <row r="40895" ht="12.75" hidden="1" customHeight="1" x14ac:dyDescent="0.2"/>
    <row r="40896" ht="12.75" hidden="1" customHeight="1" x14ac:dyDescent="0.2"/>
    <row r="40897" ht="12.75" hidden="1" customHeight="1" x14ac:dyDescent="0.2"/>
    <row r="40898" ht="12.75" hidden="1" customHeight="1" x14ac:dyDescent="0.2"/>
    <row r="40899" ht="12.75" hidden="1" customHeight="1" x14ac:dyDescent="0.2"/>
    <row r="40900" ht="12.75" hidden="1" customHeight="1" x14ac:dyDescent="0.2"/>
    <row r="40901" ht="12.75" hidden="1" customHeight="1" x14ac:dyDescent="0.2"/>
    <row r="40902" ht="12.75" hidden="1" customHeight="1" x14ac:dyDescent="0.2"/>
    <row r="40903" ht="12.75" hidden="1" customHeight="1" x14ac:dyDescent="0.2"/>
    <row r="40904" ht="12.75" hidden="1" customHeight="1" x14ac:dyDescent="0.2"/>
    <row r="40905" ht="12.75" hidden="1" customHeight="1" x14ac:dyDescent="0.2"/>
    <row r="40906" ht="12.75" hidden="1" customHeight="1" x14ac:dyDescent="0.2"/>
    <row r="40907" ht="12.75" hidden="1" customHeight="1" x14ac:dyDescent="0.2"/>
    <row r="40908" ht="12.75" hidden="1" customHeight="1" x14ac:dyDescent="0.2"/>
    <row r="40909" ht="12.75" hidden="1" customHeight="1" x14ac:dyDescent="0.2"/>
    <row r="40910" ht="12.75" hidden="1" customHeight="1" x14ac:dyDescent="0.2"/>
    <row r="40911" ht="12.75" hidden="1" customHeight="1" x14ac:dyDescent="0.2"/>
    <row r="40912" ht="12.75" hidden="1" customHeight="1" x14ac:dyDescent="0.2"/>
    <row r="40913" ht="12.75" hidden="1" customHeight="1" x14ac:dyDescent="0.2"/>
    <row r="40914" ht="12.75" hidden="1" customHeight="1" x14ac:dyDescent="0.2"/>
    <row r="40915" ht="12.75" hidden="1" customHeight="1" x14ac:dyDescent="0.2"/>
    <row r="40916" ht="12.75" hidden="1" customHeight="1" x14ac:dyDescent="0.2"/>
    <row r="40917" ht="12.75" hidden="1" customHeight="1" x14ac:dyDescent="0.2"/>
    <row r="40918" ht="12.75" hidden="1" customHeight="1" x14ac:dyDescent="0.2"/>
    <row r="40919" ht="12.75" hidden="1" customHeight="1" x14ac:dyDescent="0.2"/>
    <row r="40920" ht="12.75" hidden="1" customHeight="1" x14ac:dyDescent="0.2"/>
    <row r="40921" ht="12.75" hidden="1" customHeight="1" x14ac:dyDescent="0.2"/>
    <row r="40922" ht="12.75" hidden="1" customHeight="1" x14ac:dyDescent="0.2"/>
    <row r="40923" ht="12.75" hidden="1" customHeight="1" x14ac:dyDescent="0.2"/>
    <row r="40924" ht="12.75" hidden="1" customHeight="1" x14ac:dyDescent="0.2"/>
    <row r="40925" ht="12.75" hidden="1" customHeight="1" x14ac:dyDescent="0.2"/>
    <row r="40926" ht="12.75" hidden="1" customHeight="1" x14ac:dyDescent="0.2"/>
    <row r="40927" ht="12.75" hidden="1" customHeight="1" x14ac:dyDescent="0.2"/>
    <row r="40928" ht="12.75" hidden="1" customHeight="1" x14ac:dyDescent="0.2"/>
    <row r="40929" ht="12.75" hidden="1" customHeight="1" x14ac:dyDescent="0.2"/>
    <row r="40930" ht="12.75" hidden="1" customHeight="1" x14ac:dyDescent="0.2"/>
    <row r="40931" ht="12.75" hidden="1" customHeight="1" x14ac:dyDescent="0.2"/>
    <row r="40932" ht="12.75" hidden="1" customHeight="1" x14ac:dyDescent="0.2"/>
    <row r="40933" ht="12.75" hidden="1" customHeight="1" x14ac:dyDescent="0.2"/>
    <row r="40934" ht="12.75" hidden="1" customHeight="1" x14ac:dyDescent="0.2"/>
    <row r="40935" ht="12.75" hidden="1" customHeight="1" x14ac:dyDescent="0.2"/>
    <row r="40936" ht="12.75" hidden="1" customHeight="1" x14ac:dyDescent="0.2"/>
    <row r="40937" ht="12.75" hidden="1" customHeight="1" x14ac:dyDescent="0.2"/>
    <row r="40938" ht="12.75" hidden="1" customHeight="1" x14ac:dyDescent="0.2"/>
    <row r="40939" ht="12.75" hidden="1" customHeight="1" x14ac:dyDescent="0.2"/>
    <row r="40940" ht="12.75" hidden="1" customHeight="1" x14ac:dyDescent="0.2"/>
    <row r="40941" ht="12.75" hidden="1" customHeight="1" x14ac:dyDescent="0.2"/>
    <row r="40942" ht="12.75" hidden="1" customHeight="1" x14ac:dyDescent="0.2"/>
    <row r="40943" ht="12.75" hidden="1" customHeight="1" x14ac:dyDescent="0.2"/>
    <row r="40944" ht="12.75" hidden="1" customHeight="1" x14ac:dyDescent="0.2"/>
    <row r="40945" ht="12.75" hidden="1" customHeight="1" x14ac:dyDescent="0.2"/>
    <row r="40946" ht="12.75" hidden="1" customHeight="1" x14ac:dyDescent="0.2"/>
    <row r="40947" ht="12.75" hidden="1" customHeight="1" x14ac:dyDescent="0.2"/>
    <row r="40948" ht="12.75" hidden="1" customHeight="1" x14ac:dyDescent="0.2"/>
    <row r="40949" ht="12.75" hidden="1" customHeight="1" x14ac:dyDescent="0.2"/>
    <row r="40950" ht="12.75" hidden="1" customHeight="1" x14ac:dyDescent="0.2"/>
    <row r="40951" ht="12.75" hidden="1" customHeight="1" x14ac:dyDescent="0.2"/>
    <row r="40952" ht="12.75" hidden="1" customHeight="1" x14ac:dyDescent="0.2"/>
    <row r="40953" ht="12.75" hidden="1" customHeight="1" x14ac:dyDescent="0.2"/>
    <row r="40954" ht="12.75" hidden="1" customHeight="1" x14ac:dyDescent="0.2"/>
    <row r="40955" ht="12.75" hidden="1" customHeight="1" x14ac:dyDescent="0.2"/>
    <row r="40956" ht="12.75" hidden="1" customHeight="1" x14ac:dyDescent="0.2"/>
    <row r="40957" ht="12.75" hidden="1" customHeight="1" x14ac:dyDescent="0.2"/>
    <row r="40958" ht="12.75" hidden="1" customHeight="1" x14ac:dyDescent="0.2"/>
    <row r="40959" ht="12.75" hidden="1" customHeight="1" x14ac:dyDescent="0.2"/>
    <row r="40960" ht="12.75" hidden="1" customHeight="1" x14ac:dyDescent="0.2"/>
    <row r="40961" ht="12.75" hidden="1" customHeight="1" x14ac:dyDescent="0.2"/>
    <row r="40962" ht="12.75" hidden="1" customHeight="1" x14ac:dyDescent="0.2"/>
    <row r="40963" ht="12.75" hidden="1" customHeight="1" x14ac:dyDescent="0.2"/>
    <row r="40964" ht="12.75" hidden="1" customHeight="1" x14ac:dyDescent="0.2"/>
    <row r="40965" ht="12.75" hidden="1" customHeight="1" x14ac:dyDescent="0.2"/>
    <row r="40966" ht="12.75" hidden="1" customHeight="1" x14ac:dyDescent="0.2"/>
    <row r="40967" ht="12.75" hidden="1" customHeight="1" x14ac:dyDescent="0.2"/>
    <row r="40968" ht="12.75" hidden="1" customHeight="1" x14ac:dyDescent="0.2"/>
    <row r="40969" ht="12.75" hidden="1" customHeight="1" x14ac:dyDescent="0.2"/>
    <row r="40970" ht="12.75" hidden="1" customHeight="1" x14ac:dyDescent="0.2"/>
    <row r="40971" ht="12.75" hidden="1" customHeight="1" x14ac:dyDescent="0.2"/>
    <row r="40972" ht="12.75" hidden="1" customHeight="1" x14ac:dyDescent="0.2"/>
    <row r="40973" ht="12.75" hidden="1" customHeight="1" x14ac:dyDescent="0.2"/>
    <row r="40974" ht="12.75" hidden="1" customHeight="1" x14ac:dyDescent="0.2"/>
    <row r="40975" ht="12.75" hidden="1" customHeight="1" x14ac:dyDescent="0.2"/>
    <row r="40976" ht="12.75" hidden="1" customHeight="1" x14ac:dyDescent="0.2"/>
    <row r="40977" ht="12.75" hidden="1" customHeight="1" x14ac:dyDescent="0.2"/>
    <row r="40978" ht="12.75" hidden="1" customHeight="1" x14ac:dyDescent="0.2"/>
    <row r="40979" ht="12.75" hidden="1" customHeight="1" x14ac:dyDescent="0.2"/>
    <row r="40980" ht="12.75" hidden="1" customHeight="1" x14ac:dyDescent="0.2"/>
    <row r="40981" ht="12.75" hidden="1" customHeight="1" x14ac:dyDescent="0.2"/>
    <row r="40982" ht="12.75" hidden="1" customHeight="1" x14ac:dyDescent="0.2"/>
    <row r="40983" ht="12.75" hidden="1" customHeight="1" x14ac:dyDescent="0.2"/>
    <row r="40984" ht="12.75" hidden="1" customHeight="1" x14ac:dyDescent="0.2"/>
    <row r="40985" ht="12.75" hidden="1" customHeight="1" x14ac:dyDescent="0.2"/>
    <row r="40986" ht="12.75" hidden="1" customHeight="1" x14ac:dyDescent="0.2"/>
    <row r="40987" ht="12.75" hidden="1" customHeight="1" x14ac:dyDescent="0.2"/>
    <row r="40988" ht="12.75" hidden="1" customHeight="1" x14ac:dyDescent="0.2"/>
    <row r="40989" ht="12.75" hidden="1" customHeight="1" x14ac:dyDescent="0.2"/>
    <row r="40990" ht="12.75" hidden="1" customHeight="1" x14ac:dyDescent="0.2"/>
    <row r="40991" ht="12.75" hidden="1" customHeight="1" x14ac:dyDescent="0.2"/>
    <row r="40992" ht="12.75" hidden="1" customHeight="1" x14ac:dyDescent="0.2"/>
    <row r="40993" ht="12.75" hidden="1" customHeight="1" x14ac:dyDescent="0.2"/>
    <row r="40994" ht="12.75" hidden="1" customHeight="1" x14ac:dyDescent="0.2"/>
    <row r="40995" ht="12.75" hidden="1" customHeight="1" x14ac:dyDescent="0.2"/>
    <row r="40996" ht="12.75" hidden="1" customHeight="1" x14ac:dyDescent="0.2"/>
    <row r="40997" ht="12.75" hidden="1" customHeight="1" x14ac:dyDescent="0.2"/>
    <row r="40998" ht="12.75" hidden="1" customHeight="1" x14ac:dyDescent="0.2"/>
    <row r="40999" ht="12.75" hidden="1" customHeight="1" x14ac:dyDescent="0.2"/>
    <row r="41000" ht="12.75" hidden="1" customHeight="1" x14ac:dyDescent="0.2"/>
    <row r="41001" ht="12.75" hidden="1" customHeight="1" x14ac:dyDescent="0.2"/>
    <row r="41002" ht="12.75" hidden="1" customHeight="1" x14ac:dyDescent="0.2"/>
    <row r="41003" ht="12.75" hidden="1" customHeight="1" x14ac:dyDescent="0.2"/>
    <row r="41004" ht="12.75" hidden="1" customHeight="1" x14ac:dyDescent="0.2"/>
    <row r="41005" ht="12.75" hidden="1" customHeight="1" x14ac:dyDescent="0.2"/>
    <row r="41006" ht="12.75" hidden="1" customHeight="1" x14ac:dyDescent="0.2"/>
    <row r="41007" ht="12.75" hidden="1" customHeight="1" x14ac:dyDescent="0.2"/>
    <row r="41008" ht="12.75" hidden="1" customHeight="1" x14ac:dyDescent="0.2"/>
    <row r="41009" ht="12.75" hidden="1" customHeight="1" x14ac:dyDescent="0.2"/>
    <row r="41010" ht="12.75" hidden="1" customHeight="1" x14ac:dyDescent="0.2"/>
    <row r="41011" ht="12.75" hidden="1" customHeight="1" x14ac:dyDescent="0.2"/>
    <row r="41012" ht="12.75" hidden="1" customHeight="1" x14ac:dyDescent="0.2"/>
    <row r="41013" ht="12.75" hidden="1" customHeight="1" x14ac:dyDescent="0.2"/>
    <row r="41014" ht="12.75" hidden="1" customHeight="1" x14ac:dyDescent="0.2"/>
    <row r="41015" ht="12.75" hidden="1" customHeight="1" x14ac:dyDescent="0.2"/>
    <row r="41016" ht="12.75" hidden="1" customHeight="1" x14ac:dyDescent="0.2"/>
    <row r="41017" ht="12.75" hidden="1" customHeight="1" x14ac:dyDescent="0.2"/>
    <row r="41018" ht="12.75" hidden="1" customHeight="1" x14ac:dyDescent="0.2"/>
    <row r="41019" ht="12.75" hidden="1" customHeight="1" x14ac:dyDescent="0.2"/>
    <row r="41020" ht="12.75" hidden="1" customHeight="1" x14ac:dyDescent="0.2"/>
    <row r="41021" ht="12.75" hidden="1" customHeight="1" x14ac:dyDescent="0.2"/>
    <row r="41022" ht="12.75" hidden="1" customHeight="1" x14ac:dyDescent="0.2"/>
    <row r="41023" ht="12.75" hidden="1" customHeight="1" x14ac:dyDescent="0.2"/>
    <row r="41024" ht="12.75" hidden="1" customHeight="1" x14ac:dyDescent="0.2"/>
    <row r="41025" ht="12.75" hidden="1" customHeight="1" x14ac:dyDescent="0.2"/>
    <row r="41026" ht="12.75" hidden="1" customHeight="1" x14ac:dyDescent="0.2"/>
    <row r="41027" ht="12.75" hidden="1" customHeight="1" x14ac:dyDescent="0.2"/>
    <row r="41028" ht="12.75" hidden="1" customHeight="1" x14ac:dyDescent="0.2"/>
    <row r="41029" ht="12.75" hidden="1" customHeight="1" x14ac:dyDescent="0.2"/>
    <row r="41030" ht="12.75" hidden="1" customHeight="1" x14ac:dyDescent="0.2"/>
    <row r="41031" ht="12.75" hidden="1" customHeight="1" x14ac:dyDescent="0.2"/>
    <row r="41032" ht="12.75" hidden="1" customHeight="1" x14ac:dyDescent="0.2"/>
    <row r="41033" ht="12.75" hidden="1" customHeight="1" x14ac:dyDescent="0.2"/>
    <row r="41034" ht="12.75" hidden="1" customHeight="1" x14ac:dyDescent="0.2"/>
    <row r="41035" ht="12.75" hidden="1" customHeight="1" x14ac:dyDescent="0.2"/>
    <row r="41036" ht="12.75" hidden="1" customHeight="1" x14ac:dyDescent="0.2"/>
    <row r="41037" ht="12.75" hidden="1" customHeight="1" x14ac:dyDescent="0.2"/>
    <row r="41038" ht="12.75" hidden="1" customHeight="1" x14ac:dyDescent="0.2"/>
    <row r="41039" ht="12.75" hidden="1" customHeight="1" x14ac:dyDescent="0.2"/>
    <row r="41040" ht="12.75" hidden="1" customHeight="1" x14ac:dyDescent="0.2"/>
    <row r="41041" ht="12.75" hidden="1" customHeight="1" x14ac:dyDescent="0.2"/>
    <row r="41042" ht="12.75" hidden="1" customHeight="1" x14ac:dyDescent="0.2"/>
    <row r="41043" ht="12.75" hidden="1" customHeight="1" x14ac:dyDescent="0.2"/>
    <row r="41044" ht="12.75" hidden="1" customHeight="1" x14ac:dyDescent="0.2"/>
    <row r="41045" ht="12.75" hidden="1" customHeight="1" x14ac:dyDescent="0.2"/>
    <row r="41046" ht="12.75" hidden="1" customHeight="1" x14ac:dyDescent="0.2"/>
    <row r="41047" ht="12.75" hidden="1" customHeight="1" x14ac:dyDescent="0.2"/>
    <row r="41048" ht="12.75" hidden="1" customHeight="1" x14ac:dyDescent="0.2"/>
    <row r="41049" ht="12.75" hidden="1" customHeight="1" x14ac:dyDescent="0.2"/>
    <row r="41050" ht="12.75" hidden="1" customHeight="1" x14ac:dyDescent="0.2"/>
    <row r="41051" ht="12.75" hidden="1" customHeight="1" x14ac:dyDescent="0.2"/>
    <row r="41052" ht="12.75" hidden="1" customHeight="1" x14ac:dyDescent="0.2"/>
    <row r="41053" ht="12.75" hidden="1" customHeight="1" x14ac:dyDescent="0.2"/>
    <row r="41054" ht="12.75" hidden="1" customHeight="1" x14ac:dyDescent="0.2"/>
    <row r="41055" ht="12.75" hidden="1" customHeight="1" x14ac:dyDescent="0.2"/>
    <row r="41056" ht="12.75" hidden="1" customHeight="1" x14ac:dyDescent="0.2"/>
    <row r="41057" ht="12.75" hidden="1" customHeight="1" x14ac:dyDescent="0.2"/>
    <row r="41058" ht="12.75" hidden="1" customHeight="1" x14ac:dyDescent="0.2"/>
    <row r="41059" ht="12.75" hidden="1" customHeight="1" x14ac:dyDescent="0.2"/>
    <row r="41060" ht="12.75" hidden="1" customHeight="1" x14ac:dyDescent="0.2"/>
    <row r="41061" ht="12.75" hidden="1" customHeight="1" x14ac:dyDescent="0.2"/>
    <row r="41062" ht="12.75" hidden="1" customHeight="1" x14ac:dyDescent="0.2"/>
    <row r="41063" ht="12.75" hidden="1" customHeight="1" x14ac:dyDescent="0.2"/>
    <row r="41064" ht="12.75" hidden="1" customHeight="1" x14ac:dyDescent="0.2"/>
    <row r="41065" ht="12.75" hidden="1" customHeight="1" x14ac:dyDescent="0.2"/>
    <row r="41066" ht="12.75" hidden="1" customHeight="1" x14ac:dyDescent="0.2"/>
    <row r="41067" ht="12.75" hidden="1" customHeight="1" x14ac:dyDescent="0.2"/>
    <row r="41068" ht="12.75" hidden="1" customHeight="1" x14ac:dyDescent="0.2"/>
    <row r="41069" ht="12.75" hidden="1" customHeight="1" x14ac:dyDescent="0.2"/>
    <row r="41070" ht="12.75" hidden="1" customHeight="1" x14ac:dyDescent="0.2"/>
    <row r="41071" ht="12.75" hidden="1" customHeight="1" x14ac:dyDescent="0.2"/>
    <row r="41072" ht="12.75" hidden="1" customHeight="1" x14ac:dyDescent="0.2"/>
    <row r="41073" ht="12.75" hidden="1" customHeight="1" x14ac:dyDescent="0.2"/>
    <row r="41074" ht="12.75" hidden="1" customHeight="1" x14ac:dyDescent="0.2"/>
    <row r="41075" ht="12.75" hidden="1" customHeight="1" x14ac:dyDescent="0.2"/>
    <row r="41076" ht="12.75" hidden="1" customHeight="1" x14ac:dyDescent="0.2"/>
    <row r="41077" ht="12.75" hidden="1" customHeight="1" x14ac:dyDescent="0.2"/>
    <row r="41078" ht="12.75" hidden="1" customHeight="1" x14ac:dyDescent="0.2"/>
    <row r="41079" ht="12.75" hidden="1" customHeight="1" x14ac:dyDescent="0.2"/>
    <row r="41080" ht="12.75" hidden="1" customHeight="1" x14ac:dyDescent="0.2"/>
    <row r="41081" ht="12.75" hidden="1" customHeight="1" x14ac:dyDescent="0.2"/>
    <row r="41082" ht="12.75" hidden="1" customHeight="1" x14ac:dyDescent="0.2"/>
    <row r="41083" ht="12.75" hidden="1" customHeight="1" x14ac:dyDescent="0.2"/>
    <row r="41084" ht="12.75" hidden="1" customHeight="1" x14ac:dyDescent="0.2"/>
    <row r="41085" ht="12.75" hidden="1" customHeight="1" x14ac:dyDescent="0.2"/>
    <row r="41086" ht="12.75" hidden="1" customHeight="1" x14ac:dyDescent="0.2"/>
    <row r="41087" ht="12.75" hidden="1" customHeight="1" x14ac:dyDescent="0.2"/>
    <row r="41088" ht="12.75" hidden="1" customHeight="1" x14ac:dyDescent="0.2"/>
    <row r="41089" ht="12.75" hidden="1" customHeight="1" x14ac:dyDescent="0.2"/>
    <row r="41090" ht="12.75" hidden="1" customHeight="1" x14ac:dyDescent="0.2"/>
    <row r="41091" ht="12.75" hidden="1" customHeight="1" x14ac:dyDescent="0.2"/>
    <row r="41092" ht="12.75" hidden="1" customHeight="1" x14ac:dyDescent="0.2"/>
    <row r="41093" ht="12.75" hidden="1" customHeight="1" x14ac:dyDescent="0.2"/>
    <row r="41094" ht="12.75" hidden="1" customHeight="1" x14ac:dyDescent="0.2"/>
    <row r="41095" ht="12.75" hidden="1" customHeight="1" x14ac:dyDescent="0.2"/>
    <row r="41096" ht="12.75" hidden="1" customHeight="1" x14ac:dyDescent="0.2"/>
    <row r="41097" ht="12.75" hidden="1" customHeight="1" x14ac:dyDescent="0.2"/>
    <row r="41098" ht="12.75" hidden="1" customHeight="1" x14ac:dyDescent="0.2"/>
    <row r="41099" ht="12.75" hidden="1" customHeight="1" x14ac:dyDescent="0.2"/>
    <row r="41100" ht="12.75" hidden="1" customHeight="1" x14ac:dyDescent="0.2"/>
    <row r="41101" ht="12.75" hidden="1" customHeight="1" x14ac:dyDescent="0.2"/>
    <row r="41102" ht="12.75" hidden="1" customHeight="1" x14ac:dyDescent="0.2"/>
    <row r="41103" ht="12.75" hidden="1" customHeight="1" x14ac:dyDescent="0.2"/>
    <row r="41104" ht="12.75" hidden="1" customHeight="1" x14ac:dyDescent="0.2"/>
    <row r="41105" ht="12.75" hidden="1" customHeight="1" x14ac:dyDescent="0.2"/>
    <row r="41106" ht="12.75" hidden="1" customHeight="1" x14ac:dyDescent="0.2"/>
    <row r="41107" ht="12.75" hidden="1" customHeight="1" x14ac:dyDescent="0.2"/>
    <row r="41108" ht="12.75" hidden="1" customHeight="1" x14ac:dyDescent="0.2"/>
    <row r="41109" ht="12.75" hidden="1" customHeight="1" x14ac:dyDescent="0.2"/>
    <row r="41110" ht="12.75" hidden="1" customHeight="1" x14ac:dyDescent="0.2"/>
    <row r="41111" ht="12.75" hidden="1" customHeight="1" x14ac:dyDescent="0.2"/>
    <row r="41112" ht="12.75" hidden="1" customHeight="1" x14ac:dyDescent="0.2"/>
    <row r="41113" ht="12.75" hidden="1" customHeight="1" x14ac:dyDescent="0.2"/>
    <row r="41114" ht="12.75" hidden="1" customHeight="1" x14ac:dyDescent="0.2"/>
    <row r="41115" ht="12.75" hidden="1" customHeight="1" x14ac:dyDescent="0.2"/>
    <row r="41116" ht="12.75" hidden="1" customHeight="1" x14ac:dyDescent="0.2"/>
    <row r="41117" ht="12.75" hidden="1" customHeight="1" x14ac:dyDescent="0.2"/>
    <row r="41118" ht="12.75" hidden="1" customHeight="1" x14ac:dyDescent="0.2"/>
    <row r="41119" ht="12.75" hidden="1" customHeight="1" x14ac:dyDescent="0.2"/>
    <row r="41120" ht="12.75" hidden="1" customHeight="1" x14ac:dyDescent="0.2"/>
    <row r="41121" ht="12.75" hidden="1" customHeight="1" x14ac:dyDescent="0.2"/>
    <row r="41122" ht="12.75" hidden="1" customHeight="1" x14ac:dyDescent="0.2"/>
    <row r="41123" ht="12.75" hidden="1" customHeight="1" x14ac:dyDescent="0.2"/>
    <row r="41124" ht="12.75" hidden="1" customHeight="1" x14ac:dyDescent="0.2"/>
    <row r="41125" ht="12.75" hidden="1" customHeight="1" x14ac:dyDescent="0.2"/>
    <row r="41126" ht="12.75" hidden="1" customHeight="1" x14ac:dyDescent="0.2"/>
    <row r="41127" ht="12.75" hidden="1" customHeight="1" x14ac:dyDescent="0.2"/>
    <row r="41128" ht="12.75" hidden="1" customHeight="1" x14ac:dyDescent="0.2"/>
    <row r="41129" ht="12.75" hidden="1" customHeight="1" x14ac:dyDescent="0.2"/>
    <row r="41130" ht="12.75" hidden="1" customHeight="1" x14ac:dyDescent="0.2"/>
    <row r="41131" ht="12.75" hidden="1" customHeight="1" x14ac:dyDescent="0.2"/>
    <row r="41132" ht="12.75" hidden="1" customHeight="1" x14ac:dyDescent="0.2"/>
    <row r="41133" ht="12.75" hidden="1" customHeight="1" x14ac:dyDescent="0.2"/>
    <row r="41134" ht="12.75" hidden="1" customHeight="1" x14ac:dyDescent="0.2"/>
    <row r="41135" ht="12.75" hidden="1" customHeight="1" x14ac:dyDescent="0.2"/>
    <row r="41136" ht="12.75" hidden="1" customHeight="1" x14ac:dyDescent="0.2"/>
    <row r="41137" ht="12.75" hidden="1" customHeight="1" x14ac:dyDescent="0.2"/>
    <row r="41138" ht="12.75" hidden="1" customHeight="1" x14ac:dyDescent="0.2"/>
    <row r="41139" ht="12.75" hidden="1" customHeight="1" x14ac:dyDescent="0.2"/>
    <row r="41140" ht="12.75" hidden="1" customHeight="1" x14ac:dyDescent="0.2"/>
    <row r="41141" ht="12.75" hidden="1" customHeight="1" x14ac:dyDescent="0.2"/>
    <row r="41142" ht="12.75" hidden="1" customHeight="1" x14ac:dyDescent="0.2"/>
    <row r="41143" ht="12.75" hidden="1" customHeight="1" x14ac:dyDescent="0.2"/>
    <row r="41144" ht="12.75" hidden="1" customHeight="1" x14ac:dyDescent="0.2"/>
    <row r="41145" ht="12.75" hidden="1" customHeight="1" x14ac:dyDescent="0.2"/>
    <row r="41146" ht="12.75" hidden="1" customHeight="1" x14ac:dyDescent="0.2"/>
    <row r="41147" ht="12.75" hidden="1" customHeight="1" x14ac:dyDescent="0.2"/>
    <row r="41148" ht="12.75" hidden="1" customHeight="1" x14ac:dyDescent="0.2"/>
    <row r="41149" ht="12.75" hidden="1" customHeight="1" x14ac:dyDescent="0.2"/>
    <row r="41150" ht="12.75" hidden="1" customHeight="1" x14ac:dyDescent="0.2"/>
    <row r="41151" ht="12.75" hidden="1" customHeight="1" x14ac:dyDescent="0.2"/>
    <row r="41152" ht="12.75" hidden="1" customHeight="1" x14ac:dyDescent="0.2"/>
    <row r="41153" ht="12.75" hidden="1" customHeight="1" x14ac:dyDescent="0.2"/>
    <row r="41154" ht="12.75" hidden="1" customHeight="1" x14ac:dyDescent="0.2"/>
    <row r="41155" ht="12.75" hidden="1" customHeight="1" x14ac:dyDescent="0.2"/>
    <row r="41156" ht="12.75" hidden="1" customHeight="1" x14ac:dyDescent="0.2"/>
    <row r="41157" ht="12.75" hidden="1" customHeight="1" x14ac:dyDescent="0.2"/>
    <row r="41158" ht="12.75" hidden="1" customHeight="1" x14ac:dyDescent="0.2"/>
    <row r="41159" ht="12.75" hidden="1" customHeight="1" x14ac:dyDescent="0.2"/>
    <row r="41160" ht="12.75" hidden="1" customHeight="1" x14ac:dyDescent="0.2"/>
    <row r="41161" ht="12.75" hidden="1" customHeight="1" x14ac:dyDescent="0.2"/>
    <row r="41162" ht="12.75" hidden="1" customHeight="1" x14ac:dyDescent="0.2"/>
    <row r="41163" ht="12.75" hidden="1" customHeight="1" x14ac:dyDescent="0.2"/>
    <row r="41164" ht="12.75" hidden="1" customHeight="1" x14ac:dyDescent="0.2"/>
    <row r="41165" ht="12.75" hidden="1" customHeight="1" x14ac:dyDescent="0.2"/>
    <row r="41166" ht="12.75" hidden="1" customHeight="1" x14ac:dyDescent="0.2"/>
    <row r="41167" ht="12.75" hidden="1" customHeight="1" x14ac:dyDescent="0.2"/>
    <row r="41168" ht="12.75" hidden="1" customHeight="1" x14ac:dyDescent="0.2"/>
    <row r="41169" ht="12.75" hidden="1" customHeight="1" x14ac:dyDescent="0.2"/>
    <row r="41170" ht="12.75" hidden="1" customHeight="1" x14ac:dyDescent="0.2"/>
    <row r="41171" ht="12.75" hidden="1" customHeight="1" x14ac:dyDescent="0.2"/>
    <row r="41172" ht="12.75" hidden="1" customHeight="1" x14ac:dyDescent="0.2"/>
    <row r="41173" ht="12.75" hidden="1" customHeight="1" x14ac:dyDescent="0.2"/>
    <row r="41174" ht="12.75" hidden="1" customHeight="1" x14ac:dyDescent="0.2"/>
    <row r="41175" ht="12.75" hidden="1" customHeight="1" x14ac:dyDescent="0.2"/>
    <row r="41176" ht="12.75" hidden="1" customHeight="1" x14ac:dyDescent="0.2"/>
    <row r="41177" ht="12.75" hidden="1" customHeight="1" x14ac:dyDescent="0.2"/>
    <row r="41178" ht="12.75" hidden="1" customHeight="1" x14ac:dyDescent="0.2"/>
    <row r="41179" ht="12.75" hidden="1" customHeight="1" x14ac:dyDescent="0.2"/>
    <row r="41180" ht="12.75" hidden="1" customHeight="1" x14ac:dyDescent="0.2"/>
    <row r="41181" ht="12.75" hidden="1" customHeight="1" x14ac:dyDescent="0.2"/>
    <row r="41182" ht="12.75" hidden="1" customHeight="1" x14ac:dyDescent="0.2"/>
    <row r="41183" ht="12.75" hidden="1" customHeight="1" x14ac:dyDescent="0.2"/>
    <row r="41184" ht="12.75" hidden="1" customHeight="1" x14ac:dyDescent="0.2"/>
    <row r="41185" ht="12.75" hidden="1" customHeight="1" x14ac:dyDescent="0.2"/>
    <row r="41186" ht="12.75" hidden="1" customHeight="1" x14ac:dyDescent="0.2"/>
    <row r="41187" ht="12.75" hidden="1" customHeight="1" x14ac:dyDescent="0.2"/>
    <row r="41188" ht="12.75" hidden="1" customHeight="1" x14ac:dyDescent="0.2"/>
    <row r="41189" ht="12.75" hidden="1" customHeight="1" x14ac:dyDescent="0.2"/>
    <row r="41190" ht="12.75" hidden="1" customHeight="1" x14ac:dyDescent="0.2"/>
    <row r="41191" ht="12.75" hidden="1" customHeight="1" x14ac:dyDescent="0.2"/>
    <row r="41192" ht="12.75" hidden="1" customHeight="1" x14ac:dyDescent="0.2"/>
    <row r="41193" ht="12.75" hidden="1" customHeight="1" x14ac:dyDescent="0.2"/>
    <row r="41194" ht="12.75" hidden="1" customHeight="1" x14ac:dyDescent="0.2"/>
    <row r="41195" ht="12.75" hidden="1" customHeight="1" x14ac:dyDescent="0.2"/>
    <row r="41196" ht="12.75" hidden="1" customHeight="1" x14ac:dyDescent="0.2"/>
    <row r="41197" ht="12.75" hidden="1" customHeight="1" x14ac:dyDescent="0.2"/>
    <row r="41198" ht="12.75" hidden="1" customHeight="1" x14ac:dyDescent="0.2"/>
    <row r="41199" ht="12.75" hidden="1" customHeight="1" x14ac:dyDescent="0.2"/>
    <row r="41200" ht="12.75" hidden="1" customHeight="1" x14ac:dyDescent="0.2"/>
    <row r="41201" ht="12.75" hidden="1" customHeight="1" x14ac:dyDescent="0.2"/>
    <row r="41202" ht="12.75" hidden="1" customHeight="1" x14ac:dyDescent="0.2"/>
    <row r="41203" ht="12.75" hidden="1" customHeight="1" x14ac:dyDescent="0.2"/>
    <row r="41204" ht="12.75" hidden="1" customHeight="1" x14ac:dyDescent="0.2"/>
    <row r="41205" ht="12.75" hidden="1" customHeight="1" x14ac:dyDescent="0.2"/>
    <row r="41206" ht="12.75" hidden="1" customHeight="1" x14ac:dyDescent="0.2"/>
    <row r="41207" ht="12.75" hidden="1" customHeight="1" x14ac:dyDescent="0.2"/>
    <row r="41208" ht="12.75" hidden="1" customHeight="1" x14ac:dyDescent="0.2"/>
    <row r="41209" ht="12.75" hidden="1" customHeight="1" x14ac:dyDescent="0.2"/>
    <row r="41210" ht="12.75" hidden="1" customHeight="1" x14ac:dyDescent="0.2"/>
    <row r="41211" ht="12.75" hidden="1" customHeight="1" x14ac:dyDescent="0.2"/>
    <row r="41212" ht="12.75" hidden="1" customHeight="1" x14ac:dyDescent="0.2"/>
    <row r="41213" ht="12.75" hidden="1" customHeight="1" x14ac:dyDescent="0.2"/>
    <row r="41214" ht="12.75" hidden="1" customHeight="1" x14ac:dyDescent="0.2"/>
    <row r="41215" ht="12.75" hidden="1" customHeight="1" x14ac:dyDescent="0.2"/>
    <row r="41216" ht="12.75" hidden="1" customHeight="1" x14ac:dyDescent="0.2"/>
    <row r="41217" ht="12.75" hidden="1" customHeight="1" x14ac:dyDescent="0.2"/>
    <row r="41218" ht="12.75" hidden="1" customHeight="1" x14ac:dyDescent="0.2"/>
    <row r="41219" ht="12.75" hidden="1" customHeight="1" x14ac:dyDescent="0.2"/>
    <row r="41220" ht="12.75" hidden="1" customHeight="1" x14ac:dyDescent="0.2"/>
    <row r="41221" ht="12.75" hidden="1" customHeight="1" x14ac:dyDescent="0.2"/>
    <row r="41222" ht="12.75" hidden="1" customHeight="1" x14ac:dyDescent="0.2"/>
    <row r="41223" ht="12.75" hidden="1" customHeight="1" x14ac:dyDescent="0.2"/>
    <row r="41224" ht="12.75" hidden="1" customHeight="1" x14ac:dyDescent="0.2"/>
    <row r="41225" ht="12.75" hidden="1" customHeight="1" x14ac:dyDescent="0.2"/>
    <row r="41226" ht="12.75" hidden="1" customHeight="1" x14ac:dyDescent="0.2"/>
    <row r="41227" ht="12.75" hidden="1" customHeight="1" x14ac:dyDescent="0.2"/>
    <row r="41228" ht="12.75" hidden="1" customHeight="1" x14ac:dyDescent="0.2"/>
    <row r="41229" ht="12.75" hidden="1" customHeight="1" x14ac:dyDescent="0.2"/>
    <row r="41230" ht="12.75" hidden="1" customHeight="1" x14ac:dyDescent="0.2"/>
    <row r="41231" ht="12.75" hidden="1" customHeight="1" x14ac:dyDescent="0.2"/>
    <row r="41232" ht="12.75" hidden="1" customHeight="1" x14ac:dyDescent="0.2"/>
    <row r="41233" ht="12.75" hidden="1" customHeight="1" x14ac:dyDescent="0.2"/>
    <row r="41234" ht="12.75" hidden="1" customHeight="1" x14ac:dyDescent="0.2"/>
    <row r="41235" ht="12.75" hidden="1" customHeight="1" x14ac:dyDescent="0.2"/>
    <row r="41236" ht="12.75" hidden="1" customHeight="1" x14ac:dyDescent="0.2"/>
    <row r="41237" ht="12.75" hidden="1" customHeight="1" x14ac:dyDescent="0.2"/>
    <row r="41238" ht="12.75" hidden="1" customHeight="1" x14ac:dyDescent="0.2"/>
    <row r="41239" ht="12.75" hidden="1" customHeight="1" x14ac:dyDescent="0.2"/>
    <row r="41240" ht="12.75" hidden="1" customHeight="1" x14ac:dyDescent="0.2"/>
    <row r="41241" ht="12.75" hidden="1" customHeight="1" x14ac:dyDescent="0.2"/>
    <row r="41242" ht="12.75" hidden="1" customHeight="1" x14ac:dyDescent="0.2"/>
    <row r="41243" ht="12.75" hidden="1" customHeight="1" x14ac:dyDescent="0.2"/>
    <row r="41244" ht="12.75" hidden="1" customHeight="1" x14ac:dyDescent="0.2"/>
    <row r="41245" ht="12.75" hidden="1" customHeight="1" x14ac:dyDescent="0.2"/>
    <row r="41246" ht="12.75" hidden="1" customHeight="1" x14ac:dyDescent="0.2"/>
    <row r="41247" ht="12.75" hidden="1" customHeight="1" x14ac:dyDescent="0.2"/>
    <row r="41248" ht="12.75" hidden="1" customHeight="1" x14ac:dyDescent="0.2"/>
    <row r="41249" ht="12.75" hidden="1" customHeight="1" x14ac:dyDescent="0.2"/>
    <row r="41250" ht="12.75" hidden="1" customHeight="1" x14ac:dyDescent="0.2"/>
    <row r="41251" ht="12.75" hidden="1" customHeight="1" x14ac:dyDescent="0.2"/>
    <row r="41252" ht="12.75" hidden="1" customHeight="1" x14ac:dyDescent="0.2"/>
    <row r="41253" ht="12.75" hidden="1" customHeight="1" x14ac:dyDescent="0.2"/>
    <row r="41254" ht="12.75" hidden="1" customHeight="1" x14ac:dyDescent="0.2"/>
    <row r="41255" ht="12.75" hidden="1" customHeight="1" x14ac:dyDescent="0.2"/>
    <row r="41256" ht="12.75" hidden="1" customHeight="1" x14ac:dyDescent="0.2"/>
    <row r="41257" ht="12.75" hidden="1" customHeight="1" x14ac:dyDescent="0.2"/>
    <row r="41258" ht="12.75" hidden="1" customHeight="1" x14ac:dyDescent="0.2"/>
    <row r="41259" ht="12.75" hidden="1" customHeight="1" x14ac:dyDescent="0.2"/>
    <row r="41260" ht="12.75" hidden="1" customHeight="1" x14ac:dyDescent="0.2"/>
    <row r="41261" ht="12.75" hidden="1" customHeight="1" x14ac:dyDescent="0.2"/>
    <row r="41262" ht="12.75" hidden="1" customHeight="1" x14ac:dyDescent="0.2"/>
    <row r="41263" ht="12.75" hidden="1" customHeight="1" x14ac:dyDescent="0.2"/>
    <row r="41264" ht="12.75" hidden="1" customHeight="1" x14ac:dyDescent="0.2"/>
    <row r="41265" ht="12.75" hidden="1" customHeight="1" x14ac:dyDescent="0.2"/>
    <row r="41266" ht="12.75" hidden="1" customHeight="1" x14ac:dyDescent="0.2"/>
    <row r="41267" ht="12.75" hidden="1" customHeight="1" x14ac:dyDescent="0.2"/>
    <row r="41268" ht="12.75" hidden="1" customHeight="1" x14ac:dyDescent="0.2"/>
    <row r="41269" ht="12.75" hidden="1" customHeight="1" x14ac:dyDescent="0.2"/>
    <row r="41270" ht="12.75" hidden="1" customHeight="1" x14ac:dyDescent="0.2"/>
    <row r="41271" ht="12.75" hidden="1" customHeight="1" x14ac:dyDescent="0.2"/>
    <row r="41272" ht="12.75" hidden="1" customHeight="1" x14ac:dyDescent="0.2"/>
    <row r="41273" ht="12.75" hidden="1" customHeight="1" x14ac:dyDescent="0.2"/>
    <row r="41274" ht="12.75" hidden="1" customHeight="1" x14ac:dyDescent="0.2"/>
    <row r="41275" ht="12.75" hidden="1" customHeight="1" x14ac:dyDescent="0.2"/>
    <row r="41276" ht="12.75" hidden="1" customHeight="1" x14ac:dyDescent="0.2"/>
    <row r="41277" ht="12.75" hidden="1" customHeight="1" x14ac:dyDescent="0.2"/>
    <row r="41278" ht="12.75" hidden="1" customHeight="1" x14ac:dyDescent="0.2"/>
    <row r="41279" ht="12.75" hidden="1" customHeight="1" x14ac:dyDescent="0.2"/>
    <row r="41280" ht="12.75" hidden="1" customHeight="1" x14ac:dyDescent="0.2"/>
    <row r="41281" ht="12.75" hidden="1" customHeight="1" x14ac:dyDescent="0.2"/>
    <row r="41282" ht="12.75" hidden="1" customHeight="1" x14ac:dyDescent="0.2"/>
    <row r="41283" ht="12.75" hidden="1" customHeight="1" x14ac:dyDescent="0.2"/>
    <row r="41284" ht="12.75" hidden="1" customHeight="1" x14ac:dyDescent="0.2"/>
    <row r="41285" ht="12.75" hidden="1" customHeight="1" x14ac:dyDescent="0.2"/>
    <row r="41286" ht="12.75" hidden="1" customHeight="1" x14ac:dyDescent="0.2"/>
    <row r="41287" ht="12.75" hidden="1" customHeight="1" x14ac:dyDescent="0.2"/>
    <row r="41288" ht="12.75" hidden="1" customHeight="1" x14ac:dyDescent="0.2"/>
    <row r="41289" ht="12.75" hidden="1" customHeight="1" x14ac:dyDescent="0.2"/>
    <row r="41290" ht="12.75" hidden="1" customHeight="1" x14ac:dyDescent="0.2"/>
    <row r="41291" ht="12.75" hidden="1" customHeight="1" x14ac:dyDescent="0.2"/>
    <row r="41292" ht="12.75" hidden="1" customHeight="1" x14ac:dyDescent="0.2"/>
    <row r="41293" ht="12.75" hidden="1" customHeight="1" x14ac:dyDescent="0.2"/>
    <row r="41294" ht="12.75" hidden="1" customHeight="1" x14ac:dyDescent="0.2"/>
    <row r="41295" ht="12.75" hidden="1" customHeight="1" x14ac:dyDescent="0.2"/>
    <row r="41296" ht="12.75" hidden="1" customHeight="1" x14ac:dyDescent="0.2"/>
    <row r="41297" ht="12.75" hidden="1" customHeight="1" x14ac:dyDescent="0.2"/>
    <row r="41298" ht="12.75" hidden="1" customHeight="1" x14ac:dyDescent="0.2"/>
    <row r="41299" ht="12.75" hidden="1" customHeight="1" x14ac:dyDescent="0.2"/>
    <row r="41300" ht="12.75" hidden="1" customHeight="1" x14ac:dyDescent="0.2"/>
    <row r="41301" ht="12.75" hidden="1" customHeight="1" x14ac:dyDescent="0.2"/>
    <row r="41302" ht="12.75" hidden="1" customHeight="1" x14ac:dyDescent="0.2"/>
    <row r="41303" ht="12.75" hidden="1" customHeight="1" x14ac:dyDescent="0.2"/>
    <row r="41304" ht="12.75" hidden="1" customHeight="1" x14ac:dyDescent="0.2"/>
    <row r="41305" ht="12.75" hidden="1" customHeight="1" x14ac:dyDescent="0.2"/>
    <row r="41306" ht="12.75" hidden="1" customHeight="1" x14ac:dyDescent="0.2"/>
    <row r="41307" ht="12.75" hidden="1" customHeight="1" x14ac:dyDescent="0.2"/>
    <row r="41308" ht="12.75" hidden="1" customHeight="1" x14ac:dyDescent="0.2"/>
    <row r="41309" ht="12.75" hidden="1" customHeight="1" x14ac:dyDescent="0.2"/>
    <row r="41310" ht="12.75" hidden="1" customHeight="1" x14ac:dyDescent="0.2"/>
    <row r="41311" ht="12.75" hidden="1" customHeight="1" x14ac:dyDescent="0.2"/>
    <row r="41312" ht="12.75" hidden="1" customHeight="1" x14ac:dyDescent="0.2"/>
    <row r="41313" ht="12.75" hidden="1" customHeight="1" x14ac:dyDescent="0.2"/>
    <row r="41314" ht="12.75" hidden="1" customHeight="1" x14ac:dyDescent="0.2"/>
    <row r="41315" ht="12.75" hidden="1" customHeight="1" x14ac:dyDescent="0.2"/>
    <row r="41316" ht="12.75" hidden="1" customHeight="1" x14ac:dyDescent="0.2"/>
    <row r="41317" ht="12.75" hidden="1" customHeight="1" x14ac:dyDescent="0.2"/>
    <row r="41318" ht="12.75" hidden="1" customHeight="1" x14ac:dyDescent="0.2"/>
    <row r="41319" ht="12.75" hidden="1" customHeight="1" x14ac:dyDescent="0.2"/>
    <row r="41320" ht="12.75" hidden="1" customHeight="1" x14ac:dyDescent="0.2"/>
    <row r="41321" ht="12.75" hidden="1" customHeight="1" x14ac:dyDescent="0.2"/>
    <row r="41322" ht="12.75" hidden="1" customHeight="1" x14ac:dyDescent="0.2"/>
    <row r="41323" ht="12.75" hidden="1" customHeight="1" x14ac:dyDescent="0.2"/>
    <row r="41324" ht="12.75" hidden="1" customHeight="1" x14ac:dyDescent="0.2"/>
    <row r="41325" ht="12.75" hidden="1" customHeight="1" x14ac:dyDescent="0.2"/>
    <row r="41326" ht="12.75" hidden="1" customHeight="1" x14ac:dyDescent="0.2"/>
    <row r="41327" ht="12.75" hidden="1" customHeight="1" x14ac:dyDescent="0.2"/>
    <row r="41328" ht="12.75" hidden="1" customHeight="1" x14ac:dyDescent="0.2"/>
    <row r="41329" ht="12.75" hidden="1" customHeight="1" x14ac:dyDescent="0.2"/>
    <row r="41330" ht="12.75" hidden="1" customHeight="1" x14ac:dyDescent="0.2"/>
    <row r="41331" ht="12.75" hidden="1" customHeight="1" x14ac:dyDescent="0.2"/>
    <row r="41332" ht="12.75" hidden="1" customHeight="1" x14ac:dyDescent="0.2"/>
    <row r="41333" ht="12.75" hidden="1" customHeight="1" x14ac:dyDescent="0.2"/>
    <row r="41334" ht="12.75" hidden="1" customHeight="1" x14ac:dyDescent="0.2"/>
    <row r="41335" ht="12.75" hidden="1" customHeight="1" x14ac:dyDescent="0.2"/>
    <row r="41336" ht="12.75" hidden="1" customHeight="1" x14ac:dyDescent="0.2"/>
    <row r="41337" ht="12.75" hidden="1" customHeight="1" x14ac:dyDescent="0.2"/>
    <row r="41338" ht="12.75" hidden="1" customHeight="1" x14ac:dyDescent="0.2"/>
    <row r="41339" ht="12.75" hidden="1" customHeight="1" x14ac:dyDescent="0.2"/>
    <row r="41340" ht="12.75" hidden="1" customHeight="1" x14ac:dyDescent="0.2"/>
    <row r="41341" ht="12.75" hidden="1" customHeight="1" x14ac:dyDescent="0.2"/>
    <row r="41342" ht="12.75" hidden="1" customHeight="1" x14ac:dyDescent="0.2"/>
    <row r="41343" ht="12.75" hidden="1" customHeight="1" x14ac:dyDescent="0.2"/>
    <row r="41344" ht="12.75" hidden="1" customHeight="1" x14ac:dyDescent="0.2"/>
    <row r="41345" ht="12.75" hidden="1" customHeight="1" x14ac:dyDescent="0.2"/>
    <row r="41346" ht="12.75" hidden="1" customHeight="1" x14ac:dyDescent="0.2"/>
    <row r="41347" ht="12.75" hidden="1" customHeight="1" x14ac:dyDescent="0.2"/>
    <row r="41348" ht="12.75" hidden="1" customHeight="1" x14ac:dyDescent="0.2"/>
    <row r="41349" ht="12.75" hidden="1" customHeight="1" x14ac:dyDescent="0.2"/>
    <row r="41350" ht="12.75" hidden="1" customHeight="1" x14ac:dyDescent="0.2"/>
    <row r="41351" ht="12.75" hidden="1" customHeight="1" x14ac:dyDescent="0.2"/>
    <row r="41352" ht="12.75" hidden="1" customHeight="1" x14ac:dyDescent="0.2"/>
    <row r="41353" ht="12.75" hidden="1" customHeight="1" x14ac:dyDescent="0.2"/>
    <row r="41354" ht="12.75" hidden="1" customHeight="1" x14ac:dyDescent="0.2"/>
    <row r="41355" ht="12.75" hidden="1" customHeight="1" x14ac:dyDescent="0.2"/>
    <row r="41356" ht="12.75" hidden="1" customHeight="1" x14ac:dyDescent="0.2"/>
    <row r="41357" ht="12.75" hidden="1" customHeight="1" x14ac:dyDescent="0.2"/>
    <row r="41358" ht="12.75" hidden="1" customHeight="1" x14ac:dyDescent="0.2"/>
    <row r="41359" ht="12.75" hidden="1" customHeight="1" x14ac:dyDescent="0.2"/>
    <row r="41360" ht="12.75" hidden="1" customHeight="1" x14ac:dyDescent="0.2"/>
    <row r="41361" ht="12.75" hidden="1" customHeight="1" x14ac:dyDescent="0.2"/>
    <row r="41362" ht="12.75" hidden="1" customHeight="1" x14ac:dyDescent="0.2"/>
    <row r="41363" ht="12.75" hidden="1" customHeight="1" x14ac:dyDescent="0.2"/>
    <row r="41364" ht="12.75" hidden="1" customHeight="1" x14ac:dyDescent="0.2"/>
    <row r="41365" ht="12.75" hidden="1" customHeight="1" x14ac:dyDescent="0.2"/>
    <row r="41366" ht="12.75" hidden="1" customHeight="1" x14ac:dyDescent="0.2"/>
    <row r="41367" ht="12.75" hidden="1" customHeight="1" x14ac:dyDescent="0.2"/>
    <row r="41368" ht="12.75" hidden="1" customHeight="1" x14ac:dyDescent="0.2"/>
    <row r="41369" ht="12.75" hidden="1" customHeight="1" x14ac:dyDescent="0.2"/>
    <row r="41370" ht="12.75" hidden="1" customHeight="1" x14ac:dyDescent="0.2"/>
    <row r="41371" ht="12.75" hidden="1" customHeight="1" x14ac:dyDescent="0.2"/>
    <row r="41372" ht="12.75" hidden="1" customHeight="1" x14ac:dyDescent="0.2"/>
    <row r="41373" ht="12.75" hidden="1" customHeight="1" x14ac:dyDescent="0.2"/>
    <row r="41374" ht="12.75" hidden="1" customHeight="1" x14ac:dyDescent="0.2"/>
    <row r="41375" ht="12.75" hidden="1" customHeight="1" x14ac:dyDescent="0.2"/>
    <row r="41376" ht="12.75" hidden="1" customHeight="1" x14ac:dyDescent="0.2"/>
    <row r="41377" ht="12.75" hidden="1" customHeight="1" x14ac:dyDescent="0.2"/>
    <row r="41378" ht="12.75" hidden="1" customHeight="1" x14ac:dyDescent="0.2"/>
    <row r="41379" ht="12.75" hidden="1" customHeight="1" x14ac:dyDescent="0.2"/>
    <row r="41380" ht="12.75" hidden="1" customHeight="1" x14ac:dyDescent="0.2"/>
    <row r="41381" ht="12.75" hidden="1" customHeight="1" x14ac:dyDescent="0.2"/>
    <row r="41382" ht="12.75" hidden="1" customHeight="1" x14ac:dyDescent="0.2"/>
    <row r="41383" ht="12.75" hidden="1" customHeight="1" x14ac:dyDescent="0.2"/>
    <row r="41384" ht="12.75" hidden="1" customHeight="1" x14ac:dyDescent="0.2"/>
    <row r="41385" ht="12.75" hidden="1" customHeight="1" x14ac:dyDescent="0.2"/>
    <row r="41386" ht="12.75" hidden="1" customHeight="1" x14ac:dyDescent="0.2"/>
    <row r="41387" ht="12.75" hidden="1" customHeight="1" x14ac:dyDescent="0.2"/>
    <row r="41388" ht="12.75" hidden="1" customHeight="1" x14ac:dyDescent="0.2"/>
    <row r="41389" ht="12.75" hidden="1" customHeight="1" x14ac:dyDescent="0.2"/>
    <row r="41390" ht="12.75" hidden="1" customHeight="1" x14ac:dyDescent="0.2"/>
    <row r="41391" ht="12.75" hidden="1" customHeight="1" x14ac:dyDescent="0.2"/>
    <row r="41392" ht="12.75" hidden="1" customHeight="1" x14ac:dyDescent="0.2"/>
    <row r="41393" ht="12.75" hidden="1" customHeight="1" x14ac:dyDescent="0.2"/>
    <row r="41394" ht="12.75" hidden="1" customHeight="1" x14ac:dyDescent="0.2"/>
    <row r="41395" ht="12.75" hidden="1" customHeight="1" x14ac:dyDescent="0.2"/>
    <row r="41396" ht="12.75" hidden="1" customHeight="1" x14ac:dyDescent="0.2"/>
    <row r="41397" ht="12.75" hidden="1" customHeight="1" x14ac:dyDescent="0.2"/>
    <row r="41398" ht="12.75" hidden="1" customHeight="1" x14ac:dyDescent="0.2"/>
    <row r="41399" ht="12.75" hidden="1" customHeight="1" x14ac:dyDescent="0.2"/>
    <row r="41400" ht="12.75" hidden="1" customHeight="1" x14ac:dyDescent="0.2"/>
    <row r="41401" ht="12.75" hidden="1" customHeight="1" x14ac:dyDescent="0.2"/>
    <row r="41402" ht="12.75" hidden="1" customHeight="1" x14ac:dyDescent="0.2"/>
    <row r="41403" ht="12.75" hidden="1" customHeight="1" x14ac:dyDescent="0.2"/>
    <row r="41404" ht="12.75" hidden="1" customHeight="1" x14ac:dyDescent="0.2"/>
    <row r="41405" ht="12.75" hidden="1" customHeight="1" x14ac:dyDescent="0.2"/>
    <row r="41406" ht="12.75" hidden="1" customHeight="1" x14ac:dyDescent="0.2"/>
    <row r="41407" ht="12.75" hidden="1" customHeight="1" x14ac:dyDescent="0.2"/>
    <row r="41408" ht="12.75" hidden="1" customHeight="1" x14ac:dyDescent="0.2"/>
    <row r="41409" ht="12.75" hidden="1" customHeight="1" x14ac:dyDescent="0.2"/>
    <row r="41410" ht="12.75" hidden="1" customHeight="1" x14ac:dyDescent="0.2"/>
    <row r="41411" ht="12.75" hidden="1" customHeight="1" x14ac:dyDescent="0.2"/>
    <row r="41412" ht="12.75" hidden="1" customHeight="1" x14ac:dyDescent="0.2"/>
    <row r="41413" ht="12.75" hidden="1" customHeight="1" x14ac:dyDescent="0.2"/>
    <row r="41414" ht="12.75" hidden="1" customHeight="1" x14ac:dyDescent="0.2"/>
    <row r="41415" ht="12.75" hidden="1" customHeight="1" x14ac:dyDescent="0.2"/>
    <row r="41416" ht="12.75" hidden="1" customHeight="1" x14ac:dyDescent="0.2"/>
    <row r="41417" ht="12.75" hidden="1" customHeight="1" x14ac:dyDescent="0.2"/>
    <row r="41418" ht="12.75" hidden="1" customHeight="1" x14ac:dyDescent="0.2"/>
    <row r="41419" ht="12.75" hidden="1" customHeight="1" x14ac:dyDescent="0.2"/>
    <row r="41420" ht="12.75" hidden="1" customHeight="1" x14ac:dyDescent="0.2"/>
    <row r="41421" ht="12.75" hidden="1" customHeight="1" x14ac:dyDescent="0.2"/>
    <row r="41422" ht="12.75" hidden="1" customHeight="1" x14ac:dyDescent="0.2"/>
    <row r="41423" ht="12.75" hidden="1" customHeight="1" x14ac:dyDescent="0.2"/>
    <row r="41424" ht="12.75" hidden="1" customHeight="1" x14ac:dyDescent="0.2"/>
    <row r="41425" ht="12.75" hidden="1" customHeight="1" x14ac:dyDescent="0.2"/>
    <row r="41426" ht="12.75" hidden="1" customHeight="1" x14ac:dyDescent="0.2"/>
    <row r="41427" ht="12.75" hidden="1" customHeight="1" x14ac:dyDescent="0.2"/>
    <row r="41428" ht="12.75" hidden="1" customHeight="1" x14ac:dyDescent="0.2"/>
    <row r="41429" ht="12.75" hidden="1" customHeight="1" x14ac:dyDescent="0.2"/>
    <row r="41430" ht="12.75" hidden="1" customHeight="1" x14ac:dyDescent="0.2"/>
    <row r="41431" ht="12.75" hidden="1" customHeight="1" x14ac:dyDescent="0.2"/>
    <row r="41432" ht="12.75" hidden="1" customHeight="1" x14ac:dyDescent="0.2"/>
    <row r="41433" ht="12.75" hidden="1" customHeight="1" x14ac:dyDescent="0.2"/>
    <row r="41434" ht="12.75" hidden="1" customHeight="1" x14ac:dyDescent="0.2"/>
    <row r="41435" ht="12.75" hidden="1" customHeight="1" x14ac:dyDescent="0.2"/>
    <row r="41436" ht="12.75" hidden="1" customHeight="1" x14ac:dyDescent="0.2"/>
    <row r="41437" ht="12.75" hidden="1" customHeight="1" x14ac:dyDescent="0.2"/>
    <row r="41438" ht="12.75" hidden="1" customHeight="1" x14ac:dyDescent="0.2"/>
    <row r="41439" ht="12.75" hidden="1" customHeight="1" x14ac:dyDescent="0.2"/>
    <row r="41440" ht="12.75" hidden="1" customHeight="1" x14ac:dyDescent="0.2"/>
    <row r="41441" ht="12.75" hidden="1" customHeight="1" x14ac:dyDescent="0.2"/>
    <row r="41442" ht="12.75" hidden="1" customHeight="1" x14ac:dyDescent="0.2"/>
    <row r="41443" ht="12.75" hidden="1" customHeight="1" x14ac:dyDescent="0.2"/>
    <row r="41444" ht="12.75" hidden="1" customHeight="1" x14ac:dyDescent="0.2"/>
    <row r="41445" ht="12.75" hidden="1" customHeight="1" x14ac:dyDescent="0.2"/>
    <row r="41446" ht="12.75" hidden="1" customHeight="1" x14ac:dyDescent="0.2"/>
    <row r="41447" ht="12.75" hidden="1" customHeight="1" x14ac:dyDescent="0.2"/>
    <row r="41448" ht="12.75" hidden="1" customHeight="1" x14ac:dyDescent="0.2"/>
    <row r="41449" ht="12.75" hidden="1" customHeight="1" x14ac:dyDescent="0.2"/>
    <row r="41450" ht="12.75" hidden="1" customHeight="1" x14ac:dyDescent="0.2"/>
    <row r="41451" ht="12.75" hidden="1" customHeight="1" x14ac:dyDescent="0.2"/>
    <row r="41452" ht="12.75" hidden="1" customHeight="1" x14ac:dyDescent="0.2"/>
    <row r="41453" ht="12.75" hidden="1" customHeight="1" x14ac:dyDescent="0.2"/>
    <row r="41454" ht="12.75" hidden="1" customHeight="1" x14ac:dyDescent="0.2"/>
    <row r="41455" ht="12.75" hidden="1" customHeight="1" x14ac:dyDescent="0.2"/>
    <row r="41456" ht="12.75" hidden="1" customHeight="1" x14ac:dyDescent="0.2"/>
    <row r="41457" ht="12.75" hidden="1" customHeight="1" x14ac:dyDescent="0.2"/>
    <row r="41458" ht="12.75" hidden="1" customHeight="1" x14ac:dyDescent="0.2"/>
    <row r="41459" ht="12.75" hidden="1" customHeight="1" x14ac:dyDescent="0.2"/>
    <row r="41460" ht="12.75" hidden="1" customHeight="1" x14ac:dyDescent="0.2"/>
    <row r="41461" ht="12.75" hidden="1" customHeight="1" x14ac:dyDescent="0.2"/>
    <row r="41462" ht="12.75" hidden="1" customHeight="1" x14ac:dyDescent="0.2"/>
    <row r="41463" ht="12.75" hidden="1" customHeight="1" x14ac:dyDescent="0.2"/>
    <row r="41464" ht="12.75" hidden="1" customHeight="1" x14ac:dyDescent="0.2"/>
    <row r="41465" ht="12.75" hidden="1" customHeight="1" x14ac:dyDescent="0.2"/>
    <row r="41466" ht="12.75" hidden="1" customHeight="1" x14ac:dyDescent="0.2"/>
    <row r="41467" ht="12.75" hidden="1" customHeight="1" x14ac:dyDescent="0.2"/>
    <row r="41468" ht="12.75" hidden="1" customHeight="1" x14ac:dyDescent="0.2"/>
    <row r="41469" ht="12.75" hidden="1" customHeight="1" x14ac:dyDescent="0.2"/>
    <row r="41470" ht="12.75" hidden="1" customHeight="1" x14ac:dyDescent="0.2"/>
    <row r="41471" ht="12.75" hidden="1" customHeight="1" x14ac:dyDescent="0.2"/>
    <row r="41472" ht="12.75" hidden="1" customHeight="1" x14ac:dyDescent="0.2"/>
    <row r="41473" ht="12.75" hidden="1" customHeight="1" x14ac:dyDescent="0.2"/>
    <row r="41474" ht="12.75" hidden="1" customHeight="1" x14ac:dyDescent="0.2"/>
    <row r="41475" ht="12.75" hidden="1" customHeight="1" x14ac:dyDescent="0.2"/>
    <row r="41476" ht="12.75" hidden="1" customHeight="1" x14ac:dyDescent="0.2"/>
    <row r="41477" ht="12.75" hidden="1" customHeight="1" x14ac:dyDescent="0.2"/>
    <row r="41478" ht="12.75" hidden="1" customHeight="1" x14ac:dyDescent="0.2"/>
    <row r="41479" ht="12.75" hidden="1" customHeight="1" x14ac:dyDescent="0.2"/>
    <row r="41480" ht="12.75" hidden="1" customHeight="1" x14ac:dyDescent="0.2"/>
    <row r="41481" ht="12.75" hidden="1" customHeight="1" x14ac:dyDescent="0.2"/>
    <row r="41482" ht="12.75" hidden="1" customHeight="1" x14ac:dyDescent="0.2"/>
    <row r="41483" ht="12.75" hidden="1" customHeight="1" x14ac:dyDescent="0.2"/>
    <row r="41484" ht="12.75" hidden="1" customHeight="1" x14ac:dyDescent="0.2"/>
    <row r="41485" ht="12.75" hidden="1" customHeight="1" x14ac:dyDescent="0.2"/>
    <row r="41486" ht="12.75" hidden="1" customHeight="1" x14ac:dyDescent="0.2"/>
    <row r="41487" ht="12.75" hidden="1" customHeight="1" x14ac:dyDescent="0.2"/>
    <row r="41488" ht="12.75" hidden="1" customHeight="1" x14ac:dyDescent="0.2"/>
    <row r="41489" ht="12.75" hidden="1" customHeight="1" x14ac:dyDescent="0.2"/>
    <row r="41490" ht="12.75" hidden="1" customHeight="1" x14ac:dyDescent="0.2"/>
    <row r="41491" ht="12.75" hidden="1" customHeight="1" x14ac:dyDescent="0.2"/>
    <row r="41492" ht="12.75" hidden="1" customHeight="1" x14ac:dyDescent="0.2"/>
    <row r="41493" ht="12.75" hidden="1" customHeight="1" x14ac:dyDescent="0.2"/>
    <row r="41494" ht="12.75" hidden="1" customHeight="1" x14ac:dyDescent="0.2"/>
    <row r="41495" ht="12.75" hidden="1" customHeight="1" x14ac:dyDescent="0.2"/>
    <row r="41496" ht="12.75" hidden="1" customHeight="1" x14ac:dyDescent="0.2"/>
    <row r="41497" ht="12.75" hidden="1" customHeight="1" x14ac:dyDescent="0.2"/>
    <row r="41498" ht="12.75" hidden="1" customHeight="1" x14ac:dyDescent="0.2"/>
    <row r="41499" ht="12.75" hidden="1" customHeight="1" x14ac:dyDescent="0.2"/>
    <row r="41500" ht="12.75" hidden="1" customHeight="1" x14ac:dyDescent="0.2"/>
    <row r="41501" ht="12.75" hidden="1" customHeight="1" x14ac:dyDescent="0.2"/>
    <row r="41502" ht="12.75" hidden="1" customHeight="1" x14ac:dyDescent="0.2"/>
    <row r="41503" ht="12.75" hidden="1" customHeight="1" x14ac:dyDescent="0.2"/>
    <row r="41504" ht="12.75" hidden="1" customHeight="1" x14ac:dyDescent="0.2"/>
    <row r="41505" ht="12.75" hidden="1" customHeight="1" x14ac:dyDescent="0.2"/>
    <row r="41506" ht="12.75" hidden="1" customHeight="1" x14ac:dyDescent="0.2"/>
    <row r="41507" ht="12.75" hidden="1" customHeight="1" x14ac:dyDescent="0.2"/>
    <row r="41508" ht="12.75" hidden="1" customHeight="1" x14ac:dyDescent="0.2"/>
    <row r="41509" ht="12.75" hidden="1" customHeight="1" x14ac:dyDescent="0.2"/>
    <row r="41510" ht="12.75" hidden="1" customHeight="1" x14ac:dyDescent="0.2"/>
    <row r="41511" ht="12.75" hidden="1" customHeight="1" x14ac:dyDescent="0.2"/>
    <row r="41512" ht="12.75" hidden="1" customHeight="1" x14ac:dyDescent="0.2"/>
    <row r="41513" ht="12.75" hidden="1" customHeight="1" x14ac:dyDescent="0.2"/>
    <row r="41514" ht="12.75" hidden="1" customHeight="1" x14ac:dyDescent="0.2"/>
    <row r="41515" ht="12.75" hidden="1" customHeight="1" x14ac:dyDescent="0.2"/>
    <row r="41516" ht="12.75" hidden="1" customHeight="1" x14ac:dyDescent="0.2"/>
    <row r="41517" ht="12.75" hidden="1" customHeight="1" x14ac:dyDescent="0.2"/>
    <row r="41518" ht="12.75" hidden="1" customHeight="1" x14ac:dyDescent="0.2"/>
    <row r="41519" ht="12.75" hidden="1" customHeight="1" x14ac:dyDescent="0.2"/>
    <row r="41520" ht="12.75" hidden="1" customHeight="1" x14ac:dyDescent="0.2"/>
    <row r="41521" ht="12.75" hidden="1" customHeight="1" x14ac:dyDescent="0.2"/>
    <row r="41522" ht="12.75" hidden="1" customHeight="1" x14ac:dyDescent="0.2"/>
    <row r="41523" ht="12.75" hidden="1" customHeight="1" x14ac:dyDescent="0.2"/>
    <row r="41524" ht="12.75" hidden="1" customHeight="1" x14ac:dyDescent="0.2"/>
    <row r="41525" ht="12.75" hidden="1" customHeight="1" x14ac:dyDescent="0.2"/>
    <row r="41526" ht="12.75" hidden="1" customHeight="1" x14ac:dyDescent="0.2"/>
    <row r="41527" ht="12.75" hidden="1" customHeight="1" x14ac:dyDescent="0.2"/>
    <row r="41528" ht="12.75" hidden="1" customHeight="1" x14ac:dyDescent="0.2"/>
    <row r="41529" ht="12.75" hidden="1" customHeight="1" x14ac:dyDescent="0.2"/>
    <row r="41530" ht="12.75" hidden="1" customHeight="1" x14ac:dyDescent="0.2"/>
    <row r="41531" ht="12.75" hidden="1" customHeight="1" x14ac:dyDescent="0.2"/>
    <row r="41532" ht="12.75" hidden="1" customHeight="1" x14ac:dyDescent="0.2"/>
    <row r="41533" ht="12.75" hidden="1" customHeight="1" x14ac:dyDescent="0.2"/>
    <row r="41534" ht="12.75" hidden="1" customHeight="1" x14ac:dyDescent="0.2"/>
    <row r="41535" ht="12.75" hidden="1" customHeight="1" x14ac:dyDescent="0.2"/>
    <row r="41536" ht="12.75" hidden="1" customHeight="1" x14ac:dyDescent="0.2"/>
    <row r="41537" ht="12.75" hidden="1" customHeight="1" x14ac:dyDescent="0.2"/>
    <row r="41538" ht="12.75" hidden="1" customHeight="1" x14ac:dyDescent="0.2"/>
    <row r="41539" ht="12.75" hidden="1" customHeight="1" x14ac:dyDescent="0.2"/>
    <row r="41540" ht="12.75" hidden="1" customHeight="1" x14ac:dyDescent="0.2"/>
    <row r="41541" ht="12.75" hidden="1" customHeight="1" x14ac:dyDescent="0.2"/>
    <row r="41542" ht="12.75" hidden="1" customHeight="1" x14ac:dyDescent="0.2"/>
    <row r="41543" ht="12.75" hidden="1" customHeight="1" x14ac:dyDescent="0.2"/>
    <row r="41544" ht="12.75" hidden="1" customHeight="1" x14ac:dyDescent="0.2"/>
    <row r="41545" ht="12.75" hidden="1" customHeight="1" x14ac:dyDescent="0.2"/>
    <row r="41546" ht="12.75" hidden="1" customHeight="1" x14ac:dyDescent="0.2"/>
    <row r="41547" ht="12.75" hidden="1" customHeight="1" x14ac:dyDescent="0.2"/>
    <row r="41548" ht="12.75" hidden="1" customHeight="1" x14ac:dyDescent="0.2"/>
    <row r="41549" ht="12.75" hidden="1" customHeight="1" x14ac:dyDescent="0.2"/>
    <row r="41550" ht="12.75" hidden="1" customHeight="1" x14ac:dyDescent="0.2"/>
    <row r="41551" ht="12.75" hidden="1" customHeight="1" x14ac:dyDescent="0.2"/>
    <row r="41552" ht="12.75" hidden="1" customHeight="1" x14ac:dyDescent="0.2"/>
    <row r="41553" ht="12.75" hidden="1" customHeight="1" x14ac:dyDescent="0.2"/>
    <row r="41554" ht="12.75" hidden="1" customHeight="1" x14ac:dyDescent="0.2"/>
    <row r="41555" ht="12.75" hidden="1" customHeight="1" x14ac:dyDescent="0.2"/>
    <row r="41556" ht="12.75" hidden="1" customHeight="1" x14ac:dyDescent="0.2"/>
    <row r="41557" ht="12.75" hidden="1" customHeight="1" x14ac:dyDescent="0.2"/>
    <row r="41558" ht="12.75" hidden="1" customHeight="1" x14ac:dyDescent="0.2"/>
    <row r="41559" ht="12.75" hidden="1" customHeight="1" x14ac:dyDescent="0.2"/>
    <row r="41560" ht="12.75" hidden="1" customHeight="1" x14ac:dyDescent="0.2"/>
    <row r="41561" ht="12.75" hidden="1" customHeight="1" x14ac:dyDescent="0.2"/>
    <row r="41562" ht="12.75" hidden="1" customHeight="1" x14ac:dyDescent="0.2"/>
    <row r="41563" ht="12.75" hidden="1" customHeight="1" x14ac:dyDescent="0.2"/>
    <row r="41564" ht="12.75" hidden="1" customHeight="1" x14ac:dyDescent="0.2"/>
    <row r="41565" ht="12.75" hidden="1" customHeight="1" x14ac:dyDescent="0.2"/>
    <row r="41566" ht="12.75" hidden="1" customHeight="1" x14ac:dyDescent="0.2"/>
    <row r="41567" ht="12.75" hidden="1" customHeight="1" x14ac:dyDescent="0.2"/>
    <row r="41568" ht="12.75" hidden="1" customHeight="1" x14ac:dyDescent="0.2"/>
    <row r="41569" ht="12.75" hidden="1" customHeight="1" x14ac:dyDescent="0.2"/>
    <row r="41570" ht="12.75" hidden="1" customHeight="1" x14ac:dyDescent="0.2"/>
    <row r="41571" ht="12.75" hidden="1" customHeight="1" x14ac:dyDescent="0.2"/>
    <row r="41572" ht="12.75" hidden="1" customHeight="1" x14ac:dyDescent="0.2"/>
    <row r="41573" ht="12.75" hidden="1" customHeight="1" x14ac:dyDescent="0.2"/>
    <row r="41574" ht="12.75" hidden="1" customHeight="1" x14ac:dyDescent="0.2"/>
    <row r="41575" ht="12.75" hidden="1" customHeight="1" x14ac:dyDescent="0.2"/>
    <row r="41576" ht="12.75" hidden="1" customHeight="1" x14ac:dyDescent="0.2"/>
    <row r="41577" ht="12.75" hidden="1" customHeight="1" x14ac:dyDescent="0.2"/>
    <row r="41578" ht="12.75" hidden="1" customHeight="1" x14ac:dyDescent="0.2"/>
    <row r="41579" ht="12.75" hidden="1" customHeight="1" x14ac:dyDescent="0.2"/>
    <row r="41580" ht="12.75" hidden="1" customHeight="1" x14ac:dyDescent="0.2"/>
    <row r="41581" ht="12.75" hidden="1" customHeight="1" x14ac:dyDescent="0.2"/>
    <row r="41582" ht="12.75" hidden="1" customHeight="1" x14ac:dyDescent="0.2"/>
    <row r="41583" ht="12.75" hidden="1" customHeight="1" x14ac:dyDescent="0.2"/>
    <row r="41584" ht="12.75" hidden="1" customHeight="1" x14ac:dyDescent="0.2"/>
    <row r="41585" ht="12.75" hidden="1" customHeight="1" x14ac:dyDescent="0.2"/>
    <row r="41586" ht="12.75" hidden="1" customHeight="1" x14ac:dyDescent="0.2"/>
    <row r="41587" ht="12.75" hidden="1" customHeight="1" x14ac:dyDescent="0.2"/>
    <row r="41588" ht="12.75" hidden="1" customHeight="1" x14ac:dyDescent="0.2"/>
    <row r="41589" ht="12.75" hidden="1" customHeight="1" x14ac:dyDescent="0.2"/>
    <row r="41590" ht="12.75" hidden="1" customHeight="1" x14ac:dyDescent="0.2"/>
    <row r="41591" ht="12.75" hidden="1" customHeight="1" x14ac:dyDescent="0.2"/>
    <row r="41592" ht="12.75" hidden="1" customHeight="1" x14ac:dyDescent="0.2"/>
    <row r="41593" ht="12.75" hidden="1" customHeight="1" x14ac:dyDescent="0.2"/>
    <row r="41594" ht="12.75" hidden="1" customHeight="1" x14ac:dyDescent="0.2"/>
    <row r="41595" ht="12.75" hidden="1" customHeight="1" x14ac:dyDescent="0.2"/>
    <row r="41596" ht="12.75" hidden="1" customHeight="1" x14ac:dyDescent="0.2"/>
    <row r="41597" ht="12.75" hidden="1" customHeight="1" x14ac:dyDescent="0.2"/>
    <row r="41598" ht="12.75" hidden="1" customHeight="1" x14ac:dyDescent="0.2"/>
    <row r="41599" ht="12.75" hidden="1" customHeight="1" x14ac:dyDescent="0.2"/>
    <row r="41600" ht="12.75" hidden="1" customHeight="1" x14ac:dyDescent="0.2"/>
    <row r="41601" ht="12.75" hidden="1" customHeight="1" x14ac:dyDescent="0.2"/>
    <row r="41602" ht="12.75" hidden="1" customHeight="1" x14ac:dyDescent="0.2"/>
    <row r="41603" ht="12.75" hidden="1" customHeight="1" x14ac:dyDescent="0.2"/>
    <row r="41604" ht="12.75" hidden="1" customHeight="1" x14ac:dyDescent="0.2"/>
    <row r="41605" ht="12.75" hidden="1" customHeight="1" x14ac:dyDescent="0.2"/>
    <row r="41606" ht="12.75" hidden="1" customHeight="1" x14ac:dyDescent="0.2"/>
    <row r="41607" ht="12.75" hidden="1" customHeight="1" x14ac:dyDescent="0.2"/>
    <row r="41608" ht="12.75" hidden="1" customHeight="1" x14ac:dyDescent="0.2"/>
    <row r="41609" ht="12.75" hidden="1" customHeight="1" x14ac:dyDescent="0.2"/>
    <row r="41610" ht="12.75" hidden="1" customHeight="1" x14ac:dyDescent="0.2"/>
    <row r="41611" ht="12.75" hidden="1" customHeight="1" x14ac:dyDescent="0.2"/>
    <row r="41612" ht="12.75" hidden="1" customHeight="1" x14ac:dyDescent="0.2"/>
    <row r="41613" ht="12.75" hidden="1" customHeight="1" x14ac:dyDescent="0.2"/>
    <row r="41614" ht="12.75" hidden="1" customHeight="1" x14ac:dyDescent="0.2"/>
    <row r="41615" ht="12.75" hidden="1" customHeight="1" x14ac:dyDescent="0.2"/>
    <row r="41616" ht="12.75" hidden="1" customHeight="1" x14ac:dyDescent="0.2"/>
    <row r="41617" ht="12.75" hidden="1" customHeight="1" x14ac:dyDescent="0.2"/>
    <row r="41618" ht="12.75" hidden="1" customHeight="1" x14ac:dyDescent="0.2"/>
    <row r="41619" ht="12.75" hidden="1" customHeight="1" x14ac:dyDescent="0.2"/>
    <row r="41620" ht="12.75" hidden="1" customHeight="1" x14ac:dyDescent="0.2"/>
    <row r="41621" ht="12.75" hidden="1" customHeight="1" x14ac:dyDescent="0.2"/>
    <row r="41622" ht="12.75" hidden="1" customHeight="1" x14ac:dyDescent="0.2"/>
    <row r="41623" ht="12.75" hidden="1" customHeight="1" x14ac:dyDescent="0.2"/>
    <row r="41624" ht="12.75" hidden="1" customHeight="1" x14ac:dyDescent="0.2"/>
    <row r="41625" ht="12.75" hidden="1" customHeight="1" x14ac:dyDescent="0.2"/>
    <row r="41626" ht="12.75" hidden="1" customHeight="1" x14ac:dyDescent="0.2"/>
    <row r="41627" ht="12.75" hidden="1" customHeight="1" x14ac:dyDescent="0.2"/>
    <row r="41628" ht="12.75" hidden="1" customHeight="1" x14ac:dyDescent="0.2"/>
    <row r="41629" ht="12.75" hidden="1" customHeight="1" x14ac:dyDescent="0.2"/>
    <row r="41630" ht="12.75" hidden="1" customHeight="1" x14ac:dyDescent="0.2"/>
    <row r="41631" ht="12.75" hidden="1" customHeight="1" x14ac:dyDescent="0.2"/>
    <row r="41632" ht="12.75" hidden="1" customHeight="1" x14ac:dyDescent="0.2"/>
    <row r="41633" ht="12.75" hidden="1" customHeight="1" x14ac:dyDescent="0.2"/>
    <row r="41634" ht="12.75" hidden="1" customHeight="1" x14ac:dyDescent="0.2"/>
    <row r="41635" ht="12.75" hidden="1" customHeight="1" x14ac:dyDescent="0.2"/>
    <row r="41636" ht="12.75" hidden="1" customHeight="1" x14ac:dyDescent="0.2"/>
    <row r="41637" ht="12.75" hidden="1" customHeight="1" x14ac:dyDescent="0.2"/>
    <row r="41638" ht="12.75" hidden="1" customHeight="1" x14ac:dyDescent="0.2"/>
    <row r="41639" ht="12.75" hidden="1" customHeight="1" x14ac:dyDescent="0.2"/>
    <row r="41640" ht="12.75" hidden="1" customHeight="1" x14ac:dyDescent="0.2"/>
    <row r="41641" ht="12.75" hidden="1" customHeight="1" x14ac:dyDescent="0.2"/>
    <row r="41642" ht="12.75" hidden="1" customHeight="1" x14ac:dyDescent="0.2"/>
    <row r="41643" ht="12.75" hidden="1" customHeight="1" x14ac:dyDescent="0.2"/>
    <row r="41644" ht="12.75" hidden="1" customHeight="1" x14ac:dyDescent="0.2"/>
    <row r="41645" ht="12.75" hidden="1" customHeight="1" x14ac:dyDescent="0.2"/>
    <row r="41646" ht="12.75" hidden="1" customHeight="1" x14ac:dyDescent="0.2"/>
    <row r="41647" ht="12.75" hidden="1" customHeight="1" x14ac:dyDescent="0.2"/>
    <row r="41648" ht="12.75" hidden="1" customHeight="1" x14ac:dyDescent="0.2"/>
    <row r="41649" ht="12.75" hidden="1" customHeight="1" x14ac:dyDescent="0.2"/>
    <row r="41650" ht="12.75" hidden="1" customHeight="1" x14ac:dyDescent="0.2"/>
    <row r="41651" ht="12.75" hidden="1" customHeight="1" x14ac:dyDescent="0.2"/>
    <row r="41652" ht="12.75" hidden="1" customHeight="1" x14ac:dyDescent="0.2"/>
    <row r="41653" ht="12.75" hidden="1" customHeight="1" x14ac:dyDescent="0.2"/>
    <row r="41654" ht="12.75" hidden="1" customHeight="1" x14ac:dyDescent="0.2"/>
    <row r="41655" ht="12.75" hidden="1" customHeight="1" x14ac:dyDescent="0.2"/>
    <row r="41656" ht="12.75" hidden="1" customHeight="1" x14ac:dyDescent="0.2"/>
    <row r="41657" ht="12.75" hidden="1" customHeight="1" x14ac:dyDescent="0.2"/>
    <row r="41658" ht="12.75" hidden="1" customHeight="1" x14ac:dyDescent="0.2"/>
    <row r="41659" ht="12.75" hidden="1" customHeight="1" x14ac:dyDescent="0.2"/>
    <row r="41660" ht="12.75" hidden="1" customHeight="1" x14ac:dyDescent="0.2"/>
    <row r="41661" ht="12.75" hidden="1" customHeight="1" x14ac:dyDescent="0.2"/>
    <row r="41662" ht="12.75" hidden="1" customHeight="1" x14ac:dyDescent="0.2"/>
    <row r="41663" ht="12.75" hidden="1" customHeight="1" x14ac:dyDescent="0.2"/>
    <row r="41664" ht="12.75" hidden="1" customHeight="1" x14ac:dyDescent="0.2"/>
    <row r="41665" ht="12.75" hidden="1" customHeight="1" x14ac:dyDescent="0.2"/>
    <row r="41666" ht="12.75" hidden="1" customHeight="1" x14ac:dyDescent="0.2"/>
    <row r="41667" ht="12.75" hidden="1" customHeight="1" x14ac:dyDescent="0.2"/>
    <row r="41668" ht="12.75" hidden="1" customHeight="1" x14ac:dyDescent="0.2"/>
    <row r="41669" ht="12.75" hidden="1" customHeight="1" x14ac:dyDescent="0.2"/>
    <row r="41670" ht="12.75" hidden="1" customHeight="1" x14ac:dyDescent="0.2"/>
    <row r="41671" ht="12.75" hidden="1" customHeight="1" x14ac:dyDescent="0.2"/>
    <row r="41672" ht="12.75" hidden="1" customHeight="1" x14ac:dyDescent="0.2"/>
    <row r="41673" ht="12.75" hidden="1" customHeight="1" x14ac:dyDescent="0.2"/>
    <row r="41674" ht="12.75" hidden="1" customHeight="1" x14ac:dyDescent="0.2"/>
    <row r="41675" ht="12.75" hidden="1" customHeight="1" x14ac:dyDescent="0.2"/>
    <row r="41676" ht="12.75" hidden="1" customHeight="1" x14ac:dyDescent="0.2"/>
    <row r="41677" ht="12.75" hidden="1" customHeight="1" x14ac:dyDescent="0.2"/>
    <row r="41678" ht="12.75" hidden="1" customHeight="1" x14ac:dyDescent="0.2"/>
    <row r="41679" ht="12.75" hidden="1" customHeight="1" x14ac:dyDescent="0.2"/>
    <row r="41680" ht="12.75" hidden="1" customHeight="1" x14ac:dyDescent="0.2"/>
    <row r="41681" ht="12.75" hidden="1" customHeight="1" x14ac:dyDescent="0.2"/>
    <row r="41682" ht="12.75" hidden="1" customHeight="1" x14ac:dyDescent="0.2"/>
    <row r="41683" ht="12.75" hidden="1" customHeight="1" x14ac:dyDescent="0.2"/>
    <row r="41684" ht="12.75" hidden="1" customHeight="1" x14ac:dyDescent="0.2"/>
    <row r="41685" ht="12.75" hidden="1" customHeight="1" x14ac:dyDescent="0.2"/>
    <row r="41686" ht="12.75" hidden="1" customHeight="1" x14ac:dyDescent="0.2"/>
    <row r="41687" ht="12.75" hidden="1" customHeight="1" x14ac:dyDescent="0.2"/>
    <row r="41688" ht="12.75" hidden="1" customHeight="1" x14ac:dyDescent="0.2"/>
    <row r="41689" ht="12.75" hidden="1" customHeight="1" x14ac:dyDescent="0.2"/>
    <row r="41690" ht="12.75" hidden="1" customHeight="1" x14ac:dyDescent="0.2"/>
    <row r="41691" ht="12.75" hidden="1" customHeight="1" x14ac:dyDescent="0.2"/>
    <row r="41692" ht="12.75" hidden="1" customHeight="1" x14ac:dyDescent="0.2"/>
    <row r="41693" ht="12.75" hidden="1" customHeight="1" x14ac:dyDescent="0.2"/>
    <row r="41694" ht="12.75" hidden="1" customHeight="1" x14ac:dyDescent="0.2"/>
    <row r="41695" ht="12.75" hidden="1" customHeight="1" x14ac:dyDescent="0.2"/>
    <row r="41696" ht="12.75" hidden="1" customHeight="1" x14ac:dyDescent="0.2"/>
    <row r="41697" ht="12.75" hidden="1" customHeight="1" x14ac:dyDescent="0.2"/>
    <row r="41698" ht="12.75" hidden="1" customHeight="1" x14ac:dyDescent="0.2"/>
    <row r="41699" ht="12.75" hidden="1" customHeight="1" x14ac:dyDescent="0.2"/>
    <row r="41700" ht="12.75" hidden="1" customHeight="1" x14ac:dyDescent="0.2"/>
    <row r="41701" ht="12.75" hidden="1" customHeight="1" x14ac:dyDescent="0.2"/>
    <row r="41702" ht="12.75" hidden="1" customHeight="1" x14ac:dyDescent="0.2"/>
    <row r="41703" ht="12.75" hidden="1" customHeight="1" x14ac:dyDescent="0.2"/>
    <row r="41704" ht="12.75" hidden="1" customHeight="1" x14ac:dyDescent="0.2"/>
    <row r="41705" ht="12.75" hidden="1" customHeight="1" x14ac:dyDescent="0.2"/>
    <row r="41706" ht="12.75" hidden="1" customHeight="1" x14ac:dyDescent="0.2"/>
    <row r="41707" ht="12.75" hidden="1" customHeight="1" x14ac:dyDescent="0.2"/>
    <row r="41708" ht="12.75" hidden="1" customHeight="1" x14ac:dyDescent="0.2"/>
    <row r="41709" ht="12.75" hidden="1" customHeight="1" x14ac:dyDescent="0.2"/>
    <row r="41710" ht="12.75" hidden="1" customHeight="1" x14ac:dyDescent="0.2"/>
    <row r="41711" ht="12.75" hidden="1" customHeight="1" x14ac:dyDescent="0.2"/>
    <row r="41712" ht="12.75" hidden="1" customHeight="1" x14ac:dyDescent="0.2"/>
    <row r="41713" ht="12.75" hidden="1" customHeight="1" x14ac:dyDescent="0.2"/>
    <row r="41714" ht="12.75" hidden="1" customHeight="1" x14ac:dyDescent="0.2"/>
    <row r="41715" ht="12.75" hidden="1" customHeight="1" x14ac:dyDescent="0.2"/>
    <row r="41716" ht="12.75" hidden="1" customHeight="1" x14ac:dyDescent="0.2"/>
    <row r="41717" ht="12.75" hidden="1" customHeight="1" x14ac:dyDescent="0.2"/>
    <row r="41718" ht="12.75" hidden="1" customHeight="1" x14ac:dyDescent="0.2"/>
    <row r="41719" ht="12.75" hidden="1" customHeight="1" x14ac:dyDescent="0.2"/>
    <row r="41720" ht="12.75" hidden="1" customHeight="1" x14ac:dyDescent="0.2"/>
    <row r="41721" ht="12.75" hidden="1" customHeight="1" x14ac:dyDescent="0.2"/>
    <row r="41722" ht="12.75" hidden="1" customHeight="1" x14ac:dyDescent="0.2"/>
    <row r="41723" ht="12.75" hidden="1" customHeight="1" x14ac:dyDescent="0.2"/>
    <row r="41724" ht="12.75" hidden="1" customHeight="1" x14ac:dyDescent="0.2"/>
    <row r="41725" ht="12.75" hidden="1" customHeight="1" x14ac:dyDescent="0.2"/>
    <row r="41726" ht="12.75" hidden="1" customHeight="1" x14ac:dyDescent="0.2"/>
    <row r="41727" ht="12.75" hidden="1" customHeight="1" x14ac:dyDescent="0.2"/>
    <row r="41728" ht="12.75" hidden="1" customHeight="1" x14ac:dyDescent="0.2"/>
    <row r="41729" ht="12.75" hidden="1" customHeight="1" x14ac:dyDescent="0.2"/>
    <row r="41730" ht="12.75" hidden="1" customHeight="1" x14ac:dyDescent="0.2"/>
    <row r="41731" ht="12.75" hidden="1" customHeight="1" x14ac:dyDescent="0.2"/>
    <row r="41732" ht="12.75" hidden="1" customHeight="1" x14ac:dyDescent="0.2"/>
    <row r="41733" ht="12.75" hidden="1" customHeight="1" x14ac:dyDescent="0.2"/>
    <row r="41734" ht="12.75" hidden="1" customHeight="1" x14ac:dyDescent="0.2"/>
    <row r="41735" ht="12.75" hidden="1" customHeight="1" x14ac:dyDescent="0.2"/>
    <row r="41736" ht="12.75" hidden="1" customHeight="1" x14ac:dyDescent="0.2"/>
    <row r="41737" ht="12.75" hidden="1" customHeight="1" x14ac:dyDescent="0.2"/>
    <row r="41738" ht="12.75" hidden="1" customHeight="1" x14ac:dyDescent="0.2"/>
    <row r="41739" ht="12.75" hidden="1" customHeight="1" x14ac:dyDescent="0.2"/>
    <row r="41740" ht="12.75" hidden="1" customHeight="1" x14ac:dyDescent="0.2"/>
    <row r="41741" ht="12.75" hidden="1" customHeight="1" x14ac:dyDescent="0.2"/>
    <row r="41742" ht="12.75" hidden="1" customHeight="1" x14ac:dyDescent="0.2"/>
    <row r="41743" ht="12.75" hidden="1" customHeight="1" x14ac:dyDescent="0.2"/>
    <row r="41744" ht="12.75" hidden="1" customHeight="1" x14ac:dyDescent="0.2"/>
    <row r="41745" ht="12.75" hidden="1" customHeight="1" x14ac:dyDescent="0.2"/>
    <row r="41746" ht="12.75" hidden="1" customHeight="1" x14ac:dyDescent="0.2"/>
    <row r="41747" ht="12.75" hidden="1" customHeight="1" x14ac:dyDescent="0.2"/>
    <row r="41748" ht="12.75" hidden="1" customHeight="1" x14ac:dyDescent="0.2"/>
    <row r="41749" ht="12.75" hidden="1" customHeight="1" x14ac:dyDescent="0.2"/>
    <row r="41750" ht="12.75" hidden="1" customHeight="1" x14ac:dyDescent="0.2"/>
    <row r="41751" ht="12.75" hidden="1" customHeight="1" x14ac:dyDescent="0.2"/>
    <row r="41752" ht="12.75" hidden="1" customHeight="1" x14ac:dyDescent="0.2"/>
    <row r="41753" ht="12.75" hidden="1" customHeight="1" x14ac:dyDescent="0.2"/>
    <row r="41754" ht="12.75" hidden="1" customHeight="1" x14ac:dyDescent="0.2"/>
    <row r="41755" ht="12.75" hidden="1" customHeight="1" x14ac:dyDescent="0.2"/>
    <row r="41756" ht="12.75" hidden="1" customHeight="1" x14ac:dyDescent="0.2"/>
    <row r="41757" ht="12.75" hidden="1" customHeight="1" x14ac:dyDescent="0.2"/>
    <row r="41758" ht="12.75" hidden="1" customHeight="1" x14ac:dyDescent="0.2"/>
    <row r="41759" ht="12.75" hidden="1" customHeight="1" x14ac:dyDescent="0.2"/>
    <row r="41760" ht="12.75" hidden="1" customHeight="1" x14ac:dyDescent="0.2"/>
    <row r="41761" ht="12.75" hidden="1" customHeight="1" x14ac:dyDescent="0.2"/>
    <row r="41762" ht="12.75" hidden="1" customHeight="1" x14ac:dyDescent="0.2"/>
    <row r="41763" ht="12.75" hidden="1" customHeight="1" x14ac:dyDescent="0.2"/>
    <row r="41764" ht="12.75" hidden="1" customHeight="1" x14ac:dyDescent="0.2"/>
    <row r="41765" ht="12.75" hidden="1" customHeight="1" x14ac:dyDescent="0.2"/>
    <row r="41766" ht="12.75" hidden="1" customHeight="1" x14ac:dyDescent="0.2"/>
    <row r="41767" ht="12.75" hidden="1" customHeight="1" x14ac:dyDescent="0.2"/>
    <row r="41768" ht="12.75" hidden="1" customHeight="1" x14ac:dyDescent="0.2"/>
    <row r="41769" ht="12.75" hidden="1" customHeight="1" x14ac:dyDescent="0.2"/>
    <row r="41770" ht="12.75" hidden="1" customHeight="1" x14ac:dyDescent="0.2"/>
    <row r="41771" ht="12.75" hidden="1" customHeight="1" x14ac:dyDescent="0.2"/>
    <row r="41772" ht="12.75" hidden="1" customHeight="1" x14ac:dyDescent="0.2"/>
    <row r="41773" ht="12.75" hidden="1" customHeight="1" x14ac:dyDescent="0.2"/>
    <row r="41774" ht="12.75" hidden="1" customHeight="1" x14ac:dyDescent="0.2"/>
    <row r="41775" ht="12.75" hidden="1" customHeight="1" x14ac:dyDescent="0.2"/>
    <row r="41776" ht="12.75" hidden="1" customHeight="1" x14ac:dyDescent="0.2"/>
    <row r="41777" ht="12.75" hidden="1" customHeight="1" x14ac:dyDescent="0.2"/>
    <row r="41778" ht="12.75" hidden="1" customHeight="1" x14ac:dyDescent="0.2"/>
    <row r="41779" ht="12.75" hidden="1" customHeight="1" x14ac:dyDescent="0.2"/>
    <row r="41780" ht="12.75" hidden="1" customHeight="1" x14ac:dyDescent="0.2"/>
    <row r="41781" ht="12.75" hidden="1" customHeight="1" x14ac:dyDescent="0.2"/>
    <row r="41782" ht="12.75" hidden="1" customHeight="1" x14ac:dyDescent="0.2"/>
    <row r="41783" ht="12.75" hidden="1" customHeight="1" x14ac:dyDescent="0.2"/>
    <row r="41784" ht="12.75" hidden="1" customHeight="1" x14ac:dyDescent="0.2"/>
    <row r="41785" ht="12.75" hidden="1" customHeight="1" x14ac:dyDescent="0.2"/>
    <row r="41786" ht="12.75" hidden="1" customHeight="1" x14ac:dyDescent="0.2"/>
    <row r="41787" ht="12.75" hidden="1" customHeight="1" x14ac:dyDescent="0.2"/>
    <row r="41788" ht="12.75" hidden="1" customHeight="1" x14ac:dyDescent="0.2"/>
    <row r="41789" ht="12.75" hidden="1" customHeight="1" x14ac:dyDescent="0.2"/>
    <row r="41790" ht="12.75" hidden="1" customHeight="1" x14ac:dyDescent="0.2"/>
    <row r="41791" ht="12.75" hidden="1" customHeight="1" x14ac:dyDescent="0.2"/>
    <row r="41792" ht="12.75" hidden="1" customHeight="1" x14ac:dyDescent="0.2"/>
    <row r="41793" ht="12.75" hidden="1" customHeight="1" x14ac:dyDescent="0.2"/>
    <row r="41794" ht="12.75" hidden="1" customHeight="1" x14ac:dyDescent="0.2"/>
    <row r="41795" ht="12.75" hidden="1" customHeight="1" x14ac:dyDescent="0.2"/>
    <row r="41796" ht="12.75" hidden="1" customHeight="1" x14ac:dyDescent="0.2"/>
    <row r="41797" ht="12.75" hidden="1" customHeight="1" x14ac:dyDescent="0.2"/>
    <row r="41798" ht="12.75" hidden="1" customHeight="1" x14ac:dyDescent="0.2"/>
    <row r="41799" ht="12.75" hidden="1" customHeight="1" x14ac:dyDescent="0.2"/>
    <row r="41800" ht="12.75" hidden="1" customHeight="1" x14ac:dyDescent="0.2"/>
    <row r="41801" ht="12.75" hidden="1" customHeight="1" x14ac:dyDescent="0.2"/>
    <row r="41802" ht="12.75" hidden="1" customHeight="1" x14ac:dyDescent="0.2"/>
    <row r="41803" ht="12.75" hidden="1" customHeight="1" x14ac:dyDescent="0.2"/>
    <row r="41804" ht="12.75" hidden="1" customHeight="1" x14ac:dyDescent="0.2"/>
    <row r="41805" ht="12.75" hidden="1" customHeight="1" x14ac:dyDescent="0.2"/>
    <row r="41806" ht="12.75" hidden="1" customHeight="1" x14ac:dyDescent="0.2"/>
    <row r="41807" ht="12.75" hidden="1" customHeight="1" x14ac:dyDescent="0.2"/>
    <row r="41808" ht="12.75" hidden="1" customHeight="1" x14ac:dyDescent="0.2"/>
    <row r="41809" ht="12.75" hidden="1" customHeight="1" x14ac:dyDescent="0.2"/>
    <row r="41810" ht="12.75" hidden="1" customHeight="1" x14ac:dyDescent="0.2"/>
    <row r="41811" ht="12.75" hidden="1" customHeight="1" x14ac:dyDescent="0.2"/>
    <row r="41812" ht="12.75" hidden="1" customHeight="1" x14ac:dyDescent="0.2"/>
    <row r="41813" ht="12.75" hidden="1" customHeight="1" x14ac:dyDescent="0.2"/>
    <row r="41814" ht="12.75" hidden="1" customHeight="1" x14ac:dyDescent="0.2"/>
    <row r="41815" ht="12.75" hidden="1" customHeight="1" x14ac:dyDescent="0.2"/>
    <row r="41816" ht="12.75" hidden="1" customHeight="1" x14ac:dyDescent="0.2"/>
    <row r="41817" ht="12.75" hidden="1" customHeight="1" x14ac:dyDescent="0.2"/>
    <row r="41818" ht="12.75" hidden="1" customHeight="1" x14ac:dyDescent="0.2"/>
    <row r="41819" ht="12.75" hidden="1" customHeight="1" x14ac:dyDescent="0.2"/>
    <row r="41820" ht="12.75" hidden="1" customHeight="1" x14ac:dyDescent="0.2"/>
    <row r="41821" ht="12.75" hidden="1" customHeight="1" x14ac:dyDescent="0.2"/>
    <row r="41822" ht="12.75" hidden="1" customHeight="1" x14ac:dyDescent="0.2"/>
    <row r="41823" ht="12.75" hidden="1" customHeight="1" x14ac:dyDescent="0.2"/>
    <row r="41824" ht="12.75" hidden="1" customHeight="1" x14ac:dyDescent="0.2"/>
    <row r="41825" ht="12.75" hidden="1" customHeight="1" x14ac:dyDescent="0.2"/>
    <row r="41826" ht="12.75" hidden="1" customHeight="1" x14ac:dyDescent="0.2"/>
    <row r="41827" ht="12.75" hidden="1" customHeight="1" x14ac:dyDescent="0.2"/>
    <row r="41828" ht="12.75" hidden="1" customHeight="1" x14ac:dyDescent="0.2"/>
    <row r="41829" ht="12.75" hidden="1" customHeight="1" x14ac:dyDescent="0.2"/>
    <row r="41830" ht="12.75" hidden="1" customHeight="1" x14ac:dyDescent="0.2"/>
    <row r="41831" ht="12.75" hidden="1" customHeight="1" x14ac:dyDescent="0.2"/>
    <row r="41832" ht="12.75" hidden="1" customHeight="1" x14ac:dyDescent="0.2"/>
    <row r="41833" ht="12.75" hidden="1" customHeight="1" x14ac:dyDescent="0.2"/>
    <row r="41834" ht="12.75" hidden="1" customHeight="1" x14ac:dyDescent="0.2"/>
    <row r="41835" ht="12.75" hidden="1" customHeight="1" x14ac:dyDescent="0.2"/>
    <row r="41836" ht="12.75" hidden="1" customHeight="1" x14ac:dyDescent="0.2"/>
    <row r="41837" ht="12.75" hidden="1" customHeight="1" x14ac:dyDescent="0.2"/>
    <row r="41838" ht="12.75" hidden="1" customHeight="1" x14ac:dyDescent="0.2"/>
    <row r="41839" ht="12.75" hidden="1" customHeight="1" x14ac:dyDescent="0.2"/>
    <row r="41840" ht="12.75" hidden="1" customHeight="1" x14ac:dyDescent="0.2"/>
    <row r="41841" ht="12.75" hidden="1" customHeight="1" x14ac:dyDescent="0.2"/>
    <row r="41842" ht="12.75" hidden="1" customHeight="1" x14ac:dyDescent="0.2"/>
    <row r="41843" ht="12.75" hidden="1" customHeight="1" x14ac:dyDescent="0.2"/>
    <row r="41844" ht="12.75" hidden="1" customHeight="1" x14ac:dyDescent="0.2"/>
    <row r="41845" ht="12.75" hidden="1" customHeight="1" x14ac:dyDescent="0.2"/>
    <row r="41846" ht="12.75" hidden="1" customHeight="1" x14ac:dyDescent="0.2"/>
    <row r="41847" ht="12.75" hidden="1" customHeight="1" x14ac:dyDescent="0.2"/>
    <row r="41848" ht="12.75" hidden="1" customHeight="1" x14ac:dyDescent="0.2"/>
    <row r="41849" ht="12.75" hidden="1" customHeight="1" x14ac:dyDescent="0.2"/>
    <row r="41850" ht="12.75" hidden="1" customHeight="1" x14ac:dyDescent="0.2"/>
    <row r="41851" ht="12.75" hidden="1" customHeight="1" x14ac:dyDescent="0.2"/>
    <row r="41852" ht="12.75" hidden="1" customHeight="1" x14ac:dyDescent="0.2"/>
    <row r="41853" ht="12.75" hidden="1" customHeight="1" x14ac:dyDescent="0.2"/>
    <row r="41854" ht="12.75" hidden="1" customHeight="1" x14ac:dyDescent="0.2"/>
    <row r="41855" ht="12.75" hidden="1" customHeight="1" x14ac:dyDescent="0.2"/>
    <row r="41856" ht="12.75" hidden="1" customHeight="1" x14ac:dyDescent="0.2"/>
    <row r="41857" ht="12.75" hidden="1" customHeight="1" x14ac:dyDescent="0.2"/>
    <row r="41858" ht="12.75" hidden="1" customHeight="1" x14ac:dyDescent="0.2"/>
    <row r="41859" ht="12.75" hidden="1" customHeight="1" x14ac:dyDescent="0.2"/>
    <row r="41860" ht="12.75" hidden="1" customHeight="1" x14ac:dyDescent="0.2"/>
    <row r="41861" ht="12.75" hidden="1" customHeight="1" x14ac:dyDescent="0.2"/>
    <row r="41862" ht="12.75" hidden="1" customHeight="1" x14ac:dyDescent="0.2"/>
    <row r="41863" ht="12.75" hidden="1" customHeight="1" x14ac:dyDescent="0.2"/>
    <row r="41864" ht="12.75" hidden="1" customHeight="1" x14ac:dyDescent="0.2"/>
    <row r="41865" ht="12.75" hidden="1" customHeight="1" x14ac:dyDescent="0.2"/>
    <row r="41866" ht="12.75" hidden="1" customHeight="1" x14ac:dyDescent="0.2"/>
    <row r="41867" ht="12.75" hidden="1" customHeight="1" x14ac:dyDescent="0.2"/>
    <row r="41868" ht="12.75" hidden="1" customHeight="1" x14ac:dyDescent="0.2"/>
    <row r="41869" ht="12.75" hidden="1" customHeight="1" x14ac:dyDescent="0.2"/>
    <row r="41870" ht="12.75" hidden="1" customHeight="1" x14ac:dyDescent="0.2"/>
    <row r="41871" ht="12.75" hidden="1" customHeight="1" x14ac:dyDescent="0.2"/>
    <row r="41872" ht="12.75" hidden="1" customHeight="1" x14ac:dyDescent="0.2"/>
    <row r="41873" ht="12.75" hidden="1" customHeight="1" x14ac:dyDescent="0.2"/>
    <row r="41874" ht="12.75" hidden="1" customHeight="1" x14ac:dyDescent="0.2"/>
    <row r="41875" ht="12.75" hidden="1" customHeight="1" x14ac:dyDescent="0.2"/>
    <row r="41876" ht="12.75" hidden="1" customHeight="1" x14ac:dyDescent="0.2"/>
    <row r="41877" ht="12.75" hidden="1" customHeight="1" x14ac:dyDescent="0.2"/>
    <row r="41878" ht="12.75" hidden="1" customHeight="1" x14ac:dyDescent="0.2"/>
    <row r="41879" ht="12.75" hidden="1" customHeight="1" x14ac:dyDescent="0.2"/>
    <row r="41880" ht="12.75" hidden="1" customHeight="1" x14ac:dyDescent="0.2"/>
    <row r="41881" ht="12.75" hidden="1" customHeight="1" x14ac:dyDescent="0.2"/>
    <row r="41882" ht="12.75" hidden="1" customHeight="1" x14ac:dyDescent="0.2"/>
    <row r="41883" ht="12.75" hidden="1" customHeight="1" x14ac:dyDescent="0.2"/>
    <row r="41884" ht="12.75" hidden="1" customHeight="1" x14ac:dyDescent="0.2"/>
    <row r="41885" ht="12.75" hidden="1" customHeight="1" x14ac:dyDescent="0.2"/>
    <row r="41886" ht="12.75" hidden="1" customHeight="1" x14ac:dyDescent="0.2"/>
    <row r="41887" ht="12.75" hidden="1" customHeight="1" x14ac:dyDescent="0.2"/>
    <row r="41888" ht="12.75" hidden="1" customHeight="1" x14ac:dyDescent="0.2"/>
    <row r="41889" ht="12.75" hidden="1" customHeight="1" x14ac:dyDescent="0.2"/>
    <row r="41890" ht="12.75" hidden="1" customHeight="1" x14ac:dyDescent="0.2"/>
    <row r="41891" ht="12.75" hidden="1" customHeight="1" x14ac:dyDescent="0.2"/>
    <row r="41892" ht="12.75" hidden="1" customHeight="1" x14ac:dyDescent="0.2"/>
    <row r="41893" ht="12.75" hidden="1" customHeight="1" x14ac:dyDescent="0.2"/>
    <row r="41894" ht="12.75" hidden="1" customHeight="1" x14ac:dyDescent="0.2"/>
    <row r="41895" ht="12.75" hidden="1" customHeight="1" x14ac:dyDescent="0.2"/>
    <row r="41896" ht="12.75" hidden="1" customHeight="1" x14ac:dyDescent="0.2"/>
    <row r="41897" ht="12.75" hidden="1" customHeight="1" x14ac:dyDescent="0.2"/>
    <row r="41898" ht="12.75" hidden="1" customHeight="1" x14ac:dyDescent="0.2"/>
    <row r="41899" ht="12.75" hidden="1" customHeight="1" x14ac:dyDescent="0.2"/>
    <row r="41900" ht="12.75" hidden="1" customHeight="1" x14ac:dyDescent="0.2"/>
    <row r="41901" ht="12.75" hidden="1" customHeight="1" x14ac:dyDescent="0.2"/>
    <row r="41902" ht="12.75" hidden="1" customHeight="1" x14ac:dyDescent="0.2"/>
    <row r="41903" ht="12.75" hidden="1" customHeight="1" x14ac:dyDescent="0.2"/>
    <row r="41904" ht="12.75" hidden="1" customHeight="1" x14ac:dyDescent="0.2"/>
    <row r="41905" ht="12.75" hidden="1" customHeight="1" x14ac:dyDescent="0.2"/>
    <row r="41906" ht="12.75" hidden="1" customHeight="1" x14ac:dyDescent="0.2"/>
    <row r="41907" ht="12.75" hidden="1" customHeight="1" x14ac:dyDescent="0.2"/>
    <row r="41908" ht="12.75" hidden="1" customHeight="1" x14ac:dyDescent="0.2"/>
    <row r="41909" ht="12.75" hidden="1" customHeight="1" x14ac:dyDescent="0.2"/>
    <row r="41910" ht="12.75" hidden="1" customHeight="1" x14ac:dyDescent="0.2"/>
    <row r="41911" ht="12.75" hidden="1" customHeight="1" x14ac:dyDescent="0.2"/>
    <row r="41912" ht="12.75" hidden="1" customHeight="1" x14ac:dyDescent="0.2"/>
    <row r="41913" ht="12.75" hidden="1" customHeight="1" x14ac:dyDescent="0.2"/>
    <row r="41914" ht="12.75" hidden="1" customHeight="1" x14ac:dyDescent="0.2"/>
    <row r="41915" ht="12.75" hidden="1" customHeight="1" x14ac:dyDescent="0.2"/>
    <row r="41916" ht="12.75" hidden="1" customHeight="1" x14ac:dyDescent="0.2"/>
    <row r="41917" ht="12.75" hidden="1" customHeight="1" x14ac:dyDescent="0.2"/>
    <row r="41918" ht="12.75" hidden="1" customHeight="1" x14ac:dyDescent="0.2"/>
    <row r="41919" ht="12.75" hidden="1" customHeight="1" x14ac:dyDescent="0.2"/>
    <row r="41920" ht="12.75" hidden="1" customHeight="1" x14ac:dyDescent="0.2"/>
    <row r="41921" ht="12.75" hidden="1" customHeight="1" x14ac:dyDescent="0.2"/>
    <row r="41922" ht="12.75" hidden="1" customHeight="1" x14ac:dyDescent="0.2"/>
    <row r="41923" ht="12.75" hidden="1" customHeight="1" x14ac:dyDescent="0.2"/>
    <row r="41924" ht="12.75" hidden="1" customHeight="1" x14ac:dyDescent="0.2"/>
    <row r="41925" ht="12.75" hidden="1" customHeight="1" x14ac:dyDescent="0.2"/>
    <row r="41926" ht="12.75" hidden="1" customHeight="1" x14ac:dyDescent="0.2"/>
    <row r="41927" ht="12.75" hidden="1" customHeight="1" x14ac:dyDescent="0.2"/>
    <row r="41928" ht="12.75" hidden="1" customHeight="1" x14ac:dyDescent="0.2"/>
    <row r="41929" ht="12.75" hidden="1" customHeight="1" x14ac:dyDescent="0.2"/>
    <row r="41930" ht="12.75" hidden="1" customHeight="1" x14ac:dyDescent="0.2"/>
    <row r="41931" ht="12.75" hidden="1" customHeight="1" x14ac:dyDescent="0.2"/>
    <row r="41932" ht="12.75" hidden="1" customHeight="1" x14ac:dyDescent="0.2"/>
    <row r="41933" ht="12.75" hidden="1" customHeight="1" x14ac:dyDescent="0.2"/>
    <row r="41934" ht="12.75" hidden="1" customHeight="1" x14ac:dyDescent="0.2"/>
    <row r="41935" ht="12.75" hidden="1" customHeight="1" x14ac:dyDescent="0.2"/>
    <row r="41936" ht="12.75" hidden="1" customHeight="1" x14ac:dyDescent="0.2"/>
    <row r="41937" ht="12.75" hidden="1" customHeight="1" x14ac:dyDescent="0.2"/>
    <row r="41938" ht="12.75" hidden="1" customHeight="1" x14ac:dyDescent="0.2"/>
    <row r="41939" ht="12.75" hidden="1" customHeight="1" x14ac:dyDescent="0.2"/>
    <row r="41940" ht="12.75" hidden="1" customHeight="1" x14ac:dyDescent="0.2"/>
    <row r="41941" ht="12.75" hidden="1" customHeight="1" x14ac:dyDescent="0.2"/>
    <row r="41942" ht="12.75" hidden="1" customHeight="1" x14ac:dyDescent="0.2"/>
    <row r="41943" ht="12.75" hidden="1" customHeight="1" x14ac:dyDescent="0.2"/>
    <row r="41944" ht="12.75" hidden="1" customHeight="1" x14ac:dyDescent="0.2"/>
    <row r="41945" ht="12.75" hidden="1" customHeight="1" x14ac:dyDescent="0.2"/>
    <row r="41946" ht="12.75" hidden="1" customHeight="1" x14ac:dyDescent="0.2"/>
    <row r="41947" ht="12.75" hidden="1" customHeight="1" x14ac:dyDescent="0.2"/>
    <row r="41948" ht="12.75" hidden="1" customHeight="1" x14ac:dyDescent="0.2"/>
    <row r="41949" ht="12.75" hidden="1" customHeight="1" x14ac:dyDescent="0.2"/>
    <row r="41950" ht="12.75" hidden="1" customHeight="1" x14ac:dyDescent="0.2"/>
    <row r="41951" ht="12.75" hidden="1" customHeight="1" x14ac:dyDescent="0.2"/>
    <row r="41952" ht="12.75" hidden="1" customHeight="1" x14ac:dyDescent="0.2"/>
    <row r="41953" ht="12.75" hidden="1" customHeight="1" x14ac:dyDescent="0.2"/>
    <row r="41954" ht="12.75" hidden="1" customHeight="1" x14ac:dyDescent="0.2"/>
    <row r="41955" ht="12.75" hidden="1" customHeight="1" x14ac:dyDescent="0.2"/>
    <row r="41956" ht="12.75" hidden="1" customHeight="1" x14ac:dyDescent="0.2"/>
    <row r="41957" ht="12.75" hidden="1" customHeight="1" x14ac:dyDescent="0.2"/>
    <row r="41958" ht="12.75" hidden="1" customHeight="1" x14ac:dyDescent="0.2"/>
    <row r="41959" ht="12.75" hidden="1" customHeight="1" x14ac:dyDescent="0.2"/>
    <row r="41960" ht="12.75" hidden="1" customHeight="1" x14ac:dyDescent="0.2"/>
    <row r="41961" ht="12.75" hidden="1" customHeight="1" x14ac:dyDescent="0.2"/>
    <row r="41962" ht="12.75" hidden="1" customHeight="1" x14ac:dyDescent="0.2"/>
    <row r="41963" ht="12.75" hidden="1" customHeight="1" x14ac:dyDescent="0.2"/>
    <row r="41964" ht="12.75" hidden="1" customHeight="1" x14ac:dyDescent="0.2"/>
    <row r="41965" ht="12.75" hidden="1" customHeight="1" x14ac:dyDescent="0.2"/>
    <row r="41966" ht="12.75" hidden="1" customHeight="1" x14ac:dyDescent="0.2"/>
    <row r="41967" ht="12.75" hidden="1" customHeight="1" x14ac:dyDescent="0.2"/>
    <row r="41968" ht="12.75" hidden="1" customHeight="1" x14ac:dyDescent="0.2"/>
    <row r="41969" ht="12.75" hidden="1" customHeight="1" x14ac:dyDescent="0.2"/>
    <row r="41970" ht="12.75" hidden="1" customHeight="1" x14ac:dyDescent="0.2"/>
    <row r="41971" ht="12.75" hidden="1" customHeight="1" x14ac:dyDescent="0.2"/>
    <row r="41972" ht="12.75" hidden="1" customHeight="1" x14ac:dyDescent="0.2"/>
    <row r="41973" ht="12.75" hidden="1" customHeight="1" x14ac:dyDescent="0.2"/>
    <row r="41974" ht="12.75" hidden="1" customHeight="1" x14ac:dyDescent="0.2"/>
    <row r="41975" ht="12.75" hidden="1" customHeight="1" x14ac:dyDescent="0.2"/>
    <row r="41976" ht="12.75" hidden="1" customHeight="1" x14ac:dyDescent="0.2"/>
    <row r="41977" ht="12.75" hidden="1" customHeight="1" x14ac:dyDescent="0.2"/>
    <row r="41978" ht="12.75" hidden="1" customHeight="1" x14ac:dyDescent="0.2"/>
    <row r="41979" ht="12.75" hidden="1" customHeight="1" x14ac:dyDescent="0.2"/>
    <row r="41980" ht="12.75" hidden="1" customHeight="1" x14ac:dyDescent="0.2"/>
    <row r="41981" ht="12.75" hidden="1" customHeight="1" x14ac:dyDescent="0.2"/>
    <row r="41982" ht="12.75" hidden="1" customHeight="1" x14ac:dyDescent="0.2"/>
    <row r="41983" ht="12.75" hidden="1" customHeight="1" x14ac:dyDescent="0.2"/>
    <row r="41984" ht="12.75" hidden="1" customHeight="1" x14ac:dyDescent="0.2"/>
    <row r="41985" ht="12.75" hidden="1" customHeight="1" x14ac:dyDescent="0.2"/>
    <row r="41986" ht="12.75" hidden="1" customHeight="1" x14ac:dyDescent="0.2"/>
    <row r="41987" ht="12.75" hidden="1" customHeight="1" x14ac:dyDescent="0.2"/>
    <row r="41988" ht="12.75" hidden="1" customHeight="1" x14ac:dyDescent="0.2"/>
    <row r="41989" ht="12.75" hidden="1" customHeight="1" x14ac:dyDescent="0.2"/>
    <row r="41990" ht="12.75" hidden="1" customHeight="1" x14ac:dyDescent="0.2"/>
    <row r="41991" ht="12.75" hidden="1" customHeight="1" x14ac:dyDescent="0.2"/>
    <row r="41992" ht="12.75" hidden="1" customHeight="1" x14ac:dyDescent="0.2"/>
    <row r="41993" ht="12.75" hidden="1" customHeight="1" x14ac:dyDescent="0.2"/>
    <row r="41994" ht="12.75" hidden="1" customHeight="1" x14ac:dyDescent="0.2"/>
    <row r="41995" ht="12.75" hidden="1" customHeight="1" x14ac:dyDescent="0.2"/>
    <row r="41996" ht="12.75" hidden="1" customHeight="1" x14ac:dyDescent="0.2"/>
    <row r="41997" ht="12.75" hidden="1" customHeight="1" x14ac:dyDescent="0.2"/>
    <row r="41998" ht="12.75" hidden="1" customHeight="1" x14ac:dyDescent="0.2"/>
    <row r="41999" ht="12.75" hidden="1" customHeight="1" x14ac:dyDescent="0.2"/>
    <row r="42000" ht="12.75" hidden="1" customHeight="1" x14ac:dyDescent="0.2"/>
    <row r="42001" ht="12.75" hidden="1" customHeight="1" x14ac:dyDescent="0.2"/>
    <row r="42002" ht="12.75" hidden="1" customHeight="1" x14ac:dyDescent="0.2"/>
    <row r="42003" ht="12.75" hidden="1" customHeight="1" x14ac:dyDescent="0.2"/>
    <row r="42004" ht="12.75" hidden="1" customHeight="1" x14ac:dyDescent="0.2"/>
    <row r="42005" ht="12.75" hidden="1" customHeight="1" x14ac:dyDescent="0.2"/>
    <row r="42006" ht="12.75" hidden="1" customHeight="1" x14ac:dyDescent="0.2"/>
    <row r="42007" ht="12.75" hidden="1" customHeight="1" x14ac:dyDescent="0.2"/>
    <row r="42008" ht="12.75" hidden="1" customHeight="1" x14ac:dyDescent="0.2"/>
    <row r="42009" ht="12.75" hidden="1" customHeight="1" x14ac:dyDescent="0.2"/>
    <row r="42010" ht="12.75" hidden="1" customHeight="1" x14ac:dyDescent="0.2"/>
    <row r="42011" ht="12.75" hidden="1" customHeight="1" x14ac:dyDescent="0.2"/>
    <row r="42012" ht="12.75" hidden="1" customHeight="1" x14ac:dyDescent="0.2"/>
    <row r="42013" ht="12.75" hidden="1" customHeight="1" x14ac:dyDescent="0.2"/>
    <row r="42014" ht="12.75" hidden="1" customHeight="1" x14ac:dyDescent="0.2"/>
    <row r="42015" ht="12.75" hidden="1" customHeight="1" x14ac:dyDescent="0.2"/>
    <row r="42016" ht="12.75" hidden="1" customHeight="1" x14ac:dyDescent="0.2"/>
    <row r="42017" ht="12.75" hidden="1" customHeight="1" x14ac:dyDescent="0.2"/>
    <row r="42018" ht="12.75" hidden="1" customHeight="1" x14ac:dyDescent="0.2"/>
    <row r="42019" ht="12.75" hidden="1" customHeight="1" x14ac:dyDescent="0.2"/>
    <row r="42020" ht="12.75" hidden="1" customHeight="1" x14ac:dyDescent="0.2"/>
    <row r="42021" ht="12.75" hidden="1" customHeight="1" x14ac:dyDescent="0.2"/>
    <row r="42022" ht="12.75" hidden="1" customHeight="1" x14ac:dyDescent="0.2"/>
    <row r="42023" ht="12.75" hidden="1" customHeight="1" x14ac:dyDescent="0.2"/>
    <row r="42024" ht="12.75" hidden="1" customHeight="1" x14ac:dyDescent="0.2"/>
    <row r="42025" ht="12.75" hidden="1" customHeight="1" x14ac:dyDescent="0.2"/>
    <row r="42026" ht="12.75" hidden="1" customHeight="1" x14ac:dyDescent="0.2"/>
    <row r="42027" ht="12.75" hidden="1" customHeight="1" x14ac:dyDescent="0.2"/>
    <row r="42028" ht="12.75" hidden="1" customHeight="1" x14ac:dyDescent="0.2"/>
    <row r="42029" ht="12.75" hidden="1" customHeight="1" x14ac:dyDescent="0.2"/>
    <row r="42030" ht="12.75" hidden="1" customHeight="1" x14ac:dyDescent="0.2"/>
    <row r="42031" ht="12.75" hidden="1" customHeight="1" x14ac:dyDescent="0.2"/>
    <row r="42032" ht="12.75" hidden="1" customHeight="1" x14ac:dyDescent="0.2"/>
    <row r="42033" ht="12.75" hidden="1" customHeight="1" x14ac:dyDescent="0.2"/>
    <row r="42034" ht="12.75" hidden="1" customHeight="1" x14ac:dyDescent="0.2"/>
    <row r="42035" ht="12.75" hidden="1" customHeight="1" x14ac:dyDescent="0.2"/>
    <row r="42036" ht="12.75" hidden="1" customHeight="1" x14ac:dyDescent="0.2"/>
    <row r="42037" ht="12.75" hidden="1" customHeight="1" x14ac:dyDescent="0.2"/>
    <row r="42038" ht="12.75" hidden="1" customHeight="1" x14ac:dyDescent="0.2"/>
    <row r="42039" ht="12.75" hidden="1" customHeight="1" x14ac:dyDescent="0.2"/>
    <row r="42040" ht="12.75" hidden="1" customHeight="1" x14ac:dyDescent="0.2"/>
    <row r="42041" ht="12.75" hidden="1" customHeight="1" x14ac:dyDescent="0.2"/>
    <row r="42042" ht="12.75" hidden="1" customHeight="1" x14ac:dyDescent="0.2"/>
    <row r="42043" ht="12.75" hidden="1" customHeight="1" x14ac:dyDescent="0.2"/>
    <row r="42044" ht="12.75" hidden="1" customHeight="1" x14ac:dyDescent="0.2"/>
    <row r="42045" ht="12.75" hidden="1" customHeight="1" x14ac:dyDescent="0.2"/>
    <row r="42046" ht="12.75" hidden="1" customHeight="1" x14ac:dyDescent="0.2"/>
    <row r="42047" ht="12.75" hidden="1" customHeight="1" x14ac:dyDescent="0.2"/>
    <row r="42048" ht="12.75" hidden="1" customHeight="1" x14ac:dyDescent="0.2"/>
    <row r="42049" ht="12.75" hidden="1" customHeight="1" x14ac:dyDescent="0.2"/>
    <row r="42050" ht="12.75" hidden="1" customHeight="1" x14ac:dyDescent="0.2"/>
    <row r="42051" ht="12.75" hidden="1" customHeight="1" x14ac:dyDescent="0.2"/>
    <row r="42052" ht="12.75" hidden="1" customHeight="1" x14ac:dyDescent="0.2"/>
    <row r="42053" ht="12.75" hidden="1" customHeight="1" x14ac:dyDescent="0.2"/>
    <row r="42054" ht="12.75" hidden="1" customHeight="1" x14ac:dyDescent="0.2"/>
    <row r="42055" ht="12.75" hidden="1" customHeight="1" x14ac:dyDescent="0.2"/>
    <row r="42056" ht="12.75" hidden="1" customHeight="1" x14ac:dyDescent="0.2"/>
    <row r="42057" ht="12.75" hidden="1" customHeight="1" x14ac:dyDescent="0.2"/>
    <row r="42058" ht="12.75" hidden="1" customHeight="1" x14ac:dyDescent="0.2"/>
    <row r="42059" ht="12.75" hidden="1" customHeight="1" x14ac:dyDescent="0.2"/>
    <row r="42060" ht="12.75" hidden="1" customHeight="1" x14ac:dyDescent="0.2"/>
    <row r="42061" ht="12.75" hidden="1" customHeight="1" x14ac:dyDescent="0.2"/>
    <row r="42062" ht="12.75" hidden="1" customHeight="1" x14ac:dyDescent="0.2"/>
    <row r="42063" ht="12.75" hidden="1" customHeight="1" x14ac:dyDescent="0.2"/>
    <row r="42064" ht="12.75" hidden="1" customHeight="1" x14ac:dyDescent="0.2"/>
    <row r="42065" ht="12.75" hidden="1" customHeight="1" x14ac:dyDescent="0.2"/>
    <row r="42066" ht="12.75" hidden="1" customHeight="1" x14ac:dyDescent="0.2"/>
    <row r="42067" ht="12.75" hidden="1" customHeight="1" x14ac:dyDescent="0.2"/>
    <row r="42068" ht="12.75" hidden="1" customHeight="1" x14ac:dyDescent="0.2"/>
    <row r="42069" ht="12.75" hidden="1" customHeight="1" x14ac:dyDescent="0.2"/>
    <row r="42070" ht="12.75" hidden="1" customHeight="1" x14ac:dyDescent="0.2"/>
    <row r="42071" ht="12.75" hidden="1" customHeight="1" x14ac:dyDescent="0.2"/>
    <row r="42072" ht="12.75" hidden="1" customHeight="1" x14ac:dyDescent="0.2"/>
    <row r="42073" ht="12.75" hidden="1" customHeight="1" x14ac:dyDescent="0.2"/>
    <row r="42074" ht="12.75" hidden="1" customHeight="1" x14ac:dyDescent="0.2"/>
    <row r="42075" ht="12.75" hidden="1" customHeight="1" x14ac:dyDescent="0.2"/>
    <row r="42076" ht="12.75" hidden="1" customHeight="1" x14ac:dyDescent="0.2"/>
    <row r="42077" ht="12.75" hidden="1" customHeight="1" x14ac:dyDescent="0.2"/>
    <row r="42078" ht="12.75" hidden="1" customHeight="1" x14ac:dyDescent="0.2"/>
    <row r="42079" ht="12.75" hidden="1" customHeight="1" x14ac:dyDescent="0.2"/>
    <row r="42080" ht="12.75" hidden="1" customHeight="1" x14ac:dyDescent="0.2"/>
    <row r="42081" ht="12.75" hidden="1" customHeight="1" x14ac:dyDescent="0.2"/>
    <row r="42082" ht="12.75" hidden="1" customHeight="1" x14ac:dyDescent="0.2"/>
    <row r="42083" ht="12.75" hidden="1" customHeight="1" x14ac:dyDescent="0.2"/>
    <row r="42084" ht="12.75" hidden="1" customHeight="1" x14ac:dyDescent="0.2"/>
    <row r="42085" ht="12.75" hidden="1" customHeight="1" x14ac:dyDescent="0.2"/>
    <row r="42086" ht="12.75" hidden="1" customHeight="1" x14ac:dyDescent="0.2"/>
    <row r="42087" ht="12.75" hidden="1" customHeight="1" x14ac:dyDescent="0.2"/>
    <row r="42088" ht="12.75" hidden="1" customHeight="1" x14ac:dyDescent="0.2"/>
    <row r="42089" ht="12.75" hidden="1" customHeight="1" x14ac:dyDescent="0.2"/>
    <row r="42090" ht="12.75" hidden="1" customHeight="1" x14ac:dyDescent="0.2"/>
    <row r="42091" ht="12.75" hidden="1" customHeight="1" x14ac:dyDescent="0.2"/>
    <row r="42092" ht="12.75" hidden="1" customHeight="1" x14ac:dyDescent="0.2"/>
    <row r="42093" ht="12.75" hidden="1" customHeight="1" x14ac:dyDescent="0.2"/>
    <row r="42094" ht="12.75" hidden="1" customHeight="1" x14ac:dyDescent="0.2"/>
    <row r="42095" ht="12.75" hidden="1" customHeight="1" x14ac:dyDescent="0.2"/>
    <row r="42096" ht="12.75" hidden="1" customHeight="1" x14ac:dyDescent="0.2"/>
    <row r="42097" ht="12.75" hidden="1" customHeight="1" x14ac:dyDescent="0.2"/>
    <row r="42098" ht="12.75" hidden="1" customHeight="1" x14ac:dyDescent="0.2"/>
    <row r="42099" ht="12.75" hidden="1" customHeight="1" x14ac:dyDescent="0.2"/>
    <row r="42100" ht="12.75" hidden="1" customHeight="1" x14ac:dyDescent="0.2"/>
    <row r="42101" ht="12.75" hidden="1" customHeight="1" x14ac:dyDescent="0.2"/>
    <row r="42102" ht="12.75" hidden="1" customHeight="1" x14ac:dyDescent="0.2"/>
    <row r="42103" ht="12.75" hidden="1" customHeight="1" x14ac:dyDescent="0.2"/>
    <row r="42104" ht="12.75" hidden="1" customHeight="1" x14ac:dyDescent="0.2"/>
    <row r="42105" ht="12.75" hidden="1" customHeight="1" x14ac:dyDescent="0.2"/>
    <row r="42106" ht="12.75" hidden="1" customHeight="1" x14ac:dyDescent="0.2"/>
    <row r="42107" ht="12.75" hidden="1" customHeight="1" x14ac:dyDescent="0.2"/>
    <row r="42108" ht="12.75" hidden="1" customHeight="1" x14ac:dyDescent="0.2"/>
    <row r="42109" ht="12.75" hidden="1" customHeight="1" x14ac:dyDescent="0.2"/>
    <row r="42110" ht="12.75" hidden="1" customHeight="1" x14ac:dyDescent="0.2"/>
    <row r="42111" ht="12.75" hidden="1" customHeight="1" x14ac:dyDescent="0.2"/>
    <row r="42112" ht="12.75" hidden="1" customHeight="1" x14ac:dyDescent="0.2"/>
    <row r="42113" ht="12.75" hidden="1" customHeight="1" x14ac:dyDescent="0.2"/>
    <row r="42114" ht="12.75" hidden="1" customHeight="1" x14ac:dyDescent="0.2"/>
    <row r="42115" ht="12.75" hidden="1" customHeight="1" x14ac:dyDescent="0.2"/>
    <row r="42116" ht="12.75" hidden="1" customHeight="1" x14ac:dyDescent="0.2"/>
    <row r="42117" ht="12.75" hidden="1" customHeight="1" x14ac:dyDescent="0.2"/>
    <row r="42118" ht="12.75" hidden="1" customHeight="1" x14ac:dyDescent="0.2"/>
    <row r="42119" ht="12.75" hidden="1" customHeight="1" x14ac:dyDescent="0.2"/>
    <row r="42120" ht="12.75" hidden="1" customHeight="1" x14ac:dyDescent="0.2"/>
    <row r="42121" ht="12.75" hidden="1" customHeight="1" x14ac:dyDescent="0.2"/>
    <row r="42122" ht="12.75" hidden="1" customHeight="1" x14ac:dyDescent="0.2"/>
    <row r="42123" ht="12.75" hidden="1" customHeight="1" x14ac:dyDescent="0.2"/>
    <row r="42124" ht="12.75" hidden="1" customHeight="1" x14ac:dyDescent="0.2"/>
    <row r="42125" ht="12.75" hidden="1" customHeight="1" x14ac:dyDescent="0.2"/>
    <row r="42126" ht="12.75" hidden="1" customHeight="1" x14ac:dyDescent="0.2"/>
    <row r="42127" ht="12.75" hidden="1" customHeight="1" x14ac:dyDescent="0.2"/>
    <row r="42128" ht="12.75" hidden="1" customHeight="1" x14ac:dyDescent="0.2"/>
    <row r="42129" ht="12.75" hidden="1" customHeight="1" x14ac:dyDescent="0.2"/>
    <row r="42130" ht="12.75" hidden="1" customHeight="1" x14ac:dyDescent="0.2"/>
    <row r="42131" ht="12.75" hidden="1" customHeight="1" x14ac:dyDescent="0.2"/>
    <row r="42132" ht="12.75" hidden="1" customHeight="1" x14ac:dyDescent="0.2"/>
    <row r="42133" ht="12.75" hidden="1" customHeight="1" x14ac:dyDescent="0.2"/>
    <row r="42134" ht="12.75" hidden="1" customHeight="1" x14ac:dyDescent="0.2"/>
    <row r="42135" ht="12.75" hidden="1" customHeight="1" x14ac:dyDescent="0.2"/>
    <row r="42136" ht="12.75" hidden="1" customHeight="1" x14ac:dyDescent="0.2"/>
    <row r="42137" ht="12.75" hidden="1" customHeight="1" x14ac:dyDescent="0.2"/>
    <row r="42138" ht="12.75" hidden="1" customHeight="1" x14ac:dyDescent="0.2"/>
    <row r="42139" ht="12.75" hidden="1" customHeight="1" x14ac:dyDescent="0.2"/>
    <row r="42140" ht="12.75" hidden="1" customHeight="1" x14ac:dyDescent="0.2"/>
    <row r="42141" ht="12.75" hidden="1" customHeight="1" x14ac:dyDescent="0.2"/>
    <row r="42142" ht="12.75" hidden="1" customHeight="1" x14ac:dyDescent="0.2"/>
    <row r="42143" ht="12.75" hidden="1" customHeight="1" x14ac:dyDescent="0.2"/>
    <row r="42144" ht="12.75" hidden="1" customHeight="1" x14ac:dyDescent="0.2"/>
    <row r="42145" ht="12.75" hidden="1" customHeight="1" x14ac:dyDescent="0.2"/>
    <row r="42146" ht="12.75" hidden="1" customHeight="1" x14ac:dyDescent="0.2"/>
    <row r="42147" ht="12.75" hidden="1" customHeight="1" x14ac:dyDescent="0.2"/>
    <row r="42148" ht="12.75" hidden="1" customHeight="1" x14ac:dyDescent="0.2"/>
    <row r="42149" ht="12.75" hidden="1" customHeight="1" x14ac:dyDescent="0.2"/>
    <row r="42150" ht="12.75" hidden="1" customHeight="1" x14ac:dyDescent="0.2"/>
    <row r="42151" ht="12.75" hidden="1" customHeight="1" x14ac:dyDescent="0.2"/>
    <row r="42152" ht="12.75" hidden="1" customHeight="1" x14ac:dyDescent="0.2"/>
    <row r="42153" ht="12.75" hidden="1" customHeight="1" x14ac:dyDescent="0.2"/>
    <row r="42154" ht="12.75" hidden="1" customHeight="1" x14ac:dyDescent="0.2"/>
    <row r="42155" ht="12.75" hidden="1" customHeight="1" x14ac:dyDescent="0.2"/>
    <row r="42156" ht="12.75" hidden="1" customHeight="1" x14ac:dyDescent="0.2"/>
    <row r="42157" ht="12.75" hidden="1" customHeight="1" x14ac:dyDescent="0.2"/>
    <row r="42158" ht="12.75" hidden="1" customHeight="1" x14ac:dyDescent="0.2"/>
    <row r="42159" ht="12.75" hidden="1" customHeight="1" x14ac:dyDescent="0.2"/>
    <row r="42160" ht="12.75" hidden="1" customHeight="1" x14ac:dyDescent="0.2"/>
    <row r="42161" ht="12.75" hidden="1" customHeight="1" x14ac:dyDescent="0.2"/>
    <row r="42162" ht="12.75" hidden="1" customHeight="1" x14ac:dyDescent="0.2"/>
    <row r="42163" ht="12.75" hidden="1" customHeight="1" x14ac:dyDescent="0.2"/>
    <row r="42164" ht="12.75" hidden="1" customHeight="1" x14ac:dyDescent="0.2"/>
    <row r="42165" ht="12.75" hidden="1" customHeight="1" x14ac:dyDescent="0.2"/>
    <row r="42166" ht="12.75" hidden="1" customHeight="1" x14ac:dyDescent="0.2"/>
    <row r="42167" ht="12.75" hidden="1" customHeight="1" x14ac:dyDescent="0.2"/>
    <row r="42168" ht="12.75" hidden="1" customHeight="1" x14ac:dyDescent="0.2"/>
    <row r="42169" ht="12.75" hidden="1" customHeight="1" x14ac:dyDescent="0.2"/>
    <row r="42170" ht="12.75" hidden="1" customHeight="1" x14ac:dyDescent="0.2"/>
    <row r="42171" ht="12.75" hidden="1" customHeight="1" x14ac:dyDescent="0.2"/>
    <row r="42172" ht="12.75" hidden="1" customHeight="1" x14ac:dyDescent="0.2"/>
    <row r="42173" ht="12.75" hidden="1" customHeight="1" x14ac:dyDescent="0.2"/>
    <row r="42174" ht="12.75" hidden="1" customHeight="1" x14ac:dyDescent="0.2"/>
    <row r="42175" ht="12.75" hidden="1" customHeight="1" x14ac:dyDescent="0.2"/>
    <row r="42176" ht="12.75" hidden="1" customHeight="1" x14ac:dyDescent="0.2"/>
    <row r="42177" ht="12.75" hidden="1" customHeight="1" x14ac:dyDescent="0.2"/>
    <row r="42178" ht="12.75" hidden="1" customHeight="1" x14ac:dyDescent="0.2"/>
    <row r="42179" ht="12.75" hidden="1" customHeight="1" x14ac:dyDescent="0.2"/>
    <row r="42180" ht="12.75" hidden="1" customHeight="1" x14ac:dyDescent="0.2"/>
    <row r="42181" ht="12.75" hidden="1" customHeight="1" x14ac:dyDescent="0.2"/>
    <row r="42182" ht="12.75" hidden="1" customHeight="1" x14ac:dyDescent="0.2"/>
    <row r="42183" ht="12.75" hidden="1" customHeight="1" x14ac:dyDescent="0.2"/>
    <row r="42184" ht="12.75" hidden="1" customHeight="1" x14ac:dyDescent="0.2"/>
    <row r="42185" ht="12.75" hidden="1" customHeight="1" x14ac:dyDescent="0.2"/>
    <row r="42186" ht="12.75" hidden="1" customHeight="1" x14ac:dyDescent="0.2"/>
    <row r="42187" ht="12.75" hidden="1" customHeight="1" x14ac:dyDescent="0.2"/>
    <row r="42188" ht="12.75" hidden="1" customHeight="1" x14ac:dyDescent="0.2"/>
    <row r="42189" ht="12.75" hidden="1" customHeight="1" x14ac:dyDescent="0.2"/>
    <row r="42190" ht="12.75" hidden="1" customHeight="1" x14ac:dyDescent="0.2"/>
    <row r="42191" ht="12.75" hidden="1" customHeight="1" x14ac:dyDescent="0.2"/>
    <row r="42192" ht="12.75" hidden="1" customHeight="1" x14ac:dyDescent="0.2"/>
    <row r="42193" ht="12.75" hidden="1" customHeight="1" x14ac:dyDescent="0.2"/>
    <row r="42194" ht="12.75" hidden="1" customHeight="1" x14ac:dyDescent="0.2"/>
    <row r="42195" ht="12.75" hidden="1" customHeight="1" x14ac:dyDescent="0.2"/>
    <row r="42196" ht="12.75" hidden="1" customHeight="1" x14ac:dyDescent="0.2"/>
    <row r="42197" ht="12.75" hidden="1" customHeight="1" x14ac:dyDescent="0.2"/>
    <row r="42198" ht="12.75" hidden="1" customHeight="1" x14ac:dyDescent="0.2"/>
    <row r="42199" ht="12.75" hidden="1" customHeight="1" x14ac:dyDescent="0.2"/>
    <row r="42200" ht="12.75" hidden="1" customHeight="1" x14ac:dyDescent="0.2"/>
    <row r="42201" ht="12.75" hidden="1" customHeight="1" x14ac:dyDescent="0.2"/>
    <row r="42202" ht="12.75" hidden="1" customHeight="1" x14ac:dyDescent="0.2"/>
    <row r="42203" ht="12.75" hidden="1" customHeight="1" x14ac:dyDescent="0.2"/>
    <row r="42204" ht="12.75" hidden="1" customHeight="1" x14ac:dyDescent="0.2"/>
    <row r="42205" ht="12.75" hidden="1" customHeight="1" x14ac:dyDescent="0.2"/>
    <row r="42206" ht="12.75" hidden="1" customHeight="1" x14ac:dyDescent="0.2"/>
    <row r="42207" ht="12.75" hidden="1" customHeight="1" x14ac:dyDescent="0.2"/>
    <row r="42208" ht="12.75" hidden="1" customHeight="1" x14ac:dyDescent="0.2"/>
    <row r="42209" ht="12.75" hidden="1" customHeight="1" x14ac:dyDescent="0.2"/>
    <row r="42210" ht="12.75" hidden="1" customHeight="1" x14ac:dyDescent="0.2"/>
    <row r="42211" ht="12.75" hidden="1" customHeight="1" x14ac:dyDescent="0.2"/>
    <row r="42212" ht="12.75" hidden="1" customHeight="1" x14ac:dyDescent="0.2"/>
    <row r="42213" ht="12.75" hidden="1" customHeight="1" x14ac:dyDescent="0.2"/>
    <row r="42214" ht="12.75" hidden="1" customHeight="1" x14ac:dyDescent="0.2"/>
    <row r="42215" ht="12.75" hidden="1" customHeight="1" x14ac:dyDescent="0.2"/>
    <row r="42216" ht="12.75" hidden="1" customHeight="1" x14ac:dyDescent="0.2"/>
    <row r="42217" ht="12.75" hidden="1" customHeight="1" x14ac:dyDescent="0.2"/>
    <row r="42218" ht="12.75" hidden="1" customHeight="1" x14ac:dyDescent="0.2"/>
    <row r="42219" ht="12.75" hidden="1" customHeight="1" x14ac:dyDescent="0.2"/>
    <row r="42220" ht="12.75" hidden="1" customHeight="1" x14ac:dyDescent="0.2"/>
    <row r="42221" ht="12.75" hidden="1" customHeight="1" x14ac:dyDescent="0.2"/>
    <row r="42222" ht="12.75" hidden="1" customHeight="1" x14ac:dyDescent="0.2"/>
    <row r="42223" ht="12.75" hidden="1" customHeight="1" x14ac:dyDescent="0.2"/>
    <row r="42224" ht="12.75" hidden="1" customHeight="1" x14ac:dyDescent="0.2"/>
    <row r="42225" ht="12.75" hidden="1" customHeight="1" x14ac:dyDescent="0.2"/>
    <row r="42226" ht="12.75" hidden="1" customHeight="1" x14ac:dyDescent="0.2"/>
    <row r="42227" ht="12.75" hidden="1" customHeight="1" x14ac:dyDescent="0.2"/>
    <row r="42228" ht="12.75" hidden="1" customHeight="1" x14ac:dyDescent="0.2"/>
    <row r="42229" ht="12.75" hidden="1" customHeight="1" x14ac:dyDescent="0.2"/>
    <row r="42230" ht="12.75" hidden="1" customHeight="1" x14ac:dyDescent="0.2"/>
    <row r="42231" ht="12.75" hidden="1" customHeight="1" x14ac:dyDescent="0.2"/>
    <row r="42232" ht="12.75" hidden="1" customHeight="1" x14ac:dyDescent="0.2"/>
    <row r="42233" ht="12.75" hidden="1" customHeight="1" x14ac:dyDescent="0.2"/>
    <row r="42234" ht="12.75" hidden="1" customHeight="1" x14ac:dyDescent="0.2"/>
    <row r="42235" ht="12.75" hidden="1" customHeight="1" x14ac:dyDescent="0.2"/>
    <row r="42236" ht="12.75" hidden="1" customHeight="1" x14ac:dyDescent="0.2"/>
    <row r="42237" ht="12.75" hidden="1" customHeight="1" x14ac:dyDescent="0.2"/>
    <row r="42238" ht="12.75" hidden="1" customHeight="1" x14ac:dyDescent="0.2"/>
    <row r="42239" ht="12.75" hidden="1" customHeight="1" x14ac:dyDescent="0.2"/>
    <row r="42240" ht="12.75" hidden="1" customHeight="1" x14ac:dyDescent="0.2"/>
    <row r="42241" ht="12.75" hidden="1" customHeight="1" x14ac:dyDescent="0.2"/>
    <row r="42242" ht="12.75" hidden="1" customHeight="1" x14ac:dyDescent="0.2"/>
    <row r="42243" ht="12.75" hidden="1" customHeight="1" x14ac:dyDescent="0.2"/>
    <row r="42244" ht="12.75" hidden="1" customHeight="1" x14ac:dyDescent="0.2"/>
    <row r="42245" ht="12.75" hidden="1" customHeight="1" x14ac:dyDescent="0.2"/>
    <row r="42246" ht="12.75" hidden="1" customHeight="1" x14ac:dyDescent="0.2"/>
    <row r="42247" ht="12.75" hidden="1" customHeight="1" x14ac:dyDescent="0.2"/>
    <row r="42248" ht="12.75" hidden="1" customHeight="1" x14ac:dyDescent="0.2"/>
    <row r="42249" ht="12.75" hidden="1" customHeight="1" x14ac:dyDescent="0.2"/>
    <row r="42250" ht="12.75" hidden="1" customHeight="1" x14ac:dyDescent="0.2"/>
    <row r="42251" ht="12.75" hidden="1" customHeight="1" x14ac:dyDescent="0.2"/>
    <row r="42252" ht="12.75" hidden="1" customHeight="1" x14ac:dyDescent="0.2"/>
    <row r="42253" ht="12.75" hidden="1" customHeight="1" x14ac:dyDescent="0.2"/>
    <row r="42254" ht="12.75" hidden="1" customHeight="1" x14ac:dyDescent="0.2"/>
    <row r="42255" ht="12.75" hidden="1" customHeight="1" x14ac:dyDescent="0.2"/>
    <row r="42256" ht="12.75" hidden="1" customHeight="1" x14ac:dyDescent="0.2"/>
    <row r="42257" ht="12.75" hidden="1" customHeight="1" x14ac:dyDescent="0.2"/>
    <row r="42258" ht="12.75" hidden="1" customHeight="1" x14ac:dyDescent="0.2"/>
    <row r="42259" ht="12.75" hidden="1" customHeight="1" x14ac:dyDescent="0.2"/>
    <row r="42260" ht="12.75" hidden="1" customHeight="1" x14ac:dyDescent="0.2"/>
    <row r="42261" ht="12.75" hidden="1" customHeight="1" x14ac:dyDescent="0.2"/>
    <row r="42262" ht="12.75" hidden="1" customHeight="1" x14ac:dyDescent="0.2"/>
    <row r="42263" ht="12.75" hidden="1" customHeight="1" x14ac:dyDescent="0.2"/>
    <row r="42264" ht="12.75" hidden="1" customHeight="1" x14ac:dyDescent="0.2"/>
    <row r="42265" ht="12.75" hidden="1" customHeight="1" x14ac:dyDescent="0.2"/>
    <row r="42266" ht="12.75" hidden="1" customHeight="1" x14ac:dyDescent="0.2"/>
    <row r="42267" ht="12.75" hidden="1" customHeight="1" x14ac:dyDescent="0.2"/>
    <row r="42268" ht="12.75" hidden="1" customHeight="1" x14ac:dyDescent="0.2"/>
    <row r="42269" ht="12.75" hidden="1" customHeight="1" x14ac:dyDescent="0.2"/>
    <row r="42270" ht="12.75" hidden="1" customHeight="1" x14ac:dyDescent="0.2"/>
    <row r="42271" ht="12.75" hidden="1" customHeight="1" x14ac:dyDescent="0.2"/>
    <row r="42272" ht="12.75" hidden="1" customHeight="1" x14ac:dyDescent="0.2"/>
    <row r="42273" ht="12.75" hidden="1" customHeight="1" x14ac:dyDescent="0.2"/>
    <row r="42274" ht="12.75" hidden="1" customHeight="1" x14ac:dyDescent="0.2"/>
    <row r="42275" ht="12.75" hidden="1" customHeight="1" x14ac:dyDescent="0.2"/>
    <row r="42276" ht="12.75" hidden="1" customHeight="1" x14ac:dyDescent="0.2"/>
    <row r="42277" ht="12.75" hidden="1" customHeight="1" x14ac:dyDescent="0.2"/>
    <row r="42278" ht="12.75" hidden="1" customHeight="1" x14ac:dyDescent="0.2"/>
    <row r="42279" ht="12.75" hidden="1" customHeight="1" x14ac:dyDescent="0.2"/>
    <row r="42280" ht="12.75" hidden="1" customHeight="1" x14ac:dyDescent="0.2"/>
    <row r="42281" ht="12.75" hidden="1" customHeight="1" x14ac:dyDescent="0.2"/>
    <row r="42282" ht="12.75" hidden="1" customHeight="1" x14ac:dyDescent="0.2"/>
    <row r="42283" ht="12.75" hidden="1" customHeight="1" x14ac:dyDescent="0.2"/>
    <row r="42284" ht="12.75" hidden="1" customHeight="1" x14ac:dyDescent="0.2"/>
    <row r="42285" ht="12.75" hidden="1" customHeight="1" x14ac:dyDescent="0.2"/>
    <row r="42286" ht="12.75" hidden="1" customHeight="1" x14ac:dyDescent="0.2"/>
    <row r="42287" ht="12.75" hidden="1" customHeight="1" x14ac:dyDescent="0.2"/>
    <row r="42288" ht="12.75" hidden="1" customHeight="1" x14ac:dyDescent="0.2"/>
    <row r="42289" ht="12.75" hidden="1" customHeight="1" x14ac:dyDescent="0.2"/>
    <row r="42290" ht="12.75" hidden="1" customHeight="1" x14ac:dyDescent="0.2"/>
    <row r="42291" ht="12.75" hidden="1" customHeight="1" x14ac:dyDescent="0.2"/>
    <row r="42292" ht="12.75" hidden="1" customHeight="1" x14ac:dyDescent="0.2"/>
    <row r="42293" ht="12.75" hidden="1" customHeight="1" x14ac:dyDescent="0.2"/>
    <row r="42294" ht="12.75" hidden="1" customHeight="1" x14ac:dyDescent="0.2"/>
    <row r="42295" ht="12.75" hidden="1" customHeight="1" x14ac:dyDescent="0.2"/>
    <row r="42296" ht="12.75" hidden="1" customHeight="1" x14ac:dyDescent="0.2"/>
    <row r="42297" ht="12.75" hidden="1" customHeight="1" x14ac:dyDescent="0.2"/>
    <row r="42298" ht="12.75" hidden="1" customHeight="1" x14ac:dyDescent="0.2"/>
    <row r="42299" ht="12.75" hidden="1" customHeight="1" x14ac:dyDescent="0.2"/>
    <row r="42300" ht="12.75" hidden="1" customHeight="1" x14ac:dyDescent="0.2"/>
    <row r="42301" ht="12.75" hidden="1" customHeight="1" x14ac:dyDescent="0.2"/>
    <row r="42302" ht="12.75" hidden="1" customHeight="1" x14ac:dyDescent="0.2"/>
    <row r="42303" ht="12.75" hidden="1" customHeight="1" x14ac:dyDescent="0.2"/>
    <row r="42304" ht="12.75" hidden="1" customHeight="1" x14ac:dyDescent="0.2"/>
    <row r="42305" ht="12.75" hidden="1" customHeight="1" x14ac:dyDescent="0.2"/>
    <row r="42306" ht="12.75" hidden="1" customHeight="1" x14ac:dyDescent="0.2"/>
    <row r="42307" ht="12.75" hidden="1" customHeight="1" x14ac:dyDescent="0.2"/>
    <row r="42308" ht="12.75" hidden="1" customHeight="1" x14ac:dyDescent="0.2"/>
    <row r="42309" ht="12.75" hidden="1" customHeight="1" x14ac:dyDescent="0.2"/>
    <row r="42310" ht="12.75" hidden="1" customHeight="1" x14ac:dyDescent="0.2"/>
    <row r="42311" ht="12.75" hidden="1" customHeight="1" x14ac:dyDescent="0.2"/>
    <row r="42312" ht="12.75" hidden="1" customHeight="1" x14ac:dyDescent="0.2"/>
    <row r="42313" ht="12.75" hidden="1" customHeight="1" x14ac:dyDescent="0.2"/>
    <row r="42314" ht="12.75" hidden="1" customHeight="1" x14ac:dyDescent="0.2"/>
    <row r="42315" ht="12.75" hidden="1" customHeight="1" x14ac:dyDescent="0.2"/>
    <row r="42316" ht="12.75" hidden="1" customHeight="1" x14ac:dyDescent="0.2"/>
    <row r="42317" ht="12.75" hidden="1" customHeight="1" x14ac:dyDescent="0.2"/>
    <row r="42318" ht="12.75" hidden="1" customHeight="1" x14ac:dyDescent="0.2"/>
    <row r="42319" ht="12.75" hidden="1" customHeight="1" x14ac:dyDescent="0.2"/>
    <row r="42320" ht="12.75" hidden="1" customHeight="1" x14ac:dyDescent="0.2"/>
    <row r="42321" ht="12.75" hidden="1" customHeight="1" x14ac:dyDescent="0.2"/>
    <row r="42322" ht="12.75" hidden="1" customHeight="1" x14ac:dyDescent="0.2"/>
    <row r="42323" ht="12.75" hidden="1" customHeight="1" x14ac:dyDescent="0.2"/>
    <row r="42324" ht="12.75" hidden="1" customHeight="1" x14ac:dyDescent="0.2"/>
    <row r="42325" ht="12.75" hidden="1" customHeight="1" x14ac:dyDescent="0.2"/>
    <row r="42326" ht="12.75" hidden="1" customHeight="1" x14ac:dyDescent="0.2"/>
    <row r="42327" ht="12.75" hidden="1" customHeight="1" x14ac:dyDescent="0.2"/>
    <row r="42328" ht="12.75" hidden="1" customHeight="1" x14ac:dyDescent="0.2"/>
    <row r="42329" ht="12.75" hidden="1" customHeight="1" x14ac:dyDescent="0.2"/>
    <row r="42330" ht="12.75" hidden="1" customHeight="1" x14ac:dyDescent="0.2"/>
    <row r="42331" ht="12.75" hidden="1" customHeight="1" x14ac:dyDescent="0.2"/>
    <row r="42332" ht="12.75" hidden="1" customHeight="1" x14ac:dyDescent="0.2"/>
    <row r="42333" ht="12.75" hidden="1" customHeight="1" x14ac:dyDescent="0.2"/>
    <row r="42334" ht="12.75" hidden="1" customHeight="1" x14ac:dyDescent="0.2"/>
    <row r="42335" ht="12.75" hidden="1" customHeight="1" x14ac:dyDescent="0.2"/>
    <row r="42336" ht="12.75" hidden="1" customHeight="1" x14ac:dyDescent="0.2"/>
    <row r="42337" ht="12.75" hidden="1" customHeight="1" x14ac:dyDescent="0.2"/>
    <row r="42338" ht="12.75" hidden="1" customHeight="1" x14ac:dyDescent="0.2"/>
    <row r="42339" ht="12.75" hidden="1" customHeight="1" x14ac:dyDescent="0.2"/>
    <row r="42340" ht="12.75" hidden="1" customHeight="1" x14ac:dyDescent="0.2"/>
    <row r="42341" ht="12.75" hidden="1" customHeight="1" x14ac:dyDescent="0.2"/>
    <row r="42342" ht="12.75" hidden="1" customHeight="1" x14ac:dyDescent="0.2"/>
    <row r="42343" ht="12.75" hidden="1" customHeight="1" x14ac:dyDescent="0.2"/>
    <row r="42344" ht="12.75" hidden="1" customHeight="1" x14ac:dyDescent="0.2"/>
    <row r="42345" ht="12.75" hidden="1" customHeight="1" x14ac:dyDescent="0.2"/>
    <row r="42346" ht="12.75" hidden="1" customHeight="1" x14ac:dyDescent="0.2"/>
    <row r="42347" ht="12.75" hidden="1" customHeight="1" x14ac:dyDescent="0.2"/>
    <row r="42348" ht="12.75" hidden="1" customHeight="1" x14ac:dyDescent="0.2"/>
    <row r="42349" ht="12.75" hidden="1" customHeight="1" x14ac:dyDescent="0.2"/>
    <row r="42350" ht="12.75" hidden="1" customHeight="1" x14ac:dyDescent="0.2"/>
    <row r="42351" ht="12.75" hidden="1" customHeight="1" x14ac:dyDescent="0.2"/>
    <row r="42352" ht="12.75" hidden="1" customHeight="1" x14ac:dyDescent="0.2"/>
    <row r="42353" ht="12.75" hidden="1" customHeight="1" x14ac:dyDescent="0.2"/>
    <row r="42354" ht="12.75" hidden="1" customHeight="1" x14ac:dyDescent="0.2"/>
    <row r="42355" ht="12.75" hidden="1" customHeight="1" x14ac:dyDescent="0.2"/>
    <row r="42356" ht="12.75" hidden="1" customHeight="1" x14ac:dyDescent="0.2"/>
    <row r="42357" ht="12.75" hidden="1" customHeight="1" x14ac:dyDescent="0.2"/>
    <row r="42358" ht="12.75" hidden="1" customHeight="1" x14ac:dyDescent="0.2"/>
    <row r="42359" ht="12.75" hidden="1" customHeight="1" x14ac:dyDescent="0.2"/>
    <row r="42360" ht="12.75" hidden="1" customHeight="1" x14ac:dyDescent="0.2"/>
    <row r="42361" ht="12.75" hidden="1" customHeight="1" x14ac:dyDescent="0.2"/>
    <row r="42362" ht="12.75" hidden="1" customHeight="1" x14ac:dyDescent="0.2"/>
    <row r="42363" ht="12.75" hidden="1" customHeight="1" x14ac:dyDescent="0.2"/>
    <row r="42364" ht="12.75" hidden="1" customHeight="1" x14ac:dyDescent="0.2"/>
    <row r="42365" ht="12.75" hidden="1" customHeight="1" x14ac:dyDescent="0.2"/>
    <row r="42366" ht="12.75" hidden="1" customHeight="1" x14ac:dyDescent="0.2"/>
    <row r="42367" ht="12.75" hidden="1" customHeight="1" x14ac:dyDescent="0.2"/>
    <row r="42368" ht="12.75" hidden="1" customHeight="1" x14ac:dyDescent="0.2"/>
    <row r="42369" ht="12.75" hidden="1" customHeight="1" x14ac:dyDescent="0.2"/>
    <row r="42370" ht="12.75" hidden="1" customHeight="1" x14ac:dyDescent="0.2"/>
    <row r="42371" ht="12.75" hidden="1" customHeight="1" x14ac:dyDescent="0.2"/>
    <row r="42372" ht="12.75" hidden="1" customHeight="1" x14ac:dyDescent="0.2"/>
    <row r="42373" ht="12.75" hidden="1" customHeight="1" x14ac:dyDescent="0.2"/>
    <row r="42374" ht="12.75" hidden="1" customHeight="1" x14ac:dyDescent="0.2"/>
    <row r="42375" ht="12.75" hidden="1" customHeight="1" x14ac:dyDescent="0.2"/>
    <row r="42376" ht="12.75" hidden="1" customHeight="1" x14ac:dyDescent="0.2"/>
    <row r="42377" ht="12.75" hidden="1" customHeight="1" x14ac:dyDescent="0.2"/>
    <row r="42378" ht="12.75" hidden="1" customHeight="1" x14ac:dyDescent="0.2"/>
    <row r="42379" ht="12.75" hidden="1" customHeight="1" x14ac:dyDescent="0.2"/>
    <row r="42380" ht="12.75" hidden="1" customHeight="1" x14ac:dyDescent="0.2"/>
    <row r="42381" ht="12.75" hidden="1" customHeight="1" x14ac:dyDescent="0.2"/>
    <row r="42382" ht="12.75" hidden="1" customHeight="1" x14ac:dyDescent="0.2"/>
    <row r="42383" ht="12.75" hidden="1" customHeight="1" x14ac:dyDescent="0.2"/>
    <row r="42384" ht="12.75" hidden="1" customHeight="1" x14ac:dyDescent="0.2"/>
    <row r="42385" ht="12.75" hidden="1" customHeight="1" x14ac:dyDescent="0.2"/>
    <row r="42386" ht="12.75" hidden="1" customHeight="1" x14ac:dyDescent="0.2"/>
    <row r="42387" ht="12.75" hidden="1" customHeight="1" x14ac:dyDescent="0.2"/>
    <row r="42388" ht="12.75" hidden="1" customHeight="1" x14ac:dyDescent="0.2"/>
    <row r="42389" ht="12.75" hidden="1" customHeight="1" x14ac:dyDescent="0.2"/>
    <row r="42390" ht="12.75" hidden="1" customHeight="1" x14ac:dyDescent="0.2"/>
    <row r="42391" ht="12.75" hidden="1" customHeight="1" x14ac:dyDescent="0.2"/>
    <row r="42392" ht="12.75" hidden="1" customHeight="1" x14ac:dyDescent="0.2"/>
    <row r="42393" ht="12.75" hidden="1" customHeight="1" x14ac:dyDescent="0.2"/>
    <row r="42394" ht="12.75" hidden="1" customHeight="1" x14ac:dyDescent="0.2"/>
    <row r="42395" ht="12.75" hidden="1" customHeight="1" x14ac:dyDescent="0.2"/>
    <row r="42396" ht="12.75" hidden="1" customHeight="1" x14ac:dyDescent="0.2"/>
    <row r="42397" ht="12.75" hidden="1" customHeight="1" x14ac:dyDescent="0.2"/>
    <row r="42398" ht="12.75" hidden="1" customHeight="1" x14ac:dyDescent="0.2"/>
    <row r="42399" ht="12.75" hidden="1" customHeight="1" x14ac:dyDescent="0.2"/>
    <row r="42400" ht="12.75" hidden="1" customHeight="1" x14ac:dyDescent="0.2"/>
    <row r="42401" ht="12.75" hidden="1" customHeight="1" x14ac:dyDescent="0.2"/>
    <row r="42402" ht="12.75" hidden="1" customHeight="1" x14ac:dyDescent="0.2"/>
    <row r="42403" ht="12.75" hidden="1" customHeight="1" x14ac:dyDescent="0.2"/>
    <row r="42404" ht="12.75" hidden="1" customHeight="1" x14ac:dyDescent="0.2"/>
    <row r="42405" ht="12.75" hidden="1" customHeight="1" x14ac:dyDescent="0.2"/>
    <row r="42406" ht="12.75" hidden="1" customHeight="1" x14ac:dyDescent="0.2"/>
    <row r="42407" ht="12.75" hidden="1" customHeight="1" x14ac:dyDescent="0.2"/>
    <row r="42408" ht="12.75" hidden="1" customHeight="1" x14ac:dyDescent="0.2"/>
    <row r="42409" ht="12.75" hidden="1" customHeight="1" x14ac:dyDescent="0.2"/>
    <row r="42410" ht="12.75" hidden="1" customHeight="1" x14ac:dyDescent="0.2"/>
    <row r="42411" ht="12.75" hidden="1" customHeight="1" x14ac:dyDescent="0.2"/>
    <row r="42412" ht="12.75" hidden="1" customHeight="1" x14ac:dyDescent="0.2"/>
    <row r="42413" ht="12.75" hidden="1" customHeight="1" x14ac:dyDescent="0.2"/>
    <row r="42414" ht="12.75" hidden="1" customHeight="1" x14ac:dyDescent="0.2"/>
    <row r="42415" ht="12.75" hidden="1" customHeight="1" x14ac:dyDescent="0.2"/>
    <row r="42416" ht="12.75" hidden="1" customHeight="1" x14ac:dyDescent="0.2"/>
    <row r="42417" ht="12.75" hidden="1" customHeight="1" x14ac:dyDescent="0.2"/>
    <row r="42418" ht="12.75" hidden="1" customHeight="1" x14ac:dyDescent="0.2"/>
    <row r="42419" ht="12.75" hidden="1" customHeight="1" x14ac:dyDescent="0.2"/>
    <row r="42420" ht="12.75" hidden="1" customHeight="1" x14ac:dyDescent="0.2"/>
    <row r="42421" ht="12.75" hidden="1" customHeight="1" x14ac:dyDescent="0.2"/>
    <row r="42422" ht="12.75" hidden="1" customHeight="1" x14ac:dyDescent="0.2"/>
    <row r="42423" ht="12.75" hidden="1" customHeight="1" x14ac:dyDescent="0.2"/>
    <row r="42424" ht="12.75" hidden="1" customHeight="1" x14ac:dyDescent="0.2"/>
    <row r="42425" ht="12.75" hidden="1" customHeight="1" x14ac:dyDescent="0.2"/>
    <row r="42426" ht="12.75" hidden="1" customHeight="1" x14ac:dyDescent="0.2"/>
    <row r="42427" ht="12.75" hidden="1" customHeight="1" x14ac:dyDescent="0.2"/>
    <row r="42428" ht="12.75" hidden="1" customHeight="1" x14ac:dyDescent="0.2"/>
    <row r="42429" ht="12.75" hidden="1" customHeight="1" x14ac:dyDescent="0.2"/>
    <row r="42430" ht="12.75" hidden="1" customHeight="1" x14ac:dyDescent="0.2"/>
    <row r="42431" ht="12.75" hidden="1" customHeight="1" x14ac:dyDescent="0.2"/>
    <row r="42432" ht="12.75" hidden="1" customHeight="1" x14ac:dyDescent="0.2"/>
    <row r="42433" ht="12.75" hidden="1" customHeight="1" x14ac:dyDescent="0.2"/>
    <row r="42434" ht="12.75" hidden="1" customHeight="1" x14ac:dyDescent="0.2"/>
    <row r="42435" ht="12.75" hidden="1" customHeight="1" x14ac:dyDescent="0.2"/>
    <row r="42436" ht="12.75" hidden="1" customHeight="1" x14ac:dyDescent="0.2"/>
    <row r="42437" ht="12.75" hidden="1" customHeight="1" x14ac:dyDescent="0.2"/>
    <row r="42438" ht="12.75" hidden="1" customHeight="1" x14ac:dyDescent="0.2"/>
    <row r="42439" ht="12.75" hidden="1" customHeight="1" x14ac:dyDescent="0.2"/>
    <row r="42440" ht="12.75" hidden="1" customHeight="1" x14ac:dyDescent="0.2"/>
    <row r="42441" ht="12.75" hidden="1" customHeight="1" x14ac:dyDescent="0.2"/>
    <row r="42442" ht="12.75" hidden="1" customHeight="1" x14ac:dyDescent="0.2"/>
    <row r="42443" ht="12.75" hidden="1" customHeight="1" x14ac:dyDescent="0.2"/>
    <row r="42444" ht="12.75" hidden="1" customHeight="1" x14ac:dyDescent="0.2"/>
    <row r="42445" ht="12.75" hidden="1" customHeight="1" x14ac:dyDescent="0.2"/>
    <row r="42446" ht="12.75" hidden="1" customHeight="1" x14ac:dyDescent="0.2"/>
    <row r="42447" ht="12.75" hidden="1" customHeight="1" x14ac:dyDescent="0.2"/>
    <row r="42448" ht="12.75" hidden="1" customHeight="1" x14ac:dyDescent="0.2"/>
    <row r="42449" ht="12.75" hidden="1" customHeight="1" x14ac:dyDescent="0.2"/>
    <row r="42450" ht="12.75" hidden="1" customHeight="1" x14ac:dyDescent="0.2"/>
    <row r="42451" ht="12.75" hidden="1" customHeight="1" x14ac:dyDescent="0.2"/>
    <row r="42452" ht="12.75" hidden="1" customHeight="1" x14ac:dyDescent="0.2"/>
    <row r="42453" ht="12.75" hidden="1" customHeight="1" x14ac:dyDescent="0.2"/>
    <row r="42454" ht="12.75" hidden="1" customHeight="1" x14ac:dyDescent="0.2"/>
    <row r="42455" ht="12.75" hidden="1" customHeight="1" x14ac:dyDescent="0.2"/>
    <row r="42456" ht="12.75" hidden="1" customHeight="1" x14ac:dyDescent="0.2"/>
    <row r="42457" ht="12.75" hidden="1" customHeight="1" x14ac:dyDescent="0.2"/>
    <row r="42458" ht="12.75" hidden="1" customHeight="1" x14ac:dyDescent="0.2"/>
    <row r="42459" ht="12.75" hidden="1" customHeight="1" x14ac:dyDescent="0.2"/>
    <row r="42460" ht="12.75" hidden="1" customHeight="1" x14ac:dyDescent="0.2"/>
    <row r="42461" ht="12.75" hidden="1" customHeight="1" x14ac:dyDescent="0.2"/>
    <row r="42462" ht="12.75" hidden="1" customHeight="1" x14ac:dyDescent="0.2"/>
    <row r="42463" ht="12.75" hidden="1" customHeight="1" x14ac:dyDescent="0.2"/>
    <row r="42464" ht="12.75" hidden="1" customHeight="1" x14ac:dyDescent="0.2"/>
    <row r="42465" ht="12.75" hidden="1" customHeight="1" x14ac:dyDescent="0.2"/>
    <row r="42466" ht="12.75" hidden="1" customHeight="1" x14ac:dyDescent="0.2"/>
    <row r="42467" ht="12.75" hidden="1" customHeight="1" x14ac:dyDescent="0.2"/>
    <row r="42468" ht="12.75" hidden="1" customHeight="1" x14ac:dyDescent="0.2"/>
    <row r="42469" ht="12.75" hidden="1" customHeight="1" x14ac:dyDescent="0.2"/>
    <row r="42470" ht="12.75" hidden="1" customHeight="1" x14ac:dyDescent="0.2"/>
    <row r="42471" ht="12.75" hidden="1" customHeight="1" x14ac:dyDescent="0.2"/>
    <row r="42472" ht="12.75" hidden="1" customHeight="1" x14ac:dyDescent="0.2"/>
    <row r="42473" ht="12.75" hidden="1" customHeight="1" x14ac:dyDescent="0.2"/>
    <row r="42474" ht="12.75" hidden="1" customHeight="1" x14ac:dyDescent="0.2"/>
    <row r="42475" ht="12.75" hidden="1" customHeight="1" x14ac:dyDescent="0.2"/>
    <row r="42476" ht="12.75" hidden="1" customHeight="1" x14ac:dyDescent="0.2"/>
    <row r="42477" ht="12.75" hidden="1" customHeight="1" x14ac:dyDescent="0.2"/>
    <row r="42478" ht="12.75" hidden="1" customHeight="1" x14ac:dyDescent="0.2"/>
    <row r="42479" ht="12.75" hidden="1" customHeight="1" x14ac:dyDescent="0.2"/>
    <row r="42480" ht="12.75" hidden="1" customHeight="1" x14ac:dyDescent="0.2"/>
    <row r="42481" ht="12.75" hidden="1" customHeight="1" x14ac:dyDescent="0.2"/>
    <row r="42482" ht="12.75" hidden="1" customHeight="1" x14ac:dyDescent="0.2"/>
    <row r="42483" ht="12.75" hidden="1" customHeight="1" x14ac:dyDescent="0.2"/>
    <row r="42484" ht="12.75" hidden="1" customHeight="1" x14ac:dyDescent="0.2"/>
    <row r="42485" ht="12.75" hidden="1" customHeight="1" x14ac:dyDescent="0.2"/>
    <row r="42486" ht="12.75" hidden="1" customHeight="1" x14ac:dyDescent="0.2"/>
    <row r="42487" ht="12.75" hidden="1" customHeight="1" x14ac:dyDescent="0.2"/>
    <row r="42488" ht="12.75" hidden="1" customHeight="1" x14ac:dyDescent="0.2"/>
    <row r="42489" ht="12.75" hidden="1" customHeight="1" x14ac:dyDescent="0.2"/>
    <row r="42490" ht="12.75" hidden="1" customHeight="1" x14ac:dyDescent="0.2"/>
    <row r="42491" ht="12.75" hidden="1" customHeight="1" x14ac:dyDescent="0.2"/>
    <row r="42492" ht="12.75" hidden="1" customHeight="1" x14ac:dyDescent="0.2"/>
    <row r="42493" ht="12.75" hidden="1" customHeight="1" x14ac:dyDescent="0.2"/>
    <row r="42494" ht="12.75" hidden="1" customHeight="1" x14ac:dyDescent="0.2"/>
    <row r="42495" ht="12.75" hidden="1" customHeight="1" x14ac:dyDescent="0.2"/>
    <row r="42496" ht="12.75" hidden="1" customHeight="1" x14ac:dyDescent="0.2"/>
    <row r="42497" ht="12.75" hidden="1" customHeight="1" x14ac:dyDescent="0.2"/>
    <row r="42498" ht="12.75" hidden="1" customHeight="1" x14ac:dyDescent="0.2"/>
    <row r="42499" ht="12.75" hidden="1" customHeight="1" x14ac:dyDescent="0.2"/>
    <row r="42500" ht="12.75" hidden="1" customHeight="1" x14ac:dyDescent="0.2"/>
    <row r="42501" ht="12.75" hidden="1" customHeight="1" x14ac:dyDescent="0.2"/>
    <row r="42502" ht="12.75" hidden="1" customHeight="1" x14ac:dyDescent="0.2"/>
    <row r="42503" ht="12.75" hidden="1" customHeight="1" x14ac:dyDescent="0.2"/>
    <row r="42504" ht="12.75" hidden="1" customHeight="1" x14ac:dyDescent="0.2"/>
    <row r="42505" ht="12.75" hidden="1" customHeight="1" x14ac:dyDescent="0.2"/>
    <row r="42506" ht="12.75" hidden="1" customHeight="1" x14ac:dyDescent="0.2"/>
    <row r="42507" ht="12.75" hidden="1" customHeight="1" x14ac:dyDescent="0.2"/>
    <row r="42508" ht="12.75" hidden="1" customHeight="1" x14ac:dyDescent="0.2"/>
    <row r="42509" ht="12.75" hidden="1" customHeight="1" x14ac:dyDescent="0.2"/>
    <row r="42510" ht="12.75" hidden="1" customHeight="1" x14ac:dyDescent="0.2"/>
    <row r="42511" ht="12.75" hidden="1" customHeight="1" x14ac:dyDescent="0.2"/>
    <row r="42512" ht="12.75" hidden="1" customHeight="1" x14ac:dyDescent="0.2"/>
    <row r="42513" ht="12.75" hidden="1" customHeight="1" x14ac:dyDescent="0.2"/>
    <row r="42514" ht="12.75" hidden="1" customHeight="1" x14ac:dyDescent="0.2"/>
    <row r="42515" ht="12.75" hidden="1" customHeight="1" x14ac:dyDescent="0.2"/>
    <row r="42516" ht="12.75" hidden="1" customHeight="1" x14ac:dyDescent="0.2"/>
    <row r="42517" ht="12.75" hidden="1" customHeight="1" x14ac:dyDescent="0.2"/>
    <row r="42518" ht="12.75" hidden="1" customHeight="1" x14ac:dyDescent="0.2"/>
    <row r="42519" ht="12.75" hidden="1" customHeight="1" x14ac:dyDescent="0.2"/>
    <row r="42520" ht="12.75" hidden="1" customHeight="1" x14ac:dyDescent="0.2"/>
    <row r="42521" ht="12.75" hidden="1" customHeight="1" x14ac:dyDescent="0.2"/>
    <row r="42522" ht="12.75" hidden="1" customHeight="1" x14ac:dyDescent="0.2"/>
    <row r="42523" ht="12.75" hidden="1" customHeight="1" x14ac:dyDescent="0.2"/>
    <row r="42524" ht="12.75" hidden="1" customHeight="1" x14ac:dyDescent="0.2"/>
    <row r="42525" ht="12.75" hidden="1" customHeight="1" x14ac:dyDescent="0.2"/>
    <row r="42526" ht="12.75" hidden="1" customHeight="1" x14ac:dyDescent="0.2"/>
    <row r="42527" ht="12.75" hidden="1" customHeight="1" x14ac:dyDescent="0.2"/>
    <row r="42528" ht="12.75" hidden="1" customHeight="1" x14ac:dyDescent="0.2"/>
    <row r="42529" ht="12.75" hidden="1" customHeight="1" x14ac:dyDescent="0.2"/>
    <row r="42530" ht="12.75" hidden="1" customHeight="1" x14ac:dyDescent="0.2"/>
    <row r="42531" ht="12.75" hidden="1" customHeight="1" x14ac:dyDescent="0.2"/>
    <row r="42532" ht="12.75" hidden="1" customHeight="1" x14ac:dyDescent="0.2"/>
    <row r="42533" ht="12.75" hidden="1" customHeight="1" x14ac:dyDescent="0.2"/>
    <row r="42534" ht="12.75" hidden="1" customHeight="1" x14ac:dyDescent="0.2"/>
    <row r="42535" ht="12.75" hidden="1" customHeight="1" x14ac:dyDescent="0.2"/>
    <row r="42536" ht="12.75" hidden="1" customHeight="1" x14ac:dyDescent="0.2"/>
    <row r="42537" ht="12.75" hidden="1" customHeight="1" x14ac:dyDescent="0.2"/>
    <row r="42538" ht="12.75" hidden="1" customHeight="1" x14ac:dyDescent="0.2"/>
    <row r="42539" ht="12.75" hidden="1" customHeight="1" x14ac:dyDescent="0.2"/>
    <row r="42540" ht="12.75" hidden="1" customHeight="1" x14ac:dyDescent="0.2"/>
    <row r="42541" ht="12.75" hidden="1" customHeight="1" x14ac:dyDescent="0.2"/>
    <row r="42542" ht="12.75" hidden="1" customHeight="1" x14ac:dyDescent="0.2"/>
    <row r="42543" ht="12.75" hidden="1" customHeight="1" x14ac:dyDescent="0.2"/>
    <row r="42544" ht="12.75" hidden="1" customHeight="1" x14ac:dyDescent="0.2"/>
    <row r="42545" ht="12.75" hidden="1" customHeight="1" x14ac:dyDescent="0.2"/>
    <row r="42546" ht="12.75" hidden="1" customHeight="1" x14ac:dyDescent="0.2"/>
    <row r="42547" ht="12.75" hidden="1" customHeight="1" x14ac:dyDescent="0.2"/>
    <row r="42548" ht="12.75" hidden="1" customHeight="1" x14ac:dyDescent="0.2"/>
    <row r="42549" ht="12.75" hidden="1" customHeight="1" x14ac:dyDescent="0.2"/>
    <row r="42550" ht="12.75" hidden="1" customHeight="1" x14ac:dyDescent="0.2"/>
    <row r="42551" ht="12.75" hidden="1" customHeight="1" x14ac:dyDescent="0.2"/>
    <row r="42552" ht="12.75" hidden="1" customHeight="1" x14ac:dyDescent="0.2"/>
    <row r="42553" ht="12.75" hidden="1" customHeight="1" x14ac:dyDescent="0.2"/>
    <row r="42554" ht="12.75" hidden="1" customHeight="1" x14ac:dyDescent="0.2"/>
    <row r="42555" ht="12.75" hidden="1" customHeight="1" x14ac:dyDescent="0.2"/>
    <row r="42556" ht="12.75" hidden="1" customHeight="1" x14ac:dyDescent="0.2"/>
    <row r="42557" ht="12.75" hidden="1" customHeight="1" x14ac:dyDescent="0.2"/>
    <row r="42558" ht="12.75" hidden="1" customHeight="1" x14ac:dyDescent="0.2"/>
    <row r="42559" ht="12.75" hidden="1" customHeight="1" x14ac:dyDescent="0.2"/>
    <row r="42560" ht="12.75" hidden="1" customHeight="1" x14ac:dyDescent="0.2"/>
    <row r="42561" ht="12.75" hidden="1" customHeight="1" x14ac:dyDescent="0.2"/>
    <row r="42562" ht="12.75" hidden="1" customHeight="1" x14ac:dyDescent="0.2"/>
    <row r="42563" ht="12.75" hidden="1" customHeight="1" x14ac:dyDescent="0.2"/>
    <row r="42564" ht="12.75" hidden="1" customHeight="1" x14ac:dyDescent="0.2"/>
    <row r="42565" ht="12.75" hidden="1" customHeight="1" x14ac:dyDescent="0.2"/>
    <row r="42566" ht="12.75" hidden="1" customHeight="1" x14ac:dyDescent="0.2"/>
    <row r="42567" ht="12.75" hidden="1" customHeight="1" x14ac:dyDescent="0.2"/>
    <row r="42568" ht="12.75" hidden="1" customHeight="1" x14ac:dyDescent="0.2"/>
    <row r="42569" ht="12.75" hidden="1" customHeight="1" x14ac:dyDescent="0.2"/>
    <row r="42570" ht="12.75" hidden="1" customHeight="1" x14ac:dyDescent="0.2"/>
    <row r="42571" ht="12.75" hidden="1" customHeight="1" x14ac:dyDescent="0.2"/>
    <row r="42572" ht="12.75" hidden="1" customHeight="1" x14ac:dyDescent="0.2"/>
    <row r="42573" ht="12.75" hidden="1" customHeight="1" x14ac:dyDescent="0.2"/>
    <row r="42574" ht="12.75" hidden="1" customHeight="1" x14ac:dyDescent="0.2"/>
    <row r="42575" ht="12.75" hidden="1" customHeight="1" x14ac:dyDescent="0.2"/>
    <row r="42576" ht="12.75" hidden="1" customHeight="1" x14ac:dyDescent="0.2"/>
    <row r="42577" ht="12.75" hidden="1" customHeight="1" x14ac:dyDescent="0.2"/>
    <row r="42578" ht="12.75" hidden="1" customHeight="1" x14ac:dyDescent="0.2"/>
    <row r="42579" ht="12.75" hidden="1" customHeight="1" x14ac:dyDescent="0.2"/>
    <row r="42580" ht="12.75" hidden="1" customHeight="1" x14ac:dyDescent="0.2"/>
    <row r="42581" ht="12.75" hidden="1" customHeight="1" x14ac:dyDescent="0.2"/>
    <row r="42582" ht="12.75" hidden="1" customHeight="1" x14ac:dyDescent="0.2"/>
    <row r="42583" ht="12.75" hidden="1" customHeight="1" x14ac:dyDescent="0.2"/>
    <row r="42584" ht="12.75" hidden="1" customHeight="1" x14ac:dyDescent="0.2"/>
    <row r="42585" ht="12.75" hidden="1" customHeight="1" x14ac:dyDescent="0.2"/>
    <row r="42586" ht="12.75" hidden="1" customHeight="1" x14ac:dyDescent="0.2"/>
    <row r="42587" ht="12.75" hidden="1" customHeight="1" x14ac:dyDescent="0.2"/>
    <row r="42588" ht="12.75" hidden="1" customHeight="1" x14ac:dyDescent="0.2"/>
    <row r="42589" ht="12.75" hidden="1" customHeight="1" x14ac:dyDescent="0.2"/>
    <row r="42590" ht="12.75" hidden="1" customHeight="1" x14ac:dyDescent="0.2"/>
    <row r="42591" ht="12.75" hidden="1" customHeight="1" x14ac:dyDescent="0.2"/>
    <row r="42592" ht="12.75" hidden="1" customHeight="1" x14ac:dyDescent="0.2"/>
    <row r="42593" ht="12.75" hidden="1" customHeight="1" x14ac:dyDescent="0.2"/>
    <row r="42594" ht="12.75" hidden="1" customHeight="1" x14ac:dyDescent="0.2"/>
    <row r="42595" ht="12.75" hidden="1" customHeight="1" x14ac:dyDescent="0.2"/>
    <row r="42596" ht="12.75" hidden="1" customHeight="1" x14ac:dyDescent="0.2"/>
    <row r="42597" ht="12.75" hidden="1" customHeight="1" x14ac:dyDescent="0.2"/>
    <row r="42598" ht="12.75" hidden="1" customHeight="1" x14ac:dyDescent="0.2"/>
    <row r="42599" ht="12.75" hidden="1" customHeight="1" x14ac:dyDescent="0.2"/>
    <row r="42600" ht="12.75" hidden="1" customHeight="1" x14ac:dyDescent="0.2"/>
    <row r="42601" ht="12.75" hidden="1" customHeight="1" x14ac:dyDescent="0.2"/>
    <row r="42602" ht="12.75" hidden="1" customHeight="1" x14ac:dyDescent="0.2"/>
    <row r="42603" ht="12.75" hidden="1" customHeight="1" x14ac:dyDescent="0.2"/>
    <row r="42604" ht="12.75" hidden="1" customHeight="1" x14ac:dyDescent="0.2"/>
    <row r="42605" ht="12.75" hidden="1" customHeight="1" x14ac:dyDescent="0.2"/>
    <row r="42606" ht="12.75" hidden="1" customHeight="1" x14ac:dyDescent="0.2"/>
    <row r="42607" ht="12.75" hidden="1" customHeight="1" x14ac:dyDescent="0.2"/>
    <row r="42608" ht="12.75" hidden="1" customHeight="1" x14ac:dyDescent="0.2"/>
    <row r="42609" ht="12.75" hidden="1" customHeight="1" x14ac:dyDescent="0.2"/>
    <row r="42610" ht="12.75" hidden="1" customHeight="1" x14ac:dyDescent="0.2"/>
    <row r="42611" ht="12.75" hidden="1" customHeight="1" x14ac:dyDescent="0.2"/>
    <row r="42612" ht="12.75" hidden="1" customHeight="1" x14ac:dyDescent="0.2"/>
    <row r="42613" ht="12.75" hidden="1" customHeight="1" x14ac:dyDescent="0.2"/>
    <row r="42614" ht="12.75" hidden="1" customHeight="1" x14ac:dyDescent="0.2"/>
    <row r="42615" ht="12.75" hidden="1" customHeight="1" x14ac:dyDescent="0.2"/>
    <row r="42616" ht="12.75" hidden="1" customHeight="1" x14ac:dyDescent="0.2"/>
    <row r="42617" ht="12.75" hidden="1" customHeight="1" x14ac:dyDescent="0.2"/>
    <row r="42618" ht="12.75" hidden="1" customHeight="1" x14ac:dyDescent="0.2"/>
    <row r="42619" ht="12.75" hidden="1" customHeight="1" x14ac:dyDescent="0.2"/>
    <row r="42620" ht="12.75" hidden="1" customHeight="1" x14ac:dyDescent="0.2"/>
    <row r="42621" ht="12.75" hidden="1" customHeight="1" x14ac:dyDescent="0.2"/>
    <row r="42622" ht="12.75" hidden="1" customHeight="1" x14ac:dyDescent="0.2"/>
    <row r="42623" ht="12.75" hidden="1" customHeight="1" x14ac:dyDescent="0.2"/>
    <row r="42624" ht="12.75" hidden="1" customHeight="1" x14ac:dyDescent="0.2"/>
    <row r="42625" ht="12.75" hidden="1" customHeight="1" x14ac:dyDescent="0.2"/>
    <row r="42626" ht="12.75" hidden="1" customHeight="1" x14ac:dyDescent="0.2"/>
    <row r="42627" ht="12.75" hidden="1" customHeight="1" x14ac:dyDescent="0.2"/>
    <row r="42628" ht="12.75" hidden="1" customHeight="1" x14ac:dyDescent="0.2"/>
    <row r="42629" ht="12.75" hidden="1" customHeight="1" x14ac:dyDescent="0.2"/>
    <row r="42630" ht="12.75" hidden="1" customHeight="1" x14ac:dyDescent="0.2"/>
    <row r="42631" ht="12.75" hidden="1" customHeight="1" x14ac:dyDescent="0.2"/>
    <row r="42632" ht="12.75" hidden="1" customHeight="1" x14ac:dyDescent="0.2"/>
    <row r="42633" ht="12.75" hidden="1" customHeight="1" x14ac:dyDescent="0.2"/>
    <row r="42634" ht="12.75" hidden="1" customHeight="1" x14ac:dyDescent="0.2"/>
    <row r="42635" ht="12.75" hidden="1" customHeight="1" x14ac:dyDescent="0.2"/>
    <row r="42636" ht="12.75" hidden="1" customHeight="1" x14ac:dyDescent="0.2"/>
    <row r="42637" ht="12.75" hidden="1" customHeight="1" x14ac:dyDescent="0.2"/>
    <row r="42638" ht="12.75" hidden="1" customHeight="1" x14ac:dyDescent="0.2"/>
    <row r="42639" ht="12.75" hidden="1" customHeight="1" x14ac:dyDescent="0.2"/>
    <row r="42640" ht="12.75" hidden="1" customHeight="1" x14ac:dyDescent="0.2"/>
    <row r="42641" ht="12.75" hidden="1" customHeight="1" x14ac:dyDescent="0.2"/>
    <row r="42642" ht="12.75" hidden="1" customHeight="1" x14ac:dyDescent="0.2"/>
    <row r="42643" ht="12.75" hidden="1" customHeight="1" x14ac:dyDescent="0.2"/>
    <row r="42644" ht="12.75" hidden="1" customHeight="1" x14ac:dyDescent="0.2"/>
    <row r="42645" ht="12.75" hidden="1" customHeight="1" x14ac:dyDescent="0.2"/>
    <row r="42646" ht="12.75" hidden="1" customHeight="1" x14ac:dyDescent="0.2"/>
    <row r="42647" ht="12.75" hidden="1" customHeight="1" x14ac:dyDescent="0.2"/>
    <row r="42648" ht="12.75" hidden="1" customHeight="1" x14ac:dyDescent="0.2"/>
    <row r="42649" ht="12.75" hidden="1" customHeight="1" x14ac:dyDescent="0.2"/>
    <row r="42650" ht="12.75" hidden="1" customHeight="1" x14ac:dyDescent="0.2"/>
    <row r="42651" ht="12.75" hidden="1" customHeight="1" x14ac:dyDescent="0.2"/>
    <row r="42652" ht="12.75" hidden="1" customHeight="1" x14ac:dyDescent="0.2"/>
    <row r="42653" ht="12.75" hidden="1" customHeight="1" x14ac:dyDescent="0.2"/>
    <row r="42654" ht="12.75" hidden="1" customHeight="1" x14ac:dyDescent="0.2"/>
    <row r="42655" ht="12.75" hidden="1" customHeight="1" x14ac:dyDescent="0.2"/>
    <row r="42656" ht="12.75" hidden="1" customHeight="1" x14ac:dyDescent="0.2"/>
    <row r="42657" ht="12.75" hidden="1" customHeight="1" x14ac:dyDescent="0.2"/>
    <row r="42658" ht="12.75" hidden="1" customHeight="1" x14ac:dyDescent="0.2"/>
    <row r="42659" ht="12.75" hidden="1" customHeight="1" x14ac:dyDescent="0.2"/>
    <row r="42660" ht="12.75" hidden="1" customHeight="1" x14ac:dyDescent="0.2"/>
    <row r="42661" ht="12.75" hidden="1" customHeight="1" x14ac:dyDescent="0.2"/>
    <row r="42662" ht="12.75" hidden="1" customHeight="1" x14ac:dyDescent="0.2"/>
    <row r="42663" ht="12.75" hidden="1" customHeight="1" x14ac:dyDescent="0.2"/>
    <row r="42664" ht="12.75" hidden="1" customHeight="1" x14ac:dyDescent="0.2"/>
    <row r="42665" ht="12.75" hidden="1" customHeight="1" x14ac:dyDescent="0.2"/>
    <row r="42666" ht="12.75" hidden="1" customHeight="1" x14ac:dyDescent="0.2"/>
    <row r="42667" ht="12.75" hidden="1" customHeight="1" x14ac:dyDescent="0.2"/>
    <row r="42668" ht="12.75" hidden="1" customHeight="1" x14ac:dyDescent="0.2"/>
    <row r="42669" ht="12.75" hidden="1" customHeight="1" x14ac:dyDescent="0.2"/>
    <row r="42670" ht="12.75" hidden="1" customHeight="1" x14ac:dyDescent="0.2"/>
    <row r="42671" ht="12.75" hidden="1" customHeight="1" x14ac:dyDescent="0.2"/>
    <row r="42672" ht="12.75" hidden="1" customHeight="1" x14ac:dyDescent="0.2"/>
    <row r="42673" ht="12.75" hidden="1" customHeight="1" x14ac:dyDescent="0.2"/>
    <row r="42674" ht="12.75" hidden="1" customHeight="1" x14ac:dyDescent="0.2"/>
    <row r="42675" ht="12.75" hidden="1" customHeight="1" x14ac:dyDescent="0.2"/>
    <row r="42676" ht="12.75" hidden="1" customHeight="1" x14ac:dyDescent="0.2"/>
    <row r="42677" ht="12.75" hidden="1" customHeight="1" x14ac:dyDescent="0.2"/>
    <row r="42678" ht="12.75" hidden="1" customHeight="1" x14ac:dyDescent="0.2"/>
    <row r="42679" ht="12.75" hidden="1" customHeight="1" x14ac:dyDescent="0.2"/>
    <row r="42680" ht="12.75" hidden="1" customHeight="1" x14ac:dyDescent="0.2"/>
    <row r="42681" ht="12.75" hidden="1" customHeight="1" x14ac:dyDescent="0.2"/>
    <row r="42682" ht="12.75" hidden="1" customHeight="1" x14ac:dyDescent="0.2"/>
    <row r="42683" ht="12.75" hidden="1" customHeight="1" x14ac:dyDescent="0.2"/>
    <row r="42684" ht="12.75" hidden="1" customHeight="1" x14ac:dyDescent="0.2"/>
    <row r="42685" ht="12.75" hidden="1" customHeight="1" x14ac:dyDescent="0.2"/>
    <row r="42686" ht="12.75" hidden="1" customHeight="1" x14ac:dyDescent="0.2"/>
    <row r="42687" ht="12.75" hidden="1" customHeight="1" x14ac:dyDescent="0.2"/>
    <row r="42688" ht="12.75" hidden="1" customHeight="1" x14ac:dyDescent="0.2"/>
    <row r="42689" ht="12.75" hidden="1" customHeight="1" x14ac:dyDescent="0.2"/>
    <row r="42690" ht="12.75" hidden="1" customHeight="1" x14ac:dyDescent="0.2"/>
    <row r="42691" ht="12.75" hidden="1" customHeight="1" x14ac:dyDescent="0.2"/>
    <row r="42692" ht="12.75" hidden="1" customHeight="1" x14ac:dyDescent="0.2"/>
    <row r="42693" ht="12.75" hidden="1" customHeight="1" x14ac:dyDescent="0.2"/>
    <row r="42694" ht="12.75" hidden="1" customHeight="1" x14ac:dyDescent="0.2"/>
    <row r="42695" ht="12.75" hidden="1" customHeight="1" x14ac:dyDescent="0.2"/>
    <row r="42696" ht="12.75" hidden="1" customHeight="1" x14ac:dyDescent="0.2"/>
    <row r="42697" ht="12.75" hidden="1" customHeight="1" x14ac:dyDescent="0.2"/>
    <row r="42698" ht="12.75" hidden="1" customHeight="1" x14ac:dyDescent="0.2"/>
    <row r="42699" ht="12.75" hidden="1" customHeight="1" x14ac:dyDescent="0.2"/>
    <row r="42700" ht="12.75" hidden="1" customHeight="1" x14ac:dyDescent="0.2"/>
    <row r="42701" ht="12.75" hidden="1" customHeight="1" x14ac:dyDescent="0.2"/>
    <row r="42702" ht="12.75" hidden="1" customHeight="1" x14ac:dyDescent="0.2"/>
    <row r="42703" ht="12.75" hidden="1" customHeight="1" x14ac:dyDescent="0.2"/>
    <row r="42704" ht="12.75" hidden="1" customHeight="1" x14ac:dyDescent="0.2"/>
    <row r="42705" ht="12.75" hidden="1" customHeight="1" x14ac:dyDescent="0.2"/>
    <row r="42706" ht="12.75" hidden="1" customHeight="1" x14ac:dyDescent="0.2"/>
    <row r="42707" ht="12.75" hidden="1" customHeight="1" x14ac:dyDescent="0.2"/>
    <row r="42708" ht="12.75" hidden="1" customHeight="1" x14ac:dyDescent="0.2"/>
    <row r="42709" ht="12.75" hidden="1" customHeight="1" x14ac:dyDescent="0.2"/>
    <row r="42710" ht="12.75" hidden="1" customHeight="1" x14ac:dyDescent="0.2"/>
    <row r="42711" ht="12.75" hidden="1" customHeight="1" x14ac:dyDescent="0.2"/>
    <row r="42712" ht="12.75" hidden="1" customHeight="1" x14ac:dyDescent="0.2"/>
    <row r="42713" ht="12.75" hidden="1" customHeight="1" x14ac:dyDescent="0.2"/>
    <row r="42714" ht="12.75" hidden="1" customHeight="1" x14ac:dyDescent="0.2"/>
    <row r="42715" ht="12.75" hidden="1" customHeight="1" x14ac:dyDescent="0.2"/>
    <row r="42716" ht="12.75" hidden="1" customHeight="1" x14ac:dyDescent="0.2"/>
    <row r="42717" ht="12.75" hidden="1" customHeight="1" x14ac:dyDescent="0.2"/>
    <row r="42718" ht="12.75" hidden="1" customHeight="1" x14ac:dyDescent="0.2"/>
    <row r="42719" ht="12.75" hidden="1" customHeight="1" x14ac:dyDescent="0.2"/>
    <row r="42720" ht="12.75" hidden="1" customHeight="1" x14ac:dyDescent="0.2"/>
    <row r="42721" ht="12.75" hidden="1" customHeight="1" x14ac:dyDescent="0.2"/>
    <row r="42722" ht="12.75" hidden="1" customHeight="1" x14ac:dyDescent="0.2"/>
    <row r="42723" ht="12.75" hidden="1" customHeight="1" x14ac:dyDescent="0.2"/>
    <row r="42724" ht="12.75" hidden="1" customHeight="1" x14ac:dyDescent="0.2"/>
    <row r="42725" ht="12.75" hidden="1" customHeight="1" x14ac:dyDescent="0.2"/>
    <row r="42726" ht="12.75" hidden="1" customHeight="1" x14ac:dyDescent="0.2"/>
    <row r="42727" ht="12.75" hidden="1" customHeight="1" x14ac:dyDescent="0.2"/>
    <row r="42728" ht="12.75" hidden="1" customHeight="1" x14ac:dyDescent="0.2"/>
    <row r="42729" ht="12.75" hidden="1" customHeight="1" x14ac:dyDescent="0.2"/>
    <row r="42730" ht="12.75" hidden="1" customHeight="1" x14ac:dyDescent="0.2"/>
    <row r="42731" ht="12.75" hidden="1" customHeight="1" x14ac:dyDescent="0.2"/>
    <row r="42732" ht="12.75" hidden="1" customHeight="1" x14ac:dyDescent="0.2"/>
    <row r="42733" ht="12.75" hidden="1" customHeight="1" x14ac:dyDescent="0.2"/>
    <row r="42734" ht="12.75" hidden="1" customHeight="1" x14ac:dyDescent="0.2"/>
    <row r="42735" ht="12.75" hidden="1" customHeight="1" x14ac:dyDescent="0.2"/>
    <row r="42736" ht="12.75" hidden="1" customHeight="1" x14ac:dyDescent="0.2"/>
    <row r="42737" ht="12.75" hidden="1" customHeight="1" x14ac:dyDescent="0.2"/>
    <row r="42738" ht="12.75" hidden="1" customHeight="1" x14ac:dyDescent="0.2"/>
    <row r="42739" ht="12.75" hidden="1" customHeight="1" x14ac:dyDescent="0.2"/>
    <row r="42740" ht="12.75" hidden="1" customHeight="1" x14ac:dyDescent="0.2"/>
    <row r="42741" ht="12.75" hidden="1" customHeight="1" x14ac:dyDescent="0.2"/>
    <row r="42742" ht="12.75" hidden="1" customHeight="1" x14ac:dyDescent="0.2"/>
    <row r="42743" ht="12.75" hidden="1" customHeight="1" x14ac:dyDescent="0.2"/>
    <row r="42744" ht="12.75" hidden="1" customHeight="1" x14ac:dyDescent="0.2"/>
    <row r="42745" ht="12.75" hidden="1" customHeight="1" x14ac:dyDescent="0.2"/>
    <row r="42746" ht="12.75" hidden="1" customHeight="1" x14ac:dyDescent="0.2"/>
    <row r="42747" ht="12.75" hidden="1" customHeight="1" x14ac:dyDescent="0.2"/>
    <row r="42748" ht="12.75" hidden="1" customHeight="1" x14ac:dyDescent="0.2"/>
    <row r="42749" ht="12.75" hidden="1" customHeight="1" x14ac:dyDescent="0.2"/>
    <row r="42750" ht="12.75" hidden="1" customHeight="1" x14ac:dyDescent="0.2"/>
    <row r="42751" ht="12.75" hidden="1" customHeight="1" x14ac:dyDescent="0.2"/>
    <row r="42752" ht="12.75" hidden="1" customHeight="1" x14ac:dyDescent="0.2"/>
    <row r="42753" ht="12.75" hidden="1" customHeight="1" x14ac:dyDescent="0.2"/>
    <row r="42754" ht="12.75" hidden="1" customHeight="1" x14ac:dyDescent="0.2"/>
    <row r="42755" ht="12.75" hidden="1" customHeight="1" x14ac:dyDescent="0.2"/>
    <row r="42756" ht="12.75" hidden="1" customHeight="1" x14ac:dyDescent="0.2"/>
    <row r="42757" ht="12.75" hidden="1" customHeight="1" x14ac:dyDescent="0.2"/>
    <row r="42758" ht="12.75" hidden="1" customHeight="1" x14ac:dyDescent="0.2"/>
    <row r="42759" ht="12.75" hidden="1" customHeight="1" x14ac:dyDescent="0.2"/>
    <row r="42760" ht="12.75" hidden="1" customHeight="1" x14ac:dyDescent="0.2"/>
    <row r="42761" ht="12.75" hidden="1" customHeight="1" x14ac:dyDescent="0.2"/>
    <row r="42762" ht="12.75" hidden="1" customHeight="1" x14ac:dyDescent="0.2"/>
    <row r="42763" ht="12.75" hidden="1" customHeight="1" x14ac:dyDescent="0.2"/>
    <row r="42764" ht="12.75" hidden="1" customHeight="1" x14ac:dyDescent="0.2"/>
    <row r="42765" ht="12.75" hidden="1" customHeight="1" x14ac:dyDescent="0.2"/>
    <row r="42766" ht="12.75" hidden="1" customHeight="1" x14ac:dyDescent="0.2"/>
    <row r="42767" ht="12.75" hidden="1" customHeight="1" x14ac:dyDescent="0.2"/>
    <row r="42768" ht="12.75" hidden="1" customHeight="1" x14ac:dyDescent="0.2"/>
    <row r="42769" ht="12.75" hidden="1" customHeight="1" x14ac:dyDescent="0.2"/>
    <row r="42770" ht="12.75" hidden="1" customHeight="1" x14ac:dyDescent="0.2"/>
    <row r="42771" ht="12.75" hidden="1" customHeight="1" x14ac:dyDescent="0.2"/>
    <row r="42772" ht="12.75" hidden="1" customHeight="1" x14ac:dyDescent="0.2"/>
    <row r="42773" ht="12.75" hidden="1" customHeight="1" x14ac:dyDescent="0.2"/>
    <row r="42774" ht="12.75" hidden="1" customHeight="1" x14ac:dyDescent="0.2"/>
    <row r="42775" ht="12.75" hidden="1" customHeight="1" x14ac:dyDescent="0.2"/>
    <row r="42776" ht="12.75" hidden="1" customHeight="1" x14ac:dyDescent="0.2"/>
    <row r="42777" ht="12.75" hidden="1" customHeight="1" x14ac:dyDescent="0.2"/>
    <row r="42778" ht="12.75" hidden="1" customHeight="1" x14ac:dyDescent="0.2"/>
    <row r="42779" ht="12.75" hidden="1" customHeight="1" x14ac:dyDescent="0.2"/>
    <row r="42780" ht="12.75" hidden="1" customHeight="1" x14ac:dyDescent="0.2"/>
    <row r="42781" ht="12.75" hidden="1" customHeight="1" x14ac:dyDescent="0.2"/>
    <row r="42782" ht="12.75" hidden="1" customHeight="1" x14ac:dyDescent="0.2"/>
    <row r="42783" ht="12.75" hidden="1" customHeight="1" x14ac:dyDescent="0.2"/>
    <row r="42784" ht="12.75" hidden="1" customHeight="1" x14ac:dyDescent="0.2"/>
    <row r="42785" ht="12.75" hidden="1" customHeight="1" x14ac:dyDescent="0.2"/>
    <row r="42786" ht="12.75" hidden="1" customHeight="1" x14ac:dyDescent="0.2"/>
    <row r="42787" ht="12.75" hidden="1" customHeight="1" x14ac:dyDescent="0.2"/>
    <row r="42788" ht="12.75" hidden="1" customHeight="1" x14ac:dyDescent="0.2"/>
    <row r="42789" ht="12.75" hidden="1" customHeight="1" x14ac:dyDescent="0.2"/>
    <row r="42790" ht="12.75" hidden="1" customHeight="1" x14ac:dyDescent="0.2"/>
    <row r="42791" ht="12.75" hidden="1" customHeight="1" x14ac:dyDescent="0.2"/>
    <row r="42792" ht="12.75" hidden="1" customHeight="1" x14ac:dyDescent="0.2"/>
    <row r="42793" ht="12.75" hidden="1" customHeight="1" x14ac:dyDescent="0.2"/>
    <row r="42794" ht="12.75" hidden="1" customHeight="1" x14ac:dyDescent="0.2"/>
    <row r="42795" ht="12.75" hidden="1" customHeight="1" x14ac:dyDescent="0.2"/>
    <row r="42796" ht="12.75" hidden="1" customHeight="1" x14ac:dyDescent="0.2"/>
    <row r="42797" ht="12.75" hidden="1" customHeight="1" x14ac:dyDescent="0.2"/>
    <row r="42798" ht="12.75" hidden="1" customHeight="1" x14ac:dyDescent="0.2"/>
    <row r="42799" ht="12.75" hidden="1" customHeight="1" x14ac:dyDescent="0.2"/>
    <row r="42800" ht="12.75" hidden="1" customHeight="1" x14ac:dyDescent="0.2"/>
    <row r="42801" ht="12.75" hidden="1" customHeight="1" x14ac:dyDescent="0.2"/>
    <row r="42802" ht="12.75" hidden="1" customHeight="1" x14ac:dyDescent="0.2"/>
    <row r="42803" ht="12.75" hidden="1" customHeight="1" x14ac:dyDescent="0.2"/>
    <row r="42804" ht="12.75" hidden="1" customHeight="1" x14ac:dyDescent="0.2"/>
    <row r="42805" ht="12.75" hidden="1" customHeight="1" x14ac:dyDescent="0.2"/>
    <row r="42806" ht="12.75" hidden="1" customHeight="1" x14ac:dyDescent="0.2"/>
    <row r="42807" ht="12.75" hidden="1" customHeight="1" x14ac:dyDescent="0.2"/>
    <row r="42808" ht="12.75" hidden="1" customHeight="1" x14ac:dyDescent="0.2"/>
    <row r="42809" ht="12.75" hidden="1" customHeight="1" x14ac:dyDescent="0.2"/>
    <row r="42810" ht="12.75" hidden="1" customHeight="1" x14ac:dyDescent="0.2"/>
    <row r="42811" ht="12.75" hidden="1" customHeight="1" x14ac:dyDescent="0.2"/>
    <row r="42812" ht="12.75" hidden="1" customHeight="1" x14ac:dyDescent="0.2"/>
    <row r="42813" ht="12.75" hidden="1" customHeight="1" x14ac:dyDescent="0.2"/>
    <row r="42814" ht="12.75" hidden="1" customHeight="1" x14ac:dyDescent="0.2"/>
    <row r="42815" ht="12.75" hidden="1" customHeight="1" x14ac:dyDescent="0.2"/>
    <row r="42816" ht="12.75" hidden="1" customHeight="1" x14ac:dyDescent="0.2"/>
    <row r="42817" ht="12.75" hidden="1" customHeight="1" x14ac:dyDescent="0.2"/>
    <row r="42818" ht="12.75" hidden="1" customHeight="1" x14ac:dyDescent="0.2"/>
    <row r="42819" ht="12.75" hidden="1" customHeight="1" x14ac:dyDescent="0.2"/>
    <row r="42820" ht="12.75" hidden="1" customHeight="1" x14ac:dyDescent="0.2"/>
    <row r="42821" ht="12.75" hidden="1" customHeight="1" x14ac:dyDescent="0.2"/>
    <row r="42822" ht="12.75" hidden="1" customHeight="1" x14ac:dyDescent="0.2"/>
    <row r="42823" ht="12.75" hidden="1" customHeight="1" x14ac:dyDescent="0.2"/>
    <row r="42824" ht="12.75" hidden="1" customHeight="1" x14ac:dyDescent="0.2"/>
    <row r="42825" ht="12.75" hidden="1" customHeight="1" x14ac:dyDescent="0.2"/>
    <row r="42826" ht="12.75" hidden="1" customHeight="1" x14ac:dyDescent="0.2"/>
    <row r="42827" ht="12.75" hidden="1" customHeight="1" x14ac:dyDescent="0.2"/>
    <row r="42828" ht="12.75" hidden="1" customHeight="1" x14ac:dyDescent="0.2"/>
    <row r="42829" ht="12.75" hidden="1" customHeight="1" x14ac:dyDescent="0.2"/>
    <row r="42830" ht="12.75" hidden="1" customHeight="1" x14ac:dyDescent="0.2"/>
    <row r="42831" ht="12.75" hidden="1" customHeight="1" x14ac:dyDescent="0.2"/>
    <row r="42832" ht="12.75" hidden="1" customHeight="1" x14ac:dyDescent="0.2"/>
    <row r="42833" ht="12.75" hidden="1" customHeight="1" x14ac:dyDescent="0.2"/>
    <row r="42834" ht="12.75" hidden="1" customHeight="1" x14ac:dyDescent="0.2"/>
    <row r="42835" ht="12.75" hidden="1" customHeight="1" x14ac:dyDescent="0.2"/>
    <row r="42836" ht="12.75" hidden="1" customHeight="1" x14ac:dyDescent="0.2"/>
    <row r="42837" ht="12.75" hidden="1" customHeight="1" x14ac:dyDescent="0.2"/>
    <row r="42838" ht="12.75" hidden="1" customHeight="1" x14ac:dyDescent="0.2"/>
    <row r="42839" ht="12.75" hidden="1" customHeight="1" x14ac:dyDescent="0.2"/>
    <row r="42840" ht="12.75" hidden="1" customHeight="1" x14ac:dyDescent="0.2"/>
    <row r="42841" ht="12.75" hidden="1" customHeight="1" x14ac:dyDescent="0.2"/>
    <row r="42842" ht="12.75" hidden="1" customHeight="1" x14ac:dyDescent="0.2"/>
    <row r="42843" ht="12.75" hidden="1" customHeight="1" x14ac:dyDescent="0.2"/>
    <row r="42844" ht="12.75" hidden="1" customHeight="1" x14ac:dyDescent="0.2"/>
    <row r="42845" ht="12.75" hidden="1" customHeight="1" x14ac:dyDescent="0.2"/>
    <row r="42846" ht="12.75" hidden="1" customHeight="1" x14ac:dyDescent="0.2"/>
    <row r="42847" ht="12.75" hidden="1" customHeight="1" x14ac:dyDescent="0.2"/>
    <row r="42848" ht="12.75" hidden="1" customHeight="1" x14ac:dyDescent="0.2"/>
    <row r="42849" ht="12.75" hidden="1" customHeight="1" x14ac:dyDescent="0.2"/>
    <row r="42850" ht="12.75" hidden="1" customHeight="1" x14ac:dyDescent="0.2"/>
    <row r="42851" ht="12.75" hidden="1" customHeight="1" x14ac:dyDescent="0.2"/>
    <row r="42852" ht="12.75" hidden="1" customHeight="1" x14ac:dyDescent="0.2"/>
    <row r="42853" ht="12.75" hidden="1" customHeight="1" x14ac:dyDescent="0.2"/>
    <row r="42854" ht="12.75" hidden="1" customHeight="1" x14ac:dyDescent="0.2"/>
    <row r="42855" ht="12.75" hidden="1" customHeight="1" x14ac:dyDescent="0.2"/>
    <row r="42856" ht="12.75" hidden="1" customHeight="1" x14ac:dyDescent="0.2"/>
    <row r="42857" ht="12.75" hidden="1" customHeight="1" x14ac:dyDescent="0.2"/>
    <row r="42858" ht="12.75" hidden="1" customHeight="1" x14ac:dyDescent="0.2"/>
    <row r="42859" ht="12.75" hidden="1" customHeight="1" x14ac:dyDescent="0.2"/>
    <row r="42860" ht="12.75" hidden="1" customHeight="1" x14ac:dyDescent="0.2"/>
    <row r="42861" ht="12.75" hidden="1" customHeight="1" x14ac:dyDescent="0.2"/>
    <row r="42862" ht="12.75" hidden="1" customHeight="1" x14ac:dyDescent="0.2"/>
    <row r="42863" ht="12.75" hidden="1" customHeight="1" x14ac:dyDescent="0.2"/>
    <row r="42864" ht="12.75" hidden="1" customHeight="1" x14ac:dyDescent="0.2"/>
    <row r="42865" ht="12.75" hidden="1" customHeight="1" x14ac:dyDescent="0.2"/>
    <row r="42866" ht="12.75" hidden="1" customHeight="1" x14ac:dyDescent="0.2"/>
    <row r="42867" ht="12.75" hidden="1" customHeight="1" x14ac:dyDescent="0.2"/>
    <row r="42868" ht="12.75" hidden="1" customHeight="1" x14ac:dyDescent="0.2"/>
    <row r="42869" ht="12.75" hidden="1" customHeight="1" x14ac:dyDescent="0.2"/>
    <row r="42870" ht="12.75" hidden="1" customHeight="1" x14ac:dyDescent="0.2"/>
    <row r="42871" ht="12.75" hidden="1" customHeight="1" x14ac:dyDescent="0.2"/>
    <row r="42872" ht="12.75" hidden="1" customHeight="1" x14ac:dyDescent="0.2"/>
    <row r="42873" ht="12.75" hidden="1" customHeight="1" x14ac:dyDescent="0.2"/>
    <row r="42874" ht="12.75" hidden="1" customHeight="1" x14ac:dyDescent="0.2"/>
    <row r="42875" ht="12.75" hidden="1" customHeight="1" x14ac:dyDescent="0.2"/>
    <row r="42876" ht="12.75" hidden="1" customHeight="1" x14ac:dyDescent="0.2"/>
    <row r="42877" ht="12.75" hidden="1" customHeight="1" x14ac:dyDescent="0.2"/>
    <row r="42878" ht="12.75" hidden="1" customHeight="1" x14ac:dyDescent="0.2"/>
    <row r="42879" ht="12.75" hidden="1" customHeight="1" x14ac:dyDescent="0.2"/>
    <row r="42880" ht="12.75" hidden="1" customHeight="1" x14ac:dyDescent="0.2"/>
    <row r="42881" ht="12.75" hidden="1" customHeight="1" x14ac:dyDescent="0.2"/>
    <row r="42882" ht="12.75" hidden="1" customHeight="1" x14ac:dyDescent="0.2"/>
    <row r="42883" ht="12.75" hidden="1" customHeight="1" x14ac:dyDescent="0.2"/>
    <row r="42884" ht="12.75" hidden="1" customHeight="1" x14ac:dyDescent="0.2"/>
    <row r="42885" ht="12.75" hidden="1" customHeight="1" x14ac:dyDescent="0.2"/>
    <row r="42886" ht="12.75" hidden="1" customHeight="1" x14ac:dyDescent="0.2"/>
    <row r="42887" ht="12.75" hidden="1" customHeight="1" x14ac:dyDescent="0.2"/>
    <row r="42888" ht="12.75" hidden="1" customHeight="1" x14ac:dyDescent="0.2"/>
    <row r="42889" ht="12.75" hidden="1" customHeight="1" x14ac:dyDescent="0.2"/>
    <row r="42890" ht="12.75" hidden="1" customHeight="1" x14ac:dyDescent="0.2"/>
    <row r="42891" ht="12.75" hidden="1" customHeight="1" x14ac:dyDescent="0.2"/>
    <row r="42892" ht="12.75" hidden="1" customHeight="1" x14ac:dyDescent="0.2"/>
    <row r="42893" ht="12.75" hidden="1" customHeight="1" x14ac:dyDescent="0.2"/>
    <row r="42894" ht="12.75" hidden="1" customHeight="1" x14ac:dyDescent="0.2"/>
    <row r="42895" ht="12.75" hidden="1" customHeight="1" x14ac:dyDescent="0.2"/>
    <row r="42896" ht="12.75" hidden="1" customHeight="1" x14ac:dyDescent="0.2"/>
    <row r="42897" ht="12.75" hidden="1" customHeight="1" x14ac:dyDescent="0.2"/>
    <row r="42898" ht="12.75" hidden="1" customHeight="1" x14ac:dyDescent="0.2"/>
    <row r="42899" ht="12.75" hidden="1" customHeight="1" x14ac:dyDescent="0.2"/>
    <row r="42900" ht="12.75" hidden="1" customHeight="1" x14ac:dyDescent="0.2"/>
    <row r="42901" ht="12.75" hidden="1" customHeight="1" x14ac:dyDescent="0.2"/>
    <row r="42902" ht="12.75" hidden="1" customHeight="1" x14ac:dyDescent="0.2"/>
    <row r="42903" ht="12.75" hidden="1" customHeight="1" x14ac:dyDescent="0.2"/>
    <row r="42904" ht="12.75" hidden="1" customHeight="1" x14ac:dyDescent="0.2"/>
    <row r="42905" ht="12.75" hidden="1" customHeight="1" x14ac:dyDescent="0.2"/>
    <row r="42906" ht="12.75" hidden="1" customHeight="1" x14ac:dyDescent="0.2"/>
    <row r="42907" ht="12.75" hidden="1" customHeight="1" x14ac:dyDescent="0.2"/>
    <row r="42908" ht="12.75" hidden="1" customHeight="1" x14ac:dyDescent="0.2"/>
    <row r="42909" ht="12.75" hidden="1" customHeight="1" x14ac:dyDescent="0.2"/>
    <row r="42910" ht="12.75" hidden="1" customHeight="1" x14ac:dyDescent="0.2"/>
    <row r="42911" ht="12.75" hidden="1" customHeight="1" x14ac:dyDescent="0.2"/>
    <row r="42912" ht="12.75" hidden="1" customHeight="1" x14ac:dyDescent="0.2"/>
    <row r="42913" ht="12.75" hidden="1" customHeight="1" x14ac:dyDescent="0.2"/>
    <row r="42914" ht="12.75" hidden="1" customHeight="1" x14ac:dyDescent="0.2"/>
    <row r="42915" ht="12.75" hidden="1" customHeight="1" x14ac:dyDescent="0.2"/>
    <row r="42916" ht="12.75" hidden="1" customHeight="1" x14ac:dyDescent="0.2"/>
    <row r="42917" ht="12.75" hidden="1" customHeight="1" x14ac:dyDescent="0.2"/>
    <row r="42918" ht="12.75" hidden="1" customHeight="1" x14ac:dyDescent="0.2"/>
    <row r="42919" ht="12.75" hidden="1" customHeight="1" x14ac:dyDescent="0.2"/>
    <row r="42920" ht="12.75" hidden="1" customHeight="1" x14ac:dyDescent="0.2"/>
    <row r="42921" ht="12.75" hidden="1" customHeight="1" x14ac:dyDescent="0.2"/>
    <row r="42922" ht="12.75" hidden="1" customHeight="1" x14ac:dyDescent="0.2"/>
    <row r="42923" ht="12.75" hidden="1" customHeight="1" x14ac:dyDescent="0.2"/>
    <row r="42924" ht="12.75" hidden="1" customHeight="1" x14ac:dyDescent="0.2"/>
    <row r="42925" ht="12.75" hidden="1" customHeight="1" x14ac:dyDescent="0.2"/>
    <row r="42926" ht="12.75" hidden="1" customHeight="1" x14ac:dyDescent="0.2"/>
    <row r="42927" ht="12.75" hidden="1" customHeight="1" x14ac:dyDescent="0.2"/>
    <row r="42928" ht="12.75" hidden="1" customHeight="1" x14ac:dyDescent="0.2"/>
    <row r="42929" ht="12.75" hidden="1" customHeight="1" x14ac:dyDescent="0.2"/>
    <row r="42930" ht="12.75" hidden="1" customHeight="1" x14ac:dyDescent="0.2"/>
    <row r="42931" ht="12.75" hidden="1" customHeight="1" x14ac:dyDescent="0.2"/>
    <row r="42932" ht="12.75" hidden="1" customHeight="1" x14ac:dyDescent="0.2"/>
    <row r="42933" ht="12.75" hidden="1" customHeight="1" x14ac:dyDescent="0.2"/>
    <row r="42934" ht="12.75" hidden="1" customHeight="1" x14ac:dyDescent="0.2"/>
    <row r="42935" ht="12.75" hidden="1" customHeight="1" x14ac:dyDescent="0.2"/>
    <row r="42936" ht="12.75" hidden="1" customHeight="1" x14ac:dyDescent="0.2"/>
    <row r="42937" ht="12.75" hidden="1" customHeight="1" x14ac:dyDescent="0.2"/>
    <row r="42938" ht="12.75" hidden="1" customHeight="1" x14ac:dyDescent="0.2"/>
    <row r="42939" ht="12.75" hidden="1" customHeight="1" x14ac:dyDescent="0.2"/>
    <row r="42940" ht="12.75" hidden="1" customHeight="1" x14ac:dyDescent="0.2"/>
    <row r="42941" ht="12.75" hidden="1" customHeight="1" x14ac:dyDescent="0.2"/>
    <row r="42942" ht="12.75" hidden="1" customHeight="1" x14ac:dyDescent="0.2"/>
    <row r="42943" ht="12.75" hidden="1" customHeight="1" x14ac:dyDescent="0.2"/>
    <row r="42944" ht="12.75" hidden="1" customHeight="1" x14ac:dyDescent="0.2"/>
    <row r="42945" ht="12.75" hidden="1" customHeight="1" x14ac:dyDescent="0.2"/>
    <row r="42946" ht="12.75" hidden="1" customHeight="1" x14ac:dyDescent="0.2"/>
    <row r="42947" ht="12.75" hidden="1" customHeight="1" x14ac:dyDescent="0.2"/>
    <row r="42948" ht="12.75" hidden="1" customHeight="1" x14ac:dyDescent="0.2"/>
    <row r="42949" ht="12.75" hidden="1" customHeight="1" x14ac:dyDescent="0.2"/>
    <row r="42950" ht="12.75" hidden="1" customHeight="1" x14ac:dyDescent="0.2"/>
    <row r="42951" ht="12.75" hidden="1" customHeight="1" x14ac:dyDescent="0.2"/>
    <row r="42952" ht="12.75" hidden="1" customHeight="1" x14ac:dyDescent="0.2"/>
    <row r="42953" ht="12.75" hidden="1" customHeight="1" x14ac:dyDescent="0.2"/>
    <row r="42954" ht="12.75" hidden="1" customHeight="1" x14ac:dyDescent="0.2"/>
    <row r="42955" ht="12.75" hidden="1" customHeight="1" x14ac:dyDescent="0.2"/>
    <row r="42956" ht="12.75" hidden="1" customHeight="1" x14ac:dyDescent="0.2"/>
    <row r="42957" ht="12.75" hidden="1" customHeight="1" x14ac:dyDescent="0.2"/>
    <row r="42958" ht="12.75" hidden="1" customHeight="1" x14ac:dyDescent="0.2"/>
    <row r="42959" ht="12.75" hidden="1" customHeight="1" x14ac:dyDescent="0.2"/>
    <row r="42960" ht="12.75" hidden="1" customHeight="1" x14ac:dyDescent="0.2"/>
    <row r="42961" ht="12.75" hidden="1" customHeight="1" x14ac:dyDescent="0.2"/>
    <row r="42962" ht="12.75" hidden="1" customHeight="1" x14ac:dyDescent="0.2"/>
    <row r="42963" ht="12.75" hidden="1" customHeight="1" x14ac:dyDescent="0.2"/>
    <row r="42964" ht="12.75" hidden="1" customHeight="1" x14ac:dyDescent="0.2"/>
    <row r="42965" ht="12.75" hidden="1" customHeight="1" x14ac:dyDescent="0.2"/>
    <row r="42966" ht="12.75" hidden="1" customHeight="1" x14ac:dyDescent="0.2"/>
    <row r="42967" ht="12.75" hidden="1" customHeight="1" x14ac:dyDescent="0.2"/>
    <row r="42968" ht="12.75" hidden="1" customHeight="1" x14ac:dyDescent="0.2"/>
    <row r="42969" ht="12.75" hidden="1" customHeight="1" x14ac:dyDescent="0.2"/>
    <row r="42970" ht="12.75" hidden="1" customHeight="1" x14ac:dyDescent="0.2"/>
    <row r="42971" ht="12.75" hidden="1" customHeight="1" x14ac:dyDescent="0.2"/>
    <row r="42972" ht="12.75" hidden="1" customHeight="1" x14ac:dyDescent="0.2"/>
    <row r="42973" ht="12.75" hidden="1" customHeight="1" x14ac:dyDescent="0.2"/>
    <row r="42974" ht="12.75" hidden="1" customHeight="1" x14ac:dyDescent="0.2"/>
    <row r="42975" ht="12.75" hidden="1" customHeight="1" x14ac:dyDescent="0.2"/>
    <row r="42976" ht="12.75" hidden="1" customHeight="1" x14ac:dyDescent="0.2"/>
    <row r="42977" ht="12.75" hidden="1" customHeight="1" x14ac:dyDescent="0.2"/>
    <row r="42978" ht="12.75" hidden="1" customHeight="1" x14ac:dyDescent="0.2"/>
    <row r="42979" ht="12.75" hidden="1" customHeight="1" x14ac:dyDescent="0.2"/>
    <row r="42980" ht="12.75" hidden="1" customHeight="1" x14ac:dyDescent="0.2"/>
    <row r="42981" ht="12.75" hidden="1" customHeight="1" x14ac:dyDescent="0.2"/>
    <row r="42982" ht="12.75" hidden="1" customHeight="1" x14ac:dyDescent="0.2"/>
    <row r="42983" ht="12.75" hidden="1" customHeight="1" x14ac:dyDescent="0.2"/>
    <row r="42984" ht="12.75" hidden="1" customHeight="1" x14ac:dyDescent="0.2"/>
    <row r="42985" ht="12.75" hidden="1" customHeight="1" x14ac:dyDescent="0.2"/>
    <row r="42986" ht="12.75" hidden="1" customHeight="1" x14ac:dyDescent="0.2"/>
    <row r="42987" ht="12.75" hidden="1" customHeight="1" x14ac:dyDescent="0.2"/>
    <row r="42988" ht="12.75" hidden="1" customHeight="1" x14ac:dyDescent="0.2"/>
    <row r="42989" ht="12.75" hidden="1" customHeight="1" x14ac:dyDescent="0.2"/>
    <row r="42990" ht="12.75" hidden="1" customHeight="1" x14ac:dyDescent="0.2"/>
    <row r="42991" ht="12.75" hidden="1" customHeight="1" x14ac:dyDescent="0.2"/>
    <row r="42992" ht="12.75" hidden="1" customHeight="1" x14ac:dyDescent="0.2"/>
    <row r="42993" ht="12.75" hidden="1" customHeight="1" x14ac:dyDescent="0.2"/>
    <row r="42994" ht="12.75" hidden="1" customHeight="1" x14ac:dyDescent="0.2"/>
    <row r="42995" ht="12.75" hidden="1" customHeight="1" x14ac:dyDescent="0.2"/>
    <row r="42996" ht="12.75" hidden="1" customHeight="1" x14ac:dyDescent="0.2"/>
    <row r="42997" ht="12.75" hidden="1" customHeight="1" x14ac:dyDescent="0.2"/>
    <row r="42998" ht="12.75" hidden="1" customHeight="1" x14ac:dyDescent="0.2"/>
    <row r="42999" ht="12.75" hidden="1" customHeight="1" x14ac:dyDescent="0.2"/>
    <row r="43000" ht="12.75" hidden="1" customHeight="1" x14ac:dyDescent="0.2"/>
    <row r="43001" ht="12.75" hidden="1" customHeight="1" x14ac:dyDescent="0.2"/>
    <row r="43002" ht="12.75" hidden="1" customHeight="1" x14ac:dyDescent="0.2"/>
    <row r="43003" ht="12.75" hidden="1" customHeight="1" x14ac:dyDescent="0.2"/>
    <row r="43004" ht="12.75" hidden="1" customHeight="1" x14ac:dyDescent="0.2"/>
    <row r="43005" ht="12.75" hidden="1" customHeight="1" x14ac:dyDescent="0.2"/>
    <row r="43006" ht="12.75" hidden="1" customHeight="1" x14ac:dyDescent="0.2"/>
    <row r="43007" ht="12.75" hidden="1" customHeight="1" x14ac:dyDescent="0.2"/>
    <row r="43008" ht="12.75" hidden="1" customHeight="1" x14ac:dyDescent="0.2"/>
    <row r="43009" ht="12.75" hidden="1" customHeight="1" x14ac:dyDescent="0.2"/>
    <row r="43010" ht="12.75" hidden="1" customHeight="1" x14ac:dyDescent="0.2"/>
    <row r="43011" ht="12.75" hidden="1" customHeight="1" x14ac:dyDescent="0.2"/>
    <row r="43012" ht="12.75" hidden="1" customHeight="1" x14ac:dyDescent="0.2"/>
    <row r="43013" ht="12.75" hidden="1" customHeight="1" x14ac:dyDescent="0.2"/>
    <row r="43014" ht="12.75" hidden="1" customHeight="1" x14ac:dyDescent="0.2"/>
    <row r="43015" ht="12.75" hidden="1" customHeight="1" x14ac:dyDescent="0.2"/>
    <row r="43016" ht="12.75" hidden="1" customHeight="1" x14ac:dyDescent="0.2"/>
    <row r="43017" ht="12.75" hidden="1" customHeight="1" x14ac:dyDescent="0.2"/>
    <row r="43018" ht="12.75" hidden="1" customHeight="1" x14ac:dyDescent="0.2"/>
    <row r="43019" ht="12.75" hidden="1" customHeight="1" x14ac:dyDescent="0.2"/>
    <row r="43020" ht="12.75" hidden="1" customHeight="1" x14ac:dyDescent="0.2"/>
    <row r="43021" ht="12.75" hidden="1" customHeight="1" x14ac:dyDescent="0.2"/>
    <row r="43022" ht="12.75" hidden="1" customHeight="1" x14ac:dyDescent="0.2"/>
    <row r="43023" ht="12.75" hidden="1" customHeight="1" x14ac:dyDescent="0.2"/>
    <row r="43024" ht="12.75" hidden="1" customHeight="1" x14ac:dyDescent="0.2"/>
    <row r="43025" ht="12.75" hidden="1" customHeight="1" x14ac:dyDescent="0.2"/>
    <row r="43026" ht="12.75" hidden="1" customHeight="1" x14ac:dyDescent="0.2"/>
    <row r="43027" ht="12.75" hidden="1" customHeight="1" x14ac:dyDescent="0.2"/>
    <row r="43028" ht="12.75" hidden="1" customHeight="1" x14ac:dyDescent="0.2"/>
    <row r="43029" ht="12.75" hidden="1" customHeight="1" x14ac:dyDescent="0.2"/>
    <row r="43030" ht="12.75" hidden="1" customHeight="1" x14ac:dyDescent="0.2"/>
    <row r="43031" ht="12.75" hidden="1" customHeight="1" x14ac:dyDescent="0.2"/>
    <row r="43032" ht="12.75" hidden="1" customHeight="1" x14ac:dyDescent="0.2"/>
    <row r="43033" ht="12.75" hidden="1" customHeight="1" x14ac:dyDescent="0.2"/>
    <row r="43034" ht="12.75" hidden="1" customHeight="1" x14ac:dyDescent="0.2"/>
    <row r="43035" ht="12.75" hidden="1" customHeight="1" x14ac:dyDescent="0.2"/>
    <row r="43036" ht="12.75" hidden="1" customHeight="1" x14ac:dyDescent="0.2"/>
    <row r="43037" ht="12.75" hidden="1" customHeight="1" x14ac:dyDescent="0.2"/>
    <row r="43038" ht="12.75" hidden="1" customHeight="1" x14ac:dyDescent="0.2"/>
    <row r="43039" ht="12.75" hidden="1" customHeight="1" x14ac:dyDescent="0.2"/>
    <row r="43040" ht="12.75" hidden="1" customHeight="1" x14ac:dyDescent="0.2"/>
    <row r="43041" ht="12.75" hidden="1" customHeight="1" x14ac:dyDescent="0.2"/>
    <row r="43042" ht="12.75" hidden="1" customHeight="1" x14ac:dyDescent="0.2"/>
    <row r="43043" ht="12.75" hidden="1" customHeight="1" x14ac:dyDescent="0.2"/>
    <row r="43044" ht="12.75" hidden="1" customHeight="1" x14ac:dyDescent="0.2"/>
    <row r="43045" ht="12.75" hidden="1" customHeight="1" x14ac:dyDescent="0.2"/>
    <row r="43046" ht="12.75" hidden="1" customHeight="1" x14ac:dyDescent="0.2"/>
    <row r="43047" ht="12.75" hidden="1" customHeight="1" x14ac:dyDescent="0.2"/>
    <row r="43048" ht="12.75" hidden="1" customHeight="1" x14ac:dyDescent="0.2"/>
    <row r="43049" ht="12.75" hidden="1" customHeight="1" x14ac:dyDescent="0.2"/>
    <row r="43050" ht="12.75" hidden="1" customHeight="1" x14ac:dyDescent="0.2"/>
    <row r="43051" ht="12.75" hidden="1" customHeight="1" x14ac:dyDescent="0.2"/>
    <row r="43052" ht="12.75" hidden="1" customHeight="1" x14ac:dyDescent="0.2"/>
    <row r="43053" ht="12.75" hidden="1" customHeight="1" x14ac:dyDescent="0.2"/>
    <row r="43054" ht="12.75" hidden="1" customHeight="1" x14ac:dyDescent="0.2"/>
    <row r="43055" ht="12.75" hidden="1" customHeight="1" x14ac:dyDescent="0.2"/>
    <row r="43056" ht="12.75" hidden="1" customHeight="1" x14ac:dyDescent="0.2"/>
    <row r="43057" ht="12.75" hidden="1" customHeight="1" x14ac:dyDescent="0.2"/>
    <row r="43058" ht="12.75" hidden="1" customHeight="1" x14ac:dyDescent="0.2"/>
    <row r="43059" ht="12.75" hidden="1" customHeight="1" x14ac:dyDescent="0.2"/>
    <row r="43060" ht="12.75" hidden="1" customHeight="1" x14ac:dyDescent="0.2"/>
    <row r="43061" ht="12.75" hidden="1" customHeight="1" x14ac:dyDescent="0.2"/>
    <row r="43062" ht="12.75" hidden="1" customHeight="1" x14ac:dyDescent="0.2"/>
    <row r="43063" ht="12.75" hidden="1" customHeight="1" x14ac:dyDescent="0.2"/>
    <row r="43064" ht="12.75" hidden="1" customHeight="1" x14ac:dyDescent="0.2"/>
    <row r="43065" ht="12.75" hidden="1" customHeight="1" x14ac:dyDescent="0.2"/>
    <row r="43066" ht="12.75" hidden="1" customHeight="1" x14ac:dyDescent="0.2"/>
    <row r="43067" ht="12.75" hidden="1" customHeight="1" x14ac:dyDescent="0.2"/>
    <row r="43068" ht="12.75" hidden="1" customHeight="1" x14ac:dyDescent="0.2"/>
    <row r="43069" ht="12.75" hidden="1" customHeight="1" x14ac:dyDescent="0.2"/>
    <row r="43070" ht="12.75" hidden="1" customHeight="1" x14ac:dyDescent="0.2"/>
    <row r="43071" ht="12.75" hidden="1" customHeight="1" x14ac:dyDescent="0.2"/>
    <row r="43072" ht="12.75" hidden="1" customHeight="1" x14ac:dyDescent="0.2"/>
    <row r="43073" ht="12.75" hidden="1" customHeight="1" x14ac:dyDescent="0.2"/>
    <row r="43074" ht="12.75" hidden="1" customHeight="1" x14ac:dyDescent="0.2"/>
    <row r="43075" ht="12.75" hidden="1" customHeight="1" x14ac:dyDescent="0.2"/>
    <row r="43076" ht="12.75" hidden="1" customHeight="1" x14ac:dyDescent="0.2"/>
    <row r="43077" ht="12.75" hidden="1" customHeight="1" x14ac:dyDescent="0.2"/>
    <row r="43078" ht="12.75" hidden="1" customHeight="1" x14ac:dyDescent="0.2"/>
    <row r="43079" ht="12.75" hidden="1" customHeight="1" x14ac:dyDescent="0.2"/>
    <row r="43080" ht="12.75" hidden="1" customHeight="1" x14ac:dyDescent="0.2"/>
    <row r="43081" ht="12.75" hidden="1" customHeight="1" x14ac:dyDescent="0.2"/>
    <row r="43082" ht="12.75" hidden="1" customHeight="1" x14ac:dyDescent="0.2"/>
    <row r="43083" ht="12.75" hidden="1" customHeight="1" x14ac:dyDescent="0.2"/>
    <row r="43084" ht="12.75" hidden="1" customHeight="1" x14ac:dyDescent="0.2"/>
    <row r="43085" ht="12.75" hidden="1" customHeight="1" x14ac:dyDescent="0.2"/>
    <row r="43086" ht="12.75" hidden="1" customHeight="1" x14ac:dyDescent="0.2"/>
    <row r="43087" ht="12.75" hidden="1" customHeight="1" x14ac:dyDescent="0.2"/>
    <row r="43088" ht="12.75" hidden="1" customHeight="1" x14ac:dyDescent="0.2"/>
    <row r="43089" ht="12.75" hidden="1" customHeight="1" x14ac:dyDescent="0.2"/>
    <row r="43090" ht="12.75" hidden="1" customHeight="1" x14ac:dyDescent="0.2"/>
    <row r="43091" ht="12.75" hidden="1" customHeight="1" x14ac:dyDescent="0.2"/>
    <row r="43092" ht="12.75" hidden="1" customHeight="1" x14ac:dyDescent="0.2"/>
    <row r="43093" ht="12.75" hidden="1" customHeight="1" x14ac:dyDescent="0.2"/>
    <row r="43094" ht="12.75" hidden="1" customHeight="1" x14ac:dyDescent="0.2"/>
    <row r="43095" ht="12.75" hidden="1" customHeight="1" x14ac:dyDescent="0.2"/>
    <row r="43096" ht="12.75" hidden="1" customHeight="1" x14ac:dyDescent="0.2"/>
    <row r="43097" ht="12.75" hidden="1" customHeight="1" x14ac:dyDescent="0.2"/>
    <row r="43098" ht="12.75" hidden="1" customHeight="1" x14ac:dyDescent="0.2"/>
    <row r="43099" ht="12.75" hidden="1" customHeight="1" x14ac:dyDescent="0.2"/>
    <row r="43100" ht="12.75" hidden="1" customHeight="1" x14ac:dyDescent="0.2"/>
    <row r="43101" ht="12.75" hidden="1" customHeight="1" x14ac:dyDescent="0.2"/>
    <row r="43102" ht="12.75" hidden="1" customHeight="1" x14ac:dyDescent="0.2"/>
    <row r="43103" ht="12.75" hidden="1" customHeight="1" x14ac:dyDescent="0.2"/>
    <row r="43104" ht="12.75" hidden="1" customHeight="1" x14ac:dyDescent="0.2"/>
    <row r="43105" ht="12.75" hidden="1" customHeight="1" x14ac:dyDescent="0.2"/>
    <row r="43106" ht="12.75" hidden="1" customHeight="1" x14ac:dyDescent="0.2"/>
    <row r="43107" ht="12.75" hidden="1" customHeight="1" x14ac:dyDescent="0.2"/>
    <row r="43108" ht="12.75" hidden="1" customHeight="1" x14ac:dyDescent="0.2"/>
    <row r="43109" ht="12.75" hidden="1" customHeight="1" x14ac:dyDescent="0.2"/>
    <row r="43110" ht="12.75" hidden="1" customHeight="1" x14ac:dyDescent="0.2"/>
    <row r="43111" ht="12.75" hidden="1" customHeight="1" x14ac:dyDescent="0.2"/>
    <row r="43112" ht="12.75" hidden="1" customHeight="1" x14ac:dyDescent="0.2"/>
    <row r="43113" ht="12.75" hidden="1" customHeight="1" x14ac:dyDescent="0.2"/>
    <row r="43114" ht="12.75" hidden="1" customHeight="1" x14ac:dyDescent="0.2"/>
    <row r="43115" ht="12.75" hidden="1" customHeight="1" x14ac:dyDescent="0.2"/>
    <row r="43116" ht="12.75" hidden="1" customHeight="1" x14ac:dyDescent="0.2"/>
    <row r="43117" ht="12.75" hidden="1" customHeight="1" x14ac:dyDescent="0.2"/>
    <row r="43118" ht="12.75" hidden="1" customHeight="1" x14ac:dyDescent="0.2"/>
    <row r="43119" ht="12.75" hidden="1" customHeight="1" x14ac:dyDescent="0.2"/>
    <row r="43120" ht="12.75" hidden="1" customHeight="1" x14ac:dyDescent="0.2"/>
    <row r="43121" ht="12.75" hidden="1" customHeight="1" x14ac:dyDescent="0.2"/>
    <row r="43122" ht="12.75" hidden="1" customHeight="1" x14ac:dyDescent="0.2"/>
    <row r="43123" ht="12.75" hidden="1" customHeight="1" x14ac:dyDescent="0.2"/>
    <row r="43124" ht="12.75" hidden="1" customHeight="1" x14ac:dyDescent="0.2"/>
    <row r="43125" ht="12.75" hidden="1" customHeight="1" x14ac:dyDescent="0.2"/>
    <row r="43126" ht="12.75" hidden="1" customHeight="1" x14ac:dyDescent="0.2"/>
    <row r="43127" ht="12.75" hidden="1" customHeight="1" x14ac:dyDescent="0.2"/>
    <row r="43128" ht="12.75" hidden="1" customHeight="1" x14ac:dyDescent="0.2"/>
    <row r="43129" ht="12.75" hidden="1" customHeight="1" x14ac:dyDescent="0.2"/>
    <row r="43130" ht="12.75" hidden="1" customHeight="1" x14ac:dyDescent="0.2"/>
    <row r="43131" ht="12.75" hidden="1" customHeight="1" x14ac:dyDescent="0.2"/>
    <row r="43132" ht="12.75" hidden="1" customHeight="1" x14ac:dyDescent="0.2"/>
    <row r="43133" ht="12.75" hidden="1" customHeight="1" x14ac:dyDescent="0.2"/>
    <row r="43134" ht="12.75" hidden="1" customHeight="1" x14ac:dyDescent="0.2"/>
    <row r="43135" ht="12.75" hidden="1" customHeight="1" x14ac:dyDescent="0.2"/>
    <row r="43136" ht="12.75" hidden="1" customHeight="1" x14ac:dyDescent="0.2"/>
    <row r="43137" ht="12.75" hidden="1" customHeight="1" x14ac:dyDescent="0.2"/>
    <row r="43138" ht="12.75" hidden="1" customHeight="1" x14ac:dyDescent="0.2"/>
    <row r="43139" ht="12.75" hidden="1" customHeight="1" x14ac:dyDescent="0.2"/>
    <row r="43140" ht="12.75" hidden="1" customHeight="1" x14ac:dyDescent="0.2"/>
    <row r="43141" ht="12.75" hidden="1" customHeight="1" x14ac:dyDescent="0.2"/>
    <row r="43142" ht="12.75" hidden="1" customHeight="1" x14ac:dyDescent="0.2"/>
    <row r="43143" ht="12.75" hidden="1" customHeight="1" x14ac:dyDescent="0.2"/>
    <row r="43144" ht="12.75" hidden="1" customHeight="1" x14ac:dyDescent="0.2"/>
    <row r="43145" ht="12.75" hidden="1" customHeight="1" x14ac:dyDescent="0.2"/>
    <row r="43146" ht="12.75" hidden="1" customHeight="1" x14ac:dyDescent="0.2"/>
    <row r="43147" ht="12.75" hidden="1" customHeight="1" x14ac:dyDescent="0.2"/>
    <row r="43148" ht="12.75" hidden="1" customHeight="1" x14ac:dyDescent="0.2"/>
    <row r="43149" ht="12.75" hidden="1" customHeight="1" x14ac:dyDescent="0.2"/>
    <row r="43150" ht="12.75" hidden="1" customHeight="1" x14ac:dyDescent="0.2"/>
    <row r="43151" ht="12.75" hidden="1" customHeight="1" x14ac:dyDescent="0.2"/>
    <row r="43152" ht="12.75" hidden="1" customHeight="1" x14ac:dyDescent="0.2"/>
    <row r="43153" ht="12.75" hidden="1" customHeight="1" x14ac:dyDescent="0.2"/>
    <row r="43154" ht="12.75" hidden="1" customHeight="1" x14ac:dyDescent="0.2"/>
    <row r="43155" ht="12.75" hidden="1" customHeight="1" x14ac:dyDescent="0.2"/>
    <row r="43156" ht="12.75" hidden="1" customHeight="1" x14ac:dyDescent="0.2"/>
    <row r="43157" ht="12.75" hidden="1" customHeight="1" x14ac:dyDescent="0.2"/>
    <row r="43158" ht="12.75" hidden="1" customHeight="1" x14ac:dyDescent="0.2"/>
    <row r="43159" ht="12.75" hidden="1" customHeight="1" x14ac:dyDescent="0.2"/>
    <row r="43160" ht="12.75" hidden="1" customHeight="1" x14ac:dyDescent="0.2"/>
    <row r="43161" ht="12.75" hidden="1" customHeight="1" x14ac:dyDescent="0.2"/>
    <row r="43162" ht="12.75" hidden="1" customHeight="1" x14ac:dyDescent="0.2"/>
    <row r="43163" ht="12.75" hidden="1" customHeight="1" x14ac:dyDescent="0.2"/>
    <row r="43164" ht="12.75" hidden="1" customHeight="1" x14ac:dyDescent="0.2"/>
    <row r="43165" ht="12.75" hidden="1" customHeight="1" x14ac:dyDescent="0.2"/>
    <row r="43166" ht="12.75" hidden="1" customHeight="1" x14ac:dyDescent="0.2"/>
    <row r="43167" ht="12.75" hidden="1" customHeight="1" x14ac:dyDescent="0.2"/>
    <row r="43168" ht="12.75" hidden="1" customHeight="1" x14ac:dyDescent="0.2"/>
    <row r="43169" ht="12.75" hidden="1" customHeight="1" x14ac:dyDescent="0.2"/>
    <row r="43170" ht="12.75" hidden="1" customHeight="1" x14ac:dyDescent="0.2"/>
    <row r="43171" ht="12.75" hidden="1" customHeight="1" x14ac:dyDescent="0.2"/>
    <row r="43172" ht="12.75" hidden="1" customHeight="1" x14ac:dyDescent="0.2"/>
    <row r="43173" ht="12.75" hidden="1" customHeight="1" x14ac:dyDescent="0.2"/>
    <row r="43174" ht="12.75" hidden="1" customHeight="1" x14ac:dyDescent="0.2"/>
    <row r="43175" ht="12.75" hidden="1" customHeight="1" x14ac:dyDescent="0.2"/>
    <row r="43176" ht="12.75" hidden="1" customHeight="1" x14ac:dyDescent="0.2"/>
    <row r="43177" ht="12.75" hidden="1" customHeight="1" x14ac:dyDescent="0.2"/>
    <row r="43178" ht="12.75" hidden="1" customHeight="1" x14ac:dyDescent="0.2"/>
    <row r="43179" ht="12.75" hidden="1" customHeight="1" x14ac:dyDescent="0.2"/>
    <row r="43180" ht="12.75" hidden="1" customHeight="1" x14ac:dyDescent="0.2"/>
    <row r="43181" ht="12.75" hidden="1" customHeight="1" x14ac:dyDescent="0.2"/>
    <row r="43182" ht="12.75" hidden="1" customHeight="1" x14ac:dyDescent="0.2"/>
    <row r="43183" ht="12.75" hidden="1" customHeight="1" x14ac:dyDescent="0.2"/>
    <row r="43184" ht="12.75" hidden="1" customHeight="1" x14ac:dyDescent="0.2"/>
    <row r="43185" ht="12.75" hidden="1" customHeight="1" x14ac:dyDescent="0.2"/>
    <row r="43186" ht="12.75" hidden="1" customHeight="1" x14ac:dyDescent="0.2"/>
    <row r="43187" ht="12.75" hidden="1" customHeight="1" x14ac:dyDescent="0.2"/>
    <row r="43188" ht="12.75" hidden="1" customHeight="1" x14ac:dyDescent="0.2"/>
    <row r="43189" ht="12.75" hidden="1" customHeight="1" x14ac:dyDescent="0.2"/>
    <row r="43190" ht="12.75" hidden="1" customHeight="1" x14ac:dyDescent="0.2"/>
    <row r="43191" ht="12.75" hidden="1" customHeight="1" x14ac:dyDescent="0.2"/>
    <row r="43192" ht="12.75" hidden="1" customHeight="1" x14ac:dyDescent="0.2"/>
    <row r="43193" ht="12.75" hidden="1" customHeight="1" x14ac:dyDescent="0.2"/>
    <row r="43194" ht="12.75" hidden="1" customHeight="1" x14ac:dyDescent="0.2"/>
    <row r="43195" ht="12.75" hidden="1" customHeight="1" x14ac:dyDescent="0.2"/>
    <row r="43196" ht="12.75" hidden="1" customHeight="1" x14ac:dyDescent="0.2"/>
    <row r="43197" ht="12.75" hidden="1" customHeight="1" x14ac:dyDescent="0.2"/>
    <row r="43198" ht="12.75" hidden="1" customHeight="1" x14ac:dyDescent="0.2"/>
    <row r="43199" ht="12.75" hidden="1" customHeight="1" x14ac:dyDescent="0.2"/>
    <row r="43200" ht="12.75" hidden="1" customHeight="1" x14ac:dyDescent="0.2"/>
    <row r="43201" ht="12.75" hidden="1" customHeight="1" x14ac:dyDescent="0.2"/>
    <row r="43202" ht="12.75" hidden="1" customHeight="1" x14ac:dyDescent="0.2"/>
    <row r="43203" ht="12.75" hidden="1" customHeight="1" x14ac:dyDescent="0.2"/>
    <row r="43204" ht="12.75" hidden="1" customHeight="1" x14ac:dyDescent="0.2"/>
    <row r="43205" ht="12.75" hidden="1" customHeight="1" x14ac:dyDescent="0.2"/>
    <row r="43206" ht="12.75" hidden="1" customHeight="1" x14ac:dyDescent="0.2"/>
    <row r="43207" ht="12.75" hidden="1" customHeight="1" x14ac:dyDescent="0.2"/>
    <row r="43208" ht="12.75" hidden="1" customHeight="1" x14ac:dyDescent="0.2"/>
    <row r="43209" ht="12.75" hidden="1" customHeight="1" x14ac:dyDescent="0.2"/>
    <row r="43210" ht="12.75" hidden="1" customHeight="1" x14ac:dyDescent="0.2"/>
    <row r="43211" ht="12.75" hidden="1" customHeight="1" x14ac:dyDescent="0.2"/>
    <row r="43212" ht="12.75" hidden="1" customHeight="1" x14ac:dyDescent="0.2"/>
    <row r="43213" ht="12.75" hidden="1" customHeight="1" x14ac:dyDescent="0.2"/>
    <row r="43214" ht="12.75" hidden="1" customHeight="1" x14ac:dyDescent="0.2"/>
    <row r="43215" ht="12.75" hidden="1" customHeight="1" x14ac:dyDescent="0.2"/>
    <row r="43216" ht="12.75" hidden="1" customHeight="1" x14ac:dyDescent="0.2"/>
    <row r="43217" ht="12.75" hidden="1" customHeight="1" x14ac:dyDescent="0.2"/>
    <row r="43218" ht="12.75" hidden="1" customHeight="1" x14ac:dyDescent="0.2"/>
    <row r="43219" ht="12.75" hidden="1" customHeight="1" x14ac:dyDescent="0.2"/>
    <row r="43220" ht="12.75" hidden="1" customHeight="1" x14ac:dyDescent="0.2"/>
    <row r="43221" ht="12.75" hidden="1" customHeight="1" x14ac:dyDescent="0.2"/>
    <row r="43222" ht="12.75" hidden="1" customHeight="1" x14ac:dyDescent="0.2"/>
    <row r="43223" ht="12.75" hidden="1" customHeight="1" x14ac:dyDescent="0.2"/>
    <row r="43224" ht="12.75" hidden="1" customHeight="1" x14ac:dyDescent="0.2"/>
    <row r="43225" ht="12.75" hidden="1" customHeight="1" x14ac:dyDescent="0.2"/>
    <row r="43226" ht="12.75" hidden="1" customHeight="1" x14ac:dyDescent="0.2"/>
    <row r="43227" ht="12.75" hidden="1" customHeight="1" x14ac:dyDescent="0.2"/>
    <row r="43228" ht="12.75" hidden="1" customHeight="1" x14ac:dyDescent="0.2"/>
    <row r="43229" ht="12.75" hidden="1" customHeight="1" x14ac:dyDescent="0.2"/>
    <row r="43230" ht="12.75" hidden="1" customHeight="1" x14ac:dyDescent="0.2"/>
    <row r="43231" ht="12.75" hidden="1" customHeight="1" x14ac:dyDescent="0.2"/>
    <row r="43232" ht="12.75" hidden="1" customHeight="1" x14ac:dyDescent="0.2"/>
    <row r="43233" ht="12.75" hidden="1" customHeight="1" x14ac:dyDescent="0.2"/>
    <row r="43234" ht="12.75" hidden="1" customHeight="1" x14ac:dyDescent="0.2"/>
    <row r="43235" ht="12.75" hidden="1" customHeight="1" x14ac:dyDescent="0.2"/>
    <row r="43236" ht="12.75" hidden="1" customHeight="1" x14ac:dyDescent="0.2"/>
    <row r="43237" ht="12.75" hidden="1" customHeight="1" x14ac:dyDescent="0.2"/>
    <row r="43238" ht="12.75" hidden="1" customHeight="1" x14ac:dyDescent="0.2"/>
    <row r="43239" ht="12.75" hidden="1" customHeight="1" x14ac:dyDescent="0.2"/>
    <row r="43240" ht="12.75" hidden="1" customHeight="1" x14ac:dyDescent="0.2"/>
    <row r="43241" ht="12.75" hidden="1" customHeight="1" x14ac:dyDescent="0.2"/>
    <row r="43242" ht="12.75" hidden="1" customHeight="1" x14ac:dyDescent="0.2"/>
    <row r="43243" ht="12.75" hidden="1" customHeight="1" x14ac:dyDescent="0.2"/>
    <row r="43244" ht="12.75" hidden="1" customHeight="1" x14ac:dyDescent="0.2"/>
    <row r="43245" ht="12.75" hidden="1" customHeight="1" x14ac:dyDescent="0.2"/>
    <row r="43246" ht="12.75" hidden="1" customHeight="1" x14ac:dyDescent="0.2"/>
    <row r="43247" ht="12.75" hidden="1" customHeight="1" x14ac:dyDescent="0.2"/>
    <row r="43248" ht="12.75" hidden="1" customHeight="1" x14ac:dyDescent="0.2"/>
    <row r="43249" ht="12.75" hidden="1" customHeight="1" x14ac:dyDescent="0.2"/>
    <row r="43250" ht="12.75" hidden="1" customHeight="1" x14ac:dyDescent="0.2"/>
    <row r="43251" ht="12.75" hidden="1" customHeight="1" x14ac:dyDescent="0.2"/>
    <row r="43252" ht="12.75" hidden="1" customHeight="1" x14ac:dyDescent="0.2"/>
    <row r="43253" ht="12.75" hidden="1" customHeight="1" x14ac:dyDescent="0.2"/>
    <row r="43254" ht="12.75" hidden="1" customHeight="1" x14ac:dyDescent="0.2"/>
    <row r="43255" ht="12.75" hidden="1" customHeight="1" x14ac:dyDescent="0.2"/>
    <row r="43256" ht="12.75" hidden="1" customHeight="1" x14ac:dyDescent="0.2"/>
    <row r="43257" ht="12.75" hidden="1" customHeight="1" x14ac:dyDescent="0.2"/>
    <row r="43258" ht="12.75" hidden="1" customHeight="1" x14ac:dyDescent="0.2"/>
    <row r="43259" ht="12.75" hidden="1" customHeight="1" x14ac:dyDescent="0.2"/>
    <row r="43260" ht="12.75" hidden="1" customHeight="1" x14ac:dyDescent="0.2"/>
    <row r="43261" ht="12.75" hidden="1" customHeight="1" x14ac:dyDescent="0.2"/>
    <row r="43262" ht="12.75" hidden="1" customHeight="1" x14ac:dyDescent="0.2"/>
    <row r="43263" ht="12.75" hidden="1" customHeight="1" x14ac:dyDescent="0.2"/>
    <row r="43264" ht="12.75" hidden="1" customHeight="1" x14ac:dyDescent="0.2"/>
    <row r="43265" ht="12.75" hidden="1" customHeight="1" x14ac:dyDescent="0.2"/>
    <row r="43266" ht="12.75" hidden="1" customHeight="1" x14ac:dyDescent="0.2"/>
    <row r="43267" ht="12.75" hidden="1" customHeight="1" x14ac:dyDescent="0.2"/>
    <row r="43268" ht="12.75" hidden="1" customHeight="1" x14ac:dyDescent="0.2"/>
    <row r="43269" ht="12.75" hidden="1" customHeight="1" x14ac:dyDescent="0.2"/>
    <row r="43270" ht="12.75" hidden="1" customHeight="1" x14ac:dyDescent="0.2"/>
    <row r="43271" ht="12.75" hidden="1" customHeight="1" x14ac:dyDescent="0.2"/>
    <row r="43272" ht="12.75" hidden="1" customHeight="1" x14ac:dyDescent="0.2"/>
    <row r="43273" ht="12.75" hidden="1" customHeight="1" x14ac:dyDescent="0.2"/>
    <row r="43274" ht="12.75" hidden="1" customHeight="1" x14ac:dyDescent="0.2"/>
    <row r="43275" ht="12.75" hidden="1" customHeight="1" x14ac:dyDescent="0.2"/>
    <row r="43276" ht="12.75" hidden="1" customHeight="1" x14ac:dyDescent="0.2"/>
    <row r="43277" ht="12.75" hidden="1" customHeight="1" x14ac:dyDescent="0.2"/>
    <row r="43278" ht="12.75" hidden="1" customHeight="1" x14ac:dyDescent="0.2"/>
    <row r="43279" ht="12.75" hidden="1" customHeight="1" x14ac:dyDescent="0.2"/>
    <row r="43280" ht="12.75" hidden="1" customHeight="1" x14ac:dyDescent="0.2"/>
    <row r="43281" ht="12.75" hidden="1" customHeight="1" x14ac:dyDescent="0.2"/>
    <row r="43282" ht="12.75" hidden="1" customHeight="1" x14ac:dyDescent="0.2"/>
    <row r="43283" ht="12.75" hidden="1" customHeight="1" x14ac:dyDescent="0.2"/>
    <row r="43284" ht="12.75" hidden="1" customHeight="1" x14ac:dyDescent="0.2"/>
    <row r="43285" ht="12.75" hidden="1" customHeight="1" x14ac:dyDescent="0.2"/>
    <row r="43286" ht="12.75" hidden="1" customHeight="1" x14ac:dyDescent="0.2"/>
    <row r="43287" ht="12.75" hidden="1" customHeight="1" x14ac:dyDescent="0.2"/>
    <row r="43288" ht="12.75" hidden="1" customHeight="1" x14ac:dyDescent="0.2"/>
    <row r="43289" ht="12.75" hidden="1" customHeight="1" x14ac:dyDescent="0.2"/>
    <row r="43290" ht="12.75" hidden="1" customHeight="1" x14ac:dyDescent="0.2"/>
    <row r="43291" ht="12.75" hidden="1" customHeight="1" x14ac:dyDescent="0.2"/>
    <row r="43292" ht="12.75" hidden="1" customHeight="1" x14ac:dyDescent="0.2"/>
    <row r="43293" ht="12.75" hidden="1" customHeight="1" x14ac:dyDescent="0.2"/>
    <row r="43294" ht="12.75" hidden="1" customHeight="1" x14ac:dyDescent="0.2"/>
    <row r="43295" ht="12.75" hidden="1" customHeight="1" x14ac:dyDescent="0.2"/>
    <row r="43296" ht="12.75" hidden="1" customHeight="1" x14ac:dyDescent="0.2"/>
    <row r="43297" ht="12.75" hidden="1" customHeight="1" x14ac:dyDescent="0.2"/>
    <row r="43298" ht="12.75" hidden="1" customHeight="1" x14ac:dyDescent="0.2"/>
    <row r="43299" ht="12.75" hidden="1" customHeight="1" x14ac:dyDescent="0.2"/>
    <row r="43300" ht="12.75" hidden="1" customHeight="1" x14ac:dyDescent="0.2"/>
    <row r="43301" ht="12.75" hidden="1" customHeight="1" x14ac:dyDescent="0.2"/>
    <row r="43302" ht="12.75" hidden="1" customHeight="1" x14ac:dyDescent="0.2"/>
    <row r="43303" ht="12.75" hidden="1" customHeight="1" x14ac:dyDescent="0.2"/>
    <row r="43304" ht="12.75" hidden="1" customHeight="1" x14ac:dyDescent="0.2"/>
    <row r="43305" ht="12.75" hidden="1" customHeight="1" x14ac:dyDescent="0.2"/>
    <row r="43306" ht="12.75" hidden="1" customHeight="1" x14ac:dyDescent="0.2"/>
    <row r="43307" ht="12.75" hidden="1" customHeight="1" x14ac:dyDescent="0.2"/>
    <row r="43308" ht="12.75" hidden="1" customHeight="1" x14ac:dyDescent="0.2"/>
    <row r="43309" ht="12.75" hidden="1" customHeight="1" x14ac:dyDescent="0.2"/>
    <row r="43310" ht="12.75" hidden="1" customHeight="1" x14ac:dyDescent="0.2"/>
    <row r="43311" ht="12.75" hidden="1" customHeight="1" x14ac:dyDescent="0.2"/>
    <row r="43312" ht="12.75" hidden="1" customHeight="1" x14ac:dyDescent="0.2"/>
    <row r="43313" ht="12.75" hidden="1" customHeight="1" x14ac:dyDescent="0.2"/>
    <row r="43314" ht="12.75" hidden="1" customHeight="1" x14ac:dyDescent="0.2"/>
    <row r="43315" ht="12.75" hidden="1" customHeight="1" x14ac:dyDescent="0.2"/>
    <row r="43316" ht="12.75" hidden="1" customHeight="1" x14ac:dyDescent="0.2"/>
    <row r="43317" ht="12.75" hidden="1" customHeight="1" x14ac:dyDescent="0.2"/>
    <row r="43318" ht="12.75" hidden="1" customHeight="1" x14ac:dyDescent="0.2"/>
    <row r="43319" ht="12.75" hidden="1" customHeight="1" x14ac:dyDescent="0.2"/>
    <row r="43320" ht="12.75" hidden="1" customHeight="1" x14ac:dyDescent="0.2"/>
    <row r="43321" ht="12.75" hidden="1" customHeight="1" x14ac:dyDescent="0.2"/>
    <row r="43322" ht="12.75" hidden="1" customHeight="1" x14ac:dyDescent="0.2"/>
    <row r="43323" ht="12.75" hidden="1" customHeight="1" x14ac:dyDescent="0.2"/>
    <row r="43324" ht="12.75" hidden="1" customHeight="1" x14ac:dyDescent="0.2"/>
    <row r="43325" ht="12.75" hidden="1" customHeight="1" x14ac:dyDescent="0.2"/>
    <row r="43326" ht="12.75" hidden="1" customHeight="1" x14ac:dyDescent="0.2"/>
    <row r="43327" ht="12.75" hidden="1" customHeight="1" x14ac:dyDescent="0.2"/>
    <row r="43328" ht="12.75" hidden="1" customHeight="1" x14ac:dyDescent="0.2"/>
    <row r="43329" ht="12.75" hidden="1" customHeight="1" x14ac:dyDescent="0.2"/>
    <row r="43330" ht="12.75" hidden="1" customHeight="1" x14ac:dyDescent="0.2"/>
    <row r="43331" ht="12.75" hidden="1" customHeight="1" x14ac:dyDescent="0.2"/>
    <row r="43332" ht="12.75" hidden="1" customHeight="1" x14ac:dyDescent="0.2"/>
    <row r="43333" ht="12.75" hidden="1" customHeight="1" x14ac:dyDescent="0.2"/>
    <row r="43334" ht="12.75" hidden="1" customHeight="1" x14ac:dyDescent="0.2"/>
    <row r="43335" ht="12.75" hidden="1" customHeight="1" x14ac:dyDescent="0.2"/>
    <row r="43336" ht="12.75" hidden="1" customHeight="1" x14ac:dyDescent="0.2"/>
    <row r="43337" ht="12.75" hidden="1" customHeight="1" x14ac:dyDescent="0.2"/>
    <row r="43338" ht="12.75" hidden="1" customHeight="1" x14ac:dyDescent="0.2"/>
    <row r="43339" ht="12.75" hidden="1" customHeight="1" x14ac:dyDescent="0.2"/>
    <row r="43340" ht="12.75" hidden="1" customHeight="1" x14ac:dyDescent="0.2"/>
    <row r="43341" ht="12.75" hidden="1" customHeight="1" x14ac:dyDescent="0.2"/>
    <row r="43342" ht="12.75" hidden="1" customHeight="1" x14ac:dyDescent="0.2"/>
    <row r="43343" ht="12.75" hidden="1" customHeight="1" x14ac:dyDescent="0.2"/>
    <row r="43344" ht="12.75" hidden="1" customHeight="1" x14ac:dyDescent="0.2"/>
    <row r="43345" ht="12.75" hidden="1" customHeight="1" x14ac:dyDescent="0.2"/>
    <row r="43346" ht="12.75" hidden="1" customHeight="1" x14ac:dyDescent="0.2"/>
    <row r="43347" ht="12.75" hidden="1" customHeight="1" x14ac:dyDescent="0.2"/>
    <row r="43348" ht="12.75" hidden="1" customHeight="1" x14ac:dyDescent="0.2"/>
    <row r="43349" ht="12.75" hidden="1" customHeight="1" x14ac:dyDescent="0.2"/>
    <row r="43350" ht="12.75" hidden="1" customHeight="1" x14ac:dyDescent="0.2"/>
    <row r="43351" ht="12.75" hidden="1" customHeight="1" x14ac:dyDescent="0.2"/>
    <row r="43352" ht="12.75" hidden="1" customHeight="1" x14ac:dyDescent="0.2"/>
    <row r="43353" ht="12.75" hidden="1" customHeight="1" x14ac:dyDescent="0.2"/>
    <row r="43354" ht="12.75" hidden="1" customHeight="1" x14ac:dyDescent="0.2"/>
    <row r="43355" ht="12.75" hidden="1" customHeight="1" x14ac:dyDescent="0.2"/>
    <row r="43356" ht="12.75" hidden="1" customHeight="1" x14ac:dyDescent="0.2"/>
    <row r="43357" ht="12.75" hidden="1" customHeight="1" x14ac:dyDescent="0.2"/>
    <row r="43358" ht="12.75" hidden="1" customHeight="1" x14ac:dyDescent="0.2"/>
    <row r="43359" ht="12.75" hidden="1" customHeight="1" x14ac:dyDescent="0.2"/>
    <row r="43360" ht="12.75" hidden="1" customHeight="1" x14ac:dyDescent="0.2"/>
    <row r="43361" ht="12.75" hidden="1" customHeight="1" x14ac:dyDescent="0.2"/>
    <row r="43362" ht="12.75" hidden="1" customHeight="1" x14ac:dyDescent="0.2"/>
    <row r="43363" ht="12.75" hidden="1" customHeight="1" x14ac:dyDescent="0.2"/>
    <row r="43364" ht="12.75" hidden="1" customHeight="1" x14ac:dyDescent="0.2"/>
    <row r="43365" ht="12.75" hidden="1" customHeight="1" x14ac:dyDescent="0.2"/>
    <row r="43366" ht="12.75" hidden="1" customHeight="1" x14ac:dyDescent="0.2"/>
    <row r="43367" ht="12.75" hidden="1" customHeight="1" x14ac:dyDescent="0.2"/>
    <row r="43368" ht="12.75" hidden="1" customHeight="1" x14ac:dyDescent="0.2"/>
    <row r="43369" ht="12.75" hidden="1" customHeight="1" x14ac:dyDescent="0.2"/>
    <row r="43370" ht="12.75" hidden="1" customHeight="1" x14ac:dyDescent="0.2"/>
    <row r="43371" ht="12.75" hidden="1" customHeight="1" x14ac:dyDescent="0.2"/>
    <row r="43372" ht="12.75" hidden="1" customHeight="1" x14ac:dyDescent="0.2"/>
    <row r="43373" ht="12.75" hidden="1" customHeight="1" x14ac:dyDescent="0.2"/>
    <row r="43374" ht="12.75" hidden="1" customHeight="1" x14ac:dyDescent="0.2"/>
    <row r="43375" ht="12.75" hidden="1" customHeight="1" x14ac:dyDescent="0.2"/>
    <row r="43376" ht="12.75" hidden="1" customHeight="1" x14ac:dyDescent="0.2"/>
    <row r="43377" ht="12.75" hidden="1" customHeight="1" x14ac:dyDescent="0.2"/>
    <row r="43378" ht="12.75" hidden="1" customHeight="1" x14ac:dyDescent="0.2"/>
    <row r="43379" ht="12.75" hidden="1" customHeight="1" x14ac:dyDescent="0.2"/>
    <row r="43380" ht="12.75" hidden="1" customHeight="1" x14ac:dyDescent="0.2"/>
    <row r="43381" ht="12.75" hidden="1" customHeight="1" x14ac:dyDescent="0.2"/>
    <row r="43382" ht="12.75" hidden="1" customHeight="1" x14ac:dyDescent="0.2"/>
    <row r="43383" ht="12.75" hidden="1" customHeight="1" x14ac:dyDescent="0.2"/>
    <row r="43384" ht="12.75" hidden="1" customHeight="1" x14ac:dyDescent="0.2"/>
    <row r="43385" ht="12.75" hidden="1" customHeight="1" x14ac:dyDescent="0.2"/>
    <row r="43386" ht="12.75" hidden="1" customHeight="1" x14ac:dyDescent="0.2"/>
    <row r="43387" ht="12.75" hidden="1" customHeight="1" x14ac:dyDescent="0.2"/>
    <row r="43388" ht="12.75" hidden="1" customHeight="1" x14ac:dyDescent="0.2"/>
    <row r="43389" ht="12.75" hidden="1" customHeight="1" x14ac:dyDescent="0.2"/>
    <row r="43390" ht="12.75" hidden="1" customHeight="1" x14ac:dyDescent="0.2"/>
    <row r="43391" ht="12.75" hidden="1" customHeight="1" x14ac:dyDescent="0.2"/>
    <row r="43392" ht="12.75" hidden="1" customHeight="1" x14ac:dyDescent="0.2"/>
    <row r="43393" ht="12.75" hidden="1" customHeight="1" x14ac:dyDescent="0.2"/>
    <row r="43394" ht="12.75" hidden="1" customHeight="1" x14ac:dyDescent="0.2"/>
    <row r="43395" ht="12.75" hidden="1" customHeight="1" x14ac:dyDescent="0.2"/>
    <row r="43396" ht="12.75" hidden="1" customHeight="1" x14ac:dyDescent="0.2"/>
    <row r="43397" ht="12.75" hidden="1" customHeight="1" x14ac:dyDescent="0.2"/>
    <row r="43398" ht="12.75" hidden="1" customHeight="1" x14ac:dyDescent="0.2"/>
    <row r="43399" ht="12.75" hidden="1" customHeight="1" x14ac:dyDescent="0.2"/>
    <row r="43400" ht="12.75" hidden="1" customHeight="1" x14ac:dyDescent="0.2"/>
    <row r="43401" ht="12.75" hidden="1" customHeight="1" x14ac:dyDescent="0.2"/>
    <row r="43402" ht="12.75" hidden="1" customHeight="1" x14ac:dyDescent="0.2"/>
    <row r="43403" ht="12.75" hidden="1" customHeight="1" x14ac:dyDescent="0.2"/>
    <row r="43404" ht="12.75" hidden="1" customHeight="1" x14ac:dyDescent="0.2"/>
    <row r="43405" ht="12.75" hidden="1" customHeight="1" x14ac:dyDescent="0.2"/>
    <row r="43406" ht="12.75" hidden="1" customHeight="1" x14ac:dyDescent="0.2"/>
    <row r="43407" ht="12.75" hidden="1" customHeight="1" x14ac:dyDescent="0.2"/>
    <row r="43408" ht="12.75" hidden="1" customHeight="1" x14ac:dyDescent="0.2"/>
    <row r="43409" ht="12.75" hidden="1" customHeight="1" x14ac:dyDescent="0.2"/>
    <row r="43410" ht="12.75" hidden="1" customHeight="1" x14ac:dyDescent="0.2"/>
    <row r="43411" ht="12.75" hidden="1" customHeight="1" x14ac:dyDescent="0.2"/>
    <row r="43412" ht="12.75" hidden="1" customHeight="1" x14ac:dyDescent="0.2"/>
    <row r="43413" ht="12.75" hidden="1" customHeight="1" x14ac:dyDescent="0.2"/>
    <row r="43414" ht="12.75" hidden="1" customHeight="1" x14ac:dyDescent="0.2"/>
    <row r="43415" ht="12.75" hidden="1" customHeight="1" x14ac:dyDescent="0.2"/>
    <row r="43416" ht="12.75" hidden="1" customHeight="1" x14ac:dyDescent="0.2"/>
    <row r="43417" ht="12.75" hidden="1" customHeight="1" x14ac:dyDescent="0.2"/>
    <row r="43418" ht="12.75" hidden="1" customHeight="1" x14ac:dyDescent="0.2"/>
    <row r="43419" ht="12.75" hidden="1" customHeight="1" x14ac:dyDescent="0.2"/>
    <row r="43420" ht="12.75" hidden="1" customHeight="1" x14ac:dyDescent="0.2"/>
    <row r="43421" ht="12.75" hidden="1" customHeight="1" x14ac:dyDescent="0.2"/>
    <row r="43422" ht="12.75" hidden="1" customHeight="1" x14ac:dyDescent="0.2"/>
    <row r="43423" ht="12.75" hidden="1" customHeight="1" x14ac:dyDescent="0.2"/>
    <row r="43424" ht="12.75" hidden="1" customHeight="1" x14ac:dyDescent="0.2"/>
    <row r="43425" ht="12.75" hidden="1" customHeight="1" x14ac:dyDescent="0.2"/>
    <row r="43426" ht="12.75" hidden="1" customHeight="1" x14ac:dyDescent="0.2"/>
    <row r="43427" ht="12.75" hidden="1" customHeight="1" x14ac:dyDescent="0.2"/>
    <row r="43428" ht="12.75" hidden="1" customHeight="1" x14ac:dyDescent="0.2"/>
    <row r="43429" ht="12.75" hidden="1" customHeight="1" x14ac:dyDescent="0.2"/>
    <row r="43430" ht="12.75" hidden="1" customHeight="1" x14ac:dyDescent="0.2"/>
    <row r="43431" ht="12.75" hidden="1" customHeight="1" x14ac:dyDescent="0.2"/>
    <row r="43432" ht="12.75" hidden="1" customHeight="1" x14ac:dyDescent="0.2"/>
    <row r="43433" ht="12.75" hidden="1" customHeight="1" x14ac:dyDescent="0.2"/>
    <row r="43434" ht="12.75" hidden="1" customHeight="1" x14ac:dyDescent="0.2"/>
    <row r="43435" ht="12.75" hidden="1" customHeight="1" x14ac:dyDescent="0.2"/>
    <row r="43436" ht="12.75" hidden="1" customHeight="1" x14ac:dyDescent="0.2"/>
    <row r="43437" ht="12.75" hidden="1" customHeight="1" x14ac:dyDescent="0.2"/>
    <row r="43438" ht="12.75" hidden="1" customHeight="1" x14ac:dyDescent="0.2"/>
    <row r="43439" ht="12.75" hidden="1" customHeight="1" x14ac:dyDescent="0.2"/>
    <row r="43440" ht="12.75" hidden="1" customHeight="1" x14ac:dyDescent="0.2"/>
    <row r="43441" ht="12.75" hidden="1" customHeight="1" x14ac:dyDescent="0.2"/>
    <row r="43442" ht="12.75" hidden="1" customHeight="1" x14ac:dyDescent="0.2"/>
    <row r="43443" ht="12.75" hidden="1" customHeight="1" x14ac:dyDescent="0.2"/>
    <row r="43444" ht="12.75" hidden="1" customHeight="1" x14ac:dyDescent="0.2"/>
    <row r="43445" ht="12.75" hidden="1" customHeight="1" x14ac:dyDescent="0.2"/>
    <row r="43446" ht="12.75" hidden="1" customHeight="1" x14ac:dyDescent="0.2"/>
    <row r="43447" ht="12.75" hidden="1" customHeight="1" x14ac:dyDescent="0.2"/>
    <row r="43448" ht="12.75" hidden="1" customHeight="1" x14ac:dyDescent="0.2"/>
    <row r="43449" ht="12.75" hidden="1" customHeight="1" x14ac:dyDescent="0.2"/>
    <row r="43450" ht="12.75" hidden="1" customHeight="1" x14ac:dyDescent="0.2"/>
    <row r="43451" ht="12.75" hidden="1" customHeight="1" x14ac:dyDescent="0.2"/>
    <row r="43452" ht="12.75" hidden="1" customHeight="1" x14ac:dyDescent="0.2"/>
    <row r="43453" ht="12.75" hidden="1" customHeight="1" x14ac:dyDescent="0.2"/>
    <row r="43454" ht="12.75" hidden="1" customHeight="1" x14ac:dyDescent="0.2"/>
    <row r="43455" ht="12.75" hidden="1" customHeight="1" x14ac:dyDescent="0.2"/>
    <row r="43456" ht="12.75" hidden="1" customHeight="1" x14ac:dyDescent="0.2"/>
    <row r="43457" ht="12.75" hidden="1" customHeight="1" x14ac:dyDescent="0.2"/>
    <row r="43458" ht="12.75" hidden="1" customHeight="1" x14ac:dyDescent="0.2"/>
    <row r="43459" ht="12.75" hidden="1" customHeight="1" x14ac:dyDescent="0.2"/>
    <row r="43460" ht="12.75" hidden="1" customHeight="1" x14ac:dyDescent="0.2"/>
    <row r="43461" ht="12.75" hidden="1" customHeight="1" x14ac:dyDescent="0.2"/>
    <row r="43462" ht="12.75" hidden="1" customHeight="1" x14ac:dyDescent="0.2"/>
    <row r="43463" ht="12.75" hidden="1" customHeight="1" x14ac:dyDescent="0.2"/>
    <row r="43464" ht="12.75" hidden="1" customHeight="1" x14ac:dyDescent="0.2"/>
    <row r="43465" ht="12.75" hidden="1" customHeight="1" x14ac:dyDescent="0.2"/>
    <row r="43466" ht="12.75" hidden="1" customHeight="1" x14ac:dyDescent="0.2"/>
    <row r="43467" ht="12.75" hidden="1" customHeight="1" x14ac:dyDescent="0.2"/>
    <row r="43468" ht="12.75" hidden="1" customHeight="1" x14ac:dyDescent="0.2"/>
    <row r="43469" ht="12.75" hidden="1" customHeight="1" x14ac:dyDescent="0.2"/>
    <row r="43470" ht="12.75" hidden="1" customHeight="1" x14ac:dyDescent="0.2"/>
    <row r="43471" ht="12.75" hidden="1" customHeight="1" x14ac:dyDescent="0.2"/>
    <row r="43472" ht="12.75" hidden="1" customHeight="1" x14ac:dyDescent="0.2"/>
    <row r="43473" ht="12.75" hidden="1" customHeight="1" x14ac:dyDescent="0.2"/>
    <row r="43474" ht="12.75" hidden="1" customHeight="1" x14ac:dyDescent="0.2"/>
    <row r="43475" ht="12.75" hidden="1" customHeight="1" x14ac:dyDescent="0.2"/>
    <row r="43476" ht="12.75" hidden="1" customHeight="1" x14ac:dyDescent="0.2"/>
    <row r="43477" ht="12.75" hidden="1" customHeight="1" x14ac:dyDescent="0.2"/>
    <row r="43478" ht="12.75" hidden="1" customHeight="1" x14ac:dyDescent="0.2"/>
    <row r="43479" ht="12.75" hidden="1" customHeight="1" x14ac:dyDescent="0.2"/>
    <row r="43480" ht="12.75" hidden="1" customHeight="1" x14ac:dyDescent="0.2"/>
    <row r="43481" ht="12.75" hidden="1" customHeight="1" x14ac:dyDescent="0.2"/>
    <row r="43482" ht="12.75" hidden="1" customHeight="1" x14ac:dyDescent="0.2"/>
    <row r="43483" ht="12.75" hidden="1" customHeight="1" x14ac:dyDescent="0.2"/>
    <row r="43484" ht="12.75" hidden="1" customHeight="1" x14ac:dyDescent="0.2"/>
    <row r="43485" ht="12.75" hidden="1" customHeight="1" x14ac:dyDescent="0.2"/>
    <row r="43486" ht="12.75" hidden="1" customHeight="1" x14ac:dyDescent="0.2"/>
    <row r="43487" ht="12.75" hidden="1" customHeight="1" x14ac:dyDescent="0.2"/>
    <row r="43488" ht="12.75" hidden="1" customHeight="1" x14ac:dyDescent="0.2"/>
    <row r="43489" ht="12.75" hidden="1" customHeight="1" x14ac:dyDescent="0.2"/>
    <row r="43490" ht="12.75" hidden="1" customHeight="1" x14ac:dyDescent="0.2"/>
    <row r="43491" ht="12.75" hidden="1" customHeight="1" x14ac:dyDescent="0.2"/>
    <row r="43492" ht="12.75" hidden="1" customHeight="1" x14ac:dyDescent="0.2"/>
    <row r="43493" ht="12.75" hidden="1" customHeight="1" x14ac:dyDescent="0.2"/>
    <row r="43494" ht="12.75" hidden="1" customHeight="1" x14ac:dyDescent="0.2"/>
    <row r="43495" ht="12.75" hidden="1" customHeight="1" x14ac:dyDescent="0.2"/>
    <row r="43496" ht="12.75" hidden="1" customHeight="1" x14ac:dyDescent="0.2"/>
    <row r="43497" ht="12.75" hidden="1" customHeight="1" x14ac:dyDescent="0.2"/>
    <row r="43498" ht="12.75" hidden="1" customHeight="1" x14ac:dyDescent="0.2"/>
    <row r="43499" ht="12.75" hidden="1" customHeight="1" x14ac:dyDescent="0.2"/>
    <row r="43500" ht="12.75" hidden="1" customHeight="1" x14ac:dyDescent="0.2"/>
    <row r="43501" ht="12.75" hidden="1" customHeight="1" x14ac:dyDescent="0.2"/>
    <row r="43502" ht="12.75" hidden="1" customHeight="1" x14ac:dyDescent="0.2"/>
    <row r="43503" ht="12.75" hidden="1" customHeight="1" x14ac:dyDescent="0.2"/>
    <row r="43504" ht="12.75" hidden="1" customHeight="1" x14ac:dyDescent="0.2"/>
    <row r="43505" ht="12.75" hidden="1" customHeight="1" x14ac:dyDescent="0.2"/>
    <row r="43506" ht="12.75" hidden="1" customHeight="1" x14ac:dyDescent="0.2"/>
    <row r="43507" ht="12.75" hidden="1" customHeight="1" x14ac:dyDescent="0.2"/>
    <row r="43508" ht="12.75" hidden="1" customHeight="1" x14ac:dyDescent="0.2"/>
    <row r="43509" ht="12.75" hidden="1" customHeight="1" x14ac:dyDescent="0.2"/>
    <row r="43510" ht="12.75" hidden="1" customHeight="1" x14ac:dyDescent="0.2"/>
    <row r="43511" ht="12.75" hidden="1" customHeight="1" x14ac:dyDescent="0.2"/>
    <row r="43512" ht="12.75" hidden="1" customHeight="1" x14ac:dyDescent="0.2"/>
    <row r="43513" ht="12.75" hidden="1" customHeight="1" x14ac:dyDescent="0.2"/>
    <row r="43514" ht="12.75" hidden="1" customHeight="1" x14ac:dyDescent="0.2"/>
    <row r="43515" ht="12.75" hidden="1" customHeight="1" x14ac:dyDescent="0.2"/>
    <row r="43516" ht="12.75" hidden="1" customHeight="1" x14ac:dyDescent="0.2"/>
    <row r="43517" ht="12.75" hidden="1" customHeight="1" x14ac:dyDescent="0.2"/>
    <row r="43518" ht="12.75" hidden="1" customHeight="1" x14ac:dyDescent="0.2"/>
    <row r="43519" ht="12.75" hidden="1" customHeight="1" x14ac:dyDescent="0.2"/>
    <row r="43520" ht="12.75" hidden="1" customHeight="1" x14ac:dyDescent="0.2"/>
    <row r="43521" ht="12.75" hidden="1" customHeight="1" x14ac:dyDescent="0.2"/>
    <row r="43522" ht="12.75" hidden="1" customHeight="1" x14ac:dyDescent="0.2"/>
    <row r="43523" ht="12.75" hidden="1" customHeight="1" x14ac:dyDescent="0.2"/>
    <row r="43524" ht="12.75" hidden="1" customHeight="1" x14ac:dyDescent="0.2"/>
    <row r="43525" ht="12.75" hidden="1" customHeight="1" x14ac:dyDescent="0.2"/>
    <row r="43526" ht="12.75" hidden="1" customHeight="1" x14ac:dyDescent="0.2"/>
    <row r="43527" ht="12.75" hidden="1" customHeight="1" x14ac:dyDescent="0.2"/>
    <row r="43528" ht="12.75" hidden="1" customHeight="1" x14ac:dyDescent="0.2"/>
    <row r="43529" ht="12.75" hidden="1" customHeight="1" x14ac:dyDescent="0.2"/>
    <row r="43530" ht="12.75" hidden="1" customHeight="1" x14ac:dyDescent="0.2"/>
    <row r="43531" ht="12.75" hidden="1" customHeight="1" x14ac:dyDescent="0.2"/>
    <row r="43532" ht="12.75" hidden="1" customHeight="1" x14ac:dyDescent="0.2"/>
    <row r="43533" ht="12.75" hidden="1" customHeight="1" x14ac:dyDescent="0.2"/>
    <row r="43534" ht="12.75" hidden="1" customHeight="1" x14ac:dyDescent="0.2"/>
    <row r="43535" ht="12.75" hidden="1" customHeight="1" x14ac:dyDescent="0.2"/>
    <row r="43536" ht="12.75" hidden="1" customHeight="1" x14ac:dyDescent="0.2"/>
    <row r="43537" ht="12.75" hidden="1" customHeight="1" x14ac:dyDescent="0.2"/>
    <row r="43538" ht="12.75" hidden="1" customHeight="1" x14ac:dyDescent="0.2"/>
    <row r="43539" ht="12.75" hidden="1" customHeight="1" x14ac:dyDescent="0.2"/>
    <row r="43540" ht="12.75" hidden="1" customHeight="1" x14ac:dyDescent="0.2"/>
    <row r="43541" ht="12.75" hidden="1" customHeight="1" x14ac:dyDescent="0.2"/>
    <row r="43542" ht="12.75" hidden="1" customHeight="1" x14ac:dyDescent="0.2"/>
    <row r="43543" ht="12.75" hidden="1" customHeight="1" x14ac:dyDescent="0.2"/>
    <row r="43544" ht="12.75" hidden="1" customHeight="1" x14ac:dyDescent="0.2"/>
    <row r="43545" ht="12.75" hidden="1" customHeight="1" x14ac:dyDescent="0.2"/>
    <row r="43546" ht="12.75" hidden="1" customHeight="1" x14ac:dyDescent="0.2"/>
    <row r="43547" ht="12.75" hidden="1" customHeight="1" x14ac:dyDescent="0.2"/>
    <row r="43548" ht="12.75" hidden="1" customHeight="1" x14ac:dyDescent="0.2"/>
    <row r="43549" ht="12.75" hidden="1" customHeight="1" x14ac:dyDescent="0.2"/>
    <row r="43550" ht="12.75" hidden="1" customHeight="1" x14ac:dyDescent="0.2"/>
    <row r="43551" ht="12.75" hidden="1" customHeight="1" x14ac:dyDescent="0.2"/>
    <row r="43552" ht="12.75" hidden="1" customHeight="1" x14ac:dyDescent="0.2"/>
    <row r="43553" ht="12.75" hidden="1" customHeight="1" x14ac:dyDescent="0.2"/>
    <row r="43554" ht="12.75" hidden="1" customHeight="1" x14ac:dyDescent="0.2"/>
    <row r="43555" ht="12.75" hidden="1" customHeight="1" x14ac:dyDescent="0.2"/>
    <row r="43556" ht="12.75" hidden="1" customHeight="1" x14ac:dyDescent="0.2"/>
    <row r="43557" ht="12.75" hidden="1" customHeight="1" x14ac:dyDescent="0.2"/>
    <row r="43558" ht="12.75" hidden="1" customHeight="1" x14ac:dyDescent="0.2"/>
    <row r="43559" ht="12.75" hidden="1" customHeight="1" x14ac:dyDescent="0.2"/>
    <row r="43560" ht="12.75" hidden="1" customHeight="1" x14ac:dyDescent="0.2"/>
    <row r="43561" ht="12.75" hidden="1" customHeight="1" x14ac:dyDescent="0.2"/>
    <row r="43562" ht="12.75" hidden="1" customHeight="1" x14ac:dyDescent="0.2"/>
    <row r="43563" ht="12.75" hidden="1" customHeight="1" x14ac:dyDescent="0.2"/>
    <row r="43564" ht="12.75" hidden="1" customHeight="1" x14ac:dyDescent="0.2"/>
    <row r="43565" ht="12.75" hidden="1" customHeight="1" x14ac:dyDescent="0.2"/>
    <row r="43566" ht="12.75" hidden="1" customHeight="1" x14ac:dyDescent="0.2"/>
    <row r="43567" ht="12.75" hidden="1" customHeight="1" x14ac:dyDescent="0.2"/>
    <row r="43568" ht="12.75" hidden="1" customHeight="1" x14ac:dyDescent="0.2"/>
    <row r="43569" ht="12.75" hidden="1" customHeight="1" x14ac:dyDescent="0.2"/>
    <row r="43570" ht="12.75" hidden="1" customHeight="1" x14ac:dyDescent="0.2"/>
    <row r="43571" ht="12.75" hidden="1" customHeight="1" x14ac:dyDescent="0.2"/>
    <row r="43572" ht="12.75" hidden="1" customHeight="1" x14ac:dyDescent="0.2"/>
    <row r="43573" ht="12.75" hidden="1" customHeight="1" x14ac:dyDescent="0.2"/>
    <row r="43574" ht="12.75" hidden="1" customHeight="1" x14ac:dyDescent="0.2"/>
    <row r="43575" ht="12.75" hidden="1" customHeight="1" x14ac:dyDescent="0.2"/>
    <row r="43576" ht="12.75" hidden="1" customHeight="1" x14ac:dyDescent="0.2"/>
    <row r="43577" ht="12.75" hidden="1" customHeight="1" x14ac:dyDescent="0.2"/>
    <row r="43578" ht="12.75" hidden="1" customHeight="1" x14ac:dyDescent="0.2"/>
    <row r="43579" ht="12.75" hidden="1" customHeight="1" x14ac:dyDescent="0.2"/>
    <row r="43580" ht="12.75" hidden="1" customHeight="1" x14ac:dyDescent="0.2"/>
    <row r="43581" ht="12.75" hidden="1" customHeight="1" x14ac:dyDescent="0.2"/>
    <row r="43582" ht="12.75" hidden="1" customHeight="1" x14ac:dyDescent="0.2"/>
    <row r="43583" ht="12.75" hidden="1" customHeight="1" x14ac:dyDescent="0.2"/>
    <row r="43584" ht="12.75" hidden="1" customHeight="1" x14ac:dyDescent="0.2"/>
    <row r="43585" ht="12.75" hidden="1" customHeight="1" x14ac:dyDescent="0.2"/>
    <row r="43586" ht="12.75" hidden="1" customHeight="1" x14ac:dyDescent="0.2"/>
    <row r="43587" ht="12.75" hidden="1" customHeight="1" x14ac:dyDescent="0.2"/>
    <row r="43588" ht="12.75" hidden="1" customHeight="1" x14ac:dyDescent="0.2"/>
    <row r="43589" ht="12.75" hidden="1" customHeight="1" x14ac:dyDescent="0.2"/>
    <row r="43590" ht="12.75" hidden="1" customHeight="1" x14ac:dyDescent="0.2"/>
    <row r="43591" ht="12.75" hidden="1" customHeight="1" x14ac:dyDescent="0.2"/>
    <row r="43592" ht="12.75" hidden="1" customHeight="1" x14ac:dyDescent="0.2"/>
    <row r="43593" ht="12.75" hidden="1" customHeight="1" x14ac:dyDescent="0.2"/>
    <row r="43594" ht="12.75" hidden="1" customHeight="1" x14ac:dyDescent="0.2"/>
    <row r="43595" ht="12.75" hidden="1" customHeight="1" x14ac:dyDescent="0.2"/>
    <row r="43596" ht="12.75" hidden="1" customHeight="1" x14ac:dyDescent="0.2"/>
    <row r="43597" ht="12.75" hidden="1" customHeight="1" x14ac:dyDescent="0.2"/>
    <row r="43598" ht="12.75" hidden="1" customHeight="1" x14ac:dyDescent="0.2"/>
    <row r="43599" ht="12.75" hidden="1" customHeight="1" x14ac:dyDescent="0.2"/>
    <row r="43600" ht="12.75" hidden="1" customHeight="1" x14ac:dyDescent="0.2"/>
    <row r="43601" ht="12.75" hidden="1" customHeight="1" x14ac:dyDescent="0.2"/>
    <row r="43602" ht="12.75" hidden="1" customHeight="1" x14ac:dyDescent="0.2"/>
    <row r="43603" ht="12.75" hidden="1" customHeight="1" x14ac:dyDescent="0.2"/>
    <row r="43604" ht="12.75" hidden="1" customHeight="1" x14ac:dyDescent="0.2"/>
    <row r="43605" ht="12.75" hidden="1" customHeight="1" x14ac:dyDescent="0.2"/>
    <row r="43606" ht="12.75" hidden="1" customHeight="1" x14ac:dyDescent="0.2"/>
    <row r="43607" ht="12.75" hidden="1" customHeight="1" x14ac:dyDescent="0.2"/>
    <row r="43608" ht="12.75" hidden="1" customHeight="1" x14ac:dyDescent="0.2"/>
    <row r="43609" ht="12.75" hidden="1" customHeight="1" x14ac:dyDescent="0.2"/>
    <row r="43610" ht="12.75" hidden="1" customHeight="1" x14ac:dyDescent="0.2"/>
    <row r="43611" ht="12.75" hidden="1" customHeight="1" x14ac:dyDescent="0.2"/>
    <row r="43612" ht="12.75" hidden="1" customHeight="1" x14ac:dyDescent="0.2"/>
    <row r="43613" ht="12.75" hidden="1" customHeight="1" x14ac:dyDescent="0.2"/>
    <row r="43614" ht="12.75" hidden="1" customHeight="1" x14ac:dyDescent="0.2"/>
    <row r="43615" ht="12.75" hidden="1" customHeight="1" x14ac:dyDescent="0.2"/>
    <row r="43616" ht="12.75" hidden="1" customHeight="1" x14ac:dyDescent="0.2"/>
    <row r="43617" ht="12.75" hidden="1" customHeight="1" x14ac:dyDescent="0.2"/>
    <row r="43618" ht="12.75" hidden="1" customHeight="1" x14ac:dyDescent="0.2"/>
    <row r="43619" ht="12.75" hidden="1" customHeight="1" x14ac:dyDescent="0.2"/>
    <row r="43620" ht="12.75" hidden="1" customHeight="1" x14ac:dyDescent="0.2"/>
    <row r="43621" ht="12.75" hidden="1" customHeight="1" x14ac:dyDescent="0.2"/>
    <row r="43622" ht="12.75" hidden="1" customHeight="1" x14ac:dyDescent="0.2"/>
    <row r="43623" ht="12.75" hidden="1" customHeight="1" x14ac:dyDescent="0.2"/>
    <row r="43624" ht="12.75" hidden="1" customHeight="1" x14ac:dyDescent="0.2"/>
    <row r="43625" ht="12.75" hidden="1" customHeight="1" x14ac:dyDescent="0.2"/>
    <row r="43626" ht="12.75" hidden="1" customHeight="1" x14ac:dyDescent="0.2"/>
    <row r="43627" ht="12.75" hidden="1" customHeight="1" x14ac:dyDescent="0.2"/>
    <row r="43628" ht="12.75" hidden="1" customHeight="1" x14ac:dyDescent="0.2"/>
    <row r="43629" ht="12.75" hidden="1" customHeight="1" x14ac:dyDescent="0.2"/>
    <row r="43630" ht="12.75" hidden="1" customHeight="1" x14ac:dyDescent="0.2"/>
    <row r="43631" ht="12.75" hidden="1" customHeight="1" x14ac:dyDescent="0.2"/>
    <row r="43632" ht="12.75" hidden="1" customHeight="1" x14ac:dyDescent="0.2"/>
    <row r="43633" ht="12.75" hidden="1" customHeight="1" x14ac:dyDescent="0.2"/>
    <row r="43634" ht="12.75" hidden="1" customHeight="1" x14ac:dyDescent="0.2"/>
    <row r="43635" ht="12.75" hidden="1" customHeight="1" x14ac:dyDescent="0.2"/>
    <row r="43636" ht="12.75" hidden="1" customHeight="1" x14ac:dyDescent="0.2"/>
    <row r="43637" ht="12.75" hidden="1" customHeight="1" x14ac:dyDescent="0.2"/>
    <row r="43638" ht="12.75" hidden="1" customHeight="1" x14ac:dyDescent="0.2"/>
    <row r="43639" ht="12.75" hidden="1" customHeight="1" x14ac:dyDescent="0.2"/>
    <row r="43640" ht="12.75" hidden="1" customHeight="1" x14ac:dyDescent="0.2"/>
    <row r="43641" ht="12.75" hidden="1" customHeight="1" x14ac:dyDescent="0.2"/>
    <row r="43642" ht="12.75" hidden="1" customHeight="1" x14ac:dyDescent="0.2"/>
    <row r="43643" ht="12.75" hidden="1" customHeight="1" x14ac:dyDescent="0.2"/>
    <row r="43644" ht="12.75" hidden="1" customHeight="1" x14ac:dyDescent="0.2"/>
    <row r="43645" ht="12.75" hidden="1" customHeight="1" x14ac:dyDescent="0.2"/>
    <row r="43646" ht="12.75" hidden="1" customHeight="1" x14ac:dyDescent="0.2"/>
    <row r="43647" ht="12.75" hidden="1" customHeight="1" x14ac:dyDescent="0.2"/>
    <row r="43648" ht="12.75" hidden="1" customHeight="1" x14ac:dyDescent="0.2"/>
    <row r="43649" ht="12.75" hidden="1" customHeight="1" x14ac:dyDescent="0.2"/>
    <row r="43650" ht="12.75" hidden="1" customHeight="1" x14ac:dyDescent="0.2"/>
    <row r="43651" ht="12.75" hidden="1" customHeight="1" x14ac:dyDescent="0.2"/>
    <row r="43652" ht="12.75" hidden="1" customHeight="1" x14ac:dyDescent="0.2"/>
    <row r="43653" ht="12.75" hidden="1" customHeight="1" x14ac:dyDescent="0.2"/>
    <row r="43654" ht="12.75" hidden="1" customHeight="1" x14ac:dyDescent="0.2"/>
    <row r="43655" ht="12.75" hidden="1" customHeight="1" x14ac:dyDescent="0.2"/>
    <row r="43656" ht="12.75" hidden="1" customHeight="1" x14ac:dyDescent="0.2"/>
    <row r="43657" ht="12.75" hidden="1" customHeight="1" x14ac:dyDescent="0.2"/>
    <row r="43658" ht="12.75" hidden="1" customHeight="1" x14ac:dyDescent="0.2"/>
    <row r="43659" ht="12.75" hidden="1" customHeight="1" x14ac:dyDescent="0.2"/>
    <row r="43660" ht="12.75" hidden="1" customHeight="1" x14ac:dyDescent="0.2"/>
    <row r="43661" ht="12.75" hidden="1" customHeight="1" x14ac:dyDescent="0.2"/>
    <row r="43662" ht="12.75" hidden="1" customHeight="1" x14ac:dyDescent="0.2"/>
    <row r="43663" ht="12.75" hidden="1" customHeight="1" x14ac:dyDescent="0.2"/>
    <row r="43664" ht="12.75" hidden="1" customHeight="1" x14ac:dyDescent="0.2"/>
    <row r="43665" ht="12.75" hidden="1" customHeight="1" x14ac:dyDescent="0.2"/>
    <row r="43666" ht="12.75" hidden="1" customHeight="1" x14ac:dyDescent="0.2"/>
    <row r="43667" ht="12.75" hidden="1" customHeight="1" x14ac:dyDescent="0.2"/>
    <row r="43668" ht="12.75" hidden="1" customHeight="1" x14ac:dyDescent="0.2"/>
    <row r="43669" ht="12.75" hidden="1" customHeight="1" x14ac:dyDescent="0.2"/>
    <row r="43670" ht="12.75" hidden="1" customHeight="1" x14ac:dyDescent="0.2"/>
    <row r="43671" ht="12.75" hidden="1" customHeight="1" x14ac:dyDescent="0.2"/>
    <row r="43672" ht="12.75" hidden="1" customHeight="1" x14ac:dyDescent="0.2"/>
    <row r="43673" ht="12.75" hidden="1" customHeight="1" x14ac:dyDescent="0.2"/>
    <row r="43674" ht="12.75" hidden="1" customHeight="1" x14ac:dyDescent="0.2"/>
    <row r="43675" ht="12.75" hidden="1" customHeight="1" x14ac:dyDescent="0.2"/>
    <row r="43676" ht="12.75" hidden="1" customHeight="1" x14ac:dyDescent="0.2"/>
    <row r="43677" ht="12.75" hidden="1" customHeight="1" x14ac:dyDescent="0.2"/>
    <row r="43678" ht="12.75" hidden="1" customHeight="1" x14ac:dyDescent="0.2"/>
    <row r="43679" ht="12.75" hidden="1" customHeight="1" x14ac:dyDescent="0.2"/>
    <row r="43680" ht="12.75" hidden="1" customHeight="1" x14ac:dyDescent="0.2"/>
    <row r="43681" ht="12.75" hidden="1" customHeight="1" x14ac:dyDescent="0.2"/>
    <row r="43682" ht="12.75" hidden="1" customHeight="1" x14ac:dyDescent="0.2"/>
    <row r="43683" ht="12.75" hidden="1" customHeight="1" x14ac:dyDescent="0.2"/>
    <row r="43684" ht="12.75" hidden="1" customHeight="1" x14ac:dyDescent="0.2"/>
    <row r="43685" ht="12.75" hidden="1" customHeight="1" x14ac:dyDescent="0.2"/>
    <row r="43686" ht="12.75" hidden="1" customHeight="1" x14ac:dyDescent="0.2"/>
    <row r="43687" ht="12.75" hidden="1" customHeight="1" x14ac:dyDescent="0.2"/>
    <row r="43688" ht="12.75" hidden="1" customHeight="1" x14ac:dyDescent="0.2"/>
    <row r="43689" ht="12.75" hidden="1" customHeight="1" x14ac:dyDescent="0.2"/>
    <row r="43690" ht="12.75" hidden="1" customHeight="1" x14ac:dyDescent="0.2"/>
    <row r="43691" ht="12.75" hidden="1" customHeight="1" x14ac:dyDescent="0.2"/>
    <row r="43692" ht="12.75" hidden="1" customHeight="1" x14ac:dyDescent="0.2"/>
    <row r="43693" ht="12.75" hidden="1" customHeight="1" x14ac:dyDescent="0.2"/>
    <row r="43694" ht="12.75" hidden="1" customHeight="1" x14ac:dyDescent="0.2"/>
    <row r="43695" ht="12.75" hidden="1" customHeight="1" x14ac:dyDescent="0.2"/>
    <row r="43696" ht="12.75" hidden="1" customHeight="1" x14ac:dyDescent="0.2"/>
    <row r="43697" ht="12.75" hidden="1" customHeight="1" x14ac:dyDescent="0.2"/>
    <row r="43698" ht="12.75" hidden="1" customHeight="1" x14ac:dyDescent="0.2"/>
    <row r="43699" ht="12.75" hidden="1" customHeight="1" x14ac:dyDescent="0.2"/>
    <row r="43700" ht="12.75" hidden="1" customHeight="1" x14ac:dyDescent="0.2"/>
    <row r="43701" ht="12.75" hidden="1" customHeight="1" x14ac:dyDescent="0.2"/>
    <row r="43702" ht="12.75" hidden="1" customHeight="1" x14ac:dyDescent="0.2"/>
    <row r="43703" ht="12.75" hidden="1" customHeight="1" x14ac:dyDescent="0.2"/>
    <row r="43704" ht="12.75" hidden="1" customHeight="1" x14ac:dyDescent="0.2"/>
    <row r="43705" ht="12.75" hidden="1" customHeight="1" x14ac:dyDescent="0.2"/>
    <row r="43706" ht="12.75" hidden="1" customHeight="1" x14ac:dyDescent="0.2"/>
    <row r="43707" ht="12.75" hidden="1" customHeight="1" x14ac:dyDescent="0.2"/>
    <row r="43708" ht="12.75" hidden="1" customHeight="1" x14ac:dyDescent="0.2"/>
    <row r="43709" ht="12.75" hidden="1" customHeight="1" x14ac:dyDescent="0.2"/>
    <row r="43710" ht="12.75" hidden="1" customHeight="1" x14ac:dyDescent="0.2"/>
    <row r="43711" ht="12.75" hidden="1" customHeight="1" x14ac:dyDescent="0.2"/>
    <row r="43712" ht="12.75" hidden="1" customHeight="1" x14ac:dyDescent="0.2"/>
    <row r="43713" ht="12.75" hidden="1" customHeight="1" x14ac:dyDescent="0.2"/>
    <row r="43714" ht="12.75" hidden="1" customHeight="1" x14ac:dyDescent="0.2"/>
    <row r="43715" ht="12.75" hidden="1" customHeight="1" x14ac:dyDescent="0.2"/>
    <row r="43716" ht="12.75" hidden="1" customHeight="1" x14ac:dyDescent="0.2"/>
    <row r="43717" ht="12.75" hidden="1" customHeight="1" x14ac:dyDescent="0.2"/>
    <row r="43718" ht="12.75" hidden="1" customHeight="1" x14ac:dyDescent="0.2"/>
    <row r="43719" ht="12.75" hidden="1" customHeight="1" x14ac:dyDescent="0.2"/>
    <row r="43720" ht="12.75" hidden="1" customHeight="1" x14ac:dyDescent="0.2"/>
    <row r="43721" ht="12.75" hidden="1" customHeight="1" x14ac:dyDescent="0.2"/>
    <row r="43722" ht="12.75" hidden="1" customHeight="1" x14ac:dyDescent="0.2"/>
    <row r="43723" ht="12.75" hidden="1" customHeight="1" x14ac:dyDescent="0.2"/>
    <row r="43724" ht="12.75" hidden="1" customHeight="1" x14ac:dyDescent="0.2"/>
    <row r="43725" ht="12.75" hidden="1" customHeight="1" x14ac:dyDescent="0.2"/>
    <row r="43726" ht="12.75" hidden="1" customHeight="1" x14ac:dyDescent="0.2"/>
    <row r="43727" ht="12.75" hidden="1" customHeight="1" x14ac:dyDescent="0.2"/>
    <row r="43728" ht="12.75" hidden="1" customHeight="1" x14ac:dyDescent="0.2"/>
    <row r="43729" ht="12.75" hidden="1" customHeight="1" x14ac:dyDescent="0.2"/>
    <row r="43730" ht="12.75" hidden="1" customHeight="1" x14ac:dyDescent="0.2"/>
    <row r="43731" ht="12.75" hidden="1" customHeight="1" x14ac:dyDescent="0.2"/>
    <row r="43732" ht="12.75" hidden="1" customHeight="1" x14ac:dyDescent="0.2"/>
    <row r="43733" ht="12.75" hidden="1" customHeight="1" x14ac:dyDescent="0.2"/>
    <row r="43734" ht="12.75" hidden="1" customHeight="1" x14ac:dyDescent="0.2"/>
    <row r="43735" ht="12.75" hidden="1" customHeight="1" x14ac:dyDescent="0.2"/>
    <row r="43736" ht="12.75" hidden="1" customHeight="1" x14ac:dyDescent="0.2"/>
    <row r="43737" ht="12.75" hidden="1" customHeight="1" x14ac:dyDescent="0.2"/>
    <row r="43738" ht="12.75" hidden="1" customHeight="1" x14ac:dyDescent="0.2"/>
    <row r="43739" ht="12.75" hidden="1" customHeight="1" x14ac:dyDescent="0.2"/>
    <row r="43740" ht="12.75" hidden="1" customHeight="1" x14ac:dyDescent="0.2"/>
    <row r="43741" ht="12.75" hidden="1" customHeight="1" x14ac:dyDescent="0.2"/>
    <row r="43742" ht="12.75" hidden="1" customHeight="1" x14ac:dyDescent="0.2"/>
    <row r="43743" ht="12.75" hidden="1" customHeight="1" x14ac:dyDescent="0.2"/>
    <row r="43744" ht="12.75" hidden="1" customHeight="1" x14ac:dyDescent="0.2"/>
    <row r="43745" ht="12.75" hidden="1" customHeight="1" x14ac:dyDescent="0.2"/>
    <row r="43746" ht="12.75" hidden="1" customHeight="1" x14ac:dyDescent="0.2"/>
    <row r="43747" ht="12.75" hidden="1" customHeight="1" x14ac:dyDescent="0.2"/>
    <row r="43748" ht="12.75" hidden="1" customHeight="1" x14ac:dyDescent="0.2"/>
    <row r="43749" ht="12.75" hidden="1" customHeight="1" x14ac:dyDescent="0.2"/>
    <row r="43750" ht="12.75" hidden="1" customHeight="1" x14ac:dyDescent="0.2"/>
    <row r="43751" ht="12.75" hidden="1" customHeight="1" x14ac:dyDescent="0.2"/>
    <row r="43752" ht="12.75" hidden="1" customHeight="1" x14ac:dyDescent="0.2"/>
    <row r="43753" ht="12.75" hidden="1" customHeight="1" x14ac:dyDescent="0.2"/>
    <row r="43754" ht="12.75" hidden="1" customHeight="1" x14ac:dyDescent="0.2"/>
    <row r="43755" ht="12.75" hidden="1" customHeight="1" x14ac:dyDescent="0.2"/>
    <row r="43756" ht="12.75" hidden="1" customHeight="1" x14ac:dyDescent="0.2"/>
    <row r="43757" ht="12.75" hidden="1" customHeight="1" x14ac:dyDescent="0.2"/>
    <row r="43758" ht="12.75" hidden="1" customHeight="1" x14ac:dyDescent="0.2"/>
    <row r="43759" ht="12.75" hidden="1" customHeight="1" x14ac:dyDescent="0.2"/>
    <row r="43760" ht="12.75" hidden="1" customHeight="1" x14ac:dyDescent="0.2"/>
    <row r="43761" ht="12.75" hidden="1" customHeight="1" x14ac:dyDescent="0.2"/>
    <row r="43762" ht="12.75" hidden="1" customHeight="1" x14ac:dyDescent="0.2"/>
    <row r="43763" ht="12.75" hidden="1" customHeight="1" x14ac:dyDescent="0.2"/>
    <row r="43764" ht="12.75" hidden="1" customHeight="1" x14ac:dyDescent="0.2"/>
    <row r="43765" ht="12.75" hidden="1" customHeight="1" x14ac:dyDescent="0.2"/>
    <row r="43766" ht="12.75" hidden="1" customHeight="1" x14ac:dyDescent="0.2"/>
    <row r="43767" ht="12.75" hidden="1" customHeight="1" x14ac:dyDescent="0.2"/>
    <row r="43768" ht="12.75" hidden="1" customHeight="1" x14ac:dyDescent="0.2"/>
    <row r="43769" ht="12.75" hidden="1" customHeight="1" x14ac:dyDescent="0.2"/>
    <row r="43770" ht="12.75" hidden="1" customHeight="1" x14ac:dyDescent="0.2"/>
    <row r="43771" ht="12.75" hidden="1" customHeight="1" x14ac:dyDescent="0.2"/>
    <row r="43772" ht="12.75" hidden="1" customHeight="1" x14ac:dyDescent="0.2"/>
    <row r="43773" ht="12.75" hidden="1" customHeight="1" x14ac:dyDescent="0.2"/>
    <row r="43774" ht="12.75" hidden="1" customHeight="1" x14ac:dyDescent="0.2"/>
    <row r="43775" ht="12.75" hidden="1" customHeight="1" x14ac:dyDescent="0.2"/>
    <row r="43776" ht="12.75" hidden="1" customHeight="1" x14ac:dyDescent="0.2"/>
    <row r="43777" ht="12.75" hidden="1" customHeight="1" x14ac:dyDescent="0.2"/>
    <row r="43778" ht="12.75" hidden="1" customHeight="1" x14ac:dyDescent="0.2"/>
    <row r="43779" ht="12.75" hidden="1" customHeight="1" x14ac:dyDescent="0.2"/>
    <row r="43780" ht="12.75" hidden="1" customHeight="1" x14ac:dyDescent="0.2"/>
    <row r="43781" ht="12.75" hidden="1" customHeight="1" x14ac:dyDescent="0.2"/>
    <row r="43782" ht="12.75" hidden="1" customHeight="1" x14ac:dyDescent="0.2"/>
    <row r="43783" ht="12.75" hidden="1" customHeight="1" x14ac:dyDescent="0.2"/>
    <row r="43784" ht="12.75" hidden="1" customHeight="1" x14ac:dyDescent="0.2"/>
    <row r="43785" ht="12.75" hidden="1" customHeight="1" x14ac:dyDescent="0.2"/>
    <row r="43786" ht="12.75" hidden="1" customHeight="1" x14ac:dyDescent="0.2"/>
    <row r="43787" ht="12.75" hidden="1" customHeight="1" x14ac:dyDescent="0.2"/>
    <row r="43788" ht="12.75" hidden="1" customHeight="1" x14ac:dyDescent="0.2"/>
    <row r="43789" ht="12.75" hidden="1" customHeight="1" x14ac:dyDescent="0.2"/>
    <row r="43790" ht="12.75" hidden="1" customHeight="1" x14ac:dyDescent="0.2"/>
    <row r="43791" ht="12.75" hidden="1" customHeight="1" x14ac:dyDescent="0.2"/>
    <row r="43792" ht="12.75" hidden="1" customHeight="1" x14ac:dyDescent="0.2"/>
    <row r="43793" ht="12.75" hidden="1" customHeight="1" x14ac:dyDescent="0.2"/>
    <row r="43794" ht="12.75" hidden="1" customHeight="1" x14ac:dyDescent="0.2"/>
    <row r="43795" ht="12.75" hidden="1" customHeight="1" x14ac:dyDescent="0.2"/>
    <row r="43796" ht="12.75" hidden="1" customHeight="1" x14ac:dyDescent="0.2"/>
    <row r="43797" ht="12.75" hidden="1" customHeight="1" x14ac:dyDescent="0.2"/>
    <row r="43798" ht="12.75" hidden="1" customHeight="1" x14ac:dyDescent="0.2"/>
    <row r="43799" ht="12.75" hidden="1" customHeight="1" x14ac:dyDescent="0.2"/>
    <row r="43800" ht="12.75" hidden="1" customHeight="1" x14ac:dyDescent="0.2"/>
    <row r="43801" ht="12.75" hidden="1" customHeight="1" x14ac:dyDescent="0.2"/>
    <row r="43802" ht="12.75" hidden="1" customHeight="1" x14ac:dyDescent="0.2"/>
    <row r="43803" ht="12.75" hidden="1" customHeight="1" x14ac:dyDescent="0.2"/>
    <row r="43804" ht="12.75" hidden="1" customHeight="1" x14ac:dyDescent="0.2"/>
    <row r="43805" ht="12.75" hidden="1" customHeight="1" x14ac:dyDescent="0.2"/>
    <row r="43806" ht="12.75" hidden="1" customHeight="1" x14ac:dyDescent="0.2"/>
    <row r="43807" ht="12.75" hidden="1" customHeight="1" x14ac:dyDescent="0.2"/>
    <row r="43808" ht="12.75" hidden="1" customHeight="1" x14ac:dyDescent="0.2"/>
    <row r="43809" ht="12.75" hidden="1" customHeight="1" x14ac:dyDescent="0.2"/>
    <row r="43810" ht="12.75" hidden="1" customHeight="1" x14ac:dyDescent="0.2"/>
    <row r="43811" ht="12.75" hidden="1" customHeight="1" x14ac:dyDescent="0.2"/>
    <row r="43812" ht="12.75" hidden="1" customHeight="1" x14ac:dyDescent="0.2"/>
    <row r="43813" ht="12.75" hidden="1" customHeight="1" x14ac:dyDescent="0.2"/>
    <row r="43814" ht="12.75" hidden="1" customHeight="1" x14ac:dyDescent="0.2"/>
    <row r="43815" ht="12.75" hidden="1" customHeight="1" x14ac:dyDescent="0.2"/>
    <row r="43816" ht="12.75" hidden="1" customHeight="1" x14ac:dyDescent="0.2"/>
    <row r="43817" ht="12.75" hidden="1" customHeight="1" x14ac:dyDescent="0.2"/>
    <row r="43818" ht="12.75" hidden="1" customHeight="1" x14ac:dyDescent="0.2"/>
    <row r="43819" ht="12.75" hidden="1" customHeight="1" x14ac:dyDescent="0.2"/>
    <row r="43820" ht="12.75" hidden="1" customHeight="1" x14ac:dyDescent="0.2"/>
    <row r="43821" ht="12.75" hidden="1" customHeight="1" x14ac:dyDescent="0.2"/>
    <row r="43822" ht="12.75" hidden="1" customHeight="1" x14ac:dyDescent="0.2"/>
    <row r="43823" ht="12.75" hidden="1" customHeight="1" x14ac:dyDescent="0.2"/>
    <row r="43824" ht="12.75" hidden="1" customHeight="1" x14ac:dyDescent="0.2"/>
    <row r="43825" ht="12.75" hidden="1" customHeight="1" x14ac:dyDescent="0.2"/>
    <row r="43826" ht="12.75" hidden="1" customHeight="1" x14ac:dyDescent="0.2"/>
    <row r="43827" ht="12.75" hidden="1" customHeight="1" x14ac:dyDescent="0.2"/>
    <row r="43828" ht="12.75" hidden="1" customHeight="1" x14ac:dyDescent="0.2"/>
    <row r="43829" ht="12.75" hidden="1" customHeight="1" x14ac:dyDescent="0.2"/>
    <row r="43830" ht="12.75" hidden="1" customHeight="1" x14ac:dyDescent="0.2"/>
    <row r="43831" ht="12.75" hidden="1" customHeight="1" x14ac:dyDescent="0.2"/>
    <row r="43832" ht="12.75" hidden="1" customHeight="1" x14ac:dyDescent="0.2"/>
    <row r="43833" ht="12.75" hidden="1" customHeight="1" x14ac:dyDescent="0.2"/>
    <row r="43834" ht="12.75" hidden="1" customHeight="1" x14ac:dyDescent="0.2"/>
    <row r="43835" ht="12.75" hidden="1" customHeight="1" x14ac:dyDescent="0.2"/>
    <row r="43836" ht="12.75" hidden="1" customHeight="1" x14ac:dyDescent="0.2"/>
    <row r="43837" ht="12.75" hidden="1" customHeight="1" x14ac:dyDescent="0.2"/>
    <row r="43838" ht="12.75" hidden="1" customHeight="1" x14ac:dyDescent="0.2"/>
    <row r="43839" ht="12.75" hidden="1" customHeight="1" x14ac:dyDescent="0.2"/>
    <row r="43840" ht="12.75" hidden="1" customHeight="1" x14ac:dyDescent="0.2"/>
    <row r="43841" ht="12.75" hidden="1" customHeight="1" x14ac:dyDescent="0.2"/>
    <row r="43842" ht="12.75" hidden="1" customHeight="1" x14ac:dyDescent="0.2"/>
    <row r="43843" ht="12.75" hidden="1" customHeight="1" x14ac:dyDescent="0.2"/>
    <row r="43844" ht="12.75" hidden="1" customHeight="1" x14ac:dyDescent="0.2"/>
    <row r="43845" ht="12.75" hidden="1" customHeight="1" x14ac:dyDescent="0.2"/>
    <row r="43846" ht="12.75" hidden="1" customHeight="1" x14ac:dyDescent="0.2"/>
    <row r="43847" ht="12.75" hidden="1" customHeight="1" x14ac:dyDescent="0.2"/>
    <row r="43848" ht="12.75" hidden="1" customHeight="1" x14ac:dyDescent="0.2"/>
    <row r="43849" ht="12.75" hidden="1" customHeight="1" x14ac:dyDescent="0.2"/>
    <row r="43850" ht="12.75" hidden="1" customHeight="1" x14ac:dyDescent="0.2"/>
    <row r="43851" ht="12.75" hidden="1" customHeight="1" x14ac:dyDescent="0.2"/>
    <row r="43852" ht="12.75" hidden="1" customHeight="1" x14ac:dyDescent="0.2"/>
    <row r="43853" ht="12.75" hidden="1" customHeight="1" x14ac:dyDescent="0.2"/>
    <row r="43854" ht="12.75" hidden="1" customHeight="1" x14ac:dyDescent="0.2"/>
    <row r="43855" ht="12.75" hidden="1" customHeight="1" x14ac:dyDescent="0.2"/>
    <row r="43856" ht="12.75" hidden="1" customHeight="1" x14ac:dyDescent="0.2"/>
    <row r="43857" ht="12.75" hidden="1" customHeight="1" x14ac:dyDescent="0.2"/>
    <row r="43858" ht="12.75" hidden="1" customHeight="1" x14ac:dyDescent="0.2"/>
    <row r="43859" ht="12.75" hidden="1" customHeight="1" x14ac:dyDescent="0.2"/>
    <row r="43860" ht="12.75" hidden="1" customHeight="1" x14ac:dyDescent="0.2"/>
    <row r="43861" ht="12.75" hidden="1" customHeight="1" x14ac:dyDescent="0.2"/>
    <row r="43862" ht="12.75" hidden="1" customHeight="1" x14ac:dyDescent="0.2"/>
    <row r="43863" ht="12.75" hidden="1" customHeight="1" x14ac:dyDescent="0.2"/>
    <row r="43864" ht="12.75" hidden="1" customHeight="1" x14ac:dyDescent="0.2"/>
    <row r="43865" ht="12.75" hidden="1" customHeight="1" x14ac:dyDescent="0.2"/>
    <row r="43866" ht="12.75" hidden="1" customHeight="1" x14ac:dyDescent="0.2"/>
    <row r="43867" ht="12.75" hidden="1" customHeight="1" x14ac:dyDescent="0.2"/>
    <row r="43868" ht="12.75" hidden="1" customHeight="1" x14ac:dyDescent="0.2"/>
    <row r="43869" ht="12.75" hidden="1" customHeight="1" x14ac:dyDescent="0.2"/>
    <row r="43870" ht="12.75" hidden="1" customHeight="1" x14ac:dyDescent="0.2"/>
    <row r="43871" ht="12.75" hidden="1" customHeight="1" x14ac:dyDescent="0.2"/>
    <row r="43872" ht="12.75" hidden="1" customHeight="1" x14ac:dyDescent="0.2"/>
    <row r="43873" ht="12.75" hidden="1" customHeight="1" x14ac:dyDescent="0.2"/>
    <row r="43874" ht="12.75" hidden="1" customHeight="1" x14ac:dyDescent="0.2"/>
    <row r="43875" ht="12.75" hidden="1" customHeight="1" x14ac:dyDescent="0.2"/>
    <row r="43876" ht="12.75" hidden="1" customHeight="1" x14ac:dyDescent="0.2"/>
    <row r="43877" ht="12.75" hidden="1" customHeight="1" x14ac:dyDescent="0.2"/>
    <row r="43878" ht="12.75" hidden="1" customHeight="1" x14ac:dyDescent="0.2"/>
    <row r="43879" ht="12.75" hidden="1" customHeight="1" x14ac:dyDescent="0.2"/>
    <row r="43880" ht="12.75" hidden="1" customHeight="1" x14ac:dyDescent="0.2"/>
    <row r="43881" ht="12.75" hidden="1" customHeight="1" x14ac:dyDescent="0.2"/>
    <row r="43882" ht="12.75" hidden="1" customHeight="1" x14ac:dyDescent="0.2"/>
    <row r="43883" ht="12.75" hidden="1" customHeight="1" x14ac:dyDescent="0.2"/>
    <row r="43884" ht="12.75" hidden="1" customHeight="1" x14ac:dyDescent="0.2"/>
    <row r="43885" ht="12.75" hidden="1" customHeight="1" x14ac:dyDescent="0.2"/>
    <row r="43886" ht="12.75" hidden="1" customHeight="1" x14ac:dyDescent="0.2"/>
    <row r="43887" ht="12.75" hidden="1" customHeight="1" x14ac:dyDescent="0.2"/>
    <row r="43888" ht="12.75" hidden="1" customHeight="1" x14ac:dyDescent="0.2"/>
    <row r="43889" ht="12.75" hidden="1" customHeight="1" x14ac:dyDescent="0.2"/>
    <row r="43890" ht="12.75" hidden="1" customHeight="1" x14ac:dyDescent="0.2"/>
    <row r="43891" ht="12.75" hidden="1" customHeight="1" x14ac:dyDescent="0.2"/>
    <row r="43892" ht="12.75" hidden="1" customHeight="1" x14ac:dyDescent="0.2"/>
    <row r="43893" ht="12.75" hidden="1" customHeight="1" x14ac:dyDescent="0.2"/>
    <row r="43894" ht="12.75" hidden="1" customHeight="1" x14ac:dyDescent="0.2"/>
    <row r="43895" ht="12.75" hidden="1" customHeight="1" x14ac:dyDescent="0.2"/>
    <row r="43896" ht="12.75" hidden="1" customHeight="1" x14ac:dyDescent="0.2"/>
    <row r="43897" ht="12.75" hidden="1" customHeight="1" x14ac:dyDescent="0.2"/>
    <row r="43898" ht="12.75" hidden="1" customHeight="1" x14ac:dyDescent="0.2"/>
    <row r="43899" ht="12.75" hidden="1" customHeight="1" x14ac:dyDescent="0.2"/>
    <row r="43900" ht="12.75" hidden="1" customHeight="1" x14ac:dyDescent="0.2"/>
    <row r="43901" ht="12.75" hidden="1" customHeight="1" x14ac:dyDescent="0.2"/>
    <row r="43902" ht="12.75" hidden="1" customHeight="1" x14ac:dyDescent="0.2"/>
    <row r="43903" ht="12.75" hidden="1" customHeight="1" x14ac:dyDescent="0.2"/>
    <row r="43904" ht="12.75" hidden="1" customHeight="1" x14ac:dyDescent="0.2"/>
    <row r="43905" ht="12.75" hidden="1" customHeight="1" x14ac:dyDescent="0.2"/>
    <row r="43906" ht="12.75" hidden="1" customHeight="1" x14ac:dyDescent="0.2"/>
    <row r="43907" ht="12.75" hidden="1" customHeight="1" x14ac:dyDescent="0.2"/>
    <row r="43908" ht="12.75" hidden="1" customHeight="1" x14ac:dyDescent="0.2"/>
    <row r="43909" ht="12.75" hidden="1" customHeight="1" x14ac:dyDescent="0.2"/>
    <row r="43910" ht="12.75" hidden="1" customHeight="1" x14ac:dyDescent="0.2"/>
    <row r="43911" ht="12.75" hidden="1" customHeight="1" x14ac:dyDescent="0.2"/>
    <row r="43912" ht="12.75" hidden="1" customHeight="1" x14ac:dyDescent="0.2"/>
    <row r="43913" ht="12.75" hidden="1" customHeight="1" x14ac:dyDescent="0.2"/>
    <row r="43914" ht="12.75" hidden="1" customHeight="1" x14ac:dyDescent="0.2"/>
    <row r="43915" ht="12.75" hidden="1" customHeight="1" x14ac:dyDescent="0.2"/>
    <row r="43916" ht="12.75" hidden="1" customHeight="1" x14ac:dyDescent="0.2"/>
    <row r="43917" ht="12.75" hidden="1" customHeight="1" x14ac:dyDescent="0.2"/>
    <row r="43918" ht="12.75" hidden="1" customHeight="1" x14ac:dyDescent="0.2"/>
    <row r="43919" ht="12.75" hidden="1" customHeight="1" x14ac:dyDescent="0.2"/>
    <row r="43920" ht="12.75" hidden="1" customHeight="1" x14ac:dyDescent="0.2"/>
    <row r="43921" ht="12.75" hidden="1" customHeight="1" x14ac:dyDescent="0.2"/>
    <row r="43922" ht="12.75" hidden="1" customHeight="1" x14ac:dyDescent="0.2"/>
    <row r="43923" ht="12.75" hidden="1" customHeight="1" x14ac:dyDescent="0.2"/>
    <row r="43924" ht="12.75" hidden="1" customHeight="1" x14ac:dyDescent="0.2"/>
    <row r="43925" ht="12.75" hidden="1" customHeight="1" x14ac:dyDescent="0.2"/>
    <row r="43926" ht="12.75" hidden="1" customHeight="1" x14ac:dyDescent="0.2"/>
    <row r="43927" ht="12.75" hidden="1" customHeight="1" x14ac:dyDescent="0.2"/>
    <row r="43928" ht="12.75" hidden="1" customHeight="1" x14ac:dyDescent="0.2"/>
    <row r="43929" ht="12.75" hidden="1" customHeight="1" x14ac:dyDescent="0.2"/>
    <row r="43930" ht="12.75" hidden="1" customHeight="1" x14ac:dyDescent="0.2"/>
    <row r="43931" ht="12.75" hidden="1" customHeight="1" x14ac:dyDescent="0.2"/>
    <row r="43932" ht="12.75" hidden="1" customHeight="1" x14ac:dyDescent="0.2"/>
    <row r="43933" ht="12.75" hidden="1" customHeight="1" x14ac:dyDescent="0.2"/>
    <row r="43934" ht="12.75" hidden="1" customHeight="1" x14ac:dyDescent="0.2"/>
    <row r="43935" ht="12.75" hidden="1" customHeight="1" x14ac:dyDescent="0.2"/>
    <row r="43936" ht="12.75" hidden="1" customHeight="1" x14ac:dyDescent="0.2"/>
    <row r="43937" ht="12.75" hidden="1" customHeight="1" x14ac:dyDescent="0.2"/>
    <row r="43938" ht="12.75" hidden="1" customHeight="1" x14ac:dyDescent="0.2"/>
    <row r="43939" ht="12.75" hidden="1" customHeight="1" x14ac:dyDescent="0.2"/>
    <row r="43940" ht="12.75" hidden="1" customHeight="1" x14ac:dyDescent="0.2"/>
    <row r="43941" ht="12.75" hidden="1" customHeight="1" x14ac:dyDescent="0.2"/>
    <row r="43942" ht="12.75" hidden="1" customHeight="1" x14ac:dyDescent="0.2"/>
    <row r="43943" ht="12.75" hidden="1" customHeight="1" x14ac:dyDescent="0.2"/>
    <row r="43944" ht="12.75" hidden="1" customHeight="1" x14ac:dyDescent="0.2"/>
    <row r="43945" ht="12.75" hidden="1" customHeight="1" x14ac:dyDescent="0.2"/>
    <row r="43946" ht="12.75" hidden="1" customHeight="1" x14ac:dyDescent="0.2"/>
    <row r="43947" ht="12.75" hidden="1" customHeight="1" x14ac:dyDescent="0.2"/>
    <row r="43948" ht="12.75" hidden="1" customHeight="1" x14ac:dyDescent="0.2"/>
    <row r="43949" ht="12.75" hidden="1" customHeight="1" x14ac:dyDescent="0.2"/>
    <row r="43950" ht="12.75" hidden="1" customHeight="1" x14ac:dyDescent="0.2"/>
    <row r="43951" ht="12.75" hidden="1" customHeight="1" x14ac:dyDescent="0.2"/>
    <row r="43952" ht="12.75" hidden="1" customHeight="1" x14ac:dyDescent="0.2"/>
    <row r="43953" ht="12.75" hidden="1" customHeight="1" x14ac:dyDescent="0.2"/>
    <row r="43954" ht="12.75" hidden="1" customHeight="1" x14ac:dyDescent="0.2"/>
    <row r="43955" ht="12.75" hidden="1" customHeight="1" x14ac:dyDescent="0.2"/>
    <row r="43956" ht="12.75" hidden="1" customHeight="1" x14ac:dyDescent="0.2"/>
    <row r="43957" ht="12.75" hidden="1" customHeight="1" x14ac:dyDescent="0.2"/>
    <row r="43958" ht="12.75" hidden="1" customHeight="1" x14ac:dyDescent="0.2"/>
    <row r="43959" ht="12.75" hidden="1" customHeight="1" x14ac:dyDescent="0.2"/>
    <row r="43960" ht="12.75" hidden="1" customHeight="1" x14ac:dyDescent="0.2"/>
    <row r="43961" ht="12.75" hidden="1" customHeight="1" x14ac:dyDescent="0.2"/>
    <row r="43962" ht="12.75" hidden="1" customHeight="1" x14ac:dyDescent="0.2"/>
    <row r="43963" ht="12.75" hidden="1" customHeight="1" x14ac:dyDescent="0.2"/>
    <row r="43964" ht="12.75" hidden="1" customHeight="1" x14ac:dyDescent="0.2"/>
    <row r="43965" ht="12.75" hidden="1" customHeight="1" x14ac:dyDescent="0.2"/>
    <row r="43966" ht="12.75" hidden="1" customHeight="1" x14ac:dyDescent="0.2"/>
    <row r="43967" ht="12.75" hidden="1" customHeight="1" x14ac:dyDescent="0.2"/>
    <row r="43968" ht="12.75" hidden="1" customHeight="1" x14ac:dyDescent="0.2"/>
    <row r="43969" ht="12.75" hidden="1" customHeight="1" x14ac:dyDescent="0.2"/>
    <row r="43970" ht="12.75" hidden="1" customHeight="1" x14ac:dyDescent="0.2"/>
    <row r="43971" ht="12.75" hidden="1" customHeight="1" x14ac:dyDescent="0.2"/>
    <row r="43972" ht="12.75" hidden="1" customHeight="1" x14ac:dyDescent="0.2"/>
    <row r="43973" ht="12.75" hidden="1" customHeight="1" x14ac:dyDescent="0.2"/>
    <row r="43974" ht="12.75" hidden="1" customHeight="1" x14ac:dyDescent="0.2"/>
    <row r="43975" ht="12.75" hidden="1" customHeight="1" x14ac:dyDescent="0.2"/>
    <row r="43976" ht="12.75" hidden="1" customHeight="1" x14ac:dyDescent="0.2"/>
    <row r="43977" ht="12.75" hidden="1" customHeight="1" x14ac:dyDescent="0.2"/>
    <row r="43978" ht="12.75" hidden="1" customHeight="1" x14ac:dyDescent="0.2"/>
    <row r="43979" ht="12.75" hidden="1" customHeight="1" x14ac:dyDescent="0.2"/>
    <row r="43980" ht="12.75" hidden="1" customHeight="1" x14ac:dyDescent="0.2"/>
    <row r="43981" ht="12.75" hidden="1" customHeight="1" x14ac:dyDescent="0.2"/>
    <row r="43982" ht="12.75" hidden="1" customHeight="1" x14ac:dyDescent="0.2"/>
    <row r="43983" ht="12.75" hidden="1" customHeight="1" x14ac:dyDescent="0.2"/>
    <row r="43984" ht="12.75" hidden="1" customHeight="1" x14ac:dyDescent="0.2"/>
    <row r="43985" ht="12.75" hidden="1" customHeight="1" x14ac:dyDescent="0.2"/>
    <row r="43986" ht="12.75" hidden="1" customHeight="1" x14ac:dyDescent="0.2"/>
    <row r="43987" ht="12.75" hidden="1" customHeight="1" x14ac:dyDescent="0.2"/>
    <row r="43988" ht="12.75" hidden="1" customHeight="1" x14ac:dyDescent="0.2"/>
    <row r="43989" ht="12.75" hidden="1" customHeight="1" x14ac:dyDescent="0.2"/>
    <row r="43990" ht="12.75" hidden="1" customHeight="1" x14ac:dyDescent="0.2"/>
    <row r="43991" ht="12.75" hidden="1" customHeight="1" x14ac:dyDescent="0.2"/>
    <row r="43992" ht="12.75" hidden="1" customHeight="1" x14ac:dyDescent="0.2"/>
    <row r="43993" ht="12.75" hidden="1" customHeight="1" x14ac:dyDescent="0.2"/>
    <row r="43994" ht="12.75" hidden="1" customHeight="1" x14ac:dyDescent="0.2"/>
    <row r="43995" ht="12.75" hidden="1" customHeight="1" x14ac:dyDescent="0.2"/>
    <row r="43996" ht="12.75" hidden="1" customHeight="1" x14ac:dyDescent="0.2"/>
    <row r="43997" ht="12.75" hidden="1" customHeight="1" x14ac:dyDescent="0.2"/>
    <row r="43998" ht="12.75" hidden="1" customHeight="1" x14ac:dyDescent="0.2"/>
    <row r="43999" ht="12.75" hidden="1" customHeight="1" x14ac:dyDescent="0.2"/>
    <row r="44000" ht="12.75" hidden="1" customHeight="1" x14ac:dyDescent="0.2"/>
    <row r="44001" ht="12.75" hidden="1" customHeight="1" x14ac:dyDescent="0.2"/>
    <row r="44002" ht="12.75" hidden="1" customHeight="1" x14ac:dyDescent="0.2"/>
    <row r="44003" ht="12.75" hidden="1" customHeight="1" x14ac:dyDescent="0.2"/>
    <row r="44004" ht="12.75" hidden="1" customHeight="1" x14ac:dyDescent="0.2"/>
    <row r="44005" ht="12.75" hidden="1" customHeight="1" x14ac:dyDescent="0.2"/>
    <row r="44006" ht="12.75" hidden="1" customHeight="1" x14ac:dyDescent="0.2"/>
    <row r="44007" ht="12.75" hidden="1" customHeight="1" x14ac:dyDescent="0.2"/>
    <row r="44008" ht="12.75" hidden="1" customHeight="1" x14ac:dyDescent="0.2"/>
    <row r="44009" ht="12.75" hidden="1" customHeight="1" x14ac:dyDescent="0.2"/>
    <row r="44010" ht="12.75" hidden="1" customHeight="1" x14ac:dyDescent="0.2"/>
    <row r="44011" ht="12.75" hidden="1" customHeight="1" x14ac:dyDescent="0.2"/>
    <row r="44012" ht="12.75" hidden="1" customHeight="1" x14ac:dyDescent="0.2"/>
    <row r="44013" ht="12.75" hidden="1" customHeight="1" x14ac:dyDescent="0.2"/>
    <row r="44014" ht="12.75" hidden="1" customHeight="1" x14ac:dyDescent="0.2"/>
    <row r="44015" ht="12.75" hidden="1" customHeight="1" x14ac:dyDescent="0.2"/>
    <row r="44016" ht="12.75" hidden="1" customHeight="1" x14ac:dyDescent="0.2"/>
    <row r="44017" ht="12.75" hidden="1" customHeight="1" x14ac:dyDescent="0.2"/>
    <row r="44018" ht="12.75" hidden="1" customHeight="1" x14ac:dyDescent="0.2"/>
    <row r="44019" ht="12.75" hidden="1" customHeight="1" x14ac:dyDescent="0.2"/>
    <row r="44020" ht="12.75" hidden="1" customHeight="1" x14ac:dyDescent="0.2"/>
    <row r="44021" ht="12.75" hidden="1" customHeight="1" x14ac:dyDescent="0.2"/>
    <row r="44022" ht="12.75" hidden="1" customHeight="1" x14ac:dyDescent="0.2"/>
    <row r="44023" ht="12.75" hidden="1" customHeight="1" x14ac:dyDescent="0.2"/>
    <row r="44024" ht="12.75" hidden="1" customHeight="1" x14ac:dyDescent="0.2"/>
    <row r="44025" ht="12.75" hidden="1" customHeight="1" x14ac:dyDescent="0.2"/>
    <row r="44026" ht="12.75" hidden="1" customHeight="1" x14ac:dyDescent="0.2"/>
    <row r="44027" ht="12.75" hidden="1" customHeight="1" x14ac:dyDescent="0.2"/>
    <row r="44028" ht="12.75" hidden="1" customHeight="1" x14ac:dyDescent="0.2"/>
    <row r="44029" ht="12.75" hidden="1" customHeight="1" x14ac:dyDescent="0.2"/>
    <row r="44030" ht="12.75" hidden="1" customHeight="1" x14ac:dyDescent="0.2"/>
    <row r="44031" ht="12.75" hidden="1" customHeight="1" x14ac:dyDescent="0.2"/>
    <row r="44032" ht="12.75" hidden="1" customHeight="1" x14ac:dyDescent="0.2"/>
    <row r="44033" ht="12.75" hidden="1" customHeight="1" x14ac:dyDescent="0.2"/>
    <row r="44034" ht="12.75" hidden="1" customHeight="1" x14ac:dyDescent="0.2"/>
    <row r="44035" ht="12.75" hidden="1" customHeight="1" x14ac:dyDescent="0.2"/>
    <row r="44036" ht="12.75" hidden="1" customHeight="1" x14ac:dyDescent="0.2"/>
    <row r="44037" ht="12.75" hidden="1" customHeight="1" x14ac:dyDescent="0.2"/>
    <row r="44038" ht="12.75" hidden="1" customHeight="1" x14ac:dyDescent="0.2"/>
    <row r="44039" ht="12.75" hidden="1" customHeight="1" x14ac:dyDescent="0.2"/>
    <row r="44040" ht="12.75" hidden="1" customHeight="1" x14ac:dyDescent="0.2"/>
    <row r="44041" ht="12.75" hidden="1" customHeight="1" x14ac:dyDescent="0.2"/>
    <row r="44042" ht="12.75" hidden="1" customHeight="1" x14ac:dyDescent="0.2"/>
    <row r="44043" ht="12.75" hidden="1" customHeight="1" x14ac:dyDescent="0.2"/>
    <row r="44044" ht="12.75" hidden="1" customHeight="1" x14ac:dyDescent="0.2"/>
    <row r="44045" ht="12.75" hidden="1" customHeight="1" x14ac:dyDescent="0.2"/>
    <row r="44046" ht="12.75" hidden="1" customHeight="1" x14ac:dyDescent="0.2"/>
    <row r="44047" ht="12.75" hidden="1" customHeight="1" x14ac:dyDescent="0.2"/>
    <row r="44048" ht="12.75" hidden="1" customHeight="1" x14ac:dyDescent="0.2"/>
    <row r="44049" ht="12.75" hidden="1" customHeight="1" x14ac:dyDescent="0.2"/>
    <row r="44050" ht="12.75" hidden="1" customHeight="1" x14ac:dyDescent="0.2"/>
    <row r="44051" ht="12.75" hidden="1" customHeight="1" x14ac:dyDescent="0.2"/>
    <row r="44052" ht="12.75" hidden="1" customHeight="1" x14ac:dyDescent="0.2"/>
    <row r="44053" ht="12.75" hidden="1" customHeight="1" x14ac:dyDescent="0.2"/>
    <row r="44054" ht="12.75" hidden="1" customHeight="1" x14ac:dyDescent="0.2"/>
    <row r="44055" ht="12.75" hidden="1" customHeight="1" x14ac:dyDescent="0.2"/>
    <row r="44056" ht="12.75" hidden="1" customHeight="1" x14ac:dyDescent="0.2"/>
    <row r="44057" ht="12.75" hidden="1" customHeight="1" x14ac:dyDescent="0.2"/>
    <row r="44058" ht="12.75" hidden="1" customHeight="1" x14ac:dyDescent="0.2"/>
    <row r="44059" ht="12.75" hidden="1" customHeight="1" x14ac:dyDescent="0.2"/>
    <row r="44060" ht="12.75" hidden="1" customHeight="1" x14ac:dyDescent="0.2"/>
    <row r="44061" ht="12.75" hidden="1" customHeight="1" x14ac:dyDescent="0.2"/>
    <row r="44062" ht="12.75" hidden="1" customHeight="1" x14ac:dyDescent="0.2"/>
    <row r="44063" ht="12.75" hidden="1" customHeight="1" x14ac:dyDescent="0.2"/>
    <row r="44064" ht="12.75" hidden="1" customHeight="1" x14ac:dyDescent="0.2"/>
    <row r="44065" ht="12.75" hidden="1" customHeight="1" x14ac:dyDescent="0.2"/>
    <row r="44066" ht="12.75" hidden="1" customHeight="1" x14ac:dyDescent="0.2"/>
    <row r="44067" ht="12.75" hidden="1" customHeight="1" x14ac:dyDescent="0.2"/>
    <row r="44068" ht="12.75" hidden="1" customHeight="1" x14ac:dyDescent="0.2"/>
    <row r="44069" ht="12.75" hidden="1" customHeight="1" x14ac:dyDescent="0.2"/>
    <row r="44070" ht="12.75" hidden="1" customHeight="1" x14ac:dyDescent="0.2"/>
    <row r="44071" ht="12.75" hidden="1" customHeight="1" x14ac:dyDescent="0.2"/>
    <row r="44072" ht="12.75" hidden="1" customHeight="1" x14ac:dyDescent="0.2"/>
    <row r="44073" ht="12.75" hidden="1" customHeight="1" x14ac:dyDescent="0.2"/>
    <row r="44074" ht="12.75" hidden="1" customHeight="1" x14ac:dyDescent="0.2"/>
    <row r="44075" ht="12.75" hidden="1" customHeight="1" x14ac:dyDescent="0.2"/>
    <row r="44076" ht="12.75" hidden="1" customHeight="1" x14ac:dyDescent="0.2"/>
    <row r="44077" ht="12.75" hidden="1" customHeight="1" x14ac:dyDescent="0.2"/>
    <row r="44078" ht="12.75" hidden="1" customHeight="1" x14ac:dyDescent="0.2"/>
    <row r="44079" ht="12.75" hidden="1" customHeight="1" x14ac:dyDescent="0.2"/>
    <row r="44080" ht="12.75" hidden="1" customHeight="1" x14ac:dyDescent="0.2"/>
    <row r="44081" ht="12.75" hidden="1" customHeight="1" x14ac:dyDescent="0.2"/>
    <row r="44082" ht="12.75" hidden="1" customHeight="1" x14ac:dyDescent="0.2"/>
    <row r="44083" ht="12.75" hidden="1" customHeight="1" x14ac:dyDescent="0.2"/>
    <row r="44084" ht="12.75" hidden="1" customHeight="1" x14ac:dyDescent="0.2"/>
    <row r="44085" ht="12.75" hidden="1" customHeight="1" x14ac:dyDescent="0.2"/>
    <row r="44086" ht="12.75" hidden="1" customHeight="1" x14ac:dyDescent="0.2"/>
    <row r="44087" ht="12.75" hidden="1" customHeight="1" x14ac:dyDescent="0.2"/>
    <row r="44088" ht="12.75" hidden="1" customHeight="1" x14ac:dyDescent="0.2"/>
    <row r="44089" ht="12.75" hidden="1" customHeight="1" x14ac:dyDescent="0.2"/>
    <row r="44090" ht="12.75" hidden="1" customHeight="1" x14ac:dyDescent="0.2"/>
    <row r="44091" ht="12.75" hidden="1" customHeight="1" x14ac:dyDescent="0.2"/>
    <row r="44092" ht="12.75" hidden="1" customHeight="1" x14ac:dyDescent="0.2"/>
    <row r="44093" ht="12.75" hidden="1" customHeight="1" x14ac:dyDescent="0.2"/>
    <row r="44094" ht="12.75" hidden="1" customHeight="1" x14ac:dyDescent="0.2"/>
    <row r="44095" ht="12.75" hidden="1" customHeight="1" x14ac:dyDescent="0.2"/>
    <row r="44096" ht="12.75" hidden="1" customHeight="1" x14ac:dyDescent="0.2"/>
    <row r="44097" ht="12.75" hidden="1" customHeight="1" x14ac:dyDescent="0.2"/>
    <row r="44098" ht="12.75" hidden="1" customHeight="1" x14ac:dyDescent="0.2"/>
    <row r="44099" ht="12.75" hidden="1" customHeight="1" x14ac:dyDescent="0.2"/>
    <row r="44100" ht="12.75" hidden="1" customHeight="1" x14ac:dyDescent="0.2"/>
    <row r="44101" ht="12.75" hidden="1" customHeight="1" x14ac:dyDescent="0.2"/>
    <row r="44102" ht="12.75" hidden="1" customHeight="1" x14ac:dyDescent="0.2"/>
    <row r="44103" ht="12.75" hidden="1" customHeight="1" x14ac:dyDescent="0.2"/>
    <row r="44104" ht="12.75" hidden="1" customHeight="1" x14ac:dyDescent="0.2"/>
    <row r="44105" ht="12.75" hidden="1" customHeight="1" x14ac:dyDescent="0.2"/>
    <row r="44106" ht="12.75" hidden="1" customHeight="1" x14ac:dyDescent="0.2"/>
    <row r="44107" ht="12.75" hidden="1" customHeight="1" x14ac:dyDescent="0.2"/>
    <row r="44108" ht="12.75" hidden="1" customHeight="1" x14ac:dyDescent="0.2"/>
    <row r="44109" ht="12.75" hidden="1" customHeight="1" x14ac:dyDescent="0.2"/>
    <row r="44110" ht="12.75" hidden="1" customHeight="1" x14ac:dyDescent="0.2"/>
    <row r="44111" ht="12.75" hidden="1" customHeight="1" x14ac:dyDescent="0.2"/>
    <row r="44112" ht="12.75" hidden="1" customHeight="1" x14ac:dyDescent="0.2"/>
    <row r="44113" ht="12.75" hidden="1" customHeight="1" x14ac:dyDescent="0.2"/>
    <row r="44114" ht="12.75" hidden="1" customHeight="1" x14ac:dyDescent="0.2"/>
    <row r="44115" ht="12.75" hidden="1" customHeight="1" x14ac:dyDescent="0.2"/>
    <row r="44116" ht="12.75" hidden="1" customHeight="1" x14ac:dyDescent="0.2"/>
    <row r="44117" ht="12.75" hidden="1" customHeight="1" x14ac:dyDescent="0.2"/>
    <row r="44118" ht="12.75" hidden="1" customHeight="1" x14ac:dyDescent="0.2"/>
    <row r="44119" ht="12.75" hidden="1" customHeight="1" x14ac:dyDescent="0.2"/>
    <row r="44120" ht="12.75" hidden="1" customHeight="1" x14ac:dyDescent="0.2"/>
    <row r="44121" ht="12.75" hidden="1" customHeight="1" x14ac:dyDescent="0.2"/>
    <row r="44122" ht="12.75" hidden="1" customHeight="1" x14ac:dyDescent="0.2"/>
    <row r="44123" ht="12.75" hidden="1" customHeight="1" x14ac:dyDescent="0.2"/>
    <row r="44124" ht="12.75" hidden="1" customHeight="1" x14ac:dyDescent="0.2"/>
    <row r="44125" ht="12.75" hidden="1" customHeight="1" x14ac:dyDescent="0.2"/>
    <row r="44126" ht="12.75" hidden="1" customHeight="1" x14ac:dyDescent="0.2"/>
    <row r="44127" ht="12.75" hidden="1" customHeight="1" x14ac:dyDescent="0.2"/>
    <row r="44128" ht="12.75" hidden="1" customHeight="1" x14ac:dyDescent="0.2"/>
    <row r="44129" ht="12.75" hidden="1" customHeight="1" x14ac:dyDescent="0.2"/>
    <row r="44130" ht="12.75" hidden="1" customHeight="1" x14ac:dyDescent="0.2"/>
    <row r="44131" ht="12.75" hidden="1" customHeight="1" x14ac:dyDescent="0.2"/>
    <row r="44132" ht="12.75" hidden="1" customHeight="1" x14ac:dyDescent="0.2"/>
    <row r="44133" ht="12.75" hidden="1" customHeight="1" x14ac:dyDescent="0.2"/>
    <row r="44134" ht="12.75" hidden="1" customHeight="1" x14ac:dyDescent="0.2"/>
    <row r="44135" ht="12.75" hidden="1" customHeight="1" x14ac:dyDescent="0.2"/>
    <row r="44136" ht="12.75" hidden="1" customHeight="1" x14ac:dyDescent="0.2"/>
    <row r="44137" ht="12.75" hidden="1" customHeight="1" x14ac:dyDescent="0.2"/>
    <row r="44138" ht="12.75" hidden="1" customHeight="1" x14ac:dyDescent="0.2"/>
    <row r="44139" ht="12.75" hidden="1" customHeight="1" x14ac:dyDescent="0.2"/>
    <row r="44140" ht="12.75" hidden="1" customHeight="1" x14ac:dyDescent="0.2"/>
    <row r="44141" ht="12.75" hidden="1" customHeight="1" x14ac:dyDescent="0.2"/>
    <row r="44142" ht="12.75" hidden="1" customHeight="1" x14ac:dyDescent="0.2"/>
    <row r="44143" ht="12.75" hidden="1" customHeight="1" x14ac:dyDescent="0.2"/>
    <row r="44144" ht="12.75" hidden="1" customHeight="1" x14ac:dyDescent="0.2"/>
    <row r="44145" ht="12.75" hidden="1" customHeight="1" x14ac:dyDescent="0.2"/>
    <row r="44146" ht="12.75" hidden="1" customHeight="1" x14ac:dyDescent="0.2"/>
    <row r="44147" ht="12.75" hidden="1" customHeight="1" x14ac:dyDescent="0.2"/>
    <row r="44148" ht="12.75" hidden="1" customHeight="1" x14ac:dyDescent="0.2"/>
    <row r="44149" ht="12.75" hidden="1" customHeight="1" x14ac:dyDescent="0.2"/>
    <row r="44150" ht="12.75" hidden="1" customHeight="1" x14ac:dyDescent="0.2"/>
    <row r="44151" ht="12.75" hidden="1" customHeight="1" x14ac:dyDescent="0.2"/>
    <row r="44152" ht="12.75" hidden="1" customHeight="1" x14ac:dyDescent="0.2"/>
    <row r="44153" ht="12.75" hidden="1" customHeight="1" x14ac:dyDescent="0.2"/>
    <row r="44154" ht="12.75" hidden="1" customHeight="1" x14ac:dyDescent="0.2"/>
    <row r="44155" ht="12.75" hidden="1" customHeight="1" x14ac:dyDescent="0.2"/>
    <row r="44156" ht="12.75" hidden="1" customHeight="1" x14ac:dyDescent="0.2"/>
    <row r="44157" ht="12.75" hidden="1" customHeight="1" x14ac:dyDescent="0.2"/>
    <row r="44158" ht="12.75" hidden="1" customHeight="1" x14ac:dyDescent="0.2"/>
    <row r="44159" ht="12.75" hidden="1" customHeight="1" x14ac:dyDescent="0.2"/>
    <row r="44160" ht="12.75" hidden="1" customHeight="1" x14ac:dyDescent="0.2"/>
    <row r="44161" ht="12.75" hidden="1" customHeight="1" x14ac:dyDescent="0.2"/>
    <row r="44162" ht="12.75" hidden="1" customHeight="1" x14ac:dyDescent="0.2"/>
    <row r="44163" ht="12.75" hidden="1" customHeight="1" x14ac:dyDescent="0.2"/>
    <row r="44164" ht="12.75" hidden="1" customHeight="1" x14ac:dyDescent="0.2"/>
    <row r="44165" ht="12.75" hidden="1" customHeight="1" x14ac:dyDescent="0.2"/>
    <row r="44166" ht="12.75" hidden="1" customHeight="1" x14ac:dyDescent="0.2"/>
    <row r="44167" ht="12.75" hidden="1" customHeight="1" x14ac:dyDescent="0.2"/>
    <row r="44168" ht="12.75" hidden="1" customHeight="1" x14ac:dyDescent="0.2"/>
    <row r="44169" ht="12.75" hidden="1" customHeight="1" x14ac:dyDescent="0.2"/>
    <row r="44170" ht="12.75" hidden="1" customHeight="1" x14ac:dyDescent="0.2"/>
    <row r="44171" ht="12.75" hidden="1" customHeight="1" x14ac:dyDescent="0.2"/>
    <row r="44172" ht="12.75" hidden="1" customHeight="1" x14ac:dyDescent="0.2"/>
    <row r="44173" ht="12.75" hidden="1" customHeight="1" x14ac:dyDescent="0.2"/>
    <row r="44174" ht="12.75" hidden="1" customHeight="1" x14ac:dyDescent="0.2"/>
    <row r="44175" ht="12.75" hidden="1" customHeight="1" x14ac:dyDescent="0.2"/>
    <row r="44176" ht="12.75" hidden="1" customHeight="1" x14ac:dyDescent="0.2"/>
    <row r="44177" ht="12.75" hidden="1" customHeight="1" x14ac:dyDescent="0.2"/>
    <row r="44178" ht="12.75" hidden="1" customHeight="1" x14ac:dyDescent="0.2"/>
    <row r="44179" ht="12.75" hidden="1" customHeight="1" x14ac:dyDescent="0.2"/>
    <row r="44180" ht="12.75" hidden="1" customHeight="1" x14ac:dyDescent="0.2"/>
    <row r="44181" ht="12.75" hidden="1" customHeight="1" x14ac:dyDescent="0.2"/>
    <row r="44182" ht="12.75" hidden="1" customHeight="1" x14ac:dyDescent="0.2"/>
    <row r="44183" ht="12.75" hidden="1" customHeight="1" x14ac:dyDescent="0.2"/>
    <row r="44184" ht="12.75" hidden="1" customHeight="1" x14ac:dyDescent="0.2"/>
    <row r="44185" ht="12.75" hidden="1" customHeight="1" x14ac:dyDescent="0.2"/>
    <row r="44186" ht="12.75" hidden="1" customHeight="1" x14ac:dyDescent="0.2"/>
    <row r="44187" ht="12.75" hidden="1" customHeight="1" x14ac:dyDescent="0.2"/>
    <row r="44188" ht="12.75" hidden="1" customHeight="1" x14ac:dyDescent="0.2"/>
    <row r="44189" ht="12.75" hidden="1" customHeight="1" x14ac:dyDescent="0.2"/>
    <row r="44190" ht="12.75" hidden="1" customHeight="1" x14ac:dyDescent="0.2"/>
    <row r="44191" ht="12.75" hidden="1" customHeight="1" x14ac:dyDescent="0.2"/>
    <row r="44192" ht="12.75" hidden="1" customHeight="1" x14ac:dyDescent="0.2"/>
    <row r="44193" ht="12.75" hidden="1" customHeight="1" x14ac:dyDescent="0.2"/>
    <row r="44194" ht="12.75" hidden="1" customHeight="1" x14ac:dyDescent="0.2"/>
    <row r="44195" ht="12.75" hidden="1" customHeight="1" x14ac:dyDescent="0.2"/>
    <row r="44196" ht="12.75" hidden="1" customHeight="1" x14ac:dyDescent="0.2"/>
    <row r="44197" ht="12.75" hidden="1" customHeight="1" x14ac:dyDescent="0.2"/>
    <row r="44198" ht="12.75" hidden="1" customHeight="1" x14ac:dyDescent="0.2"/>
    <row r="44199" ht="12.75" hidden="1" customHeight="1" x14ac:dyDescent="0.2"/>
    <row r="44200" ht="12.75" hidden="1" customHeight="1" x14ac:dyDescent="0.2"/>
    <row r="44201" ht="12.75" hidden="1" customHeight="1" x14ac:dyDescent="0.2"/>
    <row r="44202" ht="12.75" hidden="1" customHeight="1" x14ac:dyDescent="0.2"/>
    <row r="44203" ht="12.75" hidden="1" customHeight="1" x14ac:dyDescent="0.2"/>
    <row r="44204" ht="12.75" hidden="1" customHeight="1" x14ac:dyDescent="0.2"/>
    <row r="44205" ht="12.75" hidden="1" customHeight="1" x14ac:dyDescent="0.2"/>
    <row r="44206" ht="12.75" hidden="1" customHeight="1" x14ac:dyDescent="0.2"/>
    <row r="44207" ht="12.75" hidden="1" customHeight="1" x14ac:dyDescent="0.2"/>
    <row r="44208" ht="12.75" hidden="1" customHeight="1" x14ac:dyDescent="0.2"/>
    <row r="44209" ht="12.75" hidden="1" customHeight="1" x14ac:dyDescent="0.2"/>
    <row r="44210" ht="12.75" hidden="1" customHeight="1" x14ac:dyDescent="0.2"/>
    <row r="44211" ht="12.75" hidden="1" customHeight="1" x14ac:dyDescent="0.2"/>
    <row r="44212" ht="12.75" hidden="1" customHeight="1" x14ac:dyDescent="0.2"/>
    <row r="44213" ht="12.75" hidden="1" customHeight="1" x14ac:dyDescent="0.2"/>
    <row r="44214" ht="12.75" hidden="1" customHeight="1" x14ac:dyDescent="0.2"/>
    <row r="44215" ht="12.75" hidden="1" customHeight="1" x14ac:dyDescent="0.2"/>
    <row r="44216" ht="12.75" hidden="1" customHeight="1" x14ac:dyDescent="0.2"/>
    <row r="44217" ht="12.75" hidden="1" customHeight="1" x14ac:dyDescent="0.2"/>
    <row r="44218" ht="12.75" hidden="1" customHeight="1" x14ac:dyDescent="0.2"/>
    <row r="44219" ht="12.75" hidden="1" customHeight="1" x14ac:dyDescent="0.2"/>
    <row r="44220" ht="12.75" hidden="1" customHeight="1" x14ac:dyDescent="0.2"/>
    <row r="44221" ht="12.75" hidden="1" customHeight="1" x14ac:dyDescent="0.2"/>
    <row r="44222" ht="12.75" hidden="1" customHeight="1" x14ac:dyDescent="0.2"/>
    <row r="44223" ht="12.75" hidden="1" customHeight="1" x14ac:dyDescent="0.2"/>
    <row r="44224" ht="12.75" hidden="1" customHeight="1" x14ac:dyDescent="0.2"/>
    <row r="44225" ht="12.75" hidden="1" customHeight="1" x14ac:dyDescent="0.2"/>
    <row r="44226" ht="12.75" hidden="1" customHeight="1" x14ac:dyDescent="0.2"/>
    <row r="44227" ht="12.75" hidden="1" customHeight="1" x14ac:dyDescent="0.2"/>
    <row r="44228" ht="12.75" hidden="1" customHeight="1" x14ac:dyDescent="0.2"/>
    <row r="44229" ht="12.75" hidden="1" customHeight="1" x14ac:dyDescent="0.2"/>
    <row r="44230" ht="12.75" hidden="1" customHeight="1" x14ac:dyDescent="0.2"/>
    <row r="44231" ht="12.75" hidden="1" customHeight="1" x14ac:dyDescent="0.2"/>
    <row r="44232" ht="12.75" hidden="1" customHeight="1" x14ac:dyDescent="0.2"/>
    <row r="44233" ht="12.75" hidden="1" customHeight="1" x14ac:dyDescent="0.2"/>
    <row r="44234" ht="12.75" hidden="1" customHeight="1" x14ac:dyDescent="0.2"/>
    <row r="44235" ht="12.75" hidden="1" customHeight="1" x14ac:dyDescent="0.2"/>
    <row r="44236" ht="12.75" hidden="1" customHeight="1" x14ac:dyDescent="0.2"/>
    <row r="44237" ht="12.75" hidden="1" customHeight="1" x14ac:dyDescent="0.2"/>
    <row r="44238" ht="12.75" hidden="1" customHeight="1" x14ac:dyDescent="0.2"/>
    <row r="44239" ht="12.75" hidden="1" customHeight="1" x14ac:dyDescent="0.2"/>
    <row r="44240" ht="12.75" hidden="1" customHeight="1" x14ac:dyDescent="0.2"/>
    <row r="44241" ht="12.75" hidden="1" customHeight="1" x14ac:dyDescent="0.2"/>
    <row r="44242" ht="12.75" hidden="1" customHeight="1" x14ac:dyDescent="0.2"/>
    <row r="44243" ht="12.75" hidden="1" customHeight="1" x14ac:dyDescent="0.2"/>
    <row r="44244" ht="12.75" hidden="1" customHeight="1" x14ac:dyDescent="0.2"/>
    <row r="44245" ht="12.75" hidden="1" customHeight="1" x14ac:dyDescent="0.2"/>
    <row r="44246" ht="12.75" hidden="1" customHeight="1" x14ac:dyDescent="0.2"/>
    <row r="44247" ht="12.75" hidden="1" customHeight="1" x14ac:dyDescent="0.2"/>
    <row r="44248" ht="12.75" hidden="1" customHeight="1" x14ac:dyDescent="0.2"/>
    <row r="44249" ht="12.75" hidden="1" customHeight="1" x14ac:dyDescent="0.2"/>
    <row r="44250" ht="12.75" hidden="1" customHeight="1" x14ac:dyDescent="0.2"/>
    <row r="44251" ht="12.75" hidden="1" customHeight="1" x14ac:dyDescent="0.2"/>
    <row r="44252" ht="12.75" hidden="1" customHeight="1" x14ac:dyDescent="0.2"/>
    <row r="44253" ht="12.75" hidden="1" customHeight="1" x14ac:dyDescent="0.2"/>
    <row r="44254" ht="12.75" hidden="1" customHeight="1" x14ac:dyDescent="0.2"/>
    <row r="44255" ht="12.75" hidden="1" customHeight="1" x14ac:dyDescent="0.2"/>
    <row r="44256" ht="12.75" hidden="1" customHeight="1" x14ac:dyDescent="0.2"/>
    <row r="44257" ht="12.75" hidden="1" customHeight="1" x14ac:dyDescent="0.2"/>
    <row r="44258" ht="12.75" hidden="1" customHeight="1" x14ac:dyDescent="0.2"/>
    <row r="44259" ht="12.75" hidden="1" customHeight="1" x14ac:dyDescent="0.2"/>
    <row r="44260" ht="12.75" hidden="1" customHeight="1" x14ac:dyDescent="0.2"/>
    <row r="44261" ht="12.75" hidden="1" customHeight="1" x14ac:dyDescent="0.2"/>
    <row r="44262" ht="12.75" hidden="1" customHeight="1" x14ac:dyDescent="0.2"/>
    <row r="44263" ht="12.75" hidden="1" customHeight="1" x14ac:dyDescent="0.2"/>
    <row r="44264" ht="12.75" hidden="1" customHeight="1" x14ac:dyDescent="0.2"/>
    <row r="44265" ht="12.75" hidden="1" customHeight="1" x14ac:dyDescent="0.2"/>
    <row r="44266" ht="12.75" hidden="1" customHeight="1" x14ac:dyDescent="0.2"/>
    <row r="44267" ht="12.75" hidden="1" customHeight="1" x14ac:dyDescent="0.2"/>
    <row r="44268" ht="12.75" hidden="1" customHeight="1" x14ac:dyDescent="0.2"/>
    <row r="44269" ht="12.75" hidden="1" customHeight="1" x14ac:dyDescent="0.2"/>
    <row r="44270" ht="12.75" hidden="1" customHeight="1" x14ac:dyDescent="0.2"/>
    <row r="44271" ht="12.75" hidden="1" customHeight="1" x14ac:dyDescent="0.2"/>
    <row r="44272" ht="12.75" hidden="1" customHeight="1" x14ac:dyDescent="0.2"/>
    <row r="44273" ht="12.75" hidden="1" customHeight="1" x14ac:dyDescent="0.2"/>
    <row r="44274" ht="12.75" hidden="1" customHeight="1" x14ac:dyDescent="0.2"/>
    <row r="44275" ht="12.75" hidden="1" customHeight="1" x14ac:dyDescent="0.2"/>
    <row r="44276" ht="12.75" hidden="1" customHeight="1" x14ac:dyDescent="0.2"/>
    <row r="44277" ht="12.75" hidden="1" customHeight="1" x14ac:dyDescent="0.2"/>
    <row r="44278" ht="12.75" hidden="1" customHeight="1" x14ac:dyDescent="0.2"/>
    <row r="44279" ht="12.75" hidden="1" customHeight="1" x14ac:dyDescent="0.2"/>
    <row r="44280" ht="12.75" hidden="1" customHeight="1" x14ac:dyDescent="0.2"/>
    <row r="44281" ht="12.75" hidden="1" customHeight="1" x14ac:dyDescent="0.2"/>
    <row r="44282" ht="12.75" hidden="1" customHeight="1" x14ac:dyDescent="0.2"/>
    <row r="44283" ht="12.75" hidden="1" customHeight="1" x14ac:dyDescent="0.2"/>
    <row r="44284" ht="12.75" hidden="1" customHeight="1" x14ac:dyDescent="0.2"/>
    <row r="44285" ht="12.75" hidden="1" customHeight="1" x14ac:dyDescent="0.2"/>
    <row r="44286" ht="12.75" hidden="1" customHeight="1" x14ac:dyDescent="0.2"/>
    <row r="44287" ht="12.75" hidden="1" customHeight="1" x14ac:dyDescent="0.2"/>
    <row r="44288" ht="12.75" hidden="1" customHeight="1" x14ac:dyDescent="0.2"/>
    <row r="44289" ht="12.75" hidden="1" customHeight="1" x14ac:dyDescent="0.2"/>
    <row r="44290" ht="12.75" hidden="1" customHeight="1" x14ac:dyDescent="0.2"/>
    <row r="44291" ht="12.75" hidden="1" customHeight="1" x14ac:dyDescent="0.2"/>
    <row r="44292" ht="12.75" hidden="1" customHeight="1" x14ac:dyDescent="0.2"/>
    <row r="44293" ht="12.75" hidden="1" customHeight="1" x14ac:dyDescent="0.2"/>
    <row r="44294" ht="12.75" hidden="1" customHeight="1" x14ac:dyDescent="0.2"/>
    <row r="44295" ht="12.75" hidden="1" customHeight="1" x14ac:dyDescent="0.2"/>
    <row r="44296" ht="12.75" hidden="1" customHeight="1" x14ac:dyDescent="0.2"/>
    <row r="44297" ht="12.75" hidden="1" customHeight="1" x14ac:dyDescent="0.2"/>
    <row r="44298" ht="12.75" hidden="1" customHeight="1" x14ac:dyDescent="0.2"/>
    <row r="44299" ht="12.75" hidden="1" customHeight="1" x14ac:dyDescent="0.2"/>
    <row r="44300" ht="12.75" hidden="1" customHeight="1" x14ac:dyDescent="0.2"/>
    <row r="44301" ht="12.75" hidden="1" customHeight="1" x14ac:dyDescent="0.2"/>
    <row r="44302" ht="12.75" hidden="1" customHeight="1" x14ac:dyDescent="0.2"/>
    <row r="44303" ht="12.75" hidden="1" customHeight="1" x14ac:dyDescent="0.2"/>
    <row r="44304" ht="12.75" hidden="1" customHeight="1" x14ac:dyDescent="0.2"/>
    <row r="44305" ht="12.75" hidden="1" customHeight="1" x14ac:dyDescent="0.2"/>
    <row r="44306" ht="12.75" hidden="1" customHeight="1" x14ac:dyDescent="0.2"/>
    <row r="44307" ht="12.75" hidden="1" customHeight="1" x14ac:dyDescent="0.2"/>
    <row r="44308" ht="12.75" hidden="1" customHeight="1" x14ac:dyDescent="0.2"/>
    <row r="44309" ht="12.75" hidden="1" customHeight="1" x14ac:dyDescent="0.2"/>
    <row r="44310" ht="12.75" hidden="1" customHeight="1" x14ac:dyDescent="0.2"/>
    <row r="44311" ht="12.75" hidden="1" customHeight="1" x14ac:dyDescent="0.2"/>
    <row r="44312" ht="12.75" hidden="1" customHeight="1" x14ac:dyDescent="0.2"/>
    <row r="44313" ht="12.75" hidden="1" customHeight="1" x14ac:dyDescent="0.2"/>
    <row r="44314" ht="12.75" hidden="1" customHeight="1" x14ac:dyDescent="0.2"/>
    <row r="44315" ht="12.75" hidden="1" customHeight="1" x14ac:dyDescent="0.2"/>
    <row r="44316" ht="12.75" hidden="1" customHeight="1" x14ac:dyDescent="0.2"/>
    <row r="44317" ht="12.75" hidden="1" customHeight="1" x14ac:dyDescent="0.2"/>
    <row r="44318" ht="12.75" hidden="1" customHeight="1" x14ac:dyDescent="0.2"/>
    <row r="44319" ht="12.75" hidden="1" customHeight="1" x14ac:dyDescent="0.2"/>
    <row r="44320" ht="12.75" hidden="1" customHeight="1" x14ac:dyDescent="0.2"/>
    <row r="44321" ht="12.75" hidden="1" customHeight="1" x14ac:dyDescent="0.2"/>
    <row r="44322" ht="12.75" hidden="1" customHeight="1" x14ac:dyDescent="0.2"/>
    <row r="44323" ht="12.75" hidden="1" customHeight="1" x14ac:dyDescent="0.2"/>
    <row r="44324" ht="12.75" hidden="1" customHeight="1" x14ac:dyDescent="0.2"/>
    <row r="44325" ht="12.75" hidden="1" customHeight="1" x14ac:dyDescent="0.2"/>
    <row r="44326" ht="12.75" hidden="1" customHeight="1" x14ac:dyDescent="0.2"/>
    <row r="44327" ht="12.75" hidden="1" customHeight="1" x14ac:dyDescent="0.2"/>
    <row r="44328" ht="12.75" hidden="1" customHeight="1" x14ac:dyDescent="0.2"/>
    <row r="44329" ht="12.75" hidden="1" customHeight="1" x14ac:dyDescent="0.2"/>
    <row r="44330" ht="12.75" hidden="1" customHeight="1" x14ac:dyDescent="0.2"/>
    <row r="44331" ht="12.75" hidden="1" customHeight="1" x14ac:dyDescent="0.2"/>
    <row r="44332" ht="12.75" hidden="1" customHeight="1" x14ac:dyDescent="0.2"/>
    <row r="44333" ht="12.75" hidden="1" customHeight="1" x14ac:dyDescent="0.2"/>
    <row r="44334" ht="12.75" hidden="1" customHeight="1" x14ac:dyDescent="0.2"/>
    <row r="44335" ht="12.75" hidden="1" customHeight="1" x14ac:dyDescent="0.2"/>
    <row r="44336" ht="12.75" hidden="1" customHeight="1" x14ac:dyDescent="0.2"/>
    <row r="44337" ht="12.75" hidden="1" customHeight="1" x14ac:dyDescent="0.2"/>
    <row r="44338" ht="12.75" hidden="1" customHeight="1" x14ac:dyDescent="0.2"/>
    <row r="44339" ht="12.75" hidden="1" customHeight="1" x14ac:dyDescent="0.2"/>
    <row r="44340" ht="12.75" hidden="1" customHeight="1" x14ac:dyDescent="0.2"/>
    <row r="44341" ht="12.75" hidden="1" customHeight="1" x14ac:dyDescent="0.2"/>
    <row r="44342" ht="12.75" hidden="1" customHeight="1" x14ac:dyDescent="0.2"/>
    <row r="44343" ht="12.75" hidden="1" customHeight="1" x14ac:dyDescent="0.2"/>
    <row r="44344" ht="12.75" hidden="1" customHeight="1" x14ac:dyDescent="0.2"/>
    <row r="44345" ht="12.75" hidden="1" customHeight="1" x14ac:dyDescent="0.2"/>
    <row r="44346" ht="12.75" hidden="1" customHeight="1" x14ac:dyDescent="0.2"/>
    <row r="44347" ht="12.75" hidden="1" customHeight="1" x14ac:dyDescent="0.2"/>
    <row r="44348" ht="12.75" hidden="1" customHeight="1" x14ac:dyDescent="0.2"/>
    <row r="44349" ht="12.75" hidden="1" customHeight="1" x14ac:dyDescent="0.2"/>
    <row r="44350" ht="12.75" hidden="1" customHeight="1" x14ac:dyDescent="0.2"/>
    <row r="44351" ht="12.75" hidden="1" customHeight="1" x14ac:dyDescent="0.2"/>
    <row r="44352" ht="12.75" hidden="1" customHeight="1" x14ac:dyDescent="0.2"/>
    <row r="44353" ht="12.75" hidden="1" customHeight="1" x14ac:dyDescent="0.2"/>
    <row r="44354" ht="12.75" hidden="1" customHeight="1" x14ac:dyDescent="0.2"/>
    <row r="44355" ht="12.75" hidden="1" customHeight="1" x14ac:dyDescent="0.2"/>
    <row r="44356" ht="12.75" hidden="1" customHeight="1" x14ac:dyDescent="0.2"/>
    <row r="44357" ht="12.75" hidden="1" customHeight="1" x14ac:dyDescent="0.2"/>
    <row r="44358" ht="12.75" hidden="1" customHeight="1" x14ac:dyDescent="0.2"/>
    <row r="44359" ht="12.75" hidden="1" customHeight="1" x14ac:dyDescent="0.2"/>
    <row r="44360" ht="12.75" hidden="1" customHeight="1" x14ac:dyDescent="0.2"/>
    <row r="44361" ht="12.75" hidden="1" customHeight="1" x14ac:dyDescent="0.2"/>
    <row r="44362" ht="12.75" hidden="1" customHeight="1" x14ac:dyDescent="0.2"/>
    <row r="44363" ht="12.75" hidden="1" customHeight="1" x14ac:dyDescent="0.2"/>
    <row r="44364" ht="12.75" hidden="1" customHeight="1" x14ac:dyDescent="0.2"/>
    <row r="44365" ht="12.75" hidden="1" customHeight="1" x14ac:dyDescent="0.2"/>
    <row r="44366" ht="12.75" hidden="1" customHeight="1" x14ac:dyDescent="0.2"/>
    <row r="44367" ht="12.75" hidden="1" customHeight="1" x14ac:dyDescent="0.2"/>
    <row r="44368" ht="12.75" hidden="1" customHeight="1" x14ac:dyDescent="0.2"/>
    <row r="44369" ht="12.75" hidden="1" customHeight="1" x14ac:dyDescent="0.2"/>
    <row r="44370" ht="12.75" hidden="1" customHeight="1" x14ac:dyDescent="0.2"/>
    <row r="44371" ht="12.75" hidden="1" customHeight="1" x14ac:dyDescent="0.2"/>
    <row r="44372" ht="12.75" hidden="1" customHeight="1" x14ac:dyDescent="0.2"/>
    <row r="44373" ht="12.75" hidden="1" customHeight="1" x14ac:dyDescent="0.2"/>
    <row r="44374" ht="12.75" hidden="1" customHeight="1" x14ac:dyDescent="0.2"/>
    <row r="44375" ht="12.75" hidden="1" customHeight="1" x14ac:dyDescent="0.2"/>
    <row r="44376" ht="12.75" hidden="1" customHeight="1" x14ac:dyDescent="0.2"/>
    <row r="44377" ht="12.75" hidden="1" customHeight="1" x14ac:dyDescent="0.2"/>
    <row r="44378" ht="12.75" hidden="1" customHeight="1" x14ac:dyDescent="0.2"/>
    <row r="44379" ht="12.75" hidden="1" customHeight="1" x14ac:dyDescent="0.2"/>
    <row r="44380" ht="12.75" hidden="1" customHeight="1" x14ac:dyDescent="0.2"/>
    <row r="44381" ht="12.75" hidden="1" customHeight="1" x14ac:dyDescent="0.2"/>
    <row r="44382" ht="12.75" hidden="1" customHeight="1" x14ac:dyDescent="0.2"/>
    <row r="44383" ht="12.75" hidden="1" customHeight="1" x14ac:dyDescent="0.2"/>
    <row r="44384" ht="12.75" hidden="1" customHeight="1" x14ac:dyDescent="0.2"/>
    <row r="44385" ht="12.75" hidden="1" customHeight="1" x14ac:dyDescent="0.2"/>
    <row r="44386" ht="12.75" hidden="1" customHeight="1" x14ac:dyDescent="0.2"/>
    <row r="44387" ht="12.75" hidden="1" customHeight="1" x14ac:dyDescent="0.2"/>
    <row r="44388" ht="12.75" hidden="1" customHeight="1" x14ac:dyDescent="0.2"/>
    <row r="44389" ht="12.75" hidden="1" customHeight="1" x14ac:dyDescent="0.2"/>
    <row r="44390" ht="12.75" hidden="1" customHeight="1" x14ac:dyDescent="0.2"/>
    <row r="44391" ht="12.75" hidden="1" customHeight="1" x14ac:dyDescent="0.2"/>
    <row r="44392" ht="12.75" hidden="1" customHeight="1" x14ac:dyDescent="0.2"/>
    <row r="44393" ht="12.75" hidden="1" customHeight="1" x14ac:dyDescent="0.2"/>
    <row r="44394" ht="12.75" hidden="1" customHeight="1" x14ac:dyDescent="0.2"/>
    <row r="44395" ht="12.75" hidden="1" customHeight="1" x14ac:dyDescent="0.2"/>
    <row r="44396" ht="12.75" hidden="1" customHeight="1" x14ac:dyDescent="0.2"/>
    <row r="44397" ht="12.75" hidden="1" customHeight="1" x14ac:dyDescent="0.2"/>
    <row r="44398" ht="12.75" hidden="1" customHeight="1" x14ac:dyDescent="0.2"/>
    <row r="44399" ht="12.75" hidden="1" customHeight="1" x14ac:dyDescent="0.2"/>
    <row r="44400" ht="12.75" hidden="1" customHeight="1" x14ac:dyDescent="0.2"/>
    <row r="44401" ht="12.75" hidden="1" customHeight="1" x14ac:dyDescent="0.2"/>
    <row r="44402" ht="12.75" hidden="1" customHeight="1" x14ac:dyDescent="0.2"/>
    <row r="44403" ht="12.75" hidden="1" customHeight="1" x14ac:dyDescent="0.2"/>
    <row r="44404" ht="12.75" hidden="1" customHeight="1" x14ac:dyDescent="0.2"/>
    <row r="44405" ht="12.75" hidden="1" customHeight="1" x14ac:dyDescent="0.2"/>
    <row r="44406" ht="12.75" hidden="1" customHeight="1" x14ac:dyDescent="0.2"/>
    <row r="44407" ht="12.75" hidden="1" customHeight="1" x14ac:dyDescent="0.2"/>
    <row r="44408" ht="12.75" hidden="1" customHeight="1" x14ac:dyDescent="0.2"/>
    <row r="44409" ht="12.75" hidden="1" customHeight="1" x14ac:dyDescent="0.2"/>
    <row r="44410" ht="12.75" hidden="1" customHeight="1" x14ac:dyDescent="0.2"/>
    <row r="44411" ht="12.75" hidden="1" customHeight="1" x14ac:dyDescent="0.2"/>
    <row r="44412" ht="12.75" hidden="1" customHeight="1" x14ac:dyDescent="0.2"/>
    <row r="44413" ht="12.75" hidden="1" customHeight="1" x14ac:dyDescent="0.2"/>
    <row r="44414" ht="12.75" hidden="1" customHeight="1" x14ac:dyDescent="0.2"/>
    <row r="44415" ht="12.75" hidden="1" customHeight="1" x14ac:dyDescent="0.2"/>
    <row r="44416" ht="12.75" hidden="1" customHeight="1" x14ac:dyDescent="0.2"/>
    <row r="44417" ht="12.75" hidden="1" customHeight="1" x14ac:dyDescent="0.2"/>
    <row r="44418" ht="12.75" hidden="1" customHeight="1" x14ac:dyDescent="0.2"/>
    <row r="44419" ht="12.75" hidden="1" customHeight="1" x14ac:dyDescent="0.2"/>
    <row r="44420" ht="12.75" hidden="1" customHeight="1" x14ac:dyDescent="0.2"/>
    <row r="44421" ht="12.75" hidden="1" customHeight="1" x14ac:dyDescent="0.2"/>
    <row r="44422" ht="12.75" hidden="1" customHeight="1" x14ac:dyDescent="0.2"/>
    <row r="44423" ht="12.75" hidden="1" customHeight="1" x14ac:dyDescent="0.2"/>
    <row r="44424" ht="12.75" hidden="1" customHeight="1" x14ac:dyDescent="0.2"/>
    <row r="44425" ht="12.75" hidden="1" customHeight="1" x14ac:dyDescent="0.2"/>
    <row r="44426" ht="12.75" hidden="1" customHeight="1" x14ac:dyDescent="0.2"/>
    <row r="44427" ht="12.75" hidden="1" customHeight="1" x14ac:dyDescent="0.2"/>
    <row r="44428" ht="12.75" hidden="1" customHeight="1" x14ac:dyDescent="0.2"/>
    <row r="44429" ht="12.75" hidden="1" customHeight="1" x14ac:dyDescent="0.2"/>
    <row r="44430" ht="12.75" hidden="1" customHeight="1" x14ac:dyDescent="0.2"/>
    <row r="44431" ht="12.75" hidden="1" customHeight="1" x14ac:dyDescent="0.2"/>
    <row r="44432" ht="12.75" hidden="1" customHeight="1" x14ac:dyDescent="0.2"/>
    <row r="44433" ht="12.75" hidden="1" customHeight="1" x14ac:dyDescent="0.2"/>
    <row r="44434" ht="12.75" hidden="1" customHeight="1" x14ac:dyDescent="0.2"/>
    <row r="44435" ht="12.75" hidden="1" customHeight="1" x14ac:dyDescent="0.2"/>
    <row r="44436" ht="12.75" hidden="1" customHeight="1" x14ac:dyDescent="0.2"/>
    <row r="44437" ht="12.75" hidden="1" customHeight="1" x14ac:dyDescent="0.2"/>
    <row r="44438" ht="12.75" hidden="1" customHeight="1" x14ac:dyDescent="0.2"/>
    <row r="44439" ht="12.75" hidden="1" customHeight="1" x14ac:dyDescent="0.2"/>
    <row r="44440" ht="12.75" hidden="1" customHeight="1" x14ac:dyDescent="0.2"/>
    <row r="44441" ht="12.75" hidden="1" customHeight="1" x14ac:dyDescent="0.2"/>
    <row r="44442" ht="12.75" hidden="1" customHeight="1" x14ac:dyDescent="0.2"/>
    <row r="44443" ht="12.75" hidden="1" customHeight="1" x14ac:dyDescent="0.2"/>
    <row r="44444" ht="12.75" hidden="1" customHeight="1" x14ac:dyDescent="0.2"/>
    <row r="44445" ht="12.75" hidden="1" customHeight="1" x14ac:dyDescent="0.2"/>
    <row r="44446" ht="12.75" hidden="1" customHeight="1" x14ac:dyDescent="0.2"/>
    <row r="44447" ht="12.75" hidden="1" customHeight="1" x14ac:dyDescent="0.2"/>
    <row r="44448" ht="12.75" hidden="1" customHeight="1" x14ac:dyDescent="0.2"/>
    <row r="44449" ht="12.75" hidden="1" customHeight="1" x14ac:dyDescent="0.2"/>
    <row r="44450" ht="12.75" hidden="1" customHeight="1" x14ac:dyDescent="0.2"/>
    <row r="44451" ht="12.75" hidden="1" customHeight="1" x14ac:dyDescent="0.2"/>
    <row r="44452" ht="12.75" hidden="1" customHeight="1" x14ac:dyDescent="0.2"/>
    <row r="44453" ht="12.75" hidden="1" customHeight="1" x14ac:dyDescent="0.2"/>
    <row r="44454" ht="12.75" hidden="1" customHeight="1" x14ac:dyDescent="0.2"/>
    <row r="44455" ht="12.75" hidden="1" customHeight="1" x14ac:dyDescent="0.2"/>
    <row r="44456" ht="12.75" hidden="1" customHeight="1" x14ac:dyDescent="0.2"/>
    <row r="44457" ht="12.75" hidden="1" customHeight="1" x14ac:dyDescent="0.2"/>
    <row r="44458" ht="12.75" hidden="1" customHeight="1" x14ac:dyDescent="0.2"/>
    <row r="44459" ht="12.75" hidden="1" customHeight="1" x14ac:dyDescent="0.2"/>
    <row r="44460" ht="12.75" hidden="1" customHeight="1" x14ac:dyDescent="0.2"/>
    <row r="44461" ht="12.75" hidden="1" customHeight="1" x14ac:dyDescent="0.2"/>
    <row r="44462" ht="12.75" hidden="1" customHeight="1" x14ac:dyDescent="0.2"/>
    <row r="44463" ht="12.75" hidden="1" customHeight="1" x14ac:dyDescent="0.2"/>
    <row r="44464" ht="12.75" hidden="1" customHeight="1" x14ac:dyDescent="0.2"/>
    <row r="44465" ht="12.75" hidden="1" customHeight="1" x14ac:dyDescent="0.2"/>
    <row r="44466" ht="12.75" hidden="1" customHeight="1" x14ac:dyDescent="0.2"/>
    <row r="44467" ht="12.75" hidden="1" customHeight="1" x14ac:dyDescent="0.2"/>
    <row r="44468" ht="12.75" hidden="1" customHeight="1" x14ac:dyDescent="0.2"/>
    <row r="44469" ht="12.75" hidden="1" customHeight="1" x14ac:dyDescent="0.2"/>
    <row r="44470" ht="12.75" hidden="1" customHeight="1" x14ac:dyDescent="0.2"/>
    <row r="44471" ht="12.75" hidden="1" customHeight="1" x14ac:dyDescent="0.2"/>
    <row r="44472" ht="12.75" hidden="1" customHeight="1" x14ac:dyDescent="0.2"/>
    <row r="44473" ht="12.75" hidden="1" customHeight="1" x14ac:dyDescent="0.2"/>
    <row r="44474" ht="12.75" hidden="1" customHeight="1" x14ac:dyDescent="0.2"/>
    <row r="44475" ht="12.75" hidden="1" customHeight="1" x14ac:dyDescent="0.2"/>
    <row r="44476" ht="12.75" hidden="1" customHeight="1" x14ac:dyDescent="0.2"/>
    <row r="44477" ht="12.75" hidden="1" customHeight="1" x14ac:dyDescent="0.2"/>
    <row r="44478" ht="12.75" hidden="1" customHeight="1" x14ac:dyDescent="0.2"/>
    <row r="44479" ht="12.75" hidden="1" customHeight="1" x14ac:dyDescent="0.2"/>
    <row r="44480" ht="12.75" hidden="1" customHeight="1" x14ac:dyDescent="0.2"/>
    <row r="44481" ht="12.75" hidden="1" customHeight="1" x14ac:dyDescent="0.2"/>
    <row r="44482" ht="12.75" hidden="1" customHeight="1" x14ac:dyDescent="0.2"/>
    <row r="44483" ht="12.75" hidden="1" customHeight="1" x14ac:dyDescent="0.2"/>
    <row r="44484" ht="12.75" hidden="1" customHeight="1" x14ac:dyDescent="0.2"/>
    <row r="44485" ht="12.75" hidden="1" customHeight="1" x14ac:dyDescent="0.2"/>
    <row r="44486" ht="12.75" hidden="1" customHeight="1" x14ac:dyDescent="0.2"/>
    <row r="44487" ht="12.75" hidden="1" customHeight="1" x14ac:dyDescent="0.2"/>
    <row r="44488" ht="12.75" hidden="1" customHeight="1" x14ac:dyDescent="0.2"/>
    <row r="44489" ht="12.75" hidden="1" customHeight="1" x14ac:dyDescent="0.2"/>
    <row r="44490" ht="12.75" hidden="1" customHeight="1" x14ac:dyDescent="0.2"/>
    <row r="44491" ht="12.75" hidden="1" customHeight="1" x14ac:dyDescent="0.2"/>
    <row r="44492" ht="12.75" hidden="1" customHeight="1" x14ac:dyDescent="0.2"/>
    <row r="44493" ht="12.75" hidden="1" customHeight="1" x14ac:dyDescent="0.2"/>
    <row r="44494" ht="12.75" hidden="1" customHeight="1" x14ac:dyDescent="0.2"/>
    <row r="44495" ht="12.75" hidden="1" customHeight="1" x14ac:dyDescent="0.2"/>
    <row r="44496" ht="12.75" hidden="1" customHeight="1" x14ac:dyDescent="0.2"/>
    <row r="44497" ht="12.75" hidden="1" customHeight="1" x14ac:dyDescent="0.2"/>
    <row r="44498" ht="12.75" hidden="1" customHeight="1" x14ac:dyDescent="0.2"/>
    <row r="44499" ht="12.75" hidden="1" customHeight="1" x14ac:dyDescent="0.2"/>
    <row r="44500" ht="12.75" hidden="1" customHeight="1" x14ac:dyDescent="0.2"/>
    <row r="44501" ht="12.75" hidden="1" customHeight="1" x14ac:dyDescent="0.2"/>
    <row r="44502" ht="12.75" hidden="1" customHeight="1" x14ac:dyDescent="0.2"/>
    <row r="44503" ht="12.75" hidden="1" customHeight="1" x14ac:dyDescent="0.2"/>
    <row r="44504" ht="12.75" hidden="1" customHeight="1" x14ac:dyDescent="0.2"/>
    <row r="44505" ht="12.75" hidden="1" customHeight="1" x14ac:dyDescent="0.2"/>
    <row r="44506" ht="12.75" hidden="1" customHeight="1" x14ac:dyDescent="0.2"/>
    <row r="44507" ht="12.75" hidden="1" customHeight="1" x14ac:dyDescent="0.2"/>
    <row r="44508" ht="12.75" hidden="1" customHeight="1" x14ac:dyDescent="0.2"/>
    <row r="44509" ht="12.75" hidden="1" customHeight="1" x14ac:dyDescent="0.2"/>
    <row r="44510" ht="12.75" hidden="1" customHeight="1" x14ac:dyDescent="0.2"/>
    <row r="44511" ht="12.75" hidden="1" customHeight="1" x14ac:dyDescent="0.2"/>
    <row r="44512" ht="12.75" hidden="1" customHeight="1" x14ac:dyDescent="0.2"/>
    <row r="44513" ht="12.75" hidden="1" customHeight="1" x14ac:dyDescent="0.2"/>
    <row r="44514" ht="12.75" hidden="1" customHeight="1" x14ac:dyDescent="0.2"/>
    <row r="44515" ht="12.75" hidden="1" customHeight="1" x14ac:dyDescent="0.2"/>
    <row r="44516" ht="12.75" hidden="1" customHeight="1" x14ac:dyDescent="0.2"/>
    <row r="44517" ht="12.75" hidden="1" customHeight="1" x14ac:dyDescent="0.2"/>
    <row r="44518" ht="12.75" hidden="1" customHeight="1" x14ac:dyDescent="0.2"/>
    <row r="44519" ht="12.75" hidden="1" customHeight="1" x14ac:dyDescent="0.2"/>
    <row r="44520" ht="12.75" hidden="1" customHeight="1" x14ac:dyDescent="0.2"/>
    <row r="44521" ht="12.75" hidden="1" customHeight="1" x14ac:dyDescent="0.2"/>
    <row r="44522" ht="12.75" hidden="1" customHeight="1" x14ac:dyDescent="0.2"/>
    <row r="44523" ht="12.75" hidden="1" customHeight="1" x14ac:dyDescent="0.2"/>
    <row r="44524" ht="12.75" hidden="1" customHeight="1" x14ac:dyDescent="0.2"/>
    <row r="44525" ht="12.75" hidden="1" customHeight="1" x14ac:dyDescent="0.2"/>
    <row r="44526" ht="12.75" hidden="1" customHeight="1" x14ac:dyDescent="0.2"/>
    <row r="44527" ht="12.75" hidden="1" customHeight="1" x14ac:dyDescent="0.2"/>
    <row r="44528" ht="12.75" hidden="1" customHeight="1" x14ac:dyDescent="0.2"/>
    <row r="44529" ht="12.75" hidden="1" customHeight="1" x14ac:dyDescent="0.2"/>
    <row r="44530" ht="12.75" hidden="1" customHeight="1" x14ac:dyDescent="0.2"/>
    <row r="44531" ht="12.75" hidden="1" customHeight="1" x14ac:dyDescent="0.2"/>
    <row r="44532" ht="12.75" hidden="1" customHeight="1" x14ac:dyDescent="0.2"/>
    <row r="44533" ht="12.75" hidden="1" customHeight="1" x14ac:dyDescent="0.2"/>
    <row r="44534" ht="12.75" hidden="1" customHeight="1" x14ac:dyDescent="0.2"/>
    <row r="44535" ht="12.75" hidden="1" customHeight="1" x14ac:dyDescent="0.2"/>
    <row r="44536" ht="12.75" hidden="1" customHeight="1" x14ac:dyDescent="0.2"/>
    <row r="44537" ht="12.75" hidden="1" customHeight="1" x14ac:dyDescent="0.2"/>
    <row r="44538" ht="12.75" hidden="1" customHeight="1" x14ac:dyDescent="0.2"/>
    <row r="44539" ht="12.75" hidden="1" customHeight="1" x14ac:dyDescent="0.2"/>
    <row r="44540" ht="12.75" hidden="1" customHeight="1" x14ac:dyDescent="0.2"/>
    <row r="44541" ht="12.75" hidden="1" customHeight="1" x14ac:dyDescent="0.2"/>
    <row r="44542" ht="12.75" hidden="1" customHeight="1" x14ac:dyDescent="0.2"/>
    <row r="44543" ht="12.75" hidden="1" customHeight="1" x14ac:dyDescent="0.2"/>
    <row r="44544" ht="12.75" hidden="1" customHeight="1" x14ac:dyDescent="0.2"/>
    <row r="44545" ht="12.75" hidden="1" customHeight="1" x14ac:dyDescent="0.2"/>
    <row r="44546" ht="12.75" hidden="1" customHeight="1" x14ac:dyDescent="0.2"/>
    <row r="44547" ht="12.75" hidden="1" customHeight="1" x14ac:dyDescent="0.2"/>
    <row r="44548" ht="12.75" hidden="1" customHeight="1" x14ac:dyDescent="0.2"/>
    <row r="44549" ht="12.75" hidden="1" customHeight="1" x14ac:dyDescent="0.2"/>
    <row r="44550" ht="12.75" hidden="1" customHeight="1" x14ac:dyDescent="0.2"/>
    <row r="44551" ht="12.75" hidden="1" customHeight="1" x14ac:dyDescent="0.2"/>
    <row r="44552" ht="12.75" hidden="1" customHeight="1" x14ac:dyDescent="0.2"/>
    <row r="44553" ht="12.75" hidden="1" customHeight="1" x14ac:dyDescent="0.2"/>
    <row r="44554" ht="12.75" hidden="1" customHeight="1" x14ac:dyDescent="0.2"/>
    <row r="44555" ht="12.75" hidden="1" customHeight="1" x14ac:dyDescent="0.2"/>
    <row r="44556" ht="12.75" hidden="1" customHeight="1" x14ac:dyDescent="0.2"/>
    <row r="44557" ht="12.75" hidden="1" customHeight="1" x14ac:dyDescent="0.2"/>
    <row r="44558" ht="12.75" hidden="1" customHeight="1" x14ac:dyDescent="0.2"/>
    <row r="44559" ht="12.75" hidden="1" customHeight="1" x14ac:dyDescent="0.2"/>
    <row r="44560" ht="12.75" hidden="1" customHeight="1" x14ac:dyDescent="0.2"/>
    <row r="44561" ht="12.75" hidden="1" customHeight="1" x14ac:dyDescent="0.2"/>
    <row r="44562" ht="12.75" hidden="1" customHeight="1" x14ac:dyDescent="0.2"/>
    <row r="44563" ht="12.75" hidden="1" customHeight="1" x14ac:dyDescent="0.2"/>
    <row r="44564" ht="12.75" hidden="1" customHeight="1" x14ac:dyDescent="0.2"/>
    <row r="44565" ht="12.75" hidden="1" customHeight="1" x14ac:dyDescent="0.2"/>
    <row r="44566" ht="12.75" hidden="1" customHeight="1" x14ac:dyDescent="0.2"/>
    <row r="44567" ht="12.75" hidden="1" customHeight="1" x14ac:dyDescent="0.2"/>
    <row r="44568" ht="12.75" hidden="1" customHeight="1" x14ac:dyDescent="0.2"/>
    <row r="44569" ht="12.75" hidden="1" customHeight="1" x14ac:dyDescent="0.2"/>
    <row r="44570" ht="12.75" hidden="1" customHeight="1" x14ac:dyDescent="0.2"/>
    <row r="44571" ht="12.75" hidden="1" customHeight="1" x14ac:dyDescent="0.2"/>
    <row r="44572" ht="12.75" hidden="1" customHeight="1" x14ac:dyDescent="0.2"/>
    <row r="44573" ht="12.75" hidden="1" customHeight="1" x14ac:dyDescent="0.2"/>
    <row r="44574" ht="12.75" hidden="1" customHeight="1" x14ac:dyDescent="0.2"/>
    <row r="44575" ht="12.75" hidden="1" customHeight="1" x14ac:dyDescent="0.2"/>
    <row r="44576" ht="12.75" hidden="1" customHeight="1" x14ac:dyDescent="0.2"/>
    <row r="44577" ht="12.75" hidden="1" customHeight="1" x14ac:dyDescent="0.2"/>
    <row r="44578" ht="12.75" hidden="1" customHeight="1" x14ac:dyDescent="0.2"/>
    <row r="44579" ht="12.75" hidden="1" customHeight="1" x14ac:dyDescent="0.2"/>
    <row r="44580" ht="12.75" hidden="1" customHeight="1" x14ac:dyDescent="0.2"/>
    <row r="44581" ht="12.75" hidden="1" customHeight="1" x14ac:dyDescent="0.2"/>
    <row r="44582" ht="12.75" hidden="1" customHeight="1" x14ac:dyDescent="0.2"/>
    <row r="44583" ht="12.75" hidden="1" customHeight="1" x14ac:dyDescent="0.2"/>
    <row r="44584" ht="12.75" hidden="1" customHeight="1" x14ac:dyDescent="0.2"/>
    <row r="44585" ht="12.75" hidden="1" customHeight="1" x14ac:dyDescent="0.2"/>
    <row r="44586" ht="12.75" hidden="1" customHeight="1" x14ac:dyDescent="0.2"/>
    <row r="44587" ht="12.75" hidden="1" customHeight="1" x14ac:dyDescent="0.2"/>
    <row r="44588" ht="12.75" hidden="1" customHeight="1" x14ac:dyDescent="0.2"/>
    <row r="44589" ht="12.75" hidden="1" customHeight="1" x14ac:dyDescent="0.2"/>
    <row r="44590" ht="12.75" hidden="1" customHeight="1" x14ac:dyDescent="0.2"/>
    <row r="44591" ht="12.75" hidden="1" customHeight="1" x14ac:dyDescent="0.2"/>
    <row r="44592" ht="12.75" hidden="1" customHeight="1" x14ac:dyDescent="0.2"/>
    <row r="44593" ht="12.75" hidden="1" customHeight="1" x14ac:dyDescent="0.2"/>
    <row r="44594" ht="12.75" hidden="1" customHeight="1" x14ac:dyDescent="0.2"/>
    <row r="44595" ht="12.75" hidden="1" customHeight="1" x14ac:dyDescent="0.2"/>
    <row r="44596" ht="12.75" hidden="1" customHeight="1" x14ac:dyDescent="0.2"/>
    <row r="44597" ht="12.75" hidden="1" customHeight="1" x14ac:dyDescent="0.2"/>
    <row r="44598" ht="12.75" hidden="1" customHeight="1" x14ac:dyDescent="0.2"/>
    <row r="44599" ht="12.75" hidden="1" customHeight="1" x14ac:dyDescent="0.2"/>
    <row r="44600" ht="12.75" hidden="1" customHeight="1" x14ac:dyDescent="0.2"/>
    <row r="44601" ht="12.75" hidden="1" customHeight="1" x14ac:dyDescent="0.2"/>
    <row r="44602" ht="12.75" hidden="1" customHeight="1" x14ac:dyDescent="0.2"/>
    <row r="44603" ht="12.75" hidden="1" customHeight="1" x14ac:dyDescent="0.2"/>
    <row r="44604" ht="12.75" hidden="1" customHeight="1" x14ac:dyDescent="0.2"/>
    <row r="44605" ht="12.75" hidden="1" customHeight="1" x14ac:dyDescent="0.2"/>
    <row r="44606" ht="12.75" hidden="1" customHeight="1" x14ac:dyDescent="0.2"/>
    <row r="44607" ht="12.75" hidden="1" customHeight="1" x14ac:dyDescent="0.2"/>
    <row r="44608" ht="12.75" hidden="1" customHeight="1" x14ac:dyDescent="0.2"/>
    <row r="44609" ht="12.75" hidden="1" customHeight="1" x14ac:dyDescent="0.2"/>
    <row r="44610" ht="12.75" hidden="1" customHeight="1" x14ac:dyDescent="0.2"/>
    <row r="44611" ht="12.75" hidden="1" customHeight="1" x14ac:dyDescent="0.2"/>
    <row r="44612" ht="12.75" hidden="1" customHeight="1" x14ac:dyDescent="0.2"/>
    <row r="44613" ht="12.75" hidden="1" customHeight="1" x14ac:dyDescent="0.2"/>
    <row r="44614" ht="12.75" hidden="1" customHeight="1" x14ac:dyDescent="0.2"/>
    <row r="44615" ht="12.75" hidden="1" customHeight="1" x14ac:dyDescent="0.2"/>
    <row r="44616" ht="12.75" hidden="1" customHeight="1" x14ac:dyDescent="0.2"/>
    <row r="44617" ht="12.75" hidden="1" customHeight="1" x14ac:dyDescent="0.2"/>
    <row r="44618" ht="12.75" hidden="1" customHeight="1" x14ac:dyDescent="0.2"/>
    <row r="44619" ht="12.75" hidden="1" customHeight="1" x14ac:dyDescent="0.2"/>
    <row r="44620" ht="12.75" hidden="1" customHeight="1" x14ac:dyDescent="0.2"/>
    <row r="44621" ht="12.75" hidden="1" customHeight="1" x14ac:dyDescent="0.2"/>
    <row r="44622" ht="12.75" hidden="1" customHeight="1" x14ac:dyDescent="0.2"/>
    <row r="44623" ht="12.75" hidden="1" customHeight="1" x14ac:dyDescent="0.2"/>
    <row r="44624" ht="12.75" hidden="1" customHeight="1" x14ac:dyDescent="0.2"/>
    <row r="44625" ht="12.75" hidden="1" customHeight="1" x14ac:dyDescent="0.2"/>
    <row r="44626" ht="12.75" hidden="1" customHeight="1" x14ac:dyDescent="0.2"/>
    <row r="44627" ht="12.75" hidden="1" customHeight="1" x14ac:dyDescent="0.2"/>
    <row r="44628" ht="12.75" hidden="1" customHeight="1" x14ac:dyDescent="0.2"/>
    <row r="44629" ht="12.75" hidden="1" customHeight="1" x14ac:dyDescent="0.2"/>
    <row r="44630" ht="12.75" hidden="1" customHeight="1" x14ac:dyDescent="0.2"/>
    <row r="44631" ht="12.75" hidden="1" customHeight="1" x14ac:dyDescent="0.2"/>
    <row r="44632" ht="12.75" hidden="1" customHeight="1" x14ac:dyDescent="0.2"/>
    <row r="44633" ht="12.75" hidden="1" customHeight="1" x14ac:dyDescent="0.2"/>
    <row r="44634" ht="12.75" hidden="1" customHeight="1" x14ac:dyDescent="0.2"/>
    <row r="44635" ht="12.75" hidden="1" customHeight="1" x14ac:dyDescent="0.2"/>
    <row r="44636" ht="12.75" hidden="1" customHeight="1" x14ac:dyDescent="0.2"/>
    <row r="44637" ht="12.75" hidden="1" customHeight="1" x14ac:dyDescent="0.2"/>
    <row r="44638" ht="12.75" hidden="1" customHeight="1" x14ac:dyDescent="0.2"/>
    <row r="44639" ht="12.75" hidden="1" customHeight="1" x14ac:dyDescent="0.2"/>
    <row r="44640" ht="12.75" hidden="1" customHeight="1" x14ac:dyDescent="0.2"/>
    <row r="44641" ht="12.75" hidden="1" customHeight="1" x14ac:dyDescent="0.2"/>
    <row r="44642" ht="12.75" hidden="1" customHeight="1" x14ac:dyDescent="0.2"/>
    <row r="44643" ht="12.75" hidden="1" customHeight="1" x14ac:dyDescent="0.2"/>
    <row r="44644" ht="12.75" hidden="1" customHeight="1" x14ac:dyDescent="0.2"/>
    <row r="44645" ht="12.75" hidden="1" customHeight="1" x14ac:dyDescent="0.2"/>
    <row r="44646" ht="12.75" hidden="1" customHeight="1" x14ac:dyDescent="0.2"/>
    <row r="44647" ht="12.75" hidden="1" customHeight="1" x14ac:dyDescent="0.2"/>
    <row r="44648" ht="12.75" hidden="1" customHeight="1" x14ac:dyDescent="0.2"/>
    <row r="44649" ht="12.75" hidden="1" customHeight="1" x14ac:dyDescent="0.2"/>
    <row r="44650" ht="12.75" hidden="1" customHeight="1" x14ac:dyDescent="0.2"/>
    <row r="44651" ht="12.75" hidden="1" customHeight="1" x14ac:dyDescent="0.2"/>
    <row r="44652" ht="12.75" hidden="1" customHeight="1" x14ac:dyDescent="0.2"/>
    <row r="44653" ht="12.75" hidden="1" customHeight="1" x14ac:dyDescent="0.2"/>
    <row r="44654" ht="12.75" hidden="1" customHeight="1" x14ac:dyDescent="0.2"/>
    <row r="44655" ht="12.75" hidden="1" customHeight="1" x14ac:dyDescent="0.2"/>
    <row r="44656" ht="12.75" hidden="1" customHeight="1" x14ac:dyDescent="0.2"/>
    <row r="44657" ht="12.75" hidden="1" customHeight="1" x14ac:dyDescent="0.2"/>
    <row r="44658" ht="12.75" hidden="1" customHeight="1" x14ac:dyDescent="0.2"/>
    <row r="44659" ht="12.75" hidden="1" customHeight="1" x14ac:dyDescent="0.2"/>
    <row r="44660" ht="12.75" hidden="1" customHeight="1" x14ac:dyDescent="0.2"/>
    <row r="44661" ht="12.75" hidden="1" customHeight="1" x14ac:dyDescent="0.2"/>
    <row r="44662" ht="12.75" hidden="1" customHeight="1" x14ac:dyDescent="0.2"/>
    <row r="44663" ht="12.75" hidden="1" customHeight="1" x14ac:dyDescent="0.2"/>
    <row r="44664" ht="12.75" hidden="1" customHeight="1" x14ac:dyDescent="0.2"/>
    <row r="44665" ht="12.75" hidden="1" customHeight="1" x14ac:dyDescent="0.2"/>
    <row r="44666" ht="12.75" hidden="1" customHeight="1" x14ac:dyDescent="0.2"/>
    <row r="44667" ht="12.75" hidden="1" customHeight="1" x14ac:dyDescent="0.2"/>
    <row r="44668" ht="12.75" hidden="1" customHeight="1" x14ac:dyDescent="0.2"/>
    <row r="44669" ht="12.75" hidden="1" customHeight="1" x14ac:dyDescent="0.2"/>
    <row r="44670" ht="12.75" hidden="1" customHeight="1" x14ac:dyDescent="0.2"/>
    <row r="44671" ht="12.75" hidden="1" customHeight="1" x14ac:dyDescent="0.2"/>
    <row r="44672" ht="12.75" hidden="1" customHeight="1" x14ac:dyDescent="0.2"/>
    <row r="44673" ht="12.75" hidden="1" customHeight="1" x14ac:dyDescent="0.2"/>
    <row r="44674" ht="12.75" hidden="1" customHeight="1" x14ac:dyDescent="0.2"/>
    <row r="44675" ht="12.75" hidden="1" customHeight="1" x14ac:dyDescent="0.2"/>
    <row r="44676" ht="12.75" hidden="1" customHeight="1" x14ac:dyDescent="0.2"/>
    <row r="44677" ht="12.75" hidden="1" customHeight="1" x14ac:dyDescent="0.2"/>
    <row r="44678" ht="12.75" hidden="1" customHeight="1" x14ac:dyDescent="0.2"/>
    <row r="44679" ht="12.75" hidden="1" customHeight="1" x14ac:dyDescent="0.2"/>
    <row r="44680" ht="12.75" hidden="1" customHeight="1" x14ac:dyDescent="0.2"/>
    <row r="44681" ht="12.75" hidden="1" customHeight="1" x14ac:dyDescent="0.2"/>
    <row r="44682" ht="12.75" hidden="1" customHeight="1" x14ac:dyDescent="0.2"/>
    <row r="44683" ht="12.75" hidden="1" customHeight="1" x14ac:dyDescent="0.2"/>
    <row r="44684" ht="12.75" hidden="1" customHeight="1" x14ac:dyDescent="0.2"/>
    <row r="44685" ht="12.75" hidden="1" customHeight="1" x14ac:dyDescent="0.2"/>
    <row r="44686" ht="12.75" hidden="1" customHeight="1" x14ac:dyDescent="0.2"/>
    <row r="44687" ht="12.75" hidden="1" customHeight="1" x14ac:dyDescent="0.2"/>
    <row r="44688" ht="12.75" hidden="1" customHeight="1" x14ac:dyDescent="0.2"/>
    <row r="44689" ht="12.75" hidden="1" customHeight="1" x14ac:dyDescent="0.2"/>
    <row r="44690" ht="12.75" hidden="1" customHeight="1" x14ac:dyDescent="0.2"/>
    <row r="44691" ht="12.75" hidden="1" customHeight="1" x14ac:dyDescent="0.2"/>
    <row r="44692" ht="12.75" hidden="1" customHeight="1" x14ac:dyDescent="0.2"/>
    <row r="44693" ht="12.75" hidden="1" customHeight="1" x14ac:dyDescent="0.2"/>
    <row r="44694" ht="12.75" hidden="1" customHeight="1" x14ac:dyDescent="0.2"/>
    <row r="44695" ht="12.75" hidden="1" customHeight="1" x14ac:dyDescent="0.2"/>
    <row r="44696" ht="12.75" hidden="1" customHeight="1" x14ac:dyDescent="0.2"/>
    <row r="44697" ht="12.75" hidden="1" customHeight="1" x14ac:dyDescent="0.2"/>
    <row r="44698" ht="12.75" hidden="1" customHeight="1" x14ac:dyDescent="0.2"/>
    <row r="44699" ht="12.75" hidden="1" customHeight="1" x14ac:dyDescent="0.2"/>
    <row r="44700" ht="12.75" hidden="1" customHeight="1" x14ac:dyDescent="0.2"/>
    <row r="44701" ht="12.75" hidden="1" customHeight="1" x14ac:dyDescent="0.2"/>
    <row r="44702" ht="12.75" hidden="1" customHeight="1" x14ac:dyDescent="0.2"/>
    <row r="44703" ht="12.75" hidden="1" customHeight="1" x14ac:dyDescent="0.2"/>
    <row r="44704" ht="12.75" hidden="1" customHeight="1" x14ac:dyDescent="0.2"/>
    <row r="44705" ht="12.75" hidden="1" customHeight="1" x14ac:dyDescent="0.2"/>
    <row r="44706" ht="12.75" hidden="1" customHeight="1" x14ac:dyDescent="0.2"/>
    <row r="44707" ht="12.75" hidden="1" customHeight="1" x14ac:dyDescent="0.2"/>
    <row r="44708" ht="12.75" hidden="1" customHeight="1" x14ac:dyDescent="0.2"/>
    <row r="44709" ht="12.75" hidden="1" customHeight="1" x14ac:dyDescent="0.2"/>
    <row r="44710" ht="12.75" hidden="1" customHeight="1" x14ac:dyDescent="0.2"/>
    <row r="44711" ht="12.75" hidden="1" customHeight="1" x14ac:dyDescent="0.2"/>
    <row r="44712" ht="12.75" hidden="1" customHeight="1" x14ac:dyDescent="0.2"/>
    <row r="44713" ht="12.75" hidden="1" customHeight="1" x14ac:dyDescent="0.2"/>
    <row r="44714" ht="12.75" hidden="1" customHeight="1" x14ac:dyDescent="0.2"/>
    <row r="44715" ht="12.75" hidden="1" customHeight="1" x14ac:dyDescent="0.2"/>
    <row r="44716" ht="12.75" hidden="1" customHeight="1" x14ac:dyDescent="0.2"/>
    <row r="44717" ht="12.75" hidden="1" customHeight="1" x14ac:dyDescent="0.2"/>
    <row r="44718" ht="12.75" hidden="1" customHeight="1" x14ac:dyDescent="0.2"/>
    <row r="44719" ht="12.75" hidden="1" customHeight="1" x14ac:dyDescent="0.2"/>
    <row r="44720" ht="12.75" hidden="1" customHeight="1" x14ac:dyDescent="0.2"/>
    <row r="44721" ht="12.75" hidden="1" customHeight="1" x14ac:dyDescent="0.2"/>
    <row r="44722" ht="12.75" hidden="1" customHeight="1" x14ac:dyDescent="0.2"/>
    <row r="44723" ht="12.75" hidden="1" customHeight="1" x14ac:dyDescent="0.2"/>
    <row r="44724" ht="12.75" hidden="1" customHeight="1" x14ac:dyDescent="0.2"/>
    <row r="44725" ht="12.75" hidden="1" customHeight="1" x14ac:dyDescent="0.2"/>
    <row r="44726" ht="12.75" hidden="1" customHeight="1" x14ac:dyDescent="0.2"/>
    <row r="44727" ht="12.75" hidden="1" customHeight="1" x14ac:dyDescent="0.2"/>
    <row r="44728" ht="12.75" hidden="1" customHeight="1" x14ac:dyDescent="0.2"/>
    <row r="44729" ht="12.75" hidden="1" customHeight="1" x14ac:dyDescent="0.2"/>
    <row r="44730" ht="12.75" hidden="1" customHeight="1" x14ac:dyDescent="0.2"/>
    <row r="44731" ht="12.75" hidden="1" customHeight="1" x14ac:dyDescent="0.2"/>
    <row r="44732" ht="12.75" hidden="1" customHeight="1" x14ac:dyDescent="0.2"/>
    <row r="44733" ht="12.75" hidden="1" customHeight="1" x14ac:dyDescent="0.2"/>
    <row r="44734" ht="12.75" hidden="1" customHeight="1" x14ac:dyDescent="0.2"/>
    <row r="44735" ht="12.75" hidden="1" customHeight="1" x14ac:dyDescent="0.2"/>
    <row r="44736" ht="12.75" hidden="1" customHeight="1" x14ac:dyDescent="0.2"/>
    <row r="44737" ht="12.75" hidden="1" customHeight="1" x14ac:dyDescent="0.2"/>
    <row r="44738" ht="12.75" hidden="1" customHeight="1" x14ac:dyDescent="0.2"/>
    <row r="44739" ht="12.75" hidden="1" customHeight="1" x14ac:dyDescent="0.2"/>
    <row r="44740" ht="12.75" hidden="1" customHeight="1" x14ac:dyDescent="0.2"/>
    <row r="44741" ht="12.75" hidden="1" customHeight="1" x14ac:dyDescent="0.2"/>
    <row r="44742" ht="12.75" hidden="1" customHeight="1" x14ac:dyDescent="0.2"/>
    <row r="44743" ht="12.75" hidden="1" customHeight="1" x14ac:dyDescent="0.2"/>
    <row r="44744" ht="12.75" hidden="1" customHeight="1" x14ac:dyDescent="0.2"/>
    <row r="44745" ht="12.75" hidden="1" customHeight="1" x14ac:dyDescent="0.2"/>
    <row r="44746" ht="12.75" hidden="1" customHeight="1" x14ac:dyDescent="0.2"/>
    <row r="44747" ht="12.75" hidden="1" customHeight="1" x14ac:dyDescent="0.2"/>
    <row r="44748" ht="12.75" hidden="1" customHeight="1" x14ac:dyDescent="0.2"/>
    <row r="44749" ht="12.75" hidden="1" customHeight="1" x14ac:dyDescent="0.2"/>
    <row r="44750" ht="12.75" hidden="1" customHeight="1" x14ac:dyDescent="0.2"/>
    <row r="44751" ht="12.75" hidden="1" customHeight="1" x14ac:dyDescent="0.2"/>
    <row r="44752" ht="12.75" hidden="1" customHeight="1" x14ac:dyDescent="0.2"/>
    <row r="44753" ht="12.75" hidden="1" customHeight="1" x14ac:dyDescent="0.2"/>
    <row r="44754" ht="12.75" hidden="1" customHeight="1" x14ac:dyDescent="0.2"/>
    <row r="44755" ht="12.75" hidden="1" customHeight="1" x14ac:dyDescent="0.2"/>
    <row r="44756" ht="12.75" hidden="1" customHeight="1" x14ac:dyDescent="0.2"/>
    <row r="44757" ht="12.75" hidden="1" customHeight="1" x14ac:dyDescent="0.2"/>
    <row r="44758" ht="12.75" hidden="1" customHeight="1" x14ac:dyDescent="0.2"/>
    <row r="44759" ht="12.75" hidden="1" customHeight="1" x14ac:dyDescent="0.2"/>
    <row r="44760" ht="12.75" hidden="1" customHeight="1" x14ac:dyDescent="0.2"/>
    <row r="44761" ht="12.75" hidden="1" customHeight="1" x14ac:dyDescent="0.2"/>
    <row r="44762" ht="12.75" hidden="1" customHeight="1" x14ac:dyDescent="0.2"/>
    <row r="44763" ht="12.75" hidden="1" customHeight="1" x14ac:dyDescent="0.2"/>
    <row r="44764" ht="12.75" hidden="1" customHeight="1" x14ac:dyDescent="0.2"/>
    <row r="44765" ht="12.75" hidden="1" customHeight="1" x14ac:dyDescent="0.2"/>
    <row r="44766" ht="12.75" hidden="1" customHeight="1" x14ac:dyDescent="0.2"/>
    <row r="44767" ht="12.75" hidden="1" customHeight="1" x14ac:dyDescent="0.2"/>
    <row r="44768" ht="12.75" hidden="1" customHeight="1" x14ac:dyDescent="0.2"/>
    <row r="44769" ht="12.75" hidden="1" customHeight="1" x14ac:dyDescent="0.2"/>
    <row r="44770" ht="12.75" hidden="1" customHeight="1" x14ac:dyDescent="0.2"/>
    <row r="44771" ht="12.75" hidden="1" customHeight="1" x14ac:dyDescent="0.2"/>
    <row r="44772" ht="12.75" hidden="1" customHeight="1" x14ac:dyDescent="0.2"/>
    <row r="44773" ht="12.75" hidden="1" customHeight="1" x14ac:dyDescent="0.2"/>
    <row r="44774" ht="12.75" hidden="1" customHeight="1" x14ac:dyDescent="0.2"/>
    <row r="44775" ht="12.75" hidden="1" customHeight="1" x14ac:dyDescent="0.2"/>
    <row r="44776" ht="12.75" hidden="1" customHeight="1" x14ac:dyDescent="0.2"/>
    <row r="44777" ht="12.75" hidden="1" customHeight="1" x14ac:dyDescent="0.2"/>
    <row r="44778" ht="12.75" hidden="1" customHeight="1" x14ac:dyDescent="0.2"/>
    <row r="44779" ht="12.75" hidden="1" customHeight="1" x14ac:dyDescent="0.2"/>
    <row r="44780" ht="12.75" hidden="1" customHeight="1" x14ac:dyDescent="0.2"/>
    <row r="44781" ht="12.75" hidden="1" customHeight="1" x14ac:dyDescent="0.2"/>
    <row r="44782" ht="12.75" hidden="1" customHeight="1" x14ac:dyDescent="0.2"/>
    <row r="44783" ht="12.75" hidden="1" customHeight="1" x14ac:dyDescent="0.2"/>
    <row r="44784" ht="12.75" hidden="1" customHeight="1" x14ac:dyDescent="0.2"/>
    <row r="44785" ht="12.75" hidden="1" customHeight="1" x14ac:dyDescent="0.2"/>
    <row r="44786" ht="12.75" hidden="1" customHeight="1" x14ac:dyDescent="0.2"/>
    <row r="44787" ht="12.75" hidden="1" customHeight="1" x14ac:dyDescent="0.2"/>
    <row r="44788" ht="12.75" hidden="1" customHeight="1" x14ac:dyDescent="0.2"/>
    <row r="44789" ht="12.75" hidden="1" customHeight="1" x14ac:dyDescent="0.2"/>
    <row r="44790" ht="12.75" hidden="1" customHeight="1" x14ac:dyDescent="0.2"/>
    <row r="44791" ht="12.75" hidden="1" customHeight="1" x14ac:dyDescent="0.2"/>
    <row r="44792" ht="12.75" hidden="1" customHeight="1" x14ac:dyDescent="0.2"/>
    <row r="44793" ht="12.75" hidden="1" customHeight="1" x14ac:dyDescent="0.2"/>
    <row r="44794" ht="12.75" hidden="1" customHeight="1" x14ac:dyDescent="0.2"/>
    <row r="44795" ht="12.75" hidden="1" customHeight="1" x14ac:dyDescent="0.2"/>
    <row r="44796" ht="12.75" hidden="1" customHeight="1" x14ac:dyDescent="0.2"/>
    <row r="44797" ht="12.75" hidden="1" customHeight="1" x14ac:dyDescent="0.2"/>
    <row r="44798" ht="12.75" hidden="1" customHeight="1" x14ac:dyDescent="0.2"/>
    <row r="44799" ht="12.75" hidden="1" customHeight="1" x14ac:dyDescent="0.2"/>
    <row r="44800" ht="12.75" hidden="1" customHeight="1" x14ac:dyDescent="0.2"/>
    <row r="44801" ht="12.75" hidden="1" customHeight="1" x14ac:dyDescent="0.2"/>
    <row r="44802" ht="12.75" hidden="1" customHeight="1" x14ac:dyDescent="0.2"/>
    <row r="44803" ht="12.75" hidden="1" customHeight="1" x14ac:dyDescent="0.2"/>
    <row r="44804" ht="12.75" hidden="1" customHeight="1" x14ac:dyDescent="0.2"/>
    <row r="44805" ht="12.75" hidden="1" customHeight="1" x14ac:dyDescent="0.2"/>
    <row r="44806" ht="12.75" hidden="1" customHeight="1" x14ac:dyDescent="0.2"/>
    <row r="44807" ht="12.75" hidden="1" customHeight="1" x14ac:dyDescent="0.2"/>
    <row r="44808" ht="12.75" hidden="1" customHeight="1" x14ac:dyDescent="0.2"/>
    <row r="44809" ht="12.75" hidden="1" customHeight="1" x14ac:dyDescent="0.2"/>
    <row r="44810" ht="12.75" hidden="1" customHeight="1" x14ac:dyDescent="0.2"/>
    <row r="44811" ht="12.75" hidden="1" customHeight="1" x14ac:dyDescent="0.2"/>
    <row r="44812" ht="12.75" hidden="1" customHeight="1" x14ac:dyDescent="0.2"/>
    <row r="44813" ht="12.75" hidden="1" customHeight="1" x14ac:dyDescent="0.2"/>
    <row r="44814" ht="12.75" hidden="1" customHeight="1" x14ac:dyDescent="0.2"/>
    <row r="44815" ht="12.75" hidden="1" customHeight="1" x14ac:dyDescent="0.2"/>
    <row r="44816" ht="12.75" hidden="1" customHeight="1" x14ac:dyDescent="0.2"/>
    <row r="44817" ht="12.75" hidden="1" customHeight="1" x14ac:dyDescent="0.2"/>
    <row r="44818" ht="12.75" hidden="1" customHeight="1" x14ac:dyDescent="0.2"/>
    <row r="44819" ht="12.75" hidden="1" customHeight="1" x14ac:dyDescent="0.2"/>
    <row r="44820" ht="12.75" hidden="1" customHeight="1" x14ac:dyDescent="0.2"/>
    <row r="44821" ht="12.75" hidden="1" customHeight="1" x14ac:dyDescent="0.2"/>
    <row r="44822" ht="12.75" hidden="1" customHeight="1" x14ac:dyDescent="0.2"/>
    <row r="44823" ht="12.75" hidden="1" customHeight="1" x14ac:dyDescent="0.2"/>
    <row r="44824" ht="12.75" hidden="1" customHeight="1" x14ac:dyDescent="0.2"/>
    <row r="44825" ht="12.75" hidden="1" customHeight="1" x14ac:dyDescent="0.2"/>
    <row r="44826" ht="12.75" hidden="1" customHeight="1" x14ac:dyDescent="0.2"/>
    <row r="44827" ht="12.75" hidden="1" customHeight="1" x14ac:dyDescent="0.2"/>
    <row r="44828" ht="12.75" hidden="1" customHeight="1" x14ac:dyDescent="0.2"/>
    <row r="44829" ht="12.75" hidden="1" customHeight="1" x14ac:dyDescent="0.2"/>
    <row r="44830" ht="12.75" hidden="1" customHeight="1" x14ac:dyDescent="0.2"/>
    <row r="44831" ht="12.75" hidden="1" customHeight="1" x14ac:dyDescent="0.2"/>
    <row r="44832" ht="12.75" hidden="1" customHeight="1" x14ac:dyDescent="0.2"/>
    <row r="44833" ht="12.75" hidden="1" customHeight="1" x14ac:dyDescent="0.2"/>
    <row r="44834" ht="12.75" hidden="1" customHeight="1" x14ac:dyDescent="0.2"/>
    <row r="44835" ht="12.75" hidden="1" customHeight="1" x14ac:dyDescent="0.2"/>
    <row r="44836" ht="12.75" hidden="1" customHeight="1" x14ac:dyDescent="0.2"/>
    <row r="44837" ht="12.75" hidden="1" customHeight="1" x14ac:dyDescent="0.2"/>
    <row r="44838" ht="12.75" hidden="1" customHeight="1" x14ac:dyDescent="0.2"/>
    <row r="44839" ht="12.75" hidden="1" customHeight="1" x14ac:dyDescent="0.2"/>
    <row r="44840" ht="12.75" hidden="1" customHeight="1" x14ac:dyDescent="0.2"/>
    <row r="44841" ht="12.75" hidden="1" customHeight="1" x14ac:dyDescent="0.2"/>
    <row r="44842" ht="12.75" hidden="1" customHeight="1" x14ac:dyDescent="0.2"/>
    <row r="44843" ht="12.75" hidden="1" customHeight="1" x14ac:dyDescent="0.2"/>
    <row r="44844" ht="12.75" hidden="1" customHeight="1" x14ac:dyDescent="0.2"/>
    <row r="44845" ht="12.75" hidden="1" customHeight="1" x14ac:dyDescent="0.2"/>
    <row r="44846" ht="12.75" hidden="1" customHeight="1" x14ac:dyDescent="0.2"/>
    <row r="44847" ht="12.75" hidden="1" customHeight="1" x14ac:dyDescent="0.2"/>
    <row r="44848" ht="12.75" hidden="1" customHeight="1" x14ac:dyDescent="0.2"/>
    <row r="44849" ht="12.75" hidden="1" customHeight="1" x14ac:dyDescent="0.2"/>
    <row r="44850" ht="12.75" hidden="1" customHeight="1" x14ac:dyDescent="0.2"/>
    <row r="44851" ht="12.75" hidden="1" customHeight="1" x14ac:dyDescent="0.2"/>
    <row r="44852" ht="12.75" hidden="1" customHeight="1" x14ac:dyDescent="0.2"/>
    <row r="44853" ht="12.75" hidden="1" customHeight="1" x14ac:dyDescent="0.2"/>
    <row r="44854" ht="12.75" hidden="1" customHeight="1" x14ac:dyDescent="0.2"/>
    <row r="44855" ht="12.75" hidden="1" customHeight="1" x14ac:dyDescent="0.2"/>
    <row r="44856" ht="12.75" hidden="1" customHeight="1" x14ac:dyDescent="0.2"/>
    <row r="44857" ht="12.75" hidden="1" customHeight="1" x14ac:dyDescent="0.2"/>
    <row r="44858" ht="12.75" hidden="1" customHeight="1" x14ac:dyDescent="0.2"/>
    <row r="44859" ht="12.75" hidden="1" customHeight="1" x14ac:dyDescent="0.2"/>
    <row r="44860" ht="12.75" hidden="1" customHeight="1" x14ac:dyDescent="0.2"/>
    <row r="44861" ht="12.75" hidden="1" customHeight="1" x14ac:dyDescent="0.2"/>
    <row r="44862" ht="12.75" hidden="1" customHeight="1" x14ac:dyDescent="0.2"/>
    <row r="44863" ht="12.75" hidden="1" customHeight="1" x14ac:dyDescent="0.2"/>
    <row r="44864" ht="12.75" hidden="1" customHeight="1" x14ac:dyDescent="0.2"/>
    <row r="44865" ht="12.75" hidden="1" customHeight="1" x14ac:dyDescent="0.2"/>
    <row r="44866" ht="12.75" hidden="1" customHeight="1" x14ac:dyDescent="0.2"/>
    <row r="44867" ht="12.75" hidden="1" customHeight="1" x14ac:dyDescent="0.2"/>
    <row r="44868" ht="12.75" hidden="1" customHeight="1" x14ac:dyDescent="0.2"/>
    <row r="44869" ht="12.75" hidden="1" customHeight="1" x14ac:dyDescent="0.2"/>
    <row r="44870" ht="12.75" hidden="1" customHeight="1" x14ac:dyDescent="0.2"/>
    <row r="44871" ht="12.75" hidden="1" customHeight="1" x14ac:dyDescent="0.2"/>
    <row r="44872" ht="12.75" hidden="1" customHeight="1" x14ac:dyDescent="0.2"/>
    <row r="44873" ht="12.75" hidden="1" customHeight="1" x14ac:dyDescent="0.2"/>
    <row r="44874" ht="12.75" hidden="1" customHeight="1" x14ac:dyDescent="0.2"/>
    <row r="44875" ht="12.75" hidden="1" customHeight="1" x14ac:dyDescent="0.2"/>
    <row r="44876" ht="12.75" hidden="1" customHeight="1" x14ac:dyDescent="0.2"/>
    <row r="44877" ht="12.75" hidden="1" customHeight="1" x14ac:dyDescent="0.2"/>
    <row r="44878" ht="12.75" hidden="1" customHeight="1" x14ac:dyDescent="0.2"/>
    <row r="44879" ht="12.75" hidden="1" customHeight="1" x14ac:dyDescent="0.2"/>
    <row r="44880" ht="12.75" hidden="1" customHeight="1" x14ac:dyDescent="0.2"/>
    <row r="44881" ht="12.75" hidden="1" customHeight="1" x14ac:dyDescent="0.2"/>
    <row r="44882" ht="12.75" hidden="1" customHeight="1" x14ac:dyDescent="0.2"/>
    <row r="44883" ht="12.75" hidden="1" customHeight="1" x14ac:dyDescent="0.2"/>
    <row r="44884" ht="12.75" hidden="1" customHeight="1" x14ac:dyDescent="0.2"/>
    <row r="44885" ht="12.75" hidden="1" customHeight="1" x14ac:dyDescent="0.2"/>
    <row r="44886" ht="12.75" hidden="1" customHeight="1" x14ac:dyDescent="0.2"/>
    <row r="44887" ht="12.75" hidden="1" customHeight="1" x14ac:dyDescent="0.2"/>
    <row r="44888" ht="12.75" hidden="1" customHeight="1" x14ac:dyDescent="0.2"/>
    <row r="44889" ht="12.75" hidden="1" customHeight="1" x14ac:dyDescent="0.2"/>
    <row r="44890" ht="12.75" hidden="1" customHeight="1" x14ac:dyDescent="0.2"/>
    <row r="44891" ht="12.75" hidden="1" customHeight="1" x14ac:dyDescent="0.2"/>
    <row r="44892" ht="12.75" hidden="1" customHeight="1" x14ac:dyDescent="0.2"/>
    <row r="44893" ht="12.75" hidden="1" customHeight="1" x14ac:dyDescent="0.2"/>
    <row r="44894" ht="12.75" hidden="1" customHeight="1" x14ac:dyDescent="0.2"/>
    <row r="44895" ht="12.75" hidden="1" customHeight="1" x14ac:dyDescent="0.2"/>
    <row r="44896" ht="12.75" hidden="1" customHeight="1" x14ac:dyDescent="0.2"/>
    <row r="44897" ht="12.75" hidden="1" customHeight="1" x14ac:dyDescent="0.2"/>
    <row r="44898" ht="12.75" hidden="1" customHeight="1" x14ac:dyDescent="0.2"/>
    <row r="44899" ht="12.75" hidden="1" customHeight="1" x14ac:dyDescent="0.2"/>
    <row r="44900" ht="12.75" hidden="1" customHeight="1" x14ac:dyDescent="0.2"/>
    <row r="44901" ht="12.75" hidden="1" customHeight="1" x14ac:dyDescent="0.2"/>
    <row r="44902" ht="12.75" hidden="1" customHeight="1" x14ac:dyDescent="0.2"/>
    <row r="44903" ht="12.75" hidden="1" customHeight="1" x14ac:dyDescent="0.2"/>
    <row r="44904" ht="12.75" hidden="1" customHeight="1" x14ac:dyDescent="0.2"/>
    <row r="44905" ht="12.75" hidden="1" customHeight="1" x14ac:dyDescent="0.2"/>
    <row r="44906" ht="12.75" hidden="1" customHeight="1" x14ac:dyDescent="0.2"/>
    <row r="44907" ht="12.75" hidden="1" customHeight="1" x14ac:dyDescent="0.2"/>
    <row r="44908" ht="12.75" hidden="1" customHeight="1" x14ac:dyDescent="0.2"/>
    <row r="44909" ht="12.75" hidden="1" customHeight="1" x14ac:dyDescent="0.2"/>
    <row r="44910" ht="12.75" hidden="1" customHeight="1" x14ac:dyDescent="0.2"/>
    <row r="44911" ht="12.75" hidden="1" customHeight="1" x14ac:dyDescent="0.2"/>
    <row r="44912" ht="12.75" hidden="1" customHeight="1" x14ac:dyDescent="0.2"/>
    <row r="44913" ht="12.75" hidden="1" customHeight="1" x14ac:dyDescent="0.2"/>
    <row r="44914" ht="12.75" hidden="1" customHeight="1" x14ac:dyDescent="0.2"/>
    <row r="44915" ht="12.75" hidden="1" customHeight="1" x14ac:dyDescent="0.2"/>
    <row r="44916" ht="12.75" hidden="1" customHeight="1" x14ac:dyDescent="0.2"/>
    <row r="44917" ht="12.75" hidden="1" customHeight="1" x14ac:dyDescent="0.2"/>
    <row r="44918" ht="12.75" hidden="1" customHeight="1" x14ac:dyDescent="0.2"/>
    <row r="44919" ht="12.75" hidden="1" customHeight="1" x14ac:dyDescent="0.2"/>
    <row r="44920" ht="12.75" hidden="1" customHeight="1" x14ac:dyDescent="0.2"/>
    <row r="44921" ht="12.75" hidden="1" customHeight="1" x14ac:dyDescent="0.2"/>
    <row r="44922" ht="12.75" hidden="1" customHeight="1" x14ac:dyDescent="0.2"/>
    <row r="44923" ht="12.75" hidden="1" customHeight="1" x14ac:dyDescent="0.2"/>
    <row r="44924" ht="12.75" hidden="1" customHeight="1" x14ac:dyDescent="0.2"/>
    <row r="44925" ht="12.75" hidden="1" customHeight="1" x14ac:dyDescent="0.2"/>
    <row r="44926" ht="12.75" hidden="1" customHeight="1" x14ac:dyDescent="0.2"/>
    <row r="44927" ht="12.75" hidden="1" customHeight="1" x14ac:dyDescent="0.2"/>
    <row r="44928" ht="12.75" hidden="1" customHeight="1" x14ac:dyDescent="0.2"/>
    <row r="44929" ht="12.75" hidden="1" customHeight="1" x14ac:dyDescent="0.2"/>
    <row r="44930" ht="12.75" hidden="1" customHeight="1" x14ac:dyDescent="0.2"/>
    <row r="44931" ht="12.75" hidden="1" customHeight="1" x14ac:dyDescent="0.2"/>
    <row r="44932" ht="12.75" hidden="1" customHeight="1" x14ac:dyDescent="0.2"/>
    <row r="44933" ht="12.75" hidden="1" customHeight="1" x14ac:dyDescent="0.2"/>
    <row r="44934" ht="12.75" hidden="1" customHeight="1" x14ac:dyDescent="0.2"/>
    <row r="44935" ht="12.75" hidden="1" customHeight="1" x14ac:dyDescent="0.2"/>
    <row r="44936" ht="12.75" hidden="1" customHeight="1" x14ac:dyDescent="0.2"/>
    <row r="44937" ht="12.75" hidden="1" customHeight="1" x14ac:dyDescent="0.2"/>
    <row r="44938" ht="12.75" hidden="1" customHeight="1" x14ac:dyDescent="0.2"/>
    <row r="44939" ht="12.75" hidden="1" customHeight="1" x14ac:dyDescent="0.2"/>
    <row r="44940" ht="12.75" hidden="1" customHeight="1" x14ac:dyDescent="0.2"/>
    <row r="44941" ht="12.75" hidden="1" customHeight="1" x14ac:dyDescent="0.2"/>
    <row r="44942" ht="12.75" hidden="1" customHeight="1" x14ac:dyDescent="0.2"/>
    <row r="44943" ht="12.75" hidden="1" customHeight="1" x14ac:dyDescent="0.2"/>
    <row r="44944" ht="12.75" hidden="1" customHeight="1" x14ac:dyDescent="0.2"/>
    <row r="44945" ht="12.75" hidden="1" customHeight="1" x14ac:dyDescent="0.2"/>
    <row r="44946" ht="12.75" hidden="1" customHeight="1" x14ac:dyDescent="0.2"/>
    <row r="44947" ht="12.75" hidden="1" customHeight="1" x14ac:dyDescent="0.2"/>
    <row r="44948" ht="12.75" hidden="1" customHeight="1" x14ac:dyDescent="0.2"/>
    <row r="44949" ht="12.75" hidden="1" customHeight="1" x14ac:dyDescent="0.2"/>
    <row r="44950" ht="12.75" hidden="1" customHeight="1" x14ac:dyDescent="0.2"/>
    <row r="44951" ht="12.75" hidden="1" customHeight="1" x14ac:dyDescent="0.2"/>
    <row r="44952" ht="12.75" hidden="1" customHeight="1" x14ac:dyDescent="0.2"/>
    <row r="44953" ht="12.75" hidden="1" customHeight="1" x14ac:dyDescent="0.2"/>
    <row r="44954" ht="12.75" hidden="1" customHeight="1" x14ac:dyDescent="0.2"/>
    <row r="44955" ht="12.75" hidden="1" customHeight="1" x14ac:dyDescent="0.2"/>
    <row r="44956" ht="12.75" hidden="1" customHeight="1" x14ac:dyDescent="0.2"/>
    <row r="44957" ht="12.75" hidden="1" customHeight="1" x14ac:dyDescent="0.2"/>
    <row r="44958" ht="12.75" hidden="1" customHeight="1" x14ac:dyDescent="0.2"/>
    <row r="44959" ht="12.75" hidden="1" customHeight="1" x14ac:dyDescent="0.2"/>
    <row r="44960" ht="12.75" hidden="1" customHeight="1" x14ac:dyDescent="0.2"/>
    <row r="44961" ht="12.75" hidden="1" customHeight="1" x14ac:dyDescent="0.2"/>
    <row r="44962" ht="12.75" hidden="1" customHeight="1" x14ac:dyDescent="0.2"/>
    <row r="44963" ht="12.75" hidden="1" customHeight="1" x14ac:dyDescent="0.2"/>
    <row r="44964" ht="12.75" hidden="1" customHeight="1" x14ac:dyDescent="0.2"/>
    <row r="44965" ht="12.75" hidden="1" customHeight="1" x14ac:dyDescent="0.2"/>
    <row r="44966" ht="12.75" hidden="1" customHeight="1" x14ac:dyDescent="0.2"/>
    <row r="44967" ht="12.75" hidden="1" customHeight="1" x14ac:dyDescent="0.2"/>
    <row r="44968" ht="12.75" hidden="1" customHeight="1" x14ac:dyDescent="0.2"/>
    <row r="44969" ht="12.75" hidden="1" customHeight="1" x14ac:dyDescent="0.2"/>
    <row r="44970" ht="12.75" hidden="1" customHeight="1" x14ac:dyDescent="0.2"/>
    <row r="44971" ht="12.75" hidden="1" customHeight="1" x14ac:dyDescent="0.2"/>
    <row r="44972" ht="12.75" hidden="1" customHeight="1" x14ac:dyDescent="0.2"/>
    <row r="44973" ht="12.75" hidden="1" customHeight="1" x14ac:dyDescent="0.2"/>
    <row r="44974" ht="12.75" hidden="1" customHeight="1" x14ac:dyDescent="0.2"/>
    <row r="44975" ht="12.75" hidden="1" customHeight="1" x14ac:dyDescent="0.2"/>
    <row r="44976" ht="12.75" hidden="1" customHeight="1" x14ac:dyDescent="0.2"/>
    <row r="44977" ht="12.75" hidden="1" customHeight="1" x14ac:dyDescent="0.2"/>
    <row r="44978" ht="12.75" hidden="1" customHeight="1" x14ac:dyDescent="0.2"/>
    <row r="44979" ht="12.75" hidden="1" customHeight="1" x14ac:dyDescent="0.2"/>
    <row r="44980" ht="12.75" hidden="1" customHeight="1" x14ac:dyDescent="0.2"/>
    <row r="44981" ht="12.75" hidden="1" customHeight="1" x14ac:dyDescent="0.2"/>
    <row r="44982" ht="12.75" hidden="1" customHeight="1" x14ac:dyDescent="0.2"/>
    <row r="44983" ht="12.75" hidden="1" customHeight="1" x14ac:dyDescent="0.2"/>
    <row r="44984" ht="12.75" hidden="1" customHeight="1" x14ac:dyDescent="0.2"/>
    <row r="44985" ht="12.75" hidden="1" customHeight="1" x14ac:dyDescent="0.2"/>
    <row r="44986" ht="12.75" hidden="1" customHeight="1" x14ac:dyDescent="0.2"/>
    <row r="44987" ht="12.75" hidden="1" customHeight="1" x14ac:dyDescent="0.2"/>
    <row r="44988" ht="12.75" hidden="1" customHeight="1" x14ac:dyDescent="0.2"/>
    <row r="44989" ht="12.75" hidden="1" customHeight="1" x14ac:dyDescent="0.2"/>
    <row r="44990" ht="12.75" hidden="1" customHeight="1" x14ac:dyDescent="0.2"/>
    <row r="44991" ht="12.75" hidden="1" customHeight="1" x14ac:dyDescent="0.2"/>
    <row r="44992" ht="12.75" hidden="1" customHeight="1" x14ac:dyDescent="0.2"/>
    <row r="44993" ht="12.75" hidden="1" customHeight="1" x14ac:dyDescent="0.2"/>
    <row r="44994" ht="12.75" hidden="1" customHeight="1" x14ac:dyDescent="0.2"/>
    <row r="44995" ht="12.75" hidden="1" customHeight="1" x14ac:dyDescent="0.2"/>
    <row r="44996" ht="12.75" hidden="1" customHeight="1" x14ac:dyDescent="0.2"/>
    <row r="44997" ht="12.75" hidden="1" customHeight="1" x14ac:dyDescent="0.2"/>
    <row r="44998" ht="12.75" hidden="1" customHeight="1" x14ac:dyDescent="0.2"/>
    <row r="44999" ht="12.75" hidden="1" customHeight="1" x14ac:dyDescent="0.2"/>
    <row r="45000" ht="12.75" hidden="1" customHeight="1" x14ac:dyDescent="0.2"/>
    <row r="45001" ht="12.75" hidden="1" customHeight="1" x14ac:dyDescent="0.2"/>
    <row r="45002" ht="12.75" hidden="1" customHeight="1" x14ac:dyDescent="0.2"/>
    <row r="45003" ht="12.75" hidden="1" customHeight="1" x14ac:dyDescent="0.2"/>
    <row r="45004" ht="12.75" hidden="1" customHeight="1" x14ac:dyDescent="0.2"/>
    <row r="45005" ht="12.75" hidden="1" customHeight="1" x14ac:dyDescent="0.2"/>
    <row r="45006" ht="12.75" hidden="1" customHeight="1" x14ac:dyDescent="0.2"/>
    <row r="45007" ht="12.75" hidden="1" customHeight="1" x14ac:dyDescent="0.2"/>
    <row r="45008" ht="12.75" hidden="1" customHeight="1" x14ac:dyDescent="0.2"/>
    <row r="45009" ht="12.75" hidden="1" customHeight="1" x14ac:dyDescent="0.2"/>
    <row r="45010" ht="12.75" hidden="1" customHeight="1" x14ac:dyDescent="0.2"/>
    <row r="45011" ht="12.75" hidden="1" customHeight="1" x14ac:dyDescent="0.2"/>
    <row r="45012" ht="12.75" hidden="1" customHeight="1" x14ac:dyDescent="0.2"/>
    <row r="45013" ht="12.75" hidden="1" customHeight="1" x14ac:dyDescent="0.2"/>
    <row r="45014" ht="12.75" hidden="1" customHeight="1" x14ac:dyDescent="0.2"/>
    <row r="45015" ht="12.75" hidden="1" customHeight="1" x14ac:dyDescent="0.2"/>
    <row r="45016" ht="12.75" hidden="1" customHeight="1" x14ac:dyDescent="0.2"/>
    <row r="45017" ht="12.75" hidden="1" customHeight="1" x14ac:dyDescent="0.2"/>
    <row r="45018" ht="12.75" hidden="1" customHeight="1" x14ac:dyDescent="0.2"/>
    <row r="45019" ht="12.75" hidden="1" customHeight="1" x14ac:dyDescent="0.2"/>
    <row r="45020" ht="12.75" hidden="1" customHeight="1" x14ac:dyDescent="0.2"/>
    <row r="45021" ht="12.75" hidden="1" customHeight="1" x14ac:dyDescent="0.2"/>
    <row r="45022" ht="12.75" hidden="1" customHeight="1" x14ac:dyDescent="0.2"/>
    <row r="45023" ht="12.75" hidden="1" customHeight="1" x14ac:dyDescent="0.2"/>
    <row r="45024" ht="12.75" hidden="1" customHeight="1" x14ac:dyDescent="0.2"/>
    <row r="45025" ht="12.75" hidden="1" customHeight="1" x14ac:dyDescent="0.2"/>
    <row r="45026" ht="12.75" hidden="1" customHeight="1" x14ac:dyDescent="0.2"/>
    <row r="45027" ht="12.75" hidden="1" customHeight="1" x14ac:dyDescent="0.2"/>
    <row r="45028" ht="12.75" hidden="1" customHeight="1" x14ac:dyDescent="0.2"/>
    <row r="45029" ht="12.75" hidden="1" customHeight="1" x14ac:dyDescent="0.2"/>
    <row r="45030" ht="12.75" hidden="1" customHeight="1" x14ac:dyDescent="0.2"/>
    <row r="45031" ht="12.75" hidden="1" customHeight="1" x14ac:dyDescent="0.2"/>
    <row r="45032" ht="12.75" hidden="1" customHeight="1" x14ac:dyDescent="0.2"/>
    <row r="45033" ht="12.75" hidden="1" customHeight="1" x14ac:dyDescent="0.2"/>
    <row r="45034" ht="12.75" hidden="1" customHeight="1" x14ac:dyDescent="0.2"/>
    <row r="45035" ht="12.75" hidden="1" customHeight="1" x14ac:dyDescent="0.2"/>
    <row r="45036" ht="12.75" hidden="1" customHeight="1" x14ac:dyDescent="0.2"/>
    <row r="45037" ht="12.75" hidden="1" customHeight="1" x14ac:dyDescent="0.2"/>
    <row r="45038" ht="12.75" hidden="1" customHeight="1" x14ac:dyDescent="0.2"/>
    <row r="45039" ht="12.75" hidden="1" customHeight="1" x14ac:dyDescent="0.2"/>
    <row r="45040" ht="12.75" hidden="1" customHeight="1" x14ac:dyDescent="0.2"/>
    <row r="45041" ht="12.75" hidden="1" customHeight="1" x14ac:dyDescent="0.2"/>
    <row r="45042" ht="12.75" hidden="1" customHeight="1" x14ac:dyDescent="0.2"/>
    <row r="45043" ht="12.75" hidden="1" customHeight="1" x14ac:dyDescent="0.2"/>
    <row r="45044" ht="12.75" hidden="1" customHeight="1" x14ac:dyDescent="0.2"/>
    <row r="45045" ht="12.75" hidden="1" customHeight="1" x14ac:dyDescent="0.2"/>
    <row r="45046" ht="12.75" hidden="1" customHeight="1" x14ac:dyDescent="0.2"/>
    <row r="45047" ht="12.75" hidden="1" customHeight="1" x14ac:dyDescent="0.2"/>
    <row r="45048" ht="12.75" hidden="1" customHeight="1" x14ac:dyDescent="0.2"/>
    <row r="45049" ht="12.75" hidden="1" customHeight="1" x14ac:dyDescent="0.2"/>
    <row r="45050" ht="12.75" hidden="1" customHeight="1" x14ac:dyDescent="0.2"/>
    <row r="45051" ht="12.75" hidden="1" customHeight="1" x14ac:dyDescent="0.2"/>
    <row r="45052" ht="12.75" hidden="1" customHeight="1" x14ac:dyDescent="0.2"/>
    <row r="45053" ht="12.75" hidden="1" customHeight="1" x14ac:dyDescent="0.2"/>
    <row r="45054" ht="12.75" hidden="1" customHeight="1" x14ac:dyDescent="0.2"/>
    <row r="45055" ht="12.75" hidden="1" customHeight="1" x14ac:dyDescent="0.2"/>
    <row r="45056" ht="12.75" hidden="1" customHeight="1" x14ac:dyDescent="0.2"/>
    <row r="45057" ht="12.75" hidden="1" customHeight="1" x14ac:dyDescent="0.2"/>
    <row r="45058" ht="12.75" hidden="1" customHeight="1" x14ac:dyDescent="0.2"/>
    <row r="45059" ht="12.75" hidden="1" customHeight="1" x14ac:dyDescent="0.2"/>
    <row r="45060" ht="12.75" hidden="1" customHeight="1" x14ac:dyDescent="0.2"/>
    <row r="45061" ht="12.75" hidden="1" customHeight="1" x14ac:dyDescent="0.2"/>
    <row r="45062" ht="12.75" hidden="1" customHeight="1" x14ac:dyDescent="0.2"/>
    <row r="45063" ht="12.75" hidden="1" customHeight="1" x14ac:dyDescent="0.2"/>
    <row r="45064" ht="12.75" hidden="1" customHeight="1" x14ac:dyDescent="0.2"/>
    <row r="45065" ht="12.75" hidden="1" customHeight="1" x14ac:dyDescent="0.2"/>
    <row r="45066" ht="12.75" hidden="1" customHeight="1" x14ac:dyDescent="0.2"/>
    <row r="45067" ht="12.75" hidden="1" customHeight="1" x14ac:dyDescent="0.2"/>
    <row r="45068" ht="12.75" hidden="1" customHeight="1" x14ac:dyDescent="0.2"/>
    <row r="45069" ht="12.75" hidden="1" customHeight="1" x14ac:dyDescent="0.2"/>
    <row r="45070" ht="12.75" hidden="1" customHeight="1" x14ac:dyDescent="0.2"/>
    <row r="45071" ht="12.75" hidden="1" customHeight="1" x14ac:dyDescent="0.2"/>
    <row r="45072" ht="12.75" hidden="1" customHeight="1" x14ac:dyDescent="0.2"/>
    <row r="45073" ht="12.75" hidden="1" customHeight="1" x14ac:dyDescent="0.2"/>
    <row r="45074" ht="12.75" hidden="1" customHeight="1" x14ac:dyDescent="0.2"/>
    <row r="45075" ht="12.75" hidden="1" customHeight="1" x14ac:dyDescent="0.2"/>
    <row r="45076" ht="12.75" hidden="1" customHeight="1" x14ac:dyDescent="0.2"/>
    <row r="45077" ht="12.75" hidden="1" customHeight="1" x14ac:dyDescent="0.2"/>
    <row r="45078" ht="12.75" hidden="1" customHeight="1" x14ac:dyDescent="0.2"/>
    <row r="45079" ht="12.75" hidden="1" customHeight="1" x14ac:dyDescent="0.2"/>
    <row r="45080" ht="12.75" hidden="1" customHeight="1" x14ac:dyDescent="0.2"/>
    <row r="45081" ht="12.75" hidden="1" customHeight="1" x14ac:dyDescent="0.2"/>
    <row r="45082" ht="12.75" hidden="1" customHeight="1" x14ac:dyDescent="0.2"/>
    <row r="45083" ht="12.75" hidden="1" customHeight="1" x14ac:dyDescent="0.2"/>
    <row r="45084" ht="12.75" hidden="1" customHeight="1" x14ac:dyDescent="0.2"/>
    <row r="45085" ht="12.75" hidden="1" customHeight="1" x14ac:dyDescent="0.2"/>
    <row r="45086" ht="12.75" hidden="1" customHeight="1" x14ac:dyDescent="0.2"/>
    <row r="45087" ht="12.75" hidden="1" customHeight="1" x14ac:dyDescent="0.2"/>
    <row r="45088" ht="12.75" hidden="1" customHeight="1" x14ac:dyDescent="0.2"/>
    <row r="45089" ht="12.75" hidden="1" customHeight="1" x14ac:dyDescent="0.2"/>
    <row r="45090" ht="12.75" hidden="1" customHeight="1" x14ac:dyDescent="0.2"/>
    <row r="45091" ht="12.75" hidden="1" customHeight="1" x14ac:dyDescent="0.2"/>
    <row r="45092" ht="12.75" hidden="1" customHeight="1" x14ac:dyDescent="0.2"/>
    <row r="45093" ht="12.75" hidden="1" customHeight="1" x14ac:dyDescent="0.2"/>
    <row r="45094" ht="12.75" hidden="1" customHeight="1" x14ac:dyDescent="0.2"/>
    <row r="45095" ht="12.75" hidden="1" customHeight="1" x14ac:dyDescent="0.2"/>
    <row r="45096" ht="12.75" hidden="1" customHeight="1" x14ac:dyDescent="0.2"/>
    <row r="45097" ht="12.75" hidden="1" customHeight="1" x14ac:dyDescent="0.2"/>
    <row r="45098" ht="12.75" hidden="1" customHeight="1" x14ac:dyDescent="0.2"/>
    <row r="45099" ht="12.75" hidden="1" customHeight="1" x14ac:dyDescent="0.2"/>
    <row r="45100" ht="12.75" hidden="1" customHeight="1" x14ac:dyDescent="0.2"/>
    <row r="45101" ht="12.75" hidden="1" customHeight="1" x14ac:dyDescent="0.2"/>
    <row r="45102" ht="12.75" hidden="1" customHeight="1" x14ac:dyDescent="0.2"/>
    <row r="45103" ht="12.75" hidden="1" customHeight="1" x14ac:dyDescent="0.2"/>
    <row r="45104" ht="12.75" hidden="1" customHeight="1" x14ac:dyDescent="0.2"/>
    <row r="45105" ht="12.75" hidden="1" customHeight="1" x14ac:dyDescent="0.2"/>
    <row r="45106" ht="12.75" hidden="1" customHeight="1" x14ac:dyDescent="0.2"/>
    <row r="45107" ht="12.75" hidden="1" customHeight="1" x14ac:dyDescent="0.2"/>
    <row r="45108" ht="12.75" hidden="1" customHeight="1" x14ac:dyDescent="0.2"/>
    <row r="45109" ht="12.75" hidden="1" customHeight="1" x14ac:dyDescent="0.2"/>
    <row r="45110" ht="12.75" hidden="1" customHeight="1" x14ac:dyDescent="0.2"/>
    <row r="45111" ht="12.75" hidden="1" customHeight="1" x14ac:dyDescent="0.2"/>
    <row r="45112" ht="12.75" hidden="1" customHeight="1" x14ac:dyDescent="0.2"/>
    <row r="45113" ht="12.75" hidden="1" customHeight="1" x14ac:dyDescent="0.2"/>
    <row r="45114" ht="12.75" hidden="1" customHeight="1" x14ac:dyDescent="0.2"/>
    <row r="45115" ht="12.75" hidden="1" customHeight="1" x14ac:dyDescent="0.2"/>
    <row r="45116" ht="12.75" hidden="1" customHeight="1" x14ac:dyDescent="0.2"/>
    <row r="45117" ht="12.75" hidden="1" customHeight="1" x14ac:dyDescent="0.2"/>
    <row r="45118" ht="12.75" hidden="1" customHeight="1" x14ac:dyDescent="0.2"/>
    <row r="45119" ht="12.75" hidden="1" customHeight="1" x14ac:dyDescent="0.2"/>
    <row r="45120" ht="12.75" hidden="1" customHeight="1" x14ac:dyDescent="0.2"/>
    <row r="45121" ht="12.75" hidden="1" customHeight="1" x14ac:dyDescent="0.2"/>
    <row r="45122" ht="12.75" hidden="1" customHeight="1" x14ac:dyDescent="0.2"/>
    <row r="45123" ht="12.75" hidden="1" customHeight="1" x14ac:dyDescent="0.2"/>
    <row r="45124" ht="12.75" hidden="1" customHeight="1" x14ac:dyDescent="0.2"/>
    <row r="45125" ht="12.75" hidden="1" customHeight="1" x14ac:dyDescent="0.2"/>
    <row r="45126" ht="12.75" hidden="1" customHeight="1" x14ac:dyDescent="0.2"/>
    <row r="45127" ht="12.75" hidden="1" customHeight="1" x14ac:dyDescent="0.2"/>
    <row r="45128" ht="12.75" hidden="1" customHeight="1" x14ac:dyDescent="0.2"/>
    <row r="45129" ht="12.75" hidden="1" customHeight="1" x14ac:dyDescent="0.2"/>
    <row r="45130" ht="12.75" hidden="1" customHeight="1" x14ac:dyDescent="0.2"/>
    <row r="45131" ht="12.75" hidden="1" customHeight="1" x14ac:dyDescent="0.2"/>
    <row r="45132" ht="12.75" hidden="1" customHeight="1" x14ac:dyDescent="0.2"/>
    <row r="45133" ht="12.75" hidden="1" customHeight="1" x14ac:dyDescent="0.2"/>
    <row r="45134" ht="12.75" hidden="1" customHeight="1" x14ac:dyDescent="0.2"/>
    <row r="45135" ht="12.75" hidden="1" customHeight="1" x14ac:dyDescent="0.2"/>
    <row r="45136" ht="12.75" hidden="1" customHeight="1" x14ac:dyDescent="0.2"/>
    <row r="45137" ht="12.75" hidden="1" customHeight="1" x14ac:dyDescent="0.2"/>
    <row r="45138" ht="12.75" hidden="1" customHeight="1" x14ac:dyDescent="0.2"/>
    <row r="45139" ht="12.75" hidden="1" customHeight="1" x14ac:dyDescent="0.2"/>
    <row r="45140" ht="12.75" hidden="1" customHeight="1" x14ac:dyDescent="0.2"/>
    <row r="45141" ht="12.75" hidden="1" customHeight="1" x14ac:dyDescent="0.2"/>
    <row r="45142" ht="12.75" hidden="1" customHeight="1" x14ac:dyDescent="0.2"/>
    <row r="45143" ht="12.75" hidden="1" customHeight="1" x14ac:dyDescent="0.2"/>
    <row r="45144" ht="12.75" hidden="1" customHeight="1" x14ac:dyDescent="0.2"/>
    <row r="45145" ht="12.75" hidden="1" customHeight="1" x14ac:dyDescent="0.2"/>
    <row r="45146" ht="12.75" hidden="1" customHeight="1" x14ac:dyDescent="0.2"/>
    <row r="45147" ht="12.75" hidden="1" customHeight="1" x14ac:dyDescent="0.2"/>
    <row r="45148" ht="12.75" hidden="1" customHeight="1" x14ac:dyDescent="0.2"/>
    <row r="45149" ht="12.75" hidden="1" customHeight="1" x14ac:dyDescent="0.2"/>
    <row r="45150" ht="12.75" hidden="1" customHeight="1" x14ac:dyDescent="0.2"/>
    <row r="45151" ht="12.75" hidden="1" customHeight="1" x14ac:dyDescent="0.2"/>
    <row r="45152" ht="12.75" hidden="1" customHeight="1" x14ac:dyDescent="0.2"/>
    <row r="45153" ht="12.75" hidden="1" customHeight="1" x14ac:dyDescent="0.2"/>
    <row r="45154" ht="12.75" hidden="1" customHeight="1" x14ac:dyDescent="0.2"/>
    <row r="45155" ht="12.75" hidden="1" customHeight="1" x14ac:dyDescent="0.2"/>
    <row r="45156" ht="12.75" hidden="1" customHeight="1" x14ac:dyDescent="0.2"/>
    <row r="45157" ht="12.75" hidden="1" customHeight="1" x14ac:dyDescent="0.2"/>
    <row r="45158" ht="12.75" hidden="1" customHeight="1" x14ac:dyDescent="0.2"/>
    <row r="45159" ht="12.75" hidden="1" customHeight="1" x14ac:dyDescent="0.2"/>
    <row r="45160" ht="12.75" hidden="1" customHeight="1" x14ac:dyDescent="0.2"/>
    <row r="45161" ht="12.75" hidden="1" customHeight="1" x14ac:dyDescent="0.2"/>
    <row r="45162" ht="12.75" hidden="1" customHeight="1" x14ac:dyDescent="0.2"/>
    <row r="45163" ht="12.75" hidden="1" customHeight="1" x14ac:dyDescent="0.2"/>
    <row r="45164" ht="12.75" hidden="1" customHeight="1" x14ac:dyDescent="0.2"/>
    <row r="45165" ht="12.75" hidden="1" customHeight="1" x14ac:dyDescent="0.2"/>
    <row r="45166" ht="12.75" hidden="1" customHeight="1" x14ac:dyDescent="0.2"/>
    <row r="45167" ht="12.75" hidden="1" customHeight="1" x14ac:dyDescent="0.2"/>
    <row r="45168" ht="12.75" hidden="1" customHeight="1" x14ac:dyDescent="0.2"/>
    <row r="45169" ht="12.75" hidden="1" customHeight="1" x14ac:dyDescent="0.2"/>
    <row r="45170" ht="12.75" hidden="1" customHeight="1" x14ac:dyDescent="0.2"/>
    <row r="45171" ht="12.75" hidden="1" customHeight="1" x14ac:dyDescent="0.2"/>
    <row r="45172" ht="12.75" hidden="1" customHeight="1" x14ac:dyDescent="0.2"/>
    <row r="45173" ht="12.75" hidden="1" customHeight="1" x14ac:dyDescent="0.2"/>
    <row r="45174" ht="12.75" hidden="1" customHeight="1" x14ac:dyDescent="0.2"/>
    <row r="45175" ht="12.75" hidden="1" customHeight="1" x14ac:dyDescent="0.2"/>
    <row r="45176" ht="12.75" hidden="1" customHeight="1" x14ac:dyDescent="0.2"/>
    <row r="45177" ht="12.75" hidden="1" customHeight="1" x14ac:dyDescent="0.2"/>
    <row r="45178" ht="12.75" hidden="1" customHeight="1" x14ac:dyDescent="0.2"/>
    <row r="45179" ht="12.75" hidden="1" customHeight="1" x14ac:dyDescent="0.2"/>
    <row r="45180" ht="12.75" hidden="1" customHeight="1" x14ac:dyDescent="0.2"/>
    <row r="45181" ht="12.75" hidden="1" customHeight="1" x14ac:dyDescent="0.2"/>
    <row r="45182" ht="12.75" hidden="1" customHeight="1" x14ac:dyDescent="0.2"/>
    <row r="45183" ht="12.75" hidden="1" customHeight="1" x14ac:dyDescent="0.2"/>
    <row r="45184" ht="12.75" hidden="1" customHeight="1" x14ac:dyDescent="0.2"/>
    <row r="45185" ht="12.75" hidden="1" customHeight="1" x14ac:dyDescent="0.2"/>
    <row r="45186" ht="12.75" hidden="1" customHeight="1" x14ac:dyDescent="0.2"/>
    <row r="45187" ht="12.75" hidden="1" customHeight="1" x14ac:dyDescent="0.2"/>
    <row r="45188" ht="12.75" hidden="1" customHeight="1" x14ac:dyDescent="0.2"/>
    <row r="45189" ht="12.75" hidden="1" customHeight="1" x14ac:dyDescent="0.2"/>
    <row r="45190" ht="12.75" hidden="1" customHeight="1" x14ac:dyDescent="0.2"/>
    <row r="45191" ht="12.75" hidden="1" customHeight="1" x14ac:dyDescent="0.2"/>
    <row r="45192" ht="12.75" hidden="1" customHeight="1" x14ac:dyDescent="0.2"/>
    <row r="45193" ht="12.75" hidden="1" customHeight="1" x14ac:dyDescent="0.2"/>
    <row r="45194" ht="12.75" hidden="1" customHeight="1" x14ac:dyDescent="0.2"/>
    <row r="45195" ht="12.75" hidden="1" customHeight="1" x14ac:dyDescent="0.2"/>
    <row r="45196" ht="12.75" hidden="1" customHeight="1" x14ac:dyDescent="0.2"/>
    <row r="45197" ht="12.75" hidden="1" customHeight="1" x14ac:dyDescent="0.2"/>
    <row r="45198" ht="12.75" hidden="1" customHeight="1" x14ac:dyDescent="0.2"/>
    <row r="45199" ht="12.75" hidden="1" customHeight="1" x14ac:dyDescent="0.2"/>
    <row r="45200" ht="12.75" hidden="1" customHeight="1" x14ac:dyDescent="0.2"/>
    <row r="45201" ht="12.75" hidden="1" customHeight="1" x14ac:dyDescent="0.2"/>
    <row r="45202" ht="12.75" hidden="1" customHeight="1" x14ac:dyDescent="0.2"/>
    <row r="45203" ht="12.75" hidden="1" customHeight="1" x14ac:dyDescent="0.2"/>
    <row r="45204" ht="12.75" hidden="1" customHeight="1" x14ac:dyDescent="0.2"/>
    <row r="45205" ht="12.75" hidden="1" customHeight="1" x14ac:dyDescent="0.2"/>
    <row r="45206" ht="12.75" hidden="1" customHeight="1" x14ac:dyDescent="0.2"/>
    <row r="45207" ht="12.75" hidden="1" customHeight="1" x14ac:dyDescent="0.2"/>
    <row r="45208" ht="12.75" hidden="1" customHeight="1" x14ac:dyDescent="0.2"/>
    <row r="45209" ht="12.75" hidden="1" customHeight="1" x14ac:dyDescent="0.2"/>
    <row r="45210" ht="12.75" hidden="1" customHeight="1" x14ac:dyDescent="0.2"/>
    <row r="45211" ht="12.75" hidden="1" customHeight="1" x14ac:dyDescent="0.2"/>
    <row r="45212" ht="12.75" hidden="1" customHeight="1" x14ac:dyDescent="0.2"/>
    <row r="45213" ht="12.75" hidden="1" customHeight="1" x14ac:dyDescent="0.2"/>
    <row r="45214" ht="12.75" hidden="1" customHeight="1" x14ac:dyDescent="0.2"/>
    <row r="45215" ht="12.75" hidden="1" customHeight="1" x14ac:dyDescent="0.2"/>
    <row r="45216" ht="12.75" hidden="1" customHeight="1" x14ac:dyDescent="0.2"/>
    <row r="45217" ht="12.75" hidden="1" customHeight="1" x14ac:dyDescent="0.2"/>
    <row r="45218" ht="12.75" hidden="1" customHeight="1" x14ac:dyDescent="0.2"/>
    <row r="45219" ht="12.75" hidden="1" customHeight="1" x14ac:dyDescent="0.2"/>
    <row r="45220" ht="12.75" hidden="1" customHeight="1" x14ac:dyDescent="0.2"/>
    <row r="45221" ht="12.75" hidden="1" customHeight="1" x14ac:dyDescent="0.2"/>
    <row r="45222" ht="12.75" hidden="1" customHeight="1" x14ac:dyDescent="0.2"/>
    <row r="45223" ht="12.75" hidden="1" customHeight="1" x14ac:dyDescent="0.2"/>
    <row r="45224" ht="12.75" hidden="1" customHeight="1" x14ac:dyDescent="0.2"/>
    <row r="45225" ht="12.75" hidden="1" customHeight="1" x14ac:dyDescent="0.2"/>
    <row r="45226" ht="12.75" hidden="1" customHeight="1" x14ac:dyDescent="0.2"/>
    <row r="45227" ht="12.75" hidden="1" customHeight="1" x14ac:dyDescent="0.2"/>
    <row r="45228" ht="12.75" hidden="1" customHeight="1" x14ac:dyDescent="0.2"/>
    <row r="45229" ht="12.75" hidden="1" customHeight="1" x14ac:dyDescent="0.2"/>
    <row r="45230" ht="12.75" hidden="1" customHeight="1" x14ac:dyDescent="0.2"/>
    <row r="45231" ht="12.75" hidden="1" customHeight="1" x14ac:dyDescent="0.2"/>
    <row r="45232" ht="12.75" hidden="1" customHeight="1" x14ac:dyDescent="0.2"/>
    <row r="45233" ht="12.75" hidden="1" customHeight="1" x14ac:dyDescent="0.2"/>
    <row r="45234" ht="12.75" hidden="1" customHeight="1" x14ac:dyDescent="0.2"/>
    <row r="45235" ht="12.75" hidden="1" customHeight="1" x14ac:dyDescent="0.2"/>
    <row r="45236" ht="12.75" hidden="1" customHeight="1" x14ac:dyDescent="0.2"/>
    <row r="45237" ht="12.75" hidden="1" customHeight="1" x14ac:dyDescent="0.2"/>
    <row r="45238" ht="12.75" hidden="1" customHeight="1" x14ac:dyDescent="0.2"/>
    <row r="45239" ht="12.75" hidden="1" customHeight="1" x14ac:dyDescent="0.2"/>
    <row r="45240" ht="12.75" hidden="1" customHeight="1" x14ac:dyDescent="0.2"/>
    <row r="45241" ht="12.75" hidden="1" customHeight="1" x14ac:dyDescent="0.2"/>
    <row r="45242" ht="12.75" hidden="1" customHeight="1" x14ac:dyDescent="0.2"/>
    <row r="45243" ht="12.75" hidden="1" customHeight="1" x14ac:dyDescent="0.2"/>
    <row r="45244" ht="12.75" hidden="1" customHeight="1" x14ac:dyDescent="0.2"/>
    <row r="45245" ht="12.75" hidden="1" customHeight="1" x14ac:dyDescent="0.2"/>
    <row r="45246" ht="12.75" hidden="1" customHeight="1" x14ac:dyDescent="0.2"/>
    <row r="45247" ht="12.75" hidden="1" customHeight="1" x14ac:dyDescent="0.2"/>
    <row r="45248" ht="12.75" hidden="1" customHeight="1" x14ac:dyDescent="0.2"/>
    <row r="45249" ht="12.75" hidden="1" customHeight="1" x14ac:dyDescent="0.2"/>
    <row r="45250" ht="12.75" hidden="1" customHeight="1" x14ac:dyDescent="0.2"/>
    <row r="45251" ht="12.75" hidden="1" customHeight="1" x14ac:dyDescent="0.2"/>
    <row r="45252" ht="12.75" hidden="1" customHeight="1" x14ac:dyDescent="0.2"/>
    <row r="45253" ht="12.75" hidden="1" customHeight="1" x14ac:dyDescent="0.2"/>
    <row r="45254" ht="12.75" hidden="1" customHeight="1" x14ac:dyDescent="0.2"/>
    <row r="45255" ht="12.75" hidden="1" customHeight="1" x14ac:dyDescent="0.2"/>
    <row r="45256" ht="12.75" hidden="1" customHeight="1" x14ac:dyDescent="0.2"/>
    <row r="45257" ht="12.75" hidden="1" customHeight="1" x14ac:dyDescent="0.2"/>
    <row r="45258" ht="12.75" hidden="1" customHeight="1" x14ac:dyDescent="0.2"/>
    <row r="45259" ht="12.75" hidden="1" customHeight="1" x14ac:dyDescent="0.2"/>
    <row r="45260" ht="12.75" hidden="1" customHeight="1" x14ac:dyDescent="0.2"/>
    <row r="45261" ht="12.75" hidden="1" customHeight="1" x14ac:dyDescent="0.2"/>
    <row r="45262" ht="12.75" hidden="1" customHeight="1" x14ac:dyDescent="0.2"/>
    <row r="45263" ht="12.75" hidden="1" customHeight="1" x14ac:dyDescent="0.2"/>
    <row r="45264" ht="12.75" hidden="1" customHeight="1" x14ac:dyDescent="0.2"/>
    <row r="45265" ht="12.75" hidden="1" customHeight="1" x14ac:dyDescent="0.2"/>
    <row r="45266" ht="12.75" hidden="1" customHeight="1" x14ac:dyDescent="0.2"/>
    <row r="45267" ht="12.75" hidden="1" customHeight="1" x14ac:dyDescent="0.2"/>
    <row r="45268" ht="12.75" hidden="1" customHeight="1" x14ac:dyDescent="0.2"/>
    <row r="45269" ht="12.75" hidden="1" customHeight="1" x14ac:dyDescent="0.2"/>
    <row r="45270" ht="12.75" hidden="1" customHeight="1" x14ac:dyDescent="0.2"/>
    <row r="45271" ht="12.75" hidden="1" customHeight="1" x14ac:dyDescent="0.2"/>
    <row r="45272" ht="12.75" hidden="1" customHeight="1" x14ac:dyDescent="0.2"/>
    <row r="45273" ht="12.75" hidden="1" customHeight="1" x14ac:dyDescent="0.2"/>
    <row r="45274" ht="12.75" hidden="1" customHeight="1" x14ac:dyDescent="0.2"/>
    <row r="45275" ht="12.75" hidden="1" customHeight="1" x14ac:dyDescent="0.2"/>
    <row r="45276" ht="12.75" hidden="1" customHeight="1" x14ac:dyDescent="0.2"/>
    <row r="45277" ht="12.75" hidden="1" customHeight="1" x14ac:dyDescent="0.2"/>
    <row r="45278" ht="12.75" hidden="1" customHeight="1" x14ac:dyDescent="0.2"/>
    <row r="45279" ht="12.75" hidden="1" customHeight="1" x14ac:dyDescent="0.2"/>
    <row r="45280" ht="12.75" hidden="1" customHeight="1" x14ac:dyDescent="0.2"/>
    <row r="45281" ht="12.75" hidden="1" customHeight="1" x14ac:dyDescent="0.2"/>
    <row r="45282" ht="12.75" hidden="1" customHeight="1" x14ac:dyDescent="0.2"/>
    <row r="45283" ht="12.75" hidden="1" customHeight="1" x14ac:dyDescent="0.2"/>
    <row r="45284" ht="12.75" hidden="1" customHeight="1" x14ac:dyDescent="0.2"/>
    <row r="45285" ht="12.75" hidden="1" customHeight="1" x14ac:dyDescent="0.2"/>
    <row r="45286" ht="12.75" hidden="1" customHeight="1" x14ac:dyDescent="0.2"/>
    <row r="45287" ht="12.75" hidden="1" customHeight="1" x14ac:dyDescent="0.2"/>
    <row r="45288" ht="12.75" hidden="1" customHeight="1" x14ac:dyDescent="0.2"/>
    <row r="45289" ht="12.75" hidden="1" customHeight="1" x14ac:dyDescent="0.2"/>
    <row r="45290" ht="12.75" hidden="1" customHeight="1" x14ac:dyDescent="0.2"/>
    <row r="45291" ht="12.75" hidden="1" customHeight="1" x14ac:dyDescent="0.2"/>
    <row r="45292" ht="12.75" hidden="1" customHeight="1" x14ac:dyDescent="0.2"/>
    <row r="45293" ht="12.75" hidden="1" customHeight="1" x14ac:dyDescent="0.2"/>
    <row r="45294" ht="12.75" hidden="1" customHeight="1" x14ac:dyDescent="0.2"/>
    <row r="45295" ht="12.75" hidden="1" customHeight="1" x14ac:dyDescent="0.2"/>
    <row r="45296" ht="12.75" hidden="1" customHeight="1" x14ac:dyDescent="0.2"/>
    <row r="45297" ht="12.75" hidden="1" customHeight="1" x14ac:dyDescent="0.2"/>
    <row r="45298" ht="12.75" hidden="1" customHeight="1" x14ac:dyDescent="0.2"/>
    <row r="45299" ht="12.75" hidden="1" customHeight="1" x14ac:dyDescent="0.2"/>
    <row r="45300" ht="12.75" hidden="1" customHeight="1" x14ac:dyDescent="0.2"/>
    <row r="45301" ht="12.75" hidden="1" customHeight="1" x14ac:dyDescent="0.2"/>
    <row r="45302" ht="12.75" hidden="1" customHeight="1" x14ac:dyDescent="0.2"/>
    <row r="45303" ht="12.75" hidden="1" customHeight="1" x14ac:dyDescent="0.2"/>
    <row r="45304" ht="12.75" hidden="1" customHeight="1" x14ac:dyDescent="0.2"/>
    <row r="45305" ht="12.75" hidden="1" customHeight="1" x14ac:dyDescent="0.2"/>
    <row r="45306" ht="12.75" hidden="1" customHeight="1" x14ac:dyDescent="0.2"/>
    <row r="45307" ht="12.75" hidden="1" customHeight="1" x14ac:dyDescent="0.2"/>
    <row r="45308" ht="12.75" hidden="1" customHeight="1" x14ac:dyDescent="0.2"/>
    <row r="45309" ht="12.75" hidden="1" customHeight="1" x14ac:dyDescent="0.2"/>
    <row r="45310" ht="12.75" hidden="1" customHeight="1" x14ac:dyDescent="0.2"/>
    <row r="45311" ht="12.75" hidden="1" customHeight="1" x14ac:dyDescent="0.2"/>
    <row r="45312" ht="12.75" hidden="1" customHeight="1" x14ac:dyDescent="0.2"/>
    <row r="45313" ht="12.75" hidden="1" customHeight="1" x14ac:dyDescent="0.2"/>
    <row r="45314" ht="12.75" hidden="1" customHeight="1" x14ac:dyDescent="0.2"/>
    <row r="45315" ht="12.75" hidden="1" customHeight="1" x14ac:dyDescent="0.2"/>
    <row r="45316" ht="12.75" hidden="1" customHeight="1" x14ac:dyDescent="0.2"/>
    <row r="45317" ht="12.75" hidden="1" customHeight="1" x14ac:dyDescent="0.2"/>
    <row r="45318" ht="12.75" hidden="1" customHeight="1" x14ac:dyDescent="0.2"/>
    <row r="45319" ht="12.75" hidden="1" customHeight="1" x14ac:dyDescent="0.2"/>
    <row r="45320" ht="12.75" hidden="1" customHeight="1" x14ac:dyDescent="0.2"/>
    <row r="45321" ht="12.75" hidden="1" customHeight="1" x14ac:dyDescent="0.2"/>
    <row r="45322" ht="12.75" hidden="1" customHeight="1" x14ac:dyDescent="0.2"/>
    <row r="45323" ht="12.75" hidden="1" customHeight="1" x14ac:dyDescent="0.2"/>
    <row r="45324" ht="12.75" hidden="1" customHeight="1" x14ac:dyDescent="0.2"/>
    <row r="45325" ht="12.75" hidden="1" customHeight="1" x14ac:dyDescent="0.2"/>
    <row r="45326" ht="12.75" hidden="1" customHeight="1" x14ac:dyDescent="0.2"/>
    <row r="45327" ht="12.75" hidden="1" customHeight="1" x14ac:dyDescent="0.2"/>
    <row r="45328" ht="12.75" hidden="1" customHeight="1" x14ac:dyDescent="0.2"/>
    <row r="45329" ht="12.75" hidden="1" customHeight="1" x14ac:dyDescent="0.2"/>
    <row r="45330" ht="12.75" hidden="1" customHeight="1" x14ac:dyDescent="0.2"/>
    <row r="45331" ht="12.75" hidden="1" customHeight="1" x14ac:dyDescent="0.2"/>
    <row r="45332" ht="12.75" hidden="1" customHeight="1" x14ac:dyDescent="0.2"/>
    <row r="45333" ht="12.75" hidden="1" customHeight="1" x14ac:dyDescent="0.2"/>
    <row r="45334" ht="12.75" hidden="1" customHeight="1" x14ac:dyDescent="0.2"/>
    <row r="45335" ht="12.75" hidden="1" customHeight="1" x14ac:dyDescent="0.2"/>
    <row r="45336" ht="12.75" hidden="1" customHeight="1" x14ac:dyDescent="0.2"/>
    <row r="45337" ht="12.75" hidden="1" customHeight="1" x14ac:dyDescent="0.2"/>
    <row r="45338" ht="12.75" hidden="1" customHeight="1" x14ac:dyDescent="0.2"/>
    <row r="45339" ht="12.75" hidden="1" customHeight="1" x14ac:dyDescent="0.2"/>
    <row r="45340" ht="12.75" hidden="1" customHeight="1" x14ac:dyDescent="0.2"/>
    <row r="45341" ht="12.75" hidden="1" customHeight="1" x14ac:dyDescent="0.2"/>
    <row r="45342" ht="12.75" hidden="1" customHeight="1" x14ac:dyDescent="0.2"/>
    <row r="45343" ht="12.75" hidden="1" customHeight="1" x14ac:dyDescent="0.2"/>
    <row r="45344" ht="12.75" hidden="1" customHeight="1" x14ac:dyDescent="0.2"/>
    <row r="45345" ht="12.75" hidden="1" customHeight="1" x14ac:dyDescent="0.2"/>
    <row r="45346" ht="12.75" hidden="1" customHeight="1" x14ac:dyDescent="0.2"/>
    <row r="45347" ht="12.75" hidden="1" customHeight="1" x14ac:dyDescent="0.2"/>
    <row r="45348" ht="12.75" hidden="1" customHeight="1" x14ac:dyDescent="0.2"/>
    <row r="45349" ht="12.75" hidden="1" customHeight="1" x14ac:dyDescent="0.2"/>
    <row r="45350" ht="12.75" hidden="1" customHeight="1" x14ac:dyDescent="0.2"/>
    <row r="45351" ht="12.75" hidden="1" customHeight="1" x14ac:dyDescent="0.2"/>
    <row r="45352" ht="12.75" hidden="1" customHeight="1" x14ac:dyDescent="0.2"/>
    <row r="45353" ht="12.75" hidden="1" customHeight="1" x14ac:dyDescent="0.2"/>
    <row r="45354" ht="12.75" hidden="1" customHeight="1" x14ac:dyDescent="0.2"/>
    <row r="45355" ht="12.75" hidden="1" customHeight="1" x14ac:dyDescent="0.2"/>
    <row r="45356" ht="12.75" hidden="1" customHeight="1" x14ac:dyDescent="0.2"/>
    <row r="45357" ht="12.75" hidden="1" customHeight="1" x14ac:dyDescent="0.2"/>
    <row r="45358" ht="12.75" hidden="1" customHeight="1" x14ac:dyDescent="0.2"/>
    <row r="45359" ht="12.75" hidden="1" customHeight="1" x14ac:dyDescent="0.2"/>
    <row r="45360" ht="12.75" hidden="1" customHeight="1" x14ac:dyDescent="0.2"/>
    <row r="45361" ht="12.75" hidden="1" customHeight="1" x14ac:dyDescent="0.2"/>
    <row r="45362" ht="12.75" hidden="1" customHeight="1" x14ac:dyDescent="0.2"/>
    <row r="45363" ht="12.75" hidden="1" customHeight="1" x14ac:dyDescent="0.2"/>
    <row r="45364" ht="12.75" hidden="1" customHeight="1" x14ac:dyDescent="0.2"/>
    <row r="45365" ht="12.75" hidden="1" customHeight="1" x14ac:dyDescent="0.2"/>
    <row r="45366" ht="12.75" hidden="1" customHeight="1" x14ac:dyDescent="0.2"/>
    <row r="45367" ht="12.75" hidden="1" customHeight="1" x14ac:dyDescent="0.2"/>
    <row r="45368" ht="12.75" hidden="1" customHeight="1" x14ac:dyDescent="0.2"/>
    <row r="45369" ht="12.75" hidden="1" customHeight="1" x14ac:dyDescent="0.2"/>
    <row r="45370" ht="12.75" hidden="1" customHeight="1" x14ac:dyDescent="0.2"/>
    <row r="45371" ht="12.75" hidden="1" customHeight="1" x14ac:dyDescent="0.2"/>
    <row r="45372" ht="12.75" hidden="1" customHeight="1" x14ac:dyDescent="0.2"/>
    <row r="45373" ht="12.75" hidden="1" customHeight="1" x14ac:dyDescent="0.2"/>
    <row r="45374" ht="12.75" hidden="1" customHeight="1" x14ac:dyDescent="0.2"/>
    <row r="45375" ht="12.75" hidden="1" customHeight="1" x14ac:dyDescent="0.2"/>
    <row r="45376" ht="12.75" hidden="1" customHeight="1" x14ac:dyDescent="0.2"/>
    <row r="45377" ht="12.75" hidden="1" customHeight="1" x14ac:dyDescent="0.2"/>
    <row r="45378" ht="12.75" hidden="1" customHeight="1" x14ac:dyDescent="0.2"/>
    <row r="45379" ht="12.75" hidden="1" customHeight="1" x14ac:dyDescent="0.2"/>
    <row r="45380" ht="12.75" hidden="1" customHeight="1" x14ac:dyDescent="0.2"/>
    <row r="45381" ht="12.75" hidden="1" customHeight="1" x14ac:dyDescent="0.2"/>
    <row r="45382" ht="12.75" hidden="1" customHeight="1" x14ac:dyDescent="0.2"/>
    <row r="45383" ht="12.75" hidden="1" customHeight="1" x14ac:dyDescent="0.2"/>
    <row r="45384" ht="12.75" hidden="1" customHeight="1" x14ac:dyDescent="0.2"/>
    <row r="45385" ht="12.75" hidden="1" customHeight="1" x14ac:dyDescent="0.2"/>
    <row r="45386" ht="12.75" hidden="1" customHeight="1" x14ac:dyDescent="0.2"/>
    <row r="45387" ht="12.75" hidden="1" customHeight="1" x14ac:dyDescent="0.2"/>
    <row r="45388" ht="12.75" hidden="1" customHeight="1" x14ac:dyDescent="0.2"/>
    <row r="45389" ht="12.75" hidden="1" customHeight="1" x14ac:dyDescent="0.2"/>
    <row r="45390" ht="12.75" hidden="1" customHeight="1" x14ac:dyDescent="0.2"/>
    <row r="45391" ht="12.75" hidden="1" customHeight="1" x14ac:dyDescent="0.2"/>
    <row r="45392" ht="12.75" hidden="1" customHeight="1" x14ac:dyDescent="0.2"/>
    <row r="45393" ht="12.75" hidden="1" customHeight="1" x14ac:dyDescent="0.2"/>
    <row r="45394" ht="12.75" hidden="1" customHeight="1" x14ac:dyDescent="0.2"/>
    <row r="45395" ht="12.75" hidden="1" customHeight="1" x14ac:dyDescent="0.2"/>
    <row r="45396" ht="12.75" hidden="1" customHeight="1" x14ac:dyDescent="0.2"/>
    <row r="45397" ht="12.75" hidden="1" customHeight="1" x14ac:dyDescent="0.2"/>
    <row r="45398" ht="12.75" hidden="1" customHeight="1" x14ac:dyDescent="0.2"/>
    <row r="45399" ht="12.75" hidden="1" customHeight="1" x14ac:dyDescent="0.2"/>
    <row r="45400" ht="12.75" hidden="1" customHeight="1" x14ac:dyDescent="0.2"/>
    <row r="45401" ht="12.75" hidden="1" customHeight="1" x14ac:dyDescent="0.2"/>
    <row r="45402" ht="12.75" hidden="1" customHeight="1" x14ac:dyDescent="0.2"/>
    <row r="45403" ht="12.75" hidden="1" customHeight="1" x14ac:dyDescent="0.2"/>
    <row r="45404" ht="12.75" hidden="1" customHeight="1" x14ac:dyDescent="0.2"/>
    <row r="45405" ht="12.75" hidden="1" customHeight="1" x14ac:dyDescent="0.2"/>
    <row r="45406" ht="12.75" hidden="1" customHeight="1" x14ac:dyDescent="0.2"/>
    <row r="45407" ht="12.75" hidden="1" customHeight="1" x14ac:dyDescent="0.2"/>
    <row r="45408" ht="12.75" hidden="1" customHeight="1" x14ac:dyDescent="0.2"/>
    <row r="45409" ht="12.75" hidden="1" customHeight="1" x14ac:dyDescent="0.2"/>
    <row r="45410" ht="12.75" hidden="1" customHeight="1" x14ac:dyDescent="0.2"/>
    <row r="45411" ht="12.75" hidden="1" customHeight="1" x14ac:dyDescent="0.2"/>
    <row r="45412" ht="12.75" hidden="1" customHeight="1" x14ac:dyDescent="0.2"/>
    <row r="45413" ht="12.75" hidden="1" customHeight="1" x14ac:dyDescent="0.2"/>
    <row r="45414" ht="12.75" hidden="1" customHeight="1" x14ac:dyDescent="0.2"/>
    <row r="45415" ht="12.75" hidden="1" customHeight="1" x14ac:dyDescent="0.2"/>
    <row r="45416" ht="12.75" hidden="1" customHeight="1" x14ac:dyDescent="0.2"/>
    <row r="45417" ht="12.75" hidden="1" customHeight="1" x14ac:dyDescent="0.2"/>
    <row r="45418" ht="12.75" hidden="1" customHeight="1" x14ac:dyDescent="0.2"/>
    <row r="45419" ht="12.75" hidden="1" customHeight="1" x14ac:dyDescent="0.2"/>
    <row r="45420" ht="12.75" hidden="1" customHeight="1" x14ac:dyDescent="0.2"/>
    <row r="45421" ht="12.75" hidden="1" customHeight="1" x14ac:dyDescent="0.2"/>
    <row r="45422" ht="12.75" hidden="1" customHeight="1" x14ac:dyDescent="0.2"/>
    <row r="45423" ht="12.75" hidden="1" customHeight="1" x14ac:dyDescent="0.2"/>
    <row r="45424" ht="12.75" hidden="1" customHeight="1" x14ac:dyDescent="0.2"/>
    <row r="45425" ht="12.75" hidden="1" customHeight="1" x14ac:dyDescent="0.2"/>
    <row r="45426" ht="12.75" hidden="1" customHeight="1" x14ac:dyDescent="0.2"/>
    <row r="45427" ht="12.75" hidden="1" customHeight="1" x14ac:dyDescent="0.2"/>
    <row r="45428" ht="12.75" hidden="1" customHeight="1" x14ac:dyDescent="0.2"/>
    <row r="45429" ht="12.75" hidden="1" customHeight="1" x14ac:dyDescent="0.2"/>
    <row r="45430" ht="12.75" hidden="1" customHeight="1" x14ac:dyDescent="0.2"/>
    <row r="45431" ht="12.75" hidden="1" customHeight="1" x14ac:dyDescent="0.2"/>
    <row r="45432" ht="12.75" hidden="1" customHeight="1" x14ac:dyDescent="0.2"/>
    <row r="45433" ht="12.75" hidden="1" customHeight="1" x14ac:dyDescent="0.2"/>
    <row r="45434" ht="12.75" hidden="1" customHeight="1" x14ac:dyDescent="0.2"/>
    <row r="45435" ht="12.75" hidden="1" customHeight="1" x14ac:dyDescent="0.2"/>
    <row r="45436" ht="12.75" hidden="1" customHeight="1" x14ac:dyDescent="0.2"/>
    <row r="45437" ht="12.75" hidden="1" customHeight="1" x14ac:dyDescent="0.2"/>
    <row r="45438" ht="12.75" hidden="1" customHeight="1" x14ac:dyDescent="0.2"/>
    <row r="45439" ht="12.75" hidden="1" customHeight="1" x14ac:dyDescent="0.2"/>
    <row r="45440" ht="12.75" hidden="1" customHeight="1" x14ac:dyDescent="0.2"/>
    <row r="45441" ht="12.75" hidden="1" customHeight="1" x14ac:dyDescent="0.2"/>
    <row r="45442" ht="12.75" hidden="1" customHeight="1" x14ac:dyDescent="0.2"/>
    <row r="45443" ht="12.75" hidden="1" customHeight="1" x14ac:dyDescent="0.2"/>
    <row r="45444" ht="12.75" hidden="1" customHeight="1" x14ac:dyDescent="0.2"/>
    <row r="45445" ht="12.75" hidden="1" customHeight="1" x14ac:dyDescent="0.2"/>
    <row r="45446" ht="12.75" hidden="1" customHeight="1" x14ac:dyDescent="0.2"/>
    <row r="45447" ht="12.75" hidden="1" customHeight="1" x14ac:dyDescent="0.2"/>
    <row r="45448" ht="12.75" hidden="1" customHeight="1" x14ac:dyDescent="0.2"/>
    <row r="45449" ht="12.75" hidden="1" customHeight="1" x14ac:dyDescent="0.2"/>
    <row r="45450" ht="12.75" hidden="1" customHeight="1" x14ac:dyDescent="0.2"/>
    <row r="45451" ht="12.75" hidden="1" customHeight="1" x14ac:dyDescent="0.2"/>
    <row r="45452" ht="12.75" hidden="1" customHeight="1" x14ac:dyDescent="0.2"/>
    <row r="45453" ht="12.75" hidden="1" customHeight="1" x14ac:dyDescent="0.2"/>
    <row r="45454" ht="12.75" hidden="1" customHeight="1" x14ac:dyDescent="0.2"/>
    <row r="45455" ht="12.75" hidden="1" customHeight="1" x14ac:dyDescent="0.2"/>
    <row r="45456" ht="12.75" hidden="1" customHeight="1" x14ac:dyDescent="0.2"/>
    <row r="45457" ht="12.75" hidden="1" customHeight="1" x14ac:dyDescent="0.2"/>
    <row r="45458" ht="12.75" hidden="1" customHeight="1" x14ac:dyDescent="0.2"/>
    <row r="45459" ht="12.75" hidden="1" customHeight="1" x14ac:dyDescent="0.2"/>
    <row r="45460" ht="12.75" hidden="1" customHeight="1" x14ac:dyDescent="0.2"/>
    <row r="45461" ht="12.75" hidden="1" customHeight="1" x14ac:dyDescent="0.2"/>
    <row r="45462" ht="12.75" hidden="1" customHeight="1" x14ac:dyDescent="0.2"/>
    <row r="45463" ht="12.75" hidden="1" customHeight="1" x14ac:dyDescent="0.2"/>
    <row r="45464" ht="12.75" hidden="1" customHeight="1" x14ac:dyDescent="0.2"/>
    <row r="45465" ht="12.75" hidden="1" customHeight="1" x14ac:dyDescent="0.2"/>
    <row r="45466" ht="12.75" hidden="1" customHeight="1" x14ac:dyDescent="0.2"/>
    <row r="45467" ht="12.75" hidden="1" customHeight="1" x14ac:dyDescent="0.2"/>
    <row r="45468" ht="12.75" hidden="1" customHeight="1" x14ac:dyDescent="0.2"/>
    <row r="45469" ht="12.75" hidden="1" customHeight="1" x14ac:dyDescent="0.2"/>
    <row r="45470" ht="12.75" hidden="1" customHeight="1" x14ac:dyDescent="0.2"/>
    <row r="45471" ht="12.75" hidden="1" customHeight="1" x14ac:dyDescent="0.2"/>
    <row r="45472" ht="12.75" hidden="1" customHeight="1" x14ac:dyDescent="0.2"/>
    <row r="45473" ht="12.75" hidden="1" customHeight="1" x14ac:dyDescent="0.2"/>
    <row r="45474" ht="12.75" hidden="1" customHeight="1" x14ac:dyDescent="0.2"/>
    <row r="45475" ht="12.75" hidden="1" customHeight="1" x14ac:dyDescent="0.2"/>
    <row r="45476" ht="12.75" hidden="1" customHeight="1" x14ac:dyDescent="0.2"/>
    <row r="45477" ht="12.75" hidden="1" customHeight="1" x14ac:dyDescent="0.2"/>
    <row r="45478" ht="12.75" hidden="1" customHeight="1" x14ac:dyDescent="0.2"/>
    <row r="45479" ht="12.75" hidden="1" customHeight="1" x14ac:dyDescent="0.2"/>
    <row r="45480" ht="12.75" hidden="1" customHeight="1" x14ac:dyDescent="0.2"/>
    <row r="45481" ht="12.75" hidden="1" customHeight="1" x14ac:dyDescent="0.2"/>
    <row r="45482" ht="12.75" hidden="1" customHeight="1" x14ac:dyDescent="0.2"/>
    <row r="45483" ht="12.75" hidden="1" customHeight="1" x14ac:dyDescent="0.2"/>
    <row r="45484" ht="12.75" hidden="1" customHeight="1" x14ac:dyDescent="0.2"/>
    <row r="45485" ht="12.75" hidden="1" customHeight="1" x14ac:dyDescent="0.2"/>
    <row r="45486" ht="12.75" hidden="1" customHeight="1" x14ac:dyDescent="0.2"/>
    <row r="45487" ht="12.75" hidden="1" customHeight="1" x14ac:dyDescent="0.2"/>
    <row r="45488" ht="12.75" hidden="1" customHeight="1" x14ac:dyDescent="0.2"/>
    <row r="45489" ht="12.75" hidden="1" customHeight="1" x14ac:dyDescent="0.2"/>
    <row r="45490" ht="12.75" hidden="1" customHeight="1" x14ac:dyDescent="0.2"/>
    <row r="45491" ht="12.75" hidden="1" customHeight="1" x14ac:dyDescent="0.2"/>
    <row r="45492" ht="12.75" hidden="1" customHeight="1" x14ac:dyDescent="0.2"/>
    <row r="45493" ht="12.75" hidden="1" customHeight="1" x14ac:dyDescent="0.2"/>
    <row r="45494" ht="12.75" hidden="1" customHeight="1" x14ac:dyDescent="0.2"/>
    <row r="45495" ht="12.75" hidden="1" customHeight="1" x14ac:dyDescent="0.2"/>
    <row r="45496" ht="12.75" hidden="1" customHeight="1" x14ac:dyDescent="0.2"/>
    <row r="45497" ht="12.75" hidden="1" customHeight="1" x14ac:dyDescent="0.2"/>
    <row r="45498" ht="12.75" hidden="1" customHeight="1" x14ac:dyDescent="0.2"/>
    <row r="45499" ht="12.75" hidden="1" customHeight="1" x14ac:dyDescent="0.2"/>
    <row r="45500" ht="12.75" hidden="1" customHeight="1" x14ac:dyDescent="0.2"/>
    <row r="45501" ht="12.75" hidden="1" customHeight="1" x14ac:dyDescent="0.2"/>
    <row r="45502" ht="12.75" hidden="1" customHeight="1" x14ac:dyDescent="0.2"/>
    <row r="45503" ht="12.75" hidden="1" customHeight="1" x14ac:dyDescent="0.2"/>
    <row r="45504" ht="12.75" hidden="1" customHeight="1" x14ac:dyDescent="0.2"/>
    <row r="45505" ht="12.75" hidden="1" customHeight="1" x14ac:dyDescent="0.2"/>
    <row r="45506" ht="12.75" hidden="1" customHeight="1" x14ac:dyDescent="0.2"/>
    <row r="45507" ht="12.75" hidden="1" customHeight="1" x14ac:dyDescent="0.2"/>
    <row r="45508" ht="12.75" hidden="1" customHeight="1" x14ac:dyDescent="0.2"/>
    <row r="45509" ht="12.75" hidden="1" customHeight="1" x14ac:dyDescent="0.2"/>
    <row r="45510" ht="12.75" hidden="1" customHeight="1" x14ac:dyDescent="0.2"/>
    <row r="45511" ht="12.75" hidden="1" customHeight="1" x14ac:dyDescent="0.2"/>
    <row r="45512" ht="12.75" hidden="1" customHeight="1" x14ac:dyDescent="0.2"/>
    <row r="45513" ht="12.75" hidden="1" customHeight="1" x14ac:dyDescent="0.2"/>
    <row r="45514" ht="12.75" hidden="1" customHeight="1" x14ac:dyDescent="0.2"/>
    <row r="45515" ht="12.75" hidden="1" customHeight="1" x14ac:dyDescent="0.2"/>
    <row r="45516" ht="12.75" hidden="1" customHeight="1" x14ac:dyDescent="0.2"/>
    <row r="45517" ht="12.75" hidden="1" customHeight="1" x14ac:dyDescent="0.2"/>
    <row r="45518" ht="12.75" hidden="1" customHeight="1" x14ac:dyDescent="0.2"/>
    <row r="45519" ht="12.75" hidden="1" customHeight="1" x14ac:dyDescent="0.2"/>
    <row r="45520" ht="12.75" hidden="1" customHeight="1" x14ac:dyDescent="0.2"/>
    <row r="45521" ht="12.75" hidden="1" customHeight="1" x14ac:dyDescent="0.2"/>
    <row r="45522" ht="12.75" hidden="1" customHeight="1" x14ac:dyDescent="0.2"/>
    <row r="45523" ht="12.75" hidden="1" customHeight="1" x14ac:dyDescent="0.2"/>
    <row r="45524" ht="12.75" hidden="1" customHeight="1" x14ac:dyDescent="0.2"/>
    <row r="45525" ht="12.75" hidden="1" customHeight="1" x14ac:dyDescent="0.2"/>
    <row r="45526" ht="12.75" hidden="1" customHeight="1" x14ac:dyDescent="0.2"/>
    <row r="45527" ht="12.75" hidden="1" customHeight="1" x14ac:dyDescent="0.2"/>
    <row r="45528" ht="12.75" hidden="1" customHeight="1" x14ac:dyDescent="0.2"/>
    <row r="45529" ht="12.75" hidden="1" customHeight="1" x14ac:dyDescent="0.2"/>
    <row r="45530" ht="12.75" hidden="1" customHeight="1" x14ac:dyDescent="0.2"/>
    <row r="45531" ht="12.75" hidden="1" customHeight="1" x14ac:dyDescent="0.2"/>
    <row r="45532" ht="12.75" hidden="1" customHeight="1" x14ac:dyDescent="0.2"/>
    <row r="45533" ht="12.75" hidden="1" customHeight="1" x14ac:dyDescent="0.2"/>
    <row r="45534" ht="12.75" hidden="1" customHeight="1" x14ac:dyDescent="0.2"/>
    <row r="45535" ht="12.75" hidden="1" customHeight="1" x14ac:dyDescent="0.2"/>
    <row r="45536" ht="12.75" hidden="1" customHeight="1" x14ac:dyDescent="0.2"/>
    <row r="45537" ht="12.75" hidden="1" customHeight="1" x14ac:dyDescent="0.2"/>
    <row r="45538" ht="12.75" hidden="1" customHeight="1" x14ac:dyDescent="0.2"/>
    <row r="45539" ht="12.75" hidden="1" customHeight="1" x14ac:dyDescent="0.2"/>
    <row r="45540" ht="12.75" hidden="1" customHeight="1" x14ac:dyDescent="0.2"/>
    <row r="45541" ht="12.75" hidden="1" customHeight="1" x14ac:dyDescent="0.2"/>
    <row r="45542" ht="12.75" hidden="1" customHeight="1" x14ac:dyDescent="0.2"/>
    <row r="45543" ht="12.75" hidden="1" customHeight="1" x14ac:dyDescent="0.2"/>
    <row r="45544" ht="12.75" hidden="1" customHeight="1" x14ac:dyDescent="0.2"/>
    <row r="45545" ht="12.75" hidden="1" customHeight="1" x14ac:dyDescent="0.2"/>
    <row r="45546" ht="12.75" hidden="1" customHeight="1" x14ac:dyDescent="0.2"/>
    <row r="45547" ht="12.75" hidden="1" customHeight="1" x14ac:dyDescent="0.2"/>
    <row r="45548" ht="12.75" hidden="1" customHeight="1" x14ac:dyDescent="0.2"/>
    <row r="45549" ht="12.75" hidden="1" customHeight="1" x14ac:dyDescent="0.2"/>
    <row r="45550" ht="12.75" hidden="1" customHeight="1" x14ac:dyDescent="0.2"/>
    <row r="45551" ht="12.75" hidden="1" customHeight="1" x14ac:dyDescent="0.2"/>
    <row r="45552" ht="12.75" hidden="1" customHeight="1" x14ac:dyDescent="0.2"/>
    <row r="45553" ht="12.75" hidden="1" customHeight="1" x14ac:dyDescent="0.2"/>
    <row r="45554" ht="12.75" hidden="1" customHeight="1" x14ac:dyDescent="0.2"/>
    <row r="45555" ht="12.75" hidden="1" customHeight="1" x14ac:dyDescent="0.2"/>
    <row r="45556" ht="12.75" hidden="1" customHeight="1" x14ac:dyDescent="0.2"/>
    <row r="45557" ht="12.75" hidden="1" customHeight="1" x14ac:dyDescent="0.2"/>
    <row r="45558" ht="12.75" hidden="1" customHeight="1" x14ac:dyDescent="0.2"/>
    <row r="45559" ht="12.75" hidden="1" customHeight="1" x14ac:dyDescent="0.2"/>
    <row r="45560" ht="12.75" hidden="1" customHeight="1" x14ac:dyDescent="0.2"/>
    <row r="45561" ht="12.75" hidden="1" customHeight="1" x14ac:dyDescent="0.2"/>
    <row r="45562" ht="12.75" hidden="1" customHeight="1" x14ac:dyDescent="0.2"/>
    <row r="45563" ht="12.75" hidden="1" customHeight="1" x14ac:dyDescent="0.2"/>
    <row r="45564" ht="12.75" hidden="1" customHeight="1" x14ac:dyDescent="0.2"/>
    <row r="45565" ht="12.75" hidden="1" customHeight="1" x14ac:dyDescent="0.2"/>
    <row r="45566" ht="12.75" hidden="1" customHeight="1" x14ac:dyDescent="0.2"/>
    <row r="45567" ht="12.75" hidden="1" customHeight="1" x14ac:dyDescent="0.2"/>
    <row r="45568" ht="12.75" hidden="1" customHeight="1" x14ac:dyDescent="0.2"/>
    <row r="45569" ht="12.75" hidden="1" customHeight="1" x14ac:dyDescent="0.2"/>
    <row r="45570" ht="12.75" hidden="1" customHeight="1" x14ac:dyDescent="0.2"/>
    <row r="45571" ht="12.75" hidden="1" customHeight="1" x14ac:dyDescent="0.2"/>
    <row r="45572" ht="12.75" hidden="1" customHeight="1" x14ac:dyDescent="0.2"/>
    <row r="45573" ht="12.75" hidden="1" customHeight="1" x14ac:dyDescent="0.2"/>
    <row r="45574" ht="12.75" hidden="1" customHeight="1" x14ac:dyDescent="0.2"/>
    <row r="45575" ht="12.75" hidden="1" customHeight="1" x14ac:dyDescent="0.2"/>
    <row r="45576" ht="12.75" hidden="1" customHeight="1" x14ac:dyDescent="0.2"/>
    <row r="45577" ht="12.75" hidden="1" customHeight="1" x14ac:dyDescent="0.2"/>
    <row r="45578" ht="12.75" hidden="1" customHeight="1" x14ac:dyDescent="0.2"/>
    <row r="45579" ht="12.75" hidden="1" customHeight="1" x14ac:dyDescent="0.2"/>
    <row r="45580" ht="12.75" hidden="1" customHeight="1" x14ac:dyDescent="0.2"/>
    <row r="45581" ht="12.75" hidden="1" customHeight="1" x14ac:dyDescent="0.2"/>
    <row r="45582" ht="12.75" hidden="1" customHeight="1" x14ac:dyDescent="0.2"/>
    <row r="45583" ht="12.75" hidden="1" customHeight="1" x14ac:dyDescent="0.2"/>
    <row r="45584" ht="12.75" hidden="1" customHeight="1" x14ac:dyDescent="0.2"/>
    <row r="45585" ht="12.75" hidden="1" customHeight="1" x14ac:dyDescent="0.2"/>
    <row r="45586" ht="12.75" hidden="1" customHeight="1" x14ac:dyDescent="0.2"/>
    <row r="45587" ht="12.75" hidden="1" customHeight="1" x14ac:dyDescent="0.2"/>
    <row r="45588" ht="12.75" hidden="1" customHeight="1" x14ac:dyDescent="0.2"/>
    <row r="45589" ht="12.75" hidden="1" customHeight="1" x14ac:dyDescent="0.2"/>
    <row r="45590" ht="12.75" hidden="1" customHeight="1" x14ac:dyDescent="0.2"/>
    <row r="45591" ht="12.75" hidden="1" customHeight="1" x14ac:dyDescent="0.2"/>
    <row r="45592" ht="12.75" hidden="1" customHeight="1" x14ac:dyDescent="0.2"/>
    <row r="45593" ht="12.75" hidden="1" customHeight="1" x14ac:dyDescent="0.2"/>
    <row r="45594" ht="12.75" hidden="1" customHeight="1" x14ac:dyDescent="0.2"/>
    <row r="45595" ht="12.75" hidden="1" customHeight="1" x14ac:dyDescent="0.2"/>
    <row r="45596" ht="12.75" hidden="1" customHeight="1" x14ac:dyDescent="0.2"/>
    <row r="45597" ht="12.75" hidden="1" customHeight="1" x14ac:dyDescent="0.2"/>
    <row r="45598" ht="12.75" hidden="1" customHeight="1" x14ac:dyDescent="0.2"/>
    <row r="45599" ht="12.75" hidden="1" customHeight="1" x14ac:dyDescent="0.2"/>
    <row r="45600" ht="12.75" hidden="1" customHeight="1" x14ac:dyDescent="0.2"/>
    <row r="45601" ht="12.75" hidden="1" customHeight="1" x14ac:dyDescent="0.2"/>
    <row r="45602" ht="12.75" hidden="1" customHeight="1" x14ac:dyDescent="0.2"/>
    <row r="45603" ht="12.75" hidden="1" customHeight="1" x14ac:dyDescent="0.2"/>
    <row r="45604" ht="12.75" hidden="1" customHeight="1" x14ac:dyDescent="0.2"/>
    <row r="45605" ht="12.75" hidden="1" customHeight="1" x14ac:dyDescent="0.2"/>
    <row r="45606" ht="12.75" hidden="1" customHeight="1" x14ac:dyDescent="0.2"/>
    <row r="45607" ht="12.75" hidden="1" customHeight="1" x14ac:dyDescent="0.2"/>
    <row r="45608" ht="12.75" hidden="1" customHeight="1" x14ac:dyDescent="0.2"/>
    <row r="45609" ht="12.75" hidden="1" customHeight="1" x14ac:dyDescent="0.2"/>
    <row r="45610" ht="12.75" hidden="1" customHeight="1" x14ac:dyDescent="0.2"/>
    <row r="45611" ht="12.75" hidden="1" customHeight="1" x14ac:dyDescent="0.2"/>
    <row r="45612" ht="12.75" hidden="1" customHeight="1" x14ac:dyDescent="0.2"/>
    <row r="45613" ht="12.75" hidden="1" customHeight="1" x14ac:dyDescent="0.2"/>
    <row r="45614" ht="12.75" hidden="1" customHeight="1" x14ac:dyDescent="0.2"/>
    <row r="45615" ht="12.75" hidden="1" customHeight="1" x14ac:dyDescent="0.2"/>
    <row r="45616" ht="12.75" hidden="1" customHeight="1" x14ac:dyDescent="0.2"/>
    <row r="45617" ht="12.75" hidden="1" customHeight="1" x14ac:dyDescent="0.2"/>
    <row r="45618" ht="12.75" hidden="1" customHeight="1" x14ac:dyDescent="0.2"/>
    <row r="45619" ht="12.75" hidden="1" customHeight="1" x14ac:dyDescent="0.2"/>
    <row r="45620" ht="12.75" hidden="1" customHeight="1" x14ac:dyDescent="0.2"/>
    <row r="45621" ht="12.75" hidden="1" customHeight="1" x14ac:dyDescent="0.2"/>
    <row r="45622" ht="12.75" hidden="1" customHeight="1" x14ac:dyDescent="0.2"/>
    <row r="45623" ht="12.75" hidden="1" customHeight="1" x14ac:dyDescent="0.2"/>
    <row r="45624" ht="12.75" hidden="1" customHeight="1" x14ac:dyDescent="0.2"/>
    <row r="45625" ht="12.75" hidden="1" customHeight="1" x14ac:dyDescent="0.2"/>
    <row r="45626" ht="12.75" hidden="1" customHeight="1" x14ac:dyDescent="0.2"/>
    <row r="45627" ht="12.75" hidden="1" customHeight="1" x14ac:dyDescent="0.2"/>
    <row r="45628" ht="12.75" hidden="1" customHeight="1" x14ac:dyDescent="0.2"/>
    <row r="45629" ht="12.75" hidden="1" customHeight="1" x14ac:dyDescent="0.2"/>
    <row r="45630" ht="12.75" hidden="1" customHeight="1" x14ac:dyDescent="0.2"/>
    <row r="45631" ht="12.75" hidden="1" customHeight="1" x14ac:dyDescent="0.2"/>
    <row r="45632" ht="12.75" hidden="1" customHeight="1" x14ac:dyDescent="0.2"/>
    <row r="45633" ht="12.75" hidden="1" customHeight="1" x14ac:dyDescent="0.2"/>
    <row r="45634" ht="12.75" hidden="1" customHeight="1" x14ac:dyDescent="0.2"/>
    <row r="45635" ht="12.75" hidden="1" customHeight="1" x14ac:dyDescent="0.2"/>
    <row r="45636" ht="12.75" hidden="1" customHeight="1" x14ac:dyDescent="0.2"/>
    <row r="45637" ht="12.75" hidden="1" customHeight="1" x14ac:dyDescent="0.2"/>
    <row r="45638" ht="12.75" hidden="1" customHeight="1" x14ac:dyDescent="0.2"/>
    <row r="45639" ht="12.75" hidden="1" customHeight="1" x14ac:dyDescent="0.2"/>
    <row r="45640" ht="12.75" hidden="1" customHeight="1" x14ac:dyDescent="0.2"/>
    <row r="45641" ht="12.75" hidden="1" customHeight="1" x14ac:dyDescent="0.2"/>
    <row r="45642" ht="12.75" hidden="1" customHeight="1" x14ac:dyDescent="0.2"/>
    <row r="45643" ht="12.75" hidden="1" customHeight="1" x14ac:dyDescent="0.2"/>
    <row r="45644" ht="12.75" hidden="1" customHeight="1" x14ac:dyDescent="0.2"/>
    <row r="45645" ht="12.75" hidden="1" customHeight="1" x14ac:dyDescent="0.2"/>
    <row r="45646" ht="12.75" hidden="1" customHeight="1" x14ac:dyDescent="0.2"/>
    <row r="45647" ht="12.75" hidden="1" customHeight="1" x14ac:dyDescent="0.2"/>
    <row r="45648" ht="12.75" hidden="1" customHeight="1" x14ac:dyDescent="0.2"/>
    <row r="45649" ht="12.75" hidden="1" customHeight="1" x14ac:dyDescent="0.2"/>
    <row r="45650" ht="12.75" hidden="1" customHeight="1" x14ac:dyDescent="0.2"/>
    <row r="45651" ht="12.75" hidden="1" customHeight="1" x14ac:dyDescent="0.2"/>
    <row r="45652" ht="12.75" hidden="1" customHeight="1" x14ac:dyDescent="0.2"/>
    <row r="45653" ht="12.75" hidden="1" customHeight="1" x14ac:dyDescent="0.2"/>
    <row r="45654" ht="12.75" hidden="1" customHeight="1" x14ac:dyDescent="0.2"/>
    <row r="45655" ht="12.75" hidden="1" customHeight="1" x14ac:dyDescent="0.2"/>
    <row r="45656" ht="12.75" hidden="1" customHeight="1" x14ac:dyDescent="0.2"/>
    <row r="45657" ht="12.75" hidden="1" customHeight="1" x14ac:dyDescent="0.2"/>
    <row r="45658" ht="12.75" hidden="1" customHeight="1" x14ac:dyDescent="0.2"/>
    <row r="45659" ht="12.75" hidden="1" customHeight="1" x14ac:dyDescent="0.2"/>
    <row r="45660" ht="12.75" hidden="1" customHeight="1" x14ac:dyDescent="0.2"/>
    <row r="45661" ht="12.75" hidden="1" customHeight="1" x14ac:dyDescent="0.2"/>
    <row r="45662" ht="12.75" hidden="1" customHeight="1" x14ac:dyDescent="0.2"/>
    <row r="45663" ht="12.75" hidden="1" customHeight="1" x14ac:dyDescent="0.2"/>
    <row r="45664" ht="12.75" hidden="1" customHeight="1" x14ac:dyDescent="0.2"/>
    <row r="45665" ht="12.75" hidden="1" customHeight="1" x14ac:dyDescent="0.2"/>
    <row r="45666" ht="12.75" hidden="1" customHeight="1" x14ac:dyDescent="0.2"/>
    <row r="45667" ht="12.75" hidden="1" customHeight="1" x14ac:dyDescent="0.2"/>
    <row r="45668" ht="12.75" hidden="1" customHeight="1" x14ac:dyDescent="0.2"/>
    <row r="45669" ht="12.75" hidden="1" customHeight="1" x14ac:dyDescent="0.2"/>
    <row r="45670" ht="12.75" hidden="1" customHeight="1" x14ac:dyDescent="0.2"/>
    <row r="45671" ht="12.75" hidden="1" customHeight="1" x14ac:dyDescent="0.2"/>
    <row r="45672" ht="12.75" hidden="1" customHeight="1" x14ac:dyDescent="0.2"/>
    <row r="45673" ht="12.75" hidden="1" customHeight="1" x14ac:dyDescent="0.2"/>
    <row r="45674" ht="12.75" hidden="1" customHeight="1" x14ac:dyDescent="0.2"/>
    <row r="45675" ht="12.75" hidden="1" customHeight="1" x14ac:dyDescent="0.2"/>
    <row r="45676" ht="12.75" hidden="1" customHeight="1" x14ac:dyDescent="0.2"/>
    <row r="45677" ht="12.75" hidden="1" customHeight="1" x14ac:dyDescent="0.2"/>
    <row r="45678" ht="12.75" hidden="1" customHeight="1" x14ac:dyDescent="0.2"/>
    <row r="45679" ht="12.75" hidden="1" customHeight="1" x14ac:dyDescent="0.2"/>
    <row r="45680" ht="12.75" hidden="1" customHeight="1" x14ac:dyDescent="0.2"/>
    <row r="45681" ht="12.75" hidden="1" customHeight="1" x14ac:dyDescent="0.2"/>
    <row r="45682" ht="12.75" hidden="1" customHeight="1" x14ac:dyDescent="0.2"/>
    <row r="45683" ht="12.75" hidden="1" customHeight="1" x14ac:dyDescent="0.2"/>
    <row r="45684" ht="12.75" hidden="1" customHeight="1" x14ac:dyDescent="0.2"/>
    <row r="45685" ht="12.75" hidden="1" customHeight="1" x14ac:dyDescent="0.2"/>
    <row r="45686" ht="12.75" hidden="1" customHeight="1" x14ac:dyDescent="0.2"/>
    <row r="45687" ht="12.75" hidden="1" customHeight="1" x14ac:dyDescent="0.2"/>
    <row r="45688" ht="12.75" hidden="1" customHeight="1" x14ac:dyDescent="0.2"/>
    <row r="45689" ht="12.75" hidden="1" customHeight="1" x14ac:dyDescent="0.2"/>
    <row r="45690" ht="12.75" hidden="1" customHeight="1" x14ac:dyDescent="0.2"/>
    <row r="45691" ht="12.75" hidden="1" customHeight="1" x14ac:dyDescent="0.2"/>
    <row r="45692" ht="12.75" hidden="1" customHeight="1" x14ac:dyDescent="0.2"/>
    <row r="45693" ht="12.75" hidden="1" customHeight="1" x14ac:dyDescent="0.2"/>
    <row r="45694" ht="12.75" hidden="1" customHeight="1" x14ac:dyDescent="0.2"/>
    <row r="45695" ht="12.75" hidden="1" customHeight="1" x14ac:dyDescent="0.2"/>
    <row r="45696" ht="12.75" hidden="1" customHeight="1" x14ac:dyDescent="0.2"/>
    <row r="45697" ht="12.75" hidden="1" customHeight="1" x14ac:dyDescent="0.2"/>
    <row r="45698" ht="12.75" hidden="1" customHeight="1" x14ac:dyDescent="0.2"/>
    <row r="45699" ht="12.75" hidden="1" customHeight="1" x14ac:dyDescent="0.2"/>
    <row r="45700" ht="12.75" hidden="1" customHeight="1" x14ac:dyDescent="0.2"/>
    <row r="45701" ht="12.75" hidden="1" customHeight="1" x14ac:dyDescent="0.2"/>
    <row r="45702" ht="12.75" hidden="1" customHeight="1" x14ac:dyDescent="0.2"/>
    <row r="45703" ht="12.75" hidden="1" customHeight="1" x14ac:dyDescent="0.2"/>
    <row r="45704" ht="12.75" hidden="1" customHeight="1" x14ac:dyDescent="0.2"/>
    <row r="45705" ht="12.75" hidden="1" customHeight="1" x14ac:dyDescent="0.2"/>
    <row r="45706" ht="12.75" hidden="1" customHeight="1" x14ac:dyDescent="0.2"/>
    <row r="45707" ht="12.75" hidden="1" customHeight="1" x14ac:dyDescent="0.2"/>
    <row r="45708" ht="12.75" hidden="1" customHeight="1" x14ac:dyDescent="0.2"/>
    <row r="45709" ht="12.75" hidden="1" customHeight="1" x14ac:dyDescent="0.2"/>
    <row r="45710" ht="12.75" hidden="1" customHeight="1" x14ac:dyDescent="0.2"/>
    <row r="45711" ht="12.75" hidden="1" customHeight="1" x14ac:dyDescent="0.2"/>
    <row r="45712" ht="12.75" hidden="1" customHeight="1" x14ac:dyDescent="0.2"/>
    <row r="45713" ht="12.75" hidden="1" customHeight="1" x14ac:dyDescent="0.2"/>
    <row r="45714" ht="12.75" hidden="1" customHeight="1" x14ac:dyDescent="0.2"/>
    <row r="45715" ht="12.75" hidden="1" customHeight="1" x14ac:dyDescent="0.2"/>
    <row r="45716" ht="12.75" hidden="1" customHeight="1" x14ac:dyDescent="0.2"/>
    <row r="45717" ht="12.75" hidden="1" customHeight="1" x14ac:dyDescent="0.2"/>
    <row r="45718" ht="12.75" hidden="1" customHeight="1" x14ac:dyDescent="0.2"/>
    <row r="45719" ht="12.75" hidden="1" customHeight="1" x14ac:dyDescent="0.2"/>
    <row r="45720" ht="12.75" hidden="1" customHeight="1" x14ac:dyDescent="0.2"/>
    <row r="45721" ht="12.75" hidden="1" customHeight="1" x14ac:dyDescent="0.2"/>
    <row r="45722" ht="12.75" hidden="1" customHeight="1" x14ac:dyDescent="0.2"/>
    <row r="45723" ht="12.75" hidden="1" customHeight="1" x14ac:dyDescent="0.2"/>
    <row r="45724" ht="12.75" hidden="1" customHeight="1" x14ac:dyDescent="0.2"/>
    <row r="45725" ht="12.75" hidden="1" customHeight="1" x14ac:dyDescent="0.2"/>
    <row r="45726" ht="12.75" hidden="1" customHeight="1" x14ac:dyDescent="0.2"/>
    <row r="45727" ht="12.75" hidden="1" customHeight="1" x14ac:dyDescent="0.2"/>
    <row r="45728" ht="12.75" hidden="1" customHeight="1" x14ac:dyDescent="0.2"/>
    <row r="45729" ht="12.75" hidden="1" customHeight="1" x14ac:dyDescent="0.2"/>
    <row r="45730" ht="12.75" hidden="1" customHeight="1" x14ac:dyDescent="0.2"/>
    <row r="45731" ht="12.75" hidden="1" customHeight="1" x14ac:dyDescent="0.2"/>
    <row r="45732" ht="12.75" hidden="1" customHeight="1" x14ac:dyDescent="0.2"/>
    <row r="45733" ht="12.75" hidden="1" customHeight="1" x14ac:dyDescent="0.2"/>
    <row r="45734" ht="12.75" hidden="1" customHeight="1" x14ac:dyDescent="0.2"/>
    <row r="45735" ht="12.75" hidden="1" customHeight="1" x14ac:dyDescent="0.2"/>
    <row r="45736" ht="12.75" hidden="1" customHeight="1" x14ac:dyDescent="0.2"/>
    <row r="45737" ht="12.75" hidden="1" customHeight="1" x14ac:dyDescent="0.2"/>
    <row r="45738" ht="12.75" hidden="1" customHeight="1" x14ac:dyDescent="0.2"/>
    <row r="45739" ht="12.75" hidden="1" customHeight="1" x14ac:dyDescent="0.2"/>
    <row r="45740" ht="12.75" hidden="1" customHeight="1" x14ac:dyDescent="0.2"/>
    <row r="45741" ht="12.75" hidden="1" customHeight="1" x14ac:dyDescent="0.2"/>
    <row r="45742" ht="12.75" hidden="1" customHeight="1" x14ac:dyDescent="0.2"/>
    <row r="45743" ht="12.75" hidden="1" customHeight="1" x14ac:dyDescent="0.2"/>
    <row r="45744" ht="12.75" hidden="1" customHeight="1" x14ac:dyDescent="0.2"/>
    <row r="45745" ht="12.75" hidden="1" customHeight="1" x14ac:dyDescent="0.2"/>
    <row r="45746" ht="12.75" hidden="1" customHeight="1" x14ac:dyDescent="0.2"/>
    <row r="45747" ht="12.75" hidden="1" customHeight="1" x14ac:dyDescent="0.2"/>
    <row r="45748" ht="12.75" hidden="1" customHeight="1" x14ac:dyDescent="0.2"/>
    <row r="45749" ht="12.75" hidden="1" customHeight="1" x14ac:dyDescent="0.2"/>
    <row r="45750" ht="12.75" hidden="1" customHeight="1" x14ac:dyDescent="0.2"/>
    <row r="45751" ht="12.75" hidden="1" customHeight="1" x14ac:dyDescent="0.2"/>
    <row r="45752" ht="12.75" hidden="1" customHeight="1" x14ac:dyDescent="0.2"/>
    <row r="45753" ht="12.75" hidden="1" customHeight="1" x14ac:dyDescent="0.2"/>
    <row r="45754" ht="12.75" hidden="1" customHeight="1" x14ac:dyDescent="0.2"/>
    <row r="45755" ht="12.75" hidden="1" customHeight="1" x14ac:dyDescent="0.2"/>
    <row r="45756" ht="12.75" hidden="1" customHeight="1" x14ac:dyDescent="0.2"/>
    <row r="45757" ht="12.75" hidden="1" customHeight="1" x14ac:dyDescent="0.2"/>
    <row r="45758" ht="12.75" hidden="1" customHeight="1" x14ac:dyDescent="0.2"/>
    <row r="45759" ht="12.75" hidden="1" customHeight="1" x14ac:dyDescent="0.2"/>
    <row r="45760" ht="12.75" hidden="1" customHeight="1" x14ac:dyDescent="0.2"/>
    <row r="45761" ht="12.75" hidden="1" customHeight="1" x14ac:dyDescent="0.2"/>
    <row r="45762" ht="12.75" hidden="1" customHeight="1" x14ac:dyDescent="0.2"/>
    <row r="45763" ht="12.75" hidden="1" customHeight="1" x14ac:dyDescent="0.2"/>
    <row r="45764" ht="12.75" hidden="1" customHeight="1" x14ac:dyDescent="0.2"/>
    <row r="45765" ht="12.75" hidden="1" customHeight="1" x14ac:dyDescent="0.2"/>
    <row r="45766" ht="12.75" hidden="1" customHeight="1" x14ac:dyDescent="0.2"/>
    <row r="45767" ht="12.75" hidden="1" customHeight="1" x14ac:dyDescent="0.2"/>
    <row r="45768" ht="12.75" hidden="1" customHeight="1" x14ac:dyDescent="0.2"/>
    <row r="45769" ht="12.75" hidden="1" customHeight="1" x14ac:dyDescent="0.2"/>
    <row r="45770" ht="12.75" hidden="1" customHeight="1" x14ac:dyDescent="0.2"/>
    <row r="45771" ht="12.75" hidden="1" customHeight="1" x14ac:dyDescent="0.2"/>
    <row r="45772" ht="12.75" hidden="1" customHeight="1" x14ac:dyDescent="0.2"/>
    <row r="45773" ht="12.75" hidden="1" customHeight="1" x14ac:dyDescent="0.2"/>
    <row r="45774" ht="12.75" hidden="1" customHeight="1" x14ac:dyDescent="0.2"/>
    <row r="45775" ht="12.75" hidden="1" customHeight="1" x14ac:dyDescent="0.2"/>
    <row r="45776" ht="12.75" hidden="1" customHeight="1" x14ac:dyDescent="0.2"/>
    <row r="45777" ht="12.75" hidden="1" customHeight="1" x14ac:dyDescent="0.2"/>
    <row r="45778" ht="12.75" hidden="1" customHeight="1" x14ac:dyDescent="0.2"/>
    <row r="45779" ht="12.75" hidden="1" customHeight="1" x14ac:dyDescent="0.2"/>
    <row r="45780" ht="12.75" hidden="1" customHeight="1" x14ac:dyDescent="0.2"/>
    <row r="45781" ht="12.75" hidden="1" customHeight="1" x14ac:dyDescent="0.2"/>
    <row r="45782" ht="12.75" hidden="1" customHeight="1" x14ac:dyDescent="0.2"/>
    <row r="45783" ht="12.75" hidden="1" customHeight="1" x14ac:dyDescent="0.2"/>
    <row r="45784" ht="12.75" hidden="1" customHeight="1" x14ac:dyDescent="0.2"/>
    <row r="45785" ht="12.75" hidden="1" customHeight="1" x14ac:dyDescent="0.2"/>
    <row r="45786" ht="12.75" hidden="1" customHeight="1" x14ac:dyDescent="0.2"/>
    <row r="45787" ht="12.75" hidden="1" customHeight="1" x14ac:dyDescent="0.2"/>
    <row r="45788" ht="12.75" hidden="1" customHeight="1" x14ac:dyDescent="0.2"/>
    <row r="45789" ht="12.75" hidden="1" customHeight="1" x14ac:dyDescent="0.2"/>
    <row r="45790" ht="12.75" hidden="1" customHeight="1" x14ac:dyDescent="0.2"/>
    <row r="45791" ht="12.75" hidden="1" customHeight="1" x14ac:dyDescent="0.2"/>
    <row r="45792" ht="12.75" hidden="1" customHeight="1" x14ac:dyDescent="0.2"/>
    <row r="45793" ht="12.75" hidden="1" customHeight="1" x14ac:dyDescent="0.2"/>
    <row r="45794" ht="12.75" hidden="1" customHeight="1" x14ac:dyDescent="0.2"/>
    <row r="45795" ht="12.75" hidden="1" customHeight="1" x14ac:dyDescent="0.2"/>
    <row r="45796" ht="12.75" hidden="1" customHeight="1" x14ac:dyDescent="0.2"/>
    <row r="45797" ht="12.75" hidden="1" customHeight="1" x14ac:dyDescent="0.2"/>
    <row r="45798" ht="12.75" hidden="1" customHeight="1" x14ac:dyDescent="0.2"/>
    <row r="45799" ht="12.75" hidden="1" customHeight="1" x14ac:dyDescent="0.2"/>
    <row r="45800" ht="12.75" hidden="1" customHeight="1" x14ac:dyDescent="0.2"/>
    <row r="45801" ht="12.75" hidden="1" customHeight="1" x14ac:dyDescent="0.2"/>
    <row r="45802" ht="12.75" hidden="1" customHeight="1" x14ac:dyDescent="0.2"/>
    <row r="45803" ht="12.75" hidden="1" customHeight="1" x14ac:dyDescent="0.2"/>
    <row r="45804" ht="12.75" hidden="1" customHeight="1" x14ac:dyDescent="0.2"/>
    <row r="45805" ht="12.75" hidden="1" customHeight="1" x14ac:dyDescent="0.2"/>
    <row r="45806" ht="12.75" hidden="1" customHeight="1" x14ac:dyDescent="0.2"/>
    <row r="45807" ht="12.75" hidden="1" customHeight="1" x14ac:dyDescent="0.2"/>
    <row r="45808" ht="12.75" hidden="1" customHeight="1" x14ac:dyDescent="0.2"/>
    <row r="45809" ht="12.75" hidden="1" customHeight="1" x14ac:dyDescent="0.2"/>
    <row r="45810" ht="12.75" hidden="1" customHeight="1" x14ac:dyDescent="0.2"/>
    <row r="45811" ht="12.75" hidden="1" customHeight="1" x14ac:dyDescent="0.2"/>
    <row r="45812" ht="12.75" hidden="1" customHeight="1" x14ac:dyDescent="0.2"/>
    <row r="45813" ht="12.75" hidden="1" customHeight="1" x14ac:dyDescent="0.2"/>
    <row r="45814" ht="12.75" hidden="1" customHeight="1" x14ac:dyDescent="0.2"/>
    <row r="45815" ht="12.75" hidden="1" customHeight="1" x14ac:dyDescent="0.2"/>
    <row r="45816" ht="12.75" hidden="1" customHeight="1" x14ac:dyDescent="0.2"/>
    <row r="45817" ht="12.75" hidden="1" customHeight="1" x14ac:dyDescent="0.2"/>
    <row r="45818" ht="12.75" hidden="1" customHeight="1" x14ac:dyDescent="0.2"/>
    <row r="45819" ht="12.75" hidden="1" customHeight="1" x14ac:dyDescent="0.2"/>
    <row r="45820" ht="12.75" hidden="1" customHeight="1" x14ac:dyDescent="0.2"/>
    <row r="45821" ht="12.75" hidden="1" customHeight="1" x14ac:dyDescent="0.2"/>
    <row r="45822" ht="12.75" hidden="1" customHeight="1" x14ac:dyDescent="0.2"/>
    <row r="45823" ht="12.75" hidden="1" customHeight="1" x14ac:dyDescent="0.2"/>
    <row r="45824" ht="12.75" hidden="1" customHeight="1" x14ac:dyDescent="0.2"/>
    <row r="45825" ht="12.75" hidden="1" customHeight="1" x14ac:dyDescent="0.2"/>
    <row r="45826" ht="12.75" hidden="1" customHeight="1" x14ac:dyDescent="0.2"/>
    <row r="45827" ht="12.75" hidden="1" customHeight="1" x14ac:dyDescent="0.2"/>
    <row r="45828" ht="12.75" hidden="1" customHeight="1" x14ac:dyDescent="0.2"/>
    <row r="45829" ht="12.75" hidden="1" customHeight="1" x14ac:dyDescent="0.2"/>
    <row r="45830" ht="12.75" hidden="1" customHeight="1" x14ac:dyDescent="0.2"/>
    <row r="45831" ht="12.75" hidden="1" customHeight="1" x14ac:dyDescent="0.2"/>
    <row r="45832" ht="12.75" hidden="1" customHeight="1" x14ac:dyDescent="0.2"/>
    <row r="45833" ht="12.75" hidden="1" customHeight="1" x14ac:dyDescent="0.2"/>
    <row r="45834" ht="12.75" hidden="1" customHeight="1" x14ac:dyDescent="0.2"/>
    <row r="45835" ht="12.75" hidden="1" customHeight="1" x14ac:dyDescent="0.2"/>
    <row r="45836" ht="12.75" hidden="1" customHeight="1" x14ac:dyDescent="0.2"/>
    <row r="45837" ht="12.75" hidden="1" customHeight="1" x14ac:dyDescent="0.2"/>
    <row r="45838" ht="12.75" hidden="1" customHeight="1" x14ac:dyDescent="0.2"/>
    <row r="45839" ht="12.75" hidden="1" customHeight="1" x14ac:dyDescent="0.2"/>
    <row r="45840" ht="12.75" hidden="1" customHeight="1" x14ac:dyDescent="0.2"/>
    <row r="45841" ht="12.75" hidden="1" customHeight="1" x14ac:dyDescent="0.2"/>
    <row r="45842" ht="12.75" hidden="1" customHeight="1" x14ac:dyDescent="0.2"/>
    <row r="45843" ht="12.75" hidden="1" customHeight="1" x14ac:dyDescent="0.2"/>
    <row r="45844" ht="12.75" hidden="1" customHeight="1" x14ac:dyDescent="0.2"/>
    <row r="45845" ht="12.75" hidden="1" customHeight="1" x14ac:dyDescent="0.2"/>
    <row r="45846" ht="12.75" hidden="1" customHeight="1" x14ac:dyDescent="0.2"/>
    <row r="45847" ht="12.75" hidden="1" customHeight="1" x14ac:dyDescent="0.2"/>
    <row r="45848" ht="12.75" hidden="1" customHeight="1" x14ac:dyDescent="0.2"/>
    <row r="45849" ht="12.75" hidden="1" customHeight="1" x14ac:dyDescent="0.2"/>
    <row r="45850" ht="12.75" hidden="1" customHeight="1" x14ac:dyDescent="0.2"/>
    <row r="45851" ht="12.75" hidden="1" customHeight="1" x14ac:dyDescent="0.2"/>
    <row r="45852" ht="12.75" hidden="1" customHeight="1" x14ac:dyDescent="0.2"/>
    <row r="45853" ht="12.75" hidden="1" customHeight="1" x14ac:dyDescent="0.2"/>
    <row r="45854" ht="12.75" hidden="1" customHeight="1" x14ac:dyDescent="0.2"/>
    <row r="45855" ht="12.75" hidden="1" customHeight="1" x14ac:dyDescent="0.2"/>
    <row r="45856" ht="12.75" hidden="1" customHeight="1" x14ac:dyDescent="0.2"/>
    <row r="45857" ht="12.75" hidden="1" customHeight="1" x14ac:dyDescent="0.2"/>
    <row r="45858" ht="12.75" hidden="1" customHeight="1" x14ac:dyDescent="0.2"/>
    <row r="45859" ht="12.75" hidden="1" customHeight="1" x14ac:dyDescent="0.2"/>
    <row r="45860" ht="12.75" hidden="1" customHeight="1" x14ac:dyDescent="0.2"/>
    <row r="45861" ht="12.75" hidden="1" customHeight="1" x14ac:dyDescent="0.2"/>
    <row r="45862" ht="12.75" hidden="1" customHeight="1" x14ac:dyDescent="0.2"/>
    <row r="45863" ht="12.75" hidden="1" customHeight="1" x14ac:dyDescent="0.2"/>
    <row r="45864" ht="12.75" hidden="1" customHeight="1" x14ac:dyDescent="0.2"/>
    <row r="45865" ht="12.75" hidden="1" customHeight="1" x14ac:dyDescent="0.2"/>
    <row r="45866" ht="12.75" hidden="1" customHeight="1" x14ac:dyDescent="0.2"/>
    <row r="45867" ht="12.75" hidden="1" customHeight="1" x14ac:dyDescent="0.2"/>
    <row r="45868" ht="12.75" hidden="1" customHeight="1" x14ac:dyDescent="0.2"/>
    <row r="45869" ht="12.75" hidden="1" customHeight="1" x14ac:dyDescent="0.2"/>
    <row r="45870" ht="12.75" hidden="1" customHeight="1" x14ac:dyDescent="0.2"/>
    <row r="45871" ht="12.75" hidden="1" customHeight="1" x14ac:dyDescent="0.2"/>
    <row r="45872" ht="12.75" hidden="1" customHeight="1" x14ac:dyDescent="0.2"/>
    <row r="45873" ht="12.75" hidden="1" customHeight="1" x14ac:dyDescent="0.2"/>
    <row r="45874" ht="12.75" hidden="1" customHeight="1" x14ac:dyDescent="0.2"/>
    <row r="45875" ht="12.75" hidden="1" customHeight="1" x14ac:dyDescent="0.2"/>
    <row r="45876" ht="12.75" hidden="1" customHeight="1" x14ac:dyDescent="0.2"/>
    <row r="45877" ht="12.75" hidden="1" customHeight="1" x14ac:dyDescent="0.2"/>
    <row r="45878" ht="12.75" hidden="1" customHeight="1" x14ac:dyDescent="0.2"/>
    <row r="45879" ht="12.75" hidden="1" customHeight="1" x14ac:dyDescent="0.2"/>
    <row r="45880" ht="12.75" hidden="1" customHeight="1" x14ac:dyDescent="0.2"/>
    <row r="45881" ht="12.75" hidden="1" customHeight="1" x14ac:dyDescent="0.2"/>
    <row r="45882" ht="12.75" hidden="1" customHeight="1" x14ac:dyDescent="0.2"/>
    <row r="45883" ht="12.75" hidden="1" customHeight="1" x14ac:dyDescent="0.2"/>
    <row r="45884" ht="12.75" hidden="1" customHeight="1" x14ac:dyDescent="0.2"/>
    <row r="45885" ht="12.75" hidden="1" customHeight="1" x14ac:dyDescent="0.2"/>
    <row r="45886" ht="12.75" hidden="1" customHeight="1" x14ac:dyDescent="0.2"/>
    <row r="45887" ht="12.75" hidden="1" customHeight="1" x14ac:dyDescent="0.2"/>
    <row r="45888" ht="12.75" hidden="1" customHeight="1" x14ac:dyDescent="0.2"/>
    <row r="45889" ht="12.75" hidden="1" customHeight="1" x14ac:dyDescent="0.2"/>
    <row r="45890" ht="12.75" hidden="1" customHeight="1" x14ac:dyDescent="0.2"/>
    <row r="45891" ht="12.75" hidden="1" customHeight="1" x14ac:dyDescent="0.2"/>
    <row r="45892" ht="12.75" hidden="1" customHeight="1" x14ac:dyDescent="0.2"/>
    <row r="45893" ht="12.75" hidden="1" customHeight="1" x14ac:dyDescent="0.2"/>
    <row r="45894" ht="12.75" hidden="1" customHeight="1" x14ac:dyDescent="0.2"/>
    <row r="45895" ht="12.75" hidden="1" customHeight="1" x14ac:dyDescent="0.2"/>
    <row r="45896" ht="12.75" hidden="1" customHeight="1" x14ac:dyDescent="0.2"/>
    <row r="45897" ht="12.75" hidden="1" customHeight="1" x14ac:dyDescent="0.2"/>
    <row r="45898" ht="12.75" hidden="1" customHeight="1" x14ac:dyDescent="0.2"/>
    <row r="45899" ht="12.75" hidden="1" customHeight="1" x14ac:dyDescent="0.2"/>
    <row r="45900" ht="12.75" hidden="1" customHeight="1" x14ac:dyDescent="0.2"/>
    <row r="45901" ht="12.75" hidden="1" customHeight="1" x14ac:dyDescent="0.2"/>
    <row r="45902" ht="12.75" hidden="1" customHeight="1" x14ac:dyDescent="0.2"/>
    <row r="45903" ht="12.75" hidden="1" customHeight="1" x14ac:dyDescent="0.2"/>
    <row r="45904" ht="12.75" hidden="1" customHeight="1" x14ac:dyDescent="0.2"/>
    <row r="45905" ht="12.75" hidden="1" customHeight="1" x14ac:dyDescent="0.2"/>
    <row r="45906" ht="12.75" hidden="1" customHeight="1" x14ac:dyDescent="0.2"/>
    <row r="45907" ht="12.75" hidden="1" customHeight="1" x14ac:dyDescent="0.2"/>
    <row r="45908" ht="12.75" hidden="1" customHeight="1" x14ac:dyDescent="0.2"/>
    <row r="45909" ht="12.75" hidden="1" customHeight="1" x14ac:dyDescent="0.2"/>
    <row r="45910" ht="12.75" hidden="1" customHeight="1" x14ac:dyDescent="0.2"/>
    <row r="45911" ht="12.75" hidden="1" customHeight="1" x14ac:dyDescent="0.2"/>
    <row r="45912" ht="12.75" hidden="1" customHeight="1" x14ac:dyDescent="0.2"/>
    <row r="45913" ht="12.75" hidden="1" customHeight="1" x14ac:dyDescent="0.2"/>
    <row r="45914" ht="12.75" hidden="1" customHeight="1" x14ac:dyDescent="0.2"/>
    <row r="45915" ht="12.75" hidden="1" customHeight="1" x14ac:dyDescent="0.2"/>
    <row r="45916" ht="12.75" hidden="1" customHeight="1" x14ac:dyDescent="0.2"/>
    <row r="45917" ht="12.75" hidden="1" customHeight="1" x14ac:dyDescent="0.2"/>
    <row r="45918" ht="12.75" hidden="1" customHeight="1" x14ac:dyDescent="0.2"/>
    <row r="45919" ht="12.75" hidden="1" customHeight="1" x14ac:dyDescent="0.2"/>
    <row r="45920" ht="12.75" hidden="1" customHeight="1" x14ac:dyDescent="0.2"/>
    <row r="45921" ht="12.75" hidden="1" customHeight="1" x14ac:dyDescent="0.2"/>
    <row r="45922" ht="12.75" hidden="1" customHeight="1" x14ac:dyDescent="0.2"/>
    <row r="45923" ht="12.75" hidden="1" customHeight="1" x14ac:dyDescent="0.2"/>
    <row r="45924" ht="12.75" hidden="1" customHeight="1" x14ac:dyDescent="0.2"/>
    <row r="45925" ht="12.75" hidden="1" customHeight="1" x14ac:dyDescent="0.2"/>
    <row r="45926" ht="12.75" hidden="1" customHeight="1" x14ac:dyDescent="0.2"/>
    <row r="45927" ht="12.75" hidden="1" customHeight="1" x14ac:dyDescent="0.2"/>
    <row r="45928" ht="12.75" hidden="1" customHeight="1" x14ac:dyDescent="0.2"/>
    <row r="45929" ht="12.75" hidden="1" customHeight="1" x14ac:dyDescent="0.2"/>
    <row r="45930" ht="12.75" hidden="1" customHeight="1" x14ac:dyDescent="0.2"/>
    <row r="45931" ht="12.75" hidden="1" customHeight="1" x14ac:dyDescent="0.2"/>
    <row r="45932" ht="12.75" hidden="1" customHeight="1" x14ac:dyDescent="0.2"/>
    <row r="45933" ht="12.75" hidden="1" customHeight="1" x14ac:dyDescent="0.2"/>
    <row r="45934" ht="12.75" hidden="1" customHeight="1" x14ac:dyDescent="0.2"/>
    <row r="45935" ht="12.75" hidden="1" customHeight="1" x14ac:dyDescent="0.2"/>
    <row r="45936" ht="12.75" hidden="1" customHeight="1" x14ac:dyDescent="0.2"/>
    <row r="45937" ht="12.75" hidden="1" customHeight="1" x14ac:dyDescent="0.2"/>
    <row r="45938" ht="12.75" hidden="1" customHeight="1" x14ac:dyDescent="0.2"/>
    <row r="45939" ht="12.75" hidden="1" customHeight="1" x14ac:dyDescent="0.2"/>
    <row r="45940" ht="12.75" hidden="1" customHeight="1" x14ac:dyDescent="0.2"/>
    <row r="45941" ht="12.75" hidden="1" customHeight="1" x14ac:dyDescent="0.2"/>
    <row r="45942" ht="12.75" hidden="1" customHeight="1" x14ac:dyDescent="0.2"/>
    <row r="45943" ht="12.75" hidden="1" customHeight="1" x14ac:dyDescent="0.2"/>
    <row r="45944" ht="12.75" hidden="1" customHeight="1" x14ac:dyDescent="0.2"/>
    <row r="45945" ht="12.75" hidden="1" customHeight="1" x14ac:dyDescent="0.2"/>
    <row r="45946" ht="12.75" hidden="1" customHeight="1" x14ac:dyDescent="0.2"/>
    <row r="45947" ht="12.75" hidden="1" customHeight="1" x14ac:dyDescent="0.2"/>
    <row r="45948" ht="12.75" hidden="1" customHeight="1" x14ac:dyDescent="0.2"/>
    <row r="45949" ht="12.75" hidden="1" customHeight="1" x14ac:dyDescent="0.2"/>
    <row r="45950" ht="12.75" hidden="1" customHeight="1" x14ac:dyDescent="0.2"/>
    <row r="45951" ht="12.75" hidden="1" customHeight="1" x14ac:dyDescent="0.2"/>
    <row r="45952" ht="12.75" hidden="1" customHeight="1" x14ac:dyDescent="0.2"/>
    <row r="45953" ht="12.75" hidden="1" customHeight="1" x14ac:dyDescent="0.2"/>
    <row r="45954" ht="12.75" hidden="1" customHeight="1" x14ac:dyDescent="0.2"/>
    <row r="45955" ht="12.75" hidden="1" customHeight="1" x14ac:dyDescent="0.2"/>
    <row r="45956" ht="12.75" hidden="1" customHeight="1" x14ac:dyDescent="0.2"/>
    <row r="45957" ht="12.75" hidden="1" customHeight="1" x14ac:dyDescent="0.2"/>
    <row r="45958" ht="12.75" hidden="1" customHeight="1" x14ac:dyDescent="0.2"/>
    <row r="45959" ht="12.75" hidden="1" customHeight="1" x14ac:dyDescent="0.2"/>
    <row r="45960" ht="12.75" hidden="1" customHeight="1" x14ac:dyDescent="0.2"/>
    <row r="45961" ht="12.75" hidden="1" customHeight="1" x14ac:dyDescent="0.2"/>
    <row r="45962" ht="12.75" hidden="1" customHeight="1" x14ac:dyDescent="0.2"/>
    <row r="45963" ht="12.75" hidden="1" customHeight="1" x14ac:dyDescent="0.2"/>
    <row r="45964" ht="12.75" hidden="1" customHeight="1" x14ac:dyDescent="0.2"/>
    <row r="45965" ht="12.75" hidden="1" customHeight="1" x14ac:dyDescent="0.2"/>
    <row r="45966" ht="12.75" hidden="1" customHeight="1" x14ac:dyDescent="0.2"/>
    <row r="45967" ht="12.75" hidden="1" customHeight="1" x14ac:dyDescent="0.2"/>
    <row r="45968" ht="12.75" hidden="1" customHeight="1" x14ac:dyDescent="0.2"/>
    <row r="45969" ht="12.75" hidden="1" customHeight="1" x14ac:dyDescent="0.2"/>
    <row r="45970" ht="12.75" hidden="1" customHeight="1" x14ac:dyDescent="0.2"/>
    <row r="45971" ht="12.75" hidden="1" customHeight="1" x14ac:dyDescent="0.2"/>
    <row r="45972" ht="12.75" hidden="1" customHeight="1" x14ac:dyDescent="0.2"/>
    <row r="45973" ht="12.75" hidden="1" customHeight="1" x14ac:dyDescent="0.2"/>
    <row r="45974" ht="12.75" hidden="1" customHeight="1" x14ac:dyDescent="0.2"/>
    <row r="45975" ht="12.75" hidden="1" customHeight="1" x14ac:dyDescent="0.2"/>
    <row r="45976" ht="12.75" hidden="1" customHeight="1" x14ac:dyDescent="0.2"/>
    <row r="45977" ht="12.75" hidden="1" customHeight="1" x14ac:dyDescent="0.2"/>
    <row r="45978" ht="12.75" hidden="1" customHeight="1" x14ac:dyDescent="0.2"/>
    <row r="45979" ht="12.75" hidden="1" customHeight="1" x14ac:dyDescent="0.2"/>
    <row r="45980" ht="12.75" hidden="1" customHeight="1" x14ac:dyDescent="0.2"/>
    <row r="45981" ht="12.75" hidden="1" customHeight="1" x14ac:dyDescent="0.2"/>
    <row r="45982" ht="12.75" hidden="1" customHeight="1" x14ac:dyDescent="0.2"/>
    <row r="45983" ht="12.75" hidden="1" customHeight="1" x14ac:dyDescent="0.2"/>
    <row r="45984" ht="12.75" hidden="1" customHeight="1" x14ac:dyDescent="0.2"/>
    <row r="45985" ht="12.75" hidden="1" customHeight="1" x14ac:dyDescent="0.2"/>
    <row r="45986" ht="12.75" hidden="1" customHeight="1" x14ac:dyDescent="0.2"/>
    <row r="45987" ht="12.75" hidden="1" customHeight="1" x14ac:dyDescent="0.2"/>
    <row r="45988" ht="12.75" hidden="1" customHeight="1" x14ac:dyDescent="0.2"/>
    <row r="45989" ht="12.75" hidden="1" customHeight="1" x14ac:dyDescent="0.2"/>
    <row r="45990" ht="12.75" hidden="1" customHeight="1" x14ac:dyDescent="0.2"/>
    <row r="45991" ht="12.75" hidden="1" customHeight="1" x14ac:dyDescent="0.2"/>
    <row r="45992" ht="12.75" hidden="1" customHeight="1" x14ac:dyDescent="0.2"/>
    <row r="45993" ht="12.75" hidden="1" customHeight="1" x14ac:dyDescent="0.2"/>
    <row r="45994" ht="12.75" hidden="1" customHeight="1" x14ac:dyDescent="0.2"/>
    <row r="45995" ht="12.75" hidden="1" customHeight="1" x14ac:dyDescent="0.2"/>
    <row r="45996" ht="12.75" hidden="1" customHeight="1" x14ac:dyDescent="0.2"/>
    <row r="45997" ht="12.75" hidden="1" customHeight="1" x14ac:dyDescent="0.2"/>
    <row r="45998" ht="12.75" hidden="1" customHeight="1" x14ac:dyDescent="0.2"/>
    <row r="45999" ht="12.75" hidden="1" customHeight="1" x14ac:dyDescent="0.2"/>
    <row r="46000" ht="12.75" hidden="1" customHeight="1" x14ac:dyDescent="0.2"/>
    <row r="46001" ht="12.75" hidden="1" customHeight="1" x14ac:dyDescent="0.2"/>
    <row r="46002" ht="12.75" hidden="1" customHeight="1" x14ac:dyDescent="0.2"/>
    <row r="46003" ht="12.75" hidden="1" customHeight="1" x14ac:dyDescent="0.2"/>
    <row r="46004" ht="12.75" hidden="1" customHeight="1" x14ac:dyDescent="0.2"/>
    <row r="46005" ht="12.75" hidden="1" customHeight="1" x14ac:dyDescent="0.2"/>
    <row r="46006" ht="12.75" hidden="1" customHeight="1" x14ac:dyDescent="0.2"/>
    <row r="46007" ht="12.75" hidden="1" customHeight="1" x14ac:dyDescent="0.2"/>
    <row r="46008" ht="12.75" hidden="1" customHeight="1" x14ac:dyDescent="0.2"/>
    <row r="46009" ht="12.75" hidden="1" customHeight="1" x14ac:dyDescent="0.2"/>
    <row r="46010" ht="12.75" hidden="1" customHeight="1" x14ac:dyDescent="0.2"/>
    <row r="46011" ht="12.75" hidden="1" customHeight="1" x14ac:dyDescent="0.2"/>
    <row r="46012" ht="12.75" hidden="1" customHeight="1" x14ac:dyDescent="0.2"/>
    <row r="46013" ht="12.75" hidden="1" customHeight="1" x14ac:dyDescent="0.2"/>
    <row r="46014" ht="12.75" hidden="1" customHeight="1" x14ac:dyDescent="0.2"/>
    <row r="46015" ht="12.75" hidden="1" customHeight="1" x14ac:dyDescent="0.2"/>
    <row r="46016" ht="12.75" hidden="1" customHeight="1" x14ac:dyDescent="0.2"/>
    <row r="46017" ht="12.75" hidden="1" customHeight="1" x14ac:dyDescent="0.2"/>
    <row r="46018" ht="12.75" hidden="1" customHeight="1" x14ac:dyDescent="0.2"/>
    <row r="46019" ht="12.75" hidden="1" customHeight="1" x14ac:dyDescent="0.2"/>
    <row r="46020" ht="12.75" hidden="1" customHeight="1" x14ac:dyDescent="0.2"/>
    <row r="46021" ht="12.75" hidden="1" customHeight="1" x14ac:dyDescent="0.2"/>
    <row r="46022" ht="12.75" hidden="1" customHeight="1" x14ac:dyDescent="0.2"/>
    <row r="46023" ht="12.75" hidden="1" customHeight="1" x14ac:dyDescent="0.2"/>
    <row r="46024" ht="12.75" hidden="1" customHeight="1" x14ac:dyDescent="0.2"/>
    <row r="46025" ht="12.75" hidden="1" customHeight="1" x14ac:dyDescent="0.2"/>
    <row r="46026" ht="12.75" hidden="1" customHeight="1" x14ac:dyDescent="0.2"/>
    <row r="46027" ht="12.75" hidden="1" customHeight="1" x14ac:dyDescent="0.2"/>
    <row r="46028" ht="12.75" hidden="1" customHeight="1" x14ac:dyDescent="0.2"/>
    <row r="46029" ht="12.75" hidden="1" customHeight="1" x14ac:dyDescent="0.2"/>
    <row r="46030" ht="12.75" hidden="1" customHeight="1" x14ac:dyDescent="0.2"/>
    <row r="46031" ht="12.75" hidden="1" customHeight="1" x14ac:dyDescent="0.2"/>
    <row r="46032" ht="12.75" hidden="1" customHeight="1" x14ac:dyDescent="0.2"/>
    <row r="46033" ht="12.75" hidden="1" customHeight="1" x14ac:dyDescent="0.2"/>
    <row r="46034" ht="12.75" hidden="1" customHeight="1" x14ac:dyDescent="0.2"/>
    <row r="46035" ht="12.75" hidden="1" customHeight="1" x14ac:dyDescent="0.2"/>
    <row r="46036" ht="12.75" hidden="1" customHeight="1" x14ac:dyDescent="0.2"/>
    <row r="46037" ht="12.75" hidden="1" customHeight="1" x14ac:dyDescent="0.2"/>
    <row r="46038" ht="12.75" hidden="1" customHeight="1" x14ac:dyDescent="0.2"/>
    <row r="46039" ht="12.75" hidden="1" customHeight="1" x14ac:dyDescent="0.2"/>
    <row r="46040" ht="12.75" hidden="1" customHeight="1" x14ac:dyDescent="0.2"/>
    <row r="46041" ht="12.75" hidden="1" customHeight="1" x14ac:dyDescent="0.2"/>
    <row r="46042" ht="12.75" hidden="1" customHeight="1" x14ac:dyDescent="0.2"/>
    <row r="46043" ht="12.75" hidden="1" customHeight="1" x14ac:dyDescent="0.2"/>
    <row r="46044" ht="12.75" hidden="1" customHeight="1" x14ac:dyDescent="0.2"/>
    <row r="46045" ht="12.75" hidden="1" customHeight="1" x14ac:dyDescent="0.2"/>
    <row r="46046" ht="12.75" hidden="1" customHeight="1" x14ac:dyDescent="0.2"/>
    <row r="46047" ht="12.75" hidden="1" customHeight="1" x14ac:dyDescent="0.2"/>
    <row r="46048" ht="12.75" hidden="1" customHeight="1" x14ac:dyDescent="0.2"/>
    <row r="46049" ht="12.75" hidden="1" customHeight="1" x14ac:dyDescent="0.2"/>
    <row r="46050" ht="12.75" hidden="1" customHeight="1" x14ac:dyDescent="0.2"/>
    <row r="46051" ht="12.75" hidden="1" customHeight="1" x14ac:dyDescent="0.2"/>
    <row r="46052" ht="12.75" hidden="1" customHeight="1" x14ac:dyDescent="0.2"/>
    <row r="46053" ht="12.75" hidden="1" customHeight="1" x14ac:dyDescent="0.2"/>
    <row r="46054" ht="12.75" hidden="1" customHeight="1" x14ac:dyDescent="0.2"/>
    <row r="46055" ht="12.75" hidden="1" customHeight="1" x14ac:dyDescent="0.2"/>
    <row r="46056" ht="12.75" hidden="1" customHeight="1" x14ac:dyDescent="0.2"/>
    <row r="46057" ht="12.75" hidden="1" customHeight="1" x14ac:dyDescent="0.2"/>
    <row r="46058" ht="12.75" hidden="1" customHeight="1" x14ac:dyDescent="0.2"/>
    <row r="46059" ht="12.75" hidden="1" customHeight="1" x14ac:dyDescent="0.2"/>
    <row r="46060" ht="12.75" hidden="1" customHeight="1" x14ac:dyDescent="0.2"/>
    <row r="46061" ht="12.75" hidden="1" customHeight="1" x14ac:dyDescent="0.2"/>
    <row r="46062" ht="12.75" hidden="1" customHeight="1" x14ac:dyDescent="0.2"/>
    <row r="46063" ht="12.75" hidden="1" customHeight="1" x14ac:dyDescent="0.2"/>
    <row r="46064" ht="12.75" hidden="1" customHeight="1" x14ac:dyDescent="0.2"/>
    <row r="46065" ht="12.75" hidden="1" customHeight="1" x14ac:dyDescent="0.2"/>
    <row r="46066" ht="12.75" hidden="1" customHeight="1" x14ac:dyDescent="0.2"/>
    <row r="46067" ht="12.75" hidden="1" customHeight="1" x14ac:dyDescent="0.2"/>
    <row r="46068" ht="12.75" hidden="1" customHeight="1" x14ac:dyDescent="0.2"/>
    <row r="46069" ht="12.75" hidden="1" customHeight="1" x14ac:dyDescent="0.2"/>
    <row r="46070" ht="12.75" hidden="1" customHeight="1" x14ac:dyDescent="0.2"/>
    <row r="46071" ht="12.75" hidden="1" customHeight="1" x14ac:dyDescent="0.2"/>
    <row r="46072" ht="12.75" hidden="1" customHeight="1" x14ac:dyDescent="0.2"/>
    <row r="46073" ht="12.75" hidden="1" customHeight="1" x14ac:dyDescent="0.2"/>
    <row r="46074" ht="12.75" hidden="1" customHeight="1" x14ac:dyDescent="0.2"/>
    <row r="46075" ht="12.75" hidden="1" customHeight="1" x14ac:dyDescent="0.2"/>
    <row r="46076" ht="12.75" hidden="1" customHeight="1" x14ac:dyDescent="0.2"/>
    <row r="46077" ht="12.75" hidden="1" customHeight="1" x14ac:dyDescent="0.2"/>
    <row r="46078" ht="12.75" hidden="1" customHeight="1" x14ac:dyDescent="0.2"/>
    <row r="46079" ht="12.75" hidden="1" customHeight="1" x14ac:dyDescent="0.2"/>
    <row r="46080" ht="12.75" hidden="1" customHeight="1" x14ac:dyDescent="0.2"/>
    <row r="46081" ht="12.75" hidden="1" customHeight="1" x14ac:dyDescent="0.2"/>
    <row r="46082" ht="12.75" hidden="1" customHeight="1" x14ac:dyDescent="0.2"/>
    <row r="46083" ht="12.75" hidden="1" customHeight="1" x14ac:dyDescent="0.2"/>
    <row r="46084" ht="12.75" hidden="1" customHeight="1" x14ac:dyDescent="0.2"/>
    <row r="46085" ht="12.75" hidden="1" customHeight="1" x14ac:dyDescent="0.2"/>
    <row r="46086" ht="12.75" hidden="1" customHeight="1" x14ac:dyDescent="0.2"/>
    <row r="46087" ht="12.75" hidden="1" customHeight="1" x14ac:dyDescent="0.2"/>
    <row r="46088" ht="12.75" hidden="1" customHeight="1" x14ac:dyDescent="0.2"/>
    <row r="46089" ht="12.75" hidden="1" customHeight="1" x14ac:dyDescent="0.2"/>
    <row r="46090" ht="12.75" hidden="1" customHeight="1" x14ac:dyDescent="0.2"/>
    <row r="46091" ht="12.75" hidden="1" customHeight="1" x14ac:dyDescent="0.2"/>
    <row r="46092" ht="12.75" hidden="1" customHeight="1" x14ac:dyDescent="0.2"/>
    <row r="46093" ht="12.75" hidden="1" customHeight="1" x14ac:dyDescent="0.2"/>
    <row r="46094" ht="12.75" hidden="1" customHeight="1" x14ac:dyDescent="0.2"/>
    <row r="46095" ht="12.75" hidden="1" customHeight="1" x14ac:dyDescent="0.2"/>
    <row r="46096" ht="12.75" hidden="1" customHeight="1" x14ac:dyDescent="0.2"/>
    <row r="46097" ht="12.75" hidden="1" customHeight="1" x14ac:dyDescent="0.2"/>
    <row r="46098" ht="12.75" hidden="1" customHeight="1" x14ac:dyDescent="0.2"/>
    <row r="46099" ht="12.75" hidden="1" customHeight="1" x14ac:dyDescent="0.2"/>
    <row r="46100" ht="12.75" hidden="1" customHeight="1" x14ac:dyDescent="0.2"/>
    <row r="46101" ht="12.75" hidden="1" customHeight="1" x14ac:dyDescent="0.2"/>
    <row r="46102" ht="12.75" hidden="1" customHeight="1" x14ac:dyDescent="0.2"/>
    <row r="46103" ht="12.75" hidden="1" customHeight="1" x14ac:dyDescent="0.2"/>
    <row r="46104" ht="12.75" hidden="1" customHeight="1" x14ac:dyDescent="0.2"/>
    <row r="46105" ht="12.75" hidden="1" customHeight="1" x14ac:dyDescent="0.2"/>
    <row r="46106" ht="12.75" hidden="1" customHeight="1" x14ac:dyDescent="0.2"/>
    <row r="46107" ht="12.75" hidden="1" customHeight="1" x14ac:dyDescent="0.2"/>
    <row r="46108" ht="12.75" hidden="1" customHeight="1" x14ac:dyDescent="0.2"/>
    <row r="46109" ht="12.75" hidden="1" customHeight="1" x14ac:dyDescent="0.2"/>
    <row r="46110" ht="12.75" hidden="1" customHeight="1" x14ac:dyDescent="0.2"/>
    <row r="46111" ht="12.75" hidden="1" customHeight="1" x14ac:dyDescent="0.2"/>
    <row r="46112" ht="12.75" hidden="1" customHeight="1" x14ac:dyDescent="0.2"/>
    <row r="46113" ht="12.75" hidden="1" customHeight="1" x14ac:dyDescent="0.2"/>
    <row r="46114" ht="12.75" hidden="1" customHeight="1" x14ac:dyDescent="0.2"/>
    <row r="46115" ht="12.75" hidden="1" customHeight="1" x14ac:dyDescent="0.2"/>
    <row r="46116" ht="12.75" hidden="1" customHeight="1" x14ac:dyDescent="0.2"/>
    <row r="46117" ht="12.75" hidden="1" customHeight="1" x14ac:dyDescent="0.2"/>
    <row r="46118" ht="12.75" hidden="1" customHeight="1" x14ac:dyDescent="0.2"/>
    <row r="46119" ht="12.75" hidden="1" customHeight="1" x14ac:dyDescent="0.2"/>
    <row r="46120" ht="12.75" hidden="1" customHeight="1" x14ac:dyDescent="0.2"/>
    <row r="46121" ht="12.75" hidden="1" customHeight="1" x14ac:dyDescent="0.2"/>
    <row r="46122" ht="12.75" hidden="1" customHeight="1" x14ac:dyDescent="0.2"/>
    <row r="46123" ht="12.75" hidden="1" customHeight="1" x14ac:dyDescent="0.2"/>
    <row r="46124" ht="12.75" hidden="1" customHeight="1" x14ac:dyDescent="0.2"/>
    <row r="46125" ht="12.75" hidden="1" customHeight="1" x14ac:dyDescent="0.2"/>
    <row r="46126" ht="12.75" hidden="1" customHeight="1" x14ac:dyDescent="0.2"/>
    <row r="46127" ht="12.75" hidden="1" customHeight="1" x14ac:dyDescent="0.2"/>
    <row r="46128" ht="12.75" hidden="1" customHeight="1" x14ac:dyDescent="0.2"/>
    <row r="46129" ht="12.75" hidden="1" customHeight="1" x14ac:dyDescent="0.2"/>
    <row r="46130" ht="12.75" hidden="1" customHeight="1" x14ac:dyDescent="0.2"/>
    <row r="46131" ht="12.75" hidden="1" customHeight="1" x14ac:dyDescent="0.2"/>
    <row r="46132" ht="12.75" hidden="1" customHeight="1" x14ac:dyDescent="0.2"/>
    <row r="46133" ht="12.75" hidden="1" customHeight="1" x14ac:dyDescent="0.2"/>
    <row r="46134" ht="12.75" hidden="1" customHeight="1" x14ac:dyDescent="0.2"/>
    <row r="46135" ht="12.75" hidden="1" customHeight="1" x14ac:dyDescent="0.2"/>
    <row r="46136" ht="12.75" hidden="1" customHeight="1" x14ac:dyDescent="0.2"/>
    <row r="46137" ht="12.75" hidden="1" customHeight="1" x14ac:dyDescent="0.2"/>
    <row r="46138" ht="12.75" hidden="1" customHeight="1" x14ac:dyDescent="0.2"/>
    <row r="46139" ht="12.75" hidden="1" customHeight="1" x14ac:dyDescent="0.2"/>
    <row r="46140" ht="12.75" hidden="1" customHeight="1" x14ac:dyDescent="0.2"/>
    <row r="46141" ht="12.75" hidden="1" customHeight="1" x14ac:dyDescent="0.2"/>
    <row r="46142" ht="12.75" hidden="1" customHeight="1" x14ac:dyDescent="0.2"/>
    <row r="46143" ht="12.75" hidden="1" customHeight="1" x14ac:dyDescent="0.2"/>
    <row r="46144" ht="12.75" hidden="1" customHeight="1" x14ac:dyDescent="0.2"/>
    <row r="46145" ht="12.75" hidden="1" customHeight="1" x14ac:dyDescent="0.2"/>
    <row r="46146" ht="12.75" hidden="1" customHeight="1" x14ac:dyDescent="0.2"/>
    <row r="46147" ht="12.75" hidden="1" customHeight="1" x14ac:dyDescent="0.2"/>
    <row r="46148" ht="12.75" hidden="1" customHeight="1" x14ac:dyDescent="0.2"/>
    <row r="46149" ht="12.75" hidden="1" customHeight="1" x14ac:dyDescent="0.2"/>
    <row r="46150" ht="12.75" hidden="1" customHeight="1" x14ac:dyDescent="0.2"/>
    <row r="46151" ht="12.75" hidden="1" customHeight="1" x14ac:dyDescent="0.2"/>
    <row r="46152" ht="12.75" hidden="1" customHeight="1" x14ac:dyDescent="0.2"/>
    <row r="46153" ht="12.75" hidden="1" customHeight="1" x14ac:dyDescent="0.2"/>
    <row r="46154" ht="12.75" hidden="1" customHeight="1" x14ac:dyDescent="0.2"/>
    <row r="46155" ht="12.75" hidden="1" customHeight="1" x14ac:dyDescent="0.2"/>
    <row r="46156" ht="12.75" hidden="1" customHeight="1" x14ac:dyDescent="0.2"/>
    <row r="46157" ht="12.75" hidden="1" customHeight="1" x14ac:dyDescent="0.2"/>
    <row r="46158" ht="12.75" hidden="1" customHeight="1" x14ac:dyDescent="0.2"/>
    <row r="46159" ht="12.75" hidden="1" customHeight="1" x14ac:dyDescent="0.2"/>
    <row r="46160" ht="12.75" hidden="1" customHeight="1" x14ac:dyDescent="0.2"/>
    <row r="46161" ht="12.75" hidden="1" customHeight="1" x14ac:dyDescent="0.2"/>
    <row r="46162" ht="12.75" hidden="1" customHeight="1" x14ac:dyDescent="0.2"/>
    <row r="46163" ht="12.75" hidden="1" customHeight="1" x14ac:dyDescent="0.2"/>
    <row r="46164" ht="12.75" hidden="1" customHeight="1" x14ac:dyDescent="0.2"/>
    <row r="46165" ht="12.75" hidden="1" customHeight="1" x14ac:dyDescent="0.2"/>
    <row r="46166" ht="12.75" hidden="1" customHeight="1" x14ac:dyDescent="0.2"/>
    <row r="46167" ht="12.75" hidden="1" customHeight="1" x14ac:dyDescent="0.2"/>
    <row r="46168" ht="12.75" hidden="1" customHeight="1" x14ac:dyDescent="0.2"/>
    <row r="46169" ht="12.75" hidden="1" customHeight="1" x14ac:dyDescent="0.2"/>
    <row r="46170" ht="12.75" hidden="1" customHeight="1" x14ac:dyDescent="0.2"/>
    <row r="46171" ht="12.75" hidden="1" customHeight="1" x14ac:dyDescent="0.2"/>
    <row r="46172" ht="12.75" hidden="1" customHeight="1" x14ac:dyDescent="0.2"/>
    <row r="46173" ht="12.75" hidden="1" customHeight="1" x14ac:dyDescent="0.2"/>
    <row r="46174" ht="12.75" hidden="1" customHeight="1" x14ac:dyDescent="0.2"/>
    <row r="46175" ht="12.75" hidden="1" customHeight="1" x14ac:dyDescent="0.2"/>
    <row r="46176" ht="12.75" hidden="1" customHeight="1" x14ac:dyDescent="0.2"/>
    <row r="46177" ht="12.75" hidden="1" customHeight="1" x14ac:dyDescent="0.2"/>
    <row r="46178" ht="12.75" hidden="1" customHeight="1" x14ac:dyDescent="0.2"/>
    <row r="46179" ht="12.75" hidden="1" customHeight="1" x14ac:dyDescent="0.2"/>
    <row r="46180" ht="12.75" hidden="1" customHeight="1" x14ac:dyDescent="0.2"/>
    <row r="46181" ht="12.75" hidden="1" customHeight="1" x14ac:dyDescent="0.2"/>
    <row r="46182" ht="12.75" hidden="1" customHeight="1" x14ac:dyDescent="0.2"/>
    <row r="46183" ht="12.75" hidden="1" customHeight="1" x14ac:dyDescent="0.2"/>
    <row r="46184" ht="12.75" hidden="1" customHeight="1" x14ac:dyDescent="0.2"/>
    <row r="46185" ht="12.75" hidden="1" customHeight="1" x14ac:dyDescent="0.2"/>
    <row r="46186" ht="12.75" hidden="1" customHeight="1" x14ac:dyDescent="0.2"/>
    <row r="46187" ht="12.75" hidden="1" customHeight="1" x14ac:dyDescent="0.2"/>
    <row r="46188" ht="12.75" hidden="1" customHeight="1" x14ac:dyDescent="0.2"/>
    <row r="46189" ht="12.75" hidden="1" customHeight="1" x14ac:dyDescent="0.2"/>
    <row r="46190" ht="12.75" hidden="1" customHeight="1" x14ac:dyDescent="0.2"/>
    <row r="46191" ht="12.75" hidden="1" customHeight="1" x14ac:dyDescent="0.2"/>
    <row r="46192" ht="12.75" hidden="1" customHeight="1" x14ac:dyDescent="0.2"/>
    <row r="46193" ht="12.75" hidden="1" customHeight="1" x14ac:dyDescent="0.2"/>
    <row r="46194" ht="12.75" hidden="1" customHeight="1" x14ac:dyDescent="0.2"/>
    <row r="46195" ht="12.75" hidden="1" customHeight="1" x14ac:dyDescent="0.2"/>
    <row r="46196" ht="12.75" hidden="1" customHeight="1" x14ac:dyDescent="0.2"/>
    <row r="46197" ht="12.75" hidden="1" customHeight="1" x14ac:dyDescent="0.2"/>
    <row r="46198" ht="12.75" hidden="1" customHeight="1" x14ac:dyDescent="0.2"/>
    <row r="46199" ht="12.75" hidden="1" customHeight="1" x14ac:dyDescent="0.2"/>
    <row r="46200" ht="12.75" hidden="1" customHeight="1" x14ac:dyDescent="0.2"/>
    <row r="46201" ht="12.75" hidden="1" customHeight="1" x14ac:dyDescent="0.2"/>
    <row r="46202" ht="12.75" hidden="1" customHeight="1" x14ac:dyDescent="0.2"/>
    <row r="46203" ht="12.75" hidden="1" customHeight="1" x14ac:dyDescent="0.2"/>
    <row r="46204" ht="12.75" hidden="1" customHeight="1" x14ac:dyDescent="0.2"/>
    <row r="46205" ht="12.75" hidden="1" customHeight="1" x14ac:dyDescent="0.2"/>
    <row r="46206" ht="12.75" hidden="1" customHeight="1" x14ac:dyDescent="0.2"/>
    <row r="46207" ht="12.75" hidden="1" customHeight="1" x14ac:dyDescent="0.2"/>
    <row r="46208" ht="12.75" hidden="1" customHeight="1" x14ac:dyDescent="0.2"/>
    <row r="46209" ht="12.75" hidden="1" customHeight="1" x14ac:dyDescent="0.2"/>
    <row r="46210" ht="12.75" hidden="1" customHeight="1" x14ac:dyDescent="0.2"/>
    <row r="46211" ht="12.75" hidden="1" customHeight="1" x14ac:dyDescent="0.2"/>
    <row r="46212" ht="12.75" hidden="1" customHeight="1" x14ac:dyDescent="0.2"/>
    <row r="46213" ht="12.75" hidden="1" customHeight="1" x14ac:dyDescent="0.2"/>
    <row r="46214" ht="12.75" hidden="1" customHeight="1" x14ac:dyDescent="0.2"/>
    <row r="46215" ht="12.75" hidden="1" customHeight="1" x14ac:dyDescent="0.2"/>
    <row r="46216" ht="12.75" hidden="1" customHeight="1" x14ac:dyDescent="0.2"/>
    <row r="46217" ht="12.75" hidden="1" customHeight="1" x14ac:dyDescent="0.2"/>
    <row r="46218" ht="12.75" hidden="1" customHeight="1" x14ac:dyDescent="0.2"/>
    <row r="46219" ht="12.75" hidden="1" customHeight="1" x14ac:dyDescent="0.2"/>
    <row r="46220" ht="12.75" hidden="1" customHeight="1" x14ac:dyDescent="0.2"/>
    <row r="46221" ht="12.75" hidden="1" customHeight="1" x14ac:dyDescent="0.2"/>
    <row r="46222" ht="12.75" hidden="1" customHeight="1" x14ac:dyDescent="0.2"/>
    <row r="46223" ht="12.75" hidden="1" customHeight="1" x14ac:dyDescent="0.2"/>
    <row r="46224" ht="12.75" hidden="1" customHeight="1" x14ac:dyDescent="0.2"/>
    <row r="46225" ht="12.75" hidden="1" customHeight="1" x14ac:dyDescent="0.2"/>
    <row r="46226" ht="12.75" hidden="1" customHeight="1" x14ac:dyDescent="0.2"/>
    <row r="46227" ht="12.75" hidden="1" customHeight="1" x14ac:dyDescent="0.2"/>
    <row r="46228" ht="12.75" hidden="1" customHeight="1" x14ac:dyDescent="0.2"/>
    <row r="46229" ht="12.75" hidden="1" customHeight="1" x14ac:dyDescent="0.2"/>
    <row r="46230" ht="12.75" hidden="1" customHeight="1" x14ac:dyDescent="0.2"/>
    <row r="46231" ht="12.75" hidden="1" customHeight="1" x14ac:dyDescent="0.2"/>
    <row r="46232" ht="12.75" hidden="1" customHeight="1" x14ac:dyDescent="0.2"/>
    <row r="46233" ht="12.75" hidden="1" customHeight="1" x14ac:dyDescent="0.2"/>
    <row r="46234" ht="12.75" hidden="1" customHeight="1" x14ac:dyDescent="0.2"/>
    <row r="46235" ht="12.75" hidden="1" customHeight="1" x14ac:dyDescent="0.2"/>
    <row r="46236" ht="12.75" hidden="1" customHeight="1" x14ac:dyDescent="0.2"/>
    <row r="46237" ht="12.75" hidden="1" customHeight="1" x14ac:dyDescent="0.2"/>
    <row r="46238" ht="12.75" hidden="1" customHeight="1" x14ac:dyDescent="0.2"/>
    <row r="46239" ht="12.75" hidden="1" customHeight="1" x14ac:dyDescent="0.2"/>
    <row r="46240" ht="12.75" hidden="1" customHeight="1" x14ac:dyDescent="0.2"/>
    <row r="46241" ht="12.75" hidden="1" customHeight="1" x14ac:dyDescent="0.2"/>
    <row r="46242" ht="12.75" hidden="1" customHeight="1" x14ac:dyDescent="0.2"/>
    <row r="46243" ht="12.75" hidden="1" customHeight="1" x14ac:dyDescent="0.2"/>
    <row r="46244" ht="12.75" hidden="1" customHeight="1" x14ac:dyDescent="0.2"/>
    <row r="46245" ht="12.75" hidden="1" customHeight="1" x14ac:dyDescent="0.2"/>
    <row r="46246" ht="12.75" hidden="1" customHeight="1" x14ac:dyDescent="0.2"/>
    <row r="46247" ht="12.75" hidden="1" customHeight="1" x14ac:dyDescent="0.2"/>
    <row r="46248" ht="12.75" hidden="1" customHeight="1" x14ac:dyDescent="0.2"/>
    <row r="46249" ht="12.75" hidden="1" customHeight="1" x14ac:dyDescent="0.2"/>
    <row r="46250" ht="12.75" hidden="1" customHeight="1" x14ac:dyDescent="0.2"/>
    <row r="46251" ht="12.75" hidden="1" customHeight="1" x14ac:dyDescent="0.2"/>
    <row r="46252" ht="12.75" hidden="1" customHeight="1" x14ac:dyDescent="0.2"/>
    <row r="46253" ht="12.75" hidden="1" customHeight="1" x14ac:dyDescent="0.2"/>
    <row r="46254" ht="12.75" hidden="1" customHeight="1" x14ac:dyDescent="0.2"/>
    <row r="46255" ht="12.75" hidden="1" customHeight="1" x14ac:dyDescent="0.2"/>
    <row r="46256" ht="12.75" hidden="1" customHeight="1" x14ac:dyDescent="0.2"/>
    <row r="46257" ht="12.75" hidden="1" customHeight="1" x14ac:dyDescent="0.2"/>
    <row r="46258" ht="12.75" hidden="1" customHeight="1" x14ac:dyDescent="0.2"/>
    <row r="46259" ht="12.75" hidden="1" customHeight="1" x14ac:dyDescent="0.2"/>
    <row r="46260" ht="12.75" hidden="1" customHeight="1" x14ac:dyDescent="0.2"/>
    <row r="46261" ht="12.75" hidden="1" customHeight="1" x14ac:dyDescent="0.2"/>
    <row r="46262" ht="12.75" hidden="1" customHeight="1" x14ac:dyDescent="0.2"/>
    <row r="46263" ht="12.75" hidden="1" customHeight="1" x14ac:dyDescent="0.2"/>
    <row r="46264" ht="12.75" hidden="1" customHeight="1" x14ac:dyDescent="0.2"/>
    <row r="46265" ht="12.75" hidden="1" customHeight="1" x14ac:dyDescent="0.2"/>
    <row r="46266" ht="12.75" hidden="1" customHeight="1" x14ac:dyDescent="0.2"/>
    <row r="46267" ht="12.75" hidden="1" customHeight="1" x14ac:dyDescent="0.2"/>
    <row r="46268" ht="12.75" hidden="1" customHeight="1" x14ac:dyDescent="0.2"/>
    <row r="46269" ht="12.75" hidden="1" customHeight="1" x14ac:dyDescent="0.2"/>
    <row r="46270" ht="12.75" hidden="1" customHeight="1" x14ac:dyDescent="0.2"/>
    <row r="46271" ht="12.75" hidden="1" customHeight="1" x14ac:dyDescent="0.2"/>
    <row r="46272" ht="12.75" hidden="1" customHeight="1" x14ac:dyDescent="0.2"/>
    <row r="46273" ht="12.75" hidden="1" customHeight="1" x14ac:dyDescent="0.2"/>
    <row r="46274" ht="12.75" hidden="1" customHeight="1" x14ac:dyDescent="0.2"/>
    <row r="46275" ht="12.75" hidden="1" customHeight="1" x14ac:dyDescent="0.2"/>
    <row r="46276" ht="12.75" hidden="1" customHeight="1" x14ac:dyDescent="0.2"/>
    <row r="46277" ht="12.75" hidden="1" customHeight="1" x14ac:dyDescent="0.2"/>
    <row r="46278" ht="12.75" hidden="1" customHeight="1" x14ac:dyDescent="0.2"/>
    <row r="46279" ht="12.75" hidden="1" customHeight="1" x14ac:dyDescent="0.2"/>
    <row r="46280" ht="12.75" hidden="1" customHeight="1" x14ac:dyDescent="0.2"/>
    <row r="46281" ht="12.75" hidden="1" customHeight="1" x14ac:dyDescent="0.2"/>
    <row r="46282" ht="12.75" hidden="1" customHeight="1" x14ac:dyDescent="0.2"/>
    <row r="46283" ht="12.75" hidden="1" customHeight="1" x14ac:dyDescent="0.2"/>
    <row r="46284" ht="12.75" hidden="1" customHeight="1" x14ac:dyDescent="0.2"/>
    <row r="46285" ht="12.75" hidden="1" customHeight="1" x14ac:dyDescent="0.2"/>
    <row r="46286" ht="12.75" hidden="1" customHeight="1" x14ac:dyDescent="0.2"/>
    <row r="46287" ht="12.75" hidden="1" customHeight="1" x14ac:dyDescent="0.2"/>
    <row r="46288" ht="12.75" hidden="1" customHeight="1" x14ac:dyDescent="0.2"/>
    <row r="46289" ht="12.75" hidden="1" customHeight="1" x14ac:dyDescent="0.2"/>
    <row r="46290" ht="12.75" hidden="1" customHeight="1" x14ac:dyDescent="0.2"/>
    <row r="46291" ht="12.75" hidden="1" customHeight="1" x14ac:dyDescent="0.2"/>
    <row r="46292" ht="12.75" hidden="1" customHeight="1" x14ac:dyDescent="0.2"/>
    <row r="46293" ht="12.75" hidden="1" customHeight="1" x14ac:dyDescent="0.2"/>
    <row r="46294" ht="12.75" hidden="1" customHeight="1" x14ac:dyDescent="0.2"/>
    <row r="46295" ht="12.75" hidden="1" customHeight="1" x14ac:dyDescent="0.2"/>
    <row r="46296" ht="12.75" hidden="1" customHeight="1" x14ac:dyDescent="0.2"/>
    <row r="46297" ht="12.75" hidden="1" customHeight="1" x14ac:dyDescent="0.2"/>
    <row r="46298" ht="12.75" hidden="1" customHeight="1" x14ac:dyDescent="0.2"/>
    <row r="46299" ht="12.75" hidden="1" customHeight="1" x14ac:dyDescent="0.2"/>
    <row r="46300" ht="12.75" hidden="1" customHeight="1" x14ac:dyDescent="0.2"/>
    <row r="46301" ht="12.75" hidden="1" customHeight="1" x14ac:dyDescent="0.2"/>
    <row r="46302" ht="12.75" hidden="1" customHeight="1" x14ac:dyDescent="0.2"/>
    <row r="46303" ht="12.75" hidden="1" customHeight="1" x14ac:dyDescent="0.2"/>
    <row r="46304" ht="12.75" hidden="1" customHeight="1" x14ac:dyDescent="0.2"/>
    <row r="46305" ht="12.75" hidden="1" customHeight="1" x14ac:dyDescent="0.2"/>
    <row r="46306" ht="12.75" hidden="1" customHeight="1" x14ac:dyDescent="0.2"/>
    <row r="46307" ht="12.75" hidden="1" customHeight="1" x14ac:dyDescent="0.2"/>
    <row r="46308" ht="12.75" hidden="1" customHeight="1" x14ac:dyDescent="0.2"/>
    <row r="46309" ht="12.75" hidden="1" customHeight="1" x14ac:dyDescent="0.2"/>
    <row r="46310" ht="12.75" hidden="1" customHeight="1" x14ac:dyDescent="0.2"/>
    <row r="46311" ht="12.75" hidden="1" customHeight="1" x14ac:dyDescent="0.2"/>
    <row r="46312" ht="12.75" hidden="1" customHeight="1" x14ac:dyDescent="0.2"/>
    <row r="46313" ht="12.75" hidden="1" customHeight="1" x14ac:dyDescent="0.2"/>
    <row r="46314" ht="12.75" hidden="1" customHeight="1" x14ac:dyDescent="0.2"/>
    <row r="46315" ht="12.75" hidden="1" customHeight="1" x14ac:dyDescent="0.2"/>
    <row r="46316" ht="12.75" hidden="1" customHeight="1" x14ac:dyDescent="0.2"/>
    <row r="46317" ht="12.75" hidden="1" customHeight="1" x14ac:dyDescent="0.2"/>
    <row r="46318" ht="12.75" hidden="1" customHeight="1" x14ac:dyDescent="0.2"/>
    <row r="46319" ht="12.75" hidden="1" customHeight="1" x14ac:dyDescent="0.2"/>
    <row r="46320" ht="12.75" hidden="1" customHeight="1" x14ac:dyDescent="0.2"/>
    <row r="46321" ht="12.75" hidden="1" customHeight="1" x14ac:dyDescent="0.2"/>
    <row r="46322" ht="12.75" hidden="1" customHeight="1" x14ac:dyDescent="0.2"/>
    <row r="46323" ht="12.75" hidden="1" customHeight="1" x14ac:dyDescent="0.2"/>
    <row r="46324" ht="12.75" hidden="1" customHeight="1" x14ac:dyDescent="0.2"/>
    <row r="46325" ht="12.75" hidden="1" customHeight="1" x14ac:dyDescent="0.2"/>
    <row r="46326" ht="12.75" hidden="1" customHeight="1" x14ac:dyDescent="0.2"/>
    <row r="46327" ht="12.75" hidden="1" customHeight="1" x14ac:dyDescent="0.2"/>
    <row r="46328" ht="12.75" hidden="1" customHeight="1" x14ac:dyDescent="0.2"/>
    <row r="46329" ht="12.75" hidden="1" customHeight="1" x14ac:dyDescent="0.2"/>
    <row r="46330" ht="12.75" hidden="1" customHeight="1" x14ac:dyDescent="0.2"/>
    <row r="46331" ht="12.75" hidden="1" customHeight="1" x14ac:dyDescent="0.2"/>
    <row r="46332" ht="12.75" hidden="1" customHeight="1" x14ac:dyDescent="0.2"/>
    <row r="46333" ht="12.75" hidden="1" customHeight="1" x14ac:dyDescent="0.2"/>
    <row r="46334" ht="12.75" hidden="1" customHeight="1" x14ac:dyDescent="0.2"/>
    <row r="46335" ht="12.75" hidden="1" customHeight="1" x14ac:dyDescent="0.2"/>
    <row r="46336" ht="12.75" hidden="1" customHeight="1" x14ac:dyDescent="0.2"/>
    <row r="46337" ht="12.75" hidden="1" customHeight="1" x14ac:dyDescent="0.2"/>
    <row r="46338" ht="12.75" hidden="1" customHeight="1" x14ac:dyDescent="0.2"/>
    <row r="46339" ht="12.75" hidden="1" customHeight="1" x14ac:dyDescent="0.2"/>
    <row r="46340" ht="12.75" hidden="1" customHeight="1" x14ac:dyDescent="0.2"/>
    <row r="46341" ht="12.75" hidden="1" customHeight="1" x14ac:dyDescent="0.2"/>
    <row r="46342" ht="12.75" hidden="1" customHeight="1" x14ac:dyDescent="0.2"/>
    <row r="46343" ht="12.75" hidden="1" customHeight="1" x14ac:dyDescent="0.2"/>
    <row r="46344" ht="12.75" hidden="1" customHeight="1" x14ac:dyDescent="0.2"/>
    <row r="46345" ht="12.75" hidden="1" customHeight="1" x14ac:dyDescent="0.2"/>
    <row r="46346" ht="12.75" hidden="1" customHeight="1" x14ac:dyDescent="0.2"/>
    <row r="46347" ht="12.75" hidden="1" customHeight="1" x14ac:dyDescent="0.2"/>
    <row r="46348" ht="12.75" hidden="1" customHeight="1" x14ac:dyDescent="0.2"/>
    <row r="46349" ht="12.75" hidden="1" customHeight="1" x14ac:dyDescent="0.2"/>
    <row r="46350" ht="12.75" hidden="1" customHeight="1" x14ac:dyDescent="0.2"/>
    <row r="46351" ht="12.75" hidden="1" customHeight="1" x14ac:dyDescent="0.2"/>
    <row r="46352" ht="12.75" hidden="1" customHeight="1" x14ac:dyDescent="0.2"/>
    <row r="46353" ht="12.75" hidden="1" customHeight="1" x14ac:dyDescent="0.2"/>
    <row r="46354" ht="12.75" hidden="1" customHeight="1" x14ac:dyDescent="0.2"/>
    <row r="46355" ht="12.75" hidden="1" customHeight="1" x14ac:dyDescent="0.2"/>
    <row r="46356" ht="12.75" hidden="1" customHeight="1" x14ac:dyDescent="0.2"/>
    <row r="46357" ht="12.75" hidden="1" customHeight="1" x14ac:dyDescent="0.2"/>
    <row r="46358" ht="12.75" hidden="1" customHeight="1" x14ac:dyDescent="0.2"/>
    <row r="46359" ht="12.75" hidden="1" customHeight="1" x14ac:dyDescent="0.2"/>
    <row r="46360" ht="12.75" hidden="1" customHeight="1" x14ac:dyDescent="0.2"/>
    <row r="46361" ht="12.75" hidden="1" customHeight="1" x14ac:dyDescent="0.2"/>
    <row r="46362" ht="12.75" hidden="1" customHeight="1" x14ac:dyDescent="0.2"/>
    <row r="46363" ht="12.75" hidden="1" customHeight="1" x14ac:dyDescent="0.2"/>
    <row r="46364" ht="12.75" hidden="1" customHeight="1" x14ac:dyDescent="0.2"/>
    <row r="46365" ht="12.75" hidden="1" customHeight="1" x14ac:dyDescent="0.2"/>
    <row r="46366" ht="12.75" hidden="1" customHeight="1" x14ac:dyDescent="0.2"/>
    <row r="46367" ht="12.75" hidden="1" customHeight="1" x14ac:dyDescent="0.2"/>
    <row r="46368" ht="12.75" hidden="1" customHeight="1" x14ac:dyDescent="0.2"/>
    <row r="46369" ht="12.75" hidden="1" customHeight="1" x14ac:dyDescent="0.2"/>
    <row r="46370" ht="12.75" hidden="1" customHeight="1" x14ac:dyDescent="0.2"/>
    <row r="46371" ht="12.75" hidden="1" customHeight="1" x14ac:dyDescent="0.2"/>
    <row r="46372" ht="12.75" hidden="1" customHeight="1" x14ac:dyDescent="0.2"/>
    <row r="46373" ht="12.75" hidden="1" customHeight="1" x14ac:dyDescent="0.2"/>
    <row r="46374" ht="12.75" hidden="1" customHeight="1" x14ac:dyDescent="0.2"/>
    <row r="46375" ht="12.75" hidden="1" customHeight="1" x14ac:dyDescent="0.2"/>
    <row r="46376" ht="12.75" hidden="1" customHeight="1" x14ac:dyDescent="0.2"/>
    <row r="46377" ht="12.75" hidden="1" customHeight="1" x14ac:dyDescent="0.2"/>
    <row r="46378" ht="12.75" hidden="1" customHeight="1" x14ac:dyDescent="0.2"/>
    <row r="46379" ht="12.75" hidden="1" customHeight="1" x14ac:dyDescent="0.2"/>
    <row r="46380" ht="12.75" hidden="1" customHeight="1" x14ac:dyDescent="0.2"/>
    <row r="46381" ht="12.75" hidden="1" customHeight="1" x14ac:dyDescent="0.2"/>
    <row r="46382" ht="12.75" hidden="1" customHeight="1" x14ac:dyDescent="0.2"/>
    <row r="46383" ht="12.75" hidden="1" customHeight="1" x14ac:dyDescent="0.2"/>
    <row r="46384" ht="12.75" hidden="1" customHeight="1" x14ac:dyDescent="0.2"/>
    <row r="46385" ht="12.75" hidden="1" customHeight="1" x14ac:dyDescent="0.2"/>
    <row r="46386" ht="12.75" hidden="1" customHeight="1" x14ac:dyDescent="0.2"/>
    <row r="46387" ht="12.75" hidden="1" customHeight="1" x14ac:dyDescent="0.2"/>
    <row r="46388" ht="12.75" hidden="1" customHeight="1" x14ac:dyDescent="0.2"/>
    <row r="46389" ht="12.75" hidden="1" customHeight="1" x14ac:dyDescent="0.2"/>
    <row r="46390" ht="12.75" hidden="1" customHeight="1" x14ac:dyDescent="0.2"/>
    <row r="46391" ht="12.75" hidden="1" customHeight="1" x14ac:dyDescent="0.2"/>
    <row r="46392" ht="12.75" hidden="1" customHeight="1" x14ac:dyDescent="0.2"/>
    <row r="46393" ht="12.75" hidden="1" customHeight="1" x14ac:dyDescent="0.2"/>
    <row r="46394" ht="12.75" hidden="1" customHeight="1" x14ac:dyDescent="0.2"/>
    <row r="46395" ht="12.75" hidden="1" customHeight="1" x14ac:dyDescent="0.2"/>
    <row r="46396" ht="12.75" hidden="1" customHeight="1" x14ac:dyDescent="0.2"/>
    <row r="46397" ht="12.75" hidden="1" customHeight="1" x14ac:dyDescent="0.2"/>
    <row r="46398" ht="12.75" hidden="1" customHeight="1" x14ac:dyDescent="0.2"/>
    <row r="46399" ht="12.75" hidden="1" customHeight="1" x14ac:dyDescent="0.2"/>
    <row r="46400" ht="12.75" hidden="1" customHeight="1" x14ac:dyDescent="0.2"/>
    <row r="46401" ht="12.75" hidden="1" customHeight="1" x14ac:dyDescent="0.2"/>
    <row r="46402" ht="12.75" hidden="1" customHeight="1" x14ac:dyDescent="0.2"/>
    <row r="46403" ht="12.75" hidden="1" customHeight="1" x14ac:dyDescent="0.2"/>
    <row r="46404" ht="12.75" hidden="1" customHeight="1" x14ac:dyDescent="0.2"/>
    <row r="46405" ht="12.75" hidden="1" customHeight="1" x14ac:dyDescent="0.2"/>
    <row r="46406" ht="12.75" hidden="1" customHeight="1" x14ac:dyDescent="0.2"/>
    <row r="46407" ht="12.75" hidden="1" customHeight="1" x14ac:dyDescent="0.2"/>
    <row r="46408" ht="12.75" hidden="1" customHeight="1" x14ac:dyDescent="0.2"/>
    <row r="46409" ht="12.75" hidden="1" customHeight="1" x14ac:dyDescent="0.2"/>
    <row r="46410" ht="12.75" hidden="1" customHeight="1" x14ac:dyDescent="0.2"/>
    <row r="46411" ht="12.75" hidden="1" customHeight="1" x14ac:dyDescent="0.2"/>
    <row r="46412" ht="12.75" hidden="1" customHeight="1" x14ac:dyDescent="0.2"/>
    <row r="46413" ht="12.75" hidden="1" customHeight="1" x14ac:dyDescent="0.2"/>
    <row r="46414" ht="12.75" hidden="1" customHeight="1" x14ac:dyDescent="0.2"/>
    <row r="46415" ht="12.75" hidden="1" customHeight="1" x14ac:dyDescent="0.2"/>
    <row r="46416" ht="12.75" hidden="1" customHeight="1" x14ac:dyDescent="0.2"/>
    <row r="46417" ht="12.75" hidden="1" customHeight="1" x14ac:dyDescent="0.2"/>
    <row r="46418" ht="12.75" hidden="1" customHeight="1" x14ac:dyDescent="0.2"/>
    <row r="46419" ht="12.75" hidden="1" customHeight="1" x14ac:dyDescent="0.2"/>
    <row r="46420" ht="12.75" hidden="1" customHeight="1" x14ac:dyDescent="0.2"/>
    <row r="46421" ht="12.75" hidden="1" customHeight="1" x14ac:dyDescent="0.2"/>
    <row r="46422" ht="12.75" hidden="1" customHeight="1" x14ac:dyDescent="0.2"/>
    <row r="46423" ht="12.75" hidden="1" customHeight="1" x14ac:dyDescent="0.2"/>
    <row r="46424" ht="12.75" hidden="1" customHeight="1" x14ac:dyDescent="0.2"/>
    <row r="46425" ht="12.75" hidden="1" customHeight="1" x14ac:dyDescent="0.2"/>
    <row r="46426" ht="12.75" hidden="1" customHeight="1" x14ac:dyDescent="0.2"/>
    <row r="46427" ht="12.75" hidden="1" customHeight="1" x14ac:dyDescent="0.2"/>
    <row r="46428" ht="12.75" hidden="1" customHeight="1" x14ac:dyDescent="0.2"/>
    <row r="46429" ht="12.75" hidden="1" customHeight="1" x14ac:dyDescent="0.2"/>
    <row r="46430" ht="12.75" hidden="1" customHeight="1" x14ac:dyDescent="0.2"/>
    <row r="46431" ht="12.75" hidden="1" customHeight="1" x14ac:dyDescent="0.2"/>
    <row r="46432" ht="12.75" hidden="1" customHeight="1" x14ac:dyDescent="0.2"/>
    <row r="46433" ht="12.75" hidden="1" customHeight="1" x14ac:dyDescent="0.2"/>
    <row r="46434" ht="12.75" hidden="1" customHeight="1" x14ac:dyDescent="0.2"/>
    <row r="46435" ht="12.75" hidden="1" customHeight="1" x14ac:dyDescent="0.2"/>
    <row r="46436" ht="12.75" hidden="1" customHeight="1" x14ac:dyDescent="0.2"/>
    <row r="46437" ht="12.75" hidden="1" customHeight="1" x14ac:dyDescent="0.2"/>
    <row r="46438" ht="12.75" hidden="1" customHeight="1" x14ac:dyDescent="0.2"/>
    <row r="46439" ht="12.75" hidden="1" customHeight="1" x14ac:dyDescent="0.2"/>
    <row r="46440" ht="12.75" hidden="1" customHeight="1" x14ac:dyDescent="0.2"/>
    <row r="46441" ht="12.75" hidden="1" customHeight="1" x14ac:dyDescent="0.2"/>
    <row r="46442" ht="12.75" hidden="1" customHeight="1" x14ac:dyDescent="0.2"/>
    <row r="46443" ht="12.75" hidden="1" customHeight="1" x14ac:dyDescent="0.2"/>
    <row r="46444" ht="12.75" hidden="1" customHeight="1" x14ac:dyDescent="0.2"/>
    <row r="46445" ht="12.75" hidden="1" customHeight="1" x14ac:dyDescent="0.2"/>
    <row r="46446" ht="12.75" hidden="1" customHeight="1" x14ac:dyDescent="0.2"/>
    <row r="46447" ht="12.75" hidden="1" customHeight="1" x14ac:dyDescent="0.2"/>
    <row r="46448" ht="12.75" hidden="1" customHeight="1" x14ac:dyDescent="0.2"/>
    <row r="46449" ht="12.75" hidden="1" customHeight="1" x14ac:dyDescent="0.2"/>
    <row r="46450" ht="12.75" hidden="1" customHeight="1" x14ac:dyDescent="0.2"/>
    <row r="46451" ht="12.75" hidden="1" customHeight="1" x14ac:dyDescent="0.2"/>
    <row r="46452" ht="12.75" hidden="1" customHeight="1" x14ac:dyDescent="0.2"/>
    <row r="46453" ht="12.75" hidden="1" customHeight="1" x14ac:dyDescent="0.2"/>
    <row r="46454" ht="12.75" hidden="1" customHeight="1" x14ac:dyDescent="0.2"/>
    <row r="46455" ht="12.75" hidden="1" customHeight="1" x14ac:dyDescent="0.2"/>
    <row r="46456" ht="12.75" hidden="1" customHeight="1" x14ac:dyDescent="0.2"/>
    <row r="46457" ht="12.75" hidden="1" customHeight="1" x14ac:dyDescent="0.2"/>
    <row r="46458" ht="12.75" hidden="1" customHeight="1" x14ac:dyDescent="0.2"/>
    <row r="46459" ht="12.75" hidden="1" customHeight="1" x14ac:dyDescent="0.2"/>
    <row r="46460" ht="12.75" hidden="1" customHeight="1" x14ac:dyDescent="0.2"/>
    <row r="46461" ht="12.75" hidden="1" customHeight="1" x14ac:dyDescent="0.2"/>
    <row r="46462" ht="12.75" hidden="1" customHeight="1" x14ac:dyDescent="0.2"/>
    <row r="46463" ht="12.75" hidden="1" customHeight="1" x14ac:dyDescent="0.2"/>
    <row r="46464" ht="12.75" hidden="1" customHeight="1" x14ac:dyDescent="0.2"/>
    <row r="46465" ht="12.75" hidden="1" customHeight="1" x14ac:dyDescent="0.2"/>
    <row r="46466" ht="12.75" hidden="1" customHeight="1" x14ac:dyDescent="0.2"/>
    <row r="46467" ht="12.75" hidden="1" customHeight="1" x14ac:dyDescent="0.2"/>
    <row r="46468" ht="12.75" hidden="1" customHeight="1" x14ac:dyDescent="0.2"/>
    <row r="46469" ht="12.75" hidden="1" customHeight="1" x14ac:dyDescent="0.2"/>
    <row r="46470" ht="12.75" hidden="1" customHeight="1" x14ac:dyDescent="0.2"/>
    <row r="46471" ht="12.75" hidden="1" customHeight="1" x14ac:dyDescent="0.2"/>
    <row r="46472" ht="12.75" hidden="1" customHeight="1" x14ac:dyDescent="0.2"/>
    <row r="46473" ht="12.75" hidden="1" customHeight="1" x14ac:dyDescent="0.2"/>
    <row r="46474" ht="12.75" hidden="1" customHeight="1" x14ac:dyDescent="0.2"/>
    <row r="46475" ht="12.75" hidden="1" customHeight="1" x14ac:dyDescent="0.2"/>
    <row r="46476" ht="12.75" hidden="1" customHeight="1" x14ac:dyDescent="0.2"/>
    <row r="46477" ht="12.75" hidden="1" customHeight="1" x14ac:dyDescent="0.2"/>
    <row r="46478" ht="12.75" hidden="1" customHeight="1" x14ac:dyDescent="0.2"/>
    <row r="46479" ht="12.75" hidden="1" customHeight="1" x14ac:dyDescent="0.2"/>
    <row r="46480" ht="12.75" hidden="1" customHeight="1" x14ac:dyDescent="0.2"/>
    <row r="46481" ht="12.75" hidden="1" customHeight="1" x14ac:dyDescent="0.2"/>
    <row r="46482" ht="12.75" hidden="1" customHeight="1" x14ac:dyDescent="0.2"/>
    <row r="46483" ht="12.75" hidden="1" customHeight="1" x14ac:dyDescent="0.2"/>
    <row r="46484" ht="12.75" hidden="1" customHeight="1" x14ac:dyDescent="0.2"/>
    <row r="46485" ht="12.75" hidden="1" customHeight="1" x14ac:dyDescent="0.2"/>
    <row r="46486" ht="12.75" hidden="1" customHeight="1" x14ac:dyDescent="0.2"/>
    <row r="46487" ht="12.75" hidden="1" customHeight="1" x14ac:dyDescent="0.2"/>
    <row r="46488" ht="12.75" hidden="1" customHeight="1" x14ac:dyDescent="0.2"/>
    <row r="46489" ht="12.75" hidden="1" customHeight="1" x14ac:dyDescent="0.2"/>
    <row r="46490" ht="12.75" hidden="1" customHeight="1" x14ac:dyDescent="0.2"/>
    <row r="46491" ht="12.75" hidden="1" customHeight="1" x14ac:dyDescent="0.2"/>
    <row r="46492" ht="12.75" hidden="1" customHeight="1" x14ac:dyDescent="0.2"/>
    <row r="46493" ht="12.75" hidden="1" customHeight="1" x14ac:dyDescent="0.2"/>
    <row r="46494" ht="12.75" hidden="1" customHeight="1" x14ac:dyDescent="0.2"/>
    <row r="46495" ht="12.75" hidden="1" customHeight="1" x14ac:dyDescent="0.2"/>
    <row r="46496" ht="12.75" hidden="1" customHeight="1" x14ac:dyDescent="0.2"/>
    <row r="46497" ht="12.75" hidden="1" customHeight="1" x14ac:dyDescent="0.2"/>
    <row r="46498" ht="12.75" hidden="1" customHeight="1" x14ac:dyDescent="0.2"/>
    <row r="46499" ht="12.75" hidden="1" customHeight="1" x14ac:dyDescent="0.2"/>
    <row r="46500" ht="12.75" hidden="1" customHeight="1" x14ac:dyDescent="0.2"/>
    <row r="46501" ht="12.75" hidden="1" customHeight="1" x14ac:dyDescent="0.2"/>
    <row r="46502" ht="12.75" hidden="1" customHeight="1" x14ac:dyDescent="0.2"/>
    <row r="46503" ht="12.75" hidden="1" customHeight="1" x14ac:dyDescent="0.2"/>
    <row r="46504" ht="12.75" hidden="1" customHeight="1" x14ac:dyDescent="0.2"/>
    <row r="46505" ht="12.75" hidden="1" customHeight="1" x14ac:dyDescent="0.2"/>
    <row r="46506" ht="12.75" hidden="1" customHeight="1" x14ac:dyDescent="0.2"/>
    <row r="46507" ht="12.75" hidden="1" customHeight="1" x14ac:dyDescent="0.2"/>
    <row r="46508" ht="12.75" hidden="1" customHeight="1" x14ac:dyDescent="0.2"/>
    <row r="46509" ht="12.75" hidden="1" customHeight="1" x14ac:dyDescent="0.2"/>
    <row r="46510" ht="12.75" hidden="1" customHeight="1" x14ac:dyDescent="0.2"/>
    <row r="46511" ht="12.75" hidden="1" customHeight="1" x14ac:dyDescent="0.2"/>
    <row r="46512" ht="12.75" hidden="1" customHeight="1" x14ac:dyDescent="0.2"/>
    <row r="46513" ht="12.75" hidden="1" customHeight="1" x14ac:dyDescent="0.2"/>
    <row r="46514" ht="12.75" hidden="1" customHeight="1" x14ac:dyDescent="0.2"/>
    <row r="46515" ht="12.75" hidden="1" customHeight="1" x14ac:dyDescent="0.2"/>
    <row r="46516" ht="12.75" hidden="1" customHeight="1" x14ac:dyDescent="0.2"/>
    <row r="46517" ht="12.75" hidden="1" customHeight="1" x14ac:dyDescent="0.2"/>
    <row r="46518" ht="12.75" hidden="1" customHeight="1" x14ac:dyDescent="0.2"/>
    <row r="46519" ht="12.75" hidden="1" customHeight="1" x14ac:dyDescent="0.2"/>
    <row r="46520" ht="12.75" hidden="1" customHeight="1" x14ac:dyDescent="0.2"/>
    <row r="46521" ht="12.75" hidden="1" customHeight="1" x14ac:dyDescent="0.2"/>
    <row r="46522" ht="12.75" hidden="1" customHeight="1" x14ac:dyDescent="0.2"/>
    <row r="46523" ht="12.75" hidden="1" customHeight="1" x14ac:dyDescent="0.2"/>
    <row r="46524" ht="12.75" hidden="1" customHeight="1" x14ac:dyDescent="0.2"/>
    <row r="46525" ht="12.75" hidden="1" customHeight="1" x14ac:dyDescent="0.2"/>
    <row r="46526" ht="12.75" hidden="1" customHeight="1" x14ac:dyDescent="0.2"/>
    <row r="46527" ht="12.75" hidden="1" customHeight="1" x14ac:dyDescent="0.2"/>
    <row r="46528" ht="12.75" hidden="1" customHeight="1" x14ac:dyDescent="0.2"/>
    <row r="46529" ht="12.75" hidden="1" customHeight="1" x14ac:dyDescent="0.2"/>
    <row r="46530" ht="12.75" hidden="1" customHeight="1" x14ac:dyDescent="0.2"/>
    <row r="46531" ht="12.75" hidden="1" customHeight="1" x14ac:dyDescent="0.2"/>
    <row r="46532" ht="12.75" hidden="1" customHeight="1" x14ac:dyDescent="0.2"/>
    <row r="46533" ht="12.75" hidden="1" customHeight="1" x14ac:dyDescent="0.2"/>
    <row r="46534" ht="12.75" hidden="1" customHeight="1" x14ac:dyDescent="0.2"/>
    <row r="46535" ht="12.75" hidden="1" customHeight="1" x14ac:dyDescent="0.2"/>
    <row r="46536" ht="12.75" hidden="1" customHeight="1" x14ac:dyDescent="0.2"/>
    <row r="46537" ht="12.75" hidden="1" customHeight="1" x14ac:dyDescent="0.2"/>
    <row r="46538" ht="12.75" hidden="1" customHeight="1" x14ac:dyDescent="0.2"/>
    <row r="46539" ht="12.75" hidden="1" customHeight="1" x14ac:dyDescent="0.2"/>
    <row r="46540" ht="12.75" hidden="1" customHeight="1" x14ac:dyDescent="0.2"/>
    <row r="46541" ht="12.75" hidden="1" customHeight="1" x14ac:dyDescent="0.2"/>
    <row r="46542" ht="12.75" hidden="1" customHeight="1" x14ac:dyDescent="0.2"/>
    <row r="46543" ht="12.75" hidden="1" customHeight="1" x14ac:dyDescent="0.2"/>
    <row r="46544" ht="12.75" hidden="1" customHeight="1" x14ac:dyDescent="0.2"/>
    <row r="46545" ht="12.75" hidden="1" customHeight="1" x14ac:dyDescent="0.2"/>
    <row r="46546" ht="12.75" hidden="1" customHeight="1" x14ac:dyDescent="0.2"/>
    <row r="46547" ht="12.75" hidden="1" customHeight="1" x14ac:dyDescent="0.2"/>
    <row r="46548" ht="12.75" hidden="1" customHeight="1" x14ac:dyDescent="0.2"/>
    <row r="46549" ht="12.75" hidden="1" customHeight="1" x14ac:dyDescent="0.2"/>
    <row r="46550" ht="12.75" hidden="1" customHeight="1" x14ac:dyDescent="0.2"/>
    <row r="46551" ht="12.75" hidden="1" customHeight="1" x14ac:dyDescent="0.2"/>
    <row r="46552" ht="12.75" hidden="1" customHeight="1" x14ac:dyDescent="0.2"/>
    <row r="46553" ht="12.75" hidden="1" customHeight="1" x14ac:dyDescent="0.2"/>
    <row r="46554" ht="12.75" hidden="1" customHeight="1" x14ac:dyDescent="0.2"/>
    <row r="46555" ht="12.75" hidden="1" customHeight="1" x14ac:dyDescent="0.2"/>
    <row r="46556" ht="12.75" hidden="1" customHeight="1" x14ac:dyDescent="0.2"/>
    <row r="46557" ht="12.75" hidden="1" customHeight="1" x14ac:dyDescent="0.2"/>
    <row r="46558" ht="12.75" hidden="1" customHeight="1" x14ac:dyDescent="0.2"/>
    <row r="46559" ht="12.75" hidden="1" customHeight="1" x14ac:dyDescent="0.2"/>
    <row r="46560" ht="12.75" hidden="1" customHeight="1" x14ac:dyDescent="0.2"/>
    <row r="46561" ht="12.75" hidden="1" customHeight="1" x14ac:dyDescent="0.2"/>
    <row r="46562" ht="12.75" hidden="1" customHeight="1" x14ac:dyDescent="0.2"/>
    <row r="46563" ht="12.75" hidden="1" customHeight="1" x14ac:dyDescent="0.2"/>
    <row r="46564" ht="12.75" hidden="1" customHeight="1" x14ac:dyDescent="0.2"/>
    <row r="46565" ht="12.75" hidden="1" customHeight="1" x14ac:dyDescent="0.2"/>
    <row r="46566" ht="12.75" hidden="1" customHeight="1" x14ac:dyDescent="0.2"/>
    <row r="46567" ht="12.75" hidden="1" customHeight="1" x14ac:dyDescent="0.2"/>
    <row r="46568" ht="12.75" hidden="1" customHeight="1" x14ac:dyDescent="0.2"/>
    <row r="46569" ht="12.75" hidden="1" customHeight="1" x14ac:dyDescent="0.2"/>
    <row r="46570" ht="12.75" hidden="1" customHeight="1" x14ac:dyDescent="0.2"/>
    <row r="46571" ht="12.75" hidden="1" customHeight="1" x14ac:dyDescent="0.2"/>
    <row r="46572" ht="12.75" hidden="1" customHeight="1" x14ac:dyDescent="0.2"/>
    <row r="46573" ht="12.75" hidden="1" customHeight="1" x14ac:dyDescent="0.2"/>
    <row r="46574" ht="12.75" hidden="1" customHeight="1" x14ac:dyDescent="0.2"/>
    <row r="46575" ht="12.75" hidden="1" customHeight="1" x14ac:dyDescent="0.2"/>
    <row r="46576" ht="12.75" hidden="1" customHeight="1" x14ac:dyDescent="0.2"/>
    <row r="46577" ht="12.75" hidden="1" customHeight="1" x14ac:dyDescent="0.2"/>
    <row r="46578" ht="12.75" hidden="1" customHeight="1" x14ac:dyDescent="0.2"/>
    <row r="46579" ht="12.75" hidden="1" customHeight="1" x14ac:dyDescent="0.2"/>
    <row r="46580" ht="12.75" hidden="1" customHeight="1" x14ac:dyDescent="0.2"/>
    <row r="46581" ht="12.75" hidden="1" customHeight="1" x14ac:dyDescent="0.2"/>
    <row r="46582" ht="12.75" hidden="1" customHeight="1" x14ac:dyDescent="0.2"/>
    <row r="46583" ht="12.75" hidden="1" customHeight="1" x14ac:dyDescent="0.2"/>
    <row r="46584" ht="12.75" hidden="1" customHeight="1" x14ac:dyDescent="0.2"/>
    <row r="46585" ht="12.75" hidden="1" customHeight="1" x14ac:dyDescent="0.2"/>
    <row r="46586" ht="12.75" hidden="1" customHeight="1" x14ac:dyDescent="0.2"/>
    <row r="46587" ht="12.75" hidden="1" customHeight="1" x14ac:dyDescent="0.2"/>
    <row r="46588" ht="12.75" hidden="1" customHeight="1" x14ac:dyDescent="0.2"/>
    <row r="46589" ht="12.75" hidden="1" customHeight="1" x14ac:dyDescent="0.2"/>
    <row r="46590" ht="12.75" hidden="1" customHeight="1" x14ac:dyDescent="0.2"/>
    <row r="46591" ht="12.75" hidden="1" customHeight="1" x14ac:dyDescent="0.2"/>
    <row r="46592" ht="12.75" hidden="1" customHeight="1" x14ac:dyDescent="0.2"/>
    <row r="46593" ht="12.75" hidden="1" customHeight="1" x14ac:dyDescent="0.2"/>
    <row r="46594" ht="12.75" hidden="1" customHeight="1" x14ac:dyDescent="0.2"/>
    <row r="46595" ht="12.75" hidden="1" customHeight="1" x14ac:dyDescent="0.2"/>
    <row r="46596" ht="12.75" hidden="1" customHeight="1" x14ac:dyDescent="0.2"/>
    <row r="46597" ht="12.75" hidden="1" customHeight="1" x14ac:dyDescent="0.2"/>
    <row r="46598" ht="12.75" hidden="1" customHeight="1" x14ac:dyDescent="0.2"/>
    <row r="46599" ht="12.75" hidden="1" customHeight="1" x14ac:dyDescent="0.2"/>
    <row r="46600" ht="12.75" hidden="1" customHeight="1" x14ac:dyDescent="0.2"/>
    <row r="46601" ht="12.75" hidden="1" customHeight="1" x14ac:dyDescent="0.2"/>
    <row r="46602" ht="12.75" hidden="1" customHeight="1" x14ac:dyDescent="0.2"/>
    <row r="46603" ht="12.75" hidden="1" customHeight="1" x14ac:dyDescent="0.2"/>
    <row r="46604" ht="12.75" hidden="1" customHeight="1" x14ac:dyDescent="0.2"/>
    <row r="46605" ht="12.75" hidden="1" customHeight="1" x14ac:dyDescent="0.2"/>
    <row r="46606" ht="12.75" hidden="1" customHeight="1" x14ac:dyDescent="0.2"/>
    <row r="46607" ht="12.75" hidden="1" customHeight="1" x14ac:dyDescent="0.2"/>
    <row r="46608" ht="12.75" hidden="1" customHeight="1" x14ac:dyDescent="0.2"/>
    <row r="46609" ht="12.75" hidden="1" customHeight="1" x14ac:dyDescent="0.2"/>
    <row r="46610" ht="12.75" hidden="1" customHeight="1" x14ac:dyDescent="0.2"/>
    <row r="46611" ht="12.75" hidden="1" customHeight="1" x14ac:dyDescent="0.2"/>
    <row r="46612" ht="12.75" hidden="1" customHeight="1" x14ac:dyDescent="0.2"/>
    <row r="46613" ht="12.75" hidden="1" customHeight="1" x14ac:dyDescent="0.2"/>
    <row r="46614" ht="12.75" hidden="1" customHeight="1" x14ac:dyDescent="0.2"/>
    <row r="46615" ht="12.75" hidden="1" customHeight="1" x14ac:dyDescent="0.2"/>
    <row r="46616" ht="12.75" hidden="1" customHeight="1" x14ac:dyDescent="0.2"/>
    <row r="46617" ht="12.75" hidden="1" customHeight="1" x14ac:dyDescent="0.2"/>
    <row r="46618" ht="12.75" hidden="1" customHeight="1" x14ac:dyDescent="0.2"/>
    <row r="46619" ht="12.75" hidden="1" customHeight="1" x14ac:dyDescent="0.2"/>
    <row r="46620" ht="12.75" hidden="1" customHeight="1" x14ac:dyDescent="0.2"/>
    <row r="46621" ht="12.75" hidden="1" customHeight="1" x14ac:dyDescent="0.2"/>
    <row r="46622" ht="12.75" hidden="1" customHeight="1" x14ac:dyDescent="0.2"/>
    <row r="46623" ht="12.75" hidden="1" customHeight="1" x14ac:dyDescent="0.2"/>
    <row r="46624" ht="12.75" hidden="1" customHeight="1" x14ac:dyDescent="0.2"/>
    <row r="46625" ht="12.75" hidden="1" customHeight="1" x14ac:dyDescent="0.2"/>
    <row r="46626" ht="12.75" hidden="1" customHeight="1" x14ac:dyDescent="0.2"/>
    <row r="46627" ht="12.75" hidden="1" customHeight="1" x14ac:dyDescent="0.2"/>
    <row r="46628" ht="12.75" hidden="1" customHeight="1" x14ac:dyDescent="0.2"/>
    <row r="46629" ht="12.75" hidden="1" customHeight="1" x14ac:dyDescent="0.2"/>
    <row r="46630" ht="12.75" hidden="1" customHeight="1" x14ac:dyDescent="0.2"/>
    <row r="46631" ht="12.75" hidden="1" customHeight="1" x14ac:dyDescent="0.2"/>
    <row r="46632" ht="12.75" hidden="1" customHeight="1" x14ac:dyDescent="0.2"/>
    <row r="46633" ht="12.75" hidden="1" customHeight="1" x14ac:dyDescent="0.2"/>
    <row r="46634" ht="12.75" hidden="1" customHeight="1" x14ac:dyDescent="0.2"/>
    <row r="46635" ht="12.75" hidden="1" customHeight="1" x14ac:dyDescent="0.2"/>
    <row r="46636" ht="12.75" hidden="1" customHeight="1" x14ac:dyDescent="0.2"/>
    <row r="46637" ht="12.75" hidden="1" customHeight="1" x14ac:dyDescent="0.2"/>
    <row r="46638" ht="12.75" hidden="1" customHeight="1" x14ac:dyDescent="0.2"/>
    <row r="46639" ht="12.75" hidden="1" customHeight="1" x14ac:dyDescent="0.2"/>
    <row r="46640" ht="12.75" hidden="1" customHeight="1" x14ac:dyDescent="0.2"/>
    <row r="46641" ht="12.75" hidden="1" customHeight="1" x14ac:dyDescent="0.2"/>
    <row r="46642" ht="12.75" hidden="1" customHeight="1" x14ac:dyDescent="0.2"/>
    <row r="46643" ht="12.75" hidden="1" customHeight="1" x14ac:dyDescent="0.2"/>
    <row r="46644" ht="12.75" hidden="1" customHeight="1" x14ac:dyDescent="0.2"/>
    <row r="46645" ht="12.75" hidden="1" customHeight="1" x14ac:dyDescent="0.2"/>
    <row r="46646" ht="12.75" hidden="1" customHeight="1" x14ac:dyDescent="0.2"/>
    <row r="46647" ht="12.75" hidden="1" customHeight="1" x14ac:dyDescent="0.2"/>
    <row r="46648" ht="12.75" hidden="1" customHeight="1" x14ac:dyDescent="0.2"/>
    <row r="46649" ht="12.75" hidden="1" customHeight="1" x14ac:dyDescent="0.2"/>
    <row r="46650" ht="12.75" hidden="1" customHeight="1" x14ac:dyDescent="0.2"/>
    <row r="46651" ht="12.75" hidden="1" customHeight="1" x14ac:dyDescent="0.2"/>
    <row r="46652" ht="12.75" hidden="1" customHeight="1" x14ac:dyDescent="0.2"/>
    <row r="46653" ht="12.75" hidden="1" customHeight="1" x14ac:dyDescent="0.2"/>
    <row r="46654" ht="12.75" hidden="1" customHeight="1" x14ac:dyDescent="0.2"/>
    <row r="46655" ht="12.75" hidden="1" customHeight="1" x14ac:dyDescent="0.2"/>
    <row r="46656" ht="12.75" hidden="1" customHeight="1" x14ac:dyDescent="0.2"/>
    <row r="46657" ht="12.75" hidden="1" customHeight="1" x14ac:dyDescent="0.2"/>
    <row r="46658" ht="12.75" hidden="1" customHeight="1" x14ac:dyDescent="0.2"/>
    <row r="46659" ht="12.75" hidden="1" customHeight="1" x14ac:dyDescent="0.2"/>
    <row r="46660" ht="12.75" hidden="1" customHeight="1" x14ac:dyDescent="0.2"/>
    <row r="46661" ht="12.75" hidden="1" customHeight="1" x14ac:dyDescent="0.2"/>
    <row r="46662" ht="12.75" hidden="1" customHeight="1" x14ac:dyDescent="0.2"/>
    <row r="46663" ht="12.75" hidden="1" customHeight="1" x14ac:dyDescent="0.2"/>
    <row r="46664" ht="12.75" hidden="1" customHeight="1" x14ac:dyDescent="0.2"/>
    <row r="46665" ht="12.75" hidden="1" customHeight="1" x14ac:dyDescent="0.2"/>
    <row r="46666" ht="12.75" hidden="1" customHeight="1" x14ac:dyDescent="0.2"/>
    <row r="46667" ht="12.75" hidden="1" customHeight="1" x14ac:dyDescent="0.2"/>
    <row r="46668" ht="12.75" hidden="1" customHeight="1" x14ac:dyDescent="0.2"/>
    <row r="46669" ht="12.75" hidden="1" customHeight="1" x14ac:dyDescent="0.2"/>
    <row r="46670" ht="12.75" hidden="1" customHeight="1" x14ac:dyDescent="0.2"/>
    <row r="46671" ht="12.75" hidden="1" customHeight="1" x14ac:dyDescent="0.2"/>
    <row r="46672" ht="12.75" hidden="1" customHeight="1" x14ac:dyDescent="0.2"/>
    <row r="46673" ht="12.75" hidden="1" customHeight="1" x14ac:dyDescent="0.2"/>
    <row r="46674" ht="12.75" hidden="1" customHeight="1" x14ac:dyDescent="0.2"/>
    <row r="46675" ht="12.75" hidden="1" customHeight="1" x14ac:dyDescent="0.2"/>
    <row r="46676" ht="12.75" hidden="1" customHeight="1" x14ac:dyDescent="0.2"/>
    <row r="46677" ht="12.75" hidden="1" customHeight="1" x14ac:dyDescent="0.2"/>
    <row r="46678" ht="12.75" hidden="1" customHeight="1" x14ac:dyDescent="0.2"/>
    <row r="46679" ht="12.75" hidden="1" customHeight="1" x14ac:dyDescent="0.2"/>
    <row r="46680" ht="12.75" hidden="1" customHeight="1" x14ac:dyDescent="0.2"/>
    <row r="46681" ht="12.75" hidden="1" customHeight="1" x14ac:dyDescent="0.2"/>
    <row r="46682" ht="12.75" hidden="1" customHeight="1" x14ac:dyDescent="0.2"/>
    <row r="46683" ht="12.75" hidden="1" customHeight="1" x14ac:dyDescent="0.2"/>
    <row r="46684" ht="12.75" hidden="1" customHeight="1" x14ac:dyDescent="0.2"/>
    <row r="46685" ht="12.75" hidden="1" customHeight="1" x14ac:dyDescent="0.2"/>
    <row r="46686" ht="12.75" hidden="1" customHeight="1" x14ac:dyDescent="0.2"/>
    <row r="46687" ht="12.75" hidden="1" customHeight="1" x14ac:dyDescent="0.2"/>
    <row r="46688" ht="12.75" hidden="1" customHeight="1" x14ac:dyDescent="0.2"/>
    <row r="46689" ht="12.75" hidden="1" customHeight="1" x14ac:dyDescent="0.2"/>
    <row r="46690" ht="12.75" hidden="1" customHeight="1" x14ac:dyDescent="0.2"/>
    <row r="46691" ht="12.75" hidden="1" customHeight="1" x14ac:dyDescent="0.2"/>
    <row r="46692" ht="12.75" hidden="1" customHeight="1" x14ac:dyDescent="0.2"/>
    <row r="46693" ht="12.75" hidden="1" customHeight="1" x14ac:dyDescent="0.2"/>
    <row r="46694" ht="12.75" hidden="1" customHeight="1" x14ac:dyDescent="0.2"/>
    <row r="46695" ht="12.75" hidden="1" customHeight="1" x14ac:dyDescent="0.2"/>
    <row r="46696" ht="12.75" hidden="1" customHeight="1" x14ac:dyDescent="0.2"/>
    <row r="46697" ht="12.75" hidden="1" customHeight="1" x14ac:dyDescent="0.2"/>
    <row r="46698" ht="12.75" hidden="1" customHeight="1" x14ac:dyDescent="0.2"/>
    <row r="46699" ht="12.75" hidden="1" customHeight="1" x14ac:dyDescent="0.2"/>
    <row r="46700" ht="12.75" hidden="1" customHeight="1" x14ac:dyDescent="0.2"/>
    <row r="46701" ht="12.75" hidden="1" customHeight="1" x14ac:dyDescent="0.2"/>
    <row r="46702" ht="12.75" hidden="1" customHeight="1" x14ac:dyDescent="0.2"/>
    <row r="46703" ht="12.75" hidden="1" customHeight="1" x14ac:dyDescent="0.2"/>
    <row r="46704" ht="12.75" hidden="1" customHeight="1" x14ac:dyDescent="0.2"/>
    <row r="46705" ht="12.75" hidden="1" customHeight="1" x14ac:dyDescent="0.2"/>
    <row r="46706" ht="12.75" hidden="1" customHeight="1" x14ac:dyDescent="0.2"/>
    <row r="46707" ht="12.75" hidden="1" customHeight="1" x14ac:dyDescent="0.2"/>
    <row r="46708" ht="12.75" hidden="1" customHeight="1" x14ac:dyDescent="0.2"/>
    <row r="46709" ht="12.75" hidden="1" customHeight="1" x14ac:dyDescent="0.2"/>
    <row r="46710" ht="12.75" hidden="1" customHeight="1" x14ac:dyDescent="0.2"/>
    <row r="46711" ht="12.75" hidden="1" customHeight="1" x14ac:dyDescent="0.2"/>
    <row r="46712" ht="12.75" hidden="1" customHeight="1" x14ac:dyDescent="0.2"/>
    <row r="46713" ht="12.75" hidden="1" customHeight="1" x14ac:dyDescent="0.2"/>
    <row r="46714" ht="12.75" hidden="1" customHeight="1" x14ac:dyDescent="0.2"/>
    <row r="46715" ht="12.75" hidden="1" customHeight="1" x14ac:dyDescent="0.2"/>
    <row r="46716" ht="12.75" hidden="1" customHeight="1" x14ac:dyDescent="0.2"/>
    <row r="46717" ht="12.75" hidden="1" customHeight="1" x14ac:dyDescent="0.2"/>
    <row r="46718" ht="12.75" hidden="1" customHeight="1" x14ac:dyDescent="0.2"/>
    <row r="46719" ht="12.75" hidden="1" customHeight="1" x14ac:dyDescent="0.2"/>
    <row r="46720" ht="12.75" hidden="1" customHeight="1" x14ac:dyDescent="0.2"/>
    <row r="46721" ht="12.75" hidden="1" customHeight="1" x14ac:dyDescent="0.2"/>
    <row r="46722" ht="12.75" hidden="1" customHeight="1" x14ac:dyDescent="0.2"/>
    <row r="46723" ht="12.75" hidden="1" customHeight="1" x14ac:dyDescent="0.2"/>
    <row r="46724" ht="12.75" hidden="1" customHeight="1" x14ac:dyDescent="0.2"/>
    <row r="46725" ht="12.75" hidden="1" customHeight="1" x14ac:dyDescent="0.2"/>
    <row r="46726" ht="12.75" hidden="1" customHeight="1" x14ac:dyDescent="0.2"/>
    <row r="46727" ht="12.75" hidden="1" customHeight="1" x14ac:dyDescent="0.2"/>
    <row r="46728" ht="12.75" hidden="1" customHeight="1" x14ac:dyDescent="0.2"/>
    <row r="46729" ht="12.75" hidden="1" customHeight="1" x14ac:dyDescent="0.2"/>
    <row r="46730" ht="12.75" hidden="1" customHeight="1" x14ac:dyDescent="0.2"/>
    <row r="46731" ht="12.75" hidden="1" customHeight="1" x14ac:dyDescent="0.2"/>
    <row r="46732" ht="12.75" hidden="1" customHeight="1" x14ac:dyDescent="0.2"/>
    <row r="46733" ht="12.75" hidden="1" customHeight="1" x14ac:dyDescent="0.2"/>
    <row r="46734" ht="12.75" hidden="1" customHeight="1" x14ac:dyDescent="0.2"/>
    <row r="46735" ht="12.75" hidden="1" customHeight="1" x14ac:dyDescent="0.2"/>
    <row r="46736" ht="12.75" hidden="1" customHeight="1" x14ac:dyDescent="0.2"/>
    <row r="46737" ht="12.75" hidden="1" customHeight="1" x14ac:dyDescent="0.2"/>
    <row r="46738" ht="12.75" hidden="1" customHeight="1" x14ac:dyDescent="0.2"/>
    <row r="46739" ht="12.75" hidden="1" customHeight="1" x14ac:dyDescent="0.2"/>
    <row r="46740" ht="12.75" hidden="1" customHeight="1" x14ac:dyDescent="0.2"/>
    <row r="46741" ht="12.75" hidden="1" customHeight="1" x14ac:dyDescent="0.2"/>
    <row r="46742" ht="12.75" hidden="1" customHeight="1" x14ac:dyDescent="0.2"/>
    <row r="46743" ht="12.75" hidden="1" customHeight="1" x14ac:dyDescent="0.2"/>
    <row r="46744" ht="12.75" hidden="1" customHeight="1" x14ac:dyDescent="0.2"/>
    <row r="46745" ht="12.75" hidden="1" customHeight="1" x14ac:dyDescent="0.2"/>
    <row r="46746" ht="12.75" hidden="1" customHeight="1" x14ac:dyDescent="0.2"/>
    <row r="46747" ht="12.75" hidden="1" customHeight="1" x14ac:dyDescent="0.2"/>
    <row r="46748" ht="12.75" hidden="1" customHeight="1" x14ac:dyDescent="0.2"/>
    <row r="46749" ht="12.75" hidden="1" customHeight="1" x14ac:dyDescent="0.2"/>
    <row r="46750" ht="12.75" hidden="1" customHeight="1" x14ac:dyDescent="0.2"/>
    <row r="46751" ht="12.75" hidden="1" customHeight="1" x14ac:dyDescent="0.2"/>
    <row r="46752" ht="12.75" hidden="1" customHeight="1" x14ac:dyDescent="0.2"/>
    <row r="46753" ht="12.75" hidden="1" customHeight="1" x14ac:dyDescent="0.2"/>
    <row r="46754" ht="12.75" hidden="1" customHeight="1" x14ac:dyDescent="0.2"/>
    <row r="46755" ht="12.75" hidden="1" customHeight="1" x14ac:dyDescent="0.2"/>
    <row r="46756" ht="12.75" hidden="1" customHeight="1" x14ac:dyDescent="0.2"/>
    <row r="46757" ht="12.75" hidden="1" customHeight="1" x14ac:dyDescent="0.2"/>
    <row r="46758" ht="12.75" hidden="1" customHeight="1" x14ac:dyDescent="0.2"/>
    <row r="46759" ht="12.75" hidden="1" customHeight="1" x14ac:dyDescent="0.2"/>
    <row r="46760" ht="12.75" hidden="1" customHeight="1" x14ac:dyDescent="0.2"/>
    <row r="46761" ht="12.75" hidden="1" customHeight="1" x14ac:dyDescent="0.2"/>
    <row r="46762" ht="12.75" hidden="1" customHeight="1" x14ac:dyDescent="0.2"/>
    <row r="46763" ht="12.75" hidden="1" customHeight="1" x14ac:dyDescent="0.2"/>
    <row r="46764" ht="12.75" hidden="1" customHeight="1" x14ac:dyDescent="0.2"/>
    <row r="46765" ht="12.75" hidden="1" customHeight="1" x14ac:dyDescent="0.2"/>
    <row r="46766" ht="12.75" hidden="1" customHeight="1" x14ac:dyDescent="0.2"/>
    <row r="46767" ht="12.75" hidden="1" customHeight="1" x14ac:dyDescent="0.2"/>
    <row r="46768" ht="12.75" hidden="1" customHeight="1" x14ac:dyDescent="0.2"/>
    <row r="46769" ht="12.75" hidden="1" customHeight="1" x14ac:dyDescent="0.2"/>
    <row r="46770" ht="12.75" hidden="1" customHeight="1" x14ac:dyDescent="0.2"/>
    <row r="46771" ht="12.75" hidden="1" customHeight="1" x14ac:dyDescent="0.2"/>
    <row r="46772" ht="12.75" hidden="1" customHeight="1" x14ac:dyDescent="0.2"/>
    <row r="46773" ht="12.75" hidden="1" customHeight="1" x14ac:dyDescent="0.2"/>
    <row r="46774" ht="12.75" hidden="1" customHeight="1" x14ac:dyDescent="0.2"/>
    <row r="46775" ht="12.75" hidden="1" customHeight="1" x14ac:dyDescent="0.2"/>
    <row r="46776" ht="12.75" hidden="1" customHeight="1" x14ac:dyDescent="0.2"/>
    <row r="46777" ht="12.75" hidden="1" customHeight="1" x14ac:dyDescent="0.2"/>
    <row r="46778" ht="12.75" hidden="1" customHeight="1" x14ac:dyDescent="0.2"/>
    <row r="46779" ht="12.75" hidden="1" customHeight="1" x14ac:dyDescent="0.2"/>
    <row r="46780" ht="12.75" hidden="1" customHeight="1" x14ac:dyDescent="0.2"/>
    <row r="46781" ht="12.75" hidden="1" customHeight="1" x14ac:dyDescent="0.2"/>
    <row r="46782" ht="12.75" hidden="1" customHeight="1" x14ac:dyDescent="0.2"/>
    <row r="46783" ht="12.75" hidden="1" customHeight="1" x14ac:dyDescent="0.2"/>
    <row r="46784" ht="12.75" hidden="1" customHeight="1" x14ac:dyDescent="0.2"/>
    <row r="46785" ht="12.75" hidden="1" customHeight="1" x14ac:dyDescent="0.2"/>
    <row r="46786" ht="12.75" hidden="1" customHeight="1" x14ac:dyDescent="0.2"/>
    <row r="46787" ht="12.75" hidden="1" customHeight="1" x14ac:dyDescent="0.2"/>
    <row r="46788" ht="12.75" hidden="1" customHeight="1" x14ac:dyDescent="0.2"/>
    <row r="46789" ht="12.75" hidden="1" customHeight="1" x14ac:dyDescent="0.2"/>
    <row r="46790" ht="12.75" hidden="1" customHeight="1" x14ac:dyDescent="0.2"/>
    <row r="46791" ht="12.75" hidden="1" customHeight="1" x14ac:dyDescent="0.2"/>
    <row r="46792" ht="12.75" hidden="1" customHeight="1" x14ac:dyDescent="0.2"/>
    <row r="46793" ht="12.75" hidden="1" customHeight="1" x14ac:dyDescent="0.2"/>
    <row r="46794" ht="12.75" hidden="1" customHeight="1" x14ac:dyDescent="0.2"/>
    <row r="46795" ht="12.75" hidden="1" customHeight="1" x14ac:dyDescent="0.2"/>
    <row r="46796" ht="12.75" hidden="1" customHeight="1" x14ac:dyDescent="0.2"/>
    <row r="46797" ht="12.75" hidden="1" customHeight="1" x14ac:dyDescent="0.2"/>
    <row r="46798" ht="12.75" hidden="1" customHeight="1" x14ac:dyDescent="0.2"/>
    <row r="46799" ht="12.75" hidden="1" customHeight="1" x14ac:dyDescent="0.2"/>
    <row r="46800" ht="12.75" hidden="1" customHeight="1" x14ac:dyDescent="0.2"/>
    <row r="46801" ht="12.75" hidden="1" customHeight="1" x14ac:dyDescent="0.2"/>
    <row r="46802" ht="12.75" hidden="1" customHeight="1" x14ac:dyDescent="0.2"/>
    <row r="46803" ht="12.75" hidden="1" customHeight="1" x14ac:dyDescent="0.2"/>
    <row r="46804" ht="12.75" hidden="1" customHeight="1" x14ac:dyDescent="0.2"/>
    <row r="46805" ht="12.75" hidden="1" customHeight="1" x14ac:dyDescent="0.2"/>
    <row r="46806" ht="12.75" hidden="1" customHeight="1" x14ac:dyDescent="0.2"/>
    <row r="46807" ht="12.75" hidden="1" customHeight="1" x14ac:dyDescent="0.2"/>
    <row r="46808" ht="12.75" hidden="1" customHeight="1" x14ac:dyDescent="0.2"/>
    <row r="46809" ht="12.75" hidden="1" customHeight="1" x14ac:dyDescent="0.2"/>
    <row r="46810" ht="12.75" hidden="1" customHeight="1" x14ac:dyDescent="0.2"/>
    <row r="46811" ht="12.75" hidden="1" customHeight="1" x14ac:dyDescent="0.2"/>
    <row r="46812" ht="12.75" hidden="1" customHeight="1" x14ac:dyDescent="0.2"/>
    <row r="46813" ht="12.75" hidden="1" customHeight="1" x14ac:dyDescent="0.2"/>
    <row r="46814" ht="12.75" hidden="1" customHeight="1" x14ac:dyDescent="0.2"/>
    <row r="46815" ht="12.75" hidden="1" customHeight="1" x14ac:dyDescent="0.2"/>
    <row r="46816" ht="12.75" hidden="1" customHeight="1" x14ac:dyDescent="0.2"/>
    <row r="46817" ht="12.75" hidden="1" customHeight="1" x14ac:dyDescent="0.2"/>
    <row r="46818" ht="12.75" hidden="1" customHeight="1" x14ac:dyDescent="0.2"/>
    <row r="46819" ht="12.75" hidden="1" customHeight="1" x14ac:dyDescent="0.2"/>
    <row r="46820" ht="12.75" hidden="1" customHeight="1" x14ac:dyDescent="0.2"/>
    <row r="46821" ht="12.75" hidden="1" customHeight="1" x14ac:dyDescent="0.2"/>
    <row r="46822" ht="12.75" hidden="1" customHeight="1" x14ac:dyDescent="0.2"/>
    <row r="46823" ht="12.75" hidden="1" customHeight="1" x14ac:dyDescent="0.2"/>
    <row r="46824" ht="12.75" hidden="1" customHeight="1" x14ac:dyDescent="0.2"/>
    <row r="46825" ht="12.75" hidden="1" customHeight="1" x14ac:dyDescent="0.2"/>
    <row r="46826" ht="12.75" hidden="1" customHeight="1" x14ac:dyDescent="0.2"/>
    <row r="46827" ht="12.75" hidden="1" customHeight="1" x14ac:dyDescent="0.2"/>
    <row r="46828" ht="12.75" hidden="1" customHeight="1" x14ac:dyDescent="0.2"/>
    <row r="46829" ht="12.75" hidden="1" customHeight="1" x14ac:dyDescent="0.2"/>
    <row r="46830" ht="12.75" hidden="1" customHeight="1" x14ac:dyDescent="0.2"/>
    <row r="46831" ht="12.75" hidden="1" customHeight="1" x14ac:dyDescent="0.2"/>
    <row r="46832" ht="12.75" hidden="1" customHeight="1" x14ac:dyDescent="0.2"/>
    <row r="46833" ht="12.75" hidden="1" customHeight="1" x14ac:dyDescent="0.2"/>
    <row r="46834" ht="12.75" hidden="1" customHeight="1" x14ac:dyDescent="0.2"/>
    <row r="46835" ht="12.75" hidden="1" customHeight="1" x14ac:dyDescent="0.2"/>
    <row r="46836" ht="12.75" hidden="1" customHeight="1" x14ac:dyDescent="0.2"/>
    <row r="46837" ht="12.75" hidden="1" customHeight="1" x14ac:dyDescent="0.2"/>
    <row r="46838" ht="12.75" hidden="1" customHeight="1" x14ac:dyDescent="0.2"/>
    <row r="46839" ht="12.75" hidden="1" customHeight="1" x14ac:dyDescent="0.2"/>
    <row r="46840" ht="12.75" hidden="1" customHeight="1" x14ac:dyDescent="0.2"/>
    <row r="46841" ht="12.75" hidden="1" customHeight="1" x14ac:dyDescent="0.2"/>
    <row r="46842" ht="12.75" hidden="1" customHeight="1" x14ac:dyDescent="0.2"/>
    <row r="46843" ht="12.75" hidden="1" customHeight="1" x14ac:dyDescent="0.2"/>
    <row r="46844" ht="12.75" hidden="1" customHeight="1" x14ac:dyDescent="0.2"/>
    <row r="46845" ht="12.75" hidden="1" customHeight="1" x14ac:dyDescent="0.2"/>
    <row r="46846" ht="12.75" hidden="1" customHeight="1" x14ac:dyDescent="0.2"/>
    <row r="46847" ht="12.75" hidden="1" customHeight="1" x14ac:dyDescent="0.2"/>
    <row r="46848" ht="12.75" hidden="1" customHeight="1" x14ac:dyDescent="0.2"/>
    <row r="46849" ht="12.75" hidden="1" customHeight="1" x14ac:dyDescent="0.2"/>
    <row r="46850" ht="12.75" hidden="1" customHeight="1" x14ac:dyDescent="0.2"/>
    <row r="46851" ht="12.75" hidden="1" customHeight="1" x14ac:dyDescent="0.2"/>
    <row r="46852" ht="12.75" hidden="1" customHeight="1" x14ac:dyDescent="0.2"/>
    <row r="46853" ht="12.75" hidden="1" customHeight="1" x14ac:dyDescent="0.2"/>
    <row r="46854" ht="12.75" hidden="1" customHeight="1" x14ac:dyDescent="0.2"/>
    <row r="46855" ht="12.75" hidden="1" customHeight="1" x14ac:dyDescent="0.2"/>
    <row r="46856" ht="12.75" hidden="1" customHeight="1" x14ac:dyDescent="0.2"/>
    <row r="46857" ht="12.75" hidden="1" customHeight="1" x14ac:dyDescent="0.2"/>
    <row r="46858" ht="12.75" hidden="1" customHeight="1" x14ac:dyDescent="0.2"/>
    <row r="46859" ht="12.75" hidden="1" customHeight="1" x14ac:dyDescent="0.2"/>
    <row r="46860" ht="12.75" hidden="1" customHeight="1" x14ac:dyDescent="0.2"/>
    <row r="46861" ht="12.75" hidden="1" customHeight="1" x14ac:dyDescent="0.2"/>
    <row r="46862" ht="12.75" hidden="1" customHeight="1" x14ac:dyDescent="0.2"/>
    <row r="46863" ht="12.75" hidden="1" customHeight="1" x14ac:dyDescent="0.2"/>
    <row r="46864" ht="12.75" hidden="1" customHeight="1" x14ac:dyDescent="0.2"/>
    <row r="46865" ht="12.75" hidden="1" customHeight="1" x14ac:dyDescent="0.2"/>
    <row r="46866" ht="12.75" hidden="1" customHeight="1" x14ac:dyDescent="0.2"/>
    <row r="46867" ht="12.75" hidden="1" customHeight="1" x14ac:dyDescent="0.2"/>
    <row r="46868" ht="12.75" hidden="1" customHeight="1" x14ac:dyDescent="0.2"/>
    <row r="46869" ht="12.75" hidden="1" customHeight="1" x14ac:dyDescent="0.2"/>
    <row r="46870" ht="12.75" hidden="1" customHeight="1" x14ac:dyDescent="0.2"/>
    <row r="46871" ht="12.75" hidden="1" customHeight="1" x14ac:dyDescent="0.2"/>
    <row r="46872" ht="12.75" hidden="1" customHeight="1" x14ac:dyDescent="0.2"/>
    <row r="46873" ht="12.75" hidden="1" customHeight="1" x14ac:dyDescent="0.2"/>
    <row r="46874" ht="12.75" hidden="1" customHeight="1" x14ac:dyDescent="0.2"/>
    <row r="46875" ht="12.75" hidden="1" customHeight="1" x14ac:dyDescent="0.2"/>
    <row r="46876" ht="12.75" hidden="1" customHeight="1" x14ac:dyDescent="0.2"/>
    <row r="46877" ht="12.75" hidden="1" customHeight="1" x14ac:dyDescent="0.2"/>
    <row r="46878" ht="12.75" hidden="1" customHeight="1" x14ac:dyDescent="0.2"/>
    <row r="46879" ht="12.75" hidden="1" customHeight="1" x14ac:dyDescent="0.2"/>
    <row r="46880" ht="12.75" hidden="1" customHeight="1" x14ac:dyDescent="0.2"/>
    <row r="46881" ht="12.75" hidden="1" customHeight="1" x14ac:dyDescent="0.2"/>
    <row r="46882" ht="12.75" hidden="1" customHeight="1" x14ac:dyDescent="0.2"/>
    <row r="46883" ht="12.75" hidden="1" customHeight="1" x14ac:dyDescent="0.2"/>
    <row r="46884" ht="12.75" hidden="1" customHeight="1" x14ac:dyDescent="0.2"/>
    <row r="46885" ht="12.75" hidden="1" customHeight="1" x14ac:dyDescent="0.2"/>
    <row r="46886" ht="12.75" hidden="1" customHeight="1" x14ac:dyDescent="0.2"/>
    <row r="46887" ht="12.75" hidden="1" customHeight="1" x14ac:dyDescent="0.2"/>
    <row r="46888" ht="12.75" hidden="1" customHeight="1" x14ac:dyDescent="0.2"/>
    <row r="46889" ht="12.75" hidden="1" customHeight="1" x14ac:dyDescent="0.2"/>
    <row r="46890" ht="12.75" hidden="1" customHeight="1" x14ac:dyDescent="0.2"/>
    <row r="46891" ht="12.75" hidden="1" customHeight="1" x14ac:dyDescent="0.2"/>
    <row r="46892" ht="12.75" hidden="1" customHeight="1" x14ac:dyDescent="0.2"/>
    <row r="46893" ht="12.75" hidden="1" customHeight="1" x14ac:dyDescent="0.2"/>
    <row r="46894" ht="12.75" hidden="1" customHeight="1" x14ac:dyDescent="0.2"/>
    <row r="46895" ht="12.75" hidden="1" customHeight="1" x14ac:dyDescent="0.2"/>
    <row r="46896" ht="12.75" hidden="1" customHeight="1" x14ac:dyDescent="0.2"/>
    <row r="46897" ht="12.75" hidden="1" customHeight="1" x14ac:dyDescent="0.2"/>
    <row r="46898" ht="12.75" hidden="1" customHeight="1" x14ac:dyDescent="0.2"/>
    <row r="46899" ht="12.75" hidden="1" customHeight="1" x14ac:dyDescent="0.2"/>
    <row r="46900" ht="12.75" hidden="1" customHeight="1" x14ac:dyDescent="0.2"/>
    <row r="46901" ht="12.75" hidden="1" customHeight="1" x14ac:dyDescent="0.2"/>
    <row r="46902" ht="12.75" hidden="1" customHeight="1" x14ac:dyDescent="0.2"/>
    <row r="46903" ht="12.75" hidden="1" customHeight="1" x14ac:dyDescent="0.2"/>
    <row r="46904" ht="12.75" hidden="1" customHeight="1" x14ac:dyDescent="0.2"/>
    <row r="46905" ht="12.75" hidden="1" customHeight="1" x14ac:dyDescent="0.2"/>
    <row r="46906" ht="12.75" hidden="1" customHeight="1" x14ac:dyDescent="0.2"/>
    <row r="46907" ht="12.75" hidden="1" customHeight="1" x14ac:dyDescent="0.2"/>
    <row r="46908" ht="12.75" hidden="1" customHeight="1" x14ac:dyDescent="0.2"/>
    <row r="46909" ht="12.75" hidden="1" customHeight="1" x14ac:dyDescent="0.2"/>
    <row r="46910" ht="12.75" hidden="1" customHeight="1" x14ac:dyDescent="0.2"/>
    <row r="46911" ht="12.75" hidden="1" customHeight="1" x14ac:dyDescent="0.2"/>
    <row r="46912" ht="12.75" hidden="1" customHeight="1" x14ac:dyDescent="0.2"/>
    <row r="46913" ht="12.75" hidden="1" customHeight="1" x14ac:dyDescent="0.2"/>
    <row r="46914" ht="12.75" hidden="1" customHeight="1" x14ac:dyDescent="0.2"/>
    <row r="46915" ht="12.75" hidden="1" customHeight="1" x14ac:dyDescent="0.2"/>
    <row r="46916" ht="12.75" hidden="1" customHeight="1" x14ac:dyDescent="0.2"/>
    <row r="46917" ht="12.75" hidden="1" customHeight="1" x14ac:dyDescent="0.2"/>
    <row r="46918" ht="12.75" hidden="1" customHeight="1" x14ac:dyDescent="0.2"/>
    <row r="46919" ht="12.75" hidden="1" customHeight="1" x14ac:dyDescent="0.2"/>
    <row r="46920" ht="12.75" hidden="1" customHeight="1" x14ac:dyDescent="0.2"/>
    <row r="46921" ht="12.75" hidden="1" customHeight="1" x14ac:dyDescent="0.2"/>
    <row r="46922" ht="12.75" hidden="1" customHeight="1" x14ac:dyDescent="0.2"/>
    <row r="46923" ht="12.75" hidden="1" customHeight="1" x14ac:dyDescent="0.2"/>
    <row r="46924" ht="12.75" hidden="1" customHeight="1" x14ac:dyDescent="0.2"/>
    <row r="46925" ht="12.75" hidden="1" customHeight="1" x14ac:dyDescent="0.2"/>
    <row r="46926" ht="12.75" hidden="1" customHeight="1" x14ac:dyDescent="0.2"/>
    <row r="46927" ht="12.75" hidden="1" customHeight="1" x14ac:dyDescent="0.2"/>
    <row r="46928" ht="12.75" hidden="1" customHeight="1" x14ac:dyDescent="0.2"/>
    <row r="46929" ht="12.75" hidden="1" customHeight="1" x14ac:dyDescent="0.2"/>
    <row r="46930" ht="12.75" hidden="1" customHeight="1" x14ac:dyDescent="0.2"/>
    <row r="46931" ht="12.75" hidden="1" customHeight="1" x14ac:dyDescent="0.2"/>
    <row r="46932" ht="12.75" hidden="1" customHeight="1" x14ac:dyDescent="0.2"/>
    <row r="46933" ht="12.75" hidden="1" customHeight="1" x14ac:dyDescent="0.2"/>
    <row r="46934" ht="12.75" hidden="1" customHeight="1" x14ac:dyDescent="0.2"/>
    <row r="46935" ht="12.75" hidden="1" customHeight="1" x14ac:dyDescent="0.2"/>
    <row r="46936" ht="12.75" hidden="1" customHeight="1" x14ac:dyDescent="0.2"/>
    <row r="46937" ht="12.75" hidden="1" customHeight="1" x14ac:dyDescent="0.2"/>
    <row r="46938" ht="12.75" hidden="1" customHeight="1" x14ac:dyDescent="0.2"/>
    <row r="46939" ht="12.75" hidden="1" customHeight="1" x14ac:dyDescent="0.2"/>
    <row r="46940" ht="12.75" hidden="1" customHeight="1" x14ac:dyDescent="0.2"/>
    <row r="46941" ht="12.75" hidden="1" customHeight="1" x14ac:dyDescent="0.2"/>
    <row r="46942" ht="12.75" hidden="1" customHeight="1" x14ac:dyDescent="0.2"/>
    <row r="46943" ht="12.75" hidden="1" customHeight="1" x14ac:dyDescent="0.2"/>
    <row r="46944" ht="12.75" hidden="1" customHeight="1" x14ac:dyDescent="0.2"/>
    <row r="46945" ht="12.75" hidden="1" customHeight="1" x14ac:dyDescent="0.2"/>
    <row r="46946" ht="12.75" hidden="1" customHeight="1" x14ac:dyDescent="0.2"/>
    <row r="46947" ht="12.75" hidden="1" customHeight="1" x14ac:dyDescent="0.2"/>
    <row r="46948" ht="12.75" hidden="1" customHeight="1" x14ac:dyDescent="0.2"/>
    <row r="46949" ht="12.75" hidden="1" customHeight="1" x14ac:dyDescent="0.2"/>
    <row r="46950" ht="12.75" hidden="1" customHeight="1" x14ac:dyDescent="0.2"/>
    <row r="46951" ht="12.75" hidden="1" customHeight="1" x14ac:dyDescent="0.2"/>
    <row r="46952" ht="12.75" hidden="1" customHeight="1" x14ac:dyDescent="0.2"/>
    <row r="46953" ht="12.75" hidden="1" customHeight="1" x14ac:dyDescent="0.2"/>
    <row r="46954" ht="12.75" hidden="1" customHeight="1" x14ac:dyDescent="0.2"/>
    <row r="46955" ht="12.75" hidden="1" customHeight="1" x14ac:dyDescent="0.2"/>
    <row r="46956" ht="12.75" hidden="1" customHeight="1" x14ac:dyDescent="0.2"/>
    <row r="46957" ht="12.75" hidden="1" customHeight="1" x14ac:dyDescent="0.2"/>
    <row r="46958" ht="12.75" hidden="1" customHeight="1" x14ac:dyDescent="0.2"/>
    <row r="46959" ht="12.75" hidden="1" customHeight="1" x14ac:dyDescent="0.2"/>
    <row r="46960" ht="12.75" hidden="1" customHeight="1" x14ac:dyDescent="0.2"/>
    <row r="46961" ht="12.75" hidden="1" customHeight="1" x14ac:dyDescent="0.2"/>
    <row r="46962" ht="12.75" hidden="1" customHeight="1" x14ac:dyDescent="0.2"/>
    <row r="46963" ht="12.75" hidden="1" customHeight="1" x14ac:dyDescent="0.2"/>
    <row r="46964" ht="12.75" hidden="1" customHeight="1" x14ac:dyDescent="0.2"/>
    <row r="46965" ht="12.75" hidden="1" customHeight="1" x14ac:dyDescent="0.2"/>
    <row r="46966" ht="12.75" hidden="1" customHeight="1" x14ac:dyDescent="0.2"/>
    <row r="46967" ht="12.75" hidden="1" customHeight="1" x14ac:dyDescent="0.2"/>
    <row r="46968" ht="12.75" hidden="1" customHeight="1" x14ac:dyDescent="0.2"/>
    <row r="46969" ht="12.75" hidden="1" customHeight="1" x14ac:dyDescent="0.2"/>
    <row r="46970" ht="12.75" hidden="1" customHeight="1" x14ac:dyDescent="0.2"/>
    <row r="46971" ht="12.75" hidden="1" customHeight="1" x14ac:dyDescent="0.2"/>
    <row r="46972" ht="12.75" hidden="1" customHeight="1" x14ac:dyDescent="0.2"/>
    <row r="46973" ht="12.75" hidden="1" customHeight="1" x14ac:dyDescent="0.2"/>
    <row r="46974" ht="12.75" hidden="1" customHeight="1" x14ac:dyDescent="0.2"/>
    <row r="46975" ht="12.75" hidden="1" customHeight="1" x14ac:dyDescent="0.2"/>
    <row r="46976" ht="12.75" hidden="1" customHeight="1" x14ac:dyDescent="0.2"/>
    <row r="46977" ht="12.75" hidden="1" customHeight="1" x14ac:dyDescent="0.2"/>
    <row r="46978" ht="12.75" hidden="1" customHeight="1" x14ac:dyDescent="0.2"/>
    <row r="46979" ht="12.75" hidden="1" customHeight="1" x14ac:dyDescent="0.2"/>
    <row r="46980" ht="12.75" hidden="1" customHeight="1" x14ac:dyDescent="0.2"/>
    <row r="46981" ht="12.75" hidden="1" customHeight="1" x14ac:dyDescent="0.2"/>
    <row r="46982" ht="12.75" hidden="1" customHeight="1" x14ac:dyDescent="0.2"/>
    <row r="46983" ht="12.75" hidden="1" customHeight="1" x14ac:dyDescent="0.2"/>
    <row r="46984" ht="12.75" hidden="1" customHeight="1" x14ac:dyDescent="0.2"/>
    <row r="46985" ht="12.75" hidden="1" customHeight="1" x14ac:dyDescent="0.2"/>
    <row r="46986" ht="12.75" hidden="1" customHeight="1" x14ac:dyDescent="0.2"/>
    <row r="46987" ht="12.75" hidden="1" customHeight="1" x14ac:dyDescent="0.2"/>
    <row r="46988" ht="12.75" hidden="1" customHeight="1" x14ac:dyDescent="0.2"/>
    <row r="46989" ht="12.75" hidden="1" customHeight="1" x14ac:dyDescent="0.2"/>
    <row r="46990" ht="12.75" hidden="1" customHeight="1" x14ac:dyDescent="0.2"/>
    <row r="46991" ht="12.75" hidden="1" customHeight="1" x14ac:dyDescent="0.2"/>
    <row r="46992" ht="12.75" hidden="1" customHeight="1" x14ac:dyDescent="0.2"/>
    <row r="46993" ht="12.75" hidden="1" customHeight="1" x14ac:dyDescent="0.2"/>
    <row r="46994" ht="12.75" hidden="1" customHeight="1" x14ac:dyDescent="0.2"/>
    <row r="46995" ht="12.75" hidden="1" customHeight="1" x14ac:dyDescent="0.2"/>
    <row r="46996" ht="12.75" hidden="1" customHeight="1" x14ac:dyDescent="0.2"/>
    <row r="46997" ht="12.75" hidden="1" customHeight="1" x14ac:dyDescent="0.2"/>
    <row r="46998" ht="12.75" hidden="1" customHeight="1" x14ac:dyDescent="0.2"/>
    <row r="46999" ht="12.75" hidden="1" customHeight="1" x14ac:dyDescent="0.2"/>
    <row r="47000" ht="12.75" hidden="1" customHeight="1" x14ac:dyDescent="0.2"/>
    <row r="47001" ht="12.75" hidden="1" customHeight="1" x14ac:dyDescent="0.2"/>
    <row r="47002" ht="12.75" hidden="1" customHeight="1" x14ac:dyDescent="0.2"/>
    <row r="47003" ht="12.75" hidden="1" customHeight="1" x14ac:dyDescent="0.2"/>
    <row r="47004" ht="12.75" hidden="1" customHeight="1" x14ac:dyDescent="0.2"/>
    <row r="47005" ht="12.75" hidden="1" customHeight="1" x14ac:dyDescent="0.2"/>
    <row r="47006" ht="12.75" hidden="1" customHeight="1" x14ac:dyDescent="0.2"/>
    <row r="47007" ht="12.75" hidden="1" customHeight="1" x14ac:dyDescent="0.2"/>
    <row r="47008" ht="12.75" hidden="1" customHeight="1" x14ac:dyDescent="0.2"/>
    <row r="47009" ht="12.75" hidden="1" customHeight="1" x14ac:dyDescent="0.2"/>
    <row r="47010" ht="12.75" hidden="1" customHeight="1" x14ac:dyDescent="0.2"/>
    <row r="47011" ht="12.75" hidden="1" customHeight="1" x14ac:dyDescent="0.2"/>
    <row r="47012" ht="12.75" hidden="1" customHeight="1" x14ac:dyDescent="0.2"/>
    <row r="47013" ht="12.75" hidden="1" customHeight="1" x14ac:dyDescent="0.2"/>
    <row r="47014" ht="12.75" hidden="1" customHeight="1" x14ac:dyDescent="0.2"/>
    <row r="47015" ht="12.75" hidden="1" customHeight="1" x14ac:dyDescent="0.2"/>
    <row r="47016" ht="12.75" hidden="1" customHeight="1" x14ac:dyDescent="0.2"/>
    <row r="47017" ht="12.75" hidden="1" customHeight="1" x14ac:dyDescent="0.2"/>
    <row r="47018" ht="12.75" hidden="1" customHeight="1" x14ac:dyDescent="0.2"/>
    <row r="47019" ht="12.75" hidden="1" customHeight="1" x14ac:dyDescent="0.2"/>
    <row r="47020" ht="12.75" hidden="1" customHeight="1" x14ac:dyDescent="0.2"/>
    <row r="47021" ht="12.75" hidden="1" customHeight="1" x14ac:dyDescent="0.2"/>
    <row r="47022" ht="12.75" hidden="1" customHeight="1" x14ac:dyDescent="0.2"/>
    <row r="47023" ht="12.75" hidden="1" customHeight="1" x14ac:dyDescent="0.2"/>
    <row r="47024" ht="12.75" hidden="1" customHeight="1" x14ac:dyDescent="0.2"/>
    <row r="47025" ht="12.75" hidden="1" customHeight="1" x14ac:dyDescent="0.2"/>
    <row r="47026" ht="12.75" hidden="1" customHeight="1" x14ac:dyDescent="0.2"/>
    <row r="47027" ht="12.75" hidden="1" customHeight="1" x14ac:dyDescent="0.2"/>
    <row r="47028" ht="12.75" hidden="1" customHeight="1" x14ac:dyDescent="0.2"/>
    <row r="47029" ht="12.75" hidden="1" customHeight="1" x14ac:dyDescent="0.2"/>
    <row r="47030" ht="12.75" hidden="1" customHeight="1" x14ac:dyDescent="0.2"/>
    <row r="47031" ht="12.75" hidden="1" customHeight="1" x14ac:dyDescent="0.2"/>
    <row r="47032" ht="12.75" hidden="1" customHeight="1" x14ac:dyDescent="0.2"/>
    <row r="47033" ht="12.75" hidden="1" customHeight="1" x14ac:dyDescent="0.2"/>
    <row r="47034" ht="12.75" hidden="1" customHeight="1" x14ac:dyDescent="0.2"/>
    <row r="47035" ht="12.75" hidden="1" customHeight="1" x14ac:dyDescent="0.2"/>
    <row r="47036" ht="12.75" hidden="1" customHeight="1" x14ac:dyDescent="0.2"/>
    <row r="47037" ht="12.75" hidden="1" customHeight="1" x14ac:dyDescent="0.2"/>
    <row r="47038" ht="12.75" hidden="1" customHeight="1" x14ac:dyDescent="0.2"/>
    <row r="47039" ht="12.75" hidden="1" customHeight="1" x14ac:dyDescent="0.2"/>
    <row r="47040" ht="12.75" hidden="1" customHeight="1" x14ac:dyDescent="0.2"/>
    <row r="47041" ht="12.75" hidden="1" customHeight="1" x14ac:dyDescent="0.2"/>
    <row r="47042" ht="12.75" hidden="1" customHeight="1" x14ac:dyDescent="0.2"/>
    <row r="47043" ht="12.75" hidden="1" customHeight="1" x14ac:dyDescent="0.2"/>
    <row r="47044" ht="12.75" hidden="1" customHeight="1" x14ac:dyDescent="0.2"/>
    <row r="47045" ht="12.75" hidden="1" customHeight="1" x14ac:dyDescent="0.2"/>
    <row r="47046" ht="12.75" hidden="1" customHeight="1" x14ac:dyDescent="0.2"/>
    <row r="47047" ht="12.75" hidden="1" customHeight="1" x14ac:dyDescent="0.2"/>
    <row r="47048" ht="12.75" hidden="1" customHeight="1" x14ac:dyDescent="0.2"/>
    <row r="47049" ht="12.75" hidden="1" customHeight="1" x14ac:dyDescent="0.2"/>
    <row r="47050" ht="12.75" hidden="1" customHeight="1" x14ac:dyDescent="0.2"/>
    <row r="47051" ht="12.75" hidden="1" customHeight="1" x14ac:dyDescent="0.2"/>
    <row r="47052" ht="12.75" hidden="1" customHeight="1" x14ac:dyDescent="0.2"/>
    <row r="47053" ht="12.75" hidden="1" customHeight="1" x14ac:dyDescent="0.2"/>
    <row r="47054" ht="12.75" hidden="1" customHeight="1" x14ac:dyDescent="0.2"/>
    <row r="47055" ht="12.75" hidden="1" customHeight="1" x14ac:dyDescent="0.2"/>
    <row r="47056" ht="12.75" hidden="1" customHeight="1" x14ac:dyDescent="0.2"/>
    <row r="47057" ht="12.75" hidden="1" customHeight="1" x14ac:dyDescent="0.2"/>
    <row r="47058" ht="12.75" hidden="1" customHeight="1" x14ac:dyDescent="0.2"/>
    <row r="47059" ht="12.75" hidden="1" customHeight="1" x14ac:dyDescent="0.2"/>
    <row r="47060" ht="12.75" hidden="1" customHeight="1" x14ac:dyDescent="0.2"/>
    <row r="47061" ht="12.75" hidden="1" customHeight="1" x14ac:dyDescent="0.2"/>
    <row r="47062" ht="12.75" hidden="1" customHeight="1" x14ac:dyDescent="0.2"/>
    <row r="47063" ht="12.75" hidden="1" customHeight="1" x14ac:dyDescent="0.2"/>
    <row r="47064" ht="12.75" hidden="1" customHeight="1" x14ac:dyDescent="0.2"/>
    <row r="47065" ht="12.75" hidden="1" customHeight="1" x14ac:dyDescent="0.2"/>
    <row r="47066" ht="12.75" hidden="1" customHeight="1" x14ac:dyDescent="0.2"/>
    <row r="47067" ht="12.75" hidden="1" customHeight="1" x14ac:dyDescent="0.2"/>
    <row r="47068" ht="12.75" hidden="1" customHeight="1" x14ac:dyDescent="0.2"/>
    <row r="47069" ht="12.75" hidden="1" customHeight="1" x14ac:dyDescent="0.2"/>
    <row r="47070" ht="12.75" hidden="1" customHeight="1" x14ac:dyDescent="0.2"/>
    <row r="47071" ht="12.75" hidden="1" customHeight="1" x14ac:dyDescent="0.2"/>
    <row r="47072" ht="12.75" hidden="1" customHeight="1" x14ac:dyDescent="0.2"/>
    <row r="47073" ht="12.75" hidden="1" customHeight="1" x14ac:dyDescent="0.2"/>
    <row r="47074" ht="12.75" hidden="1" customHeight="1" x14ac:dyDescent="0.2"/>
    <row r="47075" ht="12.75" hidden="1" customHeight="1" x14ac:dyDescent="0.2"/>
    <row r="47076" ht="12.75" hidden="1" customHeight="1" x14ac:dyDescent="0.2"/>
    <row r="47077" ht="12.75" hidden="1" customHeight="1" x14ac:dyDescent="0.2"/>
    <row r="47078" ht="12.75" hidden="1" customHeight="1" x14ac:dyDescent="0.2"/>
    <row r="47079" ht="12.75" hidden="1" customHeight="1" x14ac:dyDescent="0.2"/>
    <row r="47080" ht="12.75" hidden="1" customHeight="1" x14ac:dyDescent="0.2"/>
    <row r="47081" ht="12.75" hidden="1" customHeight="1" x14ac:dyDescent="0.2"/>
    <row r="47082" ht="12.75" hidden="1" customHeight="1" x14ac:dyDescent="0.2"/>
    <row r="47083" ht="12.75" hidden="1" customHeight="1" x14ac:dyDescent="0.2"/>
    <row r="47084" ht="12.75" hidden="1" customHeight="1" x14ac:dyDescent="0.2"/>
    <row r="47085" ht="12.75" hidden="1" customHeight="1" x14ac:dyDescent="0.2"/>
    <row r="47086" ht="12.75" hidden="1" customHeight="1" x14ac:dyDescent="0.2"/>
    <row r="47087" ht="12.75" hidden="1" customHeight="1" x14ac:dyDescent="0.2"/>
    <row r="47088" ht="12.75" hidden="1" customHeight="1" x14ac:dyDescent="0.2"/>
    <row r="47089" ht="12.75" hidden="1" customHeight="1" x14ac:dyDescent="0.2"/>
    <row r="47090" ht="12.75" hidden="1" customHeight="1" x14ac:dyDescent="0.2"/>
    <row r="47091" ht="12.75" hidden="1" customHeight="1" x14ac:dyDescent="0.2"/>
    <row r="47092" ht="12.75" hidden="1" customHeight="1" x14ac:dyDescent="0.2"/>
    <row r="47093" ht="12.75" hidden="1" customHeight="1" x14ac:dyDescent="0.2"/>
    <row r="47094" ht="12.75" hidden="1" customHeight="1" x14ac:dyDescent="0.2"/>
    <row r="47095" ht="12.75" hidden="1" customHeight="1" x14ac:dyDescent="0.2"/>
    <row r="47096" ht="12.75" hidden="1" customHeight="1" x14ac:dyDescent="0.2"/>
    <row r="47097" ht="12.75" hidden="1" customHeight="1" x14ac:dyDescent="0.2"/>
    <row r="47098" ht="12.75" hidden="1" customHeight="1" x14ac:dyDescent="0.2"/>
    <row r="47099" ht="12.75" hidden="1" customHeight="1" x14ac:dyDescent="0.2"/>
    <row r="47100" ht="12.75" hidden="1" customHeight="1" x14ac:dyDescent="0.2"/>
    <row r="47101" ht="12.75" hidden="1" customHeight="1" x14ac:dyDescent="0.2"/>
    <row r="47102" ht="12.75" hidden="1" customHeight="1" x14ac:dyDescent="0.2"/>
    <row r="47103" ht="12.75" hidden="1" customHeight="1" x14ac:dyDescent="0.2"/>
    <row r="47104" ht="12.75" hidden="1" customHeight="1" x14ac:dyDescent="0.2"/>
    <row r="47105" ht="12.75" hidden="1" customHeight="1" x14ac:dyDescent="0.2"/>
    <row r="47106" ht="12.75" hidden="1" customHeight="1" x14ac:dyDescent="0.2"/>
    <row r="47107" ht="12.75" hidden="1" customHeight="1" x14ac:dyDescent="0.2"/>
    <row r="47108" ht="12.75" hidden="1" customHeight="1" x14ac:dyDescent="0.2"/>
    <row r="47109" ht="12.75" hidden="1" customHeight="1" x14ac:dyDescent="0.2"/>
    <row r="47110" ht="12.75" hidden="1" customHeight="1" x14ac:dyDescent="0.2"/>
    <row r="47111" ht="12.75" hidden="1" customHeight="1" x14ac:dyDescent="0.2"/>
    <row r="47112" ht="12.75" hidden="1" customHeight="1" x14ac:dyDescent="0.2"/>
    <row r="47113" ht="12.75" hidden="1" customHeight="1" x14ac:dyDescent="0.2"/>
    <row r="47114" ht="12.75" hidden="1" customHeight="1" x14ac:dyDescent="0.2"/>
    <row r="47115" ht="12.75" hidden="1" customHeight="1" x14ac:dyDescent="0.2"/>
    <row r="47116" ht="12.75" hidden="1" customHeight="1" x14ac:dyDescent="0.2"/>
    <row r="47117" ht="12.75" hidden="1" customHeight="1" x14ac:dyDescent="0.2"/>
    <row r="47118" ht="12.75" hidden="1" customHeight="1" x14ac:dyDescent="0.2"/>
    <row r="47119" ht="12.75" hidden="1" customHeight="1" x14ac:dyDescent="0.2"/>
    <row r="47120" ht="12.75" hidden="1" customHeight="1" x14ac:dyDescent="0.2"/>
    <row r="47121" ht="12.75" hidden="1" customHeight="1" x14ac:dyDescent="0.2"/>
    <row r="47122" ht="12.75" hidden="1" customHeight="1" x14ac:dyDescent="0.2"/>
    <row r="47123" ht="12.75" hidden="1" customHeight="1" x14ac:dyDescent="0.2"/>
    <row r="47124" ht="12.75" hidden="1" customHeight="1" x14ac:dyDescent="0.2"/>
    <row r="47125" ht="12.75" hidden="1" customHeight="1" x14ac:dyDescent="0.2"/>
    <row r="47126" ht="12.75" hidden="1" customHeight="1" x14ac:dyDescent="0.2"/>
    <row r="47127" ht="12.75" hidden="1" customHeight="1" x14ac:dyDescent="0.2"/>
    <row r="47128" ht="12.75" hidden="1" customHeight="1" x14ac:dyDescent="0.2"/>
    <row r="47129" ht="12.75" hidden="1" customHeight="1" x14ac:dyDescent="0.2"/>
    <row r="47130" ht="12.75" hidden="1" customHeight="1" x14ac:dyDescent="0.2"/>
    <row r="47131" ht="12.75" hidden="1" customHeight="1" x14ac:dyDescent="0.2"/>
    <row r="47132" ht="12.75" hidden="1" customHeight="1" x14ac:dyDescent="0.2"/>
    <row r="47133" ht="12.75" hidden="1" customHeight="1" x14ac:dyDescent="0.2"/>
    <row r="47134" ht="12.75" hidden="1" customHeight="1" x14ac:dyDescent="0.2"/>
    <row r="47135" ht="12.75" hidden="1" customHeight="1" x14ac:dyDescent="0.2"/>
    <row r="47136" ht="12.75" hidden="1" customHeight="1" x14ac:dyDescent="0.2"/>
    <row r="47137" ht="12.75" hidden="1" customHeight="1" x14ac:dyDescent="0.2"/>
    <row r="47138" ht="12.75" hidden="1" customHeight="1" x14ac:dyDescent="0.2"/>
    <row r="47139" ht="12.75" hidden="1" customHeight="1" x14ac:dyDescent="0.2"/>
    <row r="47140" ht="12.75" hidden="1" customHeight="1" x14ac:dyDescent="0.2"/>
    <row r="47141" ht="12.75" hidden="1" customHeight="1" x14ac:dyDescent="0.2"/>
    <row r="47142" ht="12.75" hidden="1" customHeight="1" x14ac:dyDescent="0.2"/>
    <row r="47143" ht="12.75" hidden="1" customHeight="1" x14ac:dyDescent="0.2"/>
    <row r="47144" ht="12.75" hidden="1" customHeight="1" x14ac:dyDescent="0.2"/>
    <row r="47145" ht="12.75" hidden="1" customHeight="1" x14ac:dyDescent="0.2"/>
    <row r="47146" ht="12.75" hidden="1" customHeight="1" x14ac:dyDescent="0.2"/>
    <row r="47147" ht="12.75" hidden="1" customHeight="1" x14ac:dyDescent="0.2"/>
    <row r="47148" ht="12.75" hidden="1" customHeight="1" x14ac:dyDescent="0.2"/>
    <row r="47149" ht="12.75" hidden="1" customHeight="1" x14ac:dyDescent="0.2"/>
    <row r="47150" ht="12.75" hidden="1" customHeight="1" x14ac:dyDescent="0.2"/>
    <row r="47151" ht="12.75" hidden="1" customHeight="1" x14ac:dyDescent="0.2"/>
    <row r="47152" ht="12.75" hidden="1" customHeight="1" x14ac:dyDescent="0.2"/>
    <row r="47153" ht="12.75" hidden="1" customHeight="1" x14ac:dyDescent="0.2"/>
    <row r="47154" ht="12.75" hidden="1" customHeight="1" x14ac:dyDescent="0.2"/>
    <row r="47155" ht="12.75" hidden="1" customHeight="1" x14ac:dyDescent="0.2"/>
    <row r="47156" ht="12.75" hidden="1" customHeight="1" x14ac:dyDescent="0.2"/>
    <row r="47157" ht="12.75" hidden="1" customHeight="1" x14ac:dyDescent="0.2"/>
    <row r="47158" ht="12.75" hidden="1" customHeight="1" x14ac:dyDescent="0.2"/>
    <row r="47159" ht="12.75" hidden="1" customHeight="1" x14ac:dyDescent="0.2"/>
    <row r="47160" ht="12.75" hidden="1" customHeight="1" x14ac:dyDescent="0.2"/>
    <row r="47161" ht="12.75" hidden="1" customHeight="1" x14ac:dyDescent="0.2"/>
    <row r="47162" ht="12.75" hidden="1" customHeight="1" x14ac:dyDescent="0.2"/>
    <row r="47163" ht="12.75" hidden="1" customHeight="1" x14ac:dyDescent="0.2"/>
    <row r="47164" ht="12.75" hidden="1" customHeight="1" x14ac:dyDescent="0.2"/>
    <row r="47165" ht="12.75" hidden="1" customHeight="1" x14ac:dyDescent="0.2"/>
    <row r="47166" ht="12.75" hidden="1" customHeight="1" x14ac:dyDescent="0.2"/>
    <row r="47167" ht="12.75" hidden="1" customHeight="1" x14ac:dyDescent="0.2"/>
    <row r="47168" ht="12.75" hidden="1" customHeight="1" x14ac:dyDescent="0.2"/>
    <row r="47169" ht="12.75" hidden="1" customHeight="1" x14ac:dyDescent="0.2"/>
    <row r="47170" ht="12.75" hidden="1" customHeight="1" x14ac:dyDescent="0.2"/>
    <row r="47171" ht="12.75" hidden="1" customHeight="1" x14ac:dyDescent="0.2"/>
    <row r="47172" ht="12.75" hidden="1" customHeight="1" x14ac:dyDescent="0.2"/>
    <row r="47173" ht="12.75" hidden="1" customHeight="1" x14ac:dyDescent="0.2"/>
    <row r="47174" ht="12.75" hidden="1" customHeight="1" x14ac:dyDescent="0.2"/>
    <row r="47175" ht="12.75" hidden="1" customHeight="1" x14ac:dyDescent="0.2"/>
    <row r="47176" ht="12.75" hidden="1" customHeight="1" x14ac:dyDescent="0.2"/>
    <row r="47177" ht="12.75" hidden="1" customHeight="1" x14ac:dyDescent="0.2"/>
    <row r="47178" ht="12.75" hidden="1" customHeight="1" x14ac:dyDescent="0.2"/>
    <row r="47179" ht="12.75" hidden="1" customHeight="1" x14ac:dyDescent="0.2"/>
    <row r="47180" ht="12.75" hidden="1" customHeight="1" x14ac:dyDescent="0.2"/>
    <row r="47181" ht="12.75" hidden="1" customHeight="1" x14ac:dyDescent="0.2"/>
    <row r="47182" ht="12.75" hidden="1" customHeight="1" x14ac:dyDescent="0.2"/>
    <row r="47183" ht="12.75" hidden="1" customHeight="1" x14ac:dyDescent="0.2"/>
    <row r="47184" ht="12.75" hidden="1" customHeight="1" x14ac:dyDescent="0.2"/>
    <row r="47185" ht="12.75" hidden="1" customHeight="1" x14ac:dyDescent="0.2"/>
    <row r="47186" ht="12.75" hidden="1" customHeight="1" x14ac:dyDescent="0.2"/>
    <row r="47187" ht="12.75" hidden="1" customHeight="1" x14ac:dyDescent="0.2"/>
    <row r="47188" ht="12.75" hidden="1" customHeight="1" x14ac:dyDescent="0.2"/>
    <row r="47189" ht="12.75" hidden="1" customHeight="1" x14ac:dyDescent="0.2"/>
    <row r="47190" ht="12.75" hidden="1" customHeight="1" x14ac:dyDescent="0.2"/>
    <row r="47191" ht="12.75" hidden="1" customHeight="1" x14ac:dyDescent="0.2"/>
    <row r="47192" ht="12.75" hidden="1" customHeight="1" x14ac:dyDescent="0.2"/>
    <row r="47193" ht="12.75" hidden="1" customHeight="1" x14ac:dyDescent="0.2"/>
    <row r="47194" ht="12.75" hidden="1" customHeight="1" x14ac:dyDescent="0.2"/>
    <row r="47195" ht="12.75" hidden="1" customHeight="1" x14ac:dyDescent="0.2"/>
    <row r="47196" ht="12.75" hidden="1" customHeight="1" x14ac:dyDescent="0.2"/>
    <row r="47197" ht="12.75" hidden="1" customHeight="1" x14ac:dyDescent="0.2"/>
    <row r="47198" ht="12.75" hidden="1" customHeight="1" x14ac:dyDescent="0.2"/>
    <row r="47199" ht="12.75" hidden="1" customHeight="1" x14ac:dyDescent="0.2"/>
    <row r="47200" ht="12.75" hidden="1" customHeight="1" x14ac:dyDescent="0.2"/>
    <row r="47201" ht="12.75" hidden="1" customHeight="1" x14ac:dyDescent="0.2"/>
    <row r="47202" ht="12.75" hidden="1" customHeight="1" x14ac:dyDescent="0.2"/>
    <row r="47203" ht="12.75" hidden="1" customHeight="1" x14ac:dyDescent="0.2"/>
    <row r="47204" ht="12.75" hidden="1" customHeight="1" x14ac:dyDescent="0.2"/>
    <row r="47205" ht="12.75" hidden="1" customHeight="1" x14ac:dyDescent="0.2"/>
    <row r="47206" ht="12.75" hidden="1" customHeight="1" x14ac:dyDescent="0.2"/>
    <row r="47207" ht="12.75" hidden="1" customHeight="1" x14ac:dyDescent="0.2"/>
    <row r="47208" ht="12.75" hidden="1" customHeight="1" x14ac:dyDescent="0.2"/>
    <row r="47209" ht="12.75" hidden="1" customHeight="1" x14ac:dyDescent="0.2"/>
    <row r="47210" ht="12.75" hidden="1" customHeight="1" x14ac:dyDescent="0.2"/>
    <row r="47211" ht="12.75" hidden="1" customHeight="1" x14ac:dyDescent="0.2"/>
    <row r="47212" ht="12.75" hidden="1" customHeight="1" x14ac:dyDescent="0.2"/>
    <row r="47213" ht="12.75" hidden="1" customHeight="1" x14ac:dyDescent="0.2"/>
    <row r="47214" ht="12.75" hidden="1" customHeight="1" x14ac:dyDescent="0.2"/>
    <row r="47215" ht="12.75" hidden="1" customHeight="1" x14ac:dyDescent="0.2"/>
    <row r="47216" ht="12.75" hidden="1" customHeight="1" x14ac:dyDescent="0.2"/>
    <row r="47217" ht="12.75" hidden="1" customHeight="1" x14ac:dyDescent="0.2"/>
    <row r="47218" ht="12.75" hidden="1" customHeight="1" x14ac:dyDescent="0.2"/>
    <row r="47219" ht="12.75" hidden="1" customHeight="1" x14ac:dyDescent="0.2"/>
    <row r="47220" ht="12.75" hidden="1" customHeight="1" x14ac:dyDescent="0.2"/>
    <row r="47221" ht="12.75" hidden="1" customHeight="1" x14ac:dyDescent="0.2"/>
    <row r="47222" ht="12.75" hidden="1" customHeight="1" x14ac:dyDescent="0.2"/>
    <row r="47223" ht="12.75" hidden="1" customHeight="1" x14ac:dyDescent="0.2"/>
    <row r="47224" ht="12.75" hidden="1" customHeight="1" x14ac:dyDescent="0.2"/>
    <row r="47225" ht="12.75" hidden="1" customHeight="1" x14ac:dyDescent="0.2"/>
    <row r="47226" ht="12.75" hidden="1" customHeight="1" x14ac:dyDescent="0.2"/>
    <row r="47227" ht="12.75" hidden="1" customHeight="1" x14ac:dyDescent="0.2"/>
    <row r="47228" ht="12.75" hidden="1" customHeight="1" x14ac:dyDescent="0.2"/>
    <row r="47229" ht="12.75" hidden="1" customHeight="1" x14ac:dyDescent="0.2"/>
    <row r="47230" ht="12.75" hidden="1" customHeight="1" x14ac:dyDescent="0.2"/>
    <row r="47231" ht="12.75" hidden="1" customHeight="1" x14ac:dyDescent="0.2"/>
    <row r="47232" ht="12.75" hidden="1" customHeight="1" x14ac:dyDescent="0.2"/>
    <row r="47233" ht="12.75" hidden="1" customHeight="1" x14ac:dyDescent="0.2"/>
    <row r="47234" ht="12.75" hidden="1" customHeight="1" x14ac:dyDescent="0.2"/>
    <row r="47235" ht="12.75" hidden="1" customHeight="1" x14ac:dyDescent="0.2"/>
    <row r="47236" ht="12.75" hidden="1" customHeight="1" x14ac:dyDescent="0.2"/>
    <row r="47237" ht="12.75" hidden="1" customHeight="1" x14ac:dyDescent="0.2"/>
    <row r="47238" ht="12.75" hidden="1" customHeight="1" x14ac:dyDescent="0.2"/>
    <row r="47239" ht="12.75" hidden="1" customHeight="1" x14ac:dyDescent="0.2"/>
    <row r="47240" ht="12.75" hidden="1" customHeight="1" x14ac:dyDescent="0.2"/>
    <row r="47241" ht="12.75" hidden="1" customHeight="1" x14ac:dyDescent="0.2"/>
    <row r="47242" ht="12.75" hidden="1" customHeight="1" x14ac:dyDescent="0.2"/>
    <row r="47243" ht="12.75" hidden="1" customHeight="1" x14ac:dyDescent="0.2"/>
    <row r="47244" ht="12.75" hidden="1" customHeight="1" x14ac:dyDescent="0.2"/>
    <row r="47245" ht="12.75" hidden="1" customHeight="1" x14ac:dyDescent="0.2"/>
    <row r="47246" ht="12.75" hidden="1" customHeight="1" x14ac:dyDescent="0.2"/>
    <row r="47247" ht="12.75" hidden="1" customHeight="1" x14ac:dyDescent="0.2"/>
    <row r="47248" ht="12.75" hidden="1" customHeight="1" x14ac:dyDescent="0.2"/>
    <row r="47249" ht="12.75" hidden="1" customHeight="1" x14ac:dyDescent="0.2"/>
    <row r="47250" ht="12.75" hidden="1" customHeight="1" x14ac:dyDescent="0.2"/>
    <row r="47251" ht="12.75" hidden="1" customHeight="1" x14ac:dyDescent="0.2"/>
    <row r="47252" ht="12.75" hidden="1" customHeight="1" x14ac:dyDescent="0.2"/>
    <row r="47253" ht="12.75" hidden="1" customHeight="1" x14ac:dyDescent="0.2"/>
    <row r="47254" ht="12.75" hidden="1" customHeight="1" x14ac:dyDescent="0.2"/>
    <row r="47255" ht="12.75" hidden="1" customHeight="1" x14ac:dyDescent="0.2"/>
    <row r="47256" ht="12.75" hidden="1" customHeight="1" x14ac:dyDescent="0.2"/>
    <row r="47257" ht="12.75" hidden="1" customHeight="1" x14ac:dyDescent="0.2"/>
    <row r="47258" ht="12.75" hidden="1" customHeight="1" x14ac:dyDescent="0.2"/>
    <row r="47259" ht="12.75" hidden="1" customHeight="1" x14ac:dyDescent="0.2"/>
    <row r="47260" ht="12.75" hidden="1" customHeight="1" x14ac:dyDescent="0.2"/>
    <row r="47261" ht="12.75" hidden="1" customHeight="1" x14ac:dyDescent="0.2"/>
    <row r="47262" ht="12.75" hidden="1" customHeight="1" x14ac:dyDescent="0.2"/>
    <row r="47263" ht="12.75" hidden="1" customHeight="1" x14ac:dyDescent="0.2"/>
    <row r="47264" ht="12.75" hidden="1" customHeight="1" x14ac:dyDescent="0.2"/>
    <row r="47265" ht="12.75" hidden="1" customHeight="1" x14ac:dyDescent="0.2"/>
    <row r="47266" ht="12.75" hidden="1" customHeight="1" x14ac:dyDescent="0.2"/>
    <row r="47267" ht="12.75" hidden="1" customHeight="1" x14ac:dyDescent="0.2"/>
    <row r="47268" ht="12.75" hidden="1" customHeight="1" x14ac:dyDescent="0.2"/>
    <row r="47269" ht="12.75" hidden="1" customHeight="1" x14ac:dyDescent="0.2"/>
    <row r="47270" ht="12.75" hidden="1" customHeight="1" x14ac:dyDescent="0.2"/>
    <row r="47271" ht="12.75" hidden="1" customHeight="1" x14ac:dyDescent="0.2"/>
    <row r="47272" ht="12.75" hidden="1" customHeight="1" x14ac:dyDescent="0.2"/>
    <row r="47273" ht="12.75" hidden="1" customHeight="1" x14ac:dyDescent="0.2"/>
    <row r="47274" ht="12.75" hidden="1" customHeight="1" x14ac:dyDescent="0.2"/>
    <row r="47275" ht="12.75" hidden="1" customHeight="1" x14ac:dyDescent="0.2"/>
    <row r="47276" ht="12.75" hidden="1" customHeight="1" x14ac:dyDescent="0.2"/>
    <row r="47277" ht="12.75" hidden="1" customHeight="1" x14ac:dyDescent="0.2"/>
    <row r="47278" ht="12.75" hidden="1" customHeight="1" x14ac:dyDescent="0.2"/>
    <row r="47279" ht="12.75" hidden="1" customHeight="1" x14ac:dyDescent="0.2"/>
    <row r="47280" ht="12.75" hidden="1" customHeight="1" x14ac:dyDescent="0.2"/>
    <row r="47281" ht="12.75" hidden="1" customHeight="1" x14ac:dyDescent="0.2"/>
    <row r="47282" ht="12.75" hidden="1" customHeight="1" x14ac:dyDescent="0.2"/>
    <row r="47283" ht="12.75" hidden="1" customHeight="1" x14ac:dyDescent="0.2"/>
    <row r="47284" ht="12.75" hidden="1" customHeight="1" x14ac:dyDescent="0.2"/>
    <row r="47285" ht="12.75" hidden="1" customHeight="1" x14ac:dyDescent="0.2"/>
    <row r="47286" ht="12.75" hidden="1" customHeight="1" x14ac:dyDescent="0.2"/>
    <row r="47287" ht="12.75" hidden="1" customHeight="1" x14ac:dyDescent="0.2"/>
    <row r="47288" ht="12.75" hidden="1" customHeight="1" x14ac:dyDescent="0.2"/>
    <row r="47289" ht="12.75" hidden="1" customHeight="1" x14ac:dyDescent="0.2"/>
    <row r="47290" ht="12.75" hidden="1" customHeight="1" x14ac:dyDescent="0.2"/>
    <row r="47291" ht="12.75" hidden="1" customHeight="1" x14ac:dyDescent="0.2"/>
    <row r="47292" ht="12.75" hidden="1" customHeight="1" x14ac:dyDescent="0.2"/>
    <row r="47293" ht="12.75" hidden="1" customHeight="1" x14ac:dyDescent="0.2"/>
    <row r="47294" ht="12.75" hidden="1" customHeight="1" x14ac:dyDescent="0.2"/>
    <row r="47295" ht="12.75" hidden="1" customHeight="1" x14ac:dyDescent="0.2"/>
    <row r="47296" ht="12.75" hidden="1" customHeight="1" x14ac:dyDescent="0.2"/>
    <row r="47297" ht="12.75" hidden="1" customHeight="1" x14ac:dyDescent="0.2"/>
    <row r="47298" ht="12.75" hidden="1" customHeight="1" x14ac:dyDescent="0.2"/>
    <row r="47299" ht="12.75" hidden="1" customHeight="1" x14ac:dyDescent="0.2"/>
    <row r="47300" ht="12.75" hidden="1" customHeight="1" x14ac:dyDescent="0.2"/>
    <row r="47301" ht="12.75" hidden="1" customHeight="1" x14ac:dyDescent="0.2"/>
    <row r="47302" ht="12.75" hidden="1" customHeight="1" x14ac:dyDescent="0.2"/>
    <row r="47303" ht="12.75" hidden="1" customHeight="1" x14ac:dyDescent="0.2"/>
    <row r="47304" ht="12.75" hidden="1" customHeight="1" x14ac:dyDescent="0.2"/>
    <row r="47305" ht="12.75" hidden="1" customHeight="1" x14ac:dyDescent="0.2"/>
    <row r="47306" ht="12.75" hidden="1" customHeight="1" x14ac:dyDescent="0.2"/>
    <row r="47307" ht="12.75" hidden="1" customHeight="1" x14ac:dyDescent="0.2"/>
    <row r="47308" ht="12.75" hidden="1" customHeight="1" x14ac:dyDescent="0.2"/>
    <row r="47309" ht="12.75" hidden="1" customHeight="1" x14ac:dyDescent="0.2"/>
    <row r="47310" ht="12.75" hidden="1" customHeight="1" x14ac:dyDescent="0.2"/>
    <row r="47311" ht="12.75" hidden="1" customHeight="1" x14ac:dyDescent="0.2"/>
    <row r="47312" ht="12.75" hidden="1" customHeight="1" x14ac:dyDescent="0.2"/>
    <row r="47313" ht="12.75" hidden="1" customHeight="1" x14ac:dyDescent="0.2"/>
    <row r="47314" ht="12.75" hidden="1" customHeight="1" x14ac:dyDescent="0.2"/>
    <row r="47315" ht="12.75" hidden="1" customHeight="1" x14ac:dyDescent="0.2"/>
    <row r="47316" ht="12.75" hidden="1" customHeight="1" x14ac:dyDescent="0.2"/>
    <row r="47317" ht="12.75" hidden="1" customHeight="1" x14ac:dyDescent="0.2"/>
    <row r="47318" ht="12.75" hidden="1" customHeight="1" x14ac:dyDescent="0.2"/>
    <row r="47319" ht="12.75" hidden="1" customHeight="1" x14ac:dyDescent="0.2"/>
    <row r="47320" ht="12.75" hidden="1" customHeight="1" x14ac:dyDescent="0.2"/>
    <row r="47321" ht="12.75" hidden="1" customHeight="1" x14ac:dyDescent="0.2"/>
    <row r="47322" ht="12.75" hidden="1" customHeight="1" x14ac:dyDescent="0.2"/>
    <row r="47323" ht="12.75" hidden="1" customHeight="1" x14ac:dyDescent="0.2"/>
    <row r="47324" ht="12.75" hidden="1" customHeight="1" x14ac:dyDescent="0.2"/>
    <row r="47325" ht="12.75" hidden="1" customHeight="1" x14ac:dyDescent="0.2"/>
    <row r="47326" ht="12.75" hidden="1" customHeight="1" x14ac:dyDescent="0.2"/>
    <row r="47327" ht="12.75" hidden="1" customHeight="1" x14ac:dyDescent="0.2"/>
    <row r="47328" ht="12.75" hidden="1" customHeight="1" x14ac:dyDescent="0.2"/>
    <row r="47329" ht="12.75" hidden="1" customHeight="1" x14ac:dyDescent="0.2"/>
    <row r="47330" ht="12.75" hidden="1" customHeight="1" x14ac:dyDescent="0.2"/>
    <row r="47331" ht="12.75" hidden="1" customHeight="1" x14ac:dyDescent="0.2"/>
    <row r="47332" ht="12.75" hidden="1" customHeight="1" x14ac:dyDescent="0.2"/>
    <row r="47333" ht="12.75" hidden="1" customHeight="1" x14ac:dyDescent="0.2"/>
    <row r="47334" ht="12.75" hidden="1" customHeight="1" x14ac:dyDescent="0.2"/>
    <row r="47335" ht="12.75" hidden="1" customHeight="1" x14ac:dyDescent="0.2"/>
    <row r="47336" ht="12.75" hidden="1" customHeight="1" x14ac:dyDescent="0.2"/>
    <row r="47337" ht="12.75" hidden="1" customHeight="1" x14ac:dyDescent="0.2"/>
    <row r="47338" ht="12.75" hidden="1" customHeight="1" x14ac:dyDescent="0.2"/>
    <row r="47339" ht="12.75" hidden="1" customHeight="1" x14ac:dyDescent="0.2"/>
    <row r="47340" ht="12.75" hidden="1" customHeight="1" x14ac:dyDescent="0.2"/>
    <row r="47341" ht="12.75" hidden="1" customHeight="1" x14ac:dyDescent="0.2"/>
    <row r="47342" ht="12.75" hidden="1" customHeight="1" x14ac:dyDescent="0.2"/>
    <row r="47343" ht="12.75" hidden="1" customHeight="1" x14ac:dyDescent="0.2"/>
    <row r="47344" ht="12.75" hidden="1" customHeight="1" x14ac:dyDescent="0.2"/>
    <row r="47345" ht="12.75" hidden="1" customHeight="1" x14ac:dyDescent="0.2"/>
    <row r="47346" ht="12.75" hidden="1" customHeight="1" x14ac:dyDescent="0.2"/>
    <row r="47347" ht="12.75" hidden="1" customHeight="1" x14ac:dyDescent="0.2"/>
    <row r="47348" ht="12.75" hidden="1" customHeight="1" x14ac:dyDescent="0.2"/>
    <row r="47349" ht="12.75" hidden="1" customHeight="1" x14ac:dyDescent="0.2"/>
    <row r="47350" ht="12.75" hidden="1" customHeight="1" x14ac:dyDescent="0.2"/>
    <row r="47351" ht="12.75" hidden="1" customHeight="1" x14ac:dyDescent="0.2"/>
    <row r="47352" ht="12.75" hidden="1" customHeight="1" x14ac:dyDescent="0.2"/>
    <row r="47353" ht="12.75" hidden="1" customHeight="1" x14ac:dyDescent="0.2"/>
    <row r="47354" ht="12.75" hidden="1" customHeight="1" x14ac:dyDescent="0.2"/>
    <row r="47355" ht="12.75" hidden="1" customHeight="1" x14ac:dyDescent="0.2"/>
    <row r="47356" ht="12.75" hidden="1" customHeight="1" x14ac:dyDescent="0.2"/>
    <row r="47357" ht="12.75" hidden="1" customHeight="1" x14ac:dyDescent="0.2"/>
    <row r="47358" ht="12.75" hidden="1" customHeight="1" x14ac:dyDescent="0.2"/>
    <row r="47359" ht="12.75" hidden="1" customHeight="1" x14ac:dyDescent="0.2"/>
    <row r="47360" ht="12.75" hidden="1" customHeight="1" x14ac:dyDescent="0.2"/>
    <row r="47361" ht="12.75" hidden="1" customHeight="1" x14ac:dyDescent="0.2"/>
    <row r="47362" ht="12.75" hidden="1" customHeight="1" x14ac:dyDescent="0.2"/>
    <row r="47363" ht="12.75" hidden="1" customHeight="1" x14ac:dyDescent="0.2"/>
    <row r="47364" ht="12.75" hidden="1" customHeight="1" x14ac:dyDescent="0.2"/>
    <row r="47365" ht="12.75" hidden="1" customHeight="1" x14ac:dyDescent="0.2"/>
    <row r="47366" ht="12.75" hidden="1" customHeight="1" x14ac:dyDescent="0.2"/>
    <row r="47367" ht="12.75" hidden="1" customHeight="1" x14ac:dyDescent="0.2"/>
    <row r="47368" ht="12.75" hidden="1" customHeight="1" x14ac:dyDescent="0.2"/>
    <row r="47369" ht="12.75" hidden="1" customHeight="1" x14ac:dyDescent="0.2"/>
    <row r="47370" ht="12.75" hidden="1" customHeight="1" x14ac:dyDescent="0.2"/>
    <row r="47371" ht="12.75" hidden="1" customHeight="1" x14ac:dyDescent="0.2"/>
    <row r="47372" ht="12.75" hidden="1" customHeight="1" x14ac:dyDescent="0.2"/>
    <row r="47373" ht="12.75" hidden="1" customHeight="1" x14ac:dyDescent="0.2"/>
    <row r="47374" ht="12.75" hidden="1" customHeight="1" x14ac:dyDescent="0.2"/>
    <row r="47375" ht="12.75" hidden="1" customHeight="1" x14ac:dyDescent="0.2"/>
    <row r="47376" ht="12.75" hidden="1" customHeight="1" x14ac:dyDescent="0.2"/>
    <row r="47377" ht="12.75" hidden="1" customHeight="1" x14ac:dyDescent="0.2"/>
    <row r="47378" ht="12.75" hidden="1" customHeight="1" x14ac:dyDescent="0.2"/>
    <row r="47379" ht="12.75" hidden="1" customHeight="1" x14ac:dyDescent="0.2"/>
    <row r="47380" ht="12.75" hidden="1" customHeight="1" x14ac:dyDescent="0.2"/>
    <row r="47381" ht="12.75" hidden="1" customHeight="1" x14ac:dyDescent="0.2"/>
    <row r="47382" ht="12.75" hidden="1" customHeight="1" x14ac:dyDescent="0.2"/>
    <row r="47383" ht="12.75" hidden="1" customHeight="1" x14ac:dyDescent="0.2"/>
    <row r="47384" ht="12.75" hidden="1" customHeight="1" x14ac:dyDescent="0.2"/>
    <row r="47385" ht="12.75" hidden="1" customHeight="1" x14ac:dyDescent="0.2"/>
    <row r="47386" ht="12.75" hidden="1" customHeight="1" x14ac:dyDescent="0.2"/>
    <row r="47387" ht="12.75" hidden="1" customHeight="1" x14ac:dyDescent="0.2"/>
    <row r="47388" ht="12.75" hidden="1" customHeight="1" x14ac:dyDescent="0.2"/>
    <row r="47389" ht="12.75" hidden="1" customHeight="1" x14ac:dyDescent="0.2"/>
    <row r="47390" ht="12.75" hidden="1" customHeight="1" x14ac:dyDescent="0.2"/>
    <row r="47391" ht="12.75" hidden="1" customHeight="1" x14ac:dyDescent="0.2"/>
    <row r="47392" ht="12.75" hidden="1" customHeight="1" x14ac:dyDescent="0.2"/>
    <row r="47393" ht="12.75" hidden="1" customHeight="1" x14ac:dyDescent="0.2"/>
    <row r="47394" ht="12.75" hidden="1" customHeight="1" x14ac:dyDescent="0.2"/>
    <row r="47395" ht="12.75" hidden="1" customHeight="1" x14ac:dyDescent="0.2"/>
    <row r="47396" ht="12.75" hidden="1" customHeight="1" x14ac:dyDescent="0.2"/>
    <row r="47397" ht="12.75" hidden="1" customHeight="1" x14ac:dyDescent="0.2"/>
    <row r="47398" ht="12.75" hidden="1" customHeight="1" x14ac:dyDescent="0.2"/>
    <row r="47399" ht="12.75" hidden="1" customHeight="1" x14ac:dyDescent="0.2"/>
    <row r="47400" ht="12.75" hidden="1" customHeight="1" x14ac:dyDescent="0.2"/>
    <row r="47401" ht="12.75" hidden="1" customHeight="1" x14ac:dyDescent="0.2"/>
    <row r="47402" ht="12.75" hidden="1" customHeight="1" x14ac:dyDescent="0.2"/>
    <row r="47403" ht="12.75" hidden="1" customHeight="1" x14ac:dyDescent="0.2"/>
    <row r="47404" ht="12.75" hidden="1" customHeight="1" x14ac:dyDescent="0.2"/>
    <row r="47405" ht="12.75" hidden="1" customHeight="1" x14ac:dyDescent="0.2"/>
    <row r="47406" ht="12.75" hidden="1" customHeight="1" x14ac:dyDescent="0.2"/>
    <row r="47407" ht="12.75" hidden="1" customHeight="1" x14ac:dyDescent="0.2"/>
    <row r="47408" ht="12.75" hidden="1" customHeight="1" x14ac:dyDescent="0.2"/>
    <row r="47409" ht="12.75" hidden="1" customHeight="1" x14ac:dyDescent="0.2"/>
    <row r="47410" ht="12.75" hidden="1" customHeight="1" x14ac:dyDescent="0.2"/>
    <row r="47411" ht="12.75" hidden="1" customHeight="1" x14ac:dyDescent="0.2"/>
    <row r="47412" ht="12.75" hidden="1" customHeight="1" x14ac:dyDescent="0.2"/>
    <row r="47413" ht="12.75" hidden="1" customHeight="1" x14ac:dyDescent="0.2"/>
    <row r="47414" ht="12.75" hidden="1" customHeight="1" x14ac:dyDescent="0.2"/>
    <row r="47415" ht="12.75" hidden="1" customHeight="1" x14ac:dyDescent="0.2"/>
    <row r="47416" ht="12.75" hidden="1" customHeight="1" x14ac:dyDescent="0.2"/>
    <row r="47417" ht="12.75" hidden="1" customHeight="1" x14ac:dyDescent="0.2"/>
    <row r="47418" ht="12.75" hidden="1" customHeight="1" x14ac:dyDescent="0.2"/>
    <row r="47419" ht="12.75" hidden="1" customHeight="1" x14ac:dyDescent="0.2"/>
    <row r="47420" ht="12.75" hidden="1" customHeight="1" x14ac:dyDescent="0.2"/>
    <row r="47421" ht="12.75" hidden="1" customHeight="1" x14ac:dyDescent="0.2"/>
    <row r="47422" ht="12.75" hidden="1" customHeight="1" x14ac:dyDescent="0.2"/>
    <row r="47423" ht="12.75" hidden="1" customHeight="1" x14ac:dyDescent="0.2"/>
    <row r="47424" ht="12.75" hidden="1" customHeight="1" x14ac:dyDescent="0.2"/>
    <row r="47425" ht="12.75" hidden="1" customHeight="1" x14ac:dyDescent="0.2"/>
    <row r="47426" ht="12.75" hidden="1" customHeight="1" x14ac:dyDescent="0.2"/>
    <row r="47427" ht="12.75" hidden="1" customHeight="1" x14ac:dyDescent="0.2"/>
    <row r="47428" ht="12.75" hidden="1" customHeight="1" x14ac:dyDescent="0.2"/>
    <row r="47429" ht="12.75" hidden="1" customHeight="1" x14ac:dyDescent="0.2"/>
    <row r="47430" ht="12.75" hidden="1" customHeight="1" x14ac:dyDescent="0.2"/>
    <row r="47431" ht="12.75" hidden="1" customHeight="1" x14ac:dyDescent="0.2"/>
    <row r="47432" ht="12.75" hidden="1" customHeight="1" x14ac:dyDescent="0.2"/>
    <row r="47433" ht="12.75" hidden="1" customHeight="1" x14ac:dyDescent="0.2"/>
    <row r="47434" ht="12.75" hidden="1" customHeight="1" x14ac:dyDescent="0.2"/>
    <row r="47435" ht="12.75" hidden="1" customHeight="1" x14ac:dyDescent="0.2"/>
    <row r="47436" ht="12.75" hidden="1" customHeight="1" x14ac:dyDescent="0.2"/>
    <row r="47437" ht="12.75" hidden="1" customHeight="1" x14ac:dyDescent="0.2"/>
    <row r="47438" ht="12.75" hidden="1" customHeight="1" x14ac:dyDescent="0.2"/>
    <row r="47439" ht="12.75" hidden="1" customHeight="1" x14ac:dyDescent="0.2"/>
    <row r="47440" ht="12.75" hidden="1" customHeight="1" x14ac:dyDescent="0.2"/>
    <row r="47441" ht="12.75" hidden="1" customHeight="1" x14ac:dyDescent="0.2"/>
    <row r="47442" ht="12.75" hidden="1" customHeight="1" x14ac:dyDescent="0.2"/>
    <row r="47443" ht="12.75" hidden="1" customHeight="1" x14ac:dyDescent="0.2"/>
    <row r="47444" ht="12.75" hidden="1" customHeight="1" x14ac:dyDescent="0.2"/>
    <row r="47445" ht="12.75" hidden="1" customHeight="1" x14ac:dyDescent="0.2"/>
    <row r="47446" ht="12.75" hidden="1" customHeight="1" x14ac:dyDescent="0.2"/>
    <row r="47447" ht="12.75" hidden="1" customHeight="1" x14ac:dyDescent="0.2"/>
    <row r="47448" ht="12.75" hidden="1" customHeight="1" x14ac:dyDescent="0.2"/>
    <row r="47449" ht="12.75" hidden="1" customHeight="1" x14ac:dyDescent="0.2"/>
    <row r="47450" ht="12.75" hidden="1" customHeight="1" x14ac:dyDescent="0.2"/>
    <row r="47451" ht="12.75" hidden="1" customHeight="1" x14ac:dyDescent="0.2"/>
    <row r="47452" ht="12.75" hidden="1" customHeight="1" x14ac:dyDescent="0.2"/>
    <row r="47453" ht="12.75" hidden="1" customHeight="1" x14ac:dyDescent="0.2"/>
    <row r="47454" ht="12.75" hidden="1" customHeight="1" x14ac:dyDescent="0.2"/>
    <row r="47455" ht="12.75" hidden="1" customHeight="1" x14ac:dyDescent="0.2"/>
    <row r="47456" ht="12.75" hidden="1" customHeight="1" x14ac:dyDescent="0.2"/>
    <row r="47457" ht="12.75" hidden="1" customHeight="1" x14ac:dyDescent="0.2"/>
    <row r="47458" ht="12.75" hidden="1" customHeight="1" x14ac:dyDescent="0.2"/>
    <row r="47459" ht="12.75" hidden="1" customHeight="1" x14ac:dyDescent="0.2"/>
    <row r="47460" ht="12.75" hidden="1" customHeight="1" x14ac:dyDescent="0.2"/>
    <row r="47461" ht="12.75" hidden="1" customHeight="1" x14ac:dyDescent="0.2"/>
    <row r="47462" ht="12.75" hidden="1" customHeight="1" x14ac:dyDescent="0.2"/>
    <row r="47463" ht="12.75" hidden="1" customHeight="1" x14ac:dyDescent="0.2"/>
    <row r="47464" ht="12.75" hidden="1" customHeight="1" x14ac:dyDescent="0.2"/>
    <row r="47465" ht="12.75" hidden="1" customHeight="1" x14ac:dyDescent="0.2"/>
    <row r="47466" ht="12.75" hidden="1" customHeight="1" x14ac:dyDescent="0.2"/>
    <row r="47467" ht="12.75" hidden="1" customHeight="1" x14ac:dyDescent="0.2"/>
    <row r="47468" ht="12.75" hidden="1" customHeight="1" x14ac:dyDescent="0.2"/>
    <row r="47469" ht="12.75" hidden="1" customHeight="1" x14ac:dyDescent="0.2"/>
    <row r="47470" ht="12.75" hidden="1" customHeight="1" x14ac:dyDescent="0.2"/>
    <row r="47471" ht="12.75" hidden="1" customHeight="1" x14ac:dyDescent="0.2"/>
    <row r="47472" ht="12.75" hidden="1" customHeight="1" x14ac:dyDescent="0.2"/>
    <row r="47473" ht="12.75" hidden="1" customHeight="1" x14ac:dyDescent="0.2"/>
    <row r="47474" ht="12.75" hidden="1" customHeight="1" x14ac:dyDescent="0.2"/>
    <row r="47475" ht="12.75" hidden="1" customHeight="1" x14ac:dyDescent="0.2"/>
    <row r="47476" ht="12.75" hidden="1" customHeight="1" x14ac:dyDescent="0.2"/>
    <row r="47477" ht="12.75" hidden="1" customHeight="1" x14ac:dyDescent="0.2"/>
    <row r="47478" ht="12.75" hidden="1" customHeight="1" x14ac:dyDescent="0.2"/>
    <row r="47479" ht="12.75" hidden="1" customHeight="1" x14ac:dyDescent="0.2"/>
    <row r="47480" ht="12.75" hidden="1" customHeight="1" x14ac:dyDescent="0.2"/>
    <row r="47481" ht="12.75" hidden="1" customHeight="1" x14ac:dyDescent="0.2"/>
    <row r="47482" ht="12.75" hidden="1" customHeight="1" x14ac:dyDescent="0.2"/>
    <row r="47483" ht="12.75" hidden="1" customHeight="1" x14ac:dyDescent="0.2"/>
    <row r="47484" ht="12.75" hidden="1" customHeight="1" x14ac:dyDescent="0.2"/>
    <row r="47485" ht="12.75" hidden="1" customHeight="1" x14ac:dyDescent="0.2"/>
    <row r="47486" ht="12.75" hidden="1" customHeight="1" x14ac:dyDescent="0.2"/>
    <row r="47487" ht="12.75" hidden="1" customHeight="1" x14ac:dyDescent="0.2"/>
    <row r="47488" ht="12.75" hidden="1" customHeight="1" x14ac:dyDescent="0.2"/>
    <row r="47489" ht="12.75" hidden="1" customHeight="1" x14ac:dyDescent="0.2"/>
    <row r="47490" ht="12.75" hidden="1" customHeight="1" x14ac:dyDescent="0.2"/>
    <row r="47491" ht="12.75" hidden="1" customHeight="1" x14ac:dyDescent="0.2"/>
    <row r="47492" ht="12.75" hidden="1" customHeight="1" x14ac:dyDescent="0.2"/>
    <row r="47493" ht="12.75" hidden="1" customHeight="1" x14ac:dyDescent="0.2"/>
    <row r="47494" ht="12.75" hidden="1" customHeight="1" x14ac:dyDescent="0.2"/>
    <row r="47495" ht="12.75" hidden="1" customHeight="1" x14ac:dyDescent="0.2"/>
    <row r="47496" ht="12.75" hidden="1" customHeight="1" x14ac:dyDescent="0.2"/>
    <row r="47497" ht="12.75" hidden="1" customHeight="1" x14ac:dyDescent="0.2"/>
    <row r="47498" ht="12.75" hidden="1" customHeight="1" x14ac:dyDescent="0.2"/>
    <row r="47499" ht="12.75" hidden="1" customHeight="1" x14ac:dyDescent="0.2"/>
    <row r="47500" ht="12.75" hidden="1" customHeight="1" x14ac:dyDescent="0.2"/>
    <row r="47501" ht="12.75" hidden="1" customHeight="1" x14ac:dyDescent="0.2"/>
    <row r="47502" ht="12.75" hidden="1" customHeight="1" x14ac:dyDescent="0.2"/>
    <row r="47503" ht="12.75" hidden="1" customHeight="1" x14ac:dyDescent="0.2"/>
    <row r="47504" ht="12.75" hidden="1" customHeight="1" x14ac:dyDescent="0.2"/>
    <row r="47505" ht="12.75" hidden="1" customHeight="1" x14ac:dyDescent="0.2"/>
    <row r="47506" ht="12.75" hidden="1" customHeight="1" x14ac:dyDescent="0.2"/>
    <row r="47507" ht="12.75" hidden="1" customHeight="1" x14ac:dyDescent="0.2"/>
    <row r="47508" ht="12.75" hidden="1" customHeight="1" x14ac:dyDescent="0.2"/>
    <row r="47509" ht="12.75" hidden="1" customHeight="1" x14ac:dyDescent="0.2"/>
    <row r="47510" ht="12.75" hidden="1" customHeight="1" x14ac:dyDescent="0.2"/>
    <row r="47511" ht="12.75" hidden="1" customHeight="1" x14ac:dyDescent="0.2"/>
    <row r="47512" ht="12.75" hidden="1" customHeight="1" x14ac:dyDescent="0.2"/>
    <row r="47513" ht="12.75" hidden="1" customHeight="1" x14ac:dyDescent="0.2"/>
    <row r="47514" ht="12.75" hidden="1" customHeight="1" x14ac:dyDescent="0.2"/>
    <row r="47515" ht="12.75" hidden="1" customHeight="1" x14ac:dyDescent="0.2"/>
    <row r="47516" ht="12.75" hidden="1" customHeight="1" x14ac:dyDescent="0.2"/>
    <row r="47517" ht="12.75" hidden="1" customHeight="1" x14ac:dyDescent="0.2"/>
    <row r="47518" ht="12.75" hidden="1" customHeight="1" x14ac:dyDescent="0.2"/>
    <row r="47519" ht="12.75" hidden="1" customHeight="1" x14ac:dyDescent="0.2"/>
    <row r="47520" ht="12.75" hidden="1" customHeight="1" x14ac:dyDescent="0.2"/>
    <row r="47521" ht="12.75" hidden="1" customHeight="1" x14ac:dyDescent="0.2"/>
    <row r="47522" ht="12.75" hidden="1" customHeight="1" x14ac:dyDescent="0.2"/>
    <row r="47523" ht="12.75" hidden="1" customHeight="1" x14ac:dyDescent="0.2"/>
    <row r="47524" ht="12.75" hidden="1" customHeight="1" x14ac:dyDescent="0.2"/>
    <row r="47525" ht="12.75" hidden="1" customHeight="1" x14ac:dyDescent="0.2"/>
    <row r="47526" ht="12.75" hidden="1" customHeight="1" x14ac:dyDescent="0.2"/>
    <row r="47527" ht="12.75" hidden="1" customHeight="1" x14ac:dyDescent="0.2"/>
    <row r="47528" ht="12.75" hidden="1" customHeight="1" x14ac:dyDescent="0.2"/>
    <row r="47529" ht="12.75" hidden="1" customHeight="1" x14ac:dyDescent="0.2"/>
    <row r="47530" ht="12.75" hidden="1" customHeight="1" x14ac:dyDescent="0.2"/>
    <row r="47531" ht="12.75" hidden="1" customHeight="1" x14ac:dyDescent="0.2"/>
    <row r="47532" ht="12.75" hidden="1" customHeight="1" x14ac:dyDescent="0.2"/>
    <row r="47533" ht="12.75" hidden="1" customHeight="1" x14ac:dyDescent="0.2"/>
    <row r="47534" ht="12.75" hidden="1" customHeight="1" x14ac:dyDescent="0.2"/>
    <row r="47535" ht="12.75" hidden="1" customHeight="1" x14ac:dyDescent="0.2"/>
    <row r="47536" ht="12.75" hidden="1" customHeight="1" x14ac:dyDescent="0.2"/>
    <row r="47537" ht="12.75" hidden="1" customHeight="1" x14ac:dyDescent="0.2"/>
    <row r="47538" ht="12.75" hidden="1" customHeight="1" x14ac:dyDescent="0.2"/>
    <row r="47539" ht="12.75" hidden="1" customHeight="1" x14ac:dyDescent="0.2"/>
    <row r="47540" ht="12.75" hidden="1" customHeight="1" x14ac:dyDescent="0.2"/>
    <row r="47541" ht="12.75" hidden="1" customHeight="1" x14ac:dyDescent="0.2"/>
    <row r="47542" ht="12.75" hidden="1" customHeight="1" x14ac:dyDescent="0.2"/>
    <row r="47543" ht="12.75" hidden="1" customHeight="1" x14ac:dyDescent="0.2"/>
    <row r="47544" ht="12.75" hidden="1" customHeight="1" x14ac:dyDescent="0.2"/>
    <row r="47545" ht="12.75" hidden="1" customHeight="1" x14ac:dyDescent="0.2"/>
    <row r="47546" ht="12.75" hidden="1" customHeight="1" x14ac:dyDescent="0.2"/>
    <row r="47547" ht="12.75" hidden="1" customHeight="1" x14ac:dyDescent="0.2"/>
    <row r="47548" ht="12.75" hidden="1" customHeight="1" x14ac:dyDescent="0.2"/>
    <row r="47549" ht="12.75" hidden="1" customHeight="1" x14ac:dyDescent="0.2"/>
    <row r="47550" ht="12.75" hidden="1" customHeight="1" x14ac:dyDescent="0.2"/>
    <row r="47551" ht="12.75" hidden="1" customHeight="1" x14ac:dyDescent="0.2"/>
    <row r="47552" ht="12.75" hidden="1" customHeight="1" x14ac:dyDescent="0.2"/>
    <row r="47553" ht="12.75" hidden="1" customHeight="1" x14ac:dyDescent="0.2"/>
    <row r="47554" ht="12.75" hidden="1" customHeight="1" x14ac:dyDescent="0.2"/>
    <row r="47555" ht="12.75" hidden="1" customHeight="1" x14ac:dyDescent="0.2"/>
    <row r="47556" ht="12.75" hidden="1" customHeight="1" x14ac:dyDescent="0.2"/>
    <row r="47557" ht="12.75" hidden="1" customHeight="1" x14ac:dyDescent="0.2"/>
    <row r="47558" ht="12.75" hidden="1" customHeight="1" x14ac:dyDescent="0.2"/>
    <row r="47559" ht="12.75" hidden="1" customHeight="1" x14ac:dyDescent="0.2"/>
    <row r="47560" ht="12.75" hidden="1" customHeight="1" x14ac:dyDescent="0.2"/>
    <row r="47561" ht="12.75" hidden="1" customHeight="1" x14ac:dyDescent="0.2"/>
    <row r="47562" ht="12.75" hidden="1" customHeight="1" x14ac:dyDescent="0.2"/>
    <row r="47563" ht="12.75" hidden="1" customHeight="1" x14ac:dyDescent="0.2"/>
    <row r="47564" ht="12.75" hidden="1" customHeight="1" x14ac:dyDescent="0.2"/>
    <row r="47565" ht="12.75" hidden="1" customHeight="1" x14ac:dyDescent="0.2"/>
    <row r="47566" ht="12.75" hidden="1" customHeight="1" x14ac:dyDescent="0.2"/>
    <row r="47567" ht="12.75" hidden="1" customHeight="1" x14ac:dyDescent="0.2"/>
    <row r="47568" ht="12.75" hidden="1" customHeight="1" x14ac:dyDescent="0.2"/>
    <row r="47569" ht="12.75" hidden="1" customHeight="1" x14ac:dyDescent="0.2"/>
    <row r="47570" ht="12.75" hidden="1" customHeight="1" x14ac:dyDescent="0.2"/>
    <row r="47571" ht="12.75" hidden="1" customHeight="1" x14ac:dyDescent="0.2"/>
    <row r="47572" ht="12.75" hidden="1" customHeight="1" x14ac:dyDescent="0.2"/>
    <row r="47573" ht="12.75" hidden="1" customHeight="1" x14ac:dyDescent="0.2"/>
    <row r="47574" ht="12.75" hidden="1" customHeight="1" x14ac:dyDescent="0.2"/>
    <row r="47575" ht="12.75" hidden="1" customHeight="1" x14ac:dyDescent="0.2"/>
    <row r="47576" ht="12.75" hidden="1" customHeight="1" x14ac:dyDescent="0.2"/>
    <row r="47577" ht="12.75" hidden="1" customHeight="1" x14ac:dyDescent="0.2"/>
    <row r="47578" ht="12.75" hidden="1" customHeight="1" x14ac:dyDescent="0.2"/>
    <row r="47579" ht="12.75" hidden="1" customHeight="1" x14ac:dyDescent="0.2"/>
    <row r="47580" ht="12.75" hidden="1" customHeight="1" x14ac:dyDescent="0.2"/>
    <row r="47581" ht="12.75" hidden="1" customHeight="1" x14ac:dyDescent="0.2"/>
    <row r="47582" ht="12.75" hidden="1" customHeight="1" x14ac:dyDescent="0.2"/>
    <row r="47583" ht="12.75" hidden="1" customHeight="1" x14ac:dyDescent="0.2"/>
    <row r="47584" ht="12.75" hidden="1" customHeight="1" x14ac:dyDescent="0.2"/>
    <row r="47585" ht="12.75" hidden="1" customHeight="1" x14ac:dyDescent="0.2"/>
    <row r="47586" ht="12.75" hidden="1" customHeight="1" x14ac:dyDescent="0.2"/>
    <row r="47587" ht="12.75" hidden="1" customHeight="1" x14ac:dyDescent="0.2"/>
    <row r="47588" ht="12.75" hidden="1" customHeight="1" x14ac:dyDescent="0.2"/>
    <row r="47589" ht="12.75" hidden="1" customHeight="1" x14ac:dyDescent="0.2"/>
    <row r="47590" ht="12.75" hidden="1" customHeight="1" x14ac:dyDescent="0.2"/>
    <row r="47591" ht="12.75" hidden="1" customHeight="1" x14ac:dyDescent="0.2"/>
    <row r="47592" ht="12.75" hidden="1" customHeight="1" x14ac:dyDescent="0.2"/>
    <row r="47593" ht="12.75" hidden="1" customHeight="1" x14ac:dyDescent="0.2"/>
    <row r="47594" ht="12.75" hidden="1" customHeight="1" x14ac:dyDescent="0.2"/>
    <row r="47595" ht="12.75" hidden="1" customHeight="1" x14ac:dyDescent="0.2"/>
    <row r="47596" ht="12.75" hidden="1" customHeight="1" x14ac:dyDescent="0.2"/>
    <row r="47597" ht="12.75" hidden="1" customHeight="1" x14ac:dyDescent="0.2"/>
    <row r="47598" ht="12.75" hidden="1" customHeight="1" x14ac:dyDescent="0.2"/>
    <row r="47599" ht="12.75" hidden="1" customHeight="1" x14ac:dyDescent="0.2"/>
    <row r="47600" ht="12.75" hidden="1" customHeight="1" x14ac:dyDescent="0.2"/>
    <row r="47601" ht="12.75" hidden="1" customHeight="1" x14ac:dyDescent="0.2"/>
    <row r="47602" ht="12.75" hidden="1" customHeight="1" x14ac:dyDescent="0.2"/>
    <row r="47603" ht="12.75" hidden="1" customHeight="1" x14ac:dyDescent="0.2"/>
    <row r="47604" ht="12.75" hidden="1" customHeight="1" x14ac:dyDescent="0.2"/>
    <row r="47605" ht="12.75" hidden="1" customHeight="1" x14ac:dyDescent="0.2"/>
    <row r="47606" ht="12.75" hidden="1" customHeight="1" x14ac:dyDescent="0.2"/>
    <row r="47607" ht="12.75" hidden="1" customHeight="1" x14ac:dyDescent="0.2"/>
    <row r="47608" ht="12.75" hidden="1" customHeight="1" x14ac:dyDescent="0.2"/>
    <row r="47609" ht="12.75" hidden="1" customHeight="1" x14ac:dyDescent="0.2"/>
    <row r="47610" ht="12.75" hidden="1" customHeight="1" x14ac:dyDescent="0.2"/>
    <row r="47611" ht="12.75" hidden="1" customHeight="1" x14ac:dyDescent="0.2"/>
    <row r="47612" ht="12.75" hidden="1" customHeight="1" x14ac:dyDescent="0.2"/>
    <row r="47613" ht="12.75" hidden="1" customHeight="1" x14ac:dyDescent="0.2"/>
    <row r="47614" ht="12.75" hidden="1" customHeight="1" x14ac:dyDescent="0.2"/>
    <row r="47615" ht="12.75" hidden="1" customHeight="1" x14ac:dyDescent="0.2"/>
    <row r="47616" ht="12.75" hidden="1" customHeight="1" x14ac:dyDescent="0.2"/>
    <row r="47617" ht="12.75" hidden="1" customHeight="1" x14ac:dyDescent="0.2"/>
    <row r="47618" ht="12.75" hidden="1" customHeight="1" x14ac:dyDescent="0.2"/>
    <row r="47619" ht="12.75" hidden="1" customHeight="1" x14ac:dyDescent="0.2"/>
    <row r="47620" ht="12.75" hidden="1" customHeight="1" x14ac:dyDescent="0.2"/>
    <row r="47621" ht="12.75" hidden="1" customHeight="1" x14ac:dyDescent="0.2"/>
    <row r="47622" ht="12.75" hidden="1" customHeight="1" x14ac:dyDescent="0.2"/>
    <row r="47623" ht="12.75" hidden="1" customHeight="1" x14ac:dyDescent="0.2"/>
    <row r="47624" ht="12.75" hidden="1" customHeight="1" x14ac:dyDescent="0.2"/>
    <row r="47625" ht="12.75" hidden="1" customHeight="1" x14ac:dyDescent="0.2"/>
    <row r="47626" ht="12.75" hidden="1" customHeight="1" x14ac:dyDescent="0.2"/>
    <row r="47627" ht="12.75" hidden="1" customHeight="1" x14ac:dyDescent="0.2"/>
    <row r="47628" ht="12.75" hidden="1" customHeight="1" x14ac:dyDescent="0.2"/>
    <row r="47629" ht="12.75" hidden="1" customHeight="1" x14ac:dyDescent="0.2"/>
    <row r="47630" ht="12.75" hidden="1" customHeight="1" x14ac:dyDescent="0.2"/>
    <row r="47631" ht="12.75" hidden="1" customHeight="1" x14ac:dyDescent="0.2"/>
    <row r="47632" ht="12.75" hidden="1" customHeight="1" x14ac:dyDescent="0.2"/>
    <row r="47633" ht="12.75" hidden="1" customHeight="1" x14ac:dyDescent="0.2"/>
    <row r="47634" ht="12.75" hidden="1" customHeight="1" x14ac:dyDescent="0.2"/>
    <row r="47635" ht="12.75" hidden="1" customHeight="1" x14ac:dyDescent="0.2"/>
    <row r="47636" ht="12.75" hidden="1" customHeight="1" x14ac:dyDescent="0.2"/>
    <row r="47637" ht="12.75" hidden="1" customHeight="1" x14ac:dyDescent="0.2"/>
    <row r="47638" ht="12.75" hidden="1" customHeight="1" x14ac:dyDescent="0.2"/>
    <row r="47639" ht="12.75" hidden="1" customHeight="1" x14ac:dyDescent="0.2"/>
    <row r="47640" ht="12.75" hidden="1" customHeight="1" x14ac:dyDescent="0.2"/>
    <row r="47641" ht="12.75" hidden="1" customHeight="1" x14ac:dyDescent="0.2"/>
    <row r="47642" ht="12.75" hidden="1" customHeight="1" x14ac:dyDescent="0.2"/>
    <row r="47643" ht="12.75" hidden="1" customHeight="1" x14ac:dyDescent="0.2"/>
    <row r="47644" ht="12.75" hidden="1" customHeight="1" x14ac:dyDescent="0.2"/>
    <row r="47645" ht="12.75" hidden="1" customHeight="1" x14ac:dyDescent="0.2"/>
    <row r="47646" ht="12.75" hidden="1" customHeight="1" x14ac:dyDescent="0.2"/>
    <row r="47647" ht="12.75" hidden="1" customHeight="1" x14ac:dyDescent="0.2"/>
    <row r="47648" ht="12.75" hidden="1" customHeight="1" x14ac:dyDescent="0.2"/>
    <row r="47649" ht="12.75" hidden="1" customHeight="1" x14ac:dyDescent="0.2"/>
    <row r="47650" ht="12.75" hidden="1" customHeight="1" x14ac:dyDescent="0.2"/>
    <row r="47651" ht="12.75" hidden="1" customHeight="1" x14ac:dyDescent="0.2"/>
    <row r="47652" ht="12.75" hidden="1" customHeight="1" x14ac:dyDescent="0.2"/>
    <row r="47653" ht="12.75" hidden="1" customHeight="1" x14ac:dyDescent="0.2"/>
    <row r="47654" ht="12.75" hidden="1" customHeight="1" x14ac:dyDescent="0.2"/>
    <row r="47655" ht="12.75" hidden="1" customHeight="1" x14ac:dyDescent="0.2"/>
    <row r="47656" ht="12.75" hidden="1" customHeight="1" x14ac:dyDescent="0.2"/>
    <row r="47657" ht="12.75" hidden="1" customHeight="1" x14ac:dyDescent="0.2"/>
    <row r="47658" ht="12.75" hidden="1" customHeight="1" x14ac:dyDescent="0.2"/>
    <row r="47659" ht="12.75" hidden="1" customHeight="1" x14ac:dyDescent="0.2"/>
    <row r="47660" ht="12.75" hidden="1" customHeight="1" x14ac:dyDescent="0.2"/>
    <row r="47661" ht="12.75" hidden="1" customHeight="1" x14ac:dyDescent="0.2"/>
    <row r="47662" ht="12.75" hidden="1" customHeight="1" x14ac:dyDescent="0.2"/>
    <row r="47663" ht="12.75" hidden="1" customHeight="1" x14ac:dyDescent="0.2"/>
    <row r="47664" ht="12.75" hidden="1" customHeight="1" x14ac:dyDescent="0.2"/>
    <row r="47665" ht="12.75" hidden="1" customHeight="1" x14ac:dyDescent="0.2"/>
    <row r="47666" ht="12.75" hidden="1" customHeight="1" x14ac:dyDescent="0.2"/>
    <row r="47667" ht="12.75" hidden="1" customHeight="1" x14ac:dyDescent="0.2"/>
    <row r="47668" ht="12.75" hidden="1" customHeight="1" x14ac:dyDescent="0.2"/>
    <row r="47669" ht="12.75" hidden="1" customHeight="1" x14ac:dyDescent="0.2"/>
    <row r="47670" ht="12.75" hidden="1" customHeight="1" x14ac:dyDescent="0.2"/>
    <row r="47671" ht="12.75" hidden="1" customHeight="1" x14ac:dyDescent="0.2"/>
    <row r="47672" ht="12.75" hidden="1" customHeight="1" x14ac:dyDescent="0.2"/>
    <row r="47673" ht="12.75" hidden="1" customHeight="1" x14ac:dyDescent="0.2"/>
    <row r="47674" ht="12.75" hidden="1" customHeight="1" x14ac:dyDescent="0.2"/>
    <row r="47675" ht="12.75" hidden="1" customHeight="1" x14ac:dyDescent="0.2"/>
    <row r="47676" ht="12.75" hidden="1" customHeight="1" x14ac:dyDescent="0.2"/>
    <row r="47677" ht="12.75" hidden="1" customHeight="1" x14ac:dyDescent="0.2"/>
    <row r="47678" ht="12.75" hidden="1" customHeight="1" x14ac:dyDescent="0.2"/>
    <row r="47679" ht="12.75" hidden="1" customHeight="1" x14ac:dyDescent="0.2"/>
    <row r="47680" ht="12.75" hidden="1" customHeight="1" x14ac:dyDescent="0.2"/>
    <row r="47681" ht="12.75" hidden="1" customHeight="1" x14ac:dyDescent="0.2"/>
    <row r="47682" ht="12.75" hidden="1" customHeight="1" x14ac:dyDescent="0.2"/>
    <row r="47683" ht="12.75" hidden="1" customHeight="1" x14ac:dyDescent="0.2"/>
    <row r="47684" ht="12.75" hidden="1" customHeight="1" x14ac:dyDescent="0.2"/>
    <row r="47685" ht="12.75" hidden="1" customHeight="1" x14ac:dyDescent="0.2"/>
    <row r="47686" ht="12.75" hidden="1" customHeight="1" x14ac:dyDescent="0.2"/>
    <row r="47687" ht="12.75" hidden="1" customHeight="1" x14ac:dyDescent="0.2"/>
    <row r="47688" ht="12.75" hidden="1" customHeight="1" x14ac:dyDescent="0.2"/>
    <row r="47689" ht="12.75" hidden="1" customHeight="1" x14ac:dyDescent="0.2"/>
    <row r="47690" ht="12.75" hidden="1" customHeight="1" x14ac:dyDescent="0.2"/>
    <row r="47691" ht="12.75" hidden="1" customHeight="1" x14ac:dyDescent="0.2"/>
    <row r="47692" ht="12.75" hidden="1" customHeight="1" x14ac:dyDescent="0.2"/>
    <row r="47693" ht="12.75" hidden="1" customHeight="1" x14ac:dyDescent="0.2"/>
    <row r="47694" ht="12.75" hidden="1" customHeight="1" x14ac:dyDescent="0.2"/>
    <row r="47695" ht="12.75" hidden="1" customHeight="1" x14ac:dyDescent="0.2"/>
    <row r="47696" ht="12.75" hidden="1" customHeight="1" x14ac:dyDescent="0.2"/>
    <row r="47697" ht="12.75" hidden="1" customHeight="1" x14ac:dyDescent="0.2"/>
    <row r="47698" ht="12.75" hidden="1" customHeight="1" x14ac:dyDescent="0.2"/>
    <row r="47699" ht="12.75" hidden="1" customHeight="1" x14ac:dyDescent="0.2"/>
    <row r="47700" ht="12.75" hidden="1" customHeight="1" x14ac:dyDescent="0.2"/>
    <row r="47701" ht="12.75" hidden="1" customHeight="1" x14ac:dyDescent="0.2"/>
    <row r="47702" ht="12.75" hidden="1" customHeight="1" x14ac:dyDescent="0.2"/>
    <row r="47703" ht="12.75" hidden="1" customHeight="1" x14ac:dyDescent="0.2"/>
    <row r="47704" ht="12.75" hidden="1" customHeight="1" x14ac:dyDescent="0.2"/>
    <row r="47705" ht="12.75" hidden="1" customHeight="1" x14ac:dyDescent="0.2"/>
    <row r="47706" ht="12.75" hidden="1" customHeight="1" x14ac:dyDescent="0.2"/>
    <row r="47707" ht="12.75" hidden="1" customHeight="1" x14ac:dyDescent="0.2"/>
    <row r="47708" ht="12.75" hidden="1" customHeight="1" x14ac:dyDescent="0.2"/>
    <row r="47709" ht="12.75" hidden="1" customHeight="1" x14ac:dyDescent="0.2"/>
    <row r="47710" ht="12.75" hidden="1" customHeight="1" x14ac:dyDescent="0.2"/>
    <row r="47711" ht="12.75" hidden="1" customHeight="1" x14ac:dyDescent="0.2"/>
    <row r="47712" ht="12.75" hidden="1" customHeight="1" x14ac:dyDescent="0.2"/>
    <row r="47713" ht="12.75" hidden="1" customHeight="1" x14ac:dyDescent="0.2"/>
    <row r="47714" ht="12.75" hidden="1" customHeight="1" x14ac:dyDescent="0.2"/>
    <row r="47715" ht="12.75" hidden="1" customHeight="1" x14ac:dyDescent="0.2"/>
    <row r="47716" ht="12.75" hidden="1" customHeight="1" x14ac:dyDescent="0.2"/>
    <row r="47717" ht="12.75" hidden="1" customHeight="1" x14ac:dyDescent="0.2"/>
    <row r="47718" ht="12.75" hidden="1" customHeight="1" x14ac:dyDescent="0.2"/>
    <row r="47719" ht="12.75" hidden="1" customHeight="1" x14ac:dyDescent="0.2"/>
    <row r="47720" ht="12.75" hidden="1" customHeight="1" x14ac:dyDescent="0.2"/>
    <row r="47721" ht="12.75" hidden="1" customHeight="1" x14ac:dyDescent="0.2"/>
    <row r="47722" ht="12.75" hidden="1" customHeight="1" x14ac:dyDescent="0.2"/>
    <row r="47723" ht="12.75" hidden="1" customHeight="1" x14ac:dyDescent="0.2"/>
    <row r="47724" ht="12.75" hidden="1" customHeight="1" x14ac:dyDescent="0.2"/>
    <row r="47725" ht="12.75" hidden="1" customHeight="1" x14ac:dyDescent="0.2"/>
    <row r="47726" ht="12.75" hidden="1" customHeight="1" x14ac:dyDescent="0.2"/>
    <row r="47727" ht="12.75" hidden="1" customHeight="1" x14ac:dyDescent="0.2"/>
    <row r="47728" ht="12.75" hidden="1" customHeight="1" x14ac:dyDescent="0.2"/>
    <row r="47729" ht="12.75" hidden="1" customHeight="1" x14ac:dyDescent="0.2"/>
    <row r="47730" ht="12.75" hidden="1" customHeight="1" x14ac:dyDescent="0.2"/>
    <row r="47731" ht="12.75" hidden="1" customHeight="1" x14ac:dyDescent="0.2"/>
    <row r="47732" ht="12.75" hidden="1" customHeight="1" x14ac:dyDescent="0.2"/>
    <row r="47733" ht="12.75" hidden="1" customHeight="1" x14ac:dyDescent="0.2"/>
    <row r="47734" ht="12.75" hidden="1" customHeight="1" x14ac:dyDescent="0.2"/>
    <row r="47735" ht="12.75" hidden="1" customHeight="1" x14ac:dyDescent="0.2"/>
    <row r="47736" ht="12.75" hidden="1" customHeight="1" x14ac:dyDescent="0.2"/>
    <row r="47737" ht="12.75" hidden="1" customHeight="1" x14ac:dyDescent="0.2"/>
    <row r="47738" ht="12.75" hidden="1" customHeight="1" x14ac:dyDescent="0.2"/>
    <row r="47739" ht="12.75" hidden="1" customHeight="1" x14ac:dyDescent="0.2"/>
    <row r="47740" ht="12.75" hidden="1" customHeight="1" x14ac:dyDescent="0.2"/>
    <row r="47741" ht="12.75" hidden="1" customHeight="1" x14ac:dyDescent="0.2"/>
    <row r="47742" ht="12.75" hidden="1" customHeight="1" x14ac:dyDescent="0.2"/>
    <row r="47743" ht="12.75" hidden="1" customHeight="1" x14ac:dyDescent="0.2"/>
    <row r="47744" ht="12.75" hidden="1" customHeight="1" x14ac:dyDescent="0.2"/>
    <row r="47745" ht="12.75" hidden="1" customHeight="1" x14ac:dyDescent="0.2"/>
    <row r="47746" ht="12.75" hidden="1" customHeight="1" x14ac:dyDescent="0.2"/>
    <row r="47747" ht="12.75" hidden="1" customHeight="1" x14ac:dyDescent="0.2"/>
    <row r="47748" ht="12.75" hidden="1" customHeight="1" x14ac:dyDescent="0.2"/>
    <row r="47749" ht="12.75" hidden="1" customHeight="1" x14ac:dyDescent="0.2"/>
    <row r="47750" ht="12.75" hidden="1" customHeight="1" x14ac:dyDescent="0.2"/>
    <row r="47751" ht="12.75" hidden="1" customHeight="1" x14ac:dyDescent="0.2"/>
    <row r="47752" ht="12.75" hidden="1" customHeight="1" x14ac:dyDescent="0.2"/>
    <row r="47753" ht="12.75" hidden="1" customHeight="1" x14ac:dyDescent="0.2"/>
    <row r="47754" ht="12.75" hidden="1" customHeight="1" x14ac:dyDescent="0.2"/>
    <row r="47755" ht="12.75" hidden="1" customHeight="1" x14ac:dyDescent="0.2"/>
    <row r="47756" ht="12.75" hidden="1" customHeight="1" x14ac:dyDescent="0.2"/>
    <row r="47757" ht="12.75" hidden="1" customHeight="1" x14ac:dyDescent="0.2"/>
    <row r="47758" ht="12.75" hidden="1" customHeight="1" x14ac:dyDescent="0.2"/>
    <row r="47759" ht="12.75" hidden="1" customHeight="1" x14ac:dyDescent="0.2"/>
    <row r="47760" ht="12.75" hidden="1" customHeight="1" x14ac:dyDescent="0.2"/>
    <row r="47761" ht="12.75" hidden="1" customHeight="1" x14ac:dyDescent="0.2"/>
    <row r="47762" ht="12.75" hidden="1" customHeight="1" x14ac:dyDescent="0.2"/>
    <row r="47763" ht="12.75" hidden="1" customHeight="1" x14ac:dyDescent="0.2"/>
    <row r="47764" ht="12.75" hidden="1" customHeight="1" x14ac:dyDescent="0.2"/>
    <row r="47765" ht="12.75" hidden="1" customHeight="1" x14ac:dyDescent="0.2"/>
    <row r="47766" ht="12.75" hidden="1" customHeight="1" x14ac:dyDescent="0.2"/>
    <row r="47767" ht="12.75" hidden="1" customHeight="1" x14ac:dyDescent="0.2"/>
    <row r="47768" ht="12.75" hidden="1" customHeight="1" x14ac:dyDescent="0.2"/>
    <row r="47769" ht="12.75" hidden="1" customHeight="1" x14ac:dyDescent="0.2"/>
    <row r="47770" ht="12.75" hidden="1" customHeight="1" x14ac:dyDescent="0.2"/>
    <row r="47771" ht="12.75" hidden="1" customHeight="1" x14ac:dyDescent="0.2"/>
    <row r="47772" ht="12.75" hidden="1" customHeight="1" x14ac:dyDescent="0.2"/>
    <row r="47773" ht="12.75" hidden="1" customHeight="1" x14ac:dyDescent="0.2"/>
    <row r="47774" ht="12.75" hidden="1" customHeight="1" x14ac:dyDescent="0.2"/>
    <row r="47775" ht="12.75" hidden="1" customHeight="1" x14ac:dyDescent="0.2"/>
    <row r="47776" ht="12.75" hidden="1" customHeight="1" x14ac:dyDescent="0.2"/>
    <row r="47777" ht="12.75" hidden="1" customHeight="1" x14ac:dyDescent="0.2"/>
    <row r="47778" ht="12.75" hidden="1" customHeight="1" x14ac:dyDescent="0.2"/>
    <row r="47779" ht="12.75" hidden="1" customHeight="1" x14ac:dyDescent="0.2"/>
    <row r="47780" ht="12.75" hidden="1" customHeight="1" x14ac:dyDescent="0.2"/>
    <row r="47781" ht="12.75" hidden="1" customHeight="1" x14ac:dyDescent="0.2"/>
    <row r="47782" ht="12.75" hidden="1" customHeight="1" x14ac:dyDescent="0.2"/>
    <row r="47783" ht="12.75" hidden="1" customHeight="1" x14ac:dyDescent="0.2"/>
    <row r="47784" ht="12.75" hidden="1" customHeight="1" x14ac:dyDescent="0.2"/>
    <row r="47785" ht="12.75" hidden="1" customHeight="1" x14ac:dyDescent="0.2"/>
    <row r="47786" ht="12.75" hidden="1" customHeight="1" x14ac:dyDescent="0.2"/>
    <row r="47787" ht="12.75" hidden="1" customHeight="1" x14ac:dyDescent="0.2"/>
    <row r="47788" ht="12.75" hidden="1" customHeight="1" x14ac:dyDescent="0.2"/>
    <row r="47789" ht="12.75" hidden="1" customHeight="1" x14ac:dyDescent="0.2"/>
    <row r="47790" ht="12.75" hidden="1" customHeight="1" x14ac:dyDescent="0.2"/>
    <row r="47791" ht="12.75" hidden="1" customHeight="1" x14ac:dyDescent="0.2"/>
    <row r="47792" ht="12.75" hidden="1" customHeight="1" x14ac:dyDescent="0.2"/>
    <row r="47793" ht="12.75" hidden="1" customHeight="1" x14ac:dyDescent="0.2"/>
    <row r="47794" ht="12.75" hidden="1" customHeight="1" x14ac:dyDescent="0.2"/>
    <row r="47795" ht="12.75" hidden="1" customHeight="1" x14ac:dyDescent="0.2"/>
    <row r="47796" ht="12.75" hidden="1" customHeight="1" x14ac:dyDescent="0.2"/>
    <row r="47797" ht="12.75" hidden="1" customHeight="1" x14ac:dyDescent="0.2"/>
    <row r="47798" ht="12.75" hidden="1" customHeight="1" x14ac:dyDescent="0.2"/>
    <row r="47799" ht="12.75" hidden="1" customHeight="1" x14ac:dyDescent="0.2"/>
    <row r="47800" ht="12.75" hidden="1" customHeight="1" x14ac:dyDescent="0.2"/>
    <row r="47801" ht="12.75" hidden="1" customHeight="1" x14ac:dyDescent="0.2"/>
    <row r="47802" ht="12.75" hidden="1" customHeight="1" x14ac:dyDescent="0.2"/>
    <row r="47803" ht="12.75" hidden="1" customHeight="1" x14ac:dyDescent="0.2"/>
    <row r="47804" ht="12.75" hidden="1" customHeight="1" x14ac:dyDescent="0.2"/>
    <row r="47805" ht="12.75" hidden="1" customHeight="1" x14ac:dyDescent="0.2"/>
    <row r="47806" ht="12.75" hidden="1" customHeight="1" x14ac:dyDescent="0.2"/>
    <row r="47807" ht="12.75" hidden="1" customHeight="1" x14ac:dyDescent="0.2"/>
    <row r="47808" ht="12.75" hidden="1" customHeight="1" x14ac:dyDescent="0.2"/>
    <row r="47809" ht="12.75" hidden="1" customHeight="1" x14ac:dyDescent="0.2"/>
    <row r="47810" ht="12.75" hidden="1" customHeight="1" x14ac:dyDescent="0.2"/>
    <row r="47811" ht="12.75" hidden="1" customHeight="1" x14ac:dyDescent="0.2"/>
    <row r="47812" ht="12.75" hidden="1" customHeight="1" x14ac:dyDescent="0.2"/>
    <row r="47813" ht="12.75" hidden="1" customHeight="1" x14ac:dyDescent="0.2"/>
    <row r="47814" ht="12.75" hidden="1" customHeight="1" x14ac:dyDescent="0.2"/>
    <row r="47815" ht="12.75" hidden="1" customHeight="1" x14ac:dyDescent="0.2"/>
    <row r="47816" ht="12.75" hidden="1" customHeight="1" x14ac:dyDescent="0.2"/>
    <row r="47817" ht="12.75" hidden="1" customHeight="1" x14ac:dyDescent="0.2"/>
    <row r="47818" ht="12.75" hidden="1" customHeight="1" x14ac:dyDescent="0.2"/>
    <row r="47819" ht="12.75" hidden="1" customHeight="1" x14ac:dyDescent="0.2"/>
    <row r="47820" ht="12.75" hidden="1" customHeight="1" x14ac:dyDescent="0.2"/>
    <row r="47821" ht="12.75" hidden="1" customHeight="1" x14ac:dyDescent="0.2"/>
    <row r="47822" ht="12.75" hidden="1" customHeight="1" x14ac:dyDescent="0.2"/>
    <row r="47823" ht="12.75" hidden="1" customHeight="1" x14ac:dyDescent="0.2"/>
    <row r="47824" ht="12.75" hidden="1" customHeight="1" x14ac:dyDescent="0.2"/>
    <row r="47825" ht="12.75" hidden="1" customHeight="1" x14ac:dyDescent="0.2"/>
    <row r="47826" ht="12.75" hidden="1" customHeight="1" x14ac:dyDescent="0.2"/>
    <row r="47827" ht="12.75" hidden="1" customHeight="1" x14ac:dyDescent="0.2"/>
    <row r="47828" ht="12.75" hidden="1" customHeight="1" x14ac:dyDescent="0.2"/>
    <row r="47829" ht="12.75" hidden="1" customHeight="1" x14ac:dyDescent="0.2"/>
    <row r="47830" ht="12.75" hidden="1" customHeight="1" x14ac:dyDescent="0.2"/>
    <row r="47831" ht="12.75" hidden="1" customHeight="1" x14ac:dyDescent="0.2"/>
    <row r="47832" ht="12.75" hidden="1" customHeight="1" x14ac:dyDescent="0.2"/>
    <row r="47833" ht="12.75" hidden="1" customHeight="1" x14ac:dyDescent="0.2"/>
    <row r="47834" ht="12.75" hidden="1" customHeight="1" x14ac:dyDescent="0.2"/>
    <row r="47835" ht="12.75" hidden="1" customHeight="1" x14ac:dyDescent="0.2"/>
    <row r="47836" ht="12.75" hidden="1" customHeight="1" x14ac:dyDescent="0.2"/>
    <row r="47837" ht="12.75" hidden="1" customHeight="1" x14ac:dyDescent="0.2"/>
    <row r="47838" ht="12.75" hidden="1" customHeight="1" x14ac:dyDescent="0.2"/>
    <row r="47839" ht="12.75" hidden="1" customHeight="1" x14ac:dyDescent="0.2"/>
    <row r="47840" ht="12.75" hidden="1" customHeight="1" x14ac:dyDescent="0.2"/>
    <row r="47841" ht="12.75" hidden="1" customHeight="1" x14ac:dyDescent="0.2"/>
    <row r="47842" ht="12.75" hidden="1" customHeight="1" x14ac:dyDescent="0.2"/>
    <row r="47843" ht="12.75" hidden="1" customHeight="1" x14ac:dyDescent="0.2"/>
    <row r="47844" ht="12.75" hidden="1" customHeight="1" x14ac:dyDescent="0.2"/>
    <row r="47845" ht="12.75" hidden="1" customHeight="1" x14ac:dyDescent="0.2"/>
    <row r="47846" ht="12.75" hidden="1" customHeight="1" x14ac:dyDescent="0.2"/>
    <row r="47847" ht="12.75" hidden="1" customHeight="1" x14ac:dyDescent="0.2"/>
    <row r="47848" ht="12.75" hidden="1" customHeight="1" x14ac:dyDescent="0.2"/>
    <row r="47849" ht="12.75" hidden="1" customHeight="1" x14ac:dyDescent="0.2"/>
    <row r="47850" ht="12.75" hidden="1" customHeight="1" x14ac:dyDescent="0.2"/>
    <row r="47851" ht="12.75" hidden="1" customHeight="1" x14ac:dyDescent="0.2"/>
    <row r="47852" ht="12.75" hidden="1" customHeight="1" x14ac:dyDescent="0.2"/>
    <row r="47853" ht="12.75" hidden="1" customHeight="1" x14ac:dyDescent="0.2"/>
    <row r="47854" ht="12.75" hidden="1" customHeight="1" x14ac:dyDescent="0.2"/>
    <row r="47855" ht="12.75" hidden="1" customHeight="1" x14ac:dyDescent="0.2"/>
    <row r="47856" ht="12.75" hidden="1" customHeight="1" x14ac:dyDescent="0.2"/>
    <row r="47857" ht="12.75" hidden="1" customHeight="1" x14ac:dyDescent="0.2"/>
    <row r="47858" ht="12.75" hidden="1" customHeight="1" x14ac:dyDescent="0.2"/>
    <row r="47859" ht="12.75" hidden="1" customHeight="1" x14ac:dyDescent="0.2"/>
    <row r="47860" ht="12.75" hidden="1" customHeight="1" x14ac:dyDescent="0.2"/>
    <row r="47861" ht="12.75" hidden="1" customHeight="1" x14ac:dyDescent="0.2"/>
    <row r="47862" ht="12.75" hidden="1" customHeight="1" x14ac:dyDescent="0.2"/>
    <row r="47863" ht="12.75" hidden="1" customHeight="1" x14ac:dyDescent="0.2"/>
    <row r="47864" ht="12.75" hidden="1" customHeight="1" x14ac:dyDescent="0.2"/>
    <row r="47865" ht="12.75" hidden="1" customHeight="1" x14ac:dyDescent="0.2"/>
    <row r="47866" ht="12.75" hidden="1" customHeight="1" x14ac:dyDescent="0.2"/>
    <row r="47867" ht="12.75" hidden="1" customHeight="1" x14ac:dyDescent="0.2"/>
    <row r="47868" ht="12.75" hidden="1" customHeight="1" x14ac:dyDescent="0.2"/>
    <row r="47869" ht="12.75" hidden="1" customHeight="1" x14ac:dyDescent="0.2"/>
    <row r="47870" ht="12.75" hidden="1" customHeight="1" x14ac:dyDescent="0.2"/>
    <row r="47871" ht="12.75" hidden="1" customHeight="1" x14ac:dyDescent="0.2"/>
    <row r="47872" ht="12.75" hidden="1" customHeight="1" x14ac:dyDescent="0.2"/>
    <row r="47873" ht="12.75" hidden="1" customHeight="1" x14ac:dyDescent="0.2"/>
    <row r="47874" ht="12.75" hidden="1" customHeight="1" x14ac:dyDescent="0.2"/>
    <row r="47875" ht="12.75" hidden="1" customHeight="1" x14ac:dyDescent="0.2"/>
    <row r="47876" ht="12.75" hidden="1" customHeight="1" x14ac:dyDescent="0.2"/>
    <row r="47877" ht="12.75" hidden="1" customHeight="1" x14ac:dyDescent="0.2"/>
    <row r="47878" ht="12.75" hidden="1" customHeight="1" x14ac:dyDescent="0.2"/>
    <row r="47879" ht="12.75" hidden="1" customHeight="1" x14ac:dyDescent="0.2"/>
    <row r="47880" ht="12.75" hidden="1" customHeight="1" x14ac:dyDescent="0.2"/>
    <row r="47881" ht="12.75" hidden="1" customHeight="1" x14ac:dyDescent="0.2"/>
    <row r="47882" ht="12.75" hidden="1" customHeight="1" x14ac:dyDescent="0.2"/>
    <row r="47883" ht="12.75" hidden="1" customHeight="1" x14ac:dyDescent="0.2"/>
    <row r="47884" ht="12.75" hidden="1" customHeight="1" x14ac:dyDescent="0.2"/>
    <row r="47885" ht="12.75" hidden="1" customHeight="1" x14ac:dyDescent="0.2"/>
    <row r="47886" ht="12.75" hidden="1" customHeight="1" x14ac:dyDescent="0.2"/>
    <row r="47887" ht="12.75" hidden="1" customHeight="1" x14ac:dyDescent="0.2"/>
    <row r="47888" ht="12.75" hidden="1" customHeight="1" x14ac:dyDescent="0.2"/>
    <row r="47889" ht="12.75" hidden="1" customHeight="1" x14ac:dyDescent="0.2"/>
    <row r="47890" ht="12.75" hidden="1" customHeight="1" x14ac:dyDescent="0.2"/>
    <row r="47891" ht="12.75" hidden="1" customHeight="1" x14ac:dyDescent="0.2"/>
    <row r="47892" ht="12.75" hidden="1" customHeight="1" x14ac:dyDescent="0.2"/>
    <row r="47893" ht="12.75" hidden="1" customHeight="1" x14ac:dyDescent="0.2"/>
    <row r="47894" ht="12.75" hidden="1" customHeight="1" x14ac:dyDescent="0.2"/>
    <row r="47895" ht="12.75" hidden="1" customHeight="1" x14ac:dyDescent="0.2"/>
    <row r="47896" ht="12.75" hidden="1" customHeight="1" x14ac:dyDescent="0.2"/>
    <row r="47897" ht="12.75" hidden="1" customHeight="1" x14ac:dyDescent="0.2"/>
    <row r="47898" ht="12.75" hidden="1" customHeight="1" x14ac:dyDescent="0.2"/>
    <row r="47899" ht="12.75" hidden="1" customHeight="1" x14ac:dyDescent="0.2"/>
    <row r="47900" ht="12.75" hidden="1" customHeight="1" x14ac:dyDescent="0.2"/>
    <row r="47901" ht="12.75" hidden="1" customHeight="1" x14ac:dyDescent="0.2"/>
    <row r="47902" ht="12.75" hidden="1" customHeight="1" x14ac:dyDescent="0.2"/>
    <row r="47903" ht="12.75" hidden="1" customHeight="1" x14ac:dyDescent="0.2"/>
    <row r="47904" ht="12.75" hidden="1" customHeight="1" x14ac:dyDescent="0.2"/>
    <row r="47905" ht="12.75" hidden="1" customHeight="1" x14ac:dyDescent="0.2"/>
    <row r="47906" ht="12.75" hidden="1" customHeight="1" x14ac:dyDescent="0.2"/>
    <row r="47907" ht="12.75" hidden="1" customHeight="1" x14ac:dyDescent="0.2"/>
    <row r="47908" ht="12.75" hidden="1" customHeight="1" x14ac:dyDescent="0.2"/>
    <row r="47909" ht="12.75" hidden="1" customHeight="1" x14ac:dyDescent="0.2"/>
    <row r="47910" ht="12.75" hidden="1" customHeight="1" x14ac:dyDescent="0.2"/>
    <row r="47911" ht="12.75" hidden="1" customHeight="1" x14ac:dyDescent="0.2"/>
    <row r="47912" ht="12.75" hidden="1" customHeight="1" x14ac:dyDescent="0.2"/>
    <row r="47913" ht="12.75" hidden="1" customHeight="1" x14ac:dyDescent="0.2"/>
    <row r="47914" ht="12.75" hidden="1" customHeight="1" x14ac:dyDescent="0.2"/>
    <row r="47915" ht="12.75" hidden="1" customHeight="1" x14ac:dyDescent="0.2"/>
    <row r="47916" ht="12.75" hidden="1" customHeight="1" x14ac:dyDescent="0.2"/>
    <row r="47917" ht="12.75" hidden="1" customHeight="1" x14ac:dyDescent="0.2"/>
    <row r="47918" ht="12.75" hidden="1" customHeight="1" x14ac:dyDescent="0.2"/>
    <row r="47919" ht="12.75" hidden="1" customHeight="1" x14ac:dyDescent="0.2"/>
    <row r="47920" ht="12.75" hidden="1" customHeight="1" x14ac:dyDescent="0.2"/>
    <row r="47921" ht="12.75" hidden="1" customHeight="1" x14ac:dyDescent="0.2"/>
    <row r="47922" ht="12.75" hidden="1" customHeight="1" x14ac:dyDescent="0.2"/>
    <row r="47923" ht="12.75" hidden="1" customHeight="1" x14ac:dyDescent="0.2"/>
    <row r="47924" ht="12.75" hidden="1" customHeight="1" x14ac:dyDescent="0.2"/>
    <row r="47925" ht="12.75" hidden="1" customHeight="1" x14ac:dyDescent="0.2"/>
    <row r="47926" ht="12.75" hidden="1" customHeight="1" x14ac:dyDescent="0.2"/>
    <row r="47927" ht="12.75" hidden="1" customHeight="1" x14ac:dyDescent="0.2"/>
    <row r="47928" ht="12.75" hidden="1" customHeight="1" x14ac:dyDescent="0.2"/>
    <row r="47929" ht="12.75" hidden="1" customHeight="1" x14ac:dyDescent="0.2"/>
    <row r="47930" ht="12.75" hidden="1" customHeight="1" x14ac:dyDescent="0.2"/>
    <row r="47931" ht="12.75" hidden="1" customHeight="1" x14ac:dyDescent="0.2"/>
    <row r="47932" ht="12.75" hidden="1" customHeight="1" x14ac:dyDescent="0.2"/>
    <row r="47933" ht="12.75" hidden="1" customHeight="1" x14ac:dyDescent="0.2"/>
    <row r="47934" ht="12.75" hidden="1" customHeight="1" x14ac:dyDescent="0.2"/>
    <row r="47935" ht="12.75" hidden="1" customHeight="1" x14ac:dyDescent="0.2"/>
    <row r="47936" ht="12.75" hidden="1" customHeight="1" x14ac:dyDescent="0.2"/>
    <row r="47937" ht="12.75" hidden="1" customHeight="1" x14ac:dyDescent="0.2"/>
    <row r="47938" ht="12.75" hidden="1" customHeight="1" x14ac:dyDescent="0.2"/>
    <row r="47939" ht="12.75" hidden="1" customHeight="1" x14ac:dyDescent="0.2"/>
    <row r="47940" ht="12.75" hidden="1" customHeight="1" x14ac:dyDescent="0.2"/>
    <row r="47941" ht="12.75" hidden="1" customHeight="1" x14ac:dyDescent="0.2"/>
    <row r="47942" ht="12.75" hidden="1" customHeight="1" x14ac:dyDescent="0.2"/>
    <row r="47943" ht="12.75" hidden="1" customHeight="1" x14ac:dyDescent="0.2"/>
    <row r="47944" ht="12.75" hidden="1" customHeight="1" x14ac:dyDescent="0.2"/>
    <row r="47945" ht="12.75" hidden="1" customHeight="1" x14ac:dyDescent="0.2"/>
    <row r="47946" ht="12.75" hidden="1" customHeight="1" x14ac:dyDescent="0.2"/>
    <row r="47947" ht="12.75" hidden="1" customHeight="1" x14ac:dyDescent="0.2"/>
    <row r="47948" ht="12.75" hidden="1" customHeight="1" x14ac:dyDescent="0.2"/>
    <row r="47949" ht="12.75" hidden="1" customHeight="1" x14ac:dyDescent="0.2"/>
    <row r="47950" ht="12.75" hidden="1" customHeight="1" x14ac:dyDescent="0.2"/>
    <row r="47951" ht="12.75" hidden="1" customHeight="1" x14ac:dyDescent="0.2"/>
    <row r="47952" ht="12.75" hidden="1" customHeight="1" x14ac:dyDescent="0.2"/>
    <row r="47953" ht="12.75" hidden="1" customHeight="1" x14ac:dyDescent="0.2"/>
    <row r="47954" ht="12.75" hidden="1" customHeight="1" x14ac:dyDescent="0.2"/>
    <row r="47955" ht="12.75" hidden="1" customHeight="1" x14ac:dyDescent="0.2"/>
    <row r="47956" ht="12.75" hidden="1" customHeight="1" x14ac:dyDescent="0.2"/>
    <row r="47957" ht="12.75" hidden="1" customHeight="1" x14ac:dyDescent="0.2"/>
    <row r="47958" ht="12.75" hidden="1" customHeight="1" x14ac:dyDescent="0.2"/>
    <row r="47959" ht="12.75" hidden="1" customHeight="1" x14ac:dyDescent="0.2"/>
    <row r="47960" ht="12.75" hidden="1" customHeight="1" x14ac:dyDescent="0.2"/>
    <row r="47961" ht="12.75" hidden="1" customHeight="1" x14ac:dyDescent="0.2"/>
    <row r="47962" ht="12.75" hidden="1" customHeight="1" x14ac:dyDescent="0.2"/>
    <row r="47963" ht="12.75" hidden="1" customHeight="1" x14ac:dyDescent="0.2"/>
    <row r="47964" ht="12.75" hidden="1" customHeight="1" x14ac:dyDescent="0.2"/>
    <row r="47965" ht="12.75" hidden="1" customHeight="1" x14ac:dyDescent="0.2"/>
    <row r="47966" ht="12.75" hidden="1" customHeight="1" x14ac:dyDescent="0.2"/>
    <row r="47967" ht="12.75" hidden="1" customHeight="1" x14ac:dyDescent="0.2"/>
    <row r="47968" ht="12.75" hidden="1" customHeight="1" x14ac:dyDescent="0.2"/>
    <row r="47969" ht="12.75" hidden="1" customHeight="1" x14ac:dyDescent="0.2"/>
    <row r="47970" ht="12.75" hidden="1" customHeight="1" x14ac:dyDescent="0.2"/>
    <row r="47971" ht="12.75" hidden="1" customHeight="1" x14ac:dyDescent="0.2"/>
    <row r="47972" ht="12.75" hidden="1" customHeight="1" x14ac:dyDescent="0.2"/>
    <row r="47973" ht="12.75" hidden="1" customHeight="1" x14ac:dyDescent="0.2"/>
    <row r="47974" ht="12.75" hidden="1" customHeight="1" x14ac:dyDescent="0.2"/>
    <row r="47975" ht="12.75" hidden="1" customHeight="1" x14ac:dyDescent="0.2"/>
    <row r="47976" ht="12.75" hidden="1" customHeight="1" x14ac:dyDescent="0.2"/>
    <row r="47977" ht="12.75" hidden="1" customHeight="1" x14ac:dyDescent="0.2"/>
    <row r="47978" ht="12.75" hidden="1" customHeight="1" x14ac:dyDescent="0.2"/>
    <row r="47979" ht="12.75" hidden="1" customHeight="1" x14ac:dyDescent="0.2"/>
    <row r="47980" ht="12.75" hidden="1" customHeight="1" x14ac:dyDescent="0.2"/>
    <row r="47981" ht="12.75" hidden="1" customHeight="1" x14ac:dyDescent="0.2"/>
    <row r="47982" ht="12.75" hidden="1" customHeight="1" x14ac:dyDescent="0.2"/>
    <row r="47983" ht="12.75" hidden="1" customHeight="1" x14ac:dyDescent="0.2"/>
    <row r="47984" ht="12.75" hidden="1" customHeight="1" x14ac:dyDescent="0.2"/>
    <row r="47985" ht="12.75" hidden="1" customHeight="1" x14ac:dyDescent="0.2"/>
    <row r="47986" ht="12.75" hidden="1" customHeight="1" x14ac:dyDescent="0.2"/>
    <row r="47987" ht="12.75" hidden="1" customHeight="1" x14ac:dyDescent="0.2"/>
    <row r="47988" ht="12.75" hidden="1" customHeight="1" x14ac:dyDescent="0.2"/>
    <row r="47989" ht="12.75" hidden="1" customHeight="1" x14ac:dyDescent="0.2"/>
    <row r="47990" ht="12.75" hidden="1" customHeight="1" x14ac:dyDescent="0.2"/>
    <row r="47991" ht="12.75" hidden="1" customHeight="1" x14ac:dyDescent="0.2"/>
    <row r="47992" ht="12.75" hidden="1" customHeight="1" x14ac:dyDescent="0.2"/>
    <row r="47993" ht="12.75" hidden="1" customHeight="1" x14ac:dyDescent="0.2"/>
    <row r="47994" ht="12.75" hidden="1" customHeight="1" x14ac:dyDescent="0.2"/>
    <row r="47995" ht="12.75" hidden="1" customHeight="1" x14ac:dyDescent="0.2"/>
    <row r="47996" ht="12.75" hidden="1" customHeight="1" x14ac:dyDescent="0.2"/>
    <row r="47997" ht="12.75" hidden="1" customHeight="1" x14ac:dyDescent="0.2"/>
    <row r="47998" ht="12.75" hidden="1" customHeight="1" x14ac:dyDescent="0.2"/>
    <row r="47999" ht="12.75" hidden="1" customHeight="1" x14ac:dyDescent="0.2"/>
    <row r="48000" ht="12.75" hidden="1" customHeight="1" x14ac:dyDescent="0.2"/>
    <row r="48001" ht="12.75" hidden="1" customHeight="1" x14ac:dyDescent="0.2"/>
    <row r="48002" ht="12.75" hidden="1" customHeight="1" x14ac:dyDescent="0.2"/>
    <row r="48003" ht="12.75" hidden="1" customHeight="1" x14ac:dyDescent="0.2"/>
    <row r="48004" ht="12.75" hidden="1" customHeight="1" x14ac:dyDescent="0.2"/>
    <row r="48005" ht="12.75" hidden="1" customHeight="1" x14ac:dyDescent="0.2"/>
    <row r="48006" ht="12.75" hidden="1" customHeight="1" x14ac:dyDescent="0.2"/>
    <row r="48007" ht="12.75" hidden="1" customHeight="1" x14ac:dyDescent="0.2"/>
    <row r="48008" ht="12.75" hidden="1" customHeight="1" x14ac:dyDescent="0.2"/>
    <row r="48009" ht="12.75" hidden="1" customHeight="1" x14ac:dyDescent="0.2"/>
    <row r="48010" ht="12.75" hidden="1" customHeight="1" x14ac:dyDescent="0.2"/>
    <row r="48011" ht="12.75" hidden="1" customHeight="1" x14ac:dyDescent="0.2"/>
    <row r="48012" ht="12.75" hidden="1" customHeight="1" x14ac:dyDescent="0.2"/>
    <row r="48013" ht="12.75" hidden="1" customHeight="1" x14ac:dyDescent="0.2"/>
    <row r="48014" ht="12.75" hidden="1" customHeight="1" x14ac:dyDescent="0.2"/>
    <row r="48015" ht="12.75" hidden="1" customHeight="1" x14ac:dyDescent="0.2"/>
    <row r="48016" ht="12.75" hidden="1" customHeight="1" x14ac:dyDescent="0.2"/>
    <row r="48017" ht="12.75" hidden="1" customHeight="1" x14ac:dyDescent="0.2"/>
    <row r="48018" ht="12.75" hidden="1" customHeight="1" x14ac:dyDescent="0.2"/>
    <row r="48019" ht="12.75" hidden="1" customHeight="1" x14ac:dyDescent="0.2"/>
    <row r="48020" ht="12.75" hidden="1" customHeight="1" x14ac:dyDescent="0.2"/>
    <row r="48021" ht="12.75" hidden="1" customHeight="1" x14ac:dyDescent="0.2"/>
    <row r="48022" ht="12.75" hidden="1" customHeight="1" x14ac:dyDescent="0.2"/>
    <row r="48023" ht="12.75" hidden="1" customHeight="1" x14ac:dyDescent="0.2"/>
    <row r="48024" ht="12.75" hidden="1" customHeight="1" x14ac:dyDescent="0.2"/>
    <row r="48025" ht="12.75" hidden="1" customHeight="1" x14ac:dyDescent="0.2"/>
    <row r="48026" ht="12.75" hidden="1" customHeight="1" x14ac:dyDescent="0.2"/>
    <row r="48027" ht="12.75" hidden="1" customHeight="1" x14ac:dyDescent="0.2"/>
    <row r="48028" ht="12.75" hidden="1" customHeight="1" x14ac:dyDescent="0.2"/>
    <row r="48029" ht="12.75" hidden="1" customHeight="1" x14ac:dyDescent="0.2"/>
    <row r="48030" ht="12.75" hidden="1" customHeight="1" x14ac:dyDescent="0.2"/>
    <row r="48031" ht="12.75" hidden="1" customHeight="1" x14ac:dyDescent="0.2"/>
    <row r="48032" ht="12.75" hidden="1" customHeight="1" x14ac:dyDescent="0.2"/>
    <row r="48033" ht="12.75" hidden="1" customHeight="1" x14ac:dyDescent="0.2"/>
    <row r="48034" ht="12.75" hidden="1" customHeight="1" x14ac:dyDescent="0.2"/>
    <row r="48035" ht="12.75" hidden="1" customHeight="1" x14ac:dyDescent="0.2"/>
    <row r="48036" ht="12.75" hidden="1" customHeight="1" x14ac:dyDescent="0.2"/>
    <row r="48037" ht="12.75" hidden="1" customHeight="1" x14ac:dyDescent="0.2"/>
    <row r="48038" ht="12.75" hidden="1" customHeight="1" x14ac:dyDescent="0.2"/>
    <row r="48039" ht="12.75" hidden="1" customHeight="1" x14ac:dyDescent="0.2"/>
    <row r="48040" ht="12.75" hidden="1" customHeight="1" x14ac:dyDescent="0.2"/>
    <row r="48041" ht="12.75" hidden="1" customHeight="1" x14ac:dyDescent="0.2"/>
    <row r="48042" ht="12.75" hidden="1" customHeight="1" x14ac:dyDescent="0.2"/>
    <row r="48043" ht="12.75" hidden="1" customHeight="1" x14ac:dyDescent="0.2"/>
    <row r="48044" ht="12.75" hidden="1" customHeight="1" x14ac:dyDescent="0.2"/>
    <row r="48045" ht="12.75" hidden="1" customHeight="1" x14ac:dyDescent="0.2"/>
    <row r="48046" ht="12.75" hidden="1" customHeight="1" x14ac:dyDescent="0.2"/>
    <row r="48047" ht="12.75" hidden="1" customHeight="1" x14ac:dyDescent="0.2"/>
    <row r="48048" ht="12.75" hidden="1" customHeight="1" x14ac:dyDescent="0.2"/>
    <row r="48049" ht="12.75" hidden="1" customHeight="1" x14ac:dyDescent="0.2"/>
    <row r="48050" ht="12.75" hidden="1" customHeight="1" x14ac:dyDescent="0.2"/>
    <row r="48051" ht="12.75" hidden="1" customHeight="1" x14ac:dyDescent="0.2"/>
    <row r="48052" ht="12.75" hidden="1" customHeight="1" x14ac:dyDescent="0.2"/>
    <row r="48053" ht="12.75" hidden="1" customHeight="1" x14ac:dyDescent="0.2"/>
    <row r="48054" ht="12.75" hidden="1" customHeight="1" x14ac:dyDescent="0.2"/>
    <row r="48055" ht="12.75" hidden="1" customHeight="1" x14ac:dyDescent="0.2"/>
    <row r="48056" ht="12.75" hidden="1" customHeight="1" x14ac:dyDescent="0.2"/>
    <row r="48057" ht="12.75" hidden="1" customHeight="1" x14ac:dyDescent="0.2"/>
    <row r="48058" ht="12.75" hidden="1" customHeight="1" x14ac:dyDescent="0.2"/>
    <row r="48059" ht="12.75" hidden="1" customHeight="1" x14ac:dyDescent="0.2"/>
    <row r="48060" ht="12.75" hidden="1" customHeight="1" x14ac:dyDescent="0.2"/>
    <row r="48061" ht="12.75" hidden="1" customHeight="1" x14ac:dyDescent="0.2"/>
    <row r="48062" ht="12.75" hidden="1" customHeight="1" x14ac:dyDescent="0.2"/>
    <row r="48063" ht="12.75" hidden="1" customHeight="1" x14ac:dyDescent="0.2"/>
    <row r="48064" ht="12.75" hidden="1" customHeight="1" x14ac:dyDescent="0.2"/>
    <row r="48065" ht="12.75" hidden="1" customHeight="1" x14ac:dyDescent="0.2"/>
    <row r="48066" ht="12.75" hidden="1" customHeight="1" x14ac:dyDescent="0.2"/>
    <row r="48067" ht="12.75" hidden="1" customHeight="1" x14ac:dyDescent="0.2"/>
    <row r="48068" ht="12.75" hidden="1" customHeight="1" x14ac:dyDescent="0.2"/>
    <row r="48069" ht="12.75" hidden="1" customHeight="1" x14ac:dyDescent="0.2"/>
    <row r="48070" ht="12.75" hidden="1" customHeight="1" x14ac:dyDescent="0.2"/>
    <row r="48071" ht="12.75" hidden="1" customHeight="1" x14ac:dyDescent="0.2"/>
    <row r="48072" ht="12.75" hidden="1" customHeight="1" x14ac:dyDescent="0.2"/>
    <row r="48073" ht="12.75" hidden="1" customHeight="1" x14ac:dyDescent="0.2"/>
    <row r="48074" ht="12.75" hidden="1" customHeight="1" x14ac:dyDescent="0.2"/>
    <row r="48075" ht="12.75" hidden="1" customHeight="1" x14ac:dyDescent="0.2"/>
    <row r="48076" ht="12.75" hidden="1" customHeight="1" x14ac:dyDescent="0.2"/>
    <row r="48077" ht="12.75" hidden="1" customHeight="1" x14ac:dyDescent="0.2"/>
    <row r="48078" ht="12.75" hidden="1" customHeight="1" x14ac:dyDescent="0.2"/>
    <row r="48079" ht="12.75" hidden="1" customHeight="1" x14ac:dyDescent="0.2"/>
    <row r="48080" ht="12.75" hidden="1" customHeight="1" x14ac:dyDescent="0.2"/>
    <row r="48081" ht="12.75" hidden="1" customHeight="1" x14ac:dyDescent="0.2"/>
    <row r="48082" ht="12.75" hidden="1" customHeight="1" x14ac:dyDescent="0.2"/>
    <row r="48083" ht="12.75" hidden="1" customHeight="1" x14ac:dyDescent="0.2"/>
    <row r="48084" ht="12.75" hidden="1" customHeight="1" x14ac:dyDescent="0.2"/>
    <row r="48085" ht="12.75" hidden="1" customHeight="1" x14ac:dyDescent="0.2"/>
    <row r="48086" ht="12.75" hidden="1" customHeight="1" x14ac:dyDescent="0.2"/>
    <row r="48087" ht="12.75" hidden="1" customHeight="1" x14ac:dyDescent="0.2"/>
    <row r="48088" ht="12.75" hidden="1" customHeight="1" x14ac:dyDescent="0.2"/>
    <row r="48089" ht="12.75" hidden="1" customHeight="1" x14ac:dyDescent="0.2"/>
    <row r="48090" ht="12.75" hidden="1" customHeight="1" x14ac:dyDescent="0.2"/>
    <row r="48091" ht="12.75" hidden="1" customHeight="1" x14ac:dyDescent="0.2"/>
    <row r="48092" ht="12.75" hidden="1" customHeight="1" x14ac:dyDescent="0.2"/>
    <row r="48093" ht="12.75" hidden="1" customHeight="1" x14ac:dyDescent="0.2"/>
    <row r="48094" ht="12.75" hidden="1" customHeight="1" x14ac:dyDescent="0.2"/>
    <row r="48095" ht="12.75" hidden="1" customHeight="1" x14ac:dyDescent="0.2"/>
    <row r="48096" ht="12.75" hidden="1" customHeight="1" x14ac:dyDescent="0.2"/>
    <row r="48097" ht="12.75" hidden="1" customHeight="1" x14ac:dyDescent="0.2"/>
    <row r="48098" ht="12.75" hidden="1" customHeight="1" x14ac:dyDescent="0.2"/>
    <row r="48099" ht="12.75" hidden="1" customHeight="1" x14ac:dyDescent="0.2"/>
    <row r="48100" ht="12.75" hidden="1" customHeight="1" x14ac:dyDescent="0.2"/>
    <row r="48101" ht="12.75" hidden="1" customHeight="1" x14ac:dyDescent="0.2"/>
    <row r="48102" ht="12.75" hidden="1" customHeight="1" x14ac:dyDescent="0.2"/>
    <row r="48103" ht="12.75" hidden="1" customHeight="1" x14ac:dyDescent="0.2"/>
    <row r="48104" ht="12.75" hidden="1" customHeight="1" x14ac:dyDescent="0.2"/>
    <row r="48105" ht="12.75" hidden="1" customHeight="1" x14ac:dyDescent="0.2"/>
    <row r="48106" ht="12.75" hidden="1" customHeight="1" x14ac:dyDescent="0.2"/>
    <row r="48107" ht="12.75" hidden="1" customHeight="1" x14ac:dyDescent="0.2"/>
    <row r="48108" ht="12.75" hidden="1" customHeight="1" x14ac:dyDescent="0.2"/>
    <row r="48109" ht="12.75" hidden="1" customHeight="1" x14ac:dyDescent="0.2"/>
    <row r="48110" ht="12.75" hidden="1" customHeight="1" x14ac:dyDescent="0.2"/>
    <row r="48111" ht="12.75" hidden="1" customHeight="1" x14ac:dyDescent="0.2"/>
    <row r="48112" ht="12.75" hidden="1" customHeight="1" x14ac:dyDescent="0.2"/>
    <row r="48113" ht="12.75" hidden="1" customHeight="1" x14ac:dyDescent="0.2"/>
    <row r="48114" ht="12.75" hidden="1" customHeight="1" x14ac:dyDescent="0.2"/>
    <row r="48115" ht="12.75" hidden="1" customHeight="1" x14ac:dyDescent="0.2"/>
    <row r="48116" ht="12.75" hidden="1" customHeight="1" x14ac:dyDescent="0.2"/>
    <row r="48117" ht="12.75" hidden="1" customHeight="1" x14ac:dyDescent="0.2"/>
    <row r="48118" ht="12.75" hidden="1" customHeight="1" x14ac:dyDescent="0.2"/>
    <row r="48119" ht="12.75" hidden="1" customHeight="1" x14ac:dyDescent="0.2"/>
    <row r="48120" ht="12.75" hidden="1" customHeight="1" x14ac:dyDescent="0.2"/>
    <row r="48121" ht="12.75" hidden="1" customHeight="1" x14ac:dyDescent="0.2"/>
    <row r="48122" ht="12.75" hidden="1" customHeight="1" x14ac:dyDescent="0.2"/>
    <row r="48123" ht="12.75" hidden="1" customHeight="1" x14ac:dyDescent="0.2"/>
    <row r="48124" ht="12.75" hidden="1" customHeight="1" x14ac:dyDescent="0.2"/>
    <row r="48125" ht="12.75" hidden="1" customHeight="1" x14ac:dyDescent="0.2"/>
    <row r="48126" ht="12.75" hidden="1" customHeight="1" x14ac:dyDescent="0.2"/>
    <row r="48127" ht="12.75" hidden="1" customHeight="1" x14ac:dyDescent="0.2"/>
    <row r="48128" ht="12.75" hidden="1" customHeight="1" x14ac:dyDescent="0.2"/>
    <row r="48129" ht="12.75" hidden="1" customHeight="1" x14ac:dyDescent="0.2"/>
    <row r="48130" ht="12.75" hidden="1" customHeight="1" x14ac:dyDescent="0.2"/>
    <row r="48131" ht="12.75" hidden="1" customHeight="1" x14ac:dyDescent="0.2"/>
    <row r="48132" ht="12.75" hidden="1" customHeight="1" x14ac:dyDescent="0.2"/>
    <row r="48133" ht="12.75" hidden="1" customHeight="1" x14ac:dyDescent="0.2"/>
    <row r="48134" ht="12.75" hidden="1" customHeight="1" x14ac:dyDescent="0.2"/>
    <row r="48135" ht="12.75" hidden="1" customHeight="1" x14ac:dyDescent="0.2"/>
    <row r="48136" ht="12.75" hidden="1" customHeight="1" x14ac:dyDescent="0.2"/>
    <row r="48137" ht="12.75" hidden="1" customHeight="1" x14ac:dyDescent="0.2"/>
    <row r="48138" ht="12.75" hidden="1" customHeight="1" x14ac:dyDescent="0.2"/>
    <row r="48139" ht="12.75" hidden="1" customHeight="1" x14ac:dyDescent="0.2"/>
    <row r="48140" ht="12.75" hidden="1" customHeight="1" x14ac:dyDescent="0.2"/>
    <row r="48141" ht="12.75" hidden="1" customHeight="1" x14ac:dyDescent="0.2"/>
    <row r="48142" ht="12.75" hidden="1" customHeight="1" x14ac:dyDescent="0.2"/>
    <row r="48143" ht="12.75" hidden="1" customHeight="1" x14ac:dyDescent="0.2"/>
    <row r="48144" ht="12.75" hidden="1" customHeight="1" x14ac:dyDescent="0.2"/>
    <row r="48145" ht="12.75" hidden="1" customHeight="1" x14ac:dyDescent="0.2"/>
    <row r="48146" ht="12.75" hidden="1" customHeight="1" x14ac:dyDescent="0.2"/>
    <row r="48147" ht="12.75" hidden="1" customHeight="1" x14ac:dyDescent="0.2"/>
    <row r="48148" ht="12.75" hidden="1" customHeight="1" x14ac:dyDescent="0.2"/>
    <row r="48149" ht="12.75" hidden="1" customHeight="1" x14ac:dyDescent="0.2"/>
    <row r="48150" ht="12.75" hidden="1" customHeight="1" x14ac:dyDescent="0.2"/>
    <row r="48151" ht="12.75" hidden="1" customHeight="1" x14ac:dyDescent="0.2"/>
    <row r="48152" ht="12.75" hidden="1" customHeight="1" x14ac:dyDescent="0.2"/>
    <row r="48153" ht="12.75" hidden="1" customHeight="1" x14ac:dyDescent="0.2"/>
    <row r="48154" ht="12.75" hidden="1" customHeight="1" x14ac:dyDescent="0.2"/>
    <row r="48155" ht="12.75" hidden="1" customHeight="1" x14ac:dyDescent="0.2"/>
    <row r="48156" ht="12.75" hidden="1" customHeight="1" x14ac:dyDescent="0.2"/>
    <row r="48157" ht="12.75" hidden="1" customHeight="1" x14ac:dyDescent="0.2"/>
    <row r="48158" ht="12.75" hidden="1" customHeight="1" x14ac:dyDescent="0.2"/>
    <row r="48159" ht="12.75" hidden="1" customHeight="1" x14ac:dyDescent="0.2"/>
    <row r="48160" ht="12.75" hidden="1" customHeight="1" x14ac:dyDescent="0.2"/>
    <row r="48161" ht="12.75" hidden="1" customHeight="1" x14ac:dyDescent="0.2"/>
    <row r="48162" ht="12.75" hidden="1" customHeight="1" x14ac:dyDescent="0.2"/>
    <row r="48163" ht="12.75" hidden="1" customHeight="1" x14ac:dyDescent="0.2"/>
    <row r="48164" ht="12.75" hidden="1" customHeight="1" x14ac:dyDescent="0.2"/>
    <row r="48165" ht="12.75" hidden="1" customHeight="1" x14ac:dyDescent="0.2"/>
    <row r="48166" ht="12.75" hidden="1" customHeight="1" x14ac:dyDescent="0.2"/>
    <row r="48167" ht="12.75" hidden="1" customHeight="1" x14ac:dyDescent="0.2"/>
    <row r="48168" ht="12.75" hidden="1" customHeight="1" x14ac:dyDescent="0.2"/>
    <row r="48169" ht="12.75" hidden="1" customHeight="1" x14ac:dyDescent="0.2"/>
    <row r="48170" ht="12.75" hidden="1" customHeight="1" x14ac:dyDescent="0.2"/>
    <row r="48171" ht="12.75" hidden="1" customHeight="1" x14ac:dyDescent="0.2"/>
    <row r="48172" ht="12.75" hidden="1" customHeight="1" x14ac:dyDescent="0.2"/>
    <row r="48173" ht="12.75" hidden="1" customHeight="1" x14ac:dyDescent="0.2"/>
    <row r="48174" ht="12.75" hidden="1" customHeight="1" x14ac:dyDescent="0.2"/>
    <row r="48175" ht="12.75" hidden="1" customHeight="1" x14ac:dyDescent="0.2"/>
    <row r="48176" ht="12.75" hidden="1" customHeight="1" x14ac:dyDescent="0.2"/>
    <row r="48177" ht="12.75" hidden="1" customHeight="1" x14ac:dyDescent="0.2"/>
    <row r="48178" ht="12.75" hidden="1" customHeight="1" x14ac:dyDescent="0.2"/>
    <row r="48179" ht="12.75" hidden="1" customHeight="1" x14ac:dyDescent="0.2"/>
    <row r="48180" ht="12.75" hidden="1" customHeight="1" x14ac:dyDescent="0.2"/>
    <row r="48181" ht="12.75" hidden="1" customHeight="1" x14ac:dyDescent="0.2"/>
    <row r="48182" ht="12.75" hidden="1" customHeight="1" x14ac:dyDescent="0.2"/>
    <row r="48183" ht="12.75" hidden="1" customHeight="1" x14ac:dyDescent="0.2"/>
    <row r="48184" ht="12.75" hidden="1" customHeight="1" x14ac:dyDescent="0.2"/>
    <row r="48185" ht="12.75" hidden="1" customHeight="1" x14ac:dyDescent="0.2"/>
    <row r="48186" ht="12.75" hidden="1" customHeight="1" x14ac:dyDescent="0.2"/>
    <row r="48187" ht="12.75" hidden="1" customHeight="1" x14ac:dyDescent="0.2"/>
    <row r="48188" ht="12.75" hidden="1" customHeight="1" x14ac:dyDescent="0.2"/>
    <row r="48189" ht="12.75" hidden="1" customHeight="1" x14ac:dyDescent="0.2"/>
    <row r="48190" ht="12.75" hidden="1" customHeight="1" x14ac:dyDescent="0.2"/>
    <row r="48191" ht="12.75" hidden="1" customHeight="1" x14ac:dyDescent="0.2"/>
    <row r="48192" ht="12.75" hidden="1" customHeight="1" x14ac:dyDescent="0.2"/>
    <row r="48193" ht="12.75" hidden="1" customHeight="1" x14ac:dyDescent="0.2"/>
    <row r="48194" ht="12.75" hidden="1" customHeight="1" x14ac:dyDescent="0.2"/>
    <row r="48195" ht="12.75" hidden="1" customHeight="1" x14ac:dyDescent="0.2"/>
    <row r="48196" ht="12.75" hidden="1" customHeight="1" x14ac:dyDescent="0.2"/>
    <row r="48197" ht="12.75" hidden="1" customHeight="1" x14ac:dyDescent="0.2"/>
    <row r="48198" ht="12.75" hidden="1" customHeight="1" x14ac:dyDescent="0.2"/>
    <row r="48199" ht="12.75" hidden="1" customHeight="1" x14ac:dyDescent="0.2"/>
    <row r="48200" ht="12.75" hidden="1" customHeight="1" x14ac:dyDescent="0.2"/>
    <row r="48201" ht="12.75" hidden="1" customHeight="1" x14ac:dyDescent="0.2"/>
    <row r="48202" ht="12.75" hidden="1" customHeight="1" x14ac:dyDescent="0.2"/>
    <row r="48203" ht="12.75" hidden="1" customHeight="1" x14ac:dyDescent="0.2"/>
    <row r="48204" ht="12.75" hidden="1" customHeight="1" x14ac:dyDescent="0.2"/>
    <row r="48205" ht="12.75" hidden="1" customHeight="1" x14ac:dyDescent="0.2"/>
    <row r="48206" ht="12.75" hidden="1" customHeight="1" x14ac:dyDescent="0.2"/>
    <row r="48207" ht="12.75" hidden="1" customHeight="1" x14ac:dyDescent="0.2"/>
    <row r="48208" ht="12.75" hidden="1" customHeight="1" x14ac:dyDescent="0.2"/>
    <row r="48209" ht="12.75" hidden="1" customHeight="1" x14ac:dyDescent="0.2"/>
    <row r="48210" ht="12.75" hidden="1" customHeight="1" x14ac:dyDescent="0.2"/>
    <row r="48211" ht="12.75" hidden="1" customHeight="1" x14ac:dyDescent="0.2"/>
    <row r="48212" ht="12.75" hidden="1" customHeight="1" x14ac:dyDescent="0.2"/>
    <row r="48213" ht="12.75" hidden="1" customHeight="1" x14ac:dyDescent="0.2"/>
    <row r="48214" ht="12.75" hidden="1" customHeight="1" x14ac:dyDescent="0.2"/>
    <row r="48215" ht="12.75" hidden="1" customHeight="1" x14ac:dyDescent="0.2"/>
    <row r="48216" ht="12.75" hidden="1" customHeight="1" x14ac:dyDescent="0.2"/>
    <row r="48217" ht="12.75" hidden="1" customHeight="1" x14ac:dyDescent="0.2"/>
    <row r="48218" ht="12.75" hidden="1" customHeight="1" x14ac:dyDescent="0.2"/>
    <row r="48219" ht="12.75" hidden="1" customHeight="1" x14ac:dyDescent="0.2"/>
    <row r="48220" ht="12.75" hidden="1" customHeight="1" x14ac:dyDescent="0.2"/>
    <row r="48221" ht="12.75" hidden="1" customHeight="1" x14ac:dyDescent="0.2"/>
    <row r="48222" ht="12.75" hidden="1" customHeight="1" x14ac:dyDescent="0.2"/>
    <row r="48223" ht="12.75" hidden="1" customHeight="1" x14ac:dyDescent="0.2"/>
    <row r="48224" ht="12.75" hidden="1" customHeight="1" x14ac:dyDescent="0.2"/>
    <row r="48225" ht="12.75" hidden="1" customHeight="1" x14ac:dyDescent="0.2"/>
    <row r="48226" ht="12.75" hidden="1" customHeight="1" x14ac:dyDescent="0.2"/>
    <row r="48227" ht="12.75" hidden="1" customHeight="1" x14ac:dyDescent="0.2"/>
    <row r="48228" ht="12.75" hidden="1" customHeight="1" x14ac:dyDescent="0.2"/>
    <row r="48229" ht="12.75" hidden="1" customHeight="1" x14ac:dyDescent="0.2"/>
    <row r="48230" ht="12.75" hidden="1" customHeight="1" x14ac:dyDescent="0.2"/>
    <row r="48231" ht="12.75" hidden="1" customHeight="1" x14ac:dyDescent="0.2"/>
    <row r="48232" ht="12.75" hidden="1" customHeight="1" x14ac:dyDescent="0.2"/>
    <row r="48233" ht="12.75" hidden="1" customHeight="1" x14ac:dyDescent="0.2"/>
    <row r="48234" ht="12.75" hidden="1" customHeight="1" x14ac:dyDescent="0.2"/>
    <row r="48235" ht="12.75" hidden="1" customHeight="1" x14ac:dyDescent="0.2"/>
    <row r="48236" ht="12.75" hidden="1" customHeight="1" x14ac:dyDescent="0.2"/>
    <row r="48237" ht="12.75" hidden="1" customHeight="1" x14ac:dyDescent="0.2"/>
    <row r="48238" ht="12.75" hidden="1" customHeight="1" x14ac:dyDescent="0.2"/>
    <row r="48239" ht="12.75" hidden="1" customHeight="1" x14ac:dyDescent="0.2"/>
    <row r="48240" ht="12.75" hidden="1" customHeight="1" x14ac:dyDescent="0.2"/>
    <row r="48241" ht="12.75" hidden="1" customHeight="1" x14ac:dyDescent="0.2"/>
    <row r="48242" ht="12.75" hidden="1" customHeight="1" x14ac:dyDescent="0.2"/>
    <row r="48243" ht="12.75" hidden="1" customHeight="1" x14ac:dyDescent="0.2"/>
    <row r="48244" ht="12.75" hidden="1" customHeight="1" x14ac:dyDescent="0.2"/>
    <row r="48245" ht="12.75" hidden="1" customHeight="1" x14ac:dyDescent="0.2"/>
    <row r="48246" ht="12.75" hidden="1" customHeight="1" x14ac:dyDescent="0.2"/>
    <row r="48247" ht="12.75" hidden="1" customHeight="1" x14ac:dyDescent="0.2"/>
    <row r="48248" ht="12.75" hidden="1" customHeight="1" x14ac:dyDescent="0.2"/>
    <row r="48249" ht="12.75" hidden="1" customHeight="1" x14ac:dyDescent="0.2"/>
    <row r="48250" ht="12.75" hidden="1" customHeight="1" x14ac:dyDescent="0.2"/>
    <row r="48251" ht="12.75" hidden="1" customHeight="1" x14ac:dyDescent="0.2"/>
    <row r="48252" ht="12.75" hidden="1" customHeight="1" x14ac:dyDescent="0.2"/>
    <row r="48253" ht="12.75" hidden="1" customHeight="1" x14ac:dyDescent="0.2"/>
    <row r="48254" ht="12.75" hidden="1" customHeight="1" x14ac:dyDescent="0.2"/>
    <row r="48255" ht="12.75" hidden="1" customHeight="1" x14ac:dyDescent="0.2"/>
    <row r="48256" ht="12.75" hidden="1" customHeight="1" x14ac:dyDescent="0.2"/>
    <row r="48257" ht="12.75" hidden="1" customHeight="1" x14ac:dyDescent="0.2"/>
    <row r="48258" ht="12.75" hidden="1" customHeight="1" x14ac:dyDescent="0.2"/>
    <row r="48259" ht="12.75" hidden="1" customHeight="1" x14ac:dyDescent="0.2"/>
    <row r="48260" ht="12.75" hidden="1" customHeight="1" x14ac:dyDescent="0.2"/>
    <row r="48261" ht="12.75" hidden="1" customHeight="1" x14ac:dyDescent="0.2"/>
    <row r="48262" ht="12.75" hidden="1" customHeight="1" x14ac:dyDescent="0.2"/>
    <row r="48263" ht="12.75" hidden="1" customHeight="1" x14ac:dyDescent="0.2"/>
    <row r="48264" ht="12.75" hidden="1" customHeight="1" x14ac:dyDescent="0.2"/>
    <row r="48265" ht="12.75" hidden="1" customHeight="1" x14ac:dyDescent="0.2"/>
    <row r="48266" ht="12.75" hidden="1" customHeight="1" x14ac:dyDescent="0.2"/>
    <row r="48267" ht="12.75" hidden="1" customHeight="1" x14ac:dyDescent="0.2"/>
    <row r="48268" ht="12.75" hidden="1" customHeight="1" x14ac:dyDescent="0.2"/>
    <row r="48269" ht="12.75" hidden="1" customHeight="1" x14ac:dyDescent="0.2"/>
    <row r="48270" ht="12.75" hidden="1" customHeight="1" x14ac:dyDescent="0.2"/>
    <row r="48271" ht="12.75" hidden="1" customHeight="1" x14ac:dyDescent="0.2"/>
    <row r="48272" ht="12.75" hidden="1" customHeight="1" x14ac:dyDescent="0.2"/>
    <row r="48273" ht="12.75" hidden="1" customHeight="1" x14ac:dyDescent="0.2"/>
    <row r="48274" ht="12.75" hidden="1" customHeight="1" x14ac:dyDescent="0.2"/>
    <row r="48275" ht="12.75" hidden="1" customHeight="1" x14ac:dyDescent="0.2"/>
    <row r="48276" ht="12.75" hidden="1" customHeight="1" x14ac:dyDescent="0.2"/>
    <row r="48277" ht="12.75" hidden="1" customHeight="1" x14ac:dyDescent="0.2"/>
    <row r="48278" ht="12.75" hidden="1" customHeight="1" x14ac:dyDescent="0.2"/>
    <row r="48279" ht="12.75" hidden="1" customHeight="1" x14ac:dyDescent="0.2"/>
    <row r="48280" ht="12.75" hidden="1" customHeight="1" x14ac:dyDescent="0.2"/>
    <row r="48281" ht="12.75" hidden="1" customHeight="1" x14ac:dyDescent="0.2"/>
    <row r="48282" ht="12.75" hidden="1" customHeight="1" x14ac:dyDescent="0.2"/>
    <row r="48283" ht="12.75" hidden="1" customHeight="1" x14ac:dyDescent="0.2"/>
    <row r="48284" ht="12.75" hidden="1" customHeight="1" x14ac:dyDescent="0.2"/>
    <row r="48285" ht="12.75" hidden="1" customHeight="1" x14ac:dyDescent="0.2"/>
    <row r="48286" ht="12.75" hidden="1" customHeight="1" x14ac:dyDescent="0.2"/>
    <row r="48287" ht="12.75" hidden="1" customHeight="1" x14ac:dyDescent="0.2"/>
    <row r="48288" ht="12.75" hidden="1" customHeight="1" x14ac:dyDescent="0.2"/>
    <row r="48289" ht="12.75" hidden="1" customHeight="1" x14ac:dyDescent="0.2"/>
    <row r="48290" ht="12.75" hidden="1" customHeight="1" x14ac:dyDescent="0.2"/>
    <row r="48291" ht="12.75" hidden="1" customHeight="1" x14ac:dyDescent="0.2"/>
    <row r="48292" ht="12.75" hidden="1" customHeight="1" x14ac:dyDescent="0.2"/>
    <row r="48293" ht="12.75" hidden="1" customHeight="1" x14ac:dyDescent="0.2"/>
    <row r="48294" ht="12.75" hidden="1" customHeight="1" x14ac:dyDescent="0.2"/>
    <row r="48295" ht="12.75" hidden="1" customHeight="1" x14ac:dyDescent="0.2"/>
    <row r="48296" ht="12.75" hidden="1" customHeight="1" x14ac:dyDescent="0.2"/>
    <row r="48297" ht="12.75" hidden="1" customHeight="1" x14ac:dyDescent="0.2"/>
    <row r="48298" ht="12.75" hidden="1" customHeight="1" x14ac:dyDescent="0.2"/>
    <row r="48299" ht="12.75" hidden="1" customHeight="1" x14ac:dyDescent="0.2"/>
    <row r="48300" ht="12.75" hidden="1" customHeight="1" x14ac:dyDescent="0.2"/>
    <row r="48301" ht="12.75" hidden="1" customHeight="1" x14ac:dyDescent="0.2"/>
    <row r="48302" ht="12.75" hidden="1" customHeight="1" x14ac:dyDescent="0.2"/>
    <row r="48303" ht="12.75" hidden="1" customHeight="1" x14ac:dyDescent="0.2"/>
    <row r="48304" ht="12.75" hidden="1" customHeight="1" x14ac:dyDescent="0.2"/>
    <row r="48305" ht="12.75" hidden="1" customHeight="1" x14ac:dyDescent="0.2"/>
    <row r="48306" ht="12.75" hidden="1" customHeight="1" x14ac:dyDescent="0.2"/>
    <row r="48307" ht="12.75" hidden="1" customHeight="1" x14ac:dyDescent="0.2"/>
    <row r="48308" ht="12.75" hidden="1" customHeight="1" x14ac:dyDescent="0.2"/>
    <row r="48309" ht="12.75" hidden="1" customHeight="1" x14ac:dyDescent="0.2"/>
    <row r="48310" ht="12.75" hidden="1" customHeight="1" x14ac:dyDescent="0.2"/>
    <row r="48311" ht="12.75" hidden="1" customHeight="1" x14ac:dyDescent="0.2"/>
    <row r="48312" ht="12.75" hidden="1" customHeight="1" x14ac:dyDescent="0.2"/>
    <row r="48313" ht="12.75" hidden="1" customHeight="1" x14ac:dyDescent="0.2"/>
    <row r="48314" ht="12.75" hidden="1" customHeight="1" x14ac:dyDescent="0.2"/>
    <row r="48315" ht="12.75" hidden="1" customHeight="1" x14ac:dyDescent="0.2"/>
    <row r="48316" ht="12.75" hidden="1" customHeight="1" x14ac:dyDescent="0.2"/>
    <row r="48317" ht="12.75" hidden="1" customHeight="1" x14ac:dyDescent="0.2"/>
    <row r="48318" ht="12.75" hidden="1" customHeight="1" x14ac:dyDescent="0.2"/>
    <row r="48319" ht="12.75" hidden="1" customHeight="1" x14ac:dyDescent="0.2"/>
    <row r="48320" ht="12.75" hidden="1" customHeight="1" x14ac:dyDescent="0.2"/>
    <row r="48321" ht="12.75" hidden="1" customHeight="1" x14ac:dyDescent="0.2"/>
    <row r="48322" ht="12.75" hidden="1" customHeight="1" x14ac:dyDescent="0.2"/>
    <row r="48323" ht="12.75" hidden="1" customHeight="1" x14ac:dyDescent="0.2"/>
    <row r="48324" ht="12.75" hidden="1" customHeight="1" x14ac:dyDescent="0.2"/>
    <row r="48325" ht="12.75" hidden="1" customHeight="1" x14ac:dyDescent="0.2"/>
    <row r="48326" ht="12.75" hidden="1" customHeight="1" x14ac:dyDescent="0.2"/>
    <row r="48327" ht="12.75" hidden="1" customHeight="1" x14ac:dyDescent="0.2"/>
    <row r="48328" ht="12.75" hidden="1" customHeight="1" x14ac:dyDescent="0.2"/>
    <row r="48329" ht="12.75" hidden="1" customHeight="1" x14ac:dyDescent="0.2"/>
    <row r="48330" ht="12.75" hidden="1" customHeight="1" x14ac:dyDescent="0.2"/>
    <row r="48331" ht="12.75" hidden="1" customHeight="1" x14ac:dyDescent="0.2"/>
    <row r="48332" ht="12.75" hidden="1" customHeight="1" x14ac:dyDescent="0.2"/>
    <row r="48333" ht="12.75" hidden="1" customHeight="1" x14ac:dyDescent="0.2"/>
    <row r="48334" ht="12.75" hidden="1" customHeight="1" x14ac:dyDescent="0.2"/>
    <row r="48335" ht="12.75" hidden="1" customHeight="1" x14ac:dyDescent="0.2"/>
    <row r="48336" ht="12.75" hidden="1" customHeight="1" x14ac:dyDescent="0.2"/>
    <row r="48337" ht="12.75" hidden="1" customHeight="1" x14ac:dyDescent="0.2"/>
    <row r="48338" ht="12.75" hidden="1" customHeight="1" x14ac:dyDescent="0.2"/>
    <row r="48339" ht="12.75" hidden="1" customHeight="1" x14ac:dyDescent="0.2"/>
    <row r="48340" ht="12.75" hidden="1" customHeight="1" x14ac:dyDescent="0.2"/>
    <row r="48341" ht="12.75" hidden="1" customHeight="1" x14ac:dyDescent="0.2"/>
    <row r="48342" ht="12.75" hidden="1" customHeight="1" x14ac:dyDescent="0.2"/>
    <row r="48343" ht="12.75" hidden="1" customHeight="1" x14ac:dyDescent="0.2"/>
    <row r="48344" ht="12.75" hidden="1" customHeight="1" x14ac:dyDescent="0.2"/>
    <row r="48345" ht="12.75" hidden="1" customHeight="1" x14ac:dyDescent="0.2"/>
    <row r="48346" ht="12.75" hidden="1" customHeight="1" x14ac:dyDescent="0.2"/>
    <row r="48347" ht="12.75" hidden="1" customHeight="1" x14ac:dyDescent="0.2"/>
    <row r="48348" ht="12.75" hidden="1" customHeight="1" x14ac:dyDescent="0.2"/>
    <row r="48349" ht="12.75" hidden="1" customHeight="1" x14ac:dyDescent="0.2"/>
    <row r="48350" ht="12.75" hidden="1" customHeight="1" x14ac:dyDescent="0.2"/>
    <row r="48351" ht="12.75" hidden="1" customHeight="1" x14ac:dyDescent="0.2"/>
    <row r="48352" ht="12.75" hidden="1" customHeight="1" x14ac:dyDescent="0.2"/>
    <row r="48353" ht="12.75" hidden="1" customHeight="1" x14ac:dyDescent="0.2"/>
    <row r="48354" ht="12.75" hidden="1" customHeight="1" x14ac:dyDescent="0.2"/>
    <row r="48355" ht="12.75" hidden="1" customHeight="1" x14ac:dyDescent="0.2"/>
    <row r="48356" ht="12.75" hidden="1" customHeight="1" x14ac:dyDescent="0.2"/>
    <row r="48357" ht="12.75" hidden="1" customHeight="1" x14ac:dyDescent="0.2"/>
    <row r="48358" ht="12.75" hidden="1" customHeight="1" x14ac:dyDescent="0.2"/>
    <row r="48359" ht="12.75" hidden="1" customHeight="1" x14ac:dyDescent="0.2"/>
    <row r="48360" ht="12.75" hidden="1" customHeight="1" x14ac:dyDescent="0.2"/>
    <row r="48361" ht="12.75" hidden="1" customHeight="1" x14ac:dyDescent="0.2"/>
    <row r="48362" ht="12.75" hidden="1" customHeight="1" x14ac:dyDescent="0.2"/>
    <row r="48363" ht="12.75" hidden="1" customHeight="1" x14ac:dyDescent="0.2"/>
    <row r="48364" ht="12.75" hidden="1" customHeight="1" x14ac:dyDescent="0.2"/>
    <row r="48365" ht="12.75" hidden="1" customHeight="1" x14ac:dyDescent="0.2"/>
    <row r="48366" ht="12.75" hidden="1" customHeight="1" x14ac:dyDescent="0.2"/>
    <row r="48367" ht="12.75" hidden="1" customHeight="1" x14ac:dyDescent="0.2"/>
    <row r="48368" ht="12.75" hidden="1" customHeight="1" x14ac:dyDescent="0.2"/>
    <row r="48369" ht="12.75" hidden="1" customHeight="1" x14ac:dyDescent="0.2"/>
    <row r="48370" ht="12.75" hidden="1" customHeight="1" x14ac:dyDescent="0.2"/>
    <row r="48371" ht="12.75" hidden="1" customHeight="1" x14ac:dyDescent="0.2"/>
    <row r="48372" ht="12.75" hidden="1" customHeight="1" x14ac:dyDescent="0.2"/>
    <row r="48373" ht="12.75" hidden="1" customHeight="1" x14ac:dyDescent="0.2"/>
    <row r="48374" ht="12.75" hidden="1" customHeight="1" x14ac:dyDescent="0.2"/>
    <row r="48375" ht="12.75" hidden="1" customHeight="1" x14ac:dyDescent="0.2"/>
    <row r="48376" ht="12.75" hidden="1" customHeight="1" x14ac:dyDescent="0.2"/>
    <row r="48377" ht="12.75" hidden="1" customHeight="1" x14ac:dyDescent="0.2"/>
    <row r="48378" ht="12.75" hidden="1" customHeight="1" x14ac:dyDescent="0.2"/>
    <row r="48379" ht="12.75" hidden="1" customHeight="1" x14ac:dyDescent="0.2"/>
    <row r="48380" ht="12.75" hidden="1" customHeight="1" x14ac:dyDescent="0.2"/>
    <row r="48381" ht="12.75" hidden="1" customHeight="1" x14ac:dyDescent="0.2"/>
    <row r="48382" ht="12.75" hidden="1" customHeight="1" x14ac:dyDescent="0.2"/>
    <row r="48383" ht="12.75" hidden="1" customHeight="1" x14ac:dyDescent="0.2"/>
    <row r="48384" ht="12.75" hidden="1" customHeight="1" x14ac:dyDescent="0.2"/>
    <row r="48385" ht="12.75" hidden="1" customHeight="1" x14ac:dyDescent="0.2"/>
    <row r="48386" ht="12.75" hidden="1" customHeight="1" x14ac:dyDescent="0.2"/>
    <row r="48387" ht="12.75" hidden="1" customHeight="1" x14ac:dyDescent="0.2"/>
    <row r="48388" ht="12.75" hidden="1" customHeight="1" x14ac:dyDescent="0.2"/>
    <row r="48389" ht="12.75" hidden="1" customHeight="1" x14ac:dyDescent="0.2"/>
    <row r="48390" ht="12.75" hidden="1" customHeight="1" x14ac:dyDescent="0.2"/>
    <row r="48391" ht="12.75" hidden="1" customHeight="1" x14ac:dyDescent="0.2"/>
    <row r="48392" ht="12.75" hidden="1" customHeight="1" x14ac:dyDescent="0.2"/>
    <row r="48393" ht="12.75" hidden="1" customHeight="1" x14ac:dyDescent="0.2"/>
    <row r="48394" ht="12.75" hidden="1" customHeight="1" x14ac:dyDescent="0.2"/>
    <row r="48395" ht="12.75" hidden="1" customHeight="1" x14ac:dyDescent="0.2"/>
    <row r="48396" ht="12.75" hidden="1" customHeight="1" x14ac:dyDescent="0.2"/>
    <row r="48397" ht="12.75" hidden="1" customHeight="1" x14ac:dyDescent="0.2"/>
    <row r="48398" ht="12.75" hidden="1" customHeight="1" x14ac:dyDescent="0.2"/>
    <row r="48399" ht="12.75" hidden="1" customHeight="1" x14ac:dyDescent="0.2"/>
    <row r="48400" ht="12.75" hidden="1" customHeight="1" x14ac:dyDescent="0.2"/>
    <row r="48401" ht="12.75" hidden="1" customHeight="1" x14ac:dyDescent="0.2"/>
    <row r="48402" ht="12.75" hidden="1" customHeight="1" x14ac:dyDescent="0.2"/>
    <row r="48403" ht="12.75" hidden="1" customHeight="1" x14ac:dyDescent="0.2"/>
    <row r="48404" ht="12.75" hidden="1" customHeight="1" x14ac:dyDescent="0.2"/>
    <row r="48405" ht="12.75" hidden="1" customHeight="1" x14ac:dyDescent="0.2"/>
    <row r="48406" ht="12.75" hidden="1" customHeight="1" x14ac:dyDescent="0.2"/>
    <row r="48407" ht="12.75" hidden="1" customHeight="1" x14ac:dyDescent="0.2"/>
    <row r="48408" ht="12.75" hidden="1" customHeight="1" x14ac:dyDescent="0.2"/>
    <row r="48409" ht="12.75" hidden="1" customHeight="1" x14ac:dyDescent="0.2"/>
    <row r="48410" ht="12.75" hidden="1" customHeight="1" x14ac:dyDescent="0.2"/>
    <row r="48411" ht="12.75" hidden="1" customHeight="1" x14ac:dyDescent="0.2"/>
    <row r="48412" ht="12.75" hidden="1" customHeight="1" x14ac:dyDescent="0.2"/>
    <row r="48413" ht="12.75" hidden="1" customHeight="1" x14ac:dyDescent="0.2"/>
    <row r="48414" ht="12.75" hidden="1" customHeight="1" x14ac:dyDescent="0.2"/>
    <row r="48415" ht="12.75" hidden="1" customHeight="1" x14ac:dyDescent="0.2"/>
    <row r="48416" ht="12.75" hidden="1" customHeight="1" x14ac:dyDescent="0.2"/>
    <row r="48417" ht="12.75" hidden="1" customHeight="1" x14ac:dyDescent="0.2"/>
    <row r="48418" ht="12.75" hidden="1" customHeight="1" x14ac:dyDescent="0.2"/>
    <row r="48419" ht="12.75" hidden="1" customHeight="1" x14ac:dyDescent="0.2"/>
    <row r="48420" ht="12.75" hidden="1" customHeight="1" x14ac:dyDescent="0.2"/>
    <row r="48421" ht="12.75" hidden="1" customHeight="1" x14ac:dyDescent="0.2"/>
    <row r="48422" ht="12.75" hidden="1" customHeight="1" x14ac:dyDescent="0.2"/>
    <row r="48423" ht="12.75" hidden="1" customHeight="1" x14ac:dyDescent="0.2"/>
    <row r="48424" ht="12.75" hidden="1" customHeight="1" x14ac:dyDescent="0.2"/>
    <row r="48425" ht="12.75" hidden="1" customHeight="1" x14ac:dyDescent="0.2"/>
    <row r="48426" ht="12.75" hidden="1" customHeight="1" x14ac:dyDescent="0.2"/>
    <row r="48427" ht="12.75" hidden="1" customHeight="1" x14ac:dyDescent="0.2"/>
    <row r="48428" ht="12.75" hidden="1" customHeight="1" x14ac:dyDescent="0.2"/>
    <row r="48429" ht="12.75" hidden="1" customHeight="1" x14ac:dyDescent="0.2"/>
    <row r="48430" ht="12.75" hidden="1" customHeight="1" x14ac:dyDescent="0.2"/>
    <row r="48431" ht="12.75" hidden="1" customHeight="1" x14ac:dyDescent="0.2"/>
    <row r="48432" ht="12.75" hidden="1" customHeight="1" x14ac:dyDescent="0.2"/>
    <row r="48433" ht="12.75" hidden="1" customHeight="1" x14ac:dyDescent="0.2"/>
    <row r="48434" ht="12.75" hidden="1" customHeight="1" x14ac:dyDescent="0.2"/>
    <row r="48435" ht="12.75" hidden="1" customHeight="1" x14ac:dyDescent="0.2"/>
    <row r="48436" ht="12.75" hidden="1" customHeight="1" x14ac:dyDescent="0.2"/>
    <row r="48437" ht="12.75" hidden="1" customHeight="1" x14ac:dyDescent="0.2"/>
    <row r="48438" ht="12.75" hidden="1" customHeight="1" x14ac:dyDescent="0.2"/>
    <row r="48439" ht="12.75" hidden="1" customHeight="1" x14ac:dyDescent="0.2"/>
    <row r="48440" ht="12.75" hidden="1" customHeight="1" x14ac:dyDescent="0.2"/>
    <row r="48441" ht="12.75" hidden="1" customHeight="1" x14ac:dyDescent="0.2"/>
    <row r="48442" ht="12.75" hidden="1" customHeight="1" x14ac:dyDescent="0.2"/>
    <row r="48443" ht="12.75" hidden="1" customHeight="1" x14ac:dyDescent="0.2"/>
    <row r="48444" ht="12.75" hidden="1" customHeight="1" x14ac:dyDescent="0.2"/>
    <row r="48445" ht="12.75" hidden="1" customHeight="1" x14ac:dyDescent="0.2"/>
    <row r="48446" ht="12.75" hidden="1" customHeight="1" x14ac:dyDescent="0.2"/>
    <row r="48447" ht="12.75" hidden="1" customHeight="1" x14ac:dyDescent="0.2"/>
    <row r="48448" ht="12.75" hidden="1" customHeight="1" x14ac:dyDescent="0.2"/>
    <row r="48449" ht="12.75" hidden="1" customHeight="1" x14ac:dyDescent="0.2"/>
    <row r="48450" ht="12.75" hidden="1" customHeight="1" x14ac:dyDescent="0.2"/>
    <row r="48451" ht="12.75" hidden="1" customHeight="1" x14ac:dyDescent="0.2"/>
    <row r="48452" ht="12.75" hidden="1" customHeight="1" x14ac:dyDescent="0.2"/>
    <row r="48453" ht="12.75" hidden="1" customHeight="1" x14ac:dyDescent="0.2"/>
    <row r="48454" ht="12.75" hidden="1" customHeight="1" x14ac:dyDescent="0.2"/>
    <row r="48455" ht="12.75" hidden="1" customHeight="1" x14ac:dyDescent="0.2"/>
    <row r="48456" ht="12.75" hidden="1" customHeight="1" x14ac:dyDescent="0.2"/>
    <row r="48457" ht="12.75" hidden="1" customHeight="1" x14ac:dyDescent="0.2"/>
    <row r="48458" ht="12.75" hidden="1" customHeight="1" x14ac:dyDescent="0.2"/>
    <row r="48459" ht="12.75" hidden="1" customHeight="1" x14ac:dyDescent="0.2"/>
    <row r="48460" ht="12.75" hidden="1" customHeight="1" x14ac:dyDescent="0.2"/>
    <row r="48461" ht="12.75" hidden="1" customHeight="1" x14ac:dyDescent="0.2"/>
    <row r="48462" ht="12.75" hidden="1" customHeight="1" x14ac:dyDescent="0.2"/>
    <row r="48463" ht="12.75" hidden="1" customHeight="1" x14ac:dyDescent="0.2"/>
    <row r="48464" ht="12.75" hidden="1" customHeight="1" x14ac:dyDescent="0.2"/>
    <row r="48465" ht="12.75" hidden="1" customHeight="1" x14ac:dyDescent="0.2"/>
    <row r="48466" ht="12.75" hidden="1" customHeight="1" x14ac:dyDescent="0.2"/>
    <row r="48467" ht="12.75" hidden="1" customHeight="1" x14ac:dyDescent="0.2"/>
    <row r="48468" ht="12.75" hidden="1" customHeight="1" x14ac:dyDescent="0.2"/>
    <row r="48469" ht="12.75" hidden="1" customHeight="1" x14ac:dyDescent="0.2"/>
    <row r="48470" ht="12.75" hidden="1" customHeight="1" x14ac:dyDescent="0.2"/>
    <row r="48471" ht="12.75" hidden="1" customHeight="1" x14ac:dyDescent="0.2"/>
    <row r="48472" ht="12.75" hidden="1" customHeight="1" x14ac:dyDescent="0.2"/>
    <row r="48473" ht="12.75" hidden="1" customHeight="1" x14ac:dyDescent="0.2"/>
    <row r="48474" ht="12.75" hidden="1" customHeight="1" x14ac:dyDescent="0.2"/>
    <row r="48475" ht="12.75" hidden="1" customHeight="1" x14ac:dyDescent="0.2"/>
    <row r="48476" ht="12.75" hidden="1" customHeight="1" x14ac:dyDescent="0.2"/>
    <row r="48477" ht="12.75" hidden="1" customHeight="1" x14ac:dyDescent="0.2"/>
    <row r="48478" ht="12.75" hidden="1" customHeight="1" x14ac:dyDescent="0.2"/>
    <row r="48479" ht="12.75" hidden="1" customHeight="1" x14ac:dyDescent="0.2"/>
    <row r="48480" ht="12.75" hidden="1" customHeight="1" x14ac:dyDescent="0.2"/>
    <row r="48481" ht="12.75" hidden="1" customHeight="1" x14ac:dyDescent="0.2"/>
    <row r="48482" ht="12.75" hidden="1" customHeight="1" x14ac:dyDescent="0.2"/>
    <row r="48483" ht="12.75" hidden="1" customHeight="1" x14ac:dyDescent="0.2"/>
    <row r="48484" ht="12.75" hidden="1" customHeight="1" x14ac:dyDescent="0.2"/>
    <row r="48485" ht="12.75" hidden="1" customHeight="1" x14ac:dyDescent="0.2"/>
    <row r="48486" ht="12.75" hidden="1" customHeight="1" x14ac:dyDescent="0.2"/>
    <row r="48487" ht="12.75" hidden="1" customHeight="1" x14ac:dyDescent="0.2"/>
    <row r="48488" ht="12.75" hidden="1" customHeight="1" x14ac:dyDescent="0.2"/>
    <row r="48489" ht="12.75" hidden="1" customHeight="1" x14ac:dyDescent="0.2"/>
    <row r="48490" ht="12.75" hidden="1" customHeight="1" x14ac:dyDescent="0.2"/>
    <row r="48491" ht="12.75" hidden="1" customHeight="1" x14ac:dyDescent="0.2"/>
    <row r="48492" ht="12.75" hidden="1" customHeight="1" x14ac:dyDescent="0.2"/>
    <row r="48493" ht="12.75" hidden="1" customHeight="1" x14ac:dyDescent="0.2"/>
    <row r="48494" ht="12.75" hidden="1" customHeight="1" x14ac:dyDescent="0.2"/>
    <row r="48495" ht="12.75" hidden="1" customHeight="1" x14ac:dyDescent="0.2"/>
    <row r="48496" ht="12.75" hidden="1" customHeight="1" x14ac:dyDescent="0.2"/>
    <row r="48497" ht="12.75" hidden="1" customHeight="1" x14ac:dyDescent="0.2"/>
    <row r="48498" ht="12.75" hidden="1" customHeight="1" x14ac:dyDescent="0.2"/>
    <row r="48499" ht="12.75" hidden="1" customHeight="1" x14ac:dyDescent="0.2"/>
    <row r="48500" ht="12.75" hidden="1" customHeight="1" x14ac:dyDescent="0.2"/>
    <row r="48501" ht="12.75" hidden="1" customHeight="1" x14ac:dyDescent="0.2"/>
    <row r="48502" ht="12.75" hidden="1" customHeight="1" x14ac:dyDescent="0.2"/>
    <row r="48503" ht="12.75" hidden="1" customHeight="1" x14ac:dyDescent="0.2"/>
    <row r="48504" ht="12.75" hidden="1" customHeight="1" x14ac:dyDescent="0.2"/>
    <row r="48505" ht="12.75" hidden="1" customHeight="1" x14ac:dyDescent="0.2"/>
    <row r="48506" ht="12.75" hidden="1" customHeight="1" x14ac:dyDescent="0.2"/>
    <row r="48507" ht="12.75" hidden="1" customHeight="1" x14ac:dyDescent="0.2"/>
    <row r="48508" ht="12.75" hidden="1" customHeight="1" x14ac:dyDescent="0.2"/>
    <row r="48509" ht="12.75" hidden="1" customHeight="1" x14ac:dyDescent="0.2"/>
    <row r="48510" ht="12.75" hidden="1" customHeight="1" x14ac:dyDescent="0.2"/>
    <row r="48511" ht="12.75" hidden="1" customHeight="1" x14ac:dyDescent="0.2"/>
    <row r="48512" ht="12.75" hidden="1" customHeight="1" x14ac:dyDescent="0.2"/>
    <row r="48513" ht="12.75" hidden="1" customHeight="1" x14ac:dyDescent="0.2"/>
    <row r="48514" ht="12.75" hidden="1" customHeight="1" x14ac:dyDescent="0.2"/>
    <row r="48515" ht="12.75" hidden="1" customHeight="1" x14ac:dyDescent="0.2"/>
    <row r="48516" ht="12.75" hidden="1" customHeight="1" x14ac:dyDescent="0.2"/>
    <row r="48517" ht="12.75" hidden="1" customHeight="1" x14ac:dyDescent="0.2"/>
    <row r="48518" ht="12.75" hidden="1" customHeight="1" x14ac:dyDescent="0.2"/>
    <row r="48519" ht="12.75" hidden="1" customHeight="1" x14ac:dyDescent="0.2"/>
    <row r="48520" ht="12.75" hidden="1" customHeight="1" x14ac:dyDescent="0.2"/>
    <row r="48521" ht="12.75" hidden="1" customHeight="1" x14ac:dyDescent="0.2"/>
    <row r="48522" ht="12.75" hidden="1" customHeight="1" x14ac:dyDescent="0.2"/>
    <row r="48523" ht="12.75" hidden="1" customHeight="1" x14ac:dyDescent="0.2"/>
    <row r="48524" ht="12.75" hidden="1" customHeight="1" x14ac:dyDescent="0.2"/>
    <row r="48525" ht="12.75" hidden="1" customHeight="1" x14ac:dyDescent="0.2"/>
    <row r="48526" ht="12.75" hidden="1" customHeight="1" x14ac:dyDescent="0.2"/>
    <row r="48527" ht="12.75" hidden="1" customHeight="1" x14ac:dyDescent="0.2"/>
    <row r="48528" ht="12.75" hidden="1" customHeight="1" x14ac:dyDescent="0.2"/>
    <row r="48529" ht="12.75" hidden="1" customHeight="1" x14ac:dyDescent="0.2"/>
    <row r="48530" ht="12.75" hidden="1" customHeight="1" x14ac:dyDescent="0.2"/>
    <row r="48531" ht="12.75" hidden="1" customHeight="1" x14ac:dyDescent="0.2"/>
    <row r="48532" ht="12.75" hidden="1" customHeight="1" x14ac:dyDescent="0.2"/>
    <row r="48533" ht="12.75" hidden="1" customHeight="1" x14ac:dyDescent="0.2"/>
    <row r="48534" ht="12.75" hidden="1" customHeight="1" x14ac:dyDescent="0.2"/>
    <row r="48535" ht="12.75" hidden="1" customHeight="1" x14ac:dyDescent="0.2"/>
    <row r="48536" ht="12.75" hidden="1" customHeight="1" x14ac:dyDescent="0.2"/>
    <row r="48537" ht="12.75" hidden="1" customHeight="1" x14ac:dyDescent="0.2"/>
    <row r="48538" ht="12.75" hidden="1" customHeight="1" x14ac:dyDescent="0.2"/>
    <row r="48539" ht="12.75" hidden="1" customHeight="1" x14ac:dyDescent="0.2"/>
    <row r="48540" ht="12.75" hidden="1" customHeight="1" x14ac:dyDescent="0.2"/>
    <row r="48541" ht="12.75" hidden="1" customHeight="1" x14ac:dyDescent="0.2"/>
    <row r="48542" ht="12.75" hidden="1" customHeight="1" x14ac:dyDescent="0.2"/>
    <row r="48543" ht="12.75" hidden="1" customHeight="1" x14ac:dyDescent="0.2"/>
    <row r="48544" ht="12.75" hidden="1" customHeight="1" x14ac:dyDescent="0.2"/>
    <row r="48545" ht="12.75" hidden="1" customHeight="1" x14ac:dyDescent="0.2"/>
    <row r="48546" ht="12.75" hidden="1" customHeight="1" x14ac:dyDescent="0.2"/>
    <row r="48547" ht="12.75" hidden="1" customHeight="1" x14ac:dyDescent="0.2"/>
    <row r="48548" ht="12.75" hidden="1" customHeight="1" x14ac:dyDescent="0.2"/>
    <row r="48549" ht="12.75" hidden="1" customHeight="1" x14ac:dyDescent="0.2"/>
    <row r="48550" ht="12.75" hidden="1" customHeight="1" x14ac:dyDescent="0.2"/>
    <row r="48551" ht="12.75" hidden="1" customHeight="1" x14ac:dyDescent="0.2"/>
    <row r="48552" ht="12.75" hidden="1" customHeight="1" x14ac:dyDescent="0.2"/>
    <row r="48553" ht="12.75" hidden="1" customHeight="1" x14ac:dyDescent="0.2"/>
    <row r="48554" ht="12.75" hidden="1" customHeight="1" x14ac:dyDescent="0.2"/>
    <row r="48555" ht="12.75" hidden="1" customHeight="1" x14ac:dyDescent="0.2"/>
    <row r="48556" ht="12.75" hidden="1" customHeight="1" x14ac:dyDescent="0.2"/>
    <row r="48557" ht="12.75" hidden="1" customHeight="1" x14ac:dyDescent="0.2"/>
    <row r="48558" ht="12.75" hidden="1" customHeight="1" x14ac:dyDescent="0.2"/>
    <row r="48559" ht="12.75" hidden="1" customHeight="1" x14ac:dyDescent="0.2"/>
    <row r="48560" ht="12.75" hidden="1" customHeight="1" x14ac:dyDescent="0.2"/>
    <row r="48561" ht="12.75" hidden="1" customHeight="1" x14ac:dyDescent="0.2"/>
    <row r="48562" ht="12.75" hidden="1" customHeight="1" x14ac:dyDescent="0.2"/>
    <row r="48563" ht="12.75" hidden="1" customHeight="1" x14ac:dyDescent="0.2"/>
    <row r="48564" ht="12.75" hidden="1" customHeight="1" x14ac:dyDescent="0.2"/>
    <row r="48565" ht="12.75" hidden="1" customHeight="1" x14ac:dyDescent="0.2"/>
    <row r="48566" ht="12.75" hidden="1" customHeight="1" x14ac:dyDescent="0.2"/>
    <row r="48567" ht="12.75" hidden="1" customHeight="1" x14ac:dyDescent="0.2"/>
    <row r="48568" ht="12.75" hidden="1" customHeight="1" x14ac:dyDescent="0.2"/>
    <row r="48569" ht="12.75" hidden="1" customHeight="1" x14ac:dyDescent="0.2"/>
    <row r="48570" ht="12.75" hidden="1" customHeight="1" x14ac:dyDescent="0.2"/>
    <row r="48571" ht="12.75" hidden="1" customHeight="1" x14ac:dyDescent="0.2"/>
    <row r="48572" ht="12.75" hidden="1" customHeight="1" x14ac:dyDescent="0.2"/>
    <row r="48573" ht="12.75" hidden="1" customHeight="1" x14ac:dyDescent="0.2"/>
    <row r="48574" ht="12.75" hidden="1" customHeight="1" x14ac:dyDescent="0.2"/>
    <row r="48575" ht="12.75" hidden="1" customHeight="1" x14ac:dyDescent="0.2"/>
    <row r="48576" ht="12.75" hidden="1" customHeight="1" x14ac:dyDescent="0.2"/>
    <row r="48577" ht="12.75" hidden="1" customHeight="1" x14ac:dyDescent="0.2"/>
    <row r="48578" ht="12.75" hidden="1" customHeight="1" x14ac:dyDescent="0.2"/>
    <row r="48579" ht="12.75" hidden="1" customHeight="1" x14ac:dyDescent="0.2"/>
    <row r="48580" ht="12.75" hidden="1" customHeight="1" x14ac:dyDescent="0.2"/>
    <row r="48581" ht="12.75" hidden="1" customHeight="1" x14ac:dyDescent="0.2"/>
    <row r="48582" ht="12.75" hidden="1" customHeight="1" x14ac:dyDescent="0.2"/>
    <row r="48583" ht="12.75" hidden="1" customHeight="1" x14ac:dyDescent="0.2"/>
    <row r="48584" ht="12.75" hidden="1" customHeight="1" x14ac:dyDescent="0.2"/>
    <row r="48585" ht="12.75" hidden="1" customHeight="1" x14ac:dyDescent="0.2"/>
    <row r="48586" ht="12.75" hidden="1" customHeight="1" x14ac:dyDescent="0.2"/>
    <row r="48587" ht="12.75" hidden="1" customHeight="1" x14ac:dyDescent="0.2"/>
    <row r="48588" ht="12.75" hidden="1" customHeight="1" x14ac:dyDescent="0.2"/>
    <row r="48589" ht="12.75" hidden="1" customHeight="1" x14ac:dyDescent="0.2"/>
    <row r="48590" ht="12.75" hidden="1" customHeight="1" x14ac:dyDescent="0.2"/>
    <row r="48591" ht="12.75" hidden="1" customHeight="1" x14ac:dyDescent="0.2"/>
    <row r="48592" ht="12.75" hidden="1" customHeight="1" x14ac:dyDescent="0.2"/>
    <row r="48593" ht="12.75" hidden="1" customHeight="1" x14ac:dyDescent="0.2"/>
    <row r="48594" ht="12.75" hidden="1" customHeight="1" x14ac:dyDescent="0.2"/>
    <row r="48595" ht="12.75" hidden="1" customHeight="1" x14ac:dyDescent="0.2"/>
    <row r="48596" ht="12.75" hidden="1" customHeight="1" x14ac:dyDescent="0.2"/>
    <row r="48597" ht="12.75" hidden="1" customHeight="1" x14ac:dyDescent="0.2"/>
    <row r="48598" ht="12.75" hidden="1" customHeight="1" x14ac:dyDescent="0.2"/>
    <row r="48599" ht="12.75" hidden="1" customHeight="1" x14ac:dyDescent="0.2"/>
    <row r="48600" ht="12.75" hidden="1" customHeight="1" x14ac:dyDescent="0.2"/>
    <row r="48601" ht="12.75" hidden="1" customHeight="1" x14ac:dyDescent="0.2"/>
    <row r="48602" ht="12.75" hidden="1" customHeight="1" x14ac:dyDescent="0.2"/>
    <row r="48603" ht="12.75" hidden="1" customHeight="1" x14ac:dyDescent="0.2"/>
    <row r="48604" ht="12.75" hidden="1" customHeight="1" x14ac:dyDescent="0.2"/>
    <row r="48605" ht="12.75" hidden="1" customHeight="1" x14ac:dyDescent="0.2"/>
    <row r="48606" ht="12.75" hidden="1" customHeight="1" x14ac:dyDescent="0.2"/>
    <row r="48607" ht="12.75" hidden="1" customHeight="1" x14ac:dyDescent="0.2"/>
    <row r="48608" ht="12.75" hidden="1" customHeight="1" x14ac:dyDescent="0.2"/>
    <row r="48609" ht="12.75" hidden="1" customHeight="1" x14ac:dyDescent="0.2"/>
    <row r="48610" ht="12.75" hidden="1" customHeight="1" x14ac:dyDescent="0.2"/>
    <row r="48611" ht="12.75" hidden="1" customHeight="1" x14ac:dyDescent="0.2"/>
    <row r="48612" ht="12.75" hidden="1" customHeight="1" x14ac:dyDescent="0.2"/>
    <row r="48613" ht="12.75" hidden="1" customHeight="1" x14ac:dyDescent="0.2"/>
    <row r="48614" ht="12.75" hidden="1" customHeight="1" x14ac:dyDescent="0.2"/>
    <row r="48615" ht="12.75" hidden="1" customHeight="1" x14ac:dyDescent="0.2"/>
    <row r="48616" ht="12.75" hidden="1" customHeight="1" x14ac:dyDescent="0.2"/>
    <row r="48617" ht="12.75" hidden="1" customHeight="1" x14ac:dyDescent="0.2"/>
    <row r="48618" ht="12.75" hidden="1" customHeight="1" x14ac:dyDescent="0.2"/>
    <row r="48619" ht="12.75" hidden="1" customHeight="1" x14ac:dyDescent="0.2"/>
    <row r="48620" ht="12.75" hidden="1" customHeight="1" x14ac:dyDescent="0.2"/>
    <row r="48621" ht="12.75" hidden="1" customHeight="1" x14ac:dyDescent="0.2"/>
    <row r="48622" ht="12.75" hidden="1" customHeight="1" x14ac:dyDescent="0.2"/>
    <row r="48623" ht="12.75" hidden="1" customHeight="1" x14ac:dyDescent="0.2"/>
    <row r="48624" ht="12.75" hidden="1" customHeight="1" x14ac:dyDescent="0.2"/>
    <row r="48625" ht="12.75" hidden="1" customHeight="1" x14ac:dyDescent="0.2"/>
    <row r="48626" ht="12.75" hidden="1" customHeight="1" x14ac:dyDescent="0.2"/>
    <row r="48627" ht="12.75" hidden="1" customHeight="1" x14ac:dyDescent="0.2"/>
    <row r="48628" ht="12.75" hidden="1" customHeight="1" x14ac:dyDescent="0.2"/>
    <row r="48629" ht="12.75" hidden="1" customHeight="1" x14ac:dyDescent="0.2"/>
    <row r="48630" ht="12.75" hidden="1" customHeight="1" x14ac:dyDescent="0.2"/>
    <row r="48631" ht="12.75" hidden="1" customHeight="1" x14ac:dyDescent="0.2"/>
    <row r="48632" ht="12.75" hidden="1" customHeight="1" x14ac:dyDescent="0.2"/>
    <row r="48633" ht="12.75" hidden="1" customHeight="1" x14ac:dyDescent="0.2"/>
    <row r="48634" ht="12.75" hidden="1" customHeight="1" x14ac:dyDescent="0.2"/>
    <row r="48635" ht="12.75" hidden="1" customHeight="1" x14ac:dyDescent="0.2"/>
    <row r="48636" ht="12.75" hidden="1" customHeight="1" x14ac:dyDescent="0.2"/>
    <row r="48637" ht="12.75" hidden="1" customHeight="1" x14ac:dyDescent="0.2"/>
    <row r="48638" ht="12.75" hidden="1" customHeight="1" x14ac:dyDescent="0.2"/>
    <row r="48639" ht="12.75" hidden="1" customHeight="1" x14ac:dyDescent="0.2"/>
    <row r="48640" ht="12.75" hidden="1" customHeight="1" x14ac:dyDescent="0.2"/>
    <row r="48641" ht="12.75" hidden="1" customHeight="1" x14ac:dyDescent="0.2"/>
    <row r="48642" ht="12.75" hidden="1" customHeight="1" x14ac:dyDescent="0.2"/>
    <row r="48643" ht="12.75" hidden="1" customHeight="1" x14ac:dyDescent="0.2"/>
    <row r="48644" ht="12.75" hidden="1" customHeight="1" x14ac:dyDescent="0.2"/>
    <row r="48645" ht="12.75" hidden="1" customHeight="1" x14ac:dyDescent="0.2"/>
    <row r="48646" ht="12.75" hidden="1" customHeight="1" x14ac:dyDescent="0.2"/>
    <row r="48647" ht="12.75" hidden="1" customHeight="1" x14ac:dyDescent="0.2"/>
    <row r="48648" ht="12.75" hidden="1" customHeight="1" x14ac:dyDescent="0.2"/>
    <row r="48649" ht="12.75" hidden="1" customHeight="1" x14ac:dyDescent="0.2"/>
    <row r="48650" ht="12.75" hidden="1" customHeight="1" x14ac:dyDescent="0.2"/>
    <row r="48651" ht="12.75" hidden="1" customHeight="1" x14ac:dyDescent="0.2"/>
    <row r="48652" ht="12.75" hidden="1" customHeight="1" x14ac:dyDescent="0.2"/>
    <row r="48653" ht="12.75" hidden="1" customHeight="1" x14ac:dyDescent="0.2"/>
    <row r="48654" ht="12.75" hidden="1" customHeight="1" x14ac:dyDescent="0.2"/>
    <row r="48655" ht="12.75" hidden="1" customHeight="1" x14ac:dyDescent="0.2"/>
    <row r="48656" ht="12.75" hidden="1" customHeight="1" x14ac:dyDescent="0.2"/>
    <row r="48657" ht="12.75" hidden="1" customHeight="1" x14ac:dyDescent="0.2"/>
    <row r="48658" ht="12.75" hidden="1" customHeight="1" x14ac:dyDescent="0.2"/>
    <row r="48659" ht="12.75" hidden="1" customHeight="1" x14ac:dyDescent="0.2"/>
    <row r="48660" ht="12.75" hidden="1" customHeight="1" x14ac:dyDescent="0.2"/>
    <row r="48661" ht="12.75" hidden="1" customHeight="1" x14ac:dyDescent="0.2"/>
    <row r="48662" ht="12.75" hidden="1" customHeight="1" x14ac:dyDescent="0.2"/>
    <row r="48663" ht="12.75" hidden="1" customHeight="1" x14ac:dyDescent="0.2"/>
    <row r="48664" ht="12.75" hidden="1" customHeight="1" x14ac:dyDescent="0.2"/>
    <row r="48665" ht="12.75" hidden="1" customHeight="1" x14ac:dyDescent="0.2"/>
    <row r="48666" ht="12.75" hidden="1" customHeight="1" x14ac:dyDescent="0.2"/>
    <row r="48667" ht="12.75" hidden="1" customHeight="1" x14ac:dyDescent="0.2"/>
    <row r="48668" ht="12.75" hidden="1" customHeight="1" x14ac:dyDescent="0.2"/>
    <row r="48669" ht="12.75" hidden="1" customHeight="1" x14ac:dyDescent="0.2"/>
    <row r="48670" ht="12.75" hidden="1" customHeight="1" x14ac:dyDescent="0.2"/>
    <row r="48671" ht="12.75" hidden="1" customHeight="1" x14ac:dyDescent="0.2"/>
    <row r="48672" ht="12.75" hidden="1" customHeight="1" x14ac:dyDescent="0.2"/>
    <row r="48673" ht="12.75" hidden="1" customHeight="1" x14ac:dyDescent="0.2"/>
    <row r="48674" ht="12.75" hidden="1" customHeight="1" x14ac:dyDescent="0.2"/>
    <row r="48675" ht="12.75" hidden="1" customHeight="1" x14ac:dyDescent="0.2"/>
    <row r="48676" ht="12.75" hidden="1" customHeight="1" x14ac:dyDescent="0.2"/>
    <row r="48677" ht="12.75" hidden="1" customHeight="1" x14ac:dyDescent="0.2"/>
    <row r="48678" ht="12.75" hidden="1" customHeight="1" x14ac:dyDescent="0.2"/>
    <row r="48679" ht="12.75" hidden="1" customHeight="1" x14ac:dyDescent="0.2"/>
    <row r="48680" ht="12.75" hidden="1" customHeight="1" x14ac:dyDescent="0.2"/>
    <row r="48681" ht="12.75" hidden="1" customHeight="1" x14ac:dyDescent="0.2"/>
    <row r="48682" ht="12.75" hidden="1" customHeight="1" x14ac:dyDescent="0.2"/>
    <row r="48683" ht="12.75" hidden="1" customHeight="1" x14ac:dyDescent="0.2"/>
    <row r="48684" ht="12.75" hidden="1" customHeight="1" x14ac:dyDescent="0.2"/>
    <row r="48685" ht="12.75" hidden="1" customHeight="1" x14ac:dyDescent="0.2"/>
    <row r="48686" ht="12.75" hidden="1" customHeight="1" x14ac:dyDescent="0.2"/>
    <row r="48687" ht="12.75" hidden="1" customHeight="1" x14ac:dyDescent="0.2"/>
    <row r="48688" ht="12.75" hidden="1" customHeight="1" x14ac:dyDescent="0.2"/>
    <row r="48689" ht="12.75" hidden="1" customHeight="1" x14ac:dyDescent="0.2"/>
    <row r="48690" ht="12.75" hidden="1" customHeight="1" x14ac:dyDescent="0.2"/>
    <row r="48691" ht="12.75" hidden="1" customHeight="1" x14ac:dyDescent="0.2"/>
    <row r="48692" ht="12.75" hidden="1" customHeight="1" x14ac:dyDescent="0.2"/>
    <row r="48693" ht="12.75" hidden="1" customHeight="1" x14ac:dyDescent="0.2"/>
    <row r="48694" ht="12.75" hidden="1" customHeight="1" x14ac:dyDescent="0.2"/>
    <row r="48695" ht="12.75" hidden="1" customHeight="1" x14ac:dyDescent="0.2"/>
    <row r="48696" ht="12.75" hidden="1" customHeight="1" x14ac:dyDescent="0.2"/>
    <row r="48697" ht="12.75" hidden="1" customHeight="1" x14ac:dyDescent="0.2"/>
    <row r="48698" ht="12.75" hidden="1" customHeight="1" x14ac:dyDescent="0.2"/>
    <row r="48699" ht="12.75" hidden="1" customHeight="1" x14ac:dyDescent="0.2"/>
    <row r="48700" ht="12.75" hidden="1" customHeight="1" x14ac:dyDescent="0.2"/>
    <row r="48701" ht="12.75" hidden="1" customHeight="1" x14ac:dyDescent="0.2"/>
    <row r="48702" ht="12.75" hidden="1" customHeight="1" x14ac:dyDescent="0.2"/>
    <row r="48703" ht="12.75" hidden="1" customHeight="1" x14ac:dyDescent="0.2"/>
    <row r="48704" ht="12.75" hidden="1" customHeight="1" x14ac:dyDescent="0.2"/>
    <row r="48705" ht="12.75" hidden="1" customHeight="1" x14ac:dyDescent="0.2"/>
    <row r="48706" ht="12.75" hidden="1" customHeight="1" x14ac:dyDescent="0.2"/>
    <row r="48707" ht="12.75" hidden="1" customHeight="1" x14ac:dyDescent="0.2"/>
    <row r="48708" ht="12.75" hidden="1" customHeight="1" x14ac:dyDescent="0.2"/>
    <row r="48709" ht="12.75" hidden="1" customHeight="1" x14ac:dyDescent="0.2"/>
    <row r="48710" ht="12.75" hidden="1" customHeight="1" x14ac:dyDescent="0.2"/>
    <row r="48711" ht="12.75" hidden="1" customHeight="1" x14ac:dyDescent="0.2"/>
    <row r="48712" ht="12.75" hidden="1" customHeight="1" x14ac:dyDescent="0.2"/>
    <row r="48713" ht="12.75" hidden="1" customHeight="1" x14ac:dyDescent="0.2"/>
    <row r="48714" ht="12.75" hidden="1" customHeight="1" x14ac:dyDescent="0.2"/>
    <row r="48715" ht="12.75" hidden="1" customHeight="1" x14ac:dyDescent="0.2"/>
    <row r="48716" ht="12.75" hidden="1" customHeight="1" x14ac:dyDescent="0.2"/>
    <row r="48717" ht="12.75" hidden="1" customHeight="1" x14ac:dyDescent="0.2"/>
    <row r="48718" ht="12.75" hidden="1" customHeight="1" x14ac:dyDescent="0.2"/>
    <row r="48719" ht="12.75" hidden="1" customHeight="1" x14ac:dyDescent="0.2"/>
    <row r="48720" ht="12.75" hidden="1" customHeight="1" x14ac:dyDescent="0.2"/>
    <row r="48721" ht="12.75" hidden="1" customHeight="1" x14ac:dyDescent="0.2"/>
    <row r="48722" ht="12.75" hidden="1" customHeight="1" x14ac:dyDescent="0.2"/>
    <row r="48723" ht="12.75" hidden="1" customHeight="1" x14ac:dyDescent="0.2"/>
    <row r="48724" ht="12.75" hidden="1" customHeight="1" x14ac:dyDescent="0.2"/>
    <row r="48725" ht="12.75" hidden="1" customHeight="1" x14ac:dyDescent="0.2"/>
    <row r="48726" ht="12.75" hidden="1" customHeight="1" x14ac:dyDescent="0.2"/>
    <row r="48727" ht="12.75" hidden="1" customHeight="1" x14ac:dyDescent="0.2"/>
    <row r="48728" ht="12.75" hidden="1" customHeight="1" x14ac:dyDescent="0.2"/>
    <row r="48729" ht="12.75" hidden="1" customHeight="1" x14ac:dyDescent="0.2"/>
    <row r="48730" ht="12.75" hidden="1" customHeight="1" x14ac:dyDescent="0.2"/>
    <row r="48731" ht="12.75" hidden="1" customHeight="1" x14ac:dyDescent="0.2"/>
    <row r="48732" ht="12.75" hidden="1" customHeight="1" x14ac:dyDescent="0.2"/>
    <row r="48733" ht="12.75" hidden="1" customHeight="1" x14ac:dyDescent="0.2"/>
    <row r="48734" ht="12.75" hidden="1" customHeight="1" x14ac:dyDescent="0.2"/>
    <row r="48735" ht="12.75" hidden="1" customHeight="1" x14ac:dyDescent="0.2"/>
    <row r="48736" ht="12.75" hidden="1" customHeight="1" x14ac:dyDescent="0.2"/>
    <row r="48737" ht="12.75" hidden="1" customHeight="1" x14ac:dyDescent="0.2"/>
    <row r="48738" ht="12.75" hidden="1" customHeight="1" x14ac:dyDescent="0.2"/>
    <row r="48739" ht="12.75" hidden="1" customHeight="1" x14ac:dyDescent="0.2"/>
    <row r="48740" ht="12.75" hidden="1" customHeight="1" x14ac:dyDescent="0.2"/>
    <row r="48741" ht="12.75" hidden="1" customHeight="1" x14ac:dyDescent="0.2"/>
    <row r="48742" ht="12.75" hidden="1" customHeight="1" x14ac:dyDescent="0.2"/>
    <row r="48743" ht="12.75" hidden="1" customHeight="1" x14ac:dyDescent="0.2"/>
    <row r="48744" ht="12.75" hidden="1" customHeight="1" x14ac:dyDescent="0.2"/>
    <row r="48745" ht="12.75" hidden="1" customHeight="1" x14ac:dyDescent="0.2"/>
    <row r="48746" ht="12.75" hidden="1" customHeight="1" x14ac:dyDescent="0.2"/>
    <row r="48747" ht="12.75" hidden="1" customHeight="1" x14ac:dyDescent="0.2"/>
    <row r="48748" ht="12.75" hidden="1" customHeight="1" x14ac:dyDescent="0.2"/>
    <row r="48749" ht="12.75" hidden="1" customHeight="1" x14ac:dyDescent="0.2"/>
    <row r="48750" ht="12.75" hidden="1" customHeight="1" x14ac:dyDescent="0.2"/>
    <row r="48751" ht="12.75" hidden="1" customHeight="1" x14ac:dyDescent="0.2"/>
    <row r="48752" ht="12.75" hidden="1" customHeight="1" x14ac:dyDescent="0.2"/>
    <row r="48753" ht="12.75" hidden="1" customHeight="1" x14ac:dyDescent="0.2"/>
    <row r="48754" ht="12.75" hidden="1" customHeight="1" x14ac:dyDescent="0.2"/>
    <row r="48755" ht="12.75" hidden="1" customHeight="1" x14ac:dyDescent="0.2"/>
    <row r="48756" ht="12.75" hidden="1" customHeight="1" x14ac:dyDescent="0.2"/>
    <row r="48757" ht="12.75" hidden="1" customHeight="1" x14ac:dyDescent="0.2"/>
    <row r="48758" ht="12.75" hidden="1" customHeight="1" x14ac:dyDescent="0.2"/>
    <row r="48759" ht="12.75" hidden="1" customHeight="1" x14ac:dyDescent="0.2"/>
    <row r="48760" ht="12.75" hidden="1" customHeight="1" x14ac:dyDescent="0.2"/>
    <row r="48761" ht="12.75" hidden="1" customHeight="1" x14ac:dyDescent="0.2"/>
    <row r="48762" ht="12.75" hidden="1" customHeight="1" x14ac:dyDescent="0.2"/>
    <row r="48763" ht="12.75" hidden="1" customHeight="1" x14ac:dyDescent="0.2"/>
    <row r="48764" ht="12.75" hidden="1" customHeight="1" x14ac:dyDescent="0.2"/>
    <row r="48765" ht="12.75" hidden="1" customHeight="1" x14ac:dyDescent="0.2"/>
    <row r="48766" ht="12.75" hidden="1" customHeight="1" x14ac:dyDescent="0.2"/>
    <row r="48767" ht="12.75" hidden="1" customHeight="1" x14ac:dyDescent="0.2"/>
    <row r="48768" ht="12.75" hidden="1" customHeight="1" x14ac:dyDescent="0.2"/>
    <row r="48769" ht="12.75" hidden="1" customHeight="1" x14ac:dyDescent="0.2"/>
    <row r="48770" ht="12.75" hidden="1" customHeight="1" x14ac:dyDescent="0.2"/>
    <row r="48771" ht="12.75" hidden="1" customHeight="1" x14ac:dyDescent="0.2"/>
    <row r="48772" ht="12.75" hidden="1" customHeight="1" x14ac:dyDescent="0.2"/>
    <row r="48773" ht="12.75" hidden="1" customHeight="1" x14ac:dyDescent="0.2"/>
    <row r="48774" ht="12.75" hidden="1" customHeight="1" x14ac:dyDescent="0.2"/>
    <row r="48775" ht="12.75" hidden="1" customHeight="1" x14ac:dyDescent="0.2"/>
    <row r="48776" ht="12.75" hidden="1" customHeight="1" x14ac:dyDescent="0.2"/>
    <row r="48777" ht="12.75" hidden="1" customHeight="1" x14ac:dyDescent="0.2"/>
    <row r="48778" ht="12.75" hidden="1" customHeight="1" x14ac:dyDescent="0.2"/>
    <row r="48779" ht="12.75" hidden="1" customHeight="1" x14ac:dyDescent="0.2"/>
    <row r="48780" ht="12.75" hidden="1" customHeight="1" x14ac:dyDescent="0.2"/>
    <row r="48781" ht="12.75" hidden="1" customHeight="1" x14ac:dyDescent="0.2"/>
    <row r="48782" ht="12.75" hidden="1" customHeight="1" x14ac:dyDescent="0.2"/>
    <row r="48783" ht="12.75" hidden="1" customHeight="1" x14ac:dyDescent="0.2"/>
    <row r="48784" ht="12.75" hidden="1" customHeight="1" x14ac:dyDescent="0.2"/>
    <row r="48785" ht="12.75" hidden="1" customHeight="1" x14ac:dyDescent="0.2"/>
    <row r="48786" ht="12.75" hidden="1" customHeight="1" x14ac:dyDescent="0.2"/>
    <row r="48787" ht="12.75" hidden="1" customHeight="1" x14ac:dyDescent="0.2"/>
    <row r="48788" ht="12.75" hidden="1" customHeight="1" x14ac:dyDescent="0.2"/>
    <row r="48789" ht="12.75" hidden="1" customHeight="1" x14ac:dyDescent="0.2"/>
    <row r="48790" ht="12.75" hidden="1" customHeight="1" x14ac:dyDescent="0.2"/>
    <row r="48791" ht="12.75" hidden="1" customHeight="1" x14ac:dyDescent="0.2"/>
    <row r="48792" ht="12.75" hidden="1" customHeight="1" x14ac:dyDescent="0.2"/>
    <row r="48793" ht="12.75" hidden="1" customHeight="1" x14ac:dyDescent="0.2"/>
    <row r="48794" ht="12.75" hidden="1" customHeight="1" x14ac:dyDescent="0.2"/>
    <row r="48795" ht="12.75" hidden="1" customHeight="1" x14ac:dyDescent="0.2"/>
    <row r="48796" ht="12.75" hidden="1" customHeight="1" x14ac:dyDescent="0.2"/>
    <row r="48797" ht="12.75" hidden="1" customHeight="1" x14ac:dyDescent="0.2"/>
    <row r="48798" ht="12.75" hidden="1" customHeight="1" x14ac:dyDescent="0.2"/>
    <row r="48799" ht="12.75" hidden="1" customHeight="1" x14ac:dyDescent="0.2"/>
    <row r="48800" ht="12.75" hidden="1" customHeight="1" x14ac:dyDescent="0.2"/>
    <row r="48801" ht="12.75" hidden="1" customHeight="1" x14ac:dyDescent="0.2"/>
    <row r="48802" ht="12.75" hidden="1" customHeight="1" x14ac:dyDescent="0.2"/>
    <row r="48803" ht="12.75" hidden="1" customHeight="1" x14ac:dyDescent="0.2"/>
    <row r="48804" ht="12.75" hidden="1" customHeight="1" x14ac:dyDescent="0.2"/>
    <row r="48805" ht="12.75" hidden="1" customHeight="1" x14ac:dyDescent="0.2"/>
    <row r="48806" ht="12.75" hidden="1" customHeight="1" x14ac:dyDescent="0.2"/>
    <row r="48807" ht="12.75" hidden="1" customHeight="1" x14ac:dyDescent="0.2"/>
    <row r="48808" ht="12.75" hidden="1" customHeight="1" x14ac:dyDescent="0.2"/>
    <row r="48809" ht="12.75" hidden="1" customHeight="1" x14ac:dyDescent="0.2"/>
    <row r="48810" ht="12.75" hidden="1" customHeight="1" x14ac:dyDescent="0.2"/>
    <row r="48811" ht="12.75" hidden="1" customHeight="1" x14ac:dyDescent="0.2"/>
    <row r="48812" ht="12.75" hidden="1" customHeight="1" x14ac:dyDescent="0.2"/>
    <row r="48813" ht="12.75" hidden="1" customHeight="1" x14ac:dyDescent="0.2"/>
    <row r="48814" ht="12.75" hidden="1" customHeight="1" x14ac:dyDescent="0.2"/>
    <row r="48815" ht="12.75" hidden="1" customHeight="1" x14ac:dyDescent="0.2"/>
    <row r="48816" ht="12.75" hidden="1" customHeight="1" x14ac:dyDescent="0.2"/>
    <row r="48817" ht="12.75" hidden="1" customHeight="1" x14ac:dyDescent="0.2"/>
    <row r="48818" ht="12.75" hidden="1" customHeight="1" x14ac:dyDescent="0.2"/>
    <row r="48819" ht="12.75" hidden="1" customHeight="1" x14ac:dyDescent="0.2"/>
    <row r="48820" ht="12.75" hidden="1" customHeight="1" x14ac:dyDescent="0.2"/>
    <row r="48821" ht="12.75" hidden="1" customHeight="1" x14ac:dyDescent="0.2"/>
    <row r="48822" ht="12.75" hidden="1" customHeight="1" x14ac:dyDescent="0.2"/>
    <row r="48823" ht="12.75" hidden="1" customHeight="1" x14ac:dyDescent="0.2"/>
    <row r="48824" ht="12.75" hidden="1" customHeight="1" x14ac:dyDescent="0.2"/>
    <row r="48825" ht="12.75" hidden="1" customHeight="1" x14ac:dyDescent="0.2"/>
    <row r="48826" ht="12.75" hidden="1" customHeight="1" x14ac:dyDescent="0.2"/>
    <row r="48827" ht="12.75" hidden="1" customHeight="1" x14ac:dyDescent="0.2"/>
    <row r="48828" ht="12.75" hidden="1" customHeight="1" x14ac:dyDescent="0.2"/>
    <row r="48829" ht="12.75" hidden="1" customHeight="1" x14ac:dyDescent="0.2"/>
    <row r="48830" ht="12.75" hidden="1" customHeight="1" x14ac:dyDescent="0.2"/>
    <row r="48831" ht="12.75" hidden="1" customHeight="1" x14ac:dyDescent="0.2"/>
    <row r="48832" ht="12.75" hidden="1" customHeight="1" x14ac:dyDescent="0.2"/>
    <row r="48833" ht="12.75" hidden="1" customHeight="1" x14ac:dyDescent="0.2"/>
    <row r="48834" ht="12.75" hidden="1" customHeight="1" x14ac:dyDescent="0.2"/>
    <row r="48835" ht="12.75" hidden="1" customHeight="1" x14ac:dyDescent="0.2"/>
    <row r="48836" ht="12.75" hidden="1" customHeight="1" x14ac:dyDescent="0.2"/>
    <row r="48837" ht="12.75" hidden="1" customHeight="1" x14ac:dyDescent="0.2"/>
    <row r="48838" ht="12.75" hidden="1" customHeight="1" x14ac:dyDescent="0.2"/>
    <row r="48839" ht="12.75" hidden="1" customHeight="1" x14ac:dyDescent="0.2"/>
    <row r="48840" ht="12.75" hidden="1" customHeight="1" x14ac:dyDescent="0.2"/>
    <row r="48841" ht="12.75" hidden="1" customHeight="1" x14ac:dyDescent="0.2"/>
    <row r="48842" ht="12.75" hidden="1" customHeight="1" x14ac:dyDescent="0.2"/>
    <row r="48843" ht="12.75" hidden="1" customHeight="1" x14ac:dyDescent="0.2"/>
    <row r="48844" ht="12.75" hidden="1" customHeight="1" x14ac:dyDescent="0.2"/>
    <row r="48845" ht="12.75" hidden="1" customHeight="1" x14ac:dyDescent="0.2"/>
    <row r="48846" ht="12.75" hidden="1" customHeight="1" x14ac:dyDescent="0.2"/>
    <row r="48847" ht="12.75" hidden="1" customHeight="1" x14ac:dyDescent="0.2"/>
    <row r="48848" ht="12.75" hidden="1" customHeight="1" x14ac:dyDescent="0.2"/>
    <row r="48849" ht="12.75" hidden="1" customHeight="1" x14ac:dyDescent="0.2"/>
    <row r="48850" ht="12.75" hidden="1" customHeight="1" x14ac:dyDescent="0.2"/>
    <row r="48851" ht="12.75" hidden="1" customHeight="1" x14ac:dyDescent="0.2"/>
    <row r="48852" ht="12.75" hidden="1" customHeight="1" x14ac:dyDescent="0.2"/>
    <row r="48853" ht="12.75" hidden="1" customHeight="1" x14ac:dyDescent="0.2"/>
    <row r="48854" ht="12.75" hidden="1" customHeight="1" x14ac:dyDescent="0.2"/>
    <row r="48855" ht="12.75" hidden="1" customHeight="1" x14ac:dyDescent="0.2"/>
    <row r="48856" ht="12.75" hidden="1" customHeight="1" x14ac:dyDescent="0.2"/>
    <row r="48857" ht="12.75" hidden="1" customHeight="1" x14ac:dyDescent="0.2"/>
    <row r="48858" ht="12.75" hidden="1" customHeight="1" x14ac:dyDescent="0.2"/>
    <row r="48859" ht="12.75" hidden="1" customHeight="1" x14ac:dyDescent="0.2"/>
    <row r="48860" ht="12.75" hidden="1" customHeight="1" x14ac:dyDescent="0.2"/>
    <row r="48861" ht="12.75" hidden="1" customHeight="1" x14ac:dyDescent="0.2"/>
    <row r="48862" ht="12.75" hidden="1" customHeight="1" x14ac:dyDescent="0.2"/>
    <row r="48863" ht="12.75" hidden="1" customHeight="1" x14ac:dyDescent="0.2"/>
    <row r="48864" ht="12.75" hidden="1" customHeight="1" x14ac:dyDescent="0.2"/>
    <row r="48865" ht="12.75" hidden="1" customHeight="1" x14ac:dyDescent="0.2"/>
    <row r="48866" ht="12.75" hidden="1" customHeight="1" x14ac:dyDescent="0.2"/>
    <row r="48867" ht="12.75" hidden="1" customHeight="1" x14ac:dyDescent="0.2"/>
    <row r="48868" ht="12.75" hidden="1" customHeight="1" x14ac:dyDescent="0.2"/>
    <row r="48869" ht="12.75" hidden="1" customHeight="1" x14ac:dyDescent="0.2"/>
    <row r="48870" ht="12.75" hidden="1" customHeight="1" x14ac:dyDescent="0.2"/>
    <row r="48871" ht="12.75" hidden="1" customHeight="1" x14ac:dyDescent="0.2"/>
    <row r="48872" ht="12.75" hidden="1" customHeight="1" x14ac:dyDescent="0.2"/>
    <row r="48873" ht="12.75" hidden="1" customHeight="1" x14ac:dyDescent="0.2"/>
    <row r="48874" ht="12.75" hidden="1" customHeight="1" x14ac:dyDescent="0.2"/>
    <row r="48875" ht="12.75" hidden="1" customHeight="1" x14ac:dyDescent="0.2"/>
    <row r="48876" ht="12.75" hidden="1" customHeight="1" x14ac:dyDescent="0.2"/>
    <row r="48877" ht="12.75" hidden="1" customHeight="1" x14ac:dyDescent="0.2"/>
    <row r="48878" ht="12.75" hidden="1" customHeight="1" x14ac:dyDescent="0.2"/>
    <row r="48879" ht="12.75" hidden="1" customHeight="1" x14ac:dyDescent="0.2"/>
    <row r="48880" ht="12.75" hidden="1" customHeight="1" x14ac:dyDescent="0.2"/>
    <row r="48881" ht="12.75" hidden="1" customHeight="1" x14ac:dyDescent="0.2"/>
    <row r="48882" ht="12.75" hidden="1" customHeight="1" x14ac:dyDescent="0.2"/>
    <row r="48883" ht="12.75" hidden="1" customHeight="1" x14ac:dyDescent="0.2"/>
    <row r="48884" ht="12.75" hidden="1" customHeight="1" x14ac:dyDescent="0.2"/>
    <row r="48885" ht="12.75" hidden="1" customHeight="1" x14ac:dyDescent="0.2"/>
    <row r="48886" ht="12.75" hidden="1" customHeight="1" x14ac:dyDescent="0.2"/>
    <row r="48887" ht="12.75" hidden="1" customHeight="1" x14ac:dyDescent="0.2"/>
    <row r="48888" ht="12.75" hidden="1" customHeight="1" x14ac:dyDescent="0.2"/>
    <row r="48889" ht="12.75" hidden="1" customHeight="1" x14ac:dyDescent="0.2"/>
    <row r="48890" ht="12.75" hidden="1" customHeight="1" x14ac:dyDescent="0.2"/>
    <row r="48891" ht="12.75" hidden="1" customHeight="1" x14ac:dyDescent="0.2"/>
    <row r="48892" ht="12.75" hidden="1" customHeight="1" x14ac:dyDescent="0.2"/>
    <row r="48893" ht="12.75" hidden="1" customHeight="1" x14ac:dyDescent="0.2"/>
    <row r="48894" ht="12.75" hidden="1" customHeight="1" x14ac:dyDescent="0.2"/>
    <row r="48895" ht="12.75" hidden="1" customHeight="1" x14ac:dyDescent="0.2"/>
    <row r="48896" ht="12.75" hidden="1" customHeight="1" x14ac:dyDescent="0.2"/>
    <row r="48897" ht="12.75" hidden="1" customHeight="1" x14ac:dyDescent="0.2"/>
    <row r="48898" ht="12.75" hidden="1" customHeight="1" x14ac:dyDescent="0.2"/>
    <row r="48899" ht="12.75" hidden="1" customHeight="1" x14ac:dyDescent="0.2"/>
    <row r="48900" ht="12.75" hidden="1" customHeight="1" x14ac:dyDescent="0.2"/>
    <row r="48901" ht="12.75" hidden="1" customHeight="1" x14ac:dyDescent="0.2"/>
    <row r="48902" ht="12.75" hidden="1" customHeight="1" x14ac:dyDescent="0.2"/>
    <row r="48903" ht="12.75" hidden="1" customHeight="1" x14ac:dyDescent="0.2"/>
    <row r="48904" ht="12.75" hidden="1" customHeight="1" x14ac:dyDescent="0.2"/>
    <row r="48905" ht="12.75" hidden="1" customHeight="1" x14ac:dyDescent="0.2"/>
    <row r="48906" ht="12.75" hidden="1" customHeight="1" x14ac:dyDescent="0.2"/>
    <row r="48907" ht="12.75" hidden="1" customHeight="1" x14ac:dyDescent="0.2"/>
    <row r="48908" ht="12.75" hidden="1" customHeight="1" x14ac:dyDescent="0.2"/>
    <row r="48909" ht="12.75" hidden="1" customHeight="1" x14ac:dyDescent="0.2"/>
    <row r="48910" ht="12.75" hidden="1" customHeight="1" x14ac:dyDescent="0.2"/>
    <row r="48911" ht="12.75" hidden="1" customHeight="1" x14ac:dyDescent="0.2"/>
    <row r="48912" ht="12.75" hidden="1" customHeight="1" x14ac:dyDescent="0.2"/>
    <row r="48913" ht="12.75" hidden="1" customHeight="1" x14ac:dyDescent="0.2"/>
    <row r="48914" ht="12.75" hidden="1" customHeight="1" x14ac:dyDescent="0.2"/>
    <row r="48915" ht="12.75" hidden="1" customHeight="1" x14ac:dyDescent="0.2"/>
    <row r="48916" ht="12.75" hidden="1" customHeight="1" x14ac:dyDescent="0.2"/>
    <row r="48917" ht="12.75" hidden="1" customHeight="1" x14ac:dyDescent="0.2"/>
    <row r="48918" ht="12.75" hidden="1" customHeight="1" x14ac:dyDescent="0.2"/>
    <row r="48919" ht="12.75" hidden="1" customHeight="1" x14ac:dyDescent="0.2"/>
    <row r="48920" ht="12.75" hidden="1" customHeight="1" x14ac:dyDescent="0.2"/>
    <row r="48921" ht="12.75" hidden="1" customHeight="1" x14ac:dyDescent="0.2"/>
    <row r="48922" ht="12.75" hidden="1" customHeight="1" x14ac:dyDescent="0.2"/>
    <row r="48923" ht="12.75" hidden="1" customHeight="1" x14ac:dyDescent="0.2"/>
    <row r="48924" ht="12.75" hidden="1" customHeight="1" x14ac:dyDescent="0.2"/>
    <row r="48925" ht="12.75" hidden="1" customHeight="1" x14ac:dyDescent="0.2"/>
    <row r="48926" ht="12.75" hidden="1" customHeight="1" x14ac:dyDescent="0.2"/>
    <row r="48927" ht="12.75" hidden="1" customHeight="1" x14ac:dyDescent="0.2"/>
    <row r="48928" ht="12.75" hidden="1" customHeight="1" x14ac:dyDescent="0.2"/>
    <row r="48929" ht="12.75" hidden="1" customHeight="1" x14ac:dyDescent="0.2"/>
    <row r="48930" ht="12.75" hidden="1" customHeight="1" x14ac:dyDescent="0.2"/>
    <row r="48931" ht="12.75" hidden="1" customHeight="1" x14ac:dyDescent="0.2"/>
    <row r="48932" ht="12.75" hidden="1" customHeight="1" x14ac:dyDescent="0.2"/>
    <row r="48933" ht="12.75" hidden="1" customHeight="1" x14ac:dyDescent="0.2"/>
    <row r="48934" ht="12.75" hidden="1" customHeight="1" x14ac:dyDescent="0.2"/>
    <row r="48935" ht="12.75" hidden="1" customHeight="1" x14ac:dyDescent="0.2"/>
    <row r="48936" ht="12.75" hidden="1" customHeight="1" x14ac:dyDescent="0.2"/>
    <row r="48937" ht="12.75" hidden="1" customHeight="1" x14ac:dyDescent="0.2"/>
    <row r="48938" ht="12.75" hidden="1" customHeight="1" x14ac:dyDescent="0.2"/>
    <row r="48939" ht="12.75" hidden="1" customHeight="1" x14ac:dyDescent="0.2"/>
    <row r="48940" ht="12.75" hidden="1" customHeight="1" x14ac:dyDescent="0.2"/>
    <row r="48941" ht="12.75" hidden="1" customHeight="1" x14ac:dyDescent="0.2"/>
    <row r="48942" ht="12.75" hidden="1" customHeight="1" x14ac:dyDescent="0.2"/>
    <row r="48943" ht="12.75" hidden="1" customHeight="1" x14ac:dyDescent="0.2"/>
    <row r="48944" ht="12.75" hidden="1" customHeight="1" x14ac:dyDescent="0.2"/>
    <row r="48945" ht="12.75" hidden="1" customHeight="1" x14ac:dyDescent="0.2"/>
    <row r="48946" ht="12.75" hidden="1" customHeight="1" x14ac:dyDescent="0.2"/>
    <row r="48947" ht="12.75" hidden="1" customHeight="1" x14ac:dyDescent="0.2"/>
    <row r="48948" ht="12.75" hidden="1" customHeight="1" x14ac:dyDescent="0.2"/>
    <row r="48949" ht="12.75" hidden="1" customHeight="1" x14ac:dyDescent="0.2"/>
    <row r="48950" ht="12.75" hidden="1" customHeight="1" x14ac:dyDescent="0.2"/>
    <row r="48951" ht="12.75" hidden="1" customHeight="1" x14ac:dyDescent="0.2"/>
    <row r="48952" ht="12.75" hidden="1" customHeight="1" x14ac:dyDescent="0.2"/>
    <row r="48953" ht="12.75" hidden="1" customHeight="1" x14ac:dyDescent="0.2"/>
    <row r="48954" ht="12.75" hidden="1" customHeight="1" x14ac:dyDescent="0.2"/>
    <row r="48955" ht="12.75" hidden="1" customHeight="1" x14ac:dyDescent="0.2"/>
    <row r="48956" ht="12.75" hidden="1" customHeight="1" x14ac:dyDescent="0.2"/>
    <row r="48957" ht="12.75" hidden="1" customHeight="1" x14ac:dyDescent="0.2"/>
    <row r="48958" ht="12.75" hidden="1" customHeight="1" x14ac:dyDescent="0.2"/>
    <row r="48959" ht="12.75" hidden="1" customHeight="1" x14ac:dyDescent="0.2"/>
    <row r="48960" ht="12.75" hidden="1" customHeight="1" x14ac:dyDescent="0.2"/>
    <row r="48961" ht="12.75" hidden="1" customHeight="1" x14ac:dyDescent="0.2"/>
    <row r="48962" ht="12.75" hidden="1" customHeight="1" x14ac:dyDescent="0.2"/>
    <row r="48963" ht="12.75" hidden="1" customHeight="1" x14ac:dyDescent="0.2"/>
    <row r="48964" ht="12.75" hidden="1" customHeight="1" x14ac:dyDescent="0.2"/>
    <row r="48965" ht="12.75" hidden="1" customHeight="1" x14ac:dyDescent="0.2"/>
    <row r="48966" ht="12.75" hidden="1" customHeight="1" x14ac:dyDescent="0.2"/>
    <row r="48967" ht="12.75" hidden="1" customHeight="1" x14ac:dyDescent="0.2"/>
    <row r="48968" ht="12.75" hidden="1" customHeight="1" x14ac:dyDescent="0.2"/>
    <row r="48969" ht="12.75" hidden="1" customHeight="1" x14ac:dyDescent="0.2"/>
    <row r="48970" ht="12.75" hidden="1" customHeight="1" x14ac:dyDescent="0.2"/>
    <row r="48971" ht="12.75" hidden="1" customHeight="1" x14ac:dyDescent="0.2"/>
    <row r="48972" ht="12.75" hidden="1" customHeight="1" x14ac:dyDescent="0.2"/>
    <row r="48973" ht="12.75" hidden="1" customHeight="1" x14ac:dyDescent="0.2"/>
    <row r="48974" ht="12.75" hidden="1" customHeight="1" x14ac:dyDescent="0.2"/>
    <row r="48975" ht="12.75" hidden="1" customHeight="1" x14ac:dyDescent="0.2"/>
    <row r="48976" ht="12.75" hidden="1" customHeight="1" x14ac:dyDescent="0.2"/>
    <row r="48977" ht="12.75" hidden="1" customHeight="1" x14ac:dyDescent="0.2"/>
    <row r="48978" ht="12.75" hidden="1" customHeight="1" x14ac:dyDescent="0.2"/>
    <row r="48979" ht="12.75" hidden="1" customHeight="1" x14ac:dyDescent="0.2"/>
    <row r="48980" ht="12.75" hidden="1" customHeight="1" x14ac:dyDescent="0.2"/>
    <row r="48981" ht="12.75" hidden="1" customHeight="1" x14ac:dyDescent="0.2"/>
    <row r="48982" ht="12.75" hidden="1" customHeight="1" x14ac:dyDescent="0.2"/>
    <row r="48983" ht="12.75" hidden="1" customHeight="1" x14ac:dyDescent="0.2"/>
    <row r="48984" ht="12.75" hidden="1" customHeight="1" x14ac:dyDescent="0.2"/>
    <row r="48985" ht="12.75" hidden="1" customHeight="1" x14ac:dyDescent="0.2"/>
    <row r="48986" ht="12.75" hidden="1" customHeight="1" x14ac:dyDescent="0.2"/>
    <row r="48987" ht="12.75" hidden="1" customHeight="1" x14ac:dyDescent="0.2"/>
    <row r="48988" ht="12.75" hidden="1" customHeight="1" x14ac:dyDescent="0.2"/>
    <row r="48989" ht="12.75" hidden="1" customHeight="1" x14ac:dyDescent="0.2"/>
    <row r="48990" ht="12.75" hidden="1" customHeight="1" x14ac:dyDescent="0.2"/>
    <row r="48991" ht="12.75" hidden="1" customHeight="1" x14ac:dyDescent="0.2"/>
    <row r="48992" ht="12.75" hidden="1" customHeight="1" x14ac:dyDescent="0.2"/>
    <row r="48993" ht="12.75" hidden="1" customHeight="1" x14ac:dyDescent="0.2"/>
    <row r="48994" ht="12.75" hidden="1" customHeight="1" x14ac:dyDescent="0.2"/>
    <row r="48995" ht="12.75" hidden="1" customHeight="1" x14ac:dyDescent="0.2"/>
    <row r="48996" ht="12.75" hidden="1" customHeight="1" x14ac:dyDescent="0.2"/>
    <row r="48997" ht="12.75" hidden="1" customHeight="1" x14ac:dyDescent="0.2"/>
    <row r="48998" ht="12.75" hidden="1" customHeight="1" x14ac:dyDescent="0.2"/>
    <row r="48999" ht="12.75" hidden="1" customHeight="1" x14ac:dyDescent="0.2"/>
    <row r="49000" ht="12.75" hidden="1" customHeight="1" x14ac:dyDescent="0.2"/>
    <row r="49001" ht="12.75" hidden="1" customHeight="1" x14ac:dyDescent="0.2"/>
    <row r="49002" ht="12.75" hidden="1" customHeight="1" x14ac:dyDescent="0.2"/>
    <row r="49003" ht="12.75" hidden="1" customHeight="1" x14ac:dyDescent="0.2"/>
    <row r="49004" ht="12.75" hidden="1" customHeight="1" x14ac:dyDescent="0.2"/>
    <row r="49005" ht="12.75" hidden="1" customHeight="1" x14ac:dyDescent="0.2"/>
    <row r="49006" ht="12.75" hidden="1" customHeight="1" x14ac:dyDescent="0.2"/>
    <row r="49007" ht="12.75" hidden="1" customHeight="1" x14ac:dyDescent="0.2"/>
    <row r="49008" ht="12.75" hidden="1" customHeight="1" x14ac:dyDescent="0.2"/>
    <row r="49009" ht="12.75" hidden="1" customHeight="1" x14ac:dyDescent="0.2"/>
    <row r="49010" ht="12.75" hidden="1" customHeight="1" x14ac:dyDescent="0.2"/>
    <row r="49011" ht="12.75" hidden="1" customHeight="1" x14ac:dyDescent="0.2"/>
    <row r="49012" ht="12.75" hidden="1" customHeight="1" x14ac:dyDescent="0.2"/>
    <row r="49013" ht="12.75" hidden="1" customHeight="1" x14ac:dyDescent="0.2"/>
    <row r="49014" ht="12.75" hidden="1" customHeight="1" x14ac:dyDescent="0.2"/>
    <row r="49015" ht="12.75" hidden="1" customHeight="1" x14ac:dyDescent="0.2"/>
    <row r="49016" ht="12.75" hidden="1" customHeight="1" x14ac:dyDescent="0.2"/>
    <row r="49017" ht="12.75" hidden="1" customHeight="1" x14ac:dyDescent="0.2"/>
    <row r="49018" ht="12.75" hidden="1" customHeight="1" x14ac:dyDescent="0.2"/>
    <row r="49019" ht="12.75" hidden="1" customHeight="1" x14ac:dyDescent="0.2"/>
    <row r="49020" ht="12.75" hidden="1" customHeight="1" x14ac:dyDescent="0.2"/>
    <row r="49021" ht="12.75" hidden="1" customHeight="1" x14ac:dyDescent="0.2"/>
    <row r="49022" ht="12.75" hidden="1" customHeight="1" x14ac:dyDescent="0.2"/>
    <row r="49023" ht="12.75" hidden="1" customHeight="1" x14ac:dyDescent="0.2"/>
    <row r="49024" ht="12.75" hidden="1" customHeight="1" x14ac:dyDescent="0.2"/>
    <row r="49025" ht="12.75" hidden="1" customHeight="1" x14ac:dyDescent="0.2"/>
    <row r="49026" ht="12.75" hidden="1" customHeight="1" x14ac:dyDescent="0.2"/>
    <row r="49027" ht="12.75" hidden="1" customHeight="1" x14ac:dyDescent="0.2"/>
    <row r="49028" ht="12.75" hidden="1" customHeight="1" x14ac:dyDescent="0.2"/>
    <row r="49029" ht="12.75" hidden="1" customHeight="1" x14ac:dyDescent="0.2"/>
    <row r="49030" ht="12.75" hidden="1" customHeight="1" x14ac:dyDescent="0.2"/>
    <row r="49031" ht="12.75" hidden="1" customHeight="1" x14ac:dyDescent="0.2"/>
    <row r="49032" ht="12.75" hidden="1" customHeight="1" x14ac:dyDescent="0.2"/>
    <row r="49033" ht="12.75" hidden="1" customHeight="1" x14ac:dyDescent="0.2"/>
    <row r="49034" ht="12.75" hidden="1" customHeight="1" x14ac:dyDescent="0.2"/>
    <row r="49035" ht="12.75" hidden="1" customHeight="1" x14ac:dyDescent="0.2"/>
    <row r="49036" ht="12.75" hidden="1" customHeight="1" x14ac:dyDescent="0.2"/>
    <row r="49037" ht="12.75" hidden="1" customHeight="1" x14ac:dyDescent="0.2"/>
    <row r="49038" ht="12.75" hidden="1" customHeight="1" x14ac:dyDescent="0.2"/>
    <row r="49039" ht="12.75" hidden="1" customHeight="1" x14ac:dyDescent="0.2"/>
    <row r="49040" ht="12.75" hidden="1" customHeight="1" x14ac:dyDescent="0.2"/>
    <row r="49041" ht="12.75" hidden="1" customHeight="1" x14ac:dyDescent="0.2"/>
    <row r="49042" ht="12.75" hidden="1" customHeight="1" x14ac:dyDescent="0.2"/>
    <row r="49043" ht="12.75" hidden="1" customHeight="1" x14ac:dyDescent="0.2"/>
    <row r="49044" ht="12.75" hidden="1" customHeight="1" x14ac:dyDescent="0.2"/>
    <row r="49045" ht="12.75" hidden="1" customHeight="1" x14ac:dyDescent="0.2"/>
    <row r="49046" ht="12.75" hidden="1" customHeight="1" x14ac:dyDescent="0.2"/>
    <row r="49047" ht="12.75" hidden="1" customHeight="1" x14ac:dyDescent="0.2"/>
    <row r="49048" ht="12.75" hidden="1" customHeight="1" x14ac:dyDescent="0.2"/>
    <row r="49049" ht="12.75" hidden="1" customHeight="1" x14ac:dyDescent="0.2"/>
    <row r="49050" ht="12.75" hidden="1" customHeight="1" x14ac:dyDescent="0.2"/>
    <row r="49051" ht="12.75" hidden="1" customHeight="1" x14ac:dyDescent="0.2"/>
    <row r="49052" ht="12.75" hidden="1" customHeight="1" x14ac:dyDescent="0.2"/>
    <row r="49053" ht="12.75" hidden="1" customHeight="1" x14ac:dyDescent="0.2"/>
    <row r="49054" ht="12.75" hidden="1" customHeight="1" x14ac:dyDescent="0.2"/>
    <row r="49055" ht="12.75" hidden="1" customHeight="1" x14ac:dyDescent="0.2"/>
    <row r="49056" ht="12.75" hidden="1" customHeight="1" x14ac:dyDescent="0.2"/>
    <row r="49057" ht="12.75" hidden="1" customHeight="1" x14ac:dyDescent="0.2"/>
    <row r="49058" ht="12.75" hidden="1" customHeight="1" x14ac:dyDescent="0.2"/>
    <row r="49059" ht="12.75" hidden="1" customHeight="1" x14ac:dyDescent="0.2"/>
    <row r="49060" ht="12.75" hidden="1" customHeight="1" x14ac:dyDescent="0.2"/>
    <row r="49061" ht="12.75" hidden="1" customHeight="1" x14ac:dyDescent="0.2"/>
    <row r="49062" ht="12.75" hidden="1" customHeight="1" x14ac:dyDescent="0.2"/>
    <row r="49063" ht="12.75" hidden="1" customHeight="1" x14ac:dyDescent="0.2"/>
    <row r="49064" ht="12.75" hidden="1" customHeight="1" x14ac:dyDescent="0.2"/>
    <row r="49065" ht="12.75" hidden="1" customHeight="1" x14ac:dyDescent="0.2"/>
    <row r="49066" ht="12.75" hidden="1" customHeight="1" x14ac:dyDescent="0.2"/>
    <row r="49067" ht="12.75" hidden="1" customHeight="1" x14ac:dyDescent="0.2"/>
    <row r="49068" ht="12.75" hidden="1" customHeight="1" x14ac:dyDescent="0.2"/>
    <row r="49069" ht="12.75" hidden="1" customHeight="1" x14ac:dyDescent="0.2"/>
    <row r="49070" ht="12.75" hidden="1" customHeight="1" x14ac:dyDescent="0.2"/>
    <row r="49071" ht="12.75" hidden="1" customHeight="1" x14ac:dyDescent="0.2"/>
    <row r="49072" ht="12.75" hidden="1" customHeight="1" x14ac:dyDescent="0.2"/>
    <row r="49073" ht="12.75" hidden="1" customHeight="1" x14ac:dyDescent="0.2"/>
    <row r="49074" ht="12.75" hidden="1" customHeight="1" x14ac:dyDescent="0.2"/>
    <row r="49075" ht="12.75" hidden="1" customHeight="1" x14ac:dyDescent="0.2"/>
    <row r="49076" ht="12.75" hidden="1" customHeight="1" x14ac:dyDescent="0.2"/>
    <row r="49077" ht="12.75" hidden="1" customHeight="1" x14ac:dyDescent="0.2"/>
    <row r="49078" ht="12.75" hidden="1" customHeight="1" x14ac:dyDescent="0.2"/>
    <row r="49079" ht="12.75" hidden="1" customHeight="1" x14ac:dyDescent="0.2"/>
    <row r="49080" ht="12.75" hidden="1" customHeight="1" x14ac:dyDescent="0.2"/>
    <row r="49081" ht="12.75" hidden="1" customHeight="1" x14ac:dyDescent="0.2"/>
    <row r="49082" ht="12.75" hidden="1" customHeight="1" x14ac:dyDescent="0.2"/>
    <row r="49083" ht="12.75" hidden="1" customHeight="1" x14ac:dyDescent="0.2"/>
    <row r="49084" ht="12.75" hidden="1" customHeight="1" x14ac:dyDescent="0.2"/>
    <row r="49085" ht="12.75" hidden="1" customHeight="1" x14ac:dyDescent="0.2"/>
    <row r="49086" ht="12.75" hidden="1" customHeight="1" x14ac:dyDescent="0.2"/>
    <row r="49087" ht="12.75" hidden="1" customHeight="1" x14ac:dyDescent="0.2"/>
    <row r="49088" ht="12.75" hidden="1" customHeight="1" x14ac:dyDescent="0.2"/>
    <row r="49089" ht="12.75" hidden="1" customHeight="1" x14ac:dyDescent="0.2"/>
    <row r="49090" ht="12.75" hidden="1" customHeight="1" x14ac:dyDescent="0.2"/>
    <row r="49091" ht="12.75" hidden="1" customHeight="1" x14ac:dyDescent="0.2"/>
    <row r="49092" ht="12.75" hidden="1" customHeight="1" x14ac:dyDescent="0.2"/>
    <row r="49093" ht="12.75" hidden="1" customHeight="1" x14ac:dyDescent="0.2"/>
    <row r="49094" ht="12.75" hidden="1" customHeight="1" x14ac:dyDescent="0.2"/>
    <row r="49095" ht="12.75" hidden="1" customHeight="1" x14ac:dyDescent="0.2"/>
    <row r="49096" ht="12.75" hidden="1" customHeight="1" x14ac:dyDescent="0.2"/>
    <row r="49097" ht="12.75" hidden="1" customHeight="1" x14ac:dyDescent="0.2"/>
    <row r="49098" ht="12.75" hidden="1" customHeight="1" x14ac:dyDescent="0.2"/>
    <row r="49099" ht="12.75" hidden="1" customHeight="1" x14ac:dyDescent="0.2"/>
    <row r="49100" ht="12.75" hidden="1" customHeight="1" x14ac:dyDescent="0.2"/>
    <row r="49101" ht="12.75" hidden="1" customHeight="1" x14ac:dyDescent="0.2"/>
    <row r="49102" ht="12.75" hidden="1" customHeight="1" x14ac:dyDescent="0.2"/>
    <row r="49103" ht="12.75" hidden="1" customHeight="1" x14ac:dyDescent="0.2"/>
    <row r="49104" ht="12.75" hidden="1" customHeight="1" x14ac:dyDescent="0.2"/>
    <row r="49105" ht="12.75" hidden="1" customHeight="1" x14ac:dyDescent="0.2"/>
    <row r="49106" ht="12.75" hidden="1" customHeight="1" x14ac:dyDescent="0.2"/>
    <row r="49107" ht="12.75" hidden="1" customHeight="1" x14ac:dyDescent="0.2"/>
    <row r="49108" ht="12.75" hidden="1" customHeight="1" x14ac:dyDescent="0.2"/>
    <row r="49109" ht="12.75" hidden="1" customHeight="1" x14ac:dyDescent="0.2"/>
    <row r="49110" ht="12.75" hidden="1" customHeight="1" x14ac:dyDescent="0.2"/>
    <row r="49111" ht="12.75" hidden="1" customHeight="1" x14ac:dyDescent="0.2"/>
    <row r="49112" ht="12.75" hidden="1" customHeight="1" x14ac:dyDescent="0.2"/>
    <row r="49113" ht="12.75" hidden="1" customHeight="1" x14ac:dyDescent="0.2"/>
    <row r="49114" ht="12.75" hidden="1" customHeight="1" x14ac:dyDescent="0.2"/>
    <row r="49115" ht="12.75" hidden="1" customHeight="1" x14ac:dyDescent="0.2"/>
    <row r="49116" ht="12.75" hidden="1" customHeight="1" x14ac:dyDescent="0.2"/>
    <row r="49117" ht="12.75" hidden="1" customHeight="1" x14ac:dyDescent="0.2"/>
    <row r="49118" ht="12.75" hidden="1" customHeight="1" x14ac:dyDescent="0.2"/>
    <row r="49119" ht="12.75" hidden="1" customHeight="1" x14ac:dyDescent="0.2"/>
    <row r="49120" ht="12.75" hidden="1" customHeight="1" x14ac:dyDescent="0.2"/>
    <row r="49121" ht="12.75" hidden="1" customHeight="1" x14ac:dyDescent="0.2"/>
    <row r="49122" ht="12.75" hidden="1" customHeight="1" x14ac:dyDescent="0.2"/>
    <row r="49123" ht="12.75" hidden="1" customHeight="1" x14ac:dyDescent="0.2"/>
    <row r="49124" ht="12.75" hidden="1" customHeight="1" x14ac:dyDescent="0.2"/>
    <row r="49125" ht="12.75" hidden="1" customHeight="1" x14ac:dyDescent="0.2"/>
    <row r="49126" ht="12.75" hidden="1" customHeight="1" x14ac:dyDescent="0.2"/>
    <row r="49127" ht="12.75" hidden="1" customHeight="1" x14ac:dyDescent="0.2"/>
    <row r="49128" ht="12.75" hidden="1" customHeight="1" x14ac:dyDescent="0.2"/>
    <row r="49129" ht="12.75" hidden="1" customHeight="1" x14ac:dyDescent="0.2"/>
    <row r="49130" ht="12.75" hidden="1" customHeight="1" x14ac:dyDescent="0.2"/>
    <row r="49131" ht="12.75" hidden="1" customHeight="1" x14ac:dyDescent="0.2"/>
    <row r="49132" ht="12.75" hidden="1" customHeight="1" x14ac:dyDescent="0.2"/>
    <row r="49133" ht="12.75" hidden="1" customHeight="1" x14ac:dyDescent="0.2"/>
    <row r="49134" ht="12.75" hidden="1" customHeight="1" x14ac:dyDescent="0.2"/>
    <row r="49135" ht="12.75" hidden="1" customHeight="1" x14ac:dyDescent="0.2"/>
    <row r="49136" ht="12.75" hidden="1" customHeight="1" x14ac:dyDescent="0.2"/>
    <row r="49137" ht="12.75" hidden="1" customHeight="1" x14ac:dyDescent="0.2"/>
    <row r="49138" ht="12.75" hidden="1" customHeight="1" x14ac:dyDescent="0.2"/>
    <row r="49139" ht="12.75" hidden="1" customHeight="1" x14ac:dyDescent="0.2"/>
    <row r="49140" ht="12.75" hidden="1" customHeight="1" x14ac:dyDescent="0.2"/>
    <row r="49141" ht="12.75" hidden="1" customHeight="1" x14ac:dyDescent="0.2"/>
    <row r="49142" ht="12.75" hidden="1" customHeight="1" x14ac:dyDescent="0.2"/>
    <row r="49143" ht="12.75" hidden="1" customHeight="1" x14ac:dyDescent="0.2"/>
    <row r="49144" ht="12.75" hidden="1" customHeight="1" x14ac:dyDescent="0.2"/>
    <row r="49145" ht="12.75" hidden="1" customHeight="1" x14ac:dyDescent="0.2"/>
    <row r="49146" ht="12.75" hidden="1" customHeight="1" x14ac:dyDescent="0.2"/>
    <row r="49147" ht="12.75" hidden="1" customHeight="1" x14ac:dyDescent="0.2"/>
    <row r="49148" ht="12.75" hidden="1" customHeight="1" x14ac:dyDescent="0.2"/>
    <row r="49149" ht="12.75" hidden="1" customHeight="1" x14ac:dyDescent="0.2"/>
    <row r="49150" ht="12.75" hidden="1" customHeight="1" x14ac:dyDescent="0.2"/>
    <row r="49151" ht="12.75" hidden="1" customHeight="1" x14ac:dyDescent="0.2"/>
    <row r="49152" ht="12.75" hidden="1" customHeight="1" x14ac:dyDescent="0.2"/>
    <row r="49153" ht="12.75" hidden="1" customHeight="1" x14ac:dyDescent="0.2"/>
    <row r="49154" ht="12.75" hidden="1" customHeight="1" x14ac:dyDescent="0.2"/>
    <row r="49155" ht="12.75" hidden="1" customHeight="1" x14ac:dyDescent="0.2"/>
    <row r="49156" ht="12.75" hidden="1" customHeight="1" x14ac:dyDescent="0.2"/>
    <row r="49157" ht="12.75" hidden="1" customHeight="1" x14ac:dyDescent="0.2"/>
    <row r="49158" ht="12.75" hidden="1" customHeight="1" x14ac:dyDescent="0.2"/>
    <row r="49159" ht="12.75" hidden="1" customHeight="1" x14ac:dyDescent="0.2"/>
    <row r="49160" ht="12.75" hidden="1" customHeight="1" x14ac:dyDescent="0.2"/>
    <row r="49161" ht="12.75" hidden="1" customHeight="1" x14ac:dyDescent="0.2"/>
    <row r="49162" ht="12.75" hidden="1" customHeight="1" x14ac:dyDescent="0.2"/>
    <row r="49163" ht="12.75" hidden="1" customHeight="1" x14ac:dyDescent="0.2"/>
    <row r="49164" ht="12.75" hidden="1" customHeight="1" x14ac:dyDescent="0.2"/>
    <row r="49165" ht="12.75" hidden="1" customHeight="1" x14ac:dyDescent="0.2"/>
    <row r="49166" ht="12.75" hidden="1" customHeight="1" x14ac:dyDescent="0.2"/>
    <row r="49167" ht="12.75" hidden="1" customHeight="1" x14ac:dyDescent="0.2"/>
    <row r="49168" ht="12.75" hidden="1" customHeight="1" x14ac:dyDescent="0.2"/>
    <row r="49169" ht="12.75" hidden="1" customHeight="1" x14ac:dyDescent="0.2"/>
    <row r="49170" ht="12.75" hidden="1" customHeight="1" x14ac:dyDescent="0.2"/>
    <row r="49171" ht="12.75" hidden="1" customHeight="1" x14ac:dyDescent="0.2"/>
    <row r="49172" ht="12.75" hidden="1" customHeight="1" x14ac:dyDescent="0.2"/>
    <row r="49173" ht="12.75" hidden="1" customHeight="1" x14ac:dyDescent="0.2"/>
    <row r="49174" ht="12.75" hidden="1" customHeight="1" x14ac:dyDescent="0.2"/>
    <row r="49175" ht="12.75" hidden="1" customHeight="1" x14ac:dyDescent="0.2"/>
    <row r="49176" ht="12.75" hidden="1" customHeight="1" x14ac:dyDescent="0.2"/>
    <row r="49177" ht="12.75" hidden="1" customHeight="1" x14ac:dyDescent="0.2"/>
    <row r="49178" ht="12.75" hidden="1" customHeight="1" x14ac:dyDescent="0.2"/>
    <row r="49179" ht="12.75" hidden="1" customHeight="1" x14ac:dyDescent="0.2"/>
    <row r="49180" ht="12.75" hidden="1" customHeight="1" x14ac:dyDescent="0.2"/>
    <row r="49181" ht="12.75" hidden="1" customHeight="1" x14ac:dyDescent="0.2"/>
    <row r="49182" ht="12.75" hidden="1" customHeight="1" x14ac:dyDescent="0.2"/>
    <row r="49183" ht="12.75" hidden="1" customHeight="1" x14ac:dyDescent="0.2"/>
    <row r="49184" ht="12.75" hidden="1" customHeight="1" x14ac:dyDescent="0.2"/>
    <row r="49185" ht="12.75" hidden="1" customHeight="1" x14ac:dyDescent="0.2"/>
    <row r="49186" ht="12.75" hidden="1" customHeight="1" x14ac:dyDescent="0.2"/>
    <row r="49187" ht="12.75" hidden="1" customHeight="1" x14ac:dyDescent="0.2"/>
    <row r="49188" ht="12.75" hidden="1" customHeight="1" x14ac:dyDescent="0.2"/>
    <row r="49189" ht="12.75" hidden="1" customHeight="1" x14ac:dyDescent="0.2"/>
    <row r="49190" ht="12.75" hidden="1" customHeight="1" x14ac:dyDescent="0.2"/>
    <row r="49191" ht="12.75" hidden="1" customHeight="1" x14ac:dyDescent="0.2"/>
    <row r="49192" ht="12.75" hidden="1" customHeight="1" x14ac:dyDescent="0.2"/>
    <row r="49193" ht="12.75" hidden="1" customHeight="1" x14ac:dyDescent="0.2"/>
    <row r="49194" ht="12.75" hidden="1" customHeight="1" x14ac:dyDescent="0.2"/>
    <row r="49195" ht="12.75" hidden="1" customHeight="1" x14ac:dyDescent="0.2"/>
    <row r="49196" ht="12.75" hidden="1" customHeight="1" x14ac:dyDescent="0.2"/>
    <row r="49197" ht="12.75" hidden="1" customHeight="1" x14ac:dyDescent="0.2"/>
    <row r="49198" ht="12.75" hidden="1" customHeight="1" x14ac:dyDescent="0.2"/>
    <row r="49199" ht="12.75" hidden="1" customHeight="1" x14ac:dyDescent="0.2"/>
    <row r="49200" ht="12.75" hidden="1" customHeight="1" x14ac:dyDescent="0.2"/>
    <row r="49201" ht="12.75" hidden="1" customHeight="1" x14ac:dyDescent="0.2"/>
    <row r="49202" ht="12.75" hidden="1" customHeight="1" x14ac:dyDescent="0.2"/>
    <row r="49203" ht="12.75" hidden="1" customHeight="1" x14ac:dyDescent="0.2"/>
    <row r="49204" ht="12.75" hidden="1" customHeight="1" x14ac:dyDescent="0.2"/>
    <row r="49205" ht="12.75" hidden="1" customHeight="1" x14ac:dyDescent="0.2"/>
    <row r="49206" ht="12.75" hidden="1" customHeight="1" x14ac:dyDescent="0.2"/>
    <row r="49207" ht="12.75" hidden="1" customHeight="1" x14ac:dyDescent="0.2"/>
    <row r="49208" ht="12.75" hidden="1" customHeight="1" x14ac:dyDescent="0.2"/>
    <row r="49209" ht="12.75" hidden="1" customHeight="1" x14ac:dyDescent="0.2"/>
    <row r="49210" ht="12.75" hidden="1" customHeight="1" x14ac:dyDescent="0.2"/>
    <row r="49211" ht="12.75" hidden="1" customHeight="1" x14ac:dyDescent="0.2"/>
    <row r="49212" ht="12.75" hidden="1" customHeight="1" x14ac:dyDescent="0.2"/>
    <row r="49213" ht="12.75" hidden="1" customHeight="1" x14ac:dyDescent="0.2"/>
    <row r="49214" ht="12.75" hidden="1" customHeight="1" x14ac:dyDescent="0.2"/>
    <row r="49215" ht="12.75" hidden="1" customHeight="1" x14ac:dyDescent="0.2"/>
    <row r="49216" ht="12.75" hidden="1" customHeight="1" x14ac:dyDescent="0.2"/>
    <row r="49217" ht="12.75" hidden="1" customHeight="1" x14ac:dyDescent="0.2"/>
    <row r="49218" ht="12.75" hidden="1" customHeight="1" x14ac:dyDescent="0.2"/>
    <row r="49219" ht="12.75" hidden="1" customHeight="1" x14ac:dyDescent="0.2"/>
    <row r="49220" ht="12.75" hidden="1" customHeight="1" x14ac:dyDescent="0.2"/>
    <row r="49221" ht="12.75" hidden="1" customHeight="1" x14ac:dyDescent="0.2"/>
    <row r="49222" ht="12.75" hidden="1" customHeight="1" x14ac:dyDescent="0.2"/>
    <row r="49223" ht="12.75" hidden="1" customHeight="1" x14ac:dyDescent="0.2"/>
    <row r="49224" ht="12.75" hidden="1" customHeight="1" x14ac:dyDescent="0.2"/>
    <row r="49225" ht="12.75" hidden="1" customHeight="1" x14ac:dyDescent="0.2"/>
    <row r="49226" ht="12.75" hidden="1" customHeight="1" x14ac:dyDescent="0.2"/>
    <row r="49227" ht="12.75" hidden="1" customHeight="1" x14ac:dyDescent="0.2"/>
    <row r="49228" ht="12.75" hidden="1" customHeight="1" x14ac:dyDescent="0.2"/>
    <row r="49229" ht="12.75" hidden="1" customHeight="1" x14ac:dyDescent="0.2"/>
    <row r="49230" ht="12.75" hidden="1" customHeight="1" x14ac:dyDescent="0.2"/>
    <row r="49231" ht="12.75" hidden="1" customHeight="1" x14ac:dyDescent="0.2"/>
    <row r="49232" ht="12.75" hidden="1" customHeight="1" x14ac:dyDescent="0.2"/>
    <row r="49233" ht="12.75" hidden="1" customHeight="1" x14ac:dyDescent="0.2"/>
    <row r="49234" ht="12.75" hidden="1" customHeight="1" x14ac:dyDescent="0.2"/>
    <row r="49235" ht="12.75" hidden="1" customHeight="1" x14ac:dyDescent="0.2"/>
    <row r="49236" ht="12.75" hidden="1" customHeight="1" x14ac:dyDescent="0.2"/>
    <row r="49237" ht="12.75" hidden="1" customHeight="1" x14ac:dyDescent="0.2"/>
    <row r="49238" ht="12.75" hidden="1" customHeight="1" x14ac:dyDescent="0.2"/>
    <row r="49239" ht="12.75" hidden="1" customHeight="1" x14ac:dyDescent="0.2"/>
    <row r="49240" ht="12.75" hidden="1" customHeight="1" x14ac:dyDescent="0.2"/>
    <row r="49241" ht="12.75" hidden="1" customHeight="1" x14ac:dyDescent="0.2"/>
    <row r="49242" ht="12.75" hidden="1" customHeight="1" x14ac:dyDescent="0.2"/>
    <row r="49243" ht="12.75" hidden="1" customHeight="1" x14ac:dyDescent="0.2"/>
    <row r="49244" ht="12.75" hidden="1" customHeight="1" x14ac:dyDescent="0.2"/>
    <row r="49245" ht="12.75" hidden="1" customHeight="1" x14ac:dyDescent="0.2"/>
    <row r="49246" ht="12.75" hidden="1" customHeight="1" x14ac:dyDescent="0.2"/>
    <row r="49247" ht="12.75" hidden="1" customHeight="1" x14ac:dyDescent="0.2"/>
    <row r="49248" ht="12.75" hidden="1" customHeight="1" x14ac:dyDescent="0.2"/>
    <row r="49249" ht="12.75" hidden="1" customHeight="1" x14ac:dyDescent="0.2"/>
    <row r="49250" ht="12.75" hidden="1" customHeight="1" x14ac:dyDescent="0.2"/>
    <row r="49251" ht="12.75" hidden="1" customHeight="1" x14ac:dyDescent="0.2"/>
    <row r="49252" ht="12.75" hidden="1" customHeight="1" x14ac:dyDescent="0.2"/>
    <row r="49253" ht="12.75" hidden="1" customHeight="1" x14ac:dyDescent="0.2"/>
    <row r="49254" ht="12.75" hidden="1" customHeight="1" x14ac:dyDescent="0.2"/>
    <row r="49255" ht="12.75" hidden="1" customHeight="1" x14ac:dyDescent="0.2"/>
    <row r="49256" ht="12.75" hidden="1" customHeight="1" x14ac:dyDescent="0.2"/>
    <row r="49257" ht="12.75" hidden="1" customHeight="1" x14ac:dyDescent="0.2"/>
    <row r="49258" ht="12.75" hidden="1" customHeight="1" x14ac:dyDescent="0.2"/>
    <row r="49259" ht="12.75" hidden="1" customHeight="1" x14ac:dyDescent="0.2"/>
    <row r="49260" ht="12.75" hidden="1" customHeight="1" x14ac:dyDescent="0.2"/>
    <row r="49261" ht="12.75" hidden="1" customHeight="1" x14ac:dyDescent="0.2"/>
    <row r="49262" ht="12.75" hidden="1" customHeight="1" x14ac:dyDescent="0.2"/>
    <row r="49263" ht="12.75" hidden="1" customHeight="1" x14ac:dyDescent="0.2"/>
    <row r="49264" ht="12.75" hidden="1" customHeight="1" x14ac:dyDescent="0.2"/>
    <row r="49265" ht="12.75" hidden="1" customHeight="1" x14ac:dyDescent="0.2"/>
    <row r="49266" ht="12.75" hidden="1" customHeight="1" x14ac:dyDescent="0.2"/>
    <row r="49267" ht="12.75" hidden="1" customHeight="1" x14ac:dyDescent="0.2"/>
    <row r="49268" ht="12.75" hidden="1" customHeight="1" x14ac:dyDescent="0.2"/>
    <row r="49269" ht="12.75" hidden="1" customHeight="1" x14ac:dyDescent="0.2"/>
    <row r="49270" ht="12.75" hidden="1" customHeight="1" x14ac:dyDescent="0.2"/>
    <row r="49271" ht="12.75" hidden="1" customHeight="1" x14ac:dyDescent="0.2"/>
    <row r="49272" ht="12.75" hidden="1" customHeight="1" x14ac:dyDescent="0.2"/>
    <row r="49273" ht="12.75" hidden="1" customHeight="1" x14ac:dyDescent="0.2"/>
    <row r="49274" ht="12.75" hidden="1" customHeight="1" x14ac:dyDescent="0.2"/>
    <row r="49275" ht="12.75" hidden="1" customHeight="1" x14ac:dyDescent="0.2"/>
    <row r="49276" ht="12.75" hidden="1" customHeight="1" x14ac:dyDescent="0.2"/>
    <row r="49277" ht="12.75" hidden="1" customHeight="1" x14ac:dyDescent="0.2"/>
    <row r="49278" ht="12.75" hidden="1" customHeight="1" x14ac:dyDescent="0.2"/>
    <row r="49279" ht="12.75" hidden="1" customHeight="1" x14ac:dyDescent="0.2"/>
    <row r="49280" ht="12.75" hidden="1" customHeight="1" x14ac:dyDescent="0.2"/>
    <row r="49281" ht="12.75" hidden="1" customHeight="1" x14ac:dyDescent="0.2"/>
    <row r="49282" ht="12.75" hidden="1" customHeight="1" x14ac:dyDescent="0.2"/>
    <row r="49283" ht="12.75" hidden="1" customHeight="1" x14ac:dyDescent="0.2"/>
    <row r="49284" ht="12.75" hidden="1" customHeight="1" x14ac:dyDescent="0.2"/>
    <row r="49285" ht="12.75" hidden="1" customHeight="1" x14ac:dyDescent="0.2"/>
    <row r="49286" ht="12.75" hidden="1" customHeight="1" x14ac:dyDescent="0.2"/>
    <row r="49287" ht="12.75" hidden="1" customHeight="1" x14ac:dyDescent="0.2"/>
    <row r="49288" ht="12.75" hidden="1" customHeight="1" x14ac:dyDescent="0.2"/>
    <row r="49289" ht="12.75" hidden="1" customHeight="1" x14ac:dyDescent="0.2"/>
    <row r="49290" ht="12.75" hidden="1" customHeight="1" x14ac:dyDescent="0.2"/>
    <row r="49291" ht="12.75" hidden="1" customHeight="1" x14ac:dyDescent="0.2"/>
    <row r="49292" ht="12.75" hidden="1" customHeight="1" x14ac:dyDescent="0.2"/>
    <row r="49293" ht="12.75" hidden="1" customHeight="1" x14ac:dyDescent="0.2"/>
    <row r="49294" ht="12.75" hidden="1" customHeight="1" x14ac:dyDescent="0.2"/>
    <row r="49295" ht="12.75" hidden="1" customHeight="1" x14ac:dyDescent="0.2"/>
    <row r="49296" ht="12.75" hidden="1" customHeight="1" x14ac:dyDescent="0.2"/>
    <row r="49297" ht="12.75" hidden="1" customHeight="1" x14ac:dyDescent="0.2"/>
    <row r="49298" ht="12.75" hidden="1" customHeight="1" x14ac:dyDescent="0.2"/>
    <row r="49299" ht="12.75" hidden="1" customHeight="1" x14ac:dyDescent="0.2"/>
    <row r="49300" ht="12.75" hidden="1" customHeight="1" x14ac:dyDescent="0.2"/>
    <row r="49301" ht="12.75" hidden="1" customHeight="1" x14ac:dyDescent="0.2"/>
    <row r="49302" ht="12.75" hidden="1" customHeight="1" x14ac:dyDescent="0.2"/>
    <row r="49303" ht="12.75" hidden="1" customHeight="1" x14ac:dyDescent="0.2"/>
    <row r="49304" ht="12.75" hidden="1" customHeight="1" x14ac:dyDescent="0.2"/>
    <row r="49305" ht="12.75" hidden="1" customHeight="1" x14ac:dyDescent="0.2"/>
    <row r="49306" ht="12.75" hidden="1" customHeight="1" x14ac:dyDescent="0.2"/>
    <row r="49307" ht="12.75" hidden="1" customHeight="1" x14ac:dyDescent="0.2"/>
    <row r="49308" ht="12.75" hidden="1" customHeight="1" x14ac:dyDescent="0.2"/>
    <row r="49309" ht="12.75" hidden="1" customHeight="1" x14ac:dyDescent="0.2"/>
    <row r="49310" ht="12.75" hidden="1" customHeight="1" x14ac:dyDescent="0.2"/>
    <row r="49311" ht="12.75" hidden="1" customHeight="1" x14ac:dyDescent="0.2"/>
    <row r="49312" ht="12.75" hidden="1" customHeight="1" x14ac:dyDescent="0.2"/>
    <row r="49313" ht="12.75" hidden="1" customHeight="1" x14ac:dyDescent="0.2"/>
    <row r="49314" ht="12.75" hidden="1" customHeight="1" x14ac:dyDescent="0.2"/>
    <row r="49315" ht="12.75" hidden="1" customHeight="1" x14ac:dyDescent="0.2"/>
    <row r="49316" ht="12.75" hidden="1" customHeight="1" x14ac:dyDescent="0.2"/>
    <row r="49317" ht="12.75" hidden="1" customHeight="1" x14ac:dyDescent="0.2"/>
    <row r="49318" ht="12.75" hidden="1" customHeight="1" x14ac:dyDescent="0.2"/>
    <row r="49319" ht="12.75" hidden="1" customHeight="1" x14ac:dyDescent="0.2"/>
    <row r="49320" ht="12.75" hidden="1" customHeight="1" x14ac:dyDescent="0.2"/>
    <row r="49321" ht="12.75" hidden="1" customHeight="1" x14ac:dyDescent="0.2"/>
    <row r="49322" ht="12.75" hidden="1" customHeight="1" x14ac:dyDescent="0.2"/>
    <row r="49323" ht="12.75" hidden="1" customHeight="1" x14ac:dyDescent="0.2"/>
    <row r="49324" ht="12.75" hidden="1" customHeight="1" x14ac:dyDescent="0.2"/>
    <row r="49325" ht="12.75" hidden="1" customHeight="1" x14ac:dyDescent="0.2"/>
    <row r="49326" ht="12.75" hidden="1" customHeight="1" x14ac:dyDescent="0.2"/>
    <row r="49327" ht="12.75" hidden="1" customHeight="1" x14ac:dyDescent="0.2"/>
    <row r="49328" ht="12.75" hidden="1" customHeight="1" x14ac:dyDescent="0.2"/>
    <row r="49329" ht="12.75" hidden="1" customHeight="1" x14ac:dyDescent="0.2"/>
    <row r="49330" ht="12.75" hidden="1" customHeight="1" x14ac:dyDescent="0.2"/>
    <row r="49331" ht="12.75" hidden="1" customHeight="1" x14ac:dyDescent="0.2"/>
    <row r="49332" ht="12.75" hidden="1" customHeight="1" x14ac:dyDescent="0.2"/>
    <row r="49333" ht="12.75" hidden="1" customHeight="1" x14ac:dyDescent="0.2"/>
    <row r="49334" ht="12.75" hidden="1" customHeight="1" x14ac:dyDescent="0.2"/>
    <row r="49335" ht="12.75" hidden="1" customHeight="1" x14ac:dyDescent="0.2"/>
    <row r="49336" ht="12.75" hidden="1" customHeight="1" x14ac:dyDescent="0.2"/>
    <row r="49337" ht="12.75" hidden="1" customHeight="1" x14ac:dyDescent="0.2"/>
    <row r="49338" ht="12.75" hidden="1" customHeight="1" x14ac:dyDescent="0.2"/>
    <row r="49339" ht="12.75" hidden="1" customHeight="1" x14ac:dyDescent="0.2"/>
    <row r="49340" ht="12.75" hidden="1" customHeight="1" x14ac:dyDescent="0.2"/>
    <row r="49341" ht="12.75" hidden="1" customHeight="1" x14ac:dyDescent="0.2"/>
    <row r="49342" ht="12.75" hidden="1" customHeight="1" x14ac:dyDescent="0.2"/>
    <row r="49343" ht="12.75" hidden="1" customHeight="1" x14ac:dyDescent="0.2"/>
    <row r="49344" ht="12.75" hidden="1" customHeight="1" x14ac:dyDescent="0.2"/>
    <row r="49345" ht="12.75" hidden="1" customHeight="1" x14ac:dyDescent="0.2"/>
    <row r="49346" ht="12.75" hidden="1" customHeight="1" x14ac:dyDescent="0.2"/>
    <row r="49347" ht="12.75" hidden="1" customHeight="1" x14ac:dyDescent="0.2"/>
    <row r="49348" ht="12.75" hidden="1" customHeight="1" x14ac:dyDescent="0.2"/>
    <row r="49349" ht="12.75" hidden="1" customHeight="1" x14ac:dyDescent="0.2"/>
    <row r="49350" ht="12.75" hidden="1" customHeight="1" x14ac:dyDescent="0.2"/>
    <row r="49351" ht="12.75" hidden="1" customHeight="1" x14ac:dyDescent="0.2"/>
    <row r="49352" ht="12.75" hidden="1" customHeight="1" x14ac:dyDescent="0.2"/>
    <row r="49353" ht="12.75" hidden="1" customHeight="1" x14ac:dyDescent="0.2"/>
    <row r="49354" ht="12.75" hidden="1" customHeight="1" x14ac:dyDescent="0.2"/>
    <row r="49355" ht="12.75" hidden="1" customHeight="1" x14ac:dyDescent="0.2"/>
    <row r="49356" ht="12.75" hidden="1" customHeight="1" x14ac:dyDescent="0.2"/>
    <row r="49357" ht="12.75" hidden="1" customHeight="1" x14ac:dyDescent="0.2"/>
    <row r="49358" ht="12.75" hidden="1" customHeight="1" x14ac:dyDescent="0.2"/>
    <row r="49359" ht="12.75" hidden="1" customHeight="1" x14ac:dyDescent="0.2"/>
    <row r="49360" ht="12.75" hidden="1" customHeight="1" x14ac:dyDescent="0.2"/>
    <row r="49361" ht="12.75" hidden="1" customHeight="1" x14ac:dyDescent="0.2"/>
    <row r="49362" ht="12.75" hidden="1" customHeight="1" x14ac:dyDescent="0.2"/>
    <row r="49363" ht="12.75" hidden="1" customHeight="1" x14ac:dyDescent="0.2"/>
    <row r="49364" ht="12.75" hidden="1" customHeight="1" x14ac:dyDescent="0.2"/>
    <row r="49365" ht="12.75" hidden="1" customHeight="1" x14ac:dyDescent="0.2"/>
    <row r="49366" ht="12.75" hidden="1" customHeight="1" x14ac:dyDescent="0.2"/>
    <row r="49367" ht="12.75" hidden="1" customHeight="1" x14ac:dyDescent="0.2"/>
    <row r="49368" ht="12.75" hidden="1" customHeight="1" x14ac:dyDescent="0.2"/>
    <row r="49369" ht="12.75" hidden="1" customHeight="1" x14ac:dyDescent="0.2"/>
    <row r="49370" ht="12.75" hidden="1" customHeight="1" x14ac:dyDescent="0.2"/>
    <row r="49371" ht="12.75" hidden="1" customHeight="1" x14ac:dyDescent="0.2"/>
    <row r="49372" ht="12.75" hidden="1" customHeight="1" x14ac:dyDescent="0.2"/>
    <row r="49373" ht="12.75" hidden="1" customHeight="1" x14ac:dyDescent="0.2"/>
    <row r="49374" ht="12.75" hidden="1" customHeight="1" x14ac:dyDescent="0.2"/>
    <row r="49375" ht="12.75" hidden="1" customHeight="1" x14ac:dyDescent="0.2"/>
    <row r="49376" ht="12.75" hidden="1" customHeight="1" x14ac:dyDescent="0.2"/>
    <row r="49377" ht="12.75" hidden="1" customHeight="1" x14ac:dyDescent="0.2"/>
    <row r="49378" ht="12.75" hidden="1" customHeight="1" x14ac:dyDescent="0.2"/>
    <row r="49379" ht="12.75" hidden="1" customHeight="1" x14ac:dyDescent="0.2"/>
    <row r="49380" ht="12.75" hidden="1" customHeight="1" x14ac:dyDescent="0.2"/>
    <row r="49381" ht="12.75" hidden="1" customHeight="1" x14ac:dyDescent="0.2"/>
    <row r="49382" ht="12.75" hidden="1" customHeight="1" x14ac:dyDescent="0.2"/>
    <row r="49383" ht="12.75" hidden="1" customHeight="1" x14ac:dyDescent="0.2"/>
    <row r="49384" ht="12.75" hidden="1" customHeight="1" x14ac:dyDescent="0.2"/>
    <row r="49385" ht="12.75" hidden="1" customHeight="1" x14ac:dyDescent="0.2"/>
    <row r="49386" ht="12.75" hidden="1" customHeight="1" x14ac:dyDescent="0.2"/>
    <row r="49387" ht="12.75" hidden="1" customHeight="1" x14ac:dyDescent="0.2"/>
    <row r="49388" ht="12.75" hidden="1" customHeight="1" x14ac:dyDescent="0.2"/>
    <row r="49389" ht="12.75" hidden="1" customHeight="1" x14ac:dyDescent="0.2"/>
    <row r="49390" ht="12.75" hidden="1" customHeight="1" x14ac:dyDescent="0.2"/>
    <row r="49391" ht="12.75" hidden="1" customHeight="1" x14ac:dyDescent="0.2"/>
    <row r="49392" ht="12.75" hidden="1" customHeight="1" x14ac:dyDescent="0.2"/>
    <row r="49393" ht="12.75" hidden="1" customHeight="1" x14ac:dyDescent="0.2"/>
    <row r="49394" ht="12.75" hidden="1" customHeight="1" x14ac:dyDescent="0.2"/>
    <row r="49395" ht="12.75" hidden="1" customHeight="1" x14ac:dyDescent="0.2"/>
    <row r="49396" ht="12.75" hidden="1" customHeight="1" x14ac:dyDescent="0.2"/>
    <row r="49397" ht="12.75" hidden="1" customHeight="1" x14ac:dyDescent="0.2"/>
    <row r="49398" ht="12.75" hidden="1" customHeight="1" x14ac:dyDescent="0.2"/>
    <row r="49399" ht="12.75" hidden="1" customHeight="1" x14ac:dyDescent="0.2"/>
    <row r="49400" ht="12.75" hidden="1" customHeight="1" x14ac:dyDescent="0.2"/>
    <row r="49401" ht="12.75" hidden="1" customHeight="1" x14ac:dyDescent="0.2"/>
    <row r="49402" ht="12.75" hidden="1" customHeight="1" x14ac:dyDescent="0.2"/>
    <row r="49403" ht="12.75" hidden="1" customHeight="1" x14ac:dyDescent="0.2"/>
    <row r="49404" ht="12.75" hidden="1" customHeight="1" x14ac:dyDescent="0.2"/>
    <row r="49405" ht="12.75" hidden="1" customHeight="1" x14ac:dyDescent="0.2"/>
    <row r="49406" ht="12.75" hidden="1" customHeight="1" x14ac:dyDescent="0.2"/>
    <row r="49407" ht="12.75" hidden="1" customHeight="1" x14ac:dyDescent="0.2"/>
    <row r="49408" ht="12.75" hidden="1" customHeight="1" x14ac:dyDescent="0.2"/>
    <row r="49409" ht="12.75" hidden="1" customHeight="1" x14ac:dyDescent="0.2"/>
    <row r="49410" ht="12.75" hidden="1" customHeight="1" x14ac:dyDescent="0.2"/>
    <row r="49411" ht="12.75" hidden="1" customHeight="1" x14ac:dyDescent="0.2"/>
    <row r="49412" ht="12.75" hidden="1" customHeight="1" x14ac:dyDescent="0.2"/>
    <row r="49413" ht="12.75" hidden="1" customHeight="1" x14ac:dyDescent="0.2"/>
    <row r="49414" ht="12.75" hidden="1" customHeight="1" x14ac:dyDescent="0.2"/>
    <row r="49415" ht="12.75" hidden="1" customHeight="1" x14ac:dyDescent="0.2"/>
    <row r="49416" ht="12.75" hidden="1" customHeight="1" x14ac:dyDescent="0.2"/>
    <row r="49417" ht="12.75" hidden="1" customHeight="1" x14ac:dyDescent="0.2"/>
    <row r="49418" ht="12.75" hidden="1" customHeight="1" x14ac:dyDescent="0.2"/>
    <row r="49419" ht="12.75" hidden="1" customHeight="1" x14ac:dyDescent="0.2"/>
    <row r="49420" ht="12.75" hidden="1" customHeight="1" x14ac:dyDescent="0.2"/>
    <row r="49421" ht="12.75" hidden="1" customHeight="1" x14ac:dyDescent="0.2"/>
    <row r="49422" ht="12.75" hidden="1" customHeight="1" x14ac:dyDescent="0.2"/>
    <row r="49423" ht="12.75" hidden="1" customHeight="1" x14ac:dyDescent="0.2"/>
    <row r="49424" ht="12.75" hidden="1" customHeight="1" x14ac:dyDescent="0.2"/>
    <row r="49425" ht="12.75" hidden="1" customHeight="1" x14ac:dyDescent="0.2"/>
    <row r="49426" ht="12.75" hidden="1" customHeight="1" x14ac:dyDescent="0.2"/>
    <row r="49427" ht="12.75" hidden="1" customHeight="1" x14ac:dyDescent="0.2"/>
    <row r="49428" ht="12.75" hidden="1" customHeight="1" x14ac:dyDescent="0.2"/>
    <row r="49429" ht="12.75" hidden="1" customHeight="1" x14ac:dyDescent="0.2"/>
    <row r="49430" ht="12.75" hidden="1" customHeight="1" x14ac:dyDescent="0.2"/>
    <row r="49431" ht="12.75" hidden="1" customHeight="1" x14ac:dyDescent="0.2"/>
    <row r="49432" ht="12.75" hidden="1" customHeight="1" x14ac:dyDescent="0.2"/>
    <row r="49433" ht="12.75" hidden="1" customHeight="1" x14ac:dyDescent="0.2"/>
    <row r="49434" ht="12.75" hidden="1" customHeight="1" x14ac:dyDescent="0.2"/>
    <row r="49435" ht="12.75" hidden="1" customHeight="1" x14ac:dyDescent="0.2"/>
    <row r="49436" ht="12.75" hidden="1" customHeight="1" x14ac:dyDescent="0.2"/>
    <row r="49437" ht="12.75" hidden="1" customHeight="1" x14ac:dyDescent="0.2"/>
    <row r="49438" ht="12.75" hidden="1" customHeight="1" x14ac:dyDescent="0.2"/>
    <row r="49439" ht="12.75" hidden="1" customHeight="1" x14ac:dyDescent="0.2"/>
    <row r="49440" ht="12.75" hidden="1" customHeight="1" x14ac:dyDescent="0.2"/>
    <row r="49441" ht="12.75" hidden="1" customHeight="1" x14ac:dyDescent="0.2"/>
    <row r="49442" ht="12.75" hidden="1" customHeight="1" x14ac:dyDescent="0.2"/>
    <row r="49443" ht="12.75" hidden="1" customHeight="1" x14ac:dyDescent="0.2"/>
    <row r="49444" ht="12.75" hidden="1" customHeight="1" x14ac:dyDescent="0.2"/>
    <row r="49445" ht="12.75" hidden="1" customHeight="1" x14ac:dyDescent="0.2"/>
    <row r="49446" ht="12.75" hidden="1" customHeight="1" x14ac:dyDescent="0.2"/>
    <row r="49447" ht="12.75" hidden="1" customHeight="1" x14ac:dyDescent="0.2"/>
    <row r="49448" ht="12.75" hidden="1" customHeight="1" x14ac:dyDescent="0.2"/>
    <row r="49449" ht="12.75" hidden="1" customHeight="1" x14ac:dyDescent="0.2"/>
    <row r="49450" ht="12.75" hidden="1" customHeight="1" x14ac:dyDescent="0.2"/>
    <row r="49451" ht="12.75" hidden="1" customHeight="1" x14ac:dyDescent="0.2"/>
    <row r="49452" ht="12.75" hidden="1" customHeight="1" x14ac:dyDescent="0.2"/>
    <row r="49453" ht="12.75" hidden="1" customHeight="1" x14ac:dyDescent="0.2"/>
    <row r="49454" ht="12.75" hidden="1" customHeight="1" x14ac:dyDescent="0.2"/>
    <row r="49455" ht="12.75" hidden="1" customHeight="1" x14ac:dyDescent="0.2"/>
    <row r="49456" ht="12.75" hidden="1" customHeight="1" x14ac:dyDescent="0.2"/>
    <row r="49457" ht="12.75" hidden="1" customHeight="1" x14ac:dyDescent="0.2"/>
    <row r="49458" ht="12.75" hidden="1" customHeight="1" x14ac:dyDescent="0.2"/>
    <row r="49459" ht="12.75" hidden="1" customHeight="1" x14ac:dyDescent="0.2"/>
    <row r="49460" ht="12.75" hidden="1" customHeight="1" x14ac:dyDescent="0.2"/>
    <row r="49461" ht="12.75" hidden="1" customHeight="1" x14ac:dyDescent="0.2"/>
    <row r="49462" ht="12.75" hidden="1" customHeight="1" x14ac:dyDescent="0.2"/>
    <row r="49463" ht="12.75" hidden="1" customHeight="1" x14ac:dyDescent="0.2"/>
    <row r="49464" ht="12.75" hidden="1" customHeight="1" x14ac:dyDescent="0.2"/>
    <row r="49465" ht="12.75" hidden="1" customHeight="1" x14ac:dyDescent="0.2"/>
    <row r="49466" ht="12.75" hidden="1" customHeight="1" x14ac:dyDescent="0.2"/>
    <row r="49467" ht="12.75" hidden="1" customHeight="1" x14ac:dyDescent="0.2"/>
    <row r="49468" ht="12.75" hidden="1" customHeight="1" x14ac:dyDescent="0.2"/>
    <row r="49469" ht="12.75" hidden="1" customHeight="1" x14ac:dyDescent="0.2"/>
    <row r="49470" ht="12.75" hidden="1" customHeight="1" x14ac:dyDescent="0.2"/>
    <row r="49471" ht="12.75" hidden="1" customHeight="1" x14ac:dyDescent="0.2"/>
    <row r="49472" ht="12.75" hidden="1" customHeight="1" x14ac:dyDescent="0.2"/>
    <row r="49473" ht="12.75" hidden="1" customHeight="1" x14ac:dyDescent="0.2"/>
    <row r="49474" ht="12.75" hidden="1" customHeight="1" x14ac:dyDescent="0.2"/>
    <row r="49475" ht="12.75" hidden="1" customHeight="1" x14ac:dyDescent="0.2"/>
    <row r="49476" ht="12.75" hidden="1" customHeight="1" x14ac:dyDescent="0.2"/>
    <row r="49477" ht="12.75" hidden="1" customHeight="1" x14ac:dyDescent="0.2"/>
    <row r="49478" ht="12.75" hidden="1" customHeight="1" x14ac:dyDescent="0.2"/>
    <row r="49479" ht="12.75" hidden="1" customHeight="1" x14ac:dyDescent="0.2"/>
    <row r="49480" ht="12.75" hidden="1" customHeight="1" x14ac:dyDescent="0.2"/>
    <row r="49481" ht="12.75" hidden="1" customHeight="1" x14ac:dyDescent="0.2"/>
    <row r="49482" ht="12.75" hidden="1" customHeight="1" x14ac:dyDescent="0.2"/>
    <row r="49483" ht="12.75" hidden="1" customHeight="1" x14ac:dyDescent="0.2"/>
    <row r="49484" ht="12.75" hidden="1" customHeight="1" x14ac:dyDescent="0.2"/>
    <row r="49485" ht="12.75" hidden="1" customHeight="1" x14ac:dyDescent="0.2"/>
    <row r="49486" ht="12.75" hidden="1" customHeight="1" x14ac:dyDescent="0.2"/>
    <row r="49487" ht="12.75" hidden="1" customHeight="1" x14ac:dyDescent="0.2"/>
    <row r="49488" ht="12.75" hidden="1" customHeight="1" x14ac:dyDescent="0.2"/>
    <row r="49489" ht="12.75" hidden="1" customHeight="1" x14ac:dyDescent="0.2"/>
    <row r="49490" ht="12.75" hidden="1" customHeight="1" x14ac:dyDescent="0.2"/>
    <row r="49491" ht="12.75" hidden="1" customHeight="1" x14ac:dyDescent="0.2"/>
    <row r="49492" ht="12.75" hidden="1" customHeight="1" x14ac:dyDescent="0.2"/>
    <row r="49493" ht="12.75" hidden="1" customHeight="1" x14ac:dyDescent="0.2"/>
    <row r="49494" ht="12.75" hidden="1" customHeight="1" x14ac:dyDescent="0.2"/>
    <row r="49495" ht="12.75" hidden="1" customHeight="1" x14ac:dyDescent="0.2"/>
    <row r="49496" ht="12.75" hidden="1" customHeight="1" x14ac:dyDescent="0.2"/>
    <row r="49497" ht="12.75" hidden="1" customHeight="1" x14ac:dyDescent="0.2"/>
    <row r="49498" ht="12.75" hidden="1" customHeight="1" x14ac:dyDescent="0.2"/>
    <row r="49499" ht="12.75" hidden="1" customHeight="1" x14ac:dyDescent="0.2"/>
    <row r="49500" ht="12.75" hidden="1" customHeight="1" x14ac:dyDescent="0.2"/>
    <row r="49501" ht="12.75" hidden="1" customHeight="1" x14ac:dyDescent="0.2"/>
    <row r="49502" ht="12.75" hidden="1" customHeight="1" x14ac:dyDescent="0.2"/>
    <row r="49503" ht="12.75" hidden="1" customHeight="1" x14ac:dyDescent="0.2"/>
    <row r="49504" ht="12.75" hidden="1" customHeight="1" x14ac:dyDescent="0.2"/>
    <row r="49505" ht="12.75" hidden="1" customHeight="1" x14ac:dyDescent="0.2"/>
    <row r="49506" ht="12.75" hidden="1" customHeight="1" x14ac:dyDescent="0.2"/>
    <row r="49507" ht="12.75" hidden="1" customHeight="1" x14ac:dyDescent="0.2"/>
    <row r="49508" ht="12.75" hidden="1" customHeight="1" x14ac:dyDescent="0.2"/>
    <row r="49509" ht="12.75" hidden="1" customHeight="1" x14ac:dyDescent="0.2"/>
    <row r="49510" ht="12.75" hidden="1" customHeight="1" x14ac:dyDescent="0.2"/>
    <row r="49511" ht="12.75" hidden="1" customHeight="1" x14ac:dyDescent="0.2"/>
    <row r="49512" ht="12.75" hidden="1" customHeight="1" x14ac:dyDescent="0.2"/>
    <row r="49513" ht="12.75" hidden="1" customHeight="1" x14ac:dyDescent="0.2"/>
    <row r="49514" ht="12.75" hidden="1" customHeight="1" x14ac:dyDescent="0.2"/>
    <row r="49515" ht="12.75" hidden="1" customHeight="1" x14ac:dyDescent="0.2"/>
    <row r="49516" ht="12.75" hidden="1" customHeight="1" x14ac:dyDescent="0.2"/>
    <row r="49517" ht="12.75" hidden="1" customHeight="1" x14ac:dyDescent="0.2"/>
    <row r="49518" ht="12.75" hidden="1" customHeight="1" x14ac:dyDescent="0.2"/>
    <row r="49519" ht="12.75" hidden="1" customHeight="1" x14ac:dyDescent="0.2"/>
    <row r="49520" ht="12.75" hidden="1" customHeight="1" x14ac:dyDescent="0.2"/>
    <row r="49521" ht="12.75" hidden="1" customHeight="1" x14ac:dyDescent="0.2"/>
    <row r="49522" ht="12.75" hidden="1" customHeight="1" x14ac:dyDescent="0.2"/>
    <row r="49523" ht="12.75" hidden="1" customHeight="1" x14ac:dyDescent="0.2"/>
    <row r="49524" ht="12.75" hidden="1" customHeight="1" x14ac:dyDescent="0.2"/>
    <row r="49525" ht="12.75" hidden="1" customHeight="1" x14ac:dyDescent="0.2"/>
    <row r="49526" ht="12.75" hidden="1" customHeight="1" x14ac:dyDescent="0.2"/>
    <row r="49527" ht="12.75" hidden="1" customHeight="1" x14ac:dyDescent="0.2"/>
    <row r="49528" ht="12.75" hidden="1" customHeight="1" x14ac:dyDescent="0.2"/>
    <row r="49529" ht="12.75" hidden="1" customHeight="1" x14ac:dyDescent="0.2"/>
    <row r="49530" ht="12.75" hidden="1" customHeight="1" x14ac:dyDescent="0.2"/>
    <row r="49531" ht="12.75" hidden="1" customHeight="1" x14ac:dyDescent="0.2"/>
    <row r="49532" ht="12.75" hidden="1" customHeight="1" x14ac:dyDescent="0.2"/>
    <row r="49533" ht="12.75" hidden="1" customHeight="1" x14ac:dyDescent="0.2"/>
    <row r="49534" ht="12.75" hidden="1" customHeight="1" x14ac:dyDescent="0.2"/>
    <row r="49535" ht="12.75" hidden="1" customHeight="1" x14ac:dyDescent="0.2"/>
    <row r="49536" ht="12.75" hidden="1" customHeight="1" x14ac:dyDescent="0.2"/>
    <row r="49537" ht="12.75" hidden="1" customHeight="1" x14ac:dyDescent="0.2"/>
    <row r="49538" ht="12.75" hidden="1" customHeight="1" x14ac:dyDescent="0.2"/>
    <row r="49539" ht="12.75" hidden="1" customHeight="1" x14ac:dyDescent="0.2"/>
    <row r="49540" ht="12.75" hidden="1" customHeight="1" x14ac:dyDescent="0.2"/>
    <row r="49541" ht="12.75" hidden="1" customHeight="1" x14ac:dyDescent="0.2"/>
    <row r="49542" ht="12.75" hidden="1" customHeight="1" x14ac:dyDescent="0.2"/>
    <row r="49543" ht="12.75" hidden="1" customHeight="1" x14ac:dyDescent="0.2"/>
    <row r="49544" ht="12.75" hidden="1" customHeight="1" x14ac:dyDescent="0.2"/>
    <row r="49545" ht="12.75" hidden="1" customHeight="1" x14ac:dyDescent="0.2"/>
    <row r="49546" ht="12.75" hidden="1" customHeight="1" x14ac:dyDescent="0.2"/>
    <row r="49547" ht="12.75" hidden="1" customHeight="1" x14ac:dyDescent="0.2"/>
    <row r="49548" ht="12.75" hidden="1" customHeight="1" x14ac:dyDescent="0.2"/>
    <row r="49549" ht="12.75" hidden="1" customHeight="1" x14ac:dyDescent="0.2"/>
    <row r="49550" ht="12.75" hidden="1" customHeight="1" x14ac:dyDescent="0.2"/>
    <row r="49551" ht="12.75" hidden="1" customHeight="1" x14ac:dyDescent="0.2"/>
    <row r="49552" ht="12.75" hidden="1" customHeight="1" x14ac:dyDescent="0.2"/>
    <row r="49553" ht="12.75" hidden="1" customHeight="1" x14ac:dyDescent="0.2"/>
    <row r="49554" ht="12.75" hidden="1" customHeight="1" x14ac:dyDescent="0.2"/>
    <row r="49555" ht="12.75" hidden="1" customHeight="1" x14ac:dyDescent="0.2"/>
    <row r="49556" ht="12.75" hidden="1" customHeight="1" x14ac:dyDescent="0.2"/>
    <row r="49557" ht="12.75" hidden="1" customHeight="1" x14ac:dyDescent="0.2"/>
    <row r="49558" ht="12.75" hidden="1" customHeight="1" x14ac:dyDescent="0.2"/>
    <row r="49559" ht="12.75" hidden="1" customHeight="1" x14ac:dyDescent="0.2"/>
    <row r="49560" ht="12.75" hidden="1" customHeight="1" x14ac:dyDescent="0.2"/>
    <row r="49561" ht="12.75" hidden="1" customHeight="1" x14ac:dyDescent="0.2"/>
    <row r="49562" ht="12.75" hidden="1" customHeight="1" x14ac:dyDescent="0.2"/>
    <row r="49563" ht="12.75" hidden="1" customHeight="1" x14ac:dyDescent="0.2"/>
    <row r="49564" ht="12.75" hidden="1" customHeight="1" x14ac:dyDescent="0.2"/>
    <row r="49565" ht="12.75" hidden="1" customHeight="1" x14ac:dyDescent="0.2"/>
    <row r="49566" ht="12.75" hidden="1" customHeight="1" x14ac:dyDescent="0.2"/>
    <row r="49567" ht="12.75" hidden="1" customHeight="1" x14ac:dyDescent="0.2"/>
    <row r="49568" ht="12.75" hidden="1" customHeight="1" x14ac:dyDescent="0.2"/>
    <row r="49569" ht="12.75" hidden="1" customHeight="1" x14ac:dyDescent="0.2"/>
    <row r="49570" ht="12.75" hidden="1" customHeight="1" x14ac:dyDescent="0.2"/>
    <row r="49571" ht="12.75" hidden="1" customHeight="1" x14ac:dyDescent="0.2"/>
    <row r="49572" ht="12.75" hidden="1" customHeight="1" x14ac:dyDescent="0.2"/>
    <row r="49573" ht="12.75" hidden="1" customHeight="1" x14ac:dyDescent="0.2"/>
    <row r="49574" ht="12.75" hidden="1" customHeight="1" x14ac:dyDescent="0.2"/>
    <row r="49575" ht="12.75" hidden="1" customHeight="1" x14ac:dyDescent="0.2"/>
    <row r="49576" ht="12.75" hidden="1" customHeight="1" x14ac:dyDescent="0.2"/>
    <row r="49577" ht="12.75" hidden="1" customHeight="1" x14ac:dyDescent="0.2"/>
    <row r="49578" ht="12.75" hidden="1" customHeight="1" x14ac:dyDescent="0.2"/>
    <row r="49579" ht="12.75" hidden="1" customHeight="1" x14ac:dyDescent="0.2"/>
    <row r="49580" ht="12.75" hidden="1" customHeight="1" x14ac:dyDescent="0.2"/>
    <row r="49581" ht="12.75" hidden="1" customHeight="1" x14ac:dyDescent="0.2"/>
    <row r="49582" ht="12.75" hidden="1" customHeight="1" x14ac:dyDescent="0.2"/>
    <row r="49583" ht="12.75" hidden="1" customHeight="1" x14ac:dyDescent="0.2"/>
    <row r="49584" ht="12.75" hidden="1" customHeight="1" x14ac:dyDescent="0.2"/>
    <row r="49585" ht="12.75" hidden="1" customHeight="1" x14ac:dyDescent="0.2"/>
    <row r="49586" ht="12.75" hidden="1" customHeight="1" x14ac:dyDescent="0.2"/>
    <row r="49587" ht="12.75" hidden="1" customHeight="1" x14ac:dyDescent="0.2"/>
    <row r="49588" ht="12.75" hidden="1" customHeight="1" x14ac:dyDescent="0.2"/>
    <row r="49589" ht="12.75" hidden="1" customHeight="1" x14ac:dyDescent="0.2"/>
    <row r="49590" ht="12.75" hidden="1" customHeight="1" x14ac:dyDescent="0.2"/>
    <row r="49591" ht="12.75" hidden="1" customHeight="1" x14ac:dyDescent="0.2"/>
    <row r="49592" ht="12.75" hidden="1" customHeight="1" x14ac:dyDescent="0.2"/>
    <row r="49593" ht="12.75" hidden="1" customHeight="1" x14ac:dyDescent="0.2"/>
    <row r="49594" ht="12.75" hidden="1" customHeight="1" x14ac:dyDescent="0.2"/>
    <row r="49595" ht="12.75" hidden="1" customHeight="1" x14ac:dyDescent="0.2"/>
    <row r="49596" ht="12.75" hidden="1" customHeight="1" x14ac:dyDescent="0.2"/>
    <row r="49597" ht="12.75" hidden="1" customHeight="1" x14ac:dyDescent="0.2"/>
    <row r="49598" ht="12.75" hidden="1" customHeight="1" x14ac:dyDescent="0.2"/>
    <row r="49599" ht="12.75" hidden="1" customHeight="1" x14ac:dyDescent="0.2"/>
    <row r="49600" ht="12.75" hidden="1" customHeight="1" x14ac:dyDescent="0.2"/>
    <row r="49601" ht="12.75" hidden="1" customHeight="1" x14ac:dyDescent="0.2"/>
    <row r="49602" ht="12.75" hidden="1" customHeight="1" x14ac:dyDescent="0.2"/>
    <row r="49603" ht="12.75" hidden="1" customHeight="1" x14ac:dyDescent="0.2"/>
    <row r="49604" ht="12.75" hidden="1" customHeight="1" x14ac:dyDescent="0.2"/>
    <row r="49605" ht="12.75" hidden="1" customHeight="1" x14ac:dyDescent="0.2"/>
    <row r="49606" ht="12.75" hidden="1" customHeight="1" x14ac:dyDescent="0.2"/>
    <row r="49607" ht="12.75" hidden="1" customHeight="1" x14ac:dyDescent="0.2"/>
    <row r="49608" ht="12.75" hidden="1" customHeight="1" x14ac:dyDescent="0.2"/>
    <row r="49609" ht="12.75" hidden="1" customHeight="1" x14ac:dyDescent="0.2"/>
    <row r="49610" ht="12.75" hidden="1" customHeight="1" x14ac:dyDescent="0.2"/>
    <row r="49611" ht="12.75" hidden="1" customHeight="1" x14ac:dyDescent="0.2"/>
    <row r="49612" ht="12.75" hidden="1" customHeight="1" x14ac:dyDescent="0.2"/>
    <row r="49613" ht="12.75" hidden="1" customHeight="1" x14ac:dyDescent="0.2"/>
    <row r="49614" ht="12.75" hidden="1" customHeight="1" x14ac:dyDescent="0.2"/>
    <row r="49615" ht="12.75" hidden="1" customHeight="1" x14ac:dyDescent="0.2"/>
    <row r="49616" ht="12.75" hidden="1" customHeight="1" x14ac:dyDescent="0.2"/>
    <row r="49617" ht="12.75" hidden="1" customHeight="1" x14ac:dyDescent="0.2"/>
    <row r="49618" ht="12.75" hidden="1" customHeight="1" x14ac:dyDescent="0.2"/>
    <row r="49619" ht="12.75" hidden="1" customHeight="1" x14ac:dyDescent="0.2"/>
    <row r="49620" ht="12.75" hidden="1" customHeight="1" x14ac:dyDescent="0.2"/>
    <row r="49621" ht="12.75" hidden="1" customHeight="1" x14ac:dyDescent="0.2"/>
    <row r="49622" ht="12.75" hidden="1" customHeight="1" x14ac:dyDescent="0.2"/>
    <row r="49623" ht="12.75" hidden="1" customHeight="1" x14ac:dyDescent="0.2"/>
    <row r="49624" ht="12.75" hidden="1" customHeight="1" x14ac:dyDescent="0.2"/>
    <row r="49625" ht="12.75" hidden="1" customHeight="1" x14ac:dyDescent="0.2"/>
    <row r="49626" ht="12.75" hidden="1" customHeight="1" x14ac:dyDescent="0.2"/>
    <row r="49627" ht="12.75" hidden="1" customHeight="1" x14ac:dyDescent="0.2"/>
    <row r="49628" ht="12.75" hidden="1" customHeight="1" x14ac:dyDescent="0.2"/>
    <row r="49629" ht="12.75" hidden="1" customHeight="1" x14ac:dyDescent="0.2"/>
    <row r="49630" ht="12.75" hidden="1" customHeight="1" x14ac:dyDescent="0.2"/>
    <row r="49631" ht="12.75" hidden="1" customHeight="1" x14ac:dyDescent="0.2"/>
    <row r="49632" ht="12.75" hidden="1" customHeight="1" x14ac:dyDescent="0.2"/>
    <row r="49633" ht="12.75" hidden="1" customHeight="1" x14ac:dyDescent="0.2"/>
    <row r="49634" ht="12.75" hidden="1" customHeight="1" x14ac:dyDescent="0.2"/>
    <row r="49635" ht="12.75" hidden="1" customHeight="1" x14ac:dyDescent="0.2"/>
    <row r="49636" ht="12.75" hidden="1" customHeight="1" x14ac:dyDescent="0.2"/>
    <row r="49637" ht="12.75" hidden="1" customHeight="1" x14ac:dyDescent="0.2"/>
    <row r="49638" ht="12.75" hidden="1" customHeight="1" x14ac:dyDescent="0.2"/>
    <row r="49639" ht="12.75" hidden="1" customHeight="1" x14ac:dyDescent="0.2"/>
    <row r="49640" ht="12.75" hidden="1" customHeight="1" x14ac:dyDescent="0.2"/>
    <row r="49641" ht="12.75" hidden="1" customHeight="1" x14ac:dyDescent="0.2"/>
    <row r="49642" ht="12.75" hidden="1" customHeight="1" x14ac:dyDescent="0.2"/>
    <row r="49643" ht="12.75" hidden="1" customHeight="1" x14ac:dyDescent="0.2"/>
    <row r="49644" ht="12.75" hidden="1" customHeight="1" x14ac:dyDescent="0.2"/>
    <row r="49645" ht="12.75" hidden="1" customHeight="1" x14ac:dyDescent="0.2"/>
    <row r="49646" ht="12.75" hidden="1" customHeight="1" x14ac:dyDescent="0.2"/>
    <row r="49647" ht="12.75" hidden="1" customHeight="1" x14ac:dyDescent="0.2"/>
    <row r="49648" ht="12.75" hidden="1" customHeight="1" x14ac:dyDescent="0.2"/>
    <row r="49649" ht="12.75" hidden="1" customHeight="1" x14ac:dyDescent="0.2"/>
    <row r="49650" ht="12.75" hidden="1" customHeight="1" x14ac:dyDescent="0.2"/>
    <row r="49651" ht="12.75" hidden="1" customHeight="1" x14ac:dyDescent="0.2"/>
    <row r="49652" ht="12.75" hidden="1" customHeight="1" x14ac:dyDescent="0.2"/>
    <row r="49653" ht="12.75" hidden="1" customHeight="1" x14ac:dyDescent="0.2"/>
    <row r="49654" ht="12.75" hidden="1" customHeight="1" x14ac:dyDescent="0.2"/>
    <row r="49655" ht="12.75" hidden="1" customHeight="1" x14ac:dyDescent="0.2"/>
    <row r="49656" ht="12.75" hidden="1" customHeight="1" x14ac:dyDescent="0.2"/>
    <row r="49657" ht="12.75" hidden="1" customHeight="1" x14ac:dyDescent="0.2"/>
    <row r="49658" ht="12.75" hidden="1" customHeight="1" x14ac:dyDescent="0.2"/>
    <row r="49659" ht="12.75" hidden="1" customHeight="1" x14ac:dyDescent="0.2"/>
    <row r="49660" ht="12.75" hidden="1" customHeight="1" x14ac:dyDescent="0.2"/>
    <row r="49661" ht="12.75" hidden="1" customHeight="1" x14ac:dyDescent="0.2"/>
    <row r="49662" ht="12.75" hidden="1" customHeight="1" x14ac:dyDescent="0.2"/>
    <row r="49663" ht="12.75" hidden="1" customHeight="1" x14ac:dyDescent="0.2"/>
    <row r="49664" ht="12.75" hidden="1" customHeight="1" x14ac:dyDescent="0.2"/>
    <row r="49665" ht="12.75" hidden="1" customHeight="1" x14ac:dyDescent="0.2"/>
    <row r="49666" ht="12.75" hidden="1" customHeight="1" x14ac:dyDescent="0.2"/>
    <row r="49667" ht="12.75" hidden="1" customHeight="1" x14ac:dyDescent="0.2"/>
    <row r="49668" ht="12.75" hidden="1" customHeight="1" x14ac:dyDescent="0.2"/>
    <row r="49669" ht="12.75" hidden="1" customHeight="1" x14ac:dyDescent="0.2"/>
    <row r="49670" ht="12.75" hidden="1" customHeight="1" x14ac:dyDescent="0.2"/>
    <row r="49671" ht="12.75" hidden="1" customHeight="1" x14ac:dyDescent="0.2"/>
    <row r="49672" ht="12.75" hidden="1" customHeight="1" x14ac:dyDescent="0.2"/>
    <row r="49673" ht="12.75" hidden="1" customHeight="1" x14ac:dyDescent="0.2"/>
    <row r="49674" ht="12.75" hidden="1" customHeight="1" x14ac:dyDescent="0.2"/>
    <row r="49675" ht="12.75" hidden="1" customHeight="1" x14ac:dyDescent="0.2"/>
    <row r="49676" ht="12.75" hidden="1" customHeight="1" x14ac:dyDescent="0.2"/>
    <row r="49677" ht="12.75" hidden="1" customHeight="1" x14ac:dyDescent="0.2"/>
    <row r="49678" ht="12.75" hidden="1" customHeight="1" x14ac:dyDescent="0.2"/>
    <row r="49679" ht="12.75" hidden="1" customHeight="1" x14ac:dyDescent="0.2"/>
    <row r="49680" ht="12.75" hidden="1" customHeight="1" x14ac:dyDescent="0.2"/>
    <row r="49681" ht="12.75" hidden="1" customHeight="1" x14ac:dyDescent="0.2"/>
    <row r="49682" ht="12.75" hidden="1" customHeight="1" x14ac:dyDescent="0.2"/>
    <row r="49683" ht="12.75" hidden="1" customHeight="1" x14ac:dyDescent="0.2"/>
    <row r="49684" ht="12.75" hidden="1" customHeight="1" x14ac:dyDescent="0.2"/>
    <row r="49685" ht="12.75" hidden="1" customHeight="1" x14ac:dyDescent="0.2"/>
    <row r="49686" ht="12.75" hidden="1" customHeight="1" x14ac:dyDescent="0.2"/>
    <row r="49687" ht="12.75" hidden="1" customHeight="1" x14ac:dyDescent="0.2"/>
    <row r="49688" ht="12.75" hidden="1" customHeight="1" x14ac:dyDescent="0.2"/>
    <row r="49689" ht="12.75" hidden="1" customHeight="1" x14ac:dyDescent="0.2"/>
    <row r="49690" ht="12.75" hidden="1" customHeight="1" x14ac:dyDescent="0.2"/>
    <row r="49691" ht="12.75" hidden="1" customHeight="1" x14ac:dyDescent="0.2"/>
    <row r="49692" ht="12.75" hidden="1" customHeight="1" x14ac:dyDescent="0.2"/>
    <row r="49693" ht="12.75" hidden="1" customHeight="1" x14ac:dyDescent="0.2"/>
    <row r="49694" ht="12.75" hidden="1" customHeight="1" x14ac:dyDescent="0.2"/>
    <row r="49695" ht="12.75" hidden="1" customHeight="1" x14ac:dyDescent="0.2"/>
    <row r="49696" ht="12.75" hidden="1" customHeight="1" x14ac:dyDescent="0.2"/>
    <row r="49697" ht="12.75" hidden="1" customHeight="1" x14ac:dyDescent="0.2"/>
    <row r="49698" ht="12.75" hidden="1" customHeight="1" x14ac:dyDescent="0.2"/>
    <row r="49699" ht="12.75" hidden="1" customHeight="1" x14ac:dyDescent="0.2"/>
    <row r="49700" ht="12.75" hidden="1" customHeight="1" x14ac:dyDescent="0.2"/>
    <row r="49701" ht="12.75" hidden="1" customHeight="1" x14ac:dyDescent="0.2"/>
    <row r="49702" ht="12.75" hidden="1" customHeight="1" x14ac:dyDescent="0.2"/>
    <row r="49703" ht="12.75" hidden="1" customHeight="1" x14ac:dyDescent="0.2"/>
    <row r="49704" ht="12.75" hidden="1" customHeight="1" x14ac:dyDescent="0.2"/>
    <row r="49705" ht="12.75" hidden="1" customHeight="1" x14ac:dyDescent="0.2"/>
    <row r="49706" ht="12.75" hidden="1" customHeight="1" x14ac:dyDescent="0.2"/>
    <row r="49707" ht="12.75" hidden="1" customHeight="1" x14ac:dyDescent="0.2"/>
    <row r="49708" ht="12.75" hidden="1" customHeight="1" x14ac:dyDescent="0.2"/>
    <row r="49709" ht="12.75" hidden="1" customHeight="1" x14ac:dyDescent="0.2"/>
    <row r="49710" ht="12.75" hidden="1" customHeight="1" x14ac:dyDescent="0.2"/>
    <row r="49711" ht="12.75" hidden="1" customHeight="1" x14ac:dyDescent="0.2"/>
    <row r="49712" ht="12.75" hidden="1" customHeight="1" x14ac:dyDescent="0.2"/>
    <row r="49713" ht="12.75" hidden="1" customHeight="1" x14ac:dyDescent="0.2"/>
    <row r="49714" ht="12.75" hidden="1" customHeight="1" x14ac:dyDescent="0.2"/>
    <row r="49715" ht="12.75" hidden="1" customHeight="1" x14ac:dyDescent="0.2"/>
    <row r="49716" ht="12.75" hidden="1" customHeight="1" x14ac:dyDescent="0.2"/>
    <row r="49717" ht="12.75" hidden="1" customHeight="1" x14ac:dyDescent="0.2"/>
    <row r="49718" ht="12.75" hidden="1" customHeight="1" x14ac:dyDescent="0.2"/>
    <row r="49719" ht="12.75" hidden="1" customHeight="1" x14ac:dyDescent="0.2"/>
    <row r="49720" ht="12.75" hidden="1" customHeight="1" x14ac:dyDescent="0.2"/>
    <row r="49721" ht="12.75" hidden="1" customHeight="1" x14ac:dyDescent="0.2"/>
    <row r="49722" ht="12.75" hidden="1" customHeight="1" x14ac:dyDescent="0.2"/>
    <row r="49723" ht="12.75" hidden="1" customHeight="1" x14ac:dyDescent="0.2"/>
    <row r="49724" ht="12.75" hidden="1" customHeight="1" x14ac:dyDescent="0.2"/>
    <row r="49725" ht="12.75" hidden="1" customHeight="1" x14ac:dyDescent="0.2"/>
    <row r="49726" ht="12.75" hidden="1" customHeight="1" x14ac:dyDescent="0.2"/>
    <row r="49727" ht="12.75" hidden="1" customHeight="1" x14ac:dyDescent="0.2"/>
    <row r="49728" ht="12.75" hidden="1" customHeight="1" x14ac:dyDescent="0.2"/>
    <row r="49729" ht="12.75" hidden="1" customHeight="1" x14ac:dyDescent="0.2"/>
    <row r="49730" ht="12.75" hidden="1" customHeight="1" x14ac:dyDescent="0.2"/>
    <row r="49731" ht="12.75" hidden="1" customHeight="1" x14ac:dyDescent="0.2"/>
    <row r="49732" ht="12.75" hidden="1" customHeight="1" x14ac:dyDescent="0.2"/>
    <row r="49733" ht="12.75" hidden="1" customHeight="1" x14ac:dyDescent="0.2"/>
    <row r="49734" ht="12.75" hidden="1" customHeight="1" x14ac:dyDescent="0.2"/>
    <row r="49735" ht="12.75" hidden="1" customHeight="1" x14ac:dyDescent="0.2"/>
    <row r="49736" ht="12.75" hidden="1" customHeight="1" x14ac:dyDescent="0.2"/>
    <row r="49737" ht="12.75" hidden="1" customHeight="1" x14ac:dyDescent="0.2"/>
    <row r="49738" ht="12.75" hidden="1" customHeight="1" x14ac:dyDescent="0.2"/>
    <row r="49739" ht="12.75" hidden="1" customHeight="1" x14ac:dyDescent="0.2"/>
    <row r="49740" ht="12.75" hidden="1" customHeight="1" x14ac:dyDescent="0.2"/>
    <row r="49741" ht="12.75" hidden="1" customHeight="1" x14ac:dyDescent="0.2"/>
    <row r="49742" ht="12.75" hidden="1" customHeight="1" x14ac:dyDescent="0.2"/>
    <row r="49743" ht="12.75" hidden="1" customHeight="1" x14ac:dyDescent="0.2"/>
    <row r="49744" ht="12.75" hidden="1" customHeight="1" x14ac:dyDescent="0.2"/>
    <row r="49745" ht="12.75" hidden="1" customHeight="1" x14ac:dyDescent="0.2"/>
    <row r="49746" ht="12.75" hidden="1" customHeight="1" x14ac:dyDescent="0.2"/>
    <row r="49747" ht="12.75" hidden="1" customHeight="1" x14ac:dyDescent="0.2"/>
    <row r="49748" ht="12.75" hidden="1" customHeight="1" x14ac:dyDescent="0.2"/>
    <row r="49749" ht="12.75" hidden="1" customHeight="1" x14ac:dyDescent="0.2"/>
    <row r="49750" ht="12.75" hidden="1" customHeight="1" x14ac:dyDescent="0.2"/>
    <row r="49751" ht="12.75" hidden="1" customHeight="1" x14ac:dyDescent="0.2"/>
    <row r="49752" ht="12.75" hidden="1" customHeight="1" x14ac:dyDescent="0.2"/>
    <row r="49753" ht="12.75" hidden="1" customHeight="1" x14ac:dyDescent="0.2"/>
    <row r="49754" ht="12.75" hidden="1" customHeight="1" x14ac:dyDescent="0.2"/>
    <row r="49755" ht="12.75" hidden="1" customHeight="1" x14ac:dyDescent="0.2"/>
    <row r="49756" ht="12.75" hidden="1" customHeight="1" x14ac:dyDescent="0.2"/>
    <row r="49757" ht="12.75" hidden="1" customHeight="1" x14ac:dyDescent="0.2"/>
    <row r="49758" ht="12.75" hidden="1" customHeight="1" x14ac:dyDescent="0.2"/>
    <row r="49759" ht="12.75" hidden="1" customHeight="1" x14ac:dyDescent="0.2"/>
    <row r="49760" ht="12.75" hidden="1" customHeight="1" x14ac:dyDescent="0.2"/>
    <row r="49761" ht="12.75" hidden="1" customHeight="1" x14ac:dyDescent="0.2"/>
    <row r="49762" ht="12.75" hidden="1" customHeight="1" x14ac:dyDescent="0.2"/>
    <row r="49763" ht="12.75" hidden="1" customHeight="1" x14ac:dyDescent="0.2"/>
    <row r="49764" ht="12.75" hidden="1" customHeight="1" x14ac:dyDescent="0.2"/>
    <row r="49765" ht="12.75" hidden="1" customHeight="1" x14ac:dyDescent="0.2"/>
    <row r="49766" ht="12.75" hidden="1" customHeight="1" x14ac:dyDescent="0.2"/>
    <row r="49767" ht="12.75" hidden="1" customHeight="1" x14ac:dyDescent="0.2"/>
    <row r="49768" ht="12.75" hidden="1" customHeight="1" x14ac:dyDescent="0.2"/>
    <row r="49769" ht="12.75" hidden="1" customHeight="1" x14ac:dyDescent="0.2"/>
    <row r="49770" ht="12.75" hidden="1" customHeight="1" x14ac:dyDescent="0.2"/>
    <row r="49771" ht="12.75" hidden="1" customHeight="1" x14ac:dyDescent="0.2"/>
    <row r="49772" ht="12.75" hidden="1" customHeight="1" x14ac:dyDescent="0.2"/>
    <row r="49773" ht="12.75" hidden="1" customHeight="1" x14ac:dyDescent="0.2"/>
    <row r="49774" ht="12.75" hidden="1" customHeight="1" x14ac:dyDescent="0.2"/>
    <row r="49775" ht="12.75" hidden="1" customHeight="1" x14ac:dyDescent="0.2"/>
    <row r="49776" ht="12.75" hidden="1" customHeight="1" x14ac:dyDescent="0.2"/>
    <row r="49777" ht="12.75" hidden="1" customHeight="1" x14ac:dyDescent="0.2"/>
    <row r="49778" ht="12.75" hidden="1" customHeight="1" x14ac:dyDescent="0.2"/>
    <row r="49779" ht="12.75" hidden="1" customHeight="1" x14ac:dyDescent="0.2"/>
    <row r="49780" ht="12.75" hidden="1" customHeight="1" x14ac:dyDescent="0.2"/>
    <row r="49781" ht="12.75" hidden="1" customHeight="1" x14ac:dyDescent="0.2"/>
    <row r="49782" ht="12.75" hidden="1" customHeight="1" x14ac:dyDescent="0.2"/>
    <row r="49783" ht="12.75" hidden="1" customHeight="1" x14ac:dyDescent="0.2"/>
    <row r="49784" ht="12.75" hidden="1" customHeight="1" x14ac:dyDescent="0.2"/>
    <row r="49785" ht="12.75" hidden="1" customHeight="1" x14ac:dyDescent="0.2"/>
    <row r="49786" ht="12.75" hidden="1" customHeight="1" x14ac:dyDescent="0.2"/>
    <row r="49787" ht="12.75" hidden="1" customHeight="1" x14ac:dyDescent="0.2"/>
    <row r="49788" ht="12.75" hidden="1" customHeight="1" x14ac:dyDescent="0.2"/>
    <row r="49789" ht="12.75" hidden="1" customHeight="1" x14ac:dyDescent="0.2"/>
    <row r="49790" ht="12.75" hidden="1" customHeight="1" x14ac:dyDescent="0.2"/>
    <row r="49791" ht="12.75" hidden="1" customHeight="1" x14ac:dyDescent="0.2"/>
    <row r="49792" ht="12.75" hidden="1" customHeight="1" x14ac:dyDescent="0.2"/>
    <row r="49793" ht="12.75" hidden="1" customHeight="1" x14ac:dyDescent="0.2"/>
    <row r="49794" ht="12.75" hidden="1" customHeight="1" x14ac:dyDescent="0.2"/>
    <row r="49795" ht="12.75" hidden="1" customHeight="1" x14ac:dyDescent="0.2"/>
    <row r="49796" ht="12.75" hidden="1" customHeight="1" x14ac:dyDescent="0.2"/>
    <row r="49797" ht="12.75" hidden="1" customHeight="1" x14ac:dyDescent="0.2"/>
    <row r="49798" ht="12.75" hidden="1" customHeight="1" x14ac:dyDescent="0.2"/>
    <row r="49799" ht="12.75" hidden="1" customHeight="1" x14ac:dyDescent="0.2"/>
    <row r="49800" ht="12.75" hidden="1" customHeight="1" x14ac:dyDescent="0.2"/>
    <row r="49801" ht="12.75" hidden="1" customHeight="1" x14ac:dyDescent="0.2"/>
    <row r="49802" ht="12.75" hidden="1" customHeight="1" x14ac:dyDescent="0.2"/>
    <row r="49803" ht="12.75" hidden="1" customHeight="1" x14ac:dyDescent="0.2"/>
    <row r="49804" ht="12.75" hidden="1" customHeight="1" x14ac:dyDescent="0.2"/>
    <row r="49805" ht="12.75" hidden="1" customHeight="1" x14ac:dyDescent="0.2"/>
    <row r="49806" ht="12.75" hidden="1" customHeight="1" x14ac:dyDescent="0.2"/>
    <row r="49807" ht="12.75" hidden="1" customHeight="1" x14ac:dyDescent="0.2"/>
    <row r="49808" ht="12.75" hidden="1" customHeight="1" x14ac:dyDescent="0.2"/>
    <row r="49809" ht="12.75" hidden="1" customHeight="1" x14ac:dyDescent="0.2"/>
    <row r="49810" ht="12.75" hidden="1" customHeight="1" x14ac:dyDescent="0.2"/>
    <row r="49811" ht="12.75" hidden="1" customHeight="1" x14ac:dyDescent="0.2"/>
    <row r="49812" ht="12.75" hidden="1" customHeight="1" x14ac:dyDescent="0.2"/>
    <row r="49813" ht="12.75" hidden="1" customHeight="1" x14ac:dyDescent="0.2"/>
    <row r="49814" ht="12.75" hidden="1" customHeight="1" x14ac:dyDescent="0.2"/>
    <row r="49815" ht="12.75" hidden="1" customHeight="1" x14ac:dyDescent="0.2"/>
    <row r="49816" ht="12.75" hidden="1" customHeight="1" x14ac:dyDescent="0.2"/>
    <row r="49817" ht="12.75" hidden="1" customHeight="1" x14ac:dyDescent="0.2"/>
    <row r="49818" ht="12.75" hidden="1" customHeight="1" x14ac:dyDescent="0.2"/>
    <row r="49819" ht="12.75" hidden="1" customHeight="1" x14ac:dyDescent="0.2"/>
    <row r="49820" ht="12.75" hidden="1" customHeight="1" x14ac:dyDescent="0.2"/>
    <row r="49821" ht="12.75" hidden="1" customHeight="1" x14ac:dyDescent="0.2"/>
    <row r="49822" ht="12.75" hidden="1" customHeight="1" x14ac:dyDescent="0.2"/>
    <row r="49823" ht="12.75" hidden="1" customHeight="1" x14ac:dyDescent="0.2"/>
    <row r="49824" ht="12.75" hidden="1" customHeight="1" x14ac:dyDescent="0.2"/>
    <row r="49825" ht="12.75" hidden="1" customHeight="1" x14ac:dyDescent="0.2"/>
    <row r="49826" ht="12.75" hidden="1" customHeight="1" x14ac:dyDescent="0.2"/>
    <row r="49827" ht="12.75" hidden="1" customHeight="1" x14ac:dyDescent="0.2"/>
    <row r="49828" ht="12.75" hidden="1" customHeight="1" x14ac:dyDescent="0.2"/>
    <row r="49829" ht="12.75" hidden="1" customHeight="1" x14ac:dyDescent="0.2"/>
    <row r="49830" ht="12.75" hidden="1" customHeight="1" x14ac:dyDescent="0.2"/>
    <row r="49831" ht="12.75" hidden="1" customHeight="1" x14ac:dyDescent="0.2"/>
    <row r="49832" ht="12.75" hidden="1" customHeight="1" x14ac:dyDescent="0.2"/>
    <row r="49833" ht="12.75" hidden="1" customHeight="1" x14ac:dyDescent="0.2"/>
    <row r="49834" ht="12.75" hidden="1" customHeight="1" x14ac:dyDescent="0.2"/>
    <row r="49835" ht="12.75" hidden="1" customHeight="1" x14ac:dyDescent="0.2"/>
    <row r="49836" ht="12.75" hidden="1" customHeight="1" x14ac:dyDescent="0.2"/>
    <row r="49837" ht="12.75" hidden="1" customHeight="1" x14ac:dyDescent="0.2"/>
    <row r="49838" ht="12.75" hidden="1" customHeight="1" x14ac:dyDescent="0.2"/>
    <row r="49839" ht="12.75" hidden="1" customHeight="1" x14ac:dyDescent="0.2"/>
    <row r="49840" ht="12.75" hidden="1" customHeight="1" x14ac:dyDescent="0.2"/>
    <row r="49841" ht="12.75" hidden="1" customHeight="1" x14ac:dyDescent="0.2"/>
    <row r="49842" ht="12.75" hidden="1" customHeight="1" x14ac:dyDescent="0.2"/>
    <row r="49843" ht="12.75" hidden="1" customHeight="1" x14ac:dyDescent="0.2"/>
    <row r="49844" ht="12.75" hidden="1" customHeight="1" x14ac:dyDescent="0.2"/>
    <row r="49845" ht="12.75" hidden="1" customHeight="1" x14ac:dyDescent="0.2"/>
    <row r="49846" ht="12.75" hidden="1" customHeight="1" x14ac:dyDescent="0.2"/>
    <row r="49847" ht="12.75" hidden="1" customHeight="1" x14ac:dyDescent="0.2"/>
    <row r="49848" ht="12.75" hidden="1" customHeight="1" x14ac:dyDescent="0.2"/>
    <row r="49849" ht="12.75" hidden="1" customHeight="1" x14ac:dyDescent="0.2"/>
    <row r="49850" ht="12.75" hidden="1" customHeight="1" x14ac:dyDescent="0.2"/>
    <row r="49851" ht="12.75" hidden="1" customHeight="1" x14ac:dyDescent="0.2"/>
    <row r="49852" ht="12.75" hidden="1" customHeight="1" x14ac:dyDescent="0.2"/>
    <row r="49853" ht="12.75" hidden="1" customHeight="1" x14ac:dyDescent="0.2"/>
    <row r="49854" ht="12.75" hidden="1" customHeight="1" x14ac:dyDescent="0.2"/>
    <row r="49855" ht="12.75" hidden="1" customHeight="1" x14ac:dyDescent="0.2"/>
    <row r="49856" ht="12.75" hidden="1" customHeight="1" x14ac:dyDescent="0.2"/>
    <row r="49857" ht="12.75" hidden="1" customHeight="1" x14ac:dyDescent="0.2"/>
    <row r="49858" ht="12.75" hidden="1" customHeight="1" x14ac:dyDescent="0.2"/>
    <row r="49859" ht="12.75" hidden="1" customHeight="1" x14ac:dyDescent="0.2"/>
    <row r="49860" ht="12.75" hidden="1" customHeight="1" x14ac:dyDescent="0.2"/>
    <row r="49861" ht="12.75" hidden="1" customHeight="1" x14ac:dyDescent="0.2"/>
    <row r="49862" ht="12.75" hidden="1" customHeight="1" x14ac:dyDescent="0.2"/>
    <row r="49863" ht="12.75" hidden="1" customHeight="1" x14ac:dyDescent="0.2"/>
    <row r="49864" ht="12.75" hidden="1" customHeight="1" x14ac:dyDescent="0.2"/>
    <row r="49865" ht="12.75" hidden="1" customHeight="1" x14ac:dyDescent="0.2"/>
    <row r="49866" ht="12.75" hidden="1" customHeight="1" x14ac:dyDescent="0.2"/>
    <row r="49867" ht="12.75" hidden="1" customHeight="1" x14ac:dyDescent="0.2"/>
    <row r="49868" ht="12.75" hidden="1" customHeight="1" x14ac:dyDescent="0.2"/>
    <row r="49869" ht="12.75" hidden="1" customHeight="1" x14ac:dyDescent="0.2"/>
    <row r="49870" ht="12.75" hidden="1" customHeight="1" x14ac:dyDescent="0.2"/>
    <row r="49871" ht="12.75" hidden="1" customHeight="1" x14ac:dyDescent="0.2"/>
    <row r="49872" ht="12.75" hidden="1" customHeight="1" x14ac:dyDescent="0.2"/>
    <row r="49873" ht="12.75" hidden="1" customHeight="1" x14ac:dyDescent="0.2"/>
    <row r="49874" ht="12.75" hidden="1" customHeight="1" x14ac:dyDescent="0.2"/>
    <row r="49875" ht="12.75" hidden="1" customHeight="1" x14ac:dyDescent="0.2"/>
    <row r="49876" ht="12.75" hidden="1" customHeight="1" x14ac:dyDescent="0.2"/>
    <row r="49877" ht="12.75" hidden="1" customHeight="1" x14ac:dyDescent="0.2"/>
    <row r="49878" ht="12.75" hidden="1" customHeight="1" x14ac:dyDescent="0.2"/>
    <row r="49879" ht="12.75" hidden="1" customHeight="1" x14ac:dyDescent="0.2"/>
    <row r="49880" ht="12.75" hidden="1" customHeight="1" x14ac:dyDescent="0.2"/>
    <row r="49881" ht="12.75" hidden="1" customHeight="1" x14ac:dyDescent="0.2"/>
    <row r="49882" ht="12.75" hidden="1" customHeight="1" x14ac:dyDescent="0.2"/>
    <row r="49883" ht="12.75" hidden="1" customHeight="1" x14ac:dyDescent="0.2"/>
    <row r="49884" ht="12.75" hidden="1" customHeight="1" x14ac:dyDescent="0.2"/>
    <row r="49885" ht="12.75" hidden="1" customHeight="1" x14ac:dyDescent="0.2"/>
    <row r="49886" ht="12.75" hidden="1" customHeight="1" x14ac:dyDescent="0.2"/>
    <row r="49887" ht="12.75" hidden="1" customHeight="1" x14ac:dyDescent="0.2"/>
    <row r="49888" ht="12.75" hidden="1" customHeight="1" x14ac:dyDescent="0.2"/>
    <row r="49889" ht="12.75" hidden="1" customHeight="1" x14ac:dyDescent="0.2"/>
    <row r="49890" ht="12.75" hidden="1" customHeight="1" x14ac:dyDescent="0.2"/>
    <row r="49891" ht="12.75" hidden="1" customHeight="1" x14ac:dyDescent="0.2"/>
    <row r="49892" ht="12.75" hidden="1" customHeight="1" x14ac:dyDescent="0.2"/>
    <row r="49893" ht="12.75" hidden="1" customHeight="1" x14ac:dyDescent="0.2"/>
    <row r="49894" ht="12.75" hidden="1" customHeight="1" x14ac:dyDescent="0.2"/>
    <row r="49895" ht="12.75" hidden="1" customHeight="1" x14ac:dyDescent="0.2"/>
    <row r="49896" ht="12.75" hidden="1" customHeight="1" x14ac:dyDescent="0.2"/>
    <row r="49897" ht="12.75" hidden="1" customHeight="1" x14ac:dyDescent="0.2"/>
    <row r="49898" ht="12.75" hidden="1" customHeight="1" x14ac:dyDescent="0.2"/>
    <row r="49899" ht="12.75" hidden="1" customHeight="1" x14ac:dyDescent="0.2"/>
    <row r="49900" ht="12.75" hidden="1" customHeight="1" x14ac:dyDescent="0.2"/>
    <row r="49901" ht="12.75" hidden="1" customHeight="1" x14ac:dyDescent="0.2"/>
    <row r="49902" ht="12.75" hidden="1" customHeight="1" x14ac:dyDescent="0.2"/>
    <row r="49903" ht="12.75" hidden="1" customHeight="1" x14ac:dyDescent="0.2"/>
    <row r="49904" ht="12.75" hidden="1" customHeight="1" x14ac:dyDescent="0.2"/>
    <row r="49905" ht="12.75" hidden="1" customHeight="1" x14ac:dyDescent="0.2"/>
    <row r="49906" ht="12.75" hidden="1" customHeight="1" x14ac:dyDescent="0.2"/>
    <row r="49907" ht="12.75" hidden="1" customHeight="1" x14ac:dyDescent="0.2"/>
    <row r="49908" ht="12.75" hidden="1" customHeight="1" x14ac:dyDescent="0.2"/>
    <row r="49909" ht="12.75" hidden="1" customHeight="1" x14ac:dyDescent="0.2"/>
    <row r="49910" ht="12.75" hidden="1" customHeight="1" x14ac:dyDescent="0.2"/>
    <row r="49911" ht="12.75" hidden="1" customHeight="1" x14ac:dyDescent="0.2"/>
    <row r="49912" ht="12.75" hidden="1" customHeight="1" x14ac:dyDescent="0.2"/>
    <row r="49913" ht="12.75" hidden="1" customHeight="1" x14ac:dyDescent="0.2"/>
    <row r="49914" ht="12.75" hidden="1" customHeight="1" x14ac:dyDescent="0.2"/>
    <row r="49915" ht="12.75" hidden="1" customHeight="1" x14ac:dyDescent="0.2"/>
    <row r="49916" ht="12.75" hidden="1" customHeight="1" x14ac:dyDescent="0.2"/>
    <row r="49917" ht="12.75" hidden="1" customHeight="1" x14ac:dyDescent="0.2"/>
    <row r="49918" ht="12.75" hidden="1" customHeight="1" x14ac:dyDescent="0.2"/>
    <row r="49919" ht="12.75" hidden="1" customHeight="1" x14ac:dyDescent="0.2"/>
    <row r="49920" ht="12.75" hidden="1" customHeight="1" x14ac:dyDescent="0.2"/>
    <row r="49921" ht="12.75" hidden="1" customHeight="1" x14ac:dyDescent="0.2"/>
    <row r="49922" ht="12.75" hidden="1" customHeight="1" x14ac:dyDescent="0.2"/>
    <row r="49923" ht="12.75" hidden="1" customHeight="1" x14ac:dyDescent="0.2"/>
    <row r="49924" ht="12.75" hidden="1" customHeight="1" x14ac:dyDescent="0.2"/>
    <row r="49925" ht="12.75" hidden="1" customHeight="1" x14ac:dyDescent="0.2"/>
    <row r="49926" ht="12.75" hidden="1" customHeight="1" x14ac:dyDescent="0.2"/>
    <row r="49927" ht="12.75" hidden="1" customHeight="1" x14ac:dyDescent="0.2"/>
    <row r="49928" ht="12.75" hidden="1" customHeight="1" x14ac:dyDescent="0.2"/>
    <row r="49929" ht="12.75" hidden="1" customHeight="1" x14ac:dyDescent="0.2"/>
    <row r="49930" ht="12.75" hidden="1" customHeight="1" x14ac:dyDescent="0.2"/>
    <row r="49931" ht="12.75" hidden="1" customHeight="1" x14ac:dyDescent="0.2"/>
    <row r="49932" ht="12.75" hidden="1" customHeight="1" x14ac:dyDescent="0.2"/>
    <row r="49933" ht="12.75" hidden="1" customHeight="1" x14ac:dyDescent="0.2"/>
    <row r="49934" ht="12.75" hidden="1" customHeight="1" x14ac:dyDescent="0.2"/>
    <row r="49935" ht="12.75" hidden="1" customHeight="1" x14ac:dyDescent="0.2"/>
    <row r="49936" ht="12.75" hidden="1" customHeight="1" x14ac:dyDescent="0.2"/>
    <row r="49937" ht="12.75" hidden="1" customHeight="1" x14ac:dyDescent="0.2"/>
    <row r="49938" ht="12.75" hidden="1" customHeight="1" x14ac:dyDescent="0.2"/>
    <row r="49939" ht="12.75" hidden="1" customHeight="1" x14ac:dyDescent="0.2"/>
    <row r="49940" ht="12.75" hidden="1" customHeight="1" x14ac:dyDescent="0.2"/>
    <row r="49941" ht="12.75" hidden="1" customHeight="1" x14ac:dyDescent="0.2"/>
    <row r="49942" ht="12.75" hidden="1" customHeight="1" x14ac:dyDescent="0.2"/>
    <row r="49943" ht="12.75" hidden="1" customHeight="1" x14ac:dyDescent="0.2"/>
    <row r="49944" ht="12.75" hidden="1" customHeight="1" x14ac:dyDescent="0.2"/>
    <row r="49945" ht="12.75" hidden="1" customHeight="1" x14ac:dyDescent="0.2"/>
    <row r="49946" ht="12.75" hidden="1" customHeight="1" x14ac:dyDescent="0.2"/>
    <row r="49947" ht="12.75" hidden="1" customHeight="1" x14ac:dyDescent="0.2"/>
    <row r="49948" ht="12.75" hidden="1" customHeight="1" x14ac:dyDescent="0.2"/>
    <row r="49949" ht="12.75" hidden="1" customHeight="1" x14ac:dyDescent="0.2"/>
    <row r="49950" ht="12.75" hidden="1" customHeight="1" x14ac:dyDescent="0.2"/>
    <row r="49951" ht="12.75" hidden="1" customHeight="1" x14ac:dyDescent="0.2"/>
    <row r="49952" ht="12.75" hidden="1" customHeight="1" x14ac:dyDescent="0.2"/>
    <row r="49953" ht="12.75" hidden="1" customHeight="1" x14ac:dyDescent="0.2"/>
    <row r="49954" ht="12.75" hidden="1" customHeight="1" x14ac:dyDescent="0.2"/>
    <row r="49955" ht="12.75" hidden="1" customHeight="1" x14ac:dyDescent="0.2"/>
    <row r="49956" ht="12.75" hidden="1" customHeight="1" x14ac:dyDescent="0.2"/>
    <row r="49957" ht="12.75" hidden="1" customHeight="1" x14ac:dyDescent="0.2"/>
    <row r="49958" ht="12.75" hidden="1" customHeight="1" x14ac:dyDescent="0.2"/>
    <row r="49959" ht="12.75" hidden="1" customHeight="1" x14ac:dyDescent="0.2"/>
    <row r="49960" ht="12.75" hidden="1" customHeight="1" x14ac:dyDescent="0.2"/>
    <row r="49961" ht="12.75" hidden="1" customHeight="1" x14ac:dyDescent="0.2"/>
    <row r="49962" ht="12.75" hidden="1" customHeight="1" x14ac:dyDescent="0.2"/>
    <row r="49963" ht="12.75" hidden="1" customHeight="1" x14ac:dyDescent="0.2"/>
    <row r="49964" ht="12.75" hidden="1" customHeight="1" x14ac:dyDescent="0.2"/>
    <row r="49965" ht="12.75" hidden="1" customHeight="1" x14ac:dyDescent="0.2"/>
    <row r="49966" ht="12.75" hidden="1" customHeight="1" x14ac:dyDescent="0.2"/>
    <row r="49967" ht="12.75" hidden="1" customHeight="1" x14ac:dyDescent="0.2"/>
    <row r="49968" ht="12.75" hidden="1" customHeight="1" x14ac:dyDescent="0.2"/>
    <row r="49969" ht="12.75" hidden="1" customHeight="1" x14ac:dyDescent="0.2"/>
    <row r="49970" ht="12.75" hidden="1" customHeight="1" x14ac:dyDescent="0.2"/>
    <row r="49971" ht="12.75" hidden="1" customHeight="1" x14ac:dyDescent="0.2"/>
    <row r="49972" ht="12.75" hidden="1" customHeight="1" x14ac:dyDescent="0.2"/>
    <row r="49973" ht="12.75" hidden="1" customHeight="1" x14ac:dyDescent="0.2"/>
    <row r="49974" ht="12.75" hidden="1" customHeight="1" x14ac:dyDescent="0.2"/>
    <row r="49975" ht="12.75" hidden="1" customHeight="1" x14ac:dyDescent="0.2"/>
    <row r="49976" ht="12.75" hidden="1" customHeight="1" x14ac:dyDescent="0.2"/>
    <row r="49977" ht="12.75" hidden="1" customHeight="1" x14ac:dyDescent="0.2"/>
    <row r="49978" ht="12.75" hidden="1" customHeight="1" x14ac:dyDescent="0.2"/>
    <row r="49979" ht="12.75" hidden="1" customHeight="1" x14ac:dyDescent="0.2"/>
    <row r="49980" ht="12.75" hidden="1" customHeight="1" x14ac:dyDescent="0.2"/>
    <row r="49981" ht="12.75" hidden="1" customHeight="1" x14ac:dyDescent="0.2"/>
    <row r="49982" ht="12.75" hidden="1" customHeight="1" x14ac:dyDescent="0.2"/>
    <row r="49983" ht="12.75" hidden="1" customHeight="1" x14ac:dyDescent="0.2"/>
    <row r="49984" ht="12.75" hidden="1" customHeight="1" x14ac:dyDescent="0.2"/>
    <row r="49985" ht="12.75" hidden="1" customHeight="1" x14ac:dyDescent="0.2"/>
    <row r="49986" ht="12.75" hidden="1" customHeight="1" x14ac:dyDescent="0.2"/>
    <row r="49987" ht="12.75" hidden="1" customHeight="1" x14ac:dyDescent="0.2"/>
    <row r="49988" ht="12.75" hidden="1" customHeight="1" x14ac:dyDescent="0.2"/>
    <row r="49989" ht="12.75" hidden="1" customHeight="1" x14ac:dyDescent="0.2"/>
    <row r="49990" ht="12.75" hidden="1" customHeight="1" x14ac:dyDescent="0.2"/>
    <row r="49991" ht="12.75" hidden="1" customHeight="1" x14ac:dyDescent="0.2"/>
    <row r="49992" ht="12.75" hidden="1" customHeight="1" x14ac:dyDescent="0.2"/>
    <row r="49993" ht="12.75" hidden="1" customHeight="1" x14ac:dyDescent="0.2"/>
    <row r="49994" ht="12.75" hidden="1" customHeight="1" x14ac:dyDescent="0.2"/>
    <row r="49995" ht="12.75" hidden="1" customHeight="1" x14ac:dyDescent="0.2"/>
    <row r="49996" ht="12.75" hidden="1" customHeight="1" x14ac:dyDescent="0.2"/>
    <row r="49997" ht="12.75" hidden="1" customHeight="1" x14ac:dyDescent="0.2"/>
    <row r="49998" ht="12.75" hidden="1" customHeight="1" x14ac:dyDescent="0.2"/>
    <row r="49999" ht="12.75" hidden="1" customHeight="1" x14ac:dyDescent="0.2"/>
    <row r="50000" ht="12.75" hidden="1" customHeight="1" x14ac:dyDescent="0.2"/>
    <row r="50001" ht="12.75" hidden="1" customHeight="1" x14ac:dyDescent="0.2"/>
    <row r="50002" ht="12.75" hidden="1" customHeight="1" x14ac:dyDescent="0.2"/>
    <row r="50003" ht="12.75" hidden="1" customHeight="1" x14ac:dyDescent="0.2"/>
    <row r="50004" ht="12.75" hidden="1" customHeight="1" x14ac:dyDescent="0.2"/>
    <row r="50005" ht="12.75" hidden="1" customHeight="1" x14ac:dyDescent="0.2"/>
    <row r="50006" ht="12.75" hidden="1" customHeight="1" x14ac:dyDescent="0.2"/>
    <row r="50007" ht="12.75" hidden="1" customHeight="1" x14ac:dyDescent="0.2"/>
    <row r="50008" ht="12.75" hidden="1" customHeight="1" x14ac:dyDescent="0.2"/>
    <row r="50009" ht="12.75" hidden="1" customHeight="1" x14ac:dyDescent="0.2"/>
    <row r="50010" ht="12.75" hidden="1" customHeight="1" x14ac:dyDescent="0.2"/>
    <row r="50011" ht="12.75" hidden="1" customHeight="1" x14ac:dyDescent="0.2"/>
    <row r="50012" ht="12.75" hidden="1" customHeight="1" x14ac:dyDescent="0.2"/>
    <row r="50013" ht="12.75" hidden="1" customHeight="1" x14ac:dyDescent="0.2"/>
    <row r="50014" ht="12.75" hidden="1" customHeight="1" x14ac:dyDescent="0.2"/>
    <row r="50015" ht="12.75" hidden="1" customHeight="1" x14ac:dyDescent="0.2"/>
    <row r="50016" ht="12.75" hidden="1" customHeight="1" x14ac:dyDescent="0.2"/>
    <row r="50017" ht="12.75" hidden="1" customHeight="1" x14ac:dyDescent="0.2"/>
    <row r="50018" ht="12.75" hidden="1" customHeight="1" x14ac:dyDescent="0.2"/>
    <row r="50019" ht="12.75" hidden="1" customHeight="1" x14ac:dyDescent="0.2"/>
    <row r="50020" ht="12.75" hidden="1" customHeight="1" x14ac:dyDescent="0.2"/>
    <row r="50021" ht="12.75" hidden="1" customHeight="1" x14ac:dyDescent="0.2"/>
    <row r="50022" ht="12.75" hidden="1" customHeight="1" x14ac:dyDescent="0.2"/>
    <row r="50023" ht="12.75" hidden="1" customHeight="1" x14ac:dyDescent="0.2"/>
    <row r="50024" ht="12.75" hidden="1" customHeight="1" x14ac:dyDescent="0.2"/>
    <row r="50025" ht="12.75" hidden="1" customHeight="1" x14ac:dyDescent="0.2"/>
    <row r="50026" ht="12.75" hidden="1" customHeight="1" x14ac:dyDescent="0.2"/>
    <row r="50027" ht="12.75" hidden="1" customHeight="1" x14ac:dyDescent="0.2"/>
    <row r="50028" ht="12.75" hidden="1" customHeight="1" x14ac:dyDescent="0.2"/>
    <row r="50029" ht="12.75" hidden="1" customHeight="1" x14ac:dyDescent="0.2"/>
    <row r="50030" ht="12.75" hidden="1" customHeight="1" x14ac:dyDescent="0.2"/>
    <row r="50031" ht="12.75" hidden="1" customHeight="1" x14ac:dyDescent="0.2"/>
    <row r="50032" ht="12.75" hidden="1" customHeight="1" x14ac:dyDescent="0.2"/>
    <row r="50033" ht="12.75" hidden="1" customHeight="1" x14ac:dyDescent="0.2"/>
    <row r="50034" ht="12.75" hidden="1" customHeight="1" x14ac:dyDescent="0.2"/>
    <row r="50035" ht="12.75" hidden="1" customHeight="1" x14ac:dyDescent="0.2"/>
    <row r="50036" ht="12.75" hidden="1" customHeight="1" x14ac:dyDescent="0.2"/>
    <row r="50037" ht="12.75" hidden="1" customHeight="1" x14ac:dyDescent="0.2"/>
    <row r="50038" ht="12.75" hidden="1" customHeight="1" x14ac:dyDescent="0.2"/>
    <row r="50039" ht="12.75" hidden="1" customHeight="1" x14ac:dyDescent="0.2"/>
    <row r="50040" ht="12.75" hidden="1" customHeight="1" x14ac:dyDescent="0.2"/>
    <row r="50041" ht="12.75" hidden="1" customHeight="1" x14ac:dyDescent="0.2"/>
    <row r="50042" ht="12.75" hidden="1" customHeight="1" x14ac:dyDescent="0.2"/>
    <row r="50043" ht="12.75" hidden="1" customHeight="1" x14ac:dyDescent="0.2"/>
    <row r="50044" ht="12.75" hidden="1" customHeight="1" x14ac:dyDescent="0.2"/>
    <row r="50045" ht="12.75" hidden="1" customHeight="1" x14ac:dyDescent="0.2"/>
    <row r="50046" ht="12.75" hidden="1" customHeight="1" x14ac:dyDescent="0.2"/>
    <row r="50047" ht="12.75" hidden="1" customHeight="1" x14ac:dyDescent="0.2"/>
    <row r="50048" ht="12.75" hidden="1" customHeight="1" x14ac:dyDescent="0.2"/>
    <row r="50049" ht="12.75" hidden="1" customHeight="1" x14ac:dyDescent="0.2"/>
    <row r="50050" ht="12.75" hidden="1" customHeight="1" x14ac:dyDescent="0.2"/>
    <row r="50051" ht="12.75" hidden="1" customHeight="1" x14ac:dyDescent="0.2"/>
    <row r="50052" ht="12.75" hidden="1" customHeight="1" x14ac:dyDescent="0.2"/>
    <row r="50053" ht="12.75" hidden="1" customHeight="1" x14ac:dyDescent="0.2"/>
    <row r="50054" ht="12.75" hidden="1" customHeight="1" x14ac:dyDescent="0.2"/>
    <row r="50055" ht="12.75" hidden="1" customHeight="1" x14ac:dyDescent="0.2"/>
    <row r="50056" ht="12.75" hidden="1" customHeight="1" x14ac:dyDescent="0.2"/>
    <row r="50057" ht="12.75" hidden="1" customHeight="1" x14ac:dyDescent="0.2"/>
    <row r="50058" ht="12.75" hidden="1" customHeight="1" x14ac:dyDescent="0.2"/>
    <row r="50059" ht="12.75" hidden="1" customHeight="1" x14ac:dyDescent="0.2"/>
    <row r="50060" ht="12.75" hidden="1" customHeight="1" x14ac:dyDescent="0.2"/>
    <row r="50061" ht="12.75" hidden="1" customHeight="1" x14ac:dyDescent="0.2"/>
    <row r="50062" ht="12.75" hidden="1" customHeight="1" x14ac:dyDescent="0.2"/>
    <row r="50063" ht="12.75" hidden="1" customHeight="1" x14ac:dyDescent="0.2"/>
    <row r="50064" ht="12.75" hidden="1" customHeight="1" x14ac:dyDescent="0.2"/>
    <row r="50065" ht="12.75" hidden="1" customHeight="1" x14ac:dyDescent="0.2"/>
    <row r="50066" ht="12.75" hidden="1" customHeight="1" x14ac:dyDescent="0.2"/>
    <row r="50067" ht="12.75" hidden="1" customHeight="1" x14ac:dyDescent="0.2"/>
    <row r="50068" ht="12.75" hidden="1" customHeight="1" x14ac:dyDescent="0.2"/>
    <row r="50069" ht="12.75" hidden="1" customHeight="1" x14ac:dyDescent="0.2"/>
    <row r="50070" ht="12.75" hidden="1" customHeight="1" x14ac:dyDescent="0.2"/>
    <row r="50071" ht="12.75" hidden="1" customHeight="1" x14ac:dyDescent="0.2"/>
    <row r="50072" ht="12.75" hidden="1" customHeight="1" x14ac:dyDescent="0.2"/>
    <row r="50073" ht="12.75" hidden="1" customHeight="1" x14ac:dyDescent="0.2"/>
    <row r="50074" ht="12.75" hidden="1" customHeight="1" x14ac:dyDescent="0.2"/>
    <row r="50075" ht="12.75" hidden="1" customHeight="1" x14ac:dyDescent="0.2"/>
    <row r="50076" ht="12.75" hidden="1" customHeight="1" x14ac:dyDescent="0.2"/>
    <row r="50077" ht="12.75" hidden="1" customHeight="1" x14ac:dyDescent="0.2"/>
    <row r="50078" ht="12.75" hidden="1" customHeight="1" x14ac:dyDescent="0.2"/>
    <row r="50079" ht="12.75" hidden="1" customHeight="1" x14ac:dyDescent="0.2"/>
    <row r="50080" ht="12.75" hidden="1" customHeight="1" x14ac:dyDescent="0.2"/>
    <row r="50081" ht="12.75" hidden="1" customHeight="1" x14ac:dyDescent="0.2"/>
    <row r="50082" ht="12.75" hidden="1" customHeight="1" x14ac:dyDescent="0.2"/>
    <row r="50083" ht="12.75" hidden="1" customHeight="1" x14ac:dyDescent="0.2"/>
    <row r="50084" ht="12.75" hidden="1" customHeight="1" x14ac:dyDescent="0.2"/>
    <row r="50085" ht="12.75" hidden="1" customHeight="1" x14ac:dyDescent="0.2"/>
    <row r="50086" ht="12.75" hidden="1" customHeight="1" x14ac:dyDescent="0.2"/>
    <row r="50087" ht="12.75" hidden="1" customHeight="1" x14ac:dyDescent="0.2"/>
    <row r="50088" ht="12.75" hidden="1" customHeight="1" x14ac:dyDescent="0.2"/>
    <row r="50089" ht="12.75" hidden="1" customHeight="1" x14ac:dyDescent="0.2"/>
    <row r="50090" ht="12.75" hidden="1" customHeight="1" x14ac:dyDescent="0.2"/>
    <row r="50091" ht="12.75" hidden="1" customHeight="1" x14ac:dyDescent="0.2"/>
    <row r="50092" ht="12.75" hidden="1" customHeight="1" x14ac:dyDescent="0.2"/>
    <row r="50093" ht="12.75" hidden="1" customHeight="1" x14ac:dyDescent="0.2"/>
    <row r="50094" ht="12.75" hidden="1" customHeight="1" x14ac:dyDescent="0.2"/>
    <row r="50095" ht="12.75" hidden="1" customHeight="1" x14ac:dyDescent="0.2"/>
    <row r="50096" ht="12.75" hidden="1" customHeight="1" x14ac:dyDescent="0.2"/>
    <row r="50097" ht="12.75" hidden="1" customHeight="1" x14ac:dyDescent="0.2"/>
    <row r="50098" ht="12.75" hidden="1" customHeight="1" x14ac:dyDescent="0.2"/>
    <row r="50099" ht="12.75" hidden="1" customHeight="1" x14ac:dyDescent="0.2"/>
    <row r="50100" ht="12.75" hidden="1" customHeight="1" x14ac:dyDescent="0.2"/>
    <row r="50101" ht="12.75" hidden="1" customHeight="1" x14ac:dyDescent="0.2"/>
    <row r="50102" ht="12.75" hidden="1" customHeight="1" x14ac:dyDescent="0.2"/>
    <row r="50103" ht="12.75" hidden="1" customHeight="1" x14ac:dyDescent="0.2"/>
    <row r="50104" ht="12.75" hidden="1" customHeight="1" x14ac:dyDescent="0.2"/>
    <row r="50105" ht="12.75" hidden="1" customHeight="1" x14ac:dyDescent="0.2"/>
    <row r="50106" ht="12.75" hidden="1" customHeight="1" x14ac:dyDescent="0.2"/>
    <row r="50107" ht="12.75" hidden="1" customHeight="1" x14ac:dyDescent="0.2"/>
    <row r="50108" ht="12.75" hidden="1" customHeight="1" x14ac:dyDescent="0.2"/>
    <row r="50109" ht="12.75" hidden="1" customHeight="1" x14ac:dyDescent="0.2"/>
    <row r="50110" ht="12.75" hidden="1" customHeight="1" x14ac:dyDescent="0.2"/>
    <row r="50111" ht="12.75" hidden="1" customHeight="1" x14ac:dyDescent="0.2"/>
    <row r="50112" ht="12.75" hidden="1" customHeight="1" x14ac:dyDescent="0.2"/>
    <row r="50113" ht="12.75" hidden="1" customHeight="1" x14ac:dyDescent="0.2"/>
    <row r="50114" ht="12.75" hidden="1" customHeight="1" x14ac:dyDescent="0.2"/>
    <row r="50115" ht="12.75" hidden="1" customHeight="1" x14ac:dyDescent="0.2"/>
    <row r="50116" ht="12.75" hidden="1" customHeight="1" x14ac:dyDescent="0.2"/>
    <row r="50117" ht="12.75" hidden="1" customHeight="1" x14ac:dyDescent="0.2"/>
    <row r="50118" ht="12.75" hidden="1" customHeight="1" x14ac:dyDescent="0.2"/>
    <row r="50119" ht="12.75" hidden="1" customHeight="1" x14ac:dyDescent="0.2"/>
    <row r="50120" ht="12.75" hidden="1" customHeight="1" x14ac:dyDescent="0.2"/>
    <row r="50121" ht="12.75" hidden="1" customHeight="1" x14ac:dyDescent="0.2"/>
    <row r="50122" ht="12.75" hidden="1" customHeight="1" x14ac:dyDescent="0.2"/>
    <row r="50123" ht="12.75" hidden="1" customHeight="1" x14ac:dyDescent="0.2"/>
    <row r="50124" ht="12.75" hidden="1" customHeight="1" x14ac:dyDescent="0.2"/>
    <row r="50125" ht="12.75" hidden="1" customHeight="1" x14ac:dyDescent="0.2"/>
    <row r="50126" ht="12.75" hidden="1" customHeight="1" x14ac:dyDescent="0.2"/>
    <row r="50127" ht="12.75" hidden="1" customHeight="1" x14ac:dyDescent="0.2"/>
    <row r="50128" ht="12.75" hidden="1" customHeight="1" x14ac:dyDescent="0.2"/>
    <row r="50129" ht="12.75" hidden="1" customHeight="1" x14ac:dyDescent="0.2"/>
    <row r="50130" ht="12.75" hidden="1" customHeight="1" x14ac:dyDescent="0.2"/>
    <row r="50131" ht="12.75" hidden="1" customHeight="1" x14ac:dyDescent="0.2"/>
    <row r="50132" ht="12.75" hidden="1" customHeight="1" x14ac:dyDescent="0.2"/>
    <row r="50133" ht="12.75" hidden="1" customHeight="1" x14ac:dyDescent="0.2"/>
    <row r="50134" ht="12.75" hidden="1" customHeight="1" x14ac:dyDescent="0.2"/>
    <row r="50135" ht="12.75" hidden="1" customHeight="1" x14ac:dyDescent="0.2"/>
    <row r="50136" ht="12.75" hidden="1" customHeight="1" x14ac:dyDescent="0.2"/>
    <row r="50137" ht="12.75" hidden="1" customHeight="1" x14ac:dyDescent="0.2"/>
    <row r="50138" ht="12.75" hidden="1" customHeight="1" x14ac:dyDescent="0.2"/>
    <row r="50139" ht="12.75" hidden="1" customHeight="1" x14ac:dyDescent="0.2"/>
    <row r="50140" ht="12.75" hidden="1" customHeight="1" x14ac:dyDescent="0.2"/>
    <row r="50141" ht="12.75" hidden="1" customHeight="1" x14ac:dyDescent="0.2"/>
    <row r="50142" ht="12.75" hidden="1" customHeight="1" x14ac:dyDescent="0.2"/>
    <row r="50143" ht="12.75" hidden="1" customHeight="1" x14ac:dyDescent="0.2"/>
    <row r="50144" ht="12.75" hidden="1" customHeight="1" x14ac:dyDescent="0.2"/>
    <row r="50145" ht="12.75" hidden="1" customHeight="1" x14ac:dyDescent="0.2"/>
    <row r="50146" ht="12.75" hidden="1" customHeight="1" x14ac:dyDescent="0.2"/>
    <row r="50147" ht="12.75" hidden="1" customHeight="1" x14ac:dyDescent="0.2"/>
    <row r="50148" ht="12.75" hidden="1" customHeight="1" x14ac:dyDescent="0.2"/>
    <row r="50149" ht="12.75" hidden="1" customHeight="1" x14ac:dyDescent="0.2"/>
    <row r="50150" ht="12.75" hidden="1" customHeight="1" x14ac:dyDescent="0.2"/>
    <row r="50151" ht="12.75" hidden="1" customHeight="1" x14ac:dyDescent="0.2"/>
    <row r="50152" ht="12.75" hidden="1" customHeight="1" x14ac:dyDescent="0.2"/>
    <row r="50153" ht="12.75" hidden="1" customHeight="1" x14ac:dyDescent="0.2"/>
    <row r="50154" ht="12.75" hidden="1" customHeight="1" x14ac:dyDescent="0.2"/>
    <row r="50155" ht="12.75" hidden="1" customHeight="1" x14ac:dyDescent="0.2"/>
    <row r="50156" ht="12.75" hidden="1" customHeight="1" x14ac:dyDescent="0.2"/>
    <row r="50157" ht="12.75" hidden="1" customHeight="1" x14ac:dyDescent="0.2"/>
    <row r="50158" ht="12.75" hidden="1" customHeight="1" x14ac:dyDescent="0.2"/>
    <row r="50159" ht="12.75" hidden="1" customHeight="1" x14ac:dyDescent="0.2"/>
    <row r="50160" ht="12.75" hidden="1" customHeight="1" x14ac:dyDescent="0.2"/>
    <row r="50161" ht="12.75" hidden="1" customHeight="1" x14ac:dyDescent="0.2"/>
    <row r="50162" ht="12.75" hidden="1" customHeight="1" x14ac:dyDescent="0.2"/>
    <row r="50163" ht="12.75" hidden="1" customHeight="1" x14ac:dyDescent="0.2"/>
    <row r="50164" ht="12.75" hidden="1" customHeight="1" x14ac:dyDescent="0.2"/>
    <row r="50165" ht="12.75" hidden="1" customHeight="1" x14ac:dyDescent="0.2"/>
    <row r="50166" ht="12.75" hidden="1" customHeight="1" x14ac:dyDescent="0.2"/>
    <row r="50167" ht="12.75" hidden="1" customHeight="1" x14ac:dyDescent="0.2"/>
    <row r="50168" ht="12.75" hidden="1" customHeight="1" x14ac:dyDescent="0.2"/>
    <row r="50169" ht="12.75" hidden="1" customHeight="1" x14ac:dyDescent="0.2"/>
    <row r="50170" ht="12.75" hidden="1" customHeight="1" x14ac:dyDescent="0.2"/>
    <row r="50171" ht="12.75" hidden="1" customHeight="1" x14ac:dyDescent="0.2"/>
    <row r="50172" ht="12.75" hidden="1" customHeight="1" x14ac:dyDescent="0.2"/>
    <row r="50173" ht="12.75" hidden="1" customHeight="1" x14ac:dyDescent="0.2"/>
    <row r="50174" ht="12.75" hidden="1" customHeight="1" x14ac:dyDescent="0.2"/>
    <row r="50175" ht="12.75" hidden="1" customHeight="1" x14ac:dyDescent="0.2"/>
    <row r="50176" ht="12.75" hidden="1" customHeight="1" x14ac:dyDescent="0.2"/>
    <row r="50177" ht="12.75" hidden="1" customHeight="1" x14ac:dyDescent="0.2"/>
    <row r="50178" ht="12.75" hidden="1" customHeight="1" x14ac:dyDescent="0.2"/>
    <row r="50179" ht="12.75" hidden="1" customHeight="1" x14ac:dyDescent="0.2"/>
    <row r="50180" ht="12.75" hidden="1" customHeight="1" x14ac:dyDescent="0.2"/>
    <row r="50181" ht="12.75" hidden="1" customHeight="1" x14ac:dyDescent="0.2"/>
    <row r="50182" ht="12.75" hidden="1" customHeight="1" x14ac:dyDescent="0.2"/>
    <row r="50183" ht="12.75" hidden="1" customHeight="1" x14ac:dyDescent="0.2"/>
    <row r="50184" ht="12.75" hidden="1" customHeight="1" x14ac:dyDescent="0.2"/>
    <row r="50185" ht="12.75" hidden="1" customHeight="1" x14ac:dyDescent="0.2"/>
    <row r="50186" ht="12.75" hidden="1" customHeight="1" x14ac:dyDescent="0.2"/>
    <row r="50187" ht="12.75" hidden="1" customHeight="1" x14ac:dyDescent="0.2"/>
    <row r="50188" ht="12.75" hidden="1" customHeight="1" x14ac:dyDescent="0.2"/>
    <row r="50189" ht="12.75" hidden="1" customHeight="1" x14ac:dyDescent="0.2"/>
    <row r="50190" ht="12.75" hidden="1" customHeight="1" x14ac:dyDescent="0.2"/>
    <row r="50191" ht="12.75" hidden="1" customHeight="1" x14ac:dyDescent="0.2"/>
    <row r="50192" ht="12.75" hidden="1" customHeight="1" x14ac:dyDescent="0.2"/>
    <row r="50193" ht="12.75" hidden="1" customHeight="1" x14ac:dyDescent="0.2"/>
    <row r="50194" ht="12.75" hidden="1" customHeight="1" x14ac:dyDescent="0.2"/>
    <row r="50195" ht="12.75" hidden="1" customHeight="1" x14ac:dyDescent="0.2"/>
    <row r="50196" ht="12.75" hidden="1" customHeight="1" x14ac:dyDescent="0.2"/>
    <row r="50197" ht="12.75" hidden="1" customHeight="1" x14ac:dyDescent="0.2"/>
    <row r="50198" ht="12.75" hidden="1" customHeight="1" x14ac:dyDescent="0.2"/>
    <row r="50199" ht="12.75" hidden="1" customHeight="1" x14ac:dyDescent="0.2"/>
    <row r="50200" ht="12.75" hidden="1" customHeight="1" x14ac:dyDescent="0.2"/>
    <row r="50201" ht="12.75" hidden="1" customHeight="1" x14ac:dyDescent="0.2"/>
    <row r="50202" ht="12.75" hidden="1" customHeight="1" x14ac:dyDescent="0.2"/>
    <row r="50203" ht="12.75" hidden="1" customHeight="1" x14ac:dyDescent="0.2"/>
    <row r="50204" ht="12.75" hidden="1" customHeight="1" x14ac:dyDescent="0.2"/>
    <row r="50205" ht="12.75" hidden="1" customHeight="1" x14ac:dyDescent="0.2"/>
    <row r="50206" ht="12.75" hidden="1" customHeight="1" x14ac:dyDescent="0.2"/>
    <row r="50207" ht="12.75" hidden="1" customHeight="1" x14ac:dyDescent="0.2"/>
    <row r="50208" ht="12.75" hidden="1" customHeight="1" x14ac:dyDescent="0.2"/>
    <row r="50209" ht="12.75" hidden="1" customHeight="1" x14ac:dyDescent="0.2"/>
    <row r="50210" ht="12.75" hidden="1" customHeight="1" x14ac:dyDescent="0.2"/>
    <row r="50211" ht="12.75" hidden="1" customHeight="1" x14ac:dyDescent="0.2"/>
    <row r="50212" ht="12.75" hidden="1" customHeight="1" x14ac:dyDescent="0.2"/>
    <row r="50213" ht="12.75" hidden="1" customHeight="1" x14ac:dyDescent="0.2"/>
    <row r="50214" ht="12.75" hidden="1" customHeight="1" x14ac:dyDescent="0.2"/>
    <row r="50215" ht="12.75" hidden="1" customHeight="1" x14ac:dyDescent="0.2"/>
    <row r="50216" ht="12.75" hidden="1" customHeight="1" x14ac:dyDescent="0.2"/>
    <row r="50217" ht="12.75" hidden="1" customHeight="1" x14ac:dyDescent="0.2"/>
    <row r="50218" ht="12.75" hidden="1" customHeight="1" x14ac:dyDescent="0.2"/>
    <row r="50219" ht="12.75" hidden="1" customHeight="1" x14ac:dyDescent="0.2"/>
    <row r="50220" ht="12.75" hidden="1" customHeight="1" x14ac:dyDescent="0.2"/>
    <row r="50221" ht="12.75" hidden="1" customHeight="1" x14ac:dyDescent="0.2"/>
    <row r="50222" ht="12.75" hidden="1" customHeight="1" x14ac:dyDescent="0.2"/>
    <row r="50223" ht="12.75" hidden="1" customHeight="1" x14ac:dyDescent="0.2"/>
    <row r="50224" ht="12.75" hidden="1" customHeight="1" x14ac:dyDescent="0.2"/>
    <row r="50225" ht="12.75" hidden="1" customHeight="1" x14ac:dyDescent="0.2"/>
    <row r="50226" ht="12.75" hidden="1" customHeight="1" x14ac:dyDescent="0.2"/>
    <row r="50227" ht="12.75" hidden="1" customHeight="1" x14ac:dyDescent="0.2"/>
    <row r="50228" ht="12.75" hidden="1" customHeight="1" x14ac:dyDescent="0.2"/>
    <row r="50229" ht="12.75" hidden="1" customHeight="1" x14ac:dyDescent="0.2"/>
    <row r="50230" ht="12.75" hidden="1" customHeight="1" x14ac:dyDescent="0.2"/>
    <row r="50231" ht="12.75" hidden="1" customHeight="1" x14ac:dyDescent="0.2"/>
    <row r="50232" ht="12.75" hidden="1" customHeight="1" x14ac:dyDescent="0.2"/>
    <row r="50233" ht="12.75" hidden="1" customHeight="1" x14ac:dyDescent="0.2"/>
    <row r="50234" ht="12.75" hidden="1" customHeight="1" x14ac:dyDescent="0.2"/>
    <row r="50235" ht="12.75" hidden="1" customHeight="1" x14ac:dyDescent="0.2"/>
    <row r="50236" ht="12.75" hidden="1" customHeight="1" x14ac:dyDescent="0.2"/>
    <row r="50237" ht="12.75" hidden="1" customHeight="1" x14ac:dyDescent="0.2"/>
    <row r="50238" ht="12.75" hidden="1" customHeight="1" x14ac:dyDescent="0.2"/>
    <row r="50239" ht="12.75" hidden="1" customHeight="1" x14ac:dyDescent="0.2"/>
    <row r="50240" ht="12.75" hidden="1" customHeight="1" x14ac:dyDescent="0.2"/>
    <row r="50241" ht="12.75" hidden="1" customHeight="1" x14ac:dyDescent="0.2"/>
    <row r="50242" ht="12.75" hidden="1" customHeight="1" x14ac:dyDescent="0.2"/>
    <row r="50243" ht="12.75" hidden="1" customHeight="1" x14ac:dyDescent="0.2"/>
    <row r="50244" ht="12.75" hidden="1" customHeight="1" x14ac:dyDescent="0.2"/>
    <row r="50245" ht="12.75" hidden="1" customHeight="1" x14ac:dyDescent="0.2"/>
    <row r="50246" ht="12.75" hidden="1" customHeight="1" x14ac:dyDescent="0.2"/>
    <row r="50247" ht="12.75" hidden="1" customHeight="1" x14ac:dyDescent="0.2"/>
    <row r="50248" ht="12.75" hidden="1" customHeight="1" x14ac:dyDescent="0.2"/>
    <row r="50249" ht="12.75" hidden="1" customHeight="1" x14ac:dyDescent="0.2"/>
    <row r="50250" ht="12.75" hidden="1" customHeight="1" x14ac:dyDescent="0.2"/>
    <row r="50251" ht="12.75" hidden="1" customHeight="1" x14ac:dyDescent="0.2"/>
    <row r="50252" ht="12.75" hidden="1" customHeight="1" x14ac:dyDescent="0.2"/>
    <row r="50253" ht="12.75" hidden="1" customHeight="1" x14ac:dyDescent="0.2"/>
    <row r="50254" ht="12.75" hidden="1" customHeight="1" x14ac:dyDescent="0.2"/>
    <row r="50255" ht="12.75" hidden="1" customHeight="1" x14ac:dyDescent="0.2"/>
    <row r="50256" ht="12.75" hidden="1" customHeight="1" x14ac:dyDescent="0.2"/>
    <row r="50257" ht="12.75" hidden="1" customHeight="1" x14ac:dyDescent="0.2"/>
    <row r="50258" ht="12.75" hidden="1" customHeight="1" x14ac:dyDescent="0.2"/>
    <row r="50259" ht="12.75" hidden="1" customHeight="1" x14ac:dyDescent="0.2"/>
    <row r="50260" ht="12.75" hidden="1" customHeight="1" x14ac:dyDescent="0.2"/>
    <row r="50261" ht="12.75" hidden="1" customHeight="1" x14ac:dyDescent="0.2"/>
    <row r="50262" ht="12.75" hidden="1" customHeight="1" x14ac:dyDescent="0.2"/>
    <row r="50263" ht="12.75" hidden="1" customHeight="1" x14ac:dyDescent="0.2"/>
    <row r="50264" ht="12.75" hidden="1" customHeight="1" x14ac:dyDescent="0.2"/>
    <row r="50265" ht="12.75" hidden="1" customHeight="1" x14ac:dyDescent="0.2"/>
    <row r="50266" ht="12.75" hidden="1" customHeight="1" x14ac:dyDescent="0.2"/>
    <row r="50267" ht="12.75" hidden="1" customHeight="1" x14ac:dyDescent="0.2"/>
    <row r="50268" ht="12.75" hidden="1" customHeight="1" x14ac:dyDescent="0.2"/>
    <row r="50269" ht="12.75" hidden="1" customHeight="1" x14ac:dyDescent="0.2"/>
    <row r="50270" ht="12.75" hidden="1" customHeight="1" x14ac:dyDescent="0.2"/>
    <row r="50271" ht="12.75" hidden="1" customHeight="1" x14ac:dyDescent="0.2"/>
    <row r="50272" ht="12.75" hidden="1" customHeight="1" x14ac:dyDescent="0.2"/>
    <row r="50273" ht="12.75" hidden="1" customHeight="1" x14ac:dyDescent="0.2"/>
    <row r="50274" ht="12.75" hidden="1" customHeight="1" x14ac:dyDescent="0.2"/>
    <row r="50275" ht="12.75" hidden="1" customHeight="1" x14ac:dyDescent="0.2"/>
    <row r="50276" ht="12.75" hidden="1" customHeight="1" x14ac:dyDescent="0.2"/>
    <row r="50277" ht="12.75" hidden="1" customHeight="1" x14ac:dyDescent="0.2"/>
    <row r="50278" ht="12.75" hidden="1" customHeight="1" x14ac:dyDescent="0.2"/>
    <row r="50279" ht="12.75" hidden="1" customHeight="1" x14ac:dyDescent="0.2"/>
    <row r="50280" ht="12.75" hidden="1" customHeight="1" x14ac:dyDescent="0.2"/>
    <row r="50281" ht="12.75" hidden="1" customHeight="1" x14ac:dyDescent="0.2"/>
    <row r="50282" ht="12.75" hidden="1" customHeight="1" x14ac:dyDescent="0.2"/>
    <row r="50283" ht="12.75" hidden="1" customHeight="1" x14ac:dyDescent="0.2"/>
    <row r="50284" ht="12.75" hidden="1" customHeight="1" x14ac:dyDescent="0.2"/>
    <row r="50285" ht="12.75" hidden="1" customHeight="1" x14ac:dyDescent="0.2"/>
    <row r="50286" ht="12.75" hidden="1" customHeight="1" x14ac:dyDescent="0.2"/>
    <row r="50287" ht="12.75" hidden="1" customHeight="1" x14ac:dyDescent="0.2"/>
    <row r="50288" ht="12.75" hidden="1" customHeight="1" x14ac:dyDescent="0.2"/>
    <row r="50289" ht="12.75" hidden="1" customHeight="1" x14ac:dyDescent="0.2"/>
    <row r="50290" ht="12.75" hidden="1" customHeight="1" x14ac:dyDescent="0.2"/>
    <row r="50291" ht="12.75" hidden="1" customHeight="1" x14ac:dyDescent="0.2"/>
    <row r="50292" ht="12.75" hidden="1" customHeight="1" x14ac:dyDescent="0.2"/>
    <row r="50293" ht="12.75" hidden="1" customHeight="1" x14ac:dyDescent="0.2"/>
    <row r="50294" ht="12.75" hidden="1" customHeight="1" x14ac:dyDescent="0.2"/>
    <row r="50295" ht="12.75" hidden="1" customHeight="1" x14ac:dyDescent="0.2"/>
    <row r="50296" ht="12.75" hidden="1" customHeight="1" x14ac:dyDescent="0.2"/>
    <row r="50297" ht="12.75" hidden="1" customHeight="1" x14ac:dyDescent="0.2"/>
    <row r="50298" ht="12.75" hidden="1" customHeight="1" x14ac:dyDescent="0.2"/>
    <row r="50299" ht="12.75" hidden="1" customHeight="1" x14ac:dyDescent="0.2"/>
    <row r="50300" ht="12.75" hidden="1" customHeight="1" x14ac:dyDescent="0.2"/>
    <row r="50301" ht="12.75" hidden="1" customHeight="1" x14ac:dyDescent="0.2"/>
    <row r="50302" ht="12.75" hidden="1" customHeight="1" x14ac:dyDescent="0.2"/>
    <row r="50303" ht="12.75" hidden="1" customHeight="1" x14ac:dyDescent="0.2"/>
    <row r="50304" ht="12.75" hidden="1" customHeight="1" x14ac:dyDescent="0.2"/>
    <row r="50305" ht="12.75" hidden="1" customHeight="1" x14ac:dyDescent="0.2"/>
    <row r="50306" ht="12.75" hidden="1" customHeight="1" x14ac:dyDescent="0.2"/>
    <row r="50307" ht="12.75" hidden="1" customHeight="1" x14ac:dyDescent="0.2"/>
    <row r="50308" ht="12.75" hidden="1" customHeight="1" x14ac:dyDescent="0.2"/>
    <row r="50309" ht="12.75" hidden="1" customHeight="1" x14ac:dyDescent="0.2"/>
    <row r="50310" ht="12.75" hidden="1" customHeight="1" x14ac:dyDescent="0.2"/>
    <row r="50311" ht="12.75" hidden="1" customHeight="1" x14ac:dyDescent="0.2"/>
    <row r="50312" ht="12.75" hidden="1" customHeight="1" x14ac:dyDescent="0.2"/>
    <row r="50313" ht="12.75" hidden="1" customHeight="1" x14ac:dyDescent="0.2"/>
    <row r="50314" ht="12.75" hidden="1" customHeight="1" x14ac:dyDescent="0.2"/>
    <row r="50315" ht="12.75" hidden="1" customHeight="1" x14ac:dyDescent="0.2"/>
    <row r="50316" ht="12.75" hidden="1" customHeight="1" x14ac:dyDescent="0.2"/>
    <row r="50317" ht="12.75" hidden="1" customHeight="1" x14ac:dyDescent="0.2"/>
    <row r="50318" ht="12.75" hidden="1" customHeight="1" x14ac:dyDescent="0.2"/>
    <row r="50319" ht="12.75" hidden="1" customHeight="1" x14ac:dyDescent="0.2"/>
    <row r="50320" ht="12.75" hidden="1" customHeight="1" x14ac:dyDescent="0.2"/>
    <row r="50321" ht="12.75" hidden="1" customHeight="1" x14ac:dyDescent="0.2"/>
    <row r="50322" ht="12.75" hidden="1" customHeight="1" x14ac:dyDescent="0.2"/>
    <row r="50323" ht="12.75" hidden="1" customHeight="1" x14ac:dyDescent="0.2"/>
    <row r="50324" ht="12.75" hidden="1" customHeight="1" x14ac:dyDescent="0.2"/>
    <row r="50325" ht="12.75" hidden="1" customHeight="1" x14ac:dyDescent="0.2"/>
    <row r="50326" ht="12.75" hidden="1" customHeight="1" x14ac:dyDescent="0.2"/>
    <row r="50327" ht="12.75" hidden="1" customHeight="1" x14ac:dyDescent="0.2"/>
    <row r="50328" ht="12.75" hidden="1" customHeight="1" x14ac:dyDescent="0.2"/>
    <row r="50329" ht="12.75" hidden="1" customHeight="1" x14ac:dyDescent="0.2"/>
    <row r="50330" ht="12.75" hidden="1" customHeight="1" x14ac:dyDescent="0.2"/>
    <row r="50331" ht="12.75" hidden="1" customHeight="1" x14ac:dyDescent="0.2"/>
    <row r="50332" ht="12.75" hidden="1" customHeight="1" x14ac:dyDescent="0.2"/>
    <row r="50333" ht="12.75" hidden="1" customHeight="1" x14ac:dyDescent="0.2"/>
    <row r="50334" ht="12.75" hidden="1" customHeight="1" x14ac:dyDescent="0.2"/>
    <row r="50335" ht="12.75" hidden="1" customHeight="1" x14ac:dyDescent="0.2"/>
    <row r="50336" ht="12.75" hidden="1" customHeight="1" x14ac:dyDescent="0.2"/>
    <row r="50337" ht="12.75" hidden="1" customHeight="1" x14ac:dyDescent="0.2"/>
    <row r="50338" ht="12.75" hidden="1" customHeight="1" x14ac:dyDescent="0.2"/>
    <row r="50339" ht="12.75" hidden="1" customHeight="1" x14ac:dyDescent="0.2"/>
    <row r="50340" ht="12.75" hidden="1" customHeight="1" x14ac:dyDescent="0.2"/>
    <row r="50341" ht="12.75" hidden="1" customHeight="1" x14ac:dyDescent="0.2"/>
    <row r="50342" ht="12.75" hidden="1" customHeight="1" x14ac:dyDescent="0.2"/>
    <row r="50343" ht="12.75" hidden="1" customHeight="1" x14ac:dyDescent="0.2"/>
    <row r="50344" ht="12.75" hidden="1" customHeight="1" x14ac:dyDescent="0.2"/>
    <row r="50345" ht="12.75" hidden="1" customHeight="1" x14ac:dyDescent="0.2"/>
    <row r="50346" ht="12.75" hidden="1" customHeight="1" x14ac:dyDescent="0.2"/>
    <row r="50347" ht="12.75" hidden="1" customHeight="1" x14ac:dyDescent="0.2"/>
    <row r="50348" ht="12.75" hidden="1" customHeight="1" x14ac:dyDescent="0.2"/>
    <row r="50349" ht="12.75" hidden="1" customHeight="1" x14ac:dyDescent="0.2"/>
    <row r="50350" ht="12.75" hidden="1" customHeight="1" x14ac:dyDescent="0.2"/>
    <row r="50351" ht="12.75" hidden="1" customHeight="1" x14ac:dyDescent="0.2"/>
    <row r="50352" ht="12.75" hidden="1" customHeight="1" x14ac:dyDescent="0.2"/>
    <row r="50353" ht="12.75" hidden="1" customHeight="1" x14ac:dyDescent="0.2"/>
    <row r="50354" ht="12.75" hidden="1" customHeight="1" x14ac:dyDescent="0.2"/>
    <row r="50355" ht="12.75" hidden="1" customHeight="1" x14ac:dyDescent="0.2"/>
    <row r="50356" ht="12.75" hidden="1" customHeight="1" x14ac:dyDescent="0.2"/>
    <row r="50357" ht="12.75" hidden="1" customHeight="1" x14ac:dyDescent="0.2"/>
    <row r="50358" ht="12.75" hidden="1" customHeight="1" x14ac:dyDescent="0.2"/>
    <row r="50359" ht="12.75" hidden="1" customHeight="1" x14ac:dyDescent="0.2"/>
    <row r="50360" ht="12.75" hidden="1" customHeight="1" x14ac:dyDescent="0.2"/>
    <row r="50361" ht="12.75" hidden="1" customHeight="1" x14ac:dyDescent="0.2"/>
    <row r="50362" ht="12.75" hidden="1" customHeight="1" x14ac:dyDescent="0.2"/>
    <row r="50363" ht="12.75" hidden="1" customHeight="1" x14ac:dyDescent="0.2"/>
    <row r="50364" ht="12.75" hidden="1" customHeight="1" x14ac:dyDescent="0.2"/>
    <row r="50365" ht="12.75" hidden="1" customHeight="1" x14ac:dyDescent="0.2"/>
    <row r="50366" ht="12.75" hidden="1" customHeight="1" x14ac:dyDescent="0.2"/>
    <row r="50367" ht="12.75" hidden="1" customHeight="1" x14ac:dyDescent="0.2"/>
    <row r="50368" ht="12.75" hidden="1" customHeight="1" x14ac:dyDescent="0.2"/>
    <row r="50369" ht="12.75" hidden="1" customHeight="1" x14ac:dyDescent="0.2"/>
    <row r="50370" ht="12.75" hidden="1" customHeight="1" x14ac:dyDescent="0.2"/>
    <row r="50371" ht="12.75" hidden="1" customHeight="1" x14ac:dyDescent="0.2"/>
    <row r="50372" ht="12.75" hidden="1" customHeight="1" x14ac:dyDescent="0.2"/>
    <row r="50373" ht="12.75" hidden="1" customHeight="1" x14ac:dyDescent="0.2"/>
    <row r="50374" ht="12.75" hidden="1" customHeight="1" x14ac:dyDescent="0.2"/>
    <row r="50375" ht="12.75" hidden="1" customHeight="1" x14ac:dyDescent="0.2"/>
    <row r="50376" ht="12.75" hidden="1" customHeight="1" x14ac:dyDescent="0.2"/>
    <row r="50377" ht="12.75" hidden="1" customHeight="1" x14ac:dyDescent="0.2"/>
    <row r="50378" ht="12.75" hidden="1" customHeight="1" x14ac:dyDescent="0.2"/>
    <row r="50379" ht="12.75" hidden="1" customHeight="1" x14ac:dyDescent="0.2"/>
    <row r="50380" ht="12.75" hidden="1" customHeight="1" x14ac:dyDescent="0.2"/>
    <row r="50381" ht="12.75" hidden="1" customHeight="1" x14ac:dyDescent="0.2"/>
    <row r="50382" ht="12.75" hidden="1" customHeight="1" x14ac:dyDescent="0.2"/>
    <row r="50383" ht="12.75" hidden="1" customHeight="1" x14ac:dyDescent="0.2"/>
    <row r="50384" ht="12.75" hidden="1" customHeight="1" x14ac:dyDescent="0.2"/>
    <row r="50385" ht="12.75" hidden="1" customHeight="1" x14ac:dyDescent="0.2"/>
    <row r="50386" ht="12.75" hidden="1" customHeight="1" x14ac:dyDescent="0.2"/>
    <row r="50387" ht="12.75" hidden="1" customHeight="1" x14ac:dyDescent="0.2"/>
    <row r="50388" ht="12.75" hidden="1" customHeight="1" x14ac:dyDescent="0.2"/>
    <row r="50389" ht="12.75" hidden="1" customHeight="1" x14ac:dyDescent="0.2"/>
    <row r="50390" ht="12.75" hidden="1" customHeight="1" x14ac:dyDescent="0.2"/>
    <row r="50391" ht="12.75" hidden="1" customHeight="1" x14ac:dyDescent="0.2"/>
    <row r="50392" ht="12.75" hidden="1" customHeight="1" x14ac:dyDescent="0.2"/>
    <row r="50393" ht="12.75" hidden="1" customHeight="1" x14ac:dyDescent="0.2"/>
    <row r="50394" ht="12.75" hidden="1" customHeight="1" x14ac:dyDescent="0.2"/>
    <row r="50395" ht="12.75" hidden="1" customHeight="1" x14ac:dyDescent="0.2"/>
    <row r="50396" ht="12.75" hidden="1" customHeight="1" x14ac:dyDescent="0.2"/>
    <row r="50397" ht="12.75" hidden="1" customHeight="1" x14ac:dyDescent="0.2"/>
    <row r="50398" ht="12.75" hidden="1" customHeight="1" x14ac:dyDescent="0.2"/>
    <row r="50399" ht="12.75" hidden="1" customHeight="1" x14ac:dyDescent="0.2"/>
    <row r="50400" ht="12.75" hidden="1" customHeight="1" x14ac:dyDescent="0.2"/>
    <row r="50401" ht="12.75" hidden="1" customHeight="1" x14ac:dyDescent="0.2"/>
    <row r="50402" ht="12.75" hidden="1" customHeight="1" x14ac:dyDescent="0.2"/>
    <row r="50403" ht="12.75" hidden="1" customHeight="1" x14ac:dyDescent="0.2"/>
    <row r="50404" ht="12.75" hidden="1" customHeight="1" x14ac:dyDescent="0.2"/>
    <row r="50405" ht="12.75" hidden="1" customHeight="1" x14ac:dyDescent="0.2"/>
    <row r="50406" ht="12.75" hidden="1" customHeight="1" x14ac:dyDescent="0.2"/>
    <row r="50407" ht="12.75" hidden="1" customHeight="1" x14ac:dyDescent="0.2"/>
    <row r="50408" ht="12.75" hidden="1" customHeight="1" x14ac:dyDescent="0.2"/>
    <row r="50409" ht="12.75" hidden="1" customHeight="1" x14ac:dyDescent="0.2"/>
    <row r="50410" ht="12.75" hidden="1" customHeight="1" x14ac:dyDescent="0.2"/>
    <row r="50411" ht="12.75" hidden="1" customHeight="1" x14ac:dyDescent="0.2"/>
    <row r="50412" ht="12.75" hidden="1" customHeight="1" x14ac:dyDescent="0.2"/>
    <row r="50413" ht="12.75" hidden="1" customHeight="1" x14ac:dyDescent="0.2"/>
    <row r="50414" ht="12.75" hidden="1" customHeight="1" x14ac:dyDescent="0.2"/>
    <row r="50415" ht="12.75" hidden="1" customHeight="1" x14ac:dyDescent="0.2"/>
    <row r="50416" ht="12.75" hidden="1" customHeight="1" x14ac:dyDescent="0.2"/>
    <row r="50417" ht="12.75" hidden="1" customHeight="1" x14ac:dyDescent="0.2"/>
    <row r="50418" ht="12.75" hidden="1" customHeight="1" x14ac:dyDescent="0.2"/>
    <row r="50419" ht="12.75" hidden="1" customHeight="1" x14ac:dyDescent="0.2"/>
    <row r="50420" ht="12.75" hidden="1" customHeight="1" x14ac:dyDescent="0.2"/>
    <row r="50421" ht="12.75" hidden="1" customHeight="1" x14ac:dyDescent="0.2"/>
    <row r="50422" ht="12.75" hidden="1" customHeight="1" x14ac:dyDescent="0.2"/>
    <row r="50423" ht="12.75" hidden="1" customHeight="1" x14ac:dyDescent="0.2"/>
    <row r="50424" ht="12.75" hidden="1" customHeight="1" x14ac:dyDescent="0.2"/>
    <row r="50425" ht="12.75" hidden="1" customHeight="1" x14ac:dyDescent="0.2"/>
    <row r="50426" ht="12.75" hidden="1" customHeight="1" x14ac:dyDescent="0.2"/>
    <row r="50427" ht="12.75" hidden="1" customHeight="1" x14ac:dyDescent="0.2"/>
    <row r="50428" ht="12.75" hidden="1" customHeight="1" x14ac:dyDescent="0.2"/>
    <row r="50429" ht="12.75" hidden="1" customHeight="1" x14ac:dyDescent="0.2"/>
    <row r="50430" ht="12.75" hidden="1" customHeight="1" x14ac:dyDescent="0.2"/>
    <row r="50431" ht="12.75" hidden="1" customHeight="1" x14ac:dyDescent="0.2"/>
    <row r="50432" ht="12.75" hidden="1" customHeight="1" x14ac:dyDescent="0.2"/>
    <row r="50433" ht="12.75" hidden="1" customHeight="1" x14ac:dyDescent="0.2"/>
    <row r="50434" ht="12.75" hidden="1" customHeight="1" x14ac:dyDescent="0.2"/>
    <row r="50435" ht="12.75" hidden="1" customHeight="1" x14ac:dyDescent="0.2"/>
    <row r="50436" ht="12.75" hidden="1" customHeight="1" x14ac:dyDescent="0.2"/>
    <row r="50437" ht="12.75" hidden="1" customHeight="1" x14ac:dyDescent="0.2"/>
    <row r="50438" ht="12.75" hidden="1" customHeight="1" x14ac:dyDescent="0.2"/>
    <row r="50439" ht="12.75" hidden="1" customHeight="1" x14ac:dyDescent="0.2"/>
    <row r="50440" ht="12.75" hidden="1" customHeight="1" x14ac:dyDescent="0.2"/>
    <row r="50441" ht="12.75" hidden="1" customHeight="1" x14ac:dyDescent="0.2"/>
    <row r="50442" ht="12.75" hidden="1" customHeight="1" x14ac:dyDescent="0.2"/>
    <row r="50443" ht="12.75" hidden="1" customHeight="1" x14ac:dyDescent="0.2"/>
    <row r="50444" ht="12.75" hidden="1" customHeight="1" x14ac:dyDescent="0.2"/>
    <row r="50445" ht="12.75" hidden="1" customHeight="1" x14ac:dyDescent="0.2"/>
    <row r="50446" ht="12.75" hidden="1" customHeight="1" x14ac:dyDescent="0.2"/>
    <row r="50447" ht="12.75" hidden="1" customHeight="1" x14ac:dyDescent="0.2"/>
    <row r="50448" ht="12.75" hidden="1" customHeight="1" x14ac:dyDescent="0.2"/>
    <row r="50449" ht="12.75" hidden="1" customHeight="1" x14ac:dyDescent="0.2"/>
    <row r="50450" ht="12.75" hidden="1" customHeight="1" x14ac:dyDescent="0.2"/>
    <row r="50451" ht="12.75" hidden="1" customHeight="1" x14ac:dyDescent="0.2"/>
    <row r="50452" ht="12.75" hidden="1" customHeight="1" x14ac:dyDescent="0.2"/>
    <row r="50453" ht="12.75" hidden="1" customHeight="1" x14ac:dyDescent="0.2"/>
    <row r="50454" ht="12.75" hidden="1" customHeight="1" x14ac:dyDescent="0.2"/>
    <row r="50455" ht="12.75" hidden="1" customHeight="1" x14ac:dyDescent="0.2"/>
    <row r="50456" ht="12.75" hidden="1" customHeight="1" x14ac:dyDescent="0.2"/>
    <row r="50457" ht="12.75" hidden="1" customHeight="1" x14ac:dyDescent="0.2"/>
    <row r="50458" ht="12.75" hidden="1" customHeight="1" x14ac:dyDescent="0.2"/>
    <row r="50459" ht="12.75" hidden="1" customHeight="1" x14ac:dyDescent="0.2"/>
    <row r="50460" ht="12.75" hidden="1" customHeight="1" x14ac:dyDescent="0.2"/>
    <row r="50461" ht="12.75" hidden="1" customHeight="1" x14ac:dyDescent="0.2"/>
    <row r="50462" ht="12.75" hidden="1" customHeight="1" x14ac:dyDescent="0.2"/>
    <row r="50463" ht="12.75" hidden="1" customHeight="1" x14ac:dyDescent="0.2"/>
    <row r="50464" ht="12.75" hidden="1" customHeight="1" x14ac:dyDescent="0.2"/>
    <row r="50465" ht="12.75" hidden="1" customHeight="1" x14ac:dyDescent="0.2"/>
    <row r="50466" ht="12.75" hidden="1" customHeight="1" x14ac:dyDescent="0.2"/>
    <row r="50467" ht="12.75" hidden="1" customHeight="1" x14ac:dyDescent="0.2"/>
    <row r="50468" ht="12.75" hidden="1" customHeight="1" x14ac:dyDescent="0.2"/>
    <row r="50469" ht="12.75" hidden="1" customHeight="1" x14ac:dyDescent="0.2"/>
    <row r="50470" ht="12.75" hidden="1" customHeight="1" x14ac:dyDescent="0.2"/>
    <row r="50471" ht="12.75" hidden="1" customHeight="1" x14ac:dyDescent="0.2"/>
    <row r="50472" ht="12.75" hidden="1" customHeight="1" x14ac:dyDescent="0.2"/>
    <row r="50473" ht="12.75" hidden="1" customHeight="1" x14ac:dyDescent="0.2"/>
    <row r="50474" ht="12.75" hidden="1" customHeight="1" x14ac:dyDescent="0.2"/>
    <row r="50475" ht="12.75" hidden="1" customHeight="1" x14ac:dyDescent="0.2"/>
    <row r="50476" ht="12.75" hidden="1" customHeight="1" x14ac:dyDescent="0.2"/>
    <row r="50477" ht="12.75" hidden="1" customHeight="1" x14ac:dyDescent="0.2"/>
    <row r="50478" ht="12.75" hidden="1" customHeight="1" x14ac:dyDescent="0.2"/>
    <row r="50479" ht="12.75" hidden="1" customHeight="1" x14ac:dyDescent="0.2"/>
    <row r="50480" ht="12.75" hidden="1" customHeight="1" x14ac:dyDescent="0.2"/>
    <row r="50481" ht="12.75" hidden="1" customHeight="1" x14ac:dyDescent="0.2"/>
    <row r="50482" ht="12.75" hidden="1" customHeight="1" x14ac:dyDescent="0.2"/>
    <row r="50483" ht="12.75" hidden="1" customHeight="1" x14ac:dyDescent="0.2"/>
    <row r="50484" ht="12.75" hidden="1" customHeight="1" x14ac:dyDescent="0.2"/>
    <row r="50485" ht="12.75" hidden="1" customHeight="1" x14ac:dyDescent="0.2"/>
    <row r="50486" ht="12.75" hidden="1" customHeight="1" x14ac:dyDescent="0.2"/>
    <row r="50487" ht="12.75" hidden="1" customHeight="1" x14ac:dyDescent="0.2"/>
    <row r="50488" ht="12.75" hidden="1" customHeight="1" x14ac:dyDescent="0.2"/>
    <row r="50489" ht="12.75" hidden="1" customHeight="1" x14ac:dyDescent="0.2"/>
    <row r="50490" ht="12.75" hidden="1" customHeight="1" x14ac:dyDescent="0.2"/>
    <row r="50491" ht="12.75" hidden="1" customHeight="1" x14ac:dyDescent="0.2"/>
    <row r="50492" ht="12.75" hidden="1" customHeight="1" x14ac:dyDescent="0.2"/>
    <row r="50493" ht="12.75" hidden="1" customHeight="1" x14ac:dyDescent="0.2"/>
    <row r="50494" ht="12.75" hidden="1" customHeight="1" x14ac:dyDescent="0.2"/>
    <row r="50495" ht="12.75" hidden="1" customHeight="1" x14ac:dyDescent="0.2"/>
    <row r="50496" ht="12.75" hidden="1" customHeight="1" x14ac:dyDescent="0.2"/>
    <row r="50497" ht="12.75" hidden="1" customHeight="1" x14ac:dyDescent="0.2"/>
    <row r="50498" ht="12.75" hidden="1" customHeight="1" x14ac:dyDescent="0.2"/>
    <row r="50499" ht="12.75" hidden="1" customHeight="1" x14ac:dyDescent="0.2"/>
    <row r="50500" ht="12.75" hidden="1" customHeight="1" x14ac:dyDescent="0.2"/>
    <row r="50501" ht="12.75" hidden="1" customHeight="1" x14ac:dyDescent="0.2"/>
    <row r="50502" ht="12.75" hidden="1" customHeight="1" x14ac:dyDescent="0.2"/>
    <row r="50503" ht="12.75" hidden="1" customHeight="1" x14ac:dyDescent="0.2"/>
    <row r="50504" ht="12.75" hidden="1" customHeight="1" x14ac:dyDescent="0.2"/>
    <row r="50505" ht="12.75" hidden="1" customHeight="1" x14ac:dyDescent="0.2"/>
    <row r="50506" ht="12.75" hidden="1" customHeight="1" x14ac:dyDescent="0.2"/>
    <row r="50507" ht="12.75" hidden="1" customHeight="1" x14ac:dyDescent="0.2"/>
    <row r="50508" ht="12.75" hidden="1" customHeight="1" x14ac:dyDescent="0.2"/>
    <row r="50509" ht="12.75" hidden="1" customHeight="1" x14ac:dyDescent="0.2"/>
    <row r="50510" ht="12.75" hidden="1" customHeight="1" x14ac:dyDescent="0.2"/>
    <row r="50511" ht="12.75" hidden="1" customHeight="1" x14ac:dyDescent="0.2"/>
    <row r="50512" ht="12.75" hidden="1" customHeight="1" x14ac:dyDescent="0.2"/>
    <row r="50513" ht="12.75" hidden="1" customHeight="1" x14ac:dyDescent="0.2"/>
    <row r="50514" ht="12.75" hidden="1" customHeight="1" x14ac:dyDescent="0.2"/>
    <row r="50515" ht="12.75" hidden="1" customHeight="1" x14ac:dyDescent="0.2"/>
    <row r="50516" ht="12.75" hidden="1" customHeight="1" x14ac:dyDescent="0.2"/>
    <row r="50517" ht="12.75" hidden="1" customHeight="1" x14ac:dyDescent="0.2"/>
    <row r="50518" ht="12.75" hidden="1" customHeight="1" x14ac:dyDescent="0.2"/>
    <row r="50519" ht="12.75" hidden="1" customHeight="1" x14ac:dyDescent="0.2"/>
    <row r="50520" ht="12.75" hidden="1" customHeight="1" x14ac:dyDescent="0.2"/>
    <row r="50521" ht="12.75" hidden="1" customHeight="1" x14ac:dyDescent="0.2"/>
    <row r="50522" ht="12.75" hidden="1" customHeight="1" x14ac:dyDescent="0.2"/>
    <row r="50523" ht="12.75" hidden="1" customHeight="1" x14ac:dyDescent="0.2"/>
    <row r="50524" ht="12.75" hidden="1" customHeight="1" x14ac:dyDescent="0.2"/>
    <row r="50525" ht="12.75" hidden="1" customHeight="1" x14ac:dyDescent="0.2"/>
    <row r="50526" ht="12.75" hidden="1" customHeight="1" x14ac:dyDescent="0.2"/>
    <row r="50527" ht="12.75" hidden="1" customHeight="1" x14ac:dyDescent="0.2"/>
    <row r="50528" ht="12.75" hidden="1" customHeight="1" x14ac:dyDescent="0.2"/>
    <row r="50529" ht="12.75" hidden="1" customHeight="1" x14ac:dyDescent="0.2"/>
    <row r="50530" ht="12.75" hidden="1" customHeight="1" x14ac:dyDescent="0.2"/>
    <row r="50531" ht="12.75" hidden="1" customHeight="1" x14ac:dyDescent="0.2"/>
    <row r="50532" ht="12.75" hidden="1" customHeight="1" x14ac:dyDescent="0.2"/>
    <row r="50533" ht="12.75" hidden="1" customHeight="1" x14ac:dyDescent="0.2"/>
    <row r="50534" ht="12.75" hidden="1" customHeight="1" x14ac:dyDescent="0.2"/>
    <row r="50535" ht="12.75" hidden="1" customHeight="1" x14ac:dyDescent="0.2"/>
    <row r="50536" ht="12.75" hidden="1" customHeight="1" x14ac:dyDescent="0.2"/>
    <row r="50537" ht="12.75" hidden="1" customHeight="1" x14ac:dyDescent="0.2"/>
    <row r="50538" ht="12.75" hidden="1" customHeight="1" x14ac:dyDescent="0.2"/>
    <row r="50539" ht="12.75" hidden="1" customHeight="1" x14ac:dyDescent="0.2"/>
    <row r="50540" ht="12.75" hidden="1" customHeight="1" x14ac:dyDescent="0.2"/>
    <row r="50541" ht="12.75" hidden="1" customHeight="1" x14ac:dyDescent="0.2"/>
    <row r="50542" ht="12.75" hidden="1" customHeight="1" x14ac:dyDescent="0.2"/>
    <row r="50543" ht="12.75" hidden="1" customHeight="1" x14ac:dyDescent="0.2"/>
    <row r="50544" ht="12.75" hidden="1" customHeight="1" x14ac:dyDescent="0.2"/>
    <row r="50545" ht="12.75" hidden="1" customHeight="1" x14ac:dyDescent="0.2"/>
    <row r="50546" ht="12.75" hidden="1" customHeight="1" x14ac:dyDescent="0.2"/>
    <row r="50547" ht="12.75" hidden="1" customHeight="1" x14ac:dyDescent="0.2"/>
    <row r="50548" ht="12.75" hidden="1" customHeight="1" x14ac:dyDescent="0.2"/>
    <row r="50549" ht="12.75" hidden="1" customHeight="1" x14ac:dyDescent="0.2"/>
    <row r="50550" ht="12.75" hidden="1" customHeight="1" x14ac:dyDescent="0.2"/>
    <row r="50551" ht="12.75" hidden="1" customHeight="1" x14ac:dyDescent="0.2"/>
    <row r="50552" ht="12.75" hidden="1" customHeight="1" x14ac:dyDescent="0.2"/>
    <row r="50553" ht="12.75" hidden="1" customHeight="1" x14ac:dyDescent="0.2"/>
    <row r="50554" ht="12.75" hidden="1" customHeight="1" x14ac:dyDescent="0.2"/>
    <row r="50555" ht="12.75" hidden="1" customHeight="1" x14ac:dyDescent="0.2"/>
    <row r="50556" ht="12.75" hidden="1" customHeight="1" x14ac:dyDescent="0.2"/>
    <row r="50557" ht="12.75" hidden="1" customHeight="1" x14ac:dyDescent="0.2"/>
    <row r="50558" ht="12.75" hidden="1" customHeight="1" x14ac:dyDescent="0.2"/>
    <row r="50559" ht="12.75" hidden="1" customHeight="1" x14ac:dyDescent="0.2"/>
    <row r="50560" ht="12.75" hidden="1" customHeight="1" x14ac:dyDescent="0.2"/>
    <row r="50561" ht="12.75" hidden="1" customHeight="1" x14ac:dyDescent="0.2"/>
    <row r="50562" ht="12.75" hidden="1" customHeight="1" x14ac:dyDescent="0.2"/>
    <row r="50563" ht="12.75" hidden="1" customHeight="1" x14ac:dyDescent="0.2"/>
    <row r="50564" ht="12.75" hidden="1" customHeight="1" x14ac:dyDescent="0.2"/>
    <row r="50565" ht="12.75" hidden="1" customHeight="1" x14ac:dyDescent="0.2"/>
    <row r="50566" ht="12.75" hidden="1" customHeight="1" x14ac:dyDescent="0.2"/>
    <row r="50567" ht="12.75" hidden="1" customHeight="1" x14ac:dyDescent="0.2"/>
    <row r="50568" ht="12.75" hidden="1" customHeight="1" x14ac:dyDescent="0.2"/>
    <row r="50569" ht="12.75" hidden="1" customHeight="1" x14ac:dyDescent="0.2"/>
    <row r="50570" ht="12.75" hidden="1" customHeight="1" x14ac:dyDescent="0.2"/>
    <row r="50571" ht="12.75" hidden="1" customHeight="1" x14ac:dyDescent="0.2"/>
    <row r="50572" ht="12.75" hidden="1" customHeight="1" x14ac:dyDescent="0.2"/>
    <row r="50573" ht="12.75" hidden="1" customHeight="1" x14ac:dyDescent="0.2"/>
    <row r="50574" ht="12.75" hidden="1" customHeight="1" x14ac:dyDescent="0.2"/>
    <row r="50575" ht="12.75" hidden="1" customHeight="1" x14ac:dyDescent="0.2"/>
    <row r="50576" ht="12.75" hidden="1" customHeight="1" x14ac:dyDescent="0.2"/>
    <row r="50577" ht="12.75" hidden="1" customHeight="1" x14ac:dyDescent="0.2"/>
    <row r="50578" ht="12.75" hidden="1" customHeight="1" x14ac:dyDescent="0.2"/>
    <row r="50579" ht="12.75" hidden="1" customHeight="1" x14ac:dyDescent="0.2"/>
    <row r="50580" ht="12.75" hidden="1" customHeight="1" x14ac:dyDescent="0.2"/>
    <row r="50581" ht="12.75" hidden="1" customHeight="1" x14ac:dyDescent="0.2"/>
    <row r="50582" ht="12.75" hidden="1" customHeight="1" x14ac:dyDescent="0.2"/>
    <row r="50583" ht="12.75" hidden="1" customHeight="1" x14ac:dyDescent="0.2"/>
    <row r="50584" ht="12.75" hidden="1" customHeight="1" x14ac:dyDescent="0.2"/>
    <row r="50585" ht="12.75" hidden="1" customHeight="1" x14ac:dyDescent="0.2"/>
    <row r="50586" ht="12.75" hidden="1" customHeight="1" x14ac:dyDescent="0.2"/>
    <row r="50587" ht="12.75" hidden="1" customHeight="1" x14ac:dyDescent="0.2"/>
    <row r="50588" ht="12.75" hidden="1" customHeight="1" x14ac:dyDescent="0.2"/>
    <row r="50589" ht="12.75" hidden="1" customHeight="1" x14ac:dyDescent="0.2"/>
    <row r="50590" ht="12.75" hidden="1" customHeight="1" x14ac:dyDescent="0.2"/>
    <row r="50591" ht="12.75" hidden="1" customHeight="1" x14ac:dyDescent="0.2"/>
    <row r="50592" ht="12.75" hidden="1" customHeight="1" x14ac:dyDescent="0.2"/>
    <row r="50593" ht="12.75" hidden="1" customHeight="1" x14ac:dyDescent="0.2"/>
    <row r="50594" ht="12.75" hidden="1" customHeight="1" x14ac:dyDescent="0.2"/>
    <row r="50595" ht="12.75" hidden="1" customHeight="1" x14ac:dyDescent="0.2"/>
    <row r="50596" ht="12.75" hidden="1" customHeight="1" x14ac:dyDescent="0.2"/>
    <row r="50597" ht="12.75" hidden="1" customHeight="1" x14ac:dyDescent="0.2"/>
    <row r="50598" ht="12.75" hidden="1" customHeight="1" x14ac:dyDescent="0.2"/>
    <row r="50599" ht="12.75" hidden="1" customHeight="1" x14ac:dyDescent="0.2"/>
    <row r="50600" ht="12.75" hidden="1" customHeight="1" x14ac:dyDescent="0.2"/>
    <row r="50601" ht="12.75" hidden="1" customHeight="1" x14ac:dyDescent="0.2"/>
    <row r="50602" ht="12.75" hidden="1" customHeight="1" x14ac:dyDescent="0.2"/>
    <row r="50603" ht="12.75" hidden="1" customHeight="1" x14ac:dyDescent="0.2"/>
    <row r="50604" ht="12.75" hidden="1" customHeight="1" x14ac:dyDescent="0.2"/>
    <row r="50605" ht="12.75" hidden="1" customHeight="1" x14ac:dyDescent="0.2"/>
    <row r="50606" ht="12.75" hidden="1" customHeight="1" x14ac:dyDescent="0.2"/>
    <row r="50607" ht="12.75" hidden="1" customHeight="1" x14ac:dyDescent="0.2"/>
    <row r="50608" ht="12.75" hidden="1" customHeight="1" x14ac:dyDescent="0.2"/>
    <row r="50609" ht="12.75" hidden="1" customHeight="1" x14ac:dyDescent="0.2"/>
    <row r="50610" ht="12.75" hidden="1" customHeight="1" x14ac:dyDescent="0.2"/>
    <row r="50611" ht="12.75" hidden="1" customHeight="1" x14ac:dyDescent="0.2"/>
    <row r="50612" ht="12.75" hidden="1" customHeight="1" x14ac:dyDescent="0.2"/>
    <row r="50613" ht="12.75" hidden="1" customHeight="1" x14ac:dyDescent="0.2"/>
    <row r="50614" ht="12.75" hidden="1" customHeight="1" x14ac:dyDescent="0.2"/>
    <row r="50615" ht="12.75" hidden="1" customHeight="1" x14ac:dyDescent="0.2"/>
    <row r="50616" ht="12.75" hidden="1" customHeight="1" x14ac:dyDescent="0.2"/>
    <row r="50617" ht="12.75" hidden="1" customHeight="1" x14ac:dyDescent="0.2"/>
    <row r="50618" ht="12.75" hidden="1" customHeight="1" x14ac:dyDescent="0.2"/>
    <row r="50619" ht="12.75" hidden="1" customHeight="1" x14ac:dyDescent="0.2"/>
    <row r="50620" ht="12.75" hidden="1" customHeight="1" x14ac:dyDescent="0.2"/>
    <row r="50621" ht="12.75" hidden="1" customHeight="1" x14ac:dyDescent="0.2"/>
    <row r="50622" ht="12.75" hidden="1" customHeight="1" x14ac:dyDescent="0.2"/>
    <row r="50623" ht="12.75" hidden="1" customHeight="1" x14ac:dyDescent="0.2"/>
    <row r="50624" ht="12.75" hidden="1" customHeight="1" x14ac:dyDescent="0.2"/>
    <row r="50625" ht="12.75" hidden="1" customHeight="1" x14ac:dyDescent="0.2"/>
    <row r="50626" ht="12.75" hidden="1" customHeight="1" x14ac:dyDescent="0.2"/>
    <row r="50627" ht="12.75" hidden="1" customHeight="1" x14ac:dyDescent="0.2"/>
    <row r="50628" ht="12.75" hidden="1" customHeight="1" x14ac:dyDescent="0.2"/>
    <row r="50629" ht="12.75" hidden="1" customHeight="1" x14ac:dyDescent="0.2"/>
    <row r="50630" ht="12.75" hidden="1" customHeight="1" x14ac:dyDescent="0.2"/>
    <row r="50631" ht="12.75" hidden="1" customHeight="1" x14ac:dyDescent="0.2"/>
    <row r="50632" ht="12.75" hidden="1" customHeight="1" x14ac:dyDescent="0.2"/>
    <row r="50633" ht="12.75" hidden="1" customHeight="1" x14ac:dyDescent="0.2"/>
    <row r="50634" ht="12.75" hidden="1" customHeight="1" x14ac:dyDescent="0.2"/>
    <row r="50635" ht="12.75" hidden="1" customHeight="1" x14ac:dyDescent="0.2"/>
    <row r="50636" ht="12.75" hidden="1" customHeight="1" x14ac:dyDescent="0.2"/>
    <row r="50637" ht="12.75" hidden="1" customHeight="1" x14ac:dyDescent="0.2"/>
    <row r="50638" ht="12.75" hidden="1" customHeight="1" x14ac:dyDescent="0.2"/>
    <row r="50639" ht="12.75" hidden="1" customHeight="1" x14ac:dyDescent="0.2"/>
    <row r="50640" ht="12.75" hidden="1" customHeight="1" x14ac:dyDescent="0.2"/>
    <row r="50641" ht="12.75" hidden="1" customHeight="1" x14ac:dyDescent="0.2"/>
    <row r="50642" ht="12.75" hidden="1" customHeight="1" x14ac:dyDescent="0.2"/>
    <row r="50643" ht="12.75" hidden="1" customHeight="1" x14ac:dyDescent="0.2"/>
    <row r="50644" ht="12.75" hidden="1" customHeight="1" x14ac:dyDescent="0.2"/>
    <row r="50645" ht="12.75" hidden="1" customHeight="1" x14ac:dyDescent="0.2"/>
    <row r="50646" ht="12.75" hidden="1" customHeight="1" x14ac:dyDescent="0.2"/>
    <row r="50647" ht="12.75" hidden="1" customHeight="1" x14ac:dyDescent="0.2"/>
    <row r="50648" ht="12.75" hidden="1" customHeight="1" x14ac:dyDescent="0.2"/>
    <row r="50649" ht="12.75" hidden="1" customHeight="1" x14ac:dyDescent="0.2"/>
    <row r="50650" ht="12.75" hidden="1" customHeight="1" x14ac:dyDescent="0.2"/>
    <row r="50651" ht="12.75" hidden="1" customHeight="1" x14ac:dyDescent="0.2"/>
    <row r="50652" ht="12.75" hidden="1" customHeight="1" x14ac:dyDescent="0.2"/>
    <row r="50653" ht="12.75" hidden="1" customHeight="1" x14ac:dyDescent="0.2"/>
    <row r="50654" ht="12.75" hidden="1" customHeight="1" x14ac:dyDescent="0.2"/>
    <row r="50655" ht="12.75" hidden="1" customHeight="1" x14ac:dyDescent="0.2"/>
    <row r="50656" ht="12.75" hidden="1" customHeight="1" x14ac:dyDescent="0.2"/>
    <row r="50657" ht="12.75" hidden="1" customHeight="1" x14ac:dyDescent="0.2"/>
    <row r="50658" ht="12.75" hidden="1" customHeight="1" x14ac:dyDescent="0.2"/>
    <row r="50659" ht="12.75" hidden="1" customHeight="1" x14ac:dyDescent="0.2"/>
    <row r="50660" ht="12.75" hidden="1" customHeight="1" x14ac:dyDescent="0.2"/>
    <row r="50661" ht="12.75" hidden="1" customHeight="1" x14ac:dyDescent="0.2"/>
    <row r="50662" ht="12.75" hidden="1" customHeight="1" x14ac:dyDescent="0.2"/>
    <row r="50663" ht="12.75" hidden="1" customHeight="1" x14ac:dyDescent="0.2"/>
    <row r="50664" ht="12.75" hidden="1" customHeight="1" x14ac:dyDescent="0.2"/>
    <row r="50665" ht="12.75" hidden="1" customHeight="1" x14ac:dyDescent="0.2"/>
    <row r="50666" ht="12.75" hidden="1" customHeight="1" x14ac:dyDescent="0.2"/>
    <row r="50667" ht="12.75" hidden="1" customHeight="1" x14ac:dyDescent="0.2"/>
    <row r="50668" ht="12.75" hidden="1" customHeight="1" x14ac:dyDescent="0.2"/>
    <row r="50669" ht="12.75" hidden="1" customHeight="1" x14ac:dyDescent="0.2"/>
    <row r="50670" ht="12.75" hidden="1" customHeight="1" x14ac:dyDescent="0.2"/>
    <row r="50671" ht="12.75" hidden="1" customHeight="1" x14ac:dyDescent="0.2"/>
    <row r="50672" ht="12.75" hidden="1" customHeight="1" x14ac:dyDescent="0.2"/>
    <row r="50673" ht="12.75" hidden="1" customHeight="1" x14ac:dyDescent="0.2"/>
    <row r="50674" ht="12.75" hidden="1" customHeight="1" x14ac:dyDescent="0.2"/>
    <row r="50675" ht="12.75" hidden="1" customHeight="1" x14ac:dyDescent="0.2"/>
    <row r="50676" ht="12.75" hidden="1" customHeight="1" x14ac:dyDescent="0.2"/>
    <row r="50677" ht="12.75" hidden="1" customHeight="1" x14ac:dyDescent="0.2"/>
    <row r="50678" ht="12.75" hidden="1" customHeight="1" x14ac:dyDescent="0.2"/>
    <row r="50679" ht="12.75" hidden="1" customHeight="1" x14ac:dyDescent="0.2"/>
    <row r="50680" ht="12.75" hidden="1" customHeight="1" x14ac:dyDescent="0.2"/>
    <row r="50681" ht="12.75" hidden="1" customHeight="1" x14ac:dyDescent="0.2"/>
    <row r="50682" ht="12.75" hidden="1" customHeight="1" x14ac:dyDescent="0.2"/>
    <row r="50683" ht="12.75" hidden="1" customHeight="1" x14ac:dyDescent="0.2"/>
    <row r="50684" ht="12.75" hidden="1" customHeight="1" x14ac:dyDescent="0.2"/>
    <row r="50685" ht="12.75" hidden="1" customHeight="1" x14ac:dyDescent="0.2"/>
    <row r="50686" ht="12.75" hidden="1" customHeight="1" x14ac:dyDescent="0.2"/>
    <row r="50687" ht="12.75" hidden="1" customHeight="1" x14ac:dyDescent="0.2"/>
    <row r="50688" ht="12.75" hidden="1" customHeight="1" x14ac:dyDescent="0.2"/>
    <row r="50689" ht="12.75" hidden="1" customHeight="1" x14ac:dyDescent="0.2"/>
    <row r="50690" ht="12.75" hidden="1" customHeight="1" x14ac:dyDescent="0.2"/>
    <row r="50691" ht="12.75" hidden="1" customHeight="1" x14ac:dyDescent="0.2"/>
    <row r="50692" ht="12.75" hidden="1" customHeight="1" x14ac:dyDescent="0.2"/>
    <row r="50693" ht="12.75" hidden="1" customHeight="1" x14ac:dyDescent="0.2"/>
    <row r="50694" ht="12.75" hidden="1" customHeight="1" x14ac:dyDescent="0.2"/>
    <row r="50695" ht="12.75" hidden="1" customHeight="1" x14ac:dyDescent="0.2"/>
    <row r="50696" ht="12.75" hidden="1" customHeight="1" x14ac:dyDescent="0.2"/>
    <row r="50697" ht="12.75" hidden="1" customHeight="1" x14ac:dyDescent="0.2"/>
    <row r="50698" ht="12.75" hidden="1" customHeight="1" x14ac:dyDescent="0.2"/>
    <row r="50699" ht="12.75" hidden="1" customHeight="1" x14ac:dyDescent="0.2"/>
    <row r="50700" ht="12.75" hidden="1" customHeight="1" x14ac:dyDescent="0.2"/>
    <row r="50701" ht="12.75" hidden="1" customHeight="1" x14ac:dyDescent="0.2"/>
    <row r="50702" ht="12.75" hidden="1" customHeight="1" x14ac:dyDescent="0.2"/>
    <row r="50703" ht="12.75" hidden="1" customHeight="1" x14ac:dyDescent="0.2"/>
    <row r="50704" ht="12.75" hidden="1" customHeight="1" x14ac:dyDescent="0.2"/>
    <row r="50705" ht="12.75" hidden="1" customHeight="1" x14ac:dyDescent="0.2"/>
    <row r="50706" ht="12.75" hidden="1" customHeight="1" x14ac:dyDescent="0.2"/>
    <row r="50707" ht="12.75" hidden="1" customHeight="1" x14ac:dyDescent="0.2"/>
    <row r="50708" ht="12.75" hidden="1" customHeight="1" x14ac:dyDescent="0.2"/>
    <row r="50709" ht="12.75" hidden="1" customHeight="1" x14ac:dyDescent="0.2"/>
    <row r="50710" ht="12.75" hidden="1" customHeight="1" x14ac:dyDescent="0.2"/>
    <row r="50711" ht="12.75" hidden="1" customHeight="1" x14ac:dyDescent="0.2"/>
    <row r="50712" ht="12.75" hidden="1" customHeight="1" x14ac:dyDescent="0.2"/>
    <row r="50713" ht="12.75" hidden="1" customHeight="1" x14ac:dyDescent="0.2"/>
    <row r="50714" ht="12.75" hidden="1" customHeight="1" x14ac:dyDescent="0.2"/>
    <row r="50715" ht="12.75" hidden="1" customHeight="1" x14ac:dyDescent="0.2"/>
    <row r="50716" ht="12.75" hidden="1" customHeight="1" x14ac:dyDescent="0.2"/>
    <row r="50717" ht="12.75" hidden="1" customHeight="1" x14ac:dyDescent="0.2"/>
    <row r="50718" ht="12.75" hidden="1" customHeight="1" x14ac:dyDescent="0.2"/>
    <row r="50719" ht="12.75" hidden="1" customHeight="1" x14ac:dyDescent="0.2"/>
    <row r="50720" ht="12.75" hidden="1" customHeight="1" x14ac:dyDescent="0.2"/>
    <row r="50721" ht="12.75" hidden="1" customHeight="1" x14ac:dyDescent="0.2"/>
    <row r="50722" ht="12.75" hidden="1" customHeight="1" x14ac:dyDescent="0.2"/>
    <row r="50723" ht="12.75" hidden="1" customHeight="1" x14ac:dyDescent="0.2"/>
    <row r="50724" ht="12.75" hidden="1" customHeight="1" x14ac:dyDescent="0.2"/>
    <row r="50725" ht="12.75" hidden="1" customHeight="1" x14ac:dyDescent="0.2"/>
    <row r="50726" ht="12.75" hidden="1" customHeight="1" x14ac:dyDescent="0.2"/>
    <row r="50727" ht="12.75" hidden="1" customHeight="1" x14ac:dyDescent="0.2"/>
    <row r="50728" ht="12.75" hidden="1" customHeight="1" x14ac:dyDescent="0.2"/>
    <row r="50729" ht="12.75" hidden="1" customHeight="1" x14ac:dyDescent="0.2"/>
    <row r="50730" ht="12.75" hidden="1" customHeight="1" x14ac:dyDescent="0.2"/>
    <row r="50731" ht="12.75" hidden="1" customHeight="1" x14ac:dyDescent="0.2"/>
    <row r="50732" ht="12.75" hidden="1" customHeight="1" x14ac:dyDescent="0.2"/>
    <row r="50733" ht="12.75" hidden="1" customHeight="1" x14ac:dyDescent="0.2"/>
    <row r="50734" ht="12.75" hidden="1" customHeight="1" x14ac:dyDescent="0.2"/>
    <row r="50735" ht="12.75" hidden="1" customHeight="1" x14ac:dyDescent="0.2"/>
    <row r="50736" ht="12.75" hidden="1" customHeight="1" x14ac:dyDescent="0.2"/>
    <row r="50737" ht="12.75" hidden="1" customHeight="1" x14ac:dyDescent="0.2"/>
    <row r="50738" ht="12.75" hidden="1" customHeight="1" x14ac:dyDescent="0.2"/>
    <row r="50739" ht="12.75" hidden="1" customHeight="1" x14ac:dyDescent="0.2"/>
    <row r="50740" ht="12.75" hidden="1" customHeight="1" x14ac:dyDescent="0.2"/>
    <row r="50741" ht="12.75" hidden="1" customHeight="1" x14ac:dyDescent="0.2"/>
    <row r="50742" ht="12.75" hidden="1" customHeight="1" x14ac:dyDescent="0.2"/>
    <row r="50743" ht="12.75" hidden="1" customHeight="1" x14ac:dyDescent="0.2"/>
    <row r="50744" ht="12.75" hidden="1" customHeight="1" x14ac:dyDescent="0.2"/>
    <row r="50745" ht="12.75" hidden="1" customHeight="1" x14ac:dyDescent="0.2"/>
    <row r="50746" ht="12.75" hidden="1" customHeight="1" x14ac:dyDescent="0.2"/>
    <row r="50747" ht="12.75" hidden="1" customHeight="1" x14ac:dyDescent="0.2"/>
    <row r="50748" ht="12.75" hidden="1" customHeight="1" x14ac:dyDescent="0.2"/>
    <row r="50749" ht="12.75" hidden="1" customHeight="1" x14ac:dyDescent="0.2"/>
    <row r="50750" ht="12.75" hidden="1" customHeight="1" x14ac:dyDescent="0.2"/>
    <row r="50751" ht="12.75" hidden="1" customHeight="1" x14ac:dyDescent="0.2"/>
    <row r="50752" ht="12.75" hidden="1" customHeight="1" x14ac:dyDescent="0.2"/>
    <row r="50753" ht="12.75" hidden="1" customHeight="1" x14ac:dyDescent="0.2"/>
    <row r="50754" ht="12.75" hidden="1" customHeight="1" x14ac:dyDescent="0.2"/>
    <row r="50755" ht="12.75" hidden="1" customHeight="1" x14ac:dyDescent="0.2"/>
    <row r="50756" ht="12.75" hidden="1" customHeight="1" x14ac:dyDescent="0.2"/>
    <row r="50757" ht="12.75" hidden="1" customHeight="1" x14ac:dyDescent="0.2"/>
    <row r="50758" ht="12.75" hidden="1" customHeight="1" x14ac:dyDescent="0.2"/>
    <row r="50759" ht="12.75" hidden="1" customHeight="1" x14ac:dyDescent="0.2"/>
    <row r="50760" ht="12.75" hidden="1" customHeight="1" x14ac:dyDescent="0.2"/>
    <row r="50761" ht="12.75" hidden="1" customHeight="1" x14ac:dyDescent="0.2"/>
    <row r="50762" ht="12.75" hidden="1" customHeight="1" x14ac:dyDescent="0.2"/>
    <row r="50763" ht="12.75" hidden="1" customHeight="1" x14ac:dyDescent="0.2"/>
    <row r="50764" ht="12.75" hidden="1" customHeight="1" x14ac:dyDescent="0.2"/>
    <row r="50765" ht="12.75" hidden="1" customHeight="1" x14ac:dyDescent="0.2"/>
    <row r="50766" ht="12.75" hidden="1" customHeight="1" x14ac:dyDescent="0.2"/>
    <row r="50767" ht="12.75" hidden="1" customHeight="1" x14ac:dyDescent="0.2"/>
    <row r="50768" ht="12.75" hidden="1" customHeight="1" x14ac:dyDescent="0.2"/>
    <row r="50769" ht="12.75" hidden="1" customHeight="1" x14ac:dyDescent="0.2"/>
    <row r="50770" ht="12.75" hidden="1" customHeight="1" x14ac:dyDescent="0.2"/>
    <row r="50771" ht="12.75" hidden="1" customHeight="1" x14ac:dyDescent="0.2"/>
    <row r="50772" ht="12.75" hidden="1" customHeight="1" x14ac:dyDescent="0.2"/>
    <row r="50773" ht="12.75" hidden="1" customHeight="1" x14ac:dyDescent="0.2"/>
    <row r="50774" ht="12.75" hidden="1" customHeight="1" x14ac:dyDescent="0.2"/>
    <row r="50775" ht="12.75" hidden="1" customHeight="1" x14ac:dyDescent="0.2"/>
    <row r="50776" ht="12.75" hidden="1" customHeight="1" x14ac:dyDescent="0.2"/>
    <row r="50777" ht="12.75" hidden="1" customHeight="1" x14ac:dyDescent="0.2"/>
    <row r="50778" ht="12.75" hidden="1" customHeight="1" x14ac:dyDescent="0.2"/>
    <row r="50779" ht="12.75" hidden="1" customHeight="1" x14ac:dyDescent="0.2"/>
    <row r="50780" ht="12.75" hidden="1" customHeight="1" x14ac:dyDescent="0.2"/>
    <row r="50781" ht="12.75" hidden="1" customHeight="1" x14ac:dyDescent="0.2"/>
    <row r="50782" ht="12.75" hidden="1" customHeight="1" x14ac:dyDescent="0.2"/>
    <row r="50783" ht="12.75" hidden="1" customHeight="1" x14ac:dyDescent="0.2"/>
    <row r="50784" ht="12.75" hidden="1" customHeight="1" x14ac:dyDescent="0.2"/>
    <row r="50785" ht="12.75" hidden="1" customHeight="1" x14ac:dyDescent="0.2"/>
    <row r="50786" ht="12.75" hidden="1" customHeight="1" x14ac:dyDescent="0.2"/>
    <row r="50787" ht="12.75" hidden="1" customHeight="1" x14ac:dyDescent="0.2"/>
    <row r="50788" ht="12.75" hidden="1" customHeight="1" x14ac:dyDescent="0.2"/>
    <row r="50789" ht="12.75" hidden="1" customHeight="1" x14ac:dyDescent="0.2"/>
    <row r="50790" ht="12.75" hidden="1" customHeight="1" x14ac:dyDescent="0.2"/>
    <row r="50791" ht="12.75" hidden="1" customHeight="1" x14ac:dyDescent="0.2"/>
    <row r="50792" ht="12.75" hidden="1" customHeight="1" x14ac:dyDescent="0.2"/>
    <row r="50793" ht="12.75" hidden="1" customHeight="1" x14ac:dyDescent="0.2"/>
    <row r="50794" ht="12.75" hidden="1" customHeight="1" x14ac:dyDescent="0.2"/>
    <row r="50795" ht="12.75" hidden="1" customHeight="1" x14ac:dyDescent="0.2"/>
    <row r="50796" ht="12.75" hidden="1" customHeight="1" x14ac:dyDescent="0.2"/>
    <row r="50797" ht="12.75" hidden="1" customHeight="1" x14ac:dyDescent="0.2"/>
    <row r="50798" ht="12.75" hidden="1" customHeight="1" x14ac:dyDescent="0.2"/>
    <row r="50799" ht="12.75" hidden="1" customHeight="1" x14ac:dyDescent="0.2"/>
    <row r="50800" ht="12.75" hidden="1" customHeight="1" x14ac:dyDescent="0.2"/>
    <row r="50801" ht="12.75" hidden="1" customHeight="1" x14ac:dyDescent="0.2"/>
    <row r="50802" ht="12.75" hidden="1" customHeight="1" x14ac:dyDescent="0.2"/>
    <row r="50803" ht="12.75" hidden="1" customHeight="1" x14ac:dyDescent="0.2"/>
    <row r="50804" ht="12.75" hidden="1" customHeight="1" x14ac:dyDescent="0.2"/>
    <row r="50805" ht="12.75" hidden="1" customHeight="1" x14ac:dyDescent="0.2"/>
    <row r="50806" ht="12.75" hidden="1" customHeight="1" x14ac:dyDescent="0.2"/>
    <row r="50807" ht="12.75" hidden="1" customHeight="1" x14ac:dyDescent="0.2"/>
    <row r="50808" ht="12.75" hidden="1" customHeight="1" x14ac:dyDescent="0.2"/>
    <row r="50809" ht="12.75" hidden="1" customHeight="1" x14ac:dyDescent="0.2"/>
    <row r="50810" ht="12.75" hidden="1" customHeight="1" x14ac:dyDescent="0.2"/>
    <row r="50811" ht="12.75" hidden="1" customHeight="1" x14ac:dyDescent="0.2"/>
    <row r="50812" ht="12.75" hidden="1" customHeight="1" x14ac:dyDescent="0.2"/>
    <row r="50813" ht="12.75" hidden="1" customHeight="1" x14ac:dyDescent="0.2"/>
    <row r="50814" ht="12.75" hidden="1" customHeight="1" x14ac:dyDescent="0.2"/>
    <row r="50815" ht="12.75" hidden="1" customHeight="1" x14ac:dyDescent="0.2"/>
    <row r="50816" ht="12.75" hidden="1" customHeight="1" x14ac:dyDescent="0.2"/>
    <row r="50817" ht="12.75" hidden="1" customHeight="1" x14ac:dyDescent="0.2"/>
    <row r="50818" ht="12.75" hidden="1" customHeight="1" x14ac:dyDescent="0.2"/>
    <row r="50819" ht="12.75" hidden="1" customHeight="1" x14ac:dyDescent="0.2"/>
    <row r="50820" ht="12.75" hidden="1" customHeight="1" x14ac:dyDescent="0.2"/>
    <row r="50821" ht="12.75" hidden="1" customHeight="1" x14ac:dyDescent="0.2"/>
    <row r="50822" ht="12.75" hidden="1" customHeight="1" x14ac:dyDescent="0.2"/>
    <row r="50823" ht="12.75" hidden="1" customHeight="1" x14ac:dyDescent="0.2"/>
    <row r="50824" ht="12.75" hidden="1" customHeight="1" x14ac:dyDescent="0.2"/>
    <row r="50825" ht="12.75" hidden="1" customHeight="1" x14ac:dyDescent="0.2"/>
    <row r="50826" ht="12.75" hidden="1" customHeight="1" x14ac:dyDescent="0.2"/>
    <row r="50827" ht="12.75" hidden="1" customHeight="1" x14ac:dyDescent="0.2"/>
    <row r="50828" ht="12.75" hidden="1" customHeight="1" x14ac:dyDescent="0.2"/>
    <row r="50829" ht="12.75" hidden="1" customHeight="1" x14ac:dyDescent="0.2"/>
    <row r="50830" ht="12.75" hidden="1" customHeight="1" x14ac:dyDescent="0.2"/>
    <row r="50831" ht="12.75" hidden="1" customHeight="1" x14ac:dyDescent="0.2"/>
    <row r="50832" ht="12.75" hidden="1" customHeight="1" x14ac:dyDescent="0.2"/>
    <row r="50833" ht="12.75" hidden="1" customHeight="1" x14ac:dyDescent="0.2"/>
    <row r="50834" ht="12.75" hidden="1" customHeight="1" x14ac:dyDescent="0.2"/>
    <row r="50835" ht="12.75" hidden="1" customHeight="1" x14ac:dyDescent="0.2"/>
    <row r="50836" ht="12.75" hidden="1" customHeight="1" x14ac:dyDescent="0.2"/>
    <row r="50837" ht="12.75" hidden="1" customHeight="1" x14ac:dyDescent="0.2"/>
    <row r="50838" ht="12.75" hidden="1" customHeight="1" x14ac:dyDescent="0.2"/>
    <row r="50839" ht="12.75" hidden="1" customHeight="1" x14ac:dyDescent="0.2"/>
    <row r="50840" ht="12.75" hidden="1" customHeight="1" x14ac:dyDescent="0.2"/>
    <row r="50841" ht="12.75" hidden="1" customHeight="1" x14ac:dyDescent="0.2"/>
    <row r="50842" ht="12.75" hidden="1" customHeight="1" x14ac:dyDescent="0.2"/>
    <row r="50843" ht="12.75" hidden="1" customHeight="1" x14ac:dyDescent="0.2"/>
    <row r="50844" ht="12.75" hidden="1" customHeight="1" x14ac:dyDescent="0.2"/>
    <row r="50845" ht="12.75" hidden="1" customHeight="1" x14ac:dyDescent="0.2"/>
    <row r="50846" ht="12.75" hidden="1" customHeight="1" x14ac:dyDescent="0.2"/>
    <row r="50847" ht="12.75" hidden="1" customHeight="1" x14ac:dyDescent="0.2"/>
    <row r="50848" ht="12.75" hidden="1" customHeight="1" x14ac:dyDescent="0.2"/>
    <row r="50849" ht="12.75" hidden="1" customHeight="1" x14ac:dyDescent="0.2"/>
    <row r="50850" ht="12.75" hidden="1" customHeight="1" x14ac:dyDescent="0.2"/>
    <row r="50851" ht="12.75" hidden="1" customHeight="1" x14ac:dyDescent="0.2"/>
    <row r="50852" ht="12.75" hidden="1" customHeight="1" x14ac:dyDescent="0.2"/>
    <row r="50853" ht="12.75" hidden="1" customHeight="1" x14ac:dyDescent="0.2"/>
    <row r="50854" ht="12.75" hidden="1" customHeight="1" x14ac:dyDescent="0.2"/>
    <row r="50855" ht="12.75" hidden="1" customHeight="1" x14ac:dyDescent="0.2"/>
    <row r="50856" ht="12.75" hidden="1" customHeight="1" x14ac:dyDescent="0.2"/>
    <row r="50857" ht="12.75" hidden="1" customHeight="1" x14ac:dyDescent="0.2"/>
    <row r="50858" ht="12.75" hidden="1" customHeight="1" x14ac:dyDescent="0.2"/>
    <row r="50859" ht="12.75" hidden="1" customHeight="1" x14ac:dyDescent="0.2"/>
    <row r="50860" ht="12.75" hidden="1" customHeight="1" x14ac:dyDescent="0.2"/>
    <row r="50861" ht="12.75" hidden="1" customHeight="1" x14ac:dyDescent="0.2"/>
    <row r="50862" ht="12.75" hidden="1" customHeight="1" x14ac:dyDescent="0.2"/>
    <row r="50863" ht="12.75" hidden="1" customHeight="1" x14ac:dyDescent="0.2"/>
    <row r="50864" ht="12.75" hidden="1" customHeight="1" x14ac:dyDescent="0.2"/>
    <row r="50865" ht="12.75" hidden="1" customHeight="1" x14ac:dyDescent="0.2"/>
    <row r="50866" ht="12.75" hidden="1" customHeight="1" x14ac:dyDescent="0.2"/>
    <row r="50867" ht="12.75" hidden="1" customHeight="1" x14ac:dyDescent="0.2"/>
    <row r="50868" ht="12.75" hidden="1" customHeight="1" x14ac:dyDescent="0.2"/>
    <row r="50869" ht="12.75" hidden="1" customHeight="1" x14ac:dyDescent="0.2"/>
    <row r="50870" ht="12.75" hidden="1" customHeight="1" x14ac:dyDescent="0.2"/>
    <row r="50871" ht="12.75" hidden="1" customHeight="1" x14ac:dyDescent="0.2"/>
    <row r="50872" ht="12.75" hidden="1" customHeight="1" x14ac:dyDescent="0.2"/>
    <row r="50873" ht="12.75" hidden="1" customHeight="1" x14ac:dyDescent="0.2"/>
    <row r="50874" ht="12.75" hidden="1" customHeight="1" x14ac:dyDescent="0.2"/>
    <row r="50875" ht="12.75" hidden="1" customHeight="1" x14ac:dyDescent="0.2"/>
    <row r="50876" ht="12.75" hidden="1" customHeight="1" x14ac:dyDescent="0.2"/>
    <row r="50877" ht="12.75" hidden="1" customHeight="1" x14ac:dyDescent="0.2"/>
    <row r="50878" ht="12.75" hidden="1" customHeight="1" x14ac:dyDescent="0.2"/>
    <row r="50879" ht="12.75" hidden="1" customHeight="1" x14ac:dyDescent="0.2"/>
    <row r="50880" ht="12.75" hidden="1" customHeight="1" x14ac:dyDescent="0.2"/>
    <row r="50881" ht="12.75" hidden="1" customHeight="1" x14ac:dyDescent="0.2"/>
    <row r="50882" ht="12.75" hidden="1" customHeight="1" x14ac:dyDescent="0.2"/>
    <row r="50883" ht="12.75" hidden="1" customHeight="1" x14ac:dyDescent="0.2"/>
    <row r="50884" ht="12.75" hidden="1" customHeight="1" x14ac:dyDescent="0.2"/>
    <row r="50885" ht="12.75" hidden="1" customHeight="1" x14ac:dyDescent="0.2"/>
    <row r="50886" ht="12.75" hidden="1" customHeight="1" x14ac:dyDescent="0.2"/>
    <row r="50887" ht="12.75" hidden="1" customHeight="1" x14ac:dyDescent="0.2"/>
    <row r="50888" ht="12.75" hidden="1" customHeight="1" x14ac:dyDescent="0.2"/>
    <row r="50889" ht="12.75" hidden="1" customHeight="1" x14ac:dyDescent="0.2"/>
    <row r="50890" ht="12.75" hidden="1" customHeight="1" x14ac:dyDescent="0.2"/>
    <row r="50891" ht="12.75" hidden="1" customHeight="1" x14ac:dyDescent="0.2"/>
    <row r="50892" ht="12.75" hidden="1" customHeight="1" x14ac:dyDescent="0.2"/>
    <row r="50893" ht="12.75" hidden="1" customHeight="1" x14ac:dyDescent="0.2"/>
    <row r="50894" ht="12.75" hidden="1" customHeight="1" x14ac:dyDescent="0.2"/>
    <row r="50895" ht="12.75" hidden="1" customHeight="1" x14ac:dyDescent="0.2"/>
    <row r="50896" ht="12.75" hidden="1" customHeight="1" x14ac:dyDescent="0.2"/>
    <row r="50897" ht="12.75" hidden="1" customHeight="1" x14ac:dyDescent="0.2"/>
    <row r="50898" ht="12.75" hidden="1" customHeight="1" x14ac:dyDescent="0.2"/>
    <row r="50899" ht="12.75" hidden="1" customHeight="1" x14ac:dyDescent="0.2"/>
    <row r="50900" ht="12.75" hidden="1" customHeight="1" x14ac:dyDescent="0.2"/>
    <row r="50901" ht="12.75" hidden="1" customHeight="1" x14ac:dyDescent="0.2"/>
    <row r="50902" ht="12.75" hidden="1" customHeight="1" x14ac:dyDescent="0.2"/>
    <row r="50903" ht="12.75" hidden="1" customHeight="1" x14ac:dyDescent="0.2"/>
    <row r="50904" ht="12.75" hidden="1" customHeight="1" x14ac:dyDescent="0.2"/>
    <row r="50905" ht="12.75" hidden="1" customHeight="1" x14ac:dyDescent="0.2"/>
    <row r="50906" ht="12.75" hidden="1" customHeight="1" x14ac:dyDescent="0.2"/>
    <row r="50907" ht="12.75" hidden="1" customHeight="1" x14ac:dyDescent="0.2"/>
    <row r="50908" ht="12.75" hidden="1" customHeight="1" x14ac:dyDescent="0.2"/>
    <row r="50909" ht="12.75" hidden="1" customHeight="1" x14ac:dyDescent="0.2"/>
    <row r="50910" ht="12.75" hidden="1" customHeight="1" x14ac:dyDescent="0.2"/>
    <row r="50911" ht="12.75" hidden="1" customHeight="1" x14ac:dyDescent="0.2"/>
    <row r="50912" ht="12.75" hidden="1" customHeight="1" x14ac:dyDescent="0.2"/>
    <row r="50913" ht="12.75" hidden="1" customHeight="1" x14ac:dyDescent="0.2"/>
    <row r="50914" ht="12.75" hidden="1" customHeight="1" x14ac:dyDescent="0.2"/>
    <row r="50915" ht="12.75" hidden="1" customHeight="1" x14ac:dyDescent="0.2"/>
    <row r="50916" ht="12.75" hidden="1" customHeight="1" x14ac:dyDescent="0.2"/>
    <row r="50917" ht="12.75" hidden="1" customHeight="1" x14ac:dyDescent="0.2"/>
    <row r="50918" ht="12.75" hidden="1" customHeight="1" x14ac:dyDescent="0.2"/>
    <row r="50919" ht="12.75" hidden="1" customHeight="1" x14ac:dyDescent="0.2"/>
    <row r="50920" ht="12.75" hidden="1" customHeight="1" x14ac:dyDescent="0.2"/>
    <row r="50921" ht="12.75" hidden="1" customHeight="1" x14ac:dyDescent="0.2"/>
    <row r="50922" ht="12.75" hidden="1" customHeight="1" x14ac:dyDescent="0.2"/>
    <row r="50923" ht="12.75" hidden="1" customHeight="1" x14ac:dyDescent="0.2"/>
    <row r="50924" ht="12.75" hidden="1" customHeight="1" x14ac:dyDescent="0.2"/>
    <row r="50925" ht="12.75" hidden="1" customHeight="1" x14ac:dyDescent="0.2"/>
    <row r="50926" ht="12.75" hidden="1" customHeight="1" x14ac:dyDescent="0.2"/>
    <row r="50927" ht="12.75" hidden="1" customHeight="1" x14ac:dyDescent="0.2"/>
    <row r="50928" ht="12.75" hidden="1" customHeight="1" x14ac:dyDescent="0.2"/>
    <row r="50929" ht="12.75" hidden="1" customHeight="1" x14ac:dyDescent="0.2"/>
    <row r="50930" ht="12.75" hidden="1" customHeight="1" x14ac:dyDescent="0.2"/>
    <row r="50931" ht="12.75" hidden="1" customHeight="1" x14ac:dyDescent="0.2"/>
    <row r="50932" ht="12.75" hidden="1" customHeight="1" x14ac:dyDescent="0.2"/>
    <row r="50933" ht="12.75" hidden="1" customHeight="1" x14ac:dyDescent="0.2"/>
    <row r="50934" ht="12.75" hidden="1" customHeight="1" x14ac:dyDescent="0.2"/>
    <row r="50935" ht="12.75" hidden="1" customHeight="1" x14ac:dyDescent="0.2"/>
    <row r="50936" ht="12.75" hidden="1" customHeight="1" x14ac:dyDescent="0.2"/>
    <row r="50937" ht="12.75" hidden="1" customHeight="1" x14ac:dyDescent="0.2"/>
    <row r="50938" ht="12.75" hidden="1" customHeight="1" x14ac:dyDescent="0.2"/>
    <row r="50939" ht="12.75" hidden="1" customHeight="1" x14ac:dyDescent="0.2"/>
    <row r="50940" ht="12.75" hidden="1" customHeight="1" x14ac:dyDescent="0.2"/>
    <row r="50941" ht="12.75" hidden="1" customHeight="1" x14ac:dyDescent="0.2"/>
    <row r="50942" ht="12.75" hidden="1" customHeight="1" x14ac:dyDescent="0.2"/>
    <row r="50943" ht="12.75" hidden="1" customHeight="1" x14ac:dyDescent="0.2"/>
    <row r="50944" ht="12.75" hidden="1" customHeight="1" x14ac:dyDescent="0.2"/>
    <row r="50945" ht="12.75" hidden="1" customHeight="1" x14ac:dyDescent="0.2"/>
    <row r="50946" ht="12.75" hidden="1" customHeight="1" x14ac:dyDescent="0.2"/>
    <row r="50947" ht="12.75" hidden="1" customHeight="1" x14ac:dyDescent="0.2"/>
    <row r="50948" ht="12.75" hidden="1" customHeight="1" x14ac:dyDescent="0.2"/>
    <row r="50949" ht="12.75" hidden="1" customHeight="1" x14ac:dyDescent="0.2"/>
    <row r="50950" ht="12.75" hidden="1" customHeight="1" x14ac:dyDescent="0.2"/>
    <row r="50951" ht="12.75" hidden="1" customHeight="1" x14ac:dyDescent="0.2"/>
    <row r="50952" ht="12.75" hidden="1" customHeight="1" x14ac:dyDescent="0.2"/>
    <row r="50953" ht="12.75" hidden="1" customHeight="1" x14ac:dyDescent="0.2"/>
    <row r="50954" ht="12.75" hidden="1" customHeight="1" x14ac:dyDescent="0.2"/>
    <row r="50955" ht="12.75" hidden="1" customHeight="1" x14ac:dyDescent="0.2"/>
    <row r="50956" ht="12.75" hidden="1" customHeight="1" x14ac:dyDescent="0.2"/>
    <row r="50957" ht="12.75" hidden="1" customHeight="1" x14ac:dyDescent="0.2"/>
    <row r="50958" ht="12.75" hidden="1" customHeight="1" x14ac:dyDescent="0.2"/>
    <row r="50959" ht="12.75" hidden="1" customHeight="1" x14ac:dyDescent="0.2"/>
    <row r="50960" ht="12.75" hidden="1" customHeight="1" x14ac:dyDescent="0.2"/>
    <row r="50961" ht="12.75" hidden="1" customHeight="1" x14ac:dyDescent="0.2"/>
    <row r="50962" ht="12.75" hidden="1" customHeight="1" x14ac:dyDescent="0.2"/>
    <row r="50963" ht="12.75" hidden="1" customHeight="1" x14ac:dyDescent="0.2"/>
    <row r="50964" ht="12.75" hidden="1" customHeight="1" x14ac:dyDescent="0.2"/>
    <row r="50965" ht="12.75" hidden="1" customHeight="1" x14ac:dyDescent="0.2"/>
    <row r="50966" ht="12.75" hidden="1" customHeight="1" x14ac:dyDescent="0.2"/>
    <row r="50967" ht="12.75" hidden="1" customHeight="1" x14ac:dyDescent="0.2"/>
    <row r="50968" ht="12.75" hidden="1" customHeight="1" x14ac:dyDescent="0.2"/>
    <row r="50969" ht="12.75" hidden="1" customHeight="1" x14ac:dyDescent="0.2"/>
    <row r="50970" ht="12.75" hidden="1" customHeight="1" x14ac:dyDescent="0.2"/>
    <row r="50971" ht="12.75" hidden="1" customHeight="1" x14ac:dyDescent="0.2"/>
    <row r="50972" ht="12.75" hidden="1" customHeight="1" x14ac:dyDescent="0.2"/>
    <row r="50973" ht="12.75" hidden="1" customHeight="1" x14ac:dyDescent="0.2"/>
    <row r="50974" ht="12.75" hidden="1" customHeight="1" x14ac:dyDescent="0.2"/>
    <row r="50975" ht="12.75" hidden="1" customHeight="1" x14ac:dyDescent="0.2"/>
    <row r="50976" ht="12.75" hidden="1" customHeight="1" x14ac:dyDescent="0.2"/>
    <row r="50977" ht="12.75" hidden="1" customHeight="1" x14ac:dyDescent="0.2"/>
    <row r="50978" ht="12.75" hidden="1" customHeight="1" x14ac:dyDescent="0.2"/>
    <row r="50979" ht="12.75" hidden="1" customHeight="1" x14ac:dyDescent="0.2"/>
    <row r="50980" ht="12.75" hidden="1" customHeight="1" x14ac:dyDescent="0.2"/>
    <row r="50981" ht="12.75" hidden="1" customHeight="1" x14ac:dyDescent="0.2"/>
    <row r="50982" ht="12.75" hidden="1" customHeight="1" x14ac:dyDescent="0.2"/>
    <row r="50983" ht="12.75" hidden="1" customHeight="1" x14ac:dyDescent="0.2"/>
    <row r="50984" ht="12.75" hidden="1" customHeight="1" x14ac:dyDescent="0.2"/>
    <row r="50985" ht="12.75" hidden="1" customHeight="1" x14ac:dyDescent="0.2"/>
    <row r="50986" ht="12.75" hidden="1" customHeight="1" x14ac:dyDescent="0.2"/>
    <row r="50987" ht="12.75" hidden="1" customHeight="1" x14ac:dyDescent="0.2"/>
    <row r="50988" ht="12.75" hidden="1" customHeight="1" x14ac:dyDescent="0.2"/>
    <row r="50989" ht="12.75" hidden="1" customHeight="1" x14ac:dyDescent="0.2"/>
    <row r="50990" ht="12.75" hidden="1" customHeight="1" x14ac:dyDescent="0.2"/>
    <row r="50991" ht="12.75" hidden="1" customHeight="1" x14ac:dyDescent="0.2"/>
    <row r="50992" ht="12.75" hidden="1" customHeight="1" x14ac:dyDescent="0.2"/>
    <row r="50993" ht="12.75" hidden="1" customHeight="1" x14ac:dyDescent="0.2"/>
    <row r="50994" ht="12.75" hidden="1" customHeight="1" x14ac:dyDescent="0.2"/>
    <row r="50995" ht="12.75" hidden="1" customHeight="1" x14ac:dyDescent="0.2"/>
    <row r="50996" ht="12.75" hidden="1" customHeight="1" x14ac:dyDescent="0.2"/>
    <row r="50997" ht="12.75" hidden="1" customHeight="1" x14ac:dyDescent="0.2"/>
    <row r="50998" ht="12.75" hidden="1" customHeight="1" x14ac:dyDescent="0.2"/>
    <row r="50999" ht="12.75" hidden="1" customHeight="1" x14ac:dyDescent="0.2"/>
    <row r="51000" ht="12.75" hidden="1" customHeight="1" x14ac:dyDescent="0.2"/>
    <row r="51001" ht="12.75" hidden="1" customHeight="1" x14ac:dyDescent="0.2"/>
    <row r="51002" ht="12.75" hidden="1" customHeight="1" x14ac:dyDescent="0.2"/>
    <row r="51003" ht="12.75" hidden="1" customHeight="1" x14ac:dyDescent="0.2"/>
    <row r="51004" ht="12.75" hidden="1" customHeight="1" x14ac:dyDescent="0.2"/>
    <row r="51005" ht="12.75" hidden="1" customHeight="1" x14ac:dyDescent="0.2"/>
    <row r="51006" ht="12.75" hidden="1" customHeight="1" x14ac:dyDescent="0.2"/>
    <row r="51007" ht="12.75" hidden="1" customHeight="1" x14ac:dyDescent="0.2"/>
    <row r="51008" ht="12.75" hidden="1" customHeight="1" x14ac:dyDescent="0.2"/>
    <row r="51009" ht="12.75" hidden="1" customHeight="1" x14ac:dyDescent="0.2"/>
    <row r="51010" ht="12.75" hidden="1" customHeight="1" x14ac:dyDescent="0.2"/>
    <row r="51011" ht="12.75" hidden="1" customHeight="1" x14ac:dyDescent="0.2"/>
    <row r="51012" ht="12.75" hidden="1" customHeight="1" x14ac:dyDescent="0.2"/>
    <row r="51013" ht="12.75" hidden="1" customHeight="1" x14ac:dyDescent="0.2"/>
    <row r="51014" ht="12.75" hidden="1" customHeight="1" x14ac:dyDescent="0.2"/>
    <row r="51015" ht="12.75" hidden="1" customHeight="1" x14ac:dyDescent="0.2"/>
    <row r="51016" ht="12.75" hidden="1" customHeight="1" x14ac:dyDescent="0.2"/>
    <row r="51017" ht="12.75" hidden="1" customHeight="1" x14ac:dyDescent="0.2"/>
    <row r="51018" ht="12.75" hidden="1" customHeight="1" x14ac:dyDescent="0.2"/>
    <row r="51019" ht="12.75" hidden="1" customHeight="1" x14ac:dyDescent="0.2"/>
    <row r="51020" ht="12.75" hidden="1" customHeight="1" x14ac:dyDescent="0.2"/>
    <row r="51021" ht="12.75" hidden="1" customHeight="1" x14ac:dyDescent="0.2"/>
    <row r="51022" ht="12.75" hidden="1" customHeight="1" x14ac:dyDescent="0.2"/>
    <row r="51023" ht="12.75" hidden="1" customHeight="1" x14ac:dyDescent="0.2"/>
    <row r="51024" ht="12.75" hidden="1" customHeight="1" x14ac:dyDescent="0.2"/>
    <row r="51025" ht="12.75" hidden="1" customHeight="1" x14ac:dyDescent="0.2"/>
    <row r="51026" ht="12.75" hidden="1" customHeight="1" x14ac:dyDescent="0.2"/>
    <row r="51027" ht="12.75" hidden="1" customHeight="1" x14ac:dyDescent="0.2"/>
    <row r="51028" ht="12.75" hidden="1" customHeight="1" x14ac:dyDescent="0.2"/>
    <row r="51029" ht="12.75" hidden="1" customHeight="1" x14ac:dyDescent="0.2"/>
    <row r="51030" ht="12.75" hidden="1" customHeight="1" x14ac:dyDescent="0.2"/>
    <row r="51031" ht="12.75" hidden="1" customHeight="1" x14ac:dyDescent="0.2"/>
    <row r="51032" ht="12.75" hidden="1" customHeight="1" x14ac:dyDescent="0.2"/>
    <row r="51033" ht="12.75" hidden="1" customHeight="1" x14ac:dyDescent="0.2"/>
    <row r="51034" ht="12.75" hidden="1" customHeight="1" x14ac:dyDescent="0.2"/>
    <row r="51035" ht="12.75" hidden="1" customHeight="1" x14ac:dyDescent="0.2"/>
    <row r="51036" ht="12.75" hidden="1" customHeight="1" x14ac:dyDescent="0.2"/>
    <row r="51037" ht="12.75" hidden="1" customHeight="1" x14ac:dyDescent="0.2"/>
    <row r="51038" ht="12.75" hidden="1" customHeight="1" x14ac:dyDescent="0.2"/>
    <row r="51039" ht="12.75" hidden="1" customHeight="1" x14ac:dyDescent="0.2"/>
    <row r="51040" ht="12.75" hidden="1" customHeight="1" x14ac:dyDescent="0.2"/>
    <row r="51041" ht="12.75" hidden="1" customHeight="1" x14ac:dyDescent="0.2"/>
    <row r="51042" ht="12.75" hidden="1" customHeight="1" x14ac:dyDescent="0.2"/>
    <row r="51043" ht="12.75" hidden="1" customHeight="1" x14ac:dyDescent="0.2"/>
    <row r="51044" ht="12.75" hidden="1" customHeight="1" x14ac:dyDescent="0.2"/>
    <row r="51045" ht="12.75" hidden="1" customHeight="1" x14ac:dyDescent="0.2"/>
    <row r="51046" ht="12.75" hidden="1" customHeight="1" x14ac:dyDescent="0.2"/>
    <row r="51047" ht="12.75" hidden="1" customHeight="1" x14ac:dyDescent="0.2"/>
    <row r="51048" ht="12.75" hidden="1" customHeight="1" x14ac:dyDescent="0.2"/>
    <row r="51049" ht="12.75" hidden="1" customHeight="1" x14ac:dyDescent="0.2"/>
    <row r="51050" ht="12.75" hidden="1" customHeight="1" x14ac:dyDescent="0.2"/>
    <row r="51051" ht="12.75" hidden="1" customHeight="1" x14ac:dyDescent="0.2"/>
    <row r="51052" ht="12.75" hidden="1" customHeight="1" x14ac:dyDescent="0.2"/>
    <row r="51053" ht="12.75" hidden="1" customHeight="1" x14ac:dyDescent="0.2"/>
    <row r="51054" ht="12.75" hidden="1" customHeight="1" x14ac:dyDescent="0.2"/>
    <row r="51055" ht="12.75" hidden="1" customHeight="1" x14ac:dyDescent="0.2"/>
    <row r="51056" ht="12.75" hidden="1" customHeight="1" x14ac:dyDescent="0.2"/>
    <row r="51057" ht="12.75" hidden="1" customHeight="1" x14ac:dyDescent="0.2"/>
    <row r="51058" ht="12.75" hidden="1" customHeight="1" x14ac:dyDescent="0.2"/>
    <row r="51059" ht="12.75" hidden="1" customHeight="1" x14ac:dyDescent="0.2"/>
    <row r="51060" ht="12.75" hidden="1" customHeight="1" x14ac:dyDescent="0.2"/>
    <row r="51061" ht="12.75" hidden="1" customHeight="1" x14ac:dyDescent="0.2"/>
    <row r="51062" ht="12.75" hidden="1" customHeight="1" x14ac:dyDescent="0.2"/>
    <row r="51063" ht="12.75" hidden="1" customHeight="1" x14ac:dyDescent="0.2"/>
    <row r="51064" ht="12.75" hidden="1" customHeight="1" x14ac:dyDescent="0.2"/>
    <row r="51065" ht="12.75" hidden="1" customHeight="1" x14ac:dyDescent="0.2"/>
    <row r="51066" ht="12.75" hidden="1" customHeight="1" x14ac:dyDescent="0.2"/>
    <row r="51067" ht="12.75" hidden="1" customHeight="1" x14ac:dyDescent="0.2"/>
    <row r="51068" ht="12.75" hidden="1" customHeight="1" x14ac:dyDescent="0.2"/>
    <row r="51069" ht="12.75" hidden="1" customHeight="1" x14ac:dyDescent="0.2"/>
    <row r="51070" ht="12.75" hidden="1" customHeight="1" x14ac:dyDescent="0.2"/>
    <row r="51071" ht="12.75" hidden="1" customHeight="1" x14ac:dyDescent="0.2"/>
    <row r="51072" ht="12.75" hidden="1" customHeight="1" x14ac:dyDescent="0.2"/>
    <row r="51073" ht="12.75" hidden="1" customHeight="1" x14ac:dyDescent="0.2"/>
    <row r="51074" ht="12.75" hidden="1" customHeight="1" x14ac:dyDescent="0.2"/>
    <row r="51075" ht="12.75" hidden="1" customHeight="1" x14ac:dyDescent="0.2"/>
    <row r="51076" ht="12.75" hidden="1" customHeight="1" x14ac:dyDescent="0.2"/>
    <row r="51077" ht="12.75" hidden="1" customHeight="1" x14ac:dyDescent="0.2"/>
    <row r="51078" ht="12.75" hidden="1" customHeight="1" x14ac:dyDescent="0.2"/>
    <row r="51079" ht="12.75" hidden="1" customHeight="1" x14ac:dyDescent="0.2"/>
    <row r="51080" ht="12.75" hidden="1" customHeight="1" x14ac:dyDescent="0.2"/>
    <row r="51081" ht="12.75" hidden="1" customHeight="1" x14ac:dyDescent="0.2"/>
    <row r="51082" ht="12.75" hidden="1" customHeight="1" x14ac:dyDescent="0.2"/>
    <row r="51083" ht="12.75" hidden="1" customHeight="1" x14ac:dyDescent="0.2"/>
    <row r="51084" ht="12.75" hidden="1" customHeight="1" x14ac:dyDescent="0.2"/>
    <row r="51085" ht="12.75" hidden="1" customHeight="1" x14ac:dyDescent="0.2"/>
    <row r="51086" ht="12.75" hidden="1" customHeight="1" x14ac:dyDescent="0.2"/>
    <row r="51087" ht="12.75" hidden="1" customHeight="1" x14ac:dyDescent="0.2"/>
    <row r="51088" ht="12.75" hidden="1" customHeight="1" x14ac:dyDescent="0.2"/>
    <row r="51089" ht="12.75" hidden="1" customHeight="1" x14ac:dyDescent="0.2"/>
    <row r="51090" ht="12.75" hidden="1" customHeight="1" x14ac:dyDescent="0.2"/>
    <row r="51091" ht="12.75" hidden="1" customHeight="1" x14ac:dyDescent="0.2"/>
    <row r="51092" ht="12.75" hidden="1" customHeight="1" x14ac:dyDescent="0.2"/>
    <row r="51093" ht="12.75" hidden="1" customHeight="1" x14ac:dyDescent="0.2"/>
    <row r="51094" ht="12.75" hidden="1" customHeight="1" x14ac:dyDescent="0.2"/>
    <row r="51095" ht="12.75" hidden="1" customHeight="1" x14ac:dyDescent="0.2"/>
    <row r="51096" ht="12.75" hidden="1" customHeight="1" x14ac:dyDescent="0.2"/>
    <row r="51097" ht="12.75" hidden="1" customHeight="1" x14ac:dyDescent="0.2"/>
    <row r="51098" ht="12.75" hidden="1" customHeight="1" x14ac:dyDescent="0.2"/>
    <row r="51099" ht="12.75" hidden="1" customHeight="1" x14ac:dyDescent="0.2"/>
    <row r="51100" ht="12.75" hidden="1" customHeight="1" x14ac:dyDescent="0.2"/>
    <row r="51101" ht="12.75" hidden="1" customHeight="1" x14ac:dyDescent="0.2"/>
    <row r="51102" ht="12.75" hidden="1" customHeight="1" x14ac:dyDescent="0.2"/>
    <row r="51103" ht="12.75" hidden="1" customHeight="1" x14ac:dyDescent="0.2"/>
    <row r="51104" ht="12.75" hidden="1" customHeight="1" x14ac:dyDescent="0.2"/>
    <row r="51105" ht="12.75" hidden="1" customHeight="1" x14ac:dyDescent="0.2"/>
    <row r="51106" ht="12.75" hidden="1" customHeight="1" x14ac:dyDescent="0.2"/>
    <row r="51107" ht="12.75" hidden="1" customHeight="1" x14ac:dyDescent="0.2"/>
    <row r="51108" ht="12.75" hidden="1" customHeight="1" x14ac:dyDescent="0.2"/>
    <row r="51109" ht="12.75" hidden="1" customHeight="1" x14ac:dyDescent="0.2"/>
    <row r="51110" ht="12.75" hidden="1" customHeight="1" x14ac:dyDescent="0.2"/>
    <row r="51111" ht="12.75" hidden="1" customHeight="1" x14ac:dyDescent="0.2"/>
    <row r="51112" ht="12.75" hidden="1" customHeight="1" x14ac:dyDescent="0.2"/>
    <row r="51113" ht="12.75" hidden="1" customHeight="1" x14ac:dyDescent="0.2"/>
    <row r="51114" ht="12.75" hidden="1" customHeight="1" x14ac:dyDescent="0.2"/>
    <row r="51115" ht="12.75" hidden="1" customHeight="1" x14ac:dyDescent="0.2"/>
    <row r="51116" ht="12.75" hidden="1" customHeight="1" x14ac:dyDescent="0.2"/>
    <row r="51117" ht="12.75" hidden="1" customHeight="1" x14ac:dyDescent="0.2"/>
    <row r="51118" ht="12.75" hidden="1" customHeight="1" x14ac:dyDescent="0.2"/>
    <row r="51119" ht="12.75" hidden="1" customHeight="1" x14ac:dyDescent="0.2"/>
    <row r="51120" ht="12.75" hidden="1" customHeight="1" x14ac:dyDescent="0.2"/>
    <row r="51121" ht="12.75" hidden="1" customHeight="1" x14ac:dyDescent="0.2"/>
    <row r="51122" ht="12.75" hidden="1" customHeight="1" x14ac:dyDescent="0.2"/>
    <row r="51123" ht="12.75" hidden="1" customHeight="1" x14ac:dyDescent="0.2"/>
    <row r="51124" ht="12.75" hidden="1" customHeight="1" x14ac:dyDescent="0.2"/>
    <row r="51125" ht="12.75" hidden="1" customHeight="1" x14ac:dyDescent="0.2"/>
    <row r="51126" ht="12.75" hidden="1" customHeight="1" x14ac:dyDescent="0.2"/>
    <row r="51127" ht="12.75" hidden="1" customHeight="1" x14ac:dyDescent="0.2"/>
    <row r="51128" ht="12.75" hidden="1" customHeight="1" x14ac:dyDescent="0.2"/>
    <row r="51129" ht="12.75" hidden="1" customHeight="1" x14ac:dyDescent="0.2"/>
    <row r="51130" ht="12.75" hidden="1" customHeight="1" x14ac:dyDescent="0.2"/>
    <row r="51131" ht="12.75" hidden="1" customHeight="1" x14ac:dyDescent="0.2"/>
    <row r="51132" ht="12.75" hidden="1" customHeight="1" x14ac:dyDescent="0.2"/>
    <row r="51133" ht="12.75" hidden="1" customHeight="1" x14ac:dyDescent="0.2"/>
    <row r="51134" ht="12.75" hidden="1" customHeight="1" x14ac:dyDescent="0.2"/>
    <row r="51135" ht="12.75" hidden="1" customHeight="1" x14ac:dyDescent="0.2"/>
    <row r="51136" ht="12.75" hidden="1" customHeight="1" x14ac:dyDescent="0.2"/>
    <row r="51137" ht="12.75" hidden="1" customHeight="1" x14ac:dyDescent="0.2"/>
    <row r="51138" ht="12.75" hidden="1" customHeight="1" x14ac:dyDescent="0.2"/>
    <row r="51139" ht="12.75" hidden="1" customHeight="1" x14ac:dyDescent="0.2"/>
    <row r="51140" ht="12.75" hidden="1" customHeight="1" x14ac:dyDescent="0.2"/>
    <row r="51141" ht="12.75" hidden="1" customHeight="1" x14ac:dyDescent="0.2"/>
    <row r="51142" ht="12.75" hidden="1" customHeight="1" x14ac:dyDescent="0.2"/>
    <row r="51143" ht="12.75" hidden="1" customHeight="1" x14ac:dyDescent="0.2"/>
    <row r="51144" ht="12.75" hidden="1" customHeight="1" x14ac:dyDescent="0.2"/>
    <row r="51145" ht="12.75" hidden="1" customHeight="1" x14ac:dyDescent="0.2"/>
    <row r="51146" ht="12.75" hidden="1" customHeight="1" x14ac:dyDescent="0.2"/>
    <row r="51147" ht="12.75" hidden="1" customHeight="1" x14ac:dyDescent="0.2"/>
    <row r="51148" ht="12.75" hidden="1" customHeight="1" x14ac:dyDescent="0.2"/>
    <row r="51149" ht="12.75" hidden="1" customHeight="1" x14ac:dyDescent="0.2"/>
    <row r="51150" ht="12.75" hidden="1" customHeight="1" x14ac:dyDescent="0.2"/>
    <row r="51151" ht="12.75" hidden="1" customHeight="1" x14ac:dyDescent="0.2"/>
    <row r="51152" ht="12.75" hidden="1" customHeight="1" x14ac:dyDescent="0.2"/>
    <row r="51153" ht="12.75" hidden="1" customHeight="1" x14ac:dyDescent="0.2"/>
    <row r="51154" ht="12.75" hidden="1" customHeight="1" x14ac:dyDescent="0.2"/>
    <row r="51155" ht="12.75" hidden="1" customHeight="1" x14ac:dyDescent="0.2"/>
    <row r="51156" ht="12.75" hidden="1" customHeight="1" x14ac:dyDescent="0.2"/>
    <row r="51157" ht="12.75" hidden="1" customHeight="1" x14ac:dyDescent="0.2"/>
    <row r="51158" ht="12.75" hidden="1" customHeight="1" x14ac:dyDescent="0.2"/>
    <row r="51159" ht="12.75" hidden="1" customHeight="1" x14ac:dyDescent="0.2"/>
    <row r="51160" ht="12.75" hidden="1" customHeight="1" x14ac:dyDescent="0.2"/>
    <row r="51161" ht="12.75" hidden="1" customHeight="1" x14ac:dyDescent="0.2"/>
    <row r="51162" ht="12.75" hidden="1" customHeight="1" x14ac:dyDescent="0.2"/>
    <row r="51163" ht="12.75" hidden="1" customHeight="1" x14ac:dyDescent="0.2"/>
    <row r="51164" ht="12.75" hidden="1" customHeight="1" x14ac:dyDescent="0.2"/>
    <row r="51165" ht="12.75" hidden="1" customHeight="1" x14ac:dyDescent="0.2"/>
    <row r="51166" ht="12.75" hidden="1" customHeight="1" x14ac:dyDescent="0.2"/>
    <row r="51167" ht="12.75" hidden="1" customHeight="1" x14ac:dyDescent="0.2"/>
    <row r="51168" ht="12.75" hidden="1" customHeight="1" x14ac:dyDescent="0.2"/>
    <row r="51169" ht="12.75" hidden="1" customHeight="1" x14ac:dyDescent="0.2"/>
    <row r="51170" ht="12.75" hidden="1" customHeight="1" x14ac:dyDescent="0.2"/>
    <row r="51171" ht="12.75" hidden="1" customHeight="1" x14ac:dyDescent="0.2"/>
    <row r="51172" ht="12.75" hidden="1" customHeight="1" x14ac:dyDescent="0.2"/>
    <row r="51173" ht="12.75" hidden="1" customHeight="1" x14ac:dyDescent="0.2"/>
    <row r="51174" ht="12.75" hidden="1" customHeight="1" x14ac:dyDescent="0.2"/>
    <row r="51175" ht="12.75" hidden="1" customHeight="1" x14ac:dyDescent="0.2"/>
    <row r="51176" ht="12.75" hidden="1" customHeight="1" x14ac:dyDescent="0.2"/>
    <row r="51177" ht="12.75" hidden="1" customHeight="1" x14ac:dyDescent="0.2"/>
    <row r="51178" ht="12.75" hidden="1" customHeight="1" x14ac:dyDescent="0.2"/>
    <row r="51179" ht="12.75" hidden="1" customHeight="1" x14ac:dyDescent="0.2"/>
    <row r="51180" ht="12.75" hidden="1" customHeight="1" x14ac:dyDescent="0.2"/>
    <row r="51181" ht="12.75" hidden="1" customHeight="1" x14ac:dyDescent="0.2"/>
    <row r="51182" ht="12.75" hidden="1" customHeight="1" x14ac:dyDescent="0.2"/>
    <row r="51183" ht="12.75" hidden="1" customHeight="1" x14ac:dyDescent="0.2"/>
    <row r="51184" ht="12.75" hidden="1" customHeight="1" x14ac:dyDescent="0.2"/>
    <row r="51185" ht="12.75" hidden="1" customHeight="1" x14ac:dyDescent="0.2"/>
    <row r="51186" ht="12.75" hidden="1" customHeight="1" x14ac:dyDescent="0.2"/>
    <row r="51187" ht="12.75" hidden="1" customHeight="1" x14ac:dyDescent="0.2"/>
    <row r="51188" ht="12.75" hidden="1" customHeight="1" x14ac:dyDescent="0.2"/>
    <row r="51189" ht="12.75" hidden="1" customHeight="1" x14ac:dyDescent="0.2"/>
    <row r="51190" ht="12.75" hidden="1" customHeight="1" x14ac:dyDescent="0.2"/>
    <row r="51191" ht="12.75" hidden="1" customHeight="1" x14ac:dyDescent="0.2"/>
    <row r="51192" ht="12.75" hidden="1" customHeight="1" x14ac:dyDescent="0.2"/>
    <row r="51193" ht="12.75" hidden="1" customHeight="1" x14ac:dyDescent="0.2"/>
    <row r="51194" ht="12.75" hidden="1" customHeight="1" x14ac:dyDescent="0.2"/>
    <row r="51195" ht="12.75" hidden="1" customHeight="1" x14ac:dyDescent="0.2"/>
    <row r="51196" ht="12.75" hidden="1" customHeight="1" x14ac:dyDescent="0.2"/>
    <row r="51197" ht="12.75" hidden="1" customHeight="1" x14ac:dyDescent="0.2"/>
    <row r="51198" ht="12.75" hidden="1" customHeight="1" x14ac:dyDescent="0.2"/>
    <row r="51199" ht="12.75" hidden="1" customHeight="1" x14ac:dyDescent="0.2"/>
    <row r="51200" ht="12.75" hidden="1" customHeight="1" x14ac:dyDescent="0.2"/>
    <row r="51201" ht="12.75" hidden="1" customHeight="1" x14ac:dyDescent="0.2"/>
    <row r="51202" ht="12.75" hidden="1" customHeight="1" x14ac:dyDescent="0.2"/>
    <row r="51203" ht="12.75" hidden="1" customHeight="1" x14ac:dyDescent="0.2"/>
    <row r="51204" ht="12.75" hidden="1" customHeight="1" x14ac:dyDescent="0.2"/>
    <row r="51205" ht="12.75" hidden="1" customHeight="1" x14ac:dyDescent="0.2"/>
    <row r="51206" ht="12.75" hidden="1" customHeight="1" x14ac:dyDescent="0.2"/>
    <row r="51207" ht="12.75" hidden="1" customHeight="1" x14ac:dyDescent="0.2"/>
    <row r="51208" ht="12.75" hidden="1" customHeight="1" x14ac:dyDescent="0.2"/>
    <row r="51209" ht="12.75" hidden="1" customHeight="1" x14ac:dyDescent="0.2"/>
    <row r="51210" ht="12.75" hidden="1" customHeight="1" x14ac:dyDescent="0.2"/>
    <row r="51211" ht="12.75" hidden="1" customHeight="1" x14ac:dyDescent="0.2"/>
    <row r="51212" ht="12.75" hidden="1" customHeight="1" x14ac:dyDescent="0.2"/>
    <row r="51213" ht="12.75" hidden="1" customHeight="1" x14ac:dyDescent="0.2"/>
    <row r="51214" ht="12.75" hidden="1" customHeight="1" x14ac:dyDescent="0.2"/>
    <row r="51215" ht="12.75" hidden="1" customHeight="1" x14ac:dyDescent="0.2"/>
    <row r="51216" ht="12.75" hidden="1" customHeight="1" x14ac:dyDescent="0.2"/>
    <row r="51217" ht="12.75" hidden="1" customHeight="1" x14ac:dyDescent="0.2"/>
    <row r="51218" ht="12.75" hidden="1" customHeight="1" x14ac:dyDescent="0.2"/>
    <row r="51219" ht="12.75" hidden="1" customHeight="1" x14ac:dyDescent="0.2"/>
    <row r="51220" ht="12.75" hidden="1" customHeight="1" x14ac:dyDescent="0.2"/>
    <row r="51221" ht="12.75" hidden="1" customHeight="1" x14ac:dyDescent="0.2"/>
    <row r="51222" ht="12.75" hidden="1" customHeight="1" x14ac:dyDescent="0.2"/>
    <row r="51223" ht="12.75" hidden="1" customHeight="1" x14ac:dyDescent="0.2"/>
    <row r="51224" ht="12.75" hidden="1" customHeight="1" x14ac:dyDescent="0.2"/>
    <row r="51225" ht="12.75" hidden="1" customHeight="1" x14ac:dyDescent="0.2"/>
    <row r="51226" ht="12.75" hidden="1" customHeight="1" x14ac:dyDescent="0.2"/>
    <row r="51227" ht="12.75" hidden="1" customHeight="1" x14ac:dyDescent="0.2"/>
    <row r="51228" ht="12.75" hidden="1" customHeight="1" x14ac:dyDescent="0.2"/>
    <row r="51229" ht="12.75" hidden="1" customHeight="1" x14ac:dyDescent="0.2"/>
    <row r="51230" ht="12.75" hidden="1" customHeight="1" x14ac:dyDescent="0.2"/>
    <row r="51231" ht="12.75" hidden="1" customHeight="1" x14ac:dyDescent="0.2"/>
    <row r="51232" ht="12.75" hidden="1" customHeight="1" x14ac:dyDescent="0.2"/>
    <row r="51233" ht="12.75" hidden="1" customHeight="1" x14ac:dyDescent="0.2"/>
    <row r="51234" ht="12.75" hidden="1" customHeight="1" x14ac:dyDescent="0.2"/>
    <row r="51235" ht="12.75" hidden="1" customHeight="1" x14ac:dyDescent="0.2"/>
    <row r="51236" ht="12.75" hidden="1" customHeight="1" x14ac:dyDescent="0.2"/>
    <row r="51237" ht="12.75" hidden="1" customHeight="1" x14ac:dyDescent="0.2"/>
    <row r="51238" ht="12.75" hidden="1" customHeight="1" x14ac:dyDescent="0.2"/>
    <row r="51239" ht="12.75" hidden="1" customHeight="1" x14ac:dyDescent="0.2"/>
    <row r="51240" ht="12.75" hidden="1" customHeight="1" x14ac:dyDescent="0.2"/>
    <row r="51241" ht="12.75" hidden="1" customHeight="1" x14ac:dyDescent="0.2"/>
    <row r="51242" ht="12.75" hidden="1" customHeight="1" x14ac:dyDescent="0.2"/>
    <row r="51243" ht="12.75" hidden="1" customHeight="1" x14ac:dyDescent="0.2"/>
    <row r="51244" ht="12.75" hidden="1" customHeight="1" x14ac:dyDescent="0.2"/>
    <row r="51245" ht="12.75" hidden="1" customHeight="1" x14ac:dyDescent="0.2"/>
    <row r="51246" ht="12.75" hidden="1" customHeight="1" x14ac:dyDescent="0.2"/>
    <row r="51247" ht="12.75" hidden="1" customHeight="1" x14ac:dyDescent="0.2"/>
    <row r="51248" ht="12.75" hidden="1" customHeight="1" x14ac:dyDescent="0.2"/>
    <row r="51249" ht="12.75" hidden="1" customHeight="1" x14ac:dyDescent="0.2"/>
    <row r="51250" ht="12.75" hidden="1" customHeight="1" x14ac:dyDescent="0.2"/>
    <row r="51251" ht="12.75" hidden="1" customHeight="1" x14ac:dyDescent="0.2"/>
    <row r="51252" ht="12.75" hidden="1" customHeight="1" x14ac:dyDescent="0.2"/>
    <row r="51253" ht="12.75" hidden="1" customHeight="1" x14ac:dyDescent="0.2"/>
    <row r="51254" ht="12.75" hidden="1" customHeight="1" x14ac:dyDescent="0.2"/>
    <row r="51255" ht="12.75" hidden="1" customHeight="1" x14ac:dyDescent="0.2"/>
    <row r="51256" ht="12.75" hidden="1" customHeight="1" x14ac:dyDescent="0.2"/>
    <row r="51257" ht="12.75" hidden="1" customHeight="1" x14ac:dyDescent="0.2"/>
    <row r="51258" ht="12.75" hidden="1" customHeight="1" x14ac:dyDescent="0.2"/>
    <row r="51259" ht="12.75" hidden="1" customHeight="1" x14ac:dyDescent="0.2"/>
    <row r="51260" ht="12.75" hidden="1" customHeight="1" x14ac:dyDescent="0.2"/>
    <row r="51261" ht="12.75" hidden="1" customHeight="1" x14ac:dyDescent="0.2"/>
    <row r="51262" ht="12.75" hidden="1" customHeight="1" x14ac:dyDescent="0.2"/>
    <row r="51263" ht="12.75" hidden="1" customHeight="1" x14ac:dyDescent="0.2"/>
    <row r="51264" ht="12.75" hidden="1" customHeight="1" x14ac:dyDescent="0.2"/>
    <row r="51265" ht="12.75" hidden="1" customHeight="1" x14ac:dyDescent="0.2"/>
    <row r="51266" ht="12.75" hidden="1" customHeight="1" x14ac:dyDescent="0.2"/>
    <row r="51267" ht="12.75" hidden="1" customHeight="1" x14ac:dyDescent="0.2"/>
    <row r="51268" ht="12.75" hidden="1" customHeight="1" x14ac:dyDescent="0.2"/>
    <row r="51269" ht="12.75" hidden="1" customHeight="1" x14ac:dyDescent="0.2"/>
    <row r="51270" ht="12.75" hidden="1" customHeight="1" x14ac:dyDescent="0.2"/>
    <row r="51271" ht="12.75" hidden="1" customHeight="1" x14ac:dyDescent="0.2"/>
    <row r="51272" ht="12.75" hidden="1" customHeight="1" x14ac:dyDescent="0.2"/>
    <row r="51273" ht="12.75" hidden="1" customHeight="1" x14ac:dyDescent="0.2"/>
    <row r="51274" ht="12.75" hidden="1" customHeight="1" x14ac:dyDescent="0.2"/>
    <row r="51275" ht="12.75" hidden="1" customHeight="1" x14ac:dyDescent="0.2"/>
    <row r="51276" ht="12.75" hidden="1" customHeight="1" x14ac:dyDescent="0.2"/>
    <row r="51277" ht="12.75" hidden="1" customHeight="1" x14ac:dyDescent="0.2"/>
    <row r="51278" ht="12.75" hidden="1" customHeight="1" x14ac:dyDescent="0.2"/>
    <row r="51279" ht="12.75" hidden="1" customHeight="1" x14ac:dyDescent="0.2"/>
    <row r="51280" ht="12.75" hidden="1" customHeight="1" x14ac:dyDescent="0.2"/>
    <row r="51281" ht="12.75" hidden="1" customHeight="1" x14ac:dyDescent="0.2"/>
    <row r="51282" ht="12.75" hidden="1" customHeight="1" x14ac:dyDescent="0.2"/>
    <row r="51283" ht="12.75" hidden="1" customHeight="1" x14ac:dyDescent="0.2"/>
    <row r="51284" ht="12.75" hidden="1" customHeight="1" x14ac:dyDescent="0.2"/>
    <row r="51285" ht="12.75" hidden="1" customHeight="1" x14ac:dyDescent="0.2"/>
    <row r="51286" ht="12.75" hidden="1" customHeight="1" x14ac:dyDescent="0.2"/>
    <row r="51287" ht="12.75" hidden="1" customHeight="1" x14ac:dyDescent="0.2"/>
    <row r="51288" ht="12.75" hidden="1" customHeight="1" x14ac:dyDescent="0.2"/>
    <row r="51289" ht="12.75" hidden="1" customHeight="1" x14ac:dyDescent="0.2"/>
    <row r="51290" ht="12.75" hidden="1" customHeight="1" x14ac:dyDescent="0.2"/>
    <row r="51291" ht="12.75" hidden="1" customHeight="1" x14ac:dyDescent="0.2"/>
    <row r="51292" ht="12.75" hidden="1" customHeight="1" x14ac:dyDescent="0.2"/>
    <row r="51293" ht="12.75" hidden="1" customHeight="1" x14ac:dyDescent="0.2"/>
    <row r="51294" ht="12.75" hidden="1" customHeight="1" x14ac:dyDescent="0.2"/>
    <row r="51295" ht="12.75" hidden="1" customHeight="1" x14ac:dyDescent="0.2"/>
    <row r="51296" ht="12.75" hidden="1" customHeight="1" x14ac:dyDescent="0.2"/>
    <row r="51297" ht="12.75" hidden="1" customHeight="1" x14ac:dyDescent="0.2"/>
    <row r="51298" ht="12.75" hidden="1" customHeight="1" x14ac:dyDescent="0.2"/>
    <row r="51299" ht="12.75" hidden="1" customHeight="1" x14ac:dyDescent="0.2"/>
    <row r="51300" ht="12.75" hidden="1" customHeight="1" x14ac:dyDescent="0.2"/>
    <row r="51301" ht="12.75" hidden="1" customHeight="1" x14ac:dyDescent="0.2"/>
    <row r="51302" ht="12.75" hidden="1" customHeight="1" x14ac:dyDescent="0.2"/>
    <row r="51303" ht="12.75" hidden="1" customHeight="1" x14ac:dyDescent="0.2"/>
    <row r="51304" ht="12.75" hidden="1" customHeight="1" x14ac:dyDescent="0.2"/>
    <row r="51305" ht="12.75" hidden="1" customHeight="1" x14ac:dyDescent="0.2"/>
    <row r="51306" ht="12.75" hidden="1" customHeight="1" x14ac:dyDescent="0.2"/>
    <row r="51307" ht="12.75" hidden="1" customHeight="1" x14ac:dyDescent="0.2"/>
    <row r="51308" ht="12.75" hidden="1" customHeight="1" x14ac:dyDescent="0.2"/>
    <row r="51309" ht="12.75" hidden="1" customHeight="1" x14ac:dyDescent="0.2"/>
    <row r="51310" ht="12.75" hidden="1" customHeight="1" x14ac:dyDescent="0.2"/>
    <row r="51311" ht="12.75" hidden="1" customHeight="1" x14ac:dyDescent="0.2"/>
    <row r="51312" ht="12.75" hidden="1" customHeight="1" x14ac:dyDescent="0.2"/>
    <row r="51313" ht="12.75" hidden="1" customHeight="1" x14ac:dyDescent="0.2"/>
    <row r="51314" ht="12.75" hidden="1" customHeight="1" x14ac:dyDescent="0.2"/>
    <row r="51315" ht="12.75" hidden="1" customHeight="1" x14ac:dyDescent="0.2"/>
    <row r="51316" ht="12.75" hidden="1" customHeight="1" x14ac:dyDescent="0.2"/>
    <row r="51317" ht="12.75" hidden="1" customHeight="1" x14ac:dyDescent="0.2"/>
    <row r="51318" ht="12.75" hidden="1" customHeight="1" x14ac:dyDescent="0.2"/>
    <row r="51319" ht="12.75" hidden="1" customHeight="1" x14ac:dyDescent="0.2"/>
    <row r="51320" ht="12.75" hidden="1" customHeight="1" x14ac:dyDescent="0.2"/>
    <row r="51321" ht="12.75" hidden="1" customHeight="1" x14ac:dyDescent="0.2"/>
    <row r="51322" ht="12.75" hidden="1" customHeight="1" x14ac:dyDescent="0.2"/>
    <row r="51323" ht="12.75" hidden="1" customHeight="1" x14ac:dyDescent="0.2"/>
    <row r="51324" ht="12.75" hidden="1" customHeight="1" x14ac:dyDescent="0.2"/>
    <row r="51325" ht="12.75" hidden="1" customHeight="1" x14ac:dyDescent="0.2"/>
    <row r="51326" ht="12.75" hidden="1" customHeight="1" x14ac:dyDescent="0.2"/>
    <row r="51327" ht="12.75" hidden="1" customHeight="1" x14ac:dyDescent="0.2"/>
    <row r="51328" ht="12.75" hidden="1" customHeight="1" x14ac:dyDescent="0.2"/>
    <row r="51329" ht="12.75" hidden="1" customHeight="1" x14ac:dyDescent="0.2"/>
    <row r="51330" ht="12.75" hidden="1" customHeight="1" x14ac:dyDescent="0.2"/>
    <row r="51331" ht="12.75" hidden="1" customHeight="1" x14ac:dyDescent="0.2"/>
    <row r="51332" ht="12.75" hidden="1" customHeight="1" x14ac:dyDescent="0.2"/>
    <row r="51333" ht="12.75" hidden="1" customHeight="1" x14ac:dyDescent="0.2"/>
    <row r="51334" ht="12.75" hidden="1" customHeight="1" x14ac:dyDescent="0.2"/>
    <row r="51335" ht="12.75" hidden="1" customHeight="1" x14ac:dyDescent="0.2"/>
    <row r="51336" ht="12.75" hidden="1" customHeight="1" x14ac:dyDescent="0.2"/>
    <row r="51337" ht="12.75" hidden="1" customHeight="1" x14ac:dyDescent="0.2"/>
    <row r="51338" ht="12.75" hidden="1" customHeight="1" x14ac:dyDescent="0.2"/>
    <row r="51339" ht="12.75" hidden="1" customHeight="1" x14ac:dyDescent="0.2"/>
    <row r="51340" ht="12.75" hidden="1" customHeight="1" x14ac:dyDescent="0.2"/>
    <row r="51341" ht="12.75" hidden="1" customHeight="1" x14ac:dyDescent="0.2"/>
    <row r="51342" ht="12.75" hidden="1" customHeight="1" x14ac:dyDescent="0.2"/>
    <row r="51343" ht="12.75" hidden="1" customHeight="1" x14ac:dyDescent="0.2"/>
    <row r="51344" ht="12.75" hidden="1" customHeight="1" x14ac:dyDescent="0.2"/>
    <row r="51345" ht="12.75" hidden="1" customHeight="1" x14ac:dyDescent="0.2"/>
    <row r="51346" ht="12.75" hidden="1" customHeight="1" x14ac:dyDescent="0.2"/>
    <row r="51347" ht="12.75" hidden="1" customHeight="1" x14ac:dyDescent="0.2"/>
    <row r="51348" ht="12.75" hidden="1" customHeight="1" x14ac:dyDescent="0.2"/>
    <row r="51349" ht="12.75" hidden="1" customHeight="1" x14ac:dyDescent="0.2"/>
    <row r="51350" ht="12.75" hidden="1" customHeight="1" x14ac:dyDescent="0.2"/>
    <row r="51351" ht="12.75" hidden="1" customHeight="1" x14ac:dyDescent="0.2"/>
    <row r="51352" ht="12.75" hidden="1" customHeight="1" x14ac:dyDescent="0.2"/>
    <row r="51353" ht="12.75" hidden="1" customHeight="1" x14ac:dyDescent="0.2"/>
    <row r="51354" ht="12.75" hidden="1" customHeight="1" x14ac:dyDescent="0.2"/>
    <row r="51355" ht="12.75" hidden="1" customHeight="1" x14ac:dyDescent="0.2"/>
    <row r="51356" ht="12.75" hidden="1" customHeight="1" x14ac:dyDescent="0.2"/>
    <row r="51357" ht="12.75" hidden="1" customHeight="1" x14ac:dyDescent="0.2"/>
    <row r="51358" ht="12.75" hidden="1" customHeight="1" x14ac:dyDescent="0.2"/>
    <row r="51359" ht="12.75" hidden="1" customHeight="1" x14ac:dyDescent="0.2"/>
    <row r="51360" ht="12.75" hidden="1" customHeight="1" x14ac:dyDescent="0.2"/>
    <row r="51361" ht="12.75" hidden="1" customHeight="1" x14ac:dyDescent="0.2"/>
    <row r="51362" ht="12.75" hidden="1" customHeight="1" x14ac:dyDescent="0.2"/>
    <row r="51363" ht="12.75" hidden="1" customHeight="1" x14ac:dyDescent="0.2"/>
    <row r="51364" ht="12.75" hidden="1" customHeight="1" x14ac:dyDescent="0.2"/>
    <row r="51365" ht="12.75" hidden="1" customHeight="1" x14ac:dyDescent="0.2"/>
    <row r="51366" ht="12.75" hidden="1" customHeight="1" x14ac:dyDescent="0.2"/>
    <row r="51367" ht="12.75" hidden="1" customHeight="1" x14ac:dyDescent="0.2"/>
    <row r="51368" ht="12.75" hidden="1" customHeight="1" x14ac:dyDescent="0.2"/>
    <row r="51369" ht="12.75" hidden="1" customHeight="1" x14ac:dyDescent="0.2"/>
    <row r="51370" ht="12.75" hidden="1" customHeight="1" x14ac:dyDescent="0.2"/>
    <row r="51371" ht="12.75" hidden="1" customHeight="1" x14ac:dyDescent="0.2"/>
    <row r="51372" ht="12.75" hidden="1" customHeight="1" x14ac:dyDescent="0.2"/>
    <row r="51373" ht="12.75" hidden="1" customHeight="1" x14ac:dyDescent="0.2"/>
    <row r="51374" ht="12.75" hidden="1" customHeight="1" x14ac:dyDescent="0.2"/>
    <row r="51375" ht="12.75" hidden="1" customHeight="1" x14ac:dyDescent="0.2"/>
    <row r="51376" ht="12.75" hidden="1" customHeight="1" x14ac:dyDescent="0.2"/>
    <row r="51377" ht="12.75" hidden="1" customHeight="1" x14ac:dyDescent="0.2"/>
    <row r="51378" ht="12.75" hidden="1" customHeight="1" x14ac:dyDescent="0.2"/>
    <row r="51379" ht="12.75" hidden="1" customHeight="1" x14ac:dyDescent="0.2"/>
    <row r="51380" ht="12.75" hidden="1" customHeight="1" x14ac:dyDescent="0.2"/>
    <row r="51381" ht="12.75" hidden="1" customHeight="1" x14ac:dyDescent="0.2"/>
    <row r="51382" ht="12.75" hidden="1" customHeight="1" x14ac:dyDescent="0.2"/>
    <row r="51383" ht="12.75" hidden="1" customHeight="1" x14ac:dyDescent="0.2"/>
    <row r="51384" ht="12.75" hidden="1" customHeight="1" x14ac:dyDescent="0.2"/>
    <row r="51385" ht="12.75" hidden="1" customHeight="1" x14ac:dyDescent="0.2"/>
    <row r="51386" ht="12.75" hidden="1" customHeight="1" x14ac:dyDescent="0.2"/>
    <row r="51387" ht="12.75" hidden="1" customHeight="1" x14ac:dyDescent="0.2"/>
    <row r="51388" ht="12.75" hidden="1" customHeight="1" x14ac:dyDescent="0.2"/>
    <row r="51389" ht="12.75" hidden="1" customHeight="1" x14ac:dyDescent="0.2"/>
    <row r="51390" ht="12.75" hidden="1" customHeight="1" x14ac:dyDescent="0.2"/>
    <row r="51391" ht="12.75" hidden="1" customHeight="1" x14ac:dyDescent="0.2"/>
    <row r="51392" ht="12.75" hidden="1" customHeight="1" x14ac:dyDescent="0.2"/>
    <row r="51393" ht="12.75" hidden="1" customHeight="1" x14ac:dyDescent="0.2"/>
    <row r="51394" ht="12.75" hidden="1" customHeight="1" x14ac:dyDescent="0.2"/>
    <row r="51395" ht="12.75" hidden="1" customHeight="1" x14ac:dyDescent="0.2"/>
    <row r="51396" ht="12.75" hidden="1" customHeight="1" x14ac:dyDescent="0.2"/>
    <row r="51397" ht="12.75" hidden="1" customHeight="1" x14ac:dyDescent="0.2"/>
    <row r="51398" ht="12.75" hidden="1" customHeight="1" x14ac:dyDescent="0.2"/>
    <row r="51399" ht="12.75" hidden="1" customHeight="1" x14ac:dyDescent="0.2"/>
    <row r="51400" ht="12.75" hidden="1" customHeight="1" x14ac:dyDescent="0.2"/>
    <row r="51401" ht="12.75" hidden="1" customHeight="1" x14ac:dyDescent="0.2"/>
    <row r="51402" ht="12.75" hidden="1" customHeight="1" x14ac:dyDescent="0.2"/>
    <row r="51403" ht="12.75" hidden="1" customHeight="1" x14ac:dyDescent="0.2"/>
    <row r="51404" ht="12.75" hidden="1" customHeight="1" x14ac:dyDescent="0.2"/>
    <row r="51405" ht="12.75" hidden="1" customHeight="1" x14ac:dyDescent="0.2"/>
    <row r="51406" ht="12.75" hidden="1" customHeight="1" x14ac:dyDescent="0.2"/>
    <row r="51407" ht="12.75" hidden="1" customHeight="1" x14ac:dyDescent="0.2"/>
    <row r="51408" ht="12.75" hidden="1" customHeight="1" x14ac:dyDescent="0.2"/>
    <row r="51409" ht="12.75" hidden="1" customHeight="1" x14ac:dyDescent="0.2"/>
    <row r="51410" ht="12.75" hidden="1" customHeight="1" x14ac:dyDescent="0.2"/>
    <row r="51411" ht="12.75" hidden="1" customHeight="1" x14ac:dyDescent="0.2"/>
    <row r="51412" ht="12.75" hidden="1" customHeight="1" x14ac:dyDescent="0.2"/>
    <row r="51413" ht="12.75" hidden="1" customHeight="1" x14ac:dyDescent="0.2"/>
    <row r="51414" ht="12.75" hidden="1" customHeight="1" x14ac:dyDescent="0.2"/>
    <row r="51415" ht="12.75" hidden="1" customHeight="1" x14ac:dyDescent="0.2"/>
    <row r="51416" ht="12.75" hidden="1" customHeight="1" x14ac:dyDescent="0.2"/>
    <row r="51417" ht="12.75" hidden="1" customHeight="1" x14ac:dyDescent="0.2"/>
    <row r="51418" ht="12.75" hidden="1" customHeight="1" x14ac:dyDescent="0.2"/>
    <row r="51419" ht="12.75" hidden="1" customHeight="1" x14ac:dyDescent="0.2"/>
    <row r="51420" ht="12.75" hidden="1" customHeight="1" x14ac:dyDescent="0.2"/>
    <row r="51421" ht="12.75" hidden="1" customHeight="1" x14ac:dyDescent="0.2"/>
    <row r="51422" ht="12.75" hidden="1" customHeight="1" x14ac:dyDescent="0.2"/>
    <row r="51423" ht="12.75" hidden="1" customHeight="1" x14ac:dyDescent="0.2"/>
    <row r="51424" ht="12.75" hidden="1" customHeight="1" x14ac:dyDescent="0.2"/>
    <row r="51425" ht="12.75" hidden="1" customHeight="1" x14ac:dyDescent="0.2"/>
    <row r="51426" ht="12.75" hidden="1" customHeight="1" x14ac:dyDescent="0.2"/>
    <row r="51427" ht="12.75" hidden="1" customHeight="1" x14ac:dyDescent="0.2"/>
    <row r="51428" ht="12.75" hidden="1" customHeight="1" x14ac:dyDescent="0.2"/>
    <row r="51429" ht="12.75" hidden="1" customHeight="1" x14ac:dyDescent="0.2"/>
    <row r="51430" ht="12.75" hidden="1" customHeight="1" x14ac:dyDescent="0.2"/>
    <row r="51431" ht="12.75" hidden="1" customHeight="1" x14ac:dyDescent="0.2"/>
    <row r="51432" ht="12.75" hidden="1" customHeight="1" x14ac:dyDescent="0.2"/>
    <row r="51433" ht="12.75" hidden="1" customHeight="1" x14ac:dyDescent="0.2"/>
    <row r="51434" ht="12.75" hidden="1" customHeight="1" x14ac:dyDescent="0.2"/>
    <row r="51435" ht="12.75" hidden="1" customHeight="1" x14ac:dyDescent="0.2"/>
    <row r="51436" ht="12.75" hidden="1" customHeight="1" x14ac:dyDescent="0.2"/>
    <row r="51437" ht="12.75" hidden="1" customHeight="1" x14ac:dyDescent="0.2"/>
    <row r="51438" ht="12.75" hidden="1" customHeight="1" x14ac:dyDescent="0.2"/>
    <row r="51439" ht="12.75" hidden="1" customHeight="1" x14ac:dyDescent="0.2"/>
    <row r="51440" ht="12.75" hidden="1" customHeight="1" x14ac:dyDescent="0.2"/>
    <row r="51441" ht="12.75" hidden="1" customHeight="1" x14ac:dyDescent="0.2"/>
    <row r="51442" ht="12.75" hidden="1" customHeight="1" x14ac:dyDescent="0.2"/>
    <row r="51443" ht="12.75" hidden="1" customHeight="1" x14ac:dyDescent="0.2"/>
    <row r="51444" ht="12.75" hidden="1" customHeight="1" x14ac:dyDescent="0.2"/>
    <row r="51445" ht="12.75" hidden="1" customHeight="1" x14ac:dyDescent="0.2"/>
    <row r="51446" ht="12.75" hidden="1" customHeight="1" x14ac:dyDescent="0.2"/>
    <row r="51447" ht="12.75" hidden="1" customHeight="1" x14ac:dyDescent="0.2"/>
    <row r="51448" ht="12.75" hidden="1" customHeight="1" x14ac:dyDescent="0.2"/>
    <row r="51449" ht="12.75" hidden="1" customHeight="1" x14ac:dyDescent="0.2"/>
    <row r="51450" ht="12.75" hidden="1" customHeight="1" x14ac:dyDescent="0.2"/>
    <row r="51451" ht="12.75" hidden="1" customHeight="1" x14ac:dyDescent="0.2"/>
    <row r="51452" ht="12.75" hidden="1" customHeight="1" x14ac:dyDescent="0.2"/>
    <row r="51453" ht="12.75" hidden="1" customHeight="1" x14ac:dyDescent="0.2"/>
    <row r="51454" ht="12.75" hidden="1" customHeight="1" x14ac:dyDescent="0.2"/>
    <row r="51455" ht="12.75" hidden="1" customHeight="1" x14ac:dyDescent="0.2"/>
    <row r="51456" ht="12.75" hidden="1" customHeight="1" x14ac:dyDescent="0.2"/>
    <row r="51457" ht="12.75" hidden="1" customHeight="1" x14ac:dyDescent="0.2"/>
    <row r="51458" ht="12.75" hidden="1" customHeight="1" x14ac:dyDescent="0.2"/>
    <row r="51459" ht="12.75" hidden="1" customHeight="1" x14ac:dyDescent="0.2"/>
    <row r="51460" ht="12.75" hidden="1" customHeight="1" x14ac:dyDescent="0.2"/>
    <row r="51461" ht="12.75" hidden="1" customHeight="1" x14ac:dyDescent="0.2"/>
    <row r="51462" ht="12.75" hidden="1" customHeight="1" x14ac:dyDescent="0.2"/>
    <row r="51463" ht="12.75" hidden="1" customHeight="1" x14ac:dyDescent="0.2"/>
    <row r="51464" ht="12.75" hidden="1" customHeight="1" x14ac:dyDescent="0.2"/>
    <row r="51465" ht="12.75" hidden="1" customHeight="1" x14ac:dyDescent="0.2"/>
    <row r="51466" ht="12.75" hidden="1" customHeight="1" x14ac:dyDescent="0.2"/>
    <row r="51467" ht="12.75" hidden="1" customHeight="1" x14ac:dyDescent="0.2"/>
    <row r="51468" ht="12.75" hidden="1" customHeight="1" x14ac:dyDescent="0.2"/>
    <row r="51469" ht="12.75" hidden="1" customHeight="1" x14ac:dyDescent="0.2"/>
    <row r="51470" ht="12.75" hidden="1" customHeight="1" x14ac:dyDescent="0.2"/>
    <row r="51471" ht="12.75" hidden="1" customHeight="1" x14ac:dyDescent="0.2"/>
    <row r="51472" ht="12.75" hidden="1" customHeight="1" x14ac:dyDescent="0.2"/>
    <row r="51473" ht="12.75" hidden="1" customHeight="1" x14ac:dyDescent="0.2"/>
    <row r="51474" ht="12.75" hidden="1" customHeight="1" x14ac:dyDescent="0.2"/>
    <row r="51475" ht="12.75" hidden="1" customHeight="1" x14ac:dyDescent="0.2"/>
    <row r="51476" ht="12.75" hidden="1" customHeight="1" x14ac:dyDescent="0.2"/>
    <row r="51477" ht="12.75" hidden="1" customHeight="1" x14ac:dyDescent="0.2"/>
    <row r="51478" ht="12.75" hidden="1" customHeight="1" x14ac:dyDescent="0.2"/>
    <row r="51479" ht="12.75" hidden="1" customHeight="1" x14ac:dyDescent="0.2"/>
    <row r="51480" ht="12.75" hidden="1" customHeight="1" x14ac:dyDescent="0.2"/>
    <row r="51481" ht="12.75" hidden="1" customHeight="1" x14ac:dyDescent="0.2"/>
    <row r="51482" ht="12.75" hidden="1" customHeight="1" x14ac:dyDescent="0.2"/>
    <row r="51483" ht="12.75" hidden="1" customHeight="1" x14ac:dyDescent="0.2"/>
    <row r="51484" ht="12.75" hidden="1" customHeight="1" x14ac:dyDescent="0.2"/>
    <row r="51485" ht="12.75" hidden="1" customHeight="1" x14ac:dyDescent="0.2"/>
    <row r="51486" ht="12.75" hidden="1" customHeight="1" x14ac:dyDescent="0.2"/>
    <row r="51487" ht="12.75" hidden="1" customHeight="1" x14ac:dyDescent="0.2"/>
    <row r="51488" ht="12.75" hidden="1" customHeight="1" x14ac:dyDescent="0.2"/>
    <row r="51489" ht="12.75" hidden="1" customHeight="1" x14ac:dyDescent="0.2"/>
    <row r="51490" ht="12.75" hidden="1" customHeight="1" x14ac:dyDescent="0.2"/>
    <row r="51491" ht="12.75" hidden="1" customHeight="1" x14ac:dyDescent="0.2"/>
    <row r="51492" ht="12.75" hidden="1" customHeight="1" x14ac:dyDescent="0.2"/>
    <row r="51493" ht="12.75" hidden="1" customHeight="1" x14ac:dyDescent="0.2"/>
    <row r="51494" ht="12.75" hidden="1" customHeight="1" x14ac:dyDescent="0.2"/>
    <row r="51495" ht="12.75" hidden="1" customHeight="1" x14ac:dyDescent="0.2"/>
    <row r="51496" ht="12.75" hidden="1" customHeight="1" x14ac:dyDescent="0.2"/>
    <row r="51497" ht="12.75" hidden="1" customHeight="1" x14ac:dyDescent="0.2"/>
    <row r="51498" ht="12.75" hidden="1" customHeight="1" x14ac:dyDescent="0.2"/>
    <row r="51499" ht="12.75" hidden="1" customHeight="1" x14ac:dyDescent="0.2"/>
    <row r="51500" ht="12.75" hidden="1" customHeight="1" x14ac:dyDescent="0.2"/>
    <row r="51501" ht="12.75" hidden="1" customHeight="1" x14ac:dyDescent="0.2"/>
    <row r="51502" ht="12.75" hidden="1" customHeight="1" x14ac:dyDescent="0.2"/>
    <row r="51503" ht="12.75" hidden="1" customHeight="1" x14ac:dyDescent="0.2"/>
    <row r="51504" ht="12.75" hidden="1" customHeight="1" x14ac:dyDescent="0.2"/>
    <row r="51505" ht="12.75" hidden="1" customHeight="1" x14ac:dyDescent="0.2"/>
    <row r="51506" ht="12.75" hidden="1" customHeight="1" x14ac:dyDescent="0.2"/>
    <row r="51507" ht="12.75" hidden="1" customHeight="1" x14ac:dyDescent="0.2"/>
    <row r="51508" ht="12.75" hidden="1" customHeight="1" x14ac:dyDescent="0.2"/>
    <row r="51509" ht="12.75" hidden="1" customHeight="1" x14ac:dyDescent="0.2"/>
    <row r="51510" ht="12.75" hidden="1" customHeight="1" x14ac:dyDescent="0.2"/>
    <row r="51511" ht="12.75" hidden="1" customHeight="1" x14ac:dyDescent="0.2"/>
    <row r="51512" ht="12.75" hidden="1" customHeight="1" x14ac:dyDescent="0.2"/>
    <row r="51513" ht="12.75" hidden="1" customHeight="1" x14ac:dyDescent="0.2"/>
    <row r="51514" ht="12.75" hidden="1" customHeight="1" x14ac:dyDescent="0.2"/>
    <row r="51515" ht="12.75" hidden="1" customHeight="1" x14ac:dyDescent="0.2"/>
    <row r="51516" ht="12.75" hidden="1" customHeight="1" x14ac:dyDescent="0.2"/>
    <row r="51517" ht="12.75" hidden="1" customHeight="1" x14ac:dyDescent="0.2"/>
    <row r="51518" ht="12.75" hidden="1" customHeight="1" x14ac:dyDescent="0.2"/>
    <row r="51519" ht="12.75" hidden="1" customHeight="1" x14ac:dyDescent="0.2"/>
    <row r="51520" ht="12.75" hidden="1" customHeight="1" x14ac:dyDescent="0.2"/>
    <row r="51521" ht="12.75" hidden="1" customHeight="1" x14ac:dyDescent="0.2"/>
    <row r="51522" ht="12.75" hidden="1" customHeight="1" x14ac:dyDescent="0.2"/>
    <row r="51523" ht="12.75" hidden="1" customHeight="1" x14ac:dyDescent="0.2"/>
    <row r="51524" ht="12.75" hidden="1" customHeight="1" x14ac:dyDescent="0.2"/>
    <row r="51525" ht="12.75" hidden="1" customHeight="1" x14ac:dyDescent="0.2"/>
    <row r="51526" ht="12.75" hidden="1" customHeight="1" x14ac:dyDescent="0.2"/>
    <row r="51527" ht="12.75" hidden="1" customHeight="1" x14ac:dyDescent="0.2"/>
    <row r="51528" ht="12.75" hidden="1" customHeight="1" x14ac:dyDescent="0.2"/>
    <row r="51529" ht="12.75" hidden="1" customHeight="1" x14ac:dyDescent="0.2"/>
    <row r="51530" ht="12.75" hidden="1" customHeight="1" x14ac:dyDescent="0.2"/>
    <row r="51531" ht="12.75" hidden="1" customHeight="1" x14ac:dyDescent="0.2"/>
    <row r="51532" ht="12.75" hidden="1" customHeight="1" x14ac:dyDescent="0.2"/>
    <row r="51533" ht="12.75" hidden="1" customHeight="1" x14ac:dyDescent="0.2"/>
    <row r="51534" ht="12.75" hidden="1" customHeight="1" x14ac:dyDescent="0.2"/>
    <row r="51535" ht="12.75" hidden="1" customHeight="1" x14ac:dyDescent="0.2"/>
    <row r="51536" ht="12.75" hidden="1" customHeight="1" x14ac:dyDescent="0.2"/>
    <row r="51537" ht="12.75" hidden="1" customHeight="1" x14ac:dyDescent="0.2"/>
    <row r="51538" ht="12.75" hidden="1" customHeight="1" x14ac:dyDescent="0.2"/>
    <row r="51539" ht="12.75" hidden="1" customHeight="1" x14ac:dyDescent="0.2"/>
    <row r="51540" ht="12.75" hidden="1" customHeight="1" x14ac:dyDescent="0.2"/>
    <row r="51541" ht="12.75" hidden="1" customHeight="1" x14ac:dyDescent="0.2"/>
    <row r="51542" ht="12.75" hidden="1" customHeight="1" x14ac:dyDescent="0.2"/>
    <row r="51543" ht="12.75" hidden="1" customHeight="1" x14ac:dyDescent="0.2"/>
    <row r="51544" ht="12.75" hidden="1" customHeight="1" x14ac:dyDescent="0.2"/>
    <row r="51545" ht="12.75" hidden="1" customHeight="1" x14ac:dyDescent="0.2"/>
    <row r="51546" ht="12.75" hidden="1" customHeight="1" x14ac:dyDescent="0.2"/>
    <row r="51547" ht="12.75" hidden="1" customHeight="1" x14ac:dyDescent="0.2"/>
    <row r="51548" ht="12.75" hidden="1" customHeight="1" x14ac:dyDescent="0.2"/>
    <row r="51549" ht="12.75" hidden="1" customHeight="1" x14ac:dyDescent="0.2"/>
    <row r="51550" ht="12.75" hidden="1" customHeight="1" x14ac:dyDescent="0.2"/>
    <row r="51551" ht="12.75" hidden="1" customHeight="1" x14ac:dyDescent="0.2"/>
    <row r="51552" ht="12.75" hidden="1" customHeight="1" x14ac:dyDescent="0.2"/>
    <row r="51553" ht="12.75" hidden="1" customHeight="1" x14ac:dyDescent="0.2"/>
    <row r="51554" ht="12.75" hidden="1" customHeight="1" x14ac:dyDescent="0.2"/>
    <row r="51555" ht="12.75" hidden="1" customHeight="1" x14ac:dyDescent="0.2"/>
    <row r="51556" ht="12.75" hidden="1" customHeight="1" x14ac:dyDescent="0.2"/>
    <row r="51557" ht="12.75" hidden="1" customHeight="1" x14ac:dyDescent="0.2"/>
    <row r="51558" ht="12.75" hidden="1" customHeight="1" x14ac:dyDescent="0.2"/>
    <row r="51559" ht="12.75" hidden="1" customHeight="1" x14ac:dyDescent="0.2"/>
    <row r="51560" ht="12.75" hidden="1" customHeight="1" x14ac:dyDescent="0.2"/>
    <row r="51561" ht="12.75" hidden="1" customHeight="1" x14ac:dyDescent="0.2"/>
    <row r="51562" ht="12.75" hidden="1" customHeight="1" x14ac:dyDescent="0.2"/>
    <row r="51563" ht="12.75" hidden="1" customHeight="1" x14ac:dyDescent="0.2"/>
    <row r="51564" ht="12.75" hidden="1" customHeight="1" x14ac:dyDescent="0.2"/>
    <row r="51565" ht="12.75" hidden="1" customHeight="1" x14ac:dyDescent="0.2"/>
    <row r="51566" ht="12.75" hidden="1" customHeight="1" x14ac:dyDescent="0.2"/>
    <row r="51567" ht="12.75" hidden="1" customHeight="1" x14ac:dyDescent="0.2"/>
    <row r="51568" ht="12.75" hidden="1" customHeight="1" x14ac:dyDescent="0.2"/>
    <row r="51569" ht="12.75" hidden="1" customHeight="1" x14ac:dyDescent="0.2"/>
    <row r="51570" ht="12.75" hidden="1" customHeight="1" x14ac:dyDescent="0.2"/>
    <row r="51571" ht="12.75" hidden="1" customHeight="1" x14ac:dyDescent="0.2"/>
    <row r="51572" ht="12.75" hidden="1" customHeight="1" x14ac:dyDescent="0.2"/>
    <row r="51573" ht="12.75" hidden="1" customHeight="1" x14ac:dyDescent="0.2"/>
    <row r="51574" ht="12.75" hidden="1" customHeight="1" x14ac:dyDescent="0.2"/>
    <row r="51575" ht="12.75" hidden="1" customHeight="1" x14ac:dyDescent="0.2"/>
    <row r="51576" ht="12.75" hidden="1" customHeight="1" x14ac:dyDescent="0.2"/>
    <row r="51577" ht="12.75" hidden="1" customHeight="1" x14ac:dyDescent="0.2"/>
    <row r="51578" ht="12.75" hidden="1" customHeight="1" x14ac:dyDescent="0.2"/>
    <row r="51579" ht="12.75" hidden="1" customHeight="1" x14ac:dyDescent="0.2"/>
    <row r="51580" ht="12.75" hidden="1" customHeight="1" x14ac:dyDescent="0.2"/>
    <row r="51581" ht="12.75" hidden="1" customHeight="1" x14ac:dyDescent="0.2"/>
    <row r="51582" ht="12.75" hidden="1" customHeight="1" x14ac:dyDescent="0.2"/>
    <row r="51583" ht="12.75" hidden="1" customHeight="1" x14ac:dyDescent="0.2"/>
    <row r="51584" ht="12.75" hidden="1" customHeight="1" x14ac:dyDescent="0.2"/>
    <row r="51585" ht="12.75" hidden="1" customHeight="1" x14ac:dyDescent="0.2"/>
    <row r="51586" ht="12.75" hidden="1" customHeight="1" x14ac:dyDescent="0.2"/>
    <row r="51587" ht="12.75" hidden="1" customHeight="1" x14ac:dyDescent="0.2"/>
    <row r="51588" ht="12.75" hidden="1" customHeight="1" x14ac:dyDescent="0.2"/>
    <row r="51589" ht="12.75" hidden="1" customHeight="1" x14ac:dyDescent="0.2"/>
    <row r="51590" ht="12.75" hidden="1" customHeight="1" x14ac:dyDescent="0.2"/>
    <row r="51591" ht="12.75" hidden="1" customHeight="1" x14ac:dyDescent="0.2"/>
    <row r="51592" ht="12.75" hidden="1" customHeight="1" x14ac:dyDescent="0.2"/>
    <row r="51593" ht="12.75" hidden="1" customHeight="1" x14ac:dyDescent="0.2"/>
    <row r="51594" ht="12.75" hidden="1" customHeight="1" x14ac:dyDescent="0.2"/>
    <row r="51595" ht="12.75" hidden="1" customHeight="1" x14ac:dyDescent="0.2"/>
    <row r="51596" ht="12.75" hidden="1" customHeight="1" x14ac:dyDescent="0.2"/>
    <row r="51597" ht="12.75" hidden="1" customHeight="1" x14ac:dyDescent="0.2"/>
    <row r="51598" ht="12.75" hidden="1" customHeight="1" x14ac:dyDescent="0.2"/>
    <row r="51599" ht="12.75" hidden="1" customHeight="1" x14ac:dyDescent="0.2"/>
    <row r="51600" ht="12.75" hidden="1" customHeight="1" x14ac:dyDescent="0.2"/>
    <row r="51601" ht="12.75" hidden="1" customHeight="1" x14ac:dyDescent="0.2"/>
    <row r="51602" ht="12.75" hidden="1" customHeight="1" x14ac:dyDescent="0.2"/>
    <row r="51603" ht="12.75" hidden="1" customHeight="1" x14ac:dyDescent="0.2"/>
    <row r="51604" ht="12.75" hidden="1" customHeight="1" x14ac:dyDescent="0.2"/>
    <row r="51605" ht="12.75" hidden="1" customHeight="1" x14ac:dyDescent="0.2"/>
    <row r="51606" ht="12.75" hidden="1" customHeight="1" x14ac:dyDescent="0.2"/>
    <row r="51607" ht="12.75" hidden="1" customHeight="1" x14ac:dyDescent="0.2"/>
    <row r="51608" ht="12.75" hidden="1" customHeight="1" x14ac:dyDescent="0.2"/>
    <row r="51609" ht="12.75" hidden="1" customHeight="1" x14ac:dyDescent="0.2"/>
    <row r="51610" ht="12.75" hidden="1" customHeight="1" x14ac:dyDescent="0.2"/>
    <row r="51611" ht="12.75" hidden="1" customHeight="1" x14ac:dyDescent="0.2"/>
    <row r="51612" ht="12.75" hidden="1" customHeight="1" x14ac:dyDescent="0.2"/>
    <row r="51613" ht="12.75" hidden="1" customHeight="1" x14ac:dyDescent="0.2"/>
    <row r="51614" ht="12.75" hidden="1" customHeight="1" x14ac:dyDescent="0.2"/>
    <row r="51615" ht="12.75" hidden="1" customHeight="1" x14ac:dyDescent="0.2"/>
    <row r="51616" ht="12.75" hidden="1" customHeight="1" x14ac:dyDescent="0.2"/>
    <row r="51617" ht="12.75" hidden="1" customHeight="1" x14ac:dyDescent="0.2"/>
    <row r="51618" ht="12.75" hidden="1" customHeight="1" x14ac:dyDescent="0.2"/>
    <row r="51619" ht="12.75" hidden="1" customHeight="1" x14ac:dyDescent="0.2"/>
    <row r="51620" ht="12.75" hidden="1" customHeight="1" x14ac:dyDescent="0.2"/>
    <row r="51621" ht="12.75" hidden="1" customHeight="1" x14ac:dyDescent="0.2"/>
    <row r="51622" ht="12.75" hidden="1" customHeight="1" x14ac:dyDescent="0.2"/>
    <row r="51623" ht="12.75" hidden="1" customHeight="1" x14ac:dyDescent="0.2"/>
    <row r="51624" ht="12.75" hidden="1" customHeight="1" x14ac:dyDescent="0.2"/>
    <row r="51625" ht="12.75" hidden="1" customHeight="1" x14ac:dyDescent="0.2"/>
    <row r="51626" ht="12.75" hidden="1" customHeight="1" x14ac:dyDescent="0.2"/>
    <row r="51627" ht="12.75" hidden="1" customHeight="1" x14ac:dyDescent="0.2"/>
    <row r="51628" ht="12.75" hidden="1" customHeight="1" x14ac:dyDescent="0.2"/>
    <row r="51629" ht="12.75" hidden="1" customHeight="1" x14ac:dyDescent="0.2"/>
    <row r="51630" ht="12.75" hidden="1" customHeight="1" x14ac:dyDescent="0.2"/>
    <row r="51631" ht="12.75" hidden="1" customHeight="1" x14ac:dyDescent="0.2"/>
    <row r="51632" ht="12.75" hidden="1" customHeight="1" x14ac:dyDescent="0.2"/>
    <row r="51633" ht="12.75" hidden="1" customHeight="1" x14ac:dyDescent="0.2"/>
    <row r="51634" ht="12.75" hidden="1" customHeight="1" x14ac:dyDescent="0.2"/>
    <row r="51635" ht="12.75" hidden="1" customHeight="1" x14ac:dyDescent="0.2"/>
    <row r="51636" ht="12.75" hidden="1" customHeight="1" x14ac:dyDescent="0.2"/>
    <row r="51637" ht="12.75" hidden="1" customHeight="1" x14ac:dyDescent="0.2"/>
    <row r="51638" ht="12.75" hidden="1" customHeight="1" x14ac:dyDescent="0.2"/>
    <row r="51639" ht="12.75" hidden="1" customHeight="1" x14ac:dyDescent="0.2"/>
    <row r="51640" ht="12.75" hidden="1" customHeight="1" x14ac:dyDescent="0.2"/>
    <row r="51641" ht="12.75" hidden="1" customHeight="1" x14ac:dyDescent="0.2"/>
    <row r="51642" ht="12.75" hidden="1" customHeight="1" x14ac:dyDescent="0.2"/>
    <row r="51643" ht="12.75" hidden="1" customHeight="1" x14ac:dyDescent="0.2"/>
    <row r="51644" ht="12.75" hidden="1" customHeight="1" x14ac:dyDescent="0.2"/>
    <row r="51645" ht="12.75" hidden="1" customHeight="1" x14ac:dyDescent="0.2"/>
    <row r="51646" ht="12.75" hidden="1" customHeight="1" x14ac:dyDescent="0.2"/>
    <row r="51647" ht="12.75" hidden="1" customHeight="1" x14ac:dyDescent="0.2"/>
    <row r="51648" ht="12.75" hidden="1" customHeight="1" x14ac:dyDescent="0.2"/>
    <row r="51649" ht="12.75" hidden="1" customHeight="1" x14ac:dyDescent="0.2"/>
    <row r="51650" ht="12.75" hidden="1" customHeight="1" x14ac:dyDescent="0.2"/>
    <row r="51651" ht="12.75" hidden="1" customHeight="1" x14ac:dyDescent="0.2"/>
    <row r="51652" ht="12.75" hidden="1" customHeight="1" x14ac:dyDescent="0.2"/>
    <row r="51653" ht="12.75" hidden="1" customHeight="1" x14ac:dyDescent="0.2"/>
    <row r="51654" ht="12.75" hidden="1" customHeight="1" x14ac:dyDescent="0.2"/>
    <row r="51655" ht="12.75" hidden="1" customHeight="1" x14ac:dyDescent="0.2"/>
    <row r="51656" ht="12.75" hidden="1" customHeight="1" x14ac:dyDescent="0.2"/>
    <row r="51657" ht="12.75" hidden="1" customHeight="1" x14ac:dyDescent="0.2"/>
    <row r="51658" ht="12.75" hidden="1" customHeight="1" x14ac:dyDescent="0.2"/>
    <row r="51659" ht="12.75" hidden="1" customHeight="1" x14ac:dyDescent="0.2"/>
    <row r="51660" ht="12.75" hidden="1" customHeight="1" x14ac:dyDescent="0.2"/>
    <row r="51661" ht="12.75" hidden="1" customHeight="1" x14ac:dyDescent="0.2"/>
    <row r="51662" ht="12.75" hidden="1" customHeight="1" x14ac:dyDescent="0.2"/>
    <row r="51663" ht="12.75" hidden="1" customHeight="1" x14ac:dyDescent="0.2"/>
    <row r="51664" ht="12.75" hidden="1" customHeight="1" x14ac:dyDescent="0.2"/>
    <row r="51665" ht="12.75" hidden="1" customHeight="1" x14ac:dyDescent="0.2"/>
    <row r="51666" ht="12.75" hidden="1" customHeight="1" x14ac:dyDescent="0.2"/>
    <row r="51667" ht="12.75" hidden="1" customHeight="1" x14ac:dyDescent="0.2"/>
    <row r="51668" ht="12.75" hidden="1" customHeight="1" x14ac:dyDescent="0.2"/>
    <row r="51669" ht="12.75" hidden="1" customHeight="1" x14ac:dyDescent="0.2"/>
    <row r="51670" ht="12.75" hidden="1" customHeight="1" x14ac:dyDescent="0.2"/>
    <row r="51671" ht="12.75" hidden="1" customHeight="1" x14ac:dyDescent="0.2"/>
    <row r="51672" ht="12.75" hidden="1" customHeight="1" x14ac:dyDescent="0.2"/>
    <row r="51673" ht="12.75" hidden="1" customHeight="1" x14ac:dyDescent="0.2"/>
    <row r="51674" ht="12.75" hidden="1" customHeight="1" x14ac:dyDescent="0.2"/>
    <row r="51675" ht="12.75" hidden="1" customHeight="1" x14ac:dyDescent="0.2"/>
    <row r="51676" ht="12.75" hidden="1" customHeight="1" x14ac:dyDescent="0.2"/>
    <row r="51677" ht="12.75" hidden="1" customHeight="1" x14ac:dyDescent="0.2"/>
    <row r="51678" ht="12.75" hidden="1" customHeight="1" x14ac:dyDescent="0.2"/>
    <row r="51679" ht="12.75" hidden="1" customHeight="1" x14ac:dyDescent="0.2"/>
    <row r="51680" ht="12.75" hidden="1" customHeight="1" x14ac:dyDescent="0.2"/>
    <row r="51681" ht="12.75" hidden="1" customHeight="1" x14ac:dyDescent="0.2"/>
    <row r="51682" ht="12.75" hidden="1" customHeight="1" x14ac:dyDescent="0.2"/>
    <row r="51683" ht="12.75" hidden="1" customHeight="1" x14ac:dyDescent="0.2"/>
    <row r="51684" ht="12.75" hidden="1" customHeight="1" x14ac:dyDescent="0.2"/>
    <row r="51685" ht="12.75" hidden="1" customHeight="1" x14ac:dyDescent="0.2"/>
    <row r="51686" ht="12.75" hidden="1" customHeight="1" x14ac:dyDescent="0.2"/>
    <row r="51687" ht="12.75" hidden="1" customHeight="1" x14ac:dyDescent="0.2"/>
    <row r="51688" ht="12.75" hidden="1" customHeight="1" x14ac:dyDescent="0.2"/>
    <row r="51689" ht="12.75" hidden="1" customHeight="1" x14ac:dyDescent="0.2"/>
    <row r="51690" ht="12.75" hidden="1" customHeight="1" x14ac:dyDescent="0.2"/>
    <row r="51691" ht="12.75" hidden="1" customHeight="1" x14ac:dyDescent="0.2"/>
    <row r="51692" ht="12.75" hidden="1" customHeight="1" x14ac:dyDescent="0.2"/>
    <row r="51693" ht="12.75" hidden="1" customHeight="1" x14ac:dyDescent="0.2"/>
    <row r="51694" ht="12.75" hidden="1" customHeight="1" x14ac:dyDescent="0.2"/>
    <row r="51695" ht="12.75" hidden="1" customHeight="1" x14ac:dyDescent="0.2"/>
    <row r="51696" ht="12.75" hidden="1" customHeight="1" x14ac:dyDescent="0.2"/>
    <row r="51697" ht="12.75" hidden="1" customHeight="1" x14ac:dyDescent="0.2"/>
    <row r="51698" ht="12.75" hidden="1" customHeight="1" x14ac:dyDescent="0.2"/>
    <row r="51699" ht="12.75" hidden="1" customHeight="1" x14ac:dyDescent="0.2"/>
    <row r="51700" ht="12.75" hidden="1" customHeight="1" x14ac:dyDescent="0.2"/>
    <row r="51701" ht="12.75" hidden="1" customHeight="1" x14ac:dyDescent="0.2"/>
    <row r="51702" ht="12.75" hidden="1" customHeight="1" x14ac:dyDescent="0.2"/>
    <row r="51703" ht="12.75" hidden="1" customHeight="1" x14ac:dyDescent="0.2"/>
    <row r="51704" ht="12.75" hidden="1" customHeight="1" x14ac:dyDescent="0.2"/>
    <row r="51705" ht="12.75" hidden="1" customHeight="1" x14ac:dyDescent="0.2"/>
    <row r="51706" ht="12.75" hidden="1" customHeight="1" x14ac:dyDescent="0.2"/>
    <row r="51707" ht="12.75" hidden="1" customHeight="1" x14ac:dyDescent="0.2"/>
    <row r="51708" ht="12.75" hidden="1" customHeight="1" x14ac:dyDescent="0.2"/>
    <row r="51709" ht="12.75" hidden="1" customHeight="1" x14ac:dyDescent="0.2"/>
    <row r="51710" ht="12.75" hidden="1" customHeight="1" x14ac:dyDescent="0.2"/>
    <row r="51711" ht="12.75" hidden="1" customHeight="1" x14ac:dyDescent="0.2"/>
    <row r="51712" ht="12.75" hidden="1" customHeight="1" x14ac:dyDescent="0.2"/>
    <row r="51713" ht="12.75" hidden="1" customHeight="1" x14ac:dyDescent="0.2"/>
    <row r="51714" ht="12.75" hidden="1" customHeight="1" x14ac:dyDescent="0.2"/>
    <row r="51715" ht="12.75" hidden="1" customHeight="1" x14ac:dyDescent="0.2"/>
    <row r="51716" ht="12.75" hidden="1" customHeight="1" x14ac:dyDescent="0.2"/>
    <row r="51717" ht="12.75" hidden="1" customHeight="1" x14ac:dyDescent="0.2"/>
    <row r="51718" ht="12.75" hidden="1" customHeight="1" x14ac:dyDescent="0.2"/>
    <row r="51719" ht="12.75" hidden="1" customHeight="1" x14ac:dyDescent="0.2"/>
    <row r="51720" ht="12.75" hidden="1" customHeight="1" x14ac:dyDescent="0.2"/>
    <row r="51721" ht="12.75" hidden="1" customHeight="1" x14ac:dyDescent="0.2"/>
    <row r="51722" ht="12.75" hidden="1" customHeight="1" x14ac:dyDescent="0.2"/>
    <row r="51723" ht="12.75" hidden="1" customHeight="1" x14ac:dyDescent="0.2"/>
    <row r="51724" ht="12.75" hidden="1" customHeight="1" x14ac:dyDescent="0.2"/>
    <row r="51725" ht="12.75" hidden="1" customHeight="1" x14ac:dyDescent="0.2"/>
    <row r="51726" ht="12.75" hidden="1" customHeight="1" x14ac:dyDescent="0.2"/>
    <row r="51727" ht="12.75" hidden="1" customHeight="1" x14ac:dyDescent="0.2"/>
    <row r="51728" ht="12.75" hidden="1" customHeight="1" x14ac:dyDescent="0.2"/>
    <row r="51729" ht="12.75" hidden="1" customHeight="1" x14ac:dyDescent="0.2"/>
    <row r="51730" ht="12.75" hidden="1" customHeight="1" x14ac:dyDescent="0.2"/>
    <row r="51731" ht="12.75" hidden="1" customHeight="1" x14ac:dyDescent="0.2"/>
    <row r="51732" ht="12.75" hidden="1" customHeight="1" x14ac:dyDescent="0.2"/>
    <row r="51733" ht="12.75" hidden="1" customHeight="1" x14ac:dyDescent="0.2"/>
    <row r="51734" ht="12.75" hidden="1" customHeight="1" x14ac:dyDescent="0.2"/>
    <row r="51735" ht="12.75" hidden="1" customHeight="1" x14ac:dyDescent="0.2"/>
    <row r="51736" ht="12.75" hidden="1" customHeight="1" x14ac:dyDescent="0.2"/>
    <row r="51737" ht="12.75" hidden="1" customHeight="1" x14ac:dyDescent="0.2"/>
    <row r="51738" ht="12.75" hidden="1" customHeight="1" x14ac:dyDescent="0.2"/>
    <row r="51739" ht="12.75" hidden="1" customHeight="1" x14ac:dyDescent="0.2"/>
    <row r="51740" ht="12.75" hidden="1" customHeight="1" x14ac:dyDescent="0.2"/>
    <row r="51741" ht="12.75" hidden="1" customHeight="1" x14ac:dyDescent="0.2"/>
    <row r="51742" ht="12.75" hidden="1" customHeight="1" x14ac:dyDescent="0.2"/>
    <row r="51743" ht="12.75" hidden="1" customHeight="1" x14ac:dyDescent="0.2"/>
    <row r="51744" ht="12.75" hidden="1" customHeight="1" x14ac:dyDescent="0.2"/>
    <row r="51745" ht="12.75" hidden="1" customHeight="1" x14ac:dyDescent="0.2"/>
    <row r="51746" ht="12.75" hidden="1" customHeight="1" x14ac:dyDescent="0.2"/>
    <row r="51747" ht="12.75" hidden="1" customHeight="1" x14ac:dyDescent="0.2"/>
    <row r="51748" ht="12.75" hidden="1" customHeight="1" x14ac:dyDescent="0.2"/>
    <row r="51749" ht="12.75" hidden="1" customHeight="1" x14ac:dyDescent="0.2"/>
    <row r="51750" ht="12.75" hidden="1" customHeight="1" x14ac:dyDescent="0.2"/>
    <row r="51751" ht="12.75" hidden="1" customHeight="1" x14ac:dyDescent="0.2"/>
    <row r="51752" ht="12.75" hidden="1" customHeight="1" x14ac:dyDescent="0.2"/>
    <row r="51753" ht="12.75" hidden="1" customHeight="1" x14ac:dyDescent="0.2"/>
    <row r="51754" ht="12.75" hidden="1" customHeight="1" x14ac:dyDescent="0.2"/>
    <row r="51755" ht="12.75" hidden="1" customHeight="1" x14ac:dyDescent="0.2"/>
    <row r="51756" ht="12.75" hidden="1" customHeight="1" x14ac:dyDescent="0.2"/>
    <row r="51757" ht="12.75" hidden="1" customHeight="1" x14ac:dyDescent="0.2"/>
    <row r="51758" ht="12.75" hidden="1" customHeight="1" x14ac:dyDescent="0.2"/>
    <row r="51759" ht="12.75" hidden="1" customHeight="1" x14ac:dyDescent="0.2"/>
    <row r="51760" ht="12.75" hidden="1" customHeight="1" x14ac:dyDescent="0.2"/>
    <row r="51761" ht="12.75" hidden="1" customHeight="1" x14ac:dyDescent="0.2"/>
    <row r="51762" ht="12.75" hidden="1" customHeight="1" x14ac:dyDescent="0.2"/>
    <row r="51763" ht="12.75" hidden="1" customHeight="1" x14ac:dyDescent="0.2"/>
    <row r="51764" ht="12.75" hidden="1" customHeight="1" x14ac:dyDescent="0.2"/>
    <row r="51765" ht="12.75" hidden="1" customHeight="1" x14ac:dyDescent="0.2"/>
    <row r="51766" ht="12.75" hidden="1" customHeight="1" x14ac:dyDescent="0.2"/>
    <row r="51767" ht="12.75" hidden="1" customHeight="1" x14ac:dyDescent="0.2"/>
    <row r="51768" ht="12.75" hidden="1" customHeight="1" x14ac:dyDescent="0.2"/>
    <row r="51769" ht="12.75" hidden="1" customHeight="1" x14ac:dyDescent="0.2"/>
    <row r="51770" ht="12.75" hidden="1" customHeight="1" x14ac:dyDescent="0.2"/>
    <row r="51771" ht="12.75" hidden="1" customHeight="1" x14ac:dyDescent="0.2"/>
    <row r="51772" ht="12.75" hidden="1" customHeight="1" x14ac:dyDescent="0.2"/>
    <row r="51773" ht="12.75" hidden="1" customHeight="1" x14ac:dyDescent="0.2"/>
    <row r="51774" ht="12.75" hidden="1" customHeight="1" x14ac:dyDescent="0.2"/>
    <row r="51775" ht="12.75" hidden="1" customHeight="1" x14ac:dyDescent="0.2"/>
    <row r="51776" ht="12.75" hidden="1" customHeight="1" x14ac:dyDescent="0.2"/>
    <row r="51777" ht="12.75" hidden="1" customHeight="1" x14ac:dyDescent="0.2"/>
    <row r="51778" ht="12.75" hidden="1" customHeight="1" x14ac:dyDescent="0.2"/>
    <row r="51779" ht="12.75" hidden="1" customHeight="1" x14ac:dyDescent="0.2"/>
    <row r="51780" ht="12.75" hidden="1" customHeight="1" x14ac:dyDescent="0.2"/>
    <row r="51781" ht="12.75" hidden="1" customHeight="1" x14ac:dyDescent="0.2"/>
    <row r="51782" ht="12.75" hidden="1" customHeight="1" x14ac:dyDescent="0.2"/>
    <row r="51783" ht="12.75" hidden="1" customHeight="1" x14ac:dyDescent="0.2"/>
    <row r="51784" ht="12.75" hidden="1" customHeight="1" x14ac:dyDescent="0.2"/>
    <row r="51785" ht="12.75" hidden="1" customHeight="1" x14ac:dyDescent="0.2"/>
    <row r="51786" ht="12.75" hidden="1" customHeight="1" x14ac:dyDescent="0.2"/>
    <row r="51787" ht="12.75" hidden="1" customHeight="1" x14ac:dyDescent="0.2"/>
    <row r="51788" ht="12.75" hidden="1" customHeight="1" x14ac:dyDescent="0.2"/>
    <row r="51789" ht="12.75" hidden="1" customHeight="1" x14ac:dyDescent="0.2"/>
    <row r="51790" ht="12.75" hidden="1" customHeight="1" x14ac:dyDescent="0.2"/>
    <row r="51791" ht="12.75" hidden="1" customHeight="1" x14ac:dyDescent="0.2"/>
    <row r="51792" ht="12.75" hidden="1" customHeight="1" x14ac:dyDescent="0.2"/>
    <row r="51793" ht="12.75" hidden="1" customHeight="1" x14ac:dyDescent="0.2"/>
    <row r="51794" ht="12.75" hidden="1" customHeight="1" x14ac:dyDescent="0.2"/>
    <row r="51795" ht="12.75" hidden="1" customHeight="1" x14ac:dyDescent="0.2"/>
    <row r="51796" ht="12.75" hidden="1" customHeight="1" x14ac:dyDescent="0.2"/>
    <row r="51797" ht="12.75" hidden="1" customHeight="1" x14ac:dyDescent="0.2"/>
    <row r="51798" ht="12.75" hidden="1" customHeight="1" x14ac:dyDescent="0.2"/>
    <row r="51799" ht="12.75" hidden="1" customHeight="1" x14ac:dyDescent="0.2"/>
    <row r="51800" ht="12.75" hidden="1" customHeight="1" x14ac:dyDescent="0.2"/>
    <row r="51801" ht="12.75" hidden="1" customHeight="1" x14ac:dyDescent="0.2"/>
    <row r="51802" ht="12.75" hidden="1" customHeight="1" x14ac:dyDescent="0.2"/>
    <row r="51803" ht="12.75" hidden="1" customHeight="1" x14ac:dyDescent="0.2"/>
    <row r="51804" ht="12.75" hidden="1" customHeight="1" x14ac:dyDescent="0.2"/>
    <row r="51805" ht="12.75" hidden="1" customHeight="1" x14ac:dyDescent="0.2"/>
    <row r="51806" ht="12.75" hidden="1" customHeight="1" x14ac:dyDescent="0.2"/>
    <row r="51807" ht="12.75" hidden="1" customHeight="1" x14ac:dyDescent="0.2"/>
    <row r="51808" ht="12.75" hidden="1" customHeight="1" x14ac:dyDescent="0.2"/>
    <row r="51809" ht="12.75" hidden="1" customHeight="1" x14ac:dyDescent="0.2"/>
    <row r="51810" ht="12.75" hidden="1" customHeight="1" x14ac:dyDescent="0.2"/>
    <row r="51811" ht="12.75" hidden="1" customHeight="1" x14ac:dyDescent="0.2"/>
    <row r="51812" ht="12.75" hidden="1" customHeight="1" x14ac:dyDescent="0.2"/>
    <row r="51813" ht="12.75" hidden="1" customHeight="1" x14ac:dyDescent="0.2"/>
    <row r="51814" ht="12.75" hidden="1" customHeight="1" x14ac:dyDescent="0.2"/>
    <row r="51815" ht="12.75" hidden="1" customHeight="1" x14ac:dyDescent="0.2"/>
    <row r="51816" ht="12.75" hidden="1" customHeight="1" x14ac:dyDescent="0.2"/>
    <row r="51817" ht="12.75" hidden="1" customHeight="1" x14ac:dyDescent="0.2"/>
    <row r="51818" ht="12.75" hidden="1" customHeight="1" x14ac:dyDescent="0.2"/>
    <row r="51819" ht="12.75" hidden="1" customHeight="1" x14ac:dyDescent="0.2"/>
    <row r="51820" ht="12.75" hidden="1" customHeight="1" x14ac:dyDescent="0.2"/>
    <row r="51821" ht="12.75" hidden="1" customHeight="1" x14ac:dyDescent="0.2"/>
    <row r="51822" ht="12.75" hidden="1" customHeight="1" x14ac:dyDescent="0.2"/>
    <row r="51823" ht="12.75" hidden="1" customHeight="1" x14ac:dyDescent="0.2"/>
    <row r="51824" ht="12.75" hidden="1" customHeight="1" x14ac:dyDescent="0.2"/>
    <row r="51825" ht="12.75" hidden="1" customHeight="1" x14ac:dyDescent="0.2"/>
    <row r="51826" ht="12.75" hidden="1" customHeight="1" x14ac:dyDescent="0.2"/>
    <row r="51827" ht="12.75" hidden="1" customHeight="1" x14ac:dyDescent="0.2"/>
    <row r="51828" ht="12.75" hidden="1" customHeight="1" x14ac:dyDescent="0.2"/>
    <row r="51829" ht="12.75" hidden="1" customHeight="1" x14ac:dyDescent="0.2"/>
    <row r="51830" ht="12.75" hidden="1" customHeight="1" x14ac:dyDescent="0.2"/>
    <row r="51831" ht="12.75" hidden="1" customHeight="1" x14ac:dyDescent="0.2"/>
    <row r="51832" ht="12.75" hidden="1" customHeight="1" x14ac:dyDescent="0.2"/>
    <row r="51833" ht="12.75" hidden="1" customHeight="1" x14ac:dyDescent="0.2"/>
    <row r="51834" ht="12.75" hidden="1" customHeight="1" x14ac:dyDescent="0.2"/>
    <row r="51835" ht="12.75" hidden="1" customHeight="1" x14ac:dyDescent="0.2"/>
    <row r="51836" ht="12.75" hidden="1" customHeight="1" x14ac:dyDescent="0.2"/>
    <row r="51837" ht="12.75" hidden="1" customHeight="1" x14ac:dyDescent="0.2"/>
    <row r="51838" ht="12.75" hidden="1" customHeight="1" x14ac:dyDescent="0.2"/>
    <row r="51839" ht="12.75" hidden="1" customHeight="1" x14ac:dyDescent="0.2"/>
    <row r="51840" ht="12.75" hidden="1" customHeight="1" x14ac:dyDescent="0.2"/>
    <row r="51841" ht="12.75" hidden="1" customHeight="1" x14ac:dyDescent="0.2"/>
    <row r="51842" ht="12.75" hidden="1" customHeight="1" x14ac:dyDescent="0.2"/>
    <row r="51843" ht="12.75" hidden="1" customHeight="1" x14ac:dyDescent="0.2"/>
    <row r="51844" ht="12.75" hidden="1" customHeight="1" x14ac:dyDescent="0.2"/>
    <row r="51845" ht="12.75" hidden="1" customHeight="1" x14ac:dyDescent="0.2"/>
    <row r="51846" ht="12.75" hidden="1" customHeight="1" x14ac:dyDescent="0.2"/>
    <row r="51847" ht="12.75" hidden="1" customHeight="1" x14ac:dyDescent="0.2"/>
    <row r="51848" ht="12.75" hidden="1" customHeight="1" x14ac:dyDescent="0.2"/>
    <row r="51849" ht="12.75" hidden="1" customHeight="1" x14ac:dyDescent="0.2"/>
    <row r="51850" ht="12.75" hidden="1" customHeight="1" x14ac:dyDescent="0.2"/>
    <row r="51851" ht="12.75" hidden="1" customHeight="1" x14ac:dyDescent="0.2"/>
    <row r="51852" ht="12.75" hidden="1" customHeight="1" x14ac:dyDescent="0.2"/>
    <row r="51853" ht="12.75" hidden="1" customHeight="1" x14ac:dyDescent="0.2"/>
    <row r="51854" ht="12.75" hidden="1" customHeight="1" x14ac:dyDescent="0.2"/>
    <row r="51855" ht="12.75" hidden="1" customHeight="1" x14ac:dyDescent="0.2"/>
    <row r="51856" ht="12.75" hidden="1" customHeight="1" x14ac:dyDescent="0.2"/>
    <row r="51857" ht="12.75" hidden="1" customHeight="1" x14ac:dyDescent="0.2"/>
    <row r="51858" ht="12.75" hidden="1" customHeight="1" x14ac:dyDescent="0.2"/>
    <row r="51859" ht="12.75" hidden="1" customHeight="1" x14ac:dyDescent="0.2"/>
    <row r="51860" ht="12.75" hidden="1" customHeight="1" x14ac:dyDescent="0.2"/>
    <row r="51861" ht="12.75" hidden="1" customHeight="1" x14ac:dyDescent="0.2"/>
    <row r="51862" ht="12.75" hidden="1" customHeight="1" x14ac:dyDescent="0.2"/>
    <row r="51863" ht="12.75" hidden="1" customHeight="1" x14ac:dyDescent="0.2"/>
    <row r="51864" ht="12.75" hidden="1" customHeight="1" x14ac:dyDescent="0.2"/>
    <row r="51865" ht="12.75" hidden="1" customHeight="1" x14ac:dyDescent="0.2"/>
    <row r="51866" ht="12.75" hidden="1" customHeight="1" x14ac:dyDescent="0.2"/>
    <row r="51867" ht="12.75" hidden="1" customHeight="1" x14ac:dyDescent="0.2"/>
    <row r="51868" ht="12.75" hidden="1" customHeight="1" x14ac:dyDescent="0.2"/>
    <row r="51869" ht="12.75" hidden="1" customHeight="1" x14ac:dyDescent="0.2"/>
    <row r="51870" ht="12.75" hidden="1" customHeight="1" x14ac:dyDescent="0.2"/>
    <row r="51871" ht="12.75" hidden="1" customHeight="1" x14ac:dyDescent="0.2"/>
    <row r="51872" ht="12.75" hidden="1" customHeight="1" x14ac:dyDescent="0.2"/>
    <row r="51873" ht="12.75" hidden="1" customHeight="1" x14ac:dyDescent="0.2"/>
    <row r="51874" ht="12.75" hidden="1" customHeight="1" x14ac:dyDescent="0.2"/>
    <row r="51875" ht="12.75" hidden="1" customHeight="1" x14ac:dyDescent="0.2"/>
    <row r="51876" ht="12.75" hidden="1" customHeight="1" x14ac:dyDescent="0.2"/>
    <row r="51877" ht="12.75" hidden="1" customHeight="1" x14ac:dyDescent="0.2"/>
    <row r="51878" ht="12.75" hidden="1" customHeight="1" x14ac:dyDescent="0.2"/>
    <row r="51879" ht="12.75" hidden="1" customHeight="1" x14ac:dyDescent="0.2"/>
    <row r="51880" ht="12.75" hidden="1" customHeight="1" x14ac:dyDescent="0.2"/>
    <row r="51881" ht="12.75" hidden="1" customHeight="1" x14ac:dyDescent="0.2"/>
    <row r="51882" ht="12.75" hidden="1" customHeight="1" x14ac:dyDescent="0.2"/>
    <row r="51883" ht="12.75" hidden="1" customHeight="1" x14ac:dyDescent="0.2"/>
    <row r="51884" ht="12.75" hidden="1" customHeight="1" x14ac:dyDescent="0.2"/>
    <row r="51885" ht="12.75" hidden="1" customHeight="1" x14ac:dyDescent="0.2"/>
    <row r="51886" ht="12.75" hidden="1" customHeight="1" x14ac:dyDescent="0.2"/>
    <row r="51887" ht="12.75" hidden="1" customHeight="1" x14ac:dyDescent="0.2"/>
    <row r="51888" ht="12.75" hidden="1" customHeight="1" x14ac:dyDescent="0.2"/>
    <row r="51889" ht="12.75" hidden="1" customHeight="1" x14ac:dyDescent="0.2"/>
    <row r="51890" ht="12.75" hidden="1" customHeight="1" x14ac:dyDescent="0.2"/>
    <row r="51891" ht="12.75" hidden="1" customHeight="1" x14ac:dyDescent="0.2"/>
    <row r="51892" ht="12.75" hidden="1" customHeight="1" x14ac:dyDescent="0.2"/>
    <row r="51893" ht="12.75" hidden="1" customHeight="1" x14ac:dyDescent="0.2"/>
    <row r="51894" ht="12.75" hidden="1" customHeight="1" x14ac:dyDescent="0.2"/>
    <row r="51895" ht="12.75" hidden="1" customHeight="1" x14ac:dyDescent="0.2"/>
    <row r="51896" ht="12.75" hidden="1" customHeight="1" x14ac:dyDescent="0.2"/>
    <row r="51897" ht="12.75" hidden="1" customHeight="1" x14ac:dyDescent="0.2"/>
    <row r="51898" ht="12.75" hidden="1" customHeight="1" x14ac:dyDescent="0.2"/>
    <row r="51899" ht="12.75" hidden="1" customHeight="1" x14ac:dyDescent="0.2"/>
    <row r="51900" ht="12.75" hidden="1" customHeight="1" x14ac:dyDescent="0.2"/>
    <row r="51901" ht="12.75" hidden="1" customHeight="1" x14ac:dyDescent="0.2"/>
    <row r="51902" ht="12.75" hidden="1" customHeight="1" x14ac:dyDescent="0.2"/>
    <row r="51903" ht="12.75" hidden="1" customHeight="1" x14ac:dyDescent="0.2"/>
    <row r="51904" ht="12.75" hidden="1" customHeight="1" x14ac:dyDescent="0.2"/>
    <row r="51905" ht="12.75" hidden="1" customHeight="1" x14ac:dyDescent="0.2"/>
    <row r="51906" ht="12.75" hidden="1" customHeight="1" x14ac:dyDescent="0.2"/>
    <row r="51907" ht="12.75" hidden="1" customHeight="1" x14ac:dyDescent="0.2"/>
    <row r="51908" ht="12.75" hidden="1" customHeight="1" x14ac:dyDescent="0.2"/>
    <row r="51909" ht="12.75" hidden="1" customHeight="1" x14ac:dyDescent="0.2"/>
    <row r="51910" ht="12.75" hidden="1" customHeight="1" x14ac:dyDescent="0.2"/>
    <row r="51911" ht="12.75" hidden="1" customHeight="1" x14ac:dyDescent="0.2"/>
    <row r="51912" ht="12.75" hidden="1" customHeight="1" x14ac:dyDescent="0.2"/>
    <row r="51913" ht="12.75" hidden="1" customHeight="1" x14ac:dyDescent="0.2"/>
    <row r="51914" ht="12.75" hidden="1" customHeight="1" x14ac:dyDescent="0.2"/>
    <row r="51915" ht="12.75" hidden="1" customHeight="1" x14ac:dyDescent="0.2"/>
    <row r="51916" ht="12.75" hidden="1" customHeight="1" x14ac:dyDescent="0.2"/>
    <row r="51917" ht="12.75" hidden="1" customHeight="1" x14ac:dyDescent="0.2"/>
    <row r="51918" ht="12.75" hidden="1" customHeight="1" x14ac:dyDescent="0.2"/>
    <row r="51919" ht="12.75" hidden="1" customHeight="1" x14ac:dyDescent="0.2"/>
    <row r="51920" ht="12.75" hidden="1" customHeight="1" x14ac:dyDescent="0.2"/>
    <row r="51921" ht="12.75" hidden="1" customHeight="1" x14ac:dyDescent="0.2"/>
    <row r="51922" ht="12.75" hidden="1" customHeight="1" x14ac:dyDescent="0.2"/>
    <row r="51923" ht="12.75" hidden="1" customHeight="1" x14ac:dyDescent="0.2"/>
    <row r="51924" ht="12.75" hidden="1" customHeight="1" x14ac:dyDescent="0.2"/>
    <row r="51925" ht="12.75" hidden="1" customHeight="1" x14ac:dyDescent="0.2"/>
    <row r="51926" ht="12.75" hidden="1" customHeight="1" x14ac:dyDescent="0.2"/>
    <row r="51927" ht="12.75" hidden="1" customHeight="1" x14ac:dyDescent="0.2"/>
    <row r="51928" ht="12.75" hidden="1" customHeight="1" x14ac:dyDescent="0.2"/>
    <row r="51929" ht="12.75" hidden="1" customHeight="1" x14ac:dyDescent="0.2"/>
    <row r="51930" ht="12.75" hidden="1" customHeight="1" x14ac:dyDescent="0.2"/>
    <row r="51931" ht="12.75" hidden="1" customHeight="1" x14ac:dyDescent="0.2"/>
    <row r="51932" ht="12.75" hidden="1" customHeight="1" x14ac:dyDescent="0.2"/>
    <row r="51933" ht="12.75" hidden="1" customHeight="1" x14ac:dyDescent="0.2"/>
    <row r="51934" ht="12.75" hidden="1" customHeight="1" x14ac:dyDescent="0.2"/>
    <row r="51935" ht="12.75" hidden="1" customHeight="1" x14ac:dyDescent="0.2"/>
    <row r="51936" ht="12.75" hidden="1" customHeight="1" x14ac:dyDescent="0.2"/>
    <row r="51937" ht="12.75" hidden="1" customHeight="1" x14ac:dyDescent="0.2"/>
    <row r="51938" ht="12.75" hidden="1" customHeight="1" x14ac:dyDescent="0.2"/>
    <row r="51939" ht="12.75" hidden="1" customHeight="1" x14ac:dyDescent="0.2"/>
    <row r="51940" ht="12.75" hidden="1" customHeight="1" x14ac:dyDescent="0.2"/>
    <row r="51941" ht="12.75" hidden="1" customHeight="1" x14ac:dyDescent="0.2"/>
    <row r="51942" ht="12.75" hidden="1" customHeight="1" x14ac:dyDescent="0.2"/>
    <row r="51943" ht="12.75" hidden="1" customHeight="1" x14ac:dyDescent="0.2"/>
    <row r="51944" ht="12.75" hidden="1" customHeight="1" x14ac:dyDescent="0.2"/>
    <row r="51945" ht="12.75" hidden="1" customHeight="1" x14ac:dyDescent="0.2"/>
    <row r="51946" ht="12.75" hidden="1" customHeight="1" x14ac:dyDescent="0.2"/>
    <row r="51947" ht="12.75" hidden="1" customHeight="1" x14ac:dyDescent="0.2"/>
    <row r="51948" ht="12.75" hidden="1" customHeight="1" x14ac:dyDescent="0.2"/>
    <row r="51949" ht="12.75" hidden="1" customHeight="1" x14ac:dyDescent="0.2"/>
    <row r="51950" ht="12.75" hidden="1" customHeight="1" x14ac:dyDescent="0.2"/>
    <row r="51951" ht="12.75" hidden="1" customHeight="1" x14ac:dyDescent="0.2"/>
    <row r="51952" ht="12.75" hidden="1" customHeight="1" x14ac:dyDescent="0.2"/>
    <row r="51953" ht="12.75" hidden="1" customHeight="1" x14ac:dyDescent="0.2"/>
    <row r="51954" ht="12.75" hidden="1" customHeight="1" x14ac:dyDescent="0.2"/>
    <row r="51955" ht="12.75" hidden="1" customHeight="1" x14ac:dyDescent="0.2"/>
    <row r="51956" ht="12.75" hidden="1" customHeight="1" x14ac:dyDescent="0.2"/>
    <row r="51957" ht="12.75" hidden="1" customHeight="1" x14ac:dyDescent="0.2"/>
    <row r="51958" ht="12.75" hidden="1" customHeight="1" x14ac:dyDescent="0.2"/>
    <row r="51959" ht="12.75" hidden="1" customHeight="1" x14ac:dyDescent="0.2"/>
    <row r="51960" ht="12.75" hidden="1" customHeight="1" x14ac:dyDescent="0.2"/>
    <row r="51961" ht="12.75" hidden="1" customHeight="1" x14ac:dyDescent="0.2"/>
    <row r="51962" ht="12.75" hidden="1" customHeight="1" x14ac:dyDescent="0.2"/>
    <row r="51963" ht="12.75" hidden="1" customHeight="1" x14ac:dyDescent="0.2"/>
    <row r="51964" ht="12.75" hidden="1" customHeight="1" x14ac:dyDescent="0.2"/>
    <row r="51965" ht="12.75" hidden="1" customHeight="1" x14ac:dyDescent="0.2"/>
    <row r="51966" ht="12.75" hidden="1" customHeight="1" x14ac:dyDescent="0.2"/>
    <row r="51967" ht="12.75" hidden="1" customHeight="1" x14ac:dyDescent="0.2"/>
    <row r="51968" ht="12.75" hidden="1" customHeight="1" x14ac:dyDescent="0.2"/>
    <row r="51969" ht="12.75" hidden="1" customHeight="1" x14ac:dyDescent="0.2"/>
    <row r="51970" ht="12.75" hidden="1" customHeight="1" x14ac:dyDescent="0.2"/>
    <row r="51971" ht="12.75" hidden="1" customHeight="1" x14ac:dyDescent="0.2"/>
    <row r="51972" ht="12.75" hidden="1" customHeight="1" x14ac:dyDescent="0.2"/>
    <row r="51973" ht="12.75" hidden="1" customHeight="1" x14ac:dyDescent="0.2"/>
    <row r="51974" ht="12.75" hidden="1" customHeight="1" x14ac:dyDescent="0.2"/>
    <row r="51975" ht="12.75" hidden="1" customHeight="1" x14ac:dyDescent="0.2"/>
    <row r="51976" ht="12.75" hidden="1" customHeight="1" x14ac:dyDescent="0.2"/>
    <row r="51977" ht="12.75" hidden="1" customHeight="1" x14ac:dyDescent="0.2"/>
    <row r="51978" ht="12.75" hidden="1" customHeight="1" x14ac:dyDescent="0.2"/>
    <row r="51979" ht="12.75" hidden="1" customHeight="1" x14ac:dyDescent="0.2"/>
    <row r="51980" ht="12.75" hidden="1" customHeight="1" x14ac:dyDescent="0.2"/>
    <row r="51981" ht="12.75" hidden="1" customHeight="1" x14ac:dyDescent="0.2"/>
    <row r="51982" ht="12.75" hidden="1" customHeight="1" x14ac:dyDescent="0.2"/>
    <row r="51983" ht="12.75" hidden="1" customHeight="1" x14ac:dyDescent="0.2"/>
    <row r="51984" ht="12.75" hidden="1" customHeight="1" x14ac:dyDescent="0.2"/>
    <row r="51985" ht="12.75" hidden="1" customHeight="1" x14ac:dyDescent="0.2"/>
    <row r="51986" ht="12.75" hidden="1" customHeight="1" x14ac:dyDescent="0.2"/>
    <row r="51987" ht="12.75" hidden="1" customHeight="1" x14ac:dyDescent="0.2"/>
    <row r="51988" ht="12.75" hidden="1" customHeight="1" x14ac:dyDescent="0.2"/>
    <row r="51989" ht="12.75" hidden="1" customHeight="1" x14ac:dyDescent="0.2"/>
    <row r="51990" ht="12.75" hidden="1" customHeight="1" x14ac:dyDescent="0.2"/>
    <row r="51991" ht="12.75" hidden="1" customHeight="1" x14ac:dyDescent="0.2"/>
    <row r="51992" ht="12.75" hidden="1" customHeight="1" x14ac:dyDescent="0.2"/>
    <row r="51993" ht="12.75" hidden="1" customHeight="1" x14ac:dyDescent="0.2"/>
    <row r="51994" ht="12.75" hidden="1" customHeight="1" x14ac:dyDescent="0.2"/>
    <row r="51995" ht="12.75" hidden="1" customHeight="1" x14ac:dyDescent="0.2"/>
    <row r="51996" ht="12.75" hidden="1" customHeight="1" x14ac:dyDescent="0.2"/>
    <row r="51997" ht="12.75" hidden="1" customHeight="1" x14ac:dyDescent="0.2"/>
    <row r="51998" ht="12.75" hidden="1" customHeight="1" x14ac:dyDescent="0.2"/>
    <row r="51999" ht="12.75" hidden="1" customHeight="1" x14ac:dyDescent="0.2"/>
    <row r="52000" ht="12.75" hidden="1" customHeight="1" x14ac:dyDescent="0.2"/>
    <row r="52001" ht="12.75" hidden="1" customHeight="1" x14ac:dyDescent="0.2"/>
    <row r="52002" ht="12.75" hidden="1" customHeight="1" x14ac:dyDescent="0.2"/>
    <row r="52003" ht="12.75" hidden="1" customHeight="1" x14ac:dyDescent="0.2"/>
    <row r="52004" ht="12.75" hidden="1" customHeight="1" x14ac:dyDescent="0.2"/>
    <row r="52005" ht="12.75" hidden="1" customHeight="1" x14ac:dyDescent="0.2"/>
    <row r="52006" ht="12.75" hidden="1" customHeight="1" x14ac:dyDescent="0.2"/>
    <row r="52007" ht="12.75" hidden="1" customHeight="1" x14ac:dyDescent="0.2"/>
    <row r="52008" ht="12.75" hidden="1" customHeight="1" x14ac:dyDescent="0.2"/>
    <row r="52009" ht="12.75" hidden="1" customHeight="1" x14ac:dyDescent="0.2"/>
    <row r="52010" ht="12.75" hidden="1" customHeight="1" x14ac:dyDescent="0.2"/>
    <row r="52011" ht="12.75" hidden="1" customHeight="1" x14ac:dyDescent="0.2"/>
    <row r="52012" ht="12.75" hidden="1" customHeight="1" x14ac:dyDescent="0.2"/>
    <row r="52013" ht="12.75" hidden="1" customHeight="1" x14ac:dyDescent="0.2"/>
    <row r="52014" ht="12.75" hidden="1" customHeight="1" x14ac:dyDescent="0.2"/>
    <row r="52015" ht="12.75" hidden="1" customHeight="1" x14ac:dyDescent="0.2"/>
    <row r="52016" ht="12.75" hidden="1" customHeight="1" x14ac:dyDescent="0.2"/>
    <row r="52017" ht="12.75" hidden="1" customHeight="1" x14ac:dyDescent="0.2"/>
    <row r="52018" ht="12.75" hidden="1" customHeight="1" x14ac:dyDescent="0.2"/>
    <row r="52019" ht="12.75" hidden="1" customHeight="1" x14ac:dyDescent="0.2"/>
    <row r="52020" ht="12.75" hidden="1" customHeight="1" x14ac:dyDescent="0.2"/>
    <row r="52021" ht="12.75" hidden="1" customHeight="1" x14ac:dyDescent="0.2"/>
    <row r="52022" ht="12.75" hidden="1" customHeight="1" x14ac:dyDescent="0.2"/>
    <row r="52023" ht="12.75" hidden="1" customHeight="1" x14ac:dyDescent="0.2"/>
    <row r="52024" ht="12.75" hidden="1" customHeight="1" x14ac:dyDescent="0.2"/>
    <row r="52025" ht="12.75" hidden="1" customHeight="1" x14ac:dyDescent="0.2"/>
    <row r="52026" ht="12.75" hidden="1" customHeight="1" x14ac:dyDescent="0.2"/>
    <row r="52027" ht="12.75" hidden="1" customHeight="1" x14ac:dyDescent="0.2"/>
    <row r="52028" ht="12.75" hidden="1" customHeight="1" x14ac:dyDescent="0.2"/>
    <row r="52029" ht="12.75" hidden="1" customHeight="1" x14ac:dyDescent="0.2"/>
    <row r="52030" ht="12.75" hidden="1" customHeight="1" x14ac:dyDescent="0.2"/>
    <row r="52031" ht="12.75" hidden="1" customHeight="1" x14ac:dyDescent="0.2"/>
    <row r="52032" ht="12.75" hidden="1" customHeight="1" x14ac:dyDescent="0.2"/>
    <row r="52033" ht="12.75" hidden="1" customHeight="1" x14ac:dyDescent="0.2"/>
    <row r="52034" ht="12.75" hidden="1" customHeight="1" x14ac:dyDescent="0.2"/>
    <row r="52035" ht="12.75" hidden="1" customHeight="1" x14ac:dyDescent="0.2"/>
    <row r="52036" ht="12.75" hidden="1" customHeight="1" x14ac:dyDescent="0.2"/>
    <row r="52037" ht="12.75" hidden="1" customHeight="1" x14ac:dyDescent="0.2"/>
    <row r="52038" ht="12.75" hidden="1" customHeight="1" x14ac:dyDescent="0.2"/>
    <row r="52039" ht="12.75" hidden="1" customHeight="1" x14ac:dyDescent="0.2"/>
    <row r="52040" ht="12.75" hidden="1" customHeight="1" x14ac:dyDescent="0.2"/>
    <row r="52041" ht="12.75" hidden="1" customHeight="1" x14ac:dyDescent="0.2"/>
    <row r="52042" ht="12.75" hidden="1" customHeight="1" x14ac:dyDescent="0.2"/>
    <row r="52043" ht="12.75" hidden="1" customHeight="1" x14ac:dyDescent="0.2"/>
    <row r="52044" ht="12.75" hidden="1" customHeight="1" x14ac:dyDescent="0.2"/>
    <row r="52045" ht="12.75" hidden="1" customHeight="1" x14ac:dyDescent="0.2"/>
    <row r="52046" ht="12.75" hidden="1" customHeight="1" x14ac:dyDescent="0.2"/>
    <row r="52047" ht="12.75" hidden="1" customHeight="1" x14ac:dyDescent="0.2"/>
    <row r="52048" ht="12.75" hidden="1" customHeight="1" x14ac:dyDescent="0.2"/>
    <row r="52049" ht="12.75" hidden="1" customHeight="1" x14ac:dyDescent="0.2"/>
    <row r="52050" ht="12.75" hidden="1" customHeight="1" x14ac:dyDescent="0.2"/>
    <row r="52051" ht="12.75" hidden="1" customHeight="1" x14ac:dyDescent="0.2"/>
    <row r="52052" ht="12.75" hidden="1" customHeight="1" x14ac:dyDescent="0.2"/>
    <row r="52053" ht="12.75" hidden="1" customHeight="1" x14ac:dyDescent="0.2"/>
    <row r="52054" ht="12.75" hidden="1" customHeight="1" x14ac:dyDescent="0.2"/>
    <row r="52055" ht="12.75" hidden="1" customHeight="1" x14ac:dyDescent="0.2"/>
    <row r="52056" ht="12.75" hidden="1" customHeight="1" x14ac:dyDescent="0.2"/>
    <row r="52057" ht="12.75" hidden="1" customHeight="1" x14ac:dyDescent="0.2"/>
    <row r="52058" ht="12.75" hidden="1" customHeight="1" x14ac:dyDescent="0.2"/>
    <row r="52059" ht="12.75" hidden="1" customHeight="1" x14ac:dyDescent="0.2"/>
    <row r="52060" ht="12.75" hidden="1" customHeight="1" x14ac:dyDescent="0.2"/>
    <row r="52061" ht="12.75" hidden="1" customHeight="1" x14ac:dyDescent="0.2"/>
    <row r="52062" ht="12.75" hidden="1" customHeight="1" x14ac:dyDescent="0.2"/>
    <row r="52063" ht="12.75" hidden="1" customHeight="1" x14ac:dyDescent="0.2"/>
    <row r="52064" ht="12.75" hidden="1" customHeight="1" x14ac:dyDescent="0.2"/>
    <row r="52065" ht="12.75" hidden="1" customHeight="1" x14ac:dyDescent="0.2"/>
    <row r="52066" ht="12.75" hidden="1" customHeight="1" x14ac:dyDescent="0.2"/>
    <row r="52067" ht="12.75" hidden="1" customHeight="1" x14ac:dyDescent="0.2"/>
    <row r="52068" ht="12.75" hidden="1" customHeight="1" x14ac:dyDescent="0.2"/>
    <row r="52069" ht="12.75" hidden="1" customHeight="1" x14ac:dyDescent="0.2"/>
    <row r="52070" ht="12.75" hidden="1" customHeight="1" x14ac:dyDescent="0.2"/>
    <row r="52071" ht="12.75" hidden="1" customHeight="1" x14ac:dyDescent="0.2"/>
    <row r="52072" ht="12.75" hidden="1" customHeight="1" x14ac:dyDescent="0.2"/>
    <row r="52073" ht="12.75" hidden="1" customHeight="1" x14ac:dyDescent="0.2"/>
    <row r="52074" ht="12.75" hidden="1" customHeight="1" x14ac:dyDescent="0.2"/>
    <row r="52075" ht="12.75" hidden="1" customHeight="1" x14ac:dyDescent="0.2"/>
    <row r="52076" ht="12.75" hidden="1" customHeight="1" x14ac:dyDescent="0.2"/>
    <row r="52077" ht="12.75" hidden="1" customHeight="1" x14ac:dyDescent="0.2"/>
    <row r="52078" ht="12.75" hidden="1" customHeight="1" x14ac:dyDescent="0.2"/>
    <row r="52079" ht="12.75" hidden="1" customHeight="1" x14ac:dyDescent="0.2"/>
    <row r="52080" ht="12.75" hidden="1" customHeight="1" x14ac:dyDescent="0.2"/>
    <row r="52081" ht="12.75" hidden="1" customHeight="1" x14ac:dyDescent="0.2"/>
    <row r="52082" ht="12.75" hidden="1" customHeight="1" x14ac:dyDescent="0.2"/>
    <row r="52083" ht="12.75" hidden="1" customHeight="1" x14ac:dyDescent="0.2"/>
    <row r="52084" ht="12.75" hidden="1" customHeight="1" x14ac:dyDescent="0.2"/>
    <row r="52085" ht="12.75" hidden="1" customHeight="1" x14ac:dyDescent="0.2"/>
    <row r="52086" ht="12.75" hidden="1" customHeight="1" x14ac:dyDescent="0.2"/>
    <row r="52087" ht="12.75" hidden="1" customHeight="1" x14ac:dyDescent="0.2"/>
    <row r="52088" ht="12.75" hidden="1" customHeight="1" x14ac:dyDescent="0.2"/>
    <row r="52089" ht="12.75" hidden="1" customHeight="1" x14ac:dyDescent="0.2"/>
    <row r="52090" ht="12.75" hidden="1" customHeight="1" x14ac:dyDescent="0.2"/>
    <row r="52091" ht="12.75" hidden="1" customHeight="1" x14ac:dyDescent="0.2"/>
    <row r="52092" ht="12.75" hidden="1" customHeight="1" x14ac:dyDescent="0.2"/>
    <row r="52093" ht="12.75" hidden="1" customHeight="1" x14ac:dyDescent="0.2"/>
    <row r="52094" ht="12.75" hidden="1" customHeight="1" x14ac:dyDescent="0.2"/>
    <row r="52095" ht="12.75" hidden="1" customHeight="1" x14ac:dyDescent="0.2"/>
    <row r="52096" ht="12.75" hidden="1" customHeight="1" x14ac:dyDescent="0.2"/>
    <row r="52097" ht="12.75" hidden="1" customHeight="1" x14ac:dyDescent="0.2"/>
    <row r="52098" ht="12.75" hidden="1" customHeight="1" x14ac:dyDescent="0.2"/>
    <row r="52099" ht="12.75" hidden="1" customHeight="1" x14ac:dyDescent="0.2"/>
    <row r="52100" ht="12.75" hidden="1" customHeight="1" x14ac:dyDescent="0.2"/>
    <row r="52101" ht="12.75" hidden="1" customHeight="1" x14ac:dyDescent="0.2"/>
    <row r="52102" ht="12.75" hidden="1" customHeight="1" x14ac:dyDescent="0.2"/>
    <row r="52103" ht="12.75" hidden="1" customHeight="1" x14ac:dyDescent="0.2"/>
    <row r="52104" ht="12.75" hidden="1" customHeight="1" x14ac:dyDescent="0.2"/>
    <row r="52105" ht="12.75" hidden="1" customHeight="1" x14ac:dyDescent="0.2"/>
    <row r="52106" ht="12.75" hidden="1" customHeight="1" x14ac:dyDescent="0.2"/>
    <row r="52107" ht="12.75" hidden="1" customHeight="1" x14ac:dyDescent="0.2"/>
    <row r="52108" ht="12.75" hidden="1" customHeight="1" x14ac:dyDescent="0.2"/>
    <row r="52109" ht="12.75" hidden="1" customHeight="1" x14ac:dyDescent="0.2"/>
    <row r="52110" ht="12.75" hidden="1" customHeight="1" x14ac:dyDescent="0.2"/>
    <row r="52111" ht="12.75" hidden="1" customHeight="1" x14ac:dyDescent="0.2"/>
    <row r="52112" ht="12.75" hidden="1" customHeight="1" x14ac:dyDescent="0.2"/>
    <row r="52113" ht="12.75" hidden="1" customHeight="1" x14ac:dyDescent="0.2"/>
    <row r="52114" ht="12.75" hidden="1" customHeight="1" x14ac:dyDescent="0.2"/>
    <row r="52115" ht="12.75" hidden="1" customHeight="1" x14ac:dyDescent="0.2"/>
    <row r="52116" ht="12.75" hidden="1" customHeight="1" x14ac:dyDescent="0.2"/>
    <row r="52117" ht="12.75" hidden="1" customHeight="1" x14ac:dyDescent="0.2"/>
    <row r="52118" ht="12.75" hidden="1" customHeight="1" x14ac:dyDescent="0.2"/>
    <row r="52119" ht="12.75" hidden="1" customHeight="1" x14ac:dyDescent="0.2"/>
    <row r="52120" ht="12.75" hidden="1" customHeight="1" x14ac:dyDescent="0.2"/>
    <row r="52121" ht="12.75" hidden="1" customHeight="1" x14ac:dyDescent="0.2"/>
    <row r="52122" ht="12.75" hidden="1" customHeight="1" x14ac:dyDescent="0.2"/>
    <row r="52123" ht="12.75" hidden="1" customHeight="1" x14ac:dyDescent="0.2"/>
    <row r="52124" ht="12.75" hidden="1" customHeight="1" x14ac:dyDescent="0.2"/>
    <row r="52125" ht="12.75" hidden="1" customHeight="1" x14ac:dyDescent="0.2"/>
    <row r="52126" ht="12.75" hidden="1" customHeight="1" x14ac:dyDescent="0.2"/>
    <row r="52127" ht="12.75" hidden="1" customHeight="1" x14ac:dyDescent="0.2"/>
    <row r="52128" ht="12.75" hidden="1" customHeight="1" x14ac:dyDescent="0.2"/>
    <row r="52129" ht="12.75" hidden="1" customHeight="1" x14ac:dyDescent="0.2"/>
    <row r="52130" ht="12.75" hidden="1" customHeight="1" x14ac:dyDescent="0.2"/>
    <row r="52131" ht="12.75" hidden="1" customHeight="1" x14ac:dyDescent="0.2"/>
    <row r="52132" ht="12.75" hidden="1" customHeight="1" x14ac:dyDescent="0.2"/>
    <row r="52133" ht="12.75" hidden="1" customHeight="1" x14ac:dyDescent="0.2"/>
    <row r="52134" ht="12.75" hidden="1" customHeight="1" x14ac:dyDescent="0.2"/>
    <row r="52135" ht="12.75" hidden="1" customHeight="1" x14ac:dyDescent="0.2"/>
    <row r="52136" ht="12.75" hidden="1" customHeight="1" x14ac:dyDescent="0.2"/>
    <row r="52137" ht="12.75" hidden="1" customHeight="1" x14ac:dyDescent="0.2"/>
    <row r="52138" ht="12.75" hidden="1" customHeight="1" x14ac:dyDescent="0.2"/>
    <row r="52139" ht="12.75" hidden="1" customHeight="1" x14ac:dyDescent="0.2"/>
    <row r="52140" ht="12.75" hidden="1" customHeight="1" x14ac:dyDescent="0.2"/>
    <row r="52141" ht="12.75" hidden="1" customHeight="1" x14ac:dyDescent="0.2"/>
    <row r="52142" ht="12.75" hidden="1" customHeight="1" x14ac:dyDescent="0.2"/>
    <row r="52143" ht="12.75" hidden="1" customHeight="1" x14ac:dyDescent="0.2"/>
    <row r="52144" ht="12.75" hidden="1" customHeight="1" x14ac:dyDescent="0.2"/>
    <row r="52145" ht="12.75" hidden="1" customHeight="1" x14ac:dyDescent="0.2"/>
    <row r="52146" ht="12.75" hidden="1" customHeight="1" x14ac:dyDescent="0.2"/>
    <row r="52147" ht="12.75" hidden="1" customHeight="1" x14ac:dyDescent="0.2"/>
    <row r="52148" ht="12.75" hidden="1" customHeight="1" x14ac:dyDescent="0.2"/>
    <row r="52149" ht="12.75" hidden="1" customHeight="1" x14ac:dyDescent="0.2"/>
    <row r="52150" ht="12.75" hidden="1" customHeight="1" x14ac:dyDescent="0.2"/>
    <row r="52151" ht="12.75" hidden="1" customHeight="1" x14ac:dyDescent="0.2"/>
    <row r="52152" ht="12.75" hidden="1" customHeight="1" x14ac:dyDescent="0.2"/>
    <row r="52153" ht="12.75" hidden="1" customHeight="1" x14ac:dyDescent="0.2"/>
    <row r="52154" ht="12.75" hidden="1" customHeight="1" x14ac:dyDescent="0.2"/>
    <row r="52155" ht="12.75" hidden="1" customHeight="1" x14ac:dyDescent="0.2"/>
    <row r="52156" ht="12.75" hidden="1" customHeight="1" x14ac:dyDescent="0.2"/>
    <row r="52157" ht="12.75" hidden="1" customHeight="1" x14ac:dyDescent="0.2"/>
    <row r="52158" ht="12.75" hidden="1" customHeight="1" x14ac:dyDescent="0.2"/>
    <row r="52159" ht="12.75" hidden="1" customHeight="1" x14ac:dyDescent="0.2"/>
    <row r="52160" ht="12.75" hidden="1" customHeight="1" x14ac:dyDescent="0.2"/>
    <row r="52161" ht="12.75" hidden="1" customHeight="1" x14ac:dyDescent="0.2"/>
    <row r="52162" ht="12.75" hidden="1" customHeight="1" x14ac:dyDescent="0.2"/>
    <row r="52163" ht="12.75" hidden="1" customHeight="1" x14ac:dyDescent="0.2"/>
    <row r="52164" ht="12.75" hidden="1" customHeight="1" x14ac:dyDescent="0.2"/>
    <row r="52165" ht="12.75" hidden="1" customHeight="1" x14ac:dyDescent="0.2"/>
    <row r="52166" ht="12.75" hidden="1" customHeight="1" x14ac:dyDescent="0.2"/>
    <row r="52167" ht="12.75" hidden="1" customHeight="1" x14ac:dyDescent="0.2"/>
    <row r="52168" ht="12.75" hidden="1" customHeight="1" x14ac:dyDescent="0.2"/>
    <row r="52169" ht="12.75" hidden="1" customHeight="1" x14ac:dyDescent="0.2"/>
    <row r="52170" ht="12.75" hidden="1" customHeight="1" x14ac:dyDescent="0.2"/>
    <row r="52171" ht="12.75" hidden="1" customHeight="1" x14ac:dyDescent="0.2"/>
    <row r="52172" ht="12.75" hidden="1" customHeight="1" x14ac:dyDescent="0.2"/>
    <row r="52173" ht="12.75" hidden="1" customHeight="1" x14ac:dyDescent="0.2"/>
    <row r="52174" ht="12.75" hidden="1" customHeight="1" x14ac:dyDescent="0.2"/>
    <row r="52175" ht="12.75" hidden="1" customHeight="1" x14ac:dyDescent="0.2"/>
    <row r="52176" ht="12.75" hidden="1" customHeight="1" x14ac:dyDescent="0.2"/>
    <row r="52177" ht="12.75" hidden="1" customHeight="1" x14ac:dyDescent="0.2"/>
    <row r="52178" ht="12.75" hidden="1" customHeight="1" x14ac:dyDescent="0.2"/>
    <row r="52179" ht="12.75" hidden="1" customHeight="1" x14ac:dyDescent="0.2"/>
    <row r="52180" ht="12.75" hidden="1" customHeight="1" x14ac:dyDescent="0.2"/>
    <row r="52181" ht="12.75" hidden="1" customHeight="1" x14ac:dyDescent="0.2"/>
    <row r="52182" ht="12.75" hidden="1" customHeight="1" x14ac:dyDescent="0.2"/>
    <row r="52183" ht="12.75" hidden="1" customHeight="1" x14ac:dyDescent="0.2"/>
    <row r="52184" ht="12.75" hidden="1" customHeight="1" x14ac:dyDescent="0.2"/>
    <row r="52185" ht="12.75" hidden="1" customHeight="1" x14ac:dyDescent="0.2"/>
    <row r="52186" ht="12.75" hidden="1" customHeight="1" x14ac:dyDescent="0.2"/>
    <row r="52187" ht="12.75" hidden="1" customHeight="1" x14ac:dyDescent="0.2"/>
    <row r="52188" ht="12.75" hidden="1" customHeight="1" x14ac:dyDescent="0.2"/>
    <row r="52189" ht="12.75" hidden="1" customHeight="1" x14ac:dyDescent="0.2"/>
    <row r="52190" ht="12.75" hidden="1" customHeight="1" x14ac:dyDescent="0.2"/>
    <row r="52191" ht="12.75" hidden="1" customHeight="1" x14ac:dyDescent="0.2"/>
    <row r="52192" ht="12.75" hidden="1" customHeight="1" x14ac:dyDescent="0.2"/>
    <row r="52193" ht="12.75" hidden="1" customHeight="1" x14ac:dyDescent="0.2"/>
    <row r="52194" ht="12.75" hidden="1" customHeight="1" x14ac:dyDescent="0.2"/>
    <row r="52195" ht="12.75" hidden="1" customHeight="1" x14ac:dyDescent="0.2"/>
    <row r="52196" ht="12.75" hidden="1" customHeight="1" x14ac:dyDescent="0.2"/>
    <row r="52197" ht="12.75" hidden="1" customHeight="1" x14ac:dyDescent="0.2"/>
    <row r="52198" ht="12.75" hidden="1" customHeight="1" x14ac:dyDescent="0.2"/>
    <row r="52199" ht="12.75" hidden="1" customHeight="1" x14ac:dyDescent="0.2"/>
    <row r="52200" ht="12.75" hidden="1" customHeight="1" x14ac:dyDescent="0.2"/>
    <row r="52201" ht="12.75" hidden="1" customHeight="1" x14ac:dyDescent="0.2"/>
    <row r="52202" ht="12.75" hidden="1" customHeight="1" x14ac:dyDescent="0.2"/>
    <row r="52203" ht="12.75" hidden="1" customHeight="1" x14ac:dyDescent="0.2"/>
    <row r="52204" ht="12.75" hidden="1" customHeight="1" x14ac:dyDescent="0.2"/>
    <row r="52205" ht="12.75" hidden="1" customHeight="1" x14ac:dyDescent="0.2"/>
    <row r="52206" ht="12.75" hidden="1" customHeight="1" x14ac:dyDescent="0.2"/>
    <row r="52207" ht="12.75" hidden="1" customHeight="1" x14ac:dyDescent="0.2"/>
    <row r="52208" ht="12.75" hidden="1" customHeight="1" x14ac:dyDescent="0.2"/>
    <row r="52209" ht="12.75" hidden="1" customHeight="1" x14ac:dyDescent="0.2"/>
    <row r="52210" ht="12.75" hidden="1" customHeight="1" x14ac:dyDescent="0.2"/>
    <row r="52211" ht="12.75" hidden="1" customHeight="1" x14ac:dyDescent="0.2"/>
    <row r="52212" ht="12.75" hidden="1" customHeight="1" x14ac:dyDescent="0.2"/>
    <row r="52213" ht="12.75" hidden="1" customHeight="1" x14ac:dyDescent="0.2"/>
    <row r="52214" ht="12.75" hidden="1" customHeight="1" x14ac:dyDescent="0.2"/>
    <row r="52215" ht="12.75" hidden="1" customHeight="1" x14ac:dyDescent="0.2"/>
    <row r="52216" ht="12.75" hidden="1" customHeight="1" x14ac:dyDescent="0.2"/>
    <row r="52217" ht="12.75" hidden="1" customHeight="1" x14ac:dyDescent="0.2"/>
    <row r="52218" ht="12.75" hidden="1" customHeight="1" x14ac:dyDescent="0.2"/>
    <row r="52219" ht="12.75" hidden="1" customHeight="1" x14ac:dyDescent="0.2"/>
    <row r="52220" ht="12.75" hidden="1" customHeight="1" x14ac:dyDescent="0.2"/>
    <row r="52221" ht="12.75" hidden="1" customHeight="1" x14ac:dyDescent="0.2"/>
    <row r="52222" ht="12.75" hidden="1" customHeight="1" x14ac:dyDescent="0.2"/>
    <row r="52223" ht="12.75" hidden="1" customHeight="1" x14ac:dyDescent="0.2"/>
    <row r="52224" ht="12.75" hidden="1" customHeight="1" x14ac:dyDescent="0.2"/>
    <row r="52225" ht="12.75" hidden="1" customHeight="1" x14ac:dyDescent="0.2"/>
    <row r="52226" ht="12.75" hidden="1" customHeight="1" x14ac:dyDescent="0.2"/>
    <row r="52227" ht="12.75" hidden="1" customHeight="1" x14ac:dyDescent="0.2"/>
    <row r="52228" ht="12.75" hidden="1" customHeight="1" x14ac:dyDescent="0.2"/>
    <row r="52229" ht="12.75" hidden="1" customHeight="1" x14ac:dyDescent="0.2"/>
    <row r="52230" ht="12.75" hidden="1" customHeight="1" x14ac:dyDescent="0.2"/>
    <row r="52231" ht="12.75" hidden="1" customHeight="1" x14ac:dyDescent="0.2"/>
    <row r="52232" ht="12.75" hidden="1" customHeight="1" x14ac:dyDescent="0.2"/>
    <row r="52233" ht="12.75" hidden="1" customHeight="1" x14ac:dyDescent="0.2"/>
    <row r="52234" ht="12.75" hidden="1" customHeight="1" x14ac:dyDescent="0.2"/>
    <row r="52235" ht="12.75" hidden="1" customHeight="1" x14ac:dyDescent="0.2"/>
    <row r="52236" ht="12.75" hidden="1" customHeight="1" x14ac:dyDescent="0.2"/>
    <row r="52237" ht="12.75" hidden="1" customHeight="1" x14ac:dyDescent="0.2"/>
    <row r="52238" ht="12.75" hidden="1" customHeight="1" x14ac:dyDescent="0.2"/>
    <row r="52239" ht="12.75" hidden="1" customHeight="1" x14ac:dyDescent="0.2"/>
    <row r="52240" ht="12.75" hidden="1" customHeight="1" x14ac:dyDescent="0.2"/>
    <row r="52241" ht="12.75" hidden="1" customHeight="1" x14ac:dyDescent="0.2"/>
    <row r="52242" ht="12.75" hidden="1" customHeight="1" x14ac:dyDescent="0.2"/>
    <row r="52243" ht="12.75" hidden="1" customHeight="1" x14ac:dyDescent="0.2"/>
    <row r="52244" ht="12.75" hidden="1" customHeight="1" x14ac:dyDescent="0.2"/>
    <row r="52245" ht="12.75" hidden="1" customHeight="1" x14ac:dyDescent="0.2"/>
    <row r="52246" ht="12.75" hidden="1" customHeight="1" x14ac:dyDescent="0.2"/>
    <row r="52247" ht="12.75" hidden="1" customHeight="1" x14ac:dyDescent="0.2"/>
    <row r="52248" ht="12.75" hidden="1" customHeight="1" x14ac:dyDescent="0.2"/>
    <row r="52249" ht="12.75" hidden="1" customHeight="1" x14ac:dyDescent="0.2"/>
    <row r="52250" ht="12.75" hidden="1" customHeight="1" x14ac:dyDescent="0.2"/>
    <row r="52251" ht="12.75" hidden="1" customHeight="1" x14ac:dyDescent="0.2"/>
    <row r="52252" ht="12.75" hidden="1" customHeight="1" x14ac:dyDescent="0.2"/>
    <row r="52253" ht="12.75" hidden="1" customHeight="1" x14ac:dyDescent="0.2"/>
    <row r="52254" ht="12.75" hidden="1" customHeight="1" x14ac:dyDescent="0.2"/>
    <row r="52255" ht="12.75" hidden="1" customHeight="1" x14ac:dyDescent="0.2"/>
    <row r="52256" ht="12.75" hidden="1" customHeight="1" x14ac:dyDescent="0.2"/>
    <row r="52257" ht="12.75" hidden="1" customHeight="1" x14ac:dyDescent="0.2"/>
    <row r="52258" ht="12.75" hidden="1" customHeight="1" x14ac:dyDescent="0.2"/>
    <row r="52259" ht="12.75" hidden="1" customHeight="1" x14ac:dyDescent="0.2"/>
    <row r="52260" ht="12.75" hidden="1" customHeight="1" x14ac:dyDescent="0.2"/>
    <row r="52261" ht="12.75" hidden="1" customHeight="1" x14ac:dyDescent="0.2"/>
    <row r="52262" ht="12.75" hidden="1" customHeight="1" x14ac:dyDescent="0.2"/>
    <row r="52263" ht="12.75" hidden="1" customHeight="1" x14ac:dyDescent="0.2"/>
    <row r="52264" ht="12.75" hidden="1" customHeight="1" x14ac:dyDescent="0.2"/>
    <row r="52265" ht="12.75" hidden="1" customHeight="1" x14ac:dyDescent="0.2"/>
    <row r="52266" ht="12.75" hidden="1" customHeight="1" x14ac:dyDescent="0.2"/>
    <row r="52267" ht="12.75" hidden="1" customHeight="1" x14ac:dyDescent="0.2"/>
    <row r="52268" ht="12.75" hidden="1" customHeight="1" x14ac:dyDescent="0.2"/>
    <row r="52269" ht="12.75" hidden="1" customHeight="1" x14ac:dyDescent="0.2"/>
    <row r="52270" ht="12.75" hidden="1" customHeight="1" x14ac:dyDescent="0.2"/>
    <row r="52271" ht="12.75" hidden="1" customHeight="1" x14ac:dyDescent="0.2"/>
    <row r="52272" ht="12.75" hidden="1" customHeight="1" x14ac:dyDescent="0.2"/>
    <row r="52273" ht="12.75" hidden="1" customHeight="1" x14ac:dyDescent="0.2"/>
    <row r="52274" ht="12.75" hidden="1" customHeight="1" x14ac:dyDescent="0.2"/>
    <row r="52275" ht="12.75" hidden="1" customHeight="1" x14ac:dyDescent="0.2"/>
    <row r="52276" ht="12.75" hidden="1" customHeight="1" x14ac:dyDescent="0.2"/>
    <row r="52277" ht="12.75" hidden="1" customHeight="1" x14ac:dyDescent="0.2"/>
    <row r="52278" ht="12.75" hidden="1" customHeight="1" x14ac:dyDescent="0.2"/>
    <row r="52279" ht="12.75" hidden="1" customHeight="1" x14ac:dyDescent="0.2"/>
    <row r="52280" ht="12.75" hidden="1" customHeight="1" x14ac:dyDescent="0.2"/>
    <row r="52281" ht="12.75" hidden="1" customHeight="1" x14ac:dyDescent="0.2"/>
    <row r="52282" ht="12.75" hidden="1" customHeight="1" x14ac:dyDescent="0.2"/>
    <row r="52283" ht="12.75" hidden="1" customHeight="1" x14ac:dyDescent="0.2"/>
    <row r="52284" ht="12.75" hidden="1" customHeight="1" x14ac:dyDescent="0.2"/>
    <row r="52285" ht="12.75" hidden="1" customHeight="1" x14ac:dyDescent="0.2"/>
    <row r="52286" ht="12.75" hidden="1" customHeight="1" x14ac:dyDescent="0.2"/>
    <row r="52287" ht="12.75" hidden="1" customHeight="1" x14ac:dyDescent="0.2"/>
    <row r="52288" ht="12.75" hidden="1" customHeight="1" x14ac:dyDescent="0.2"/>
    <row r="52289" ht="12.75" hidden="1" customHeight="1" x14ac:dyDescent="0.2"/>
    <row r="52290" ht="12.75" hidden="1" customHeight="1" x14ac:dyDescent="0.2"/>
    <row r="52291" ht="12.75" hidden="1" customHeight="1" x14ac:dyDescent="0.2"/>
    <row r="52292" ht="12.75" hidden="1" customHeight="1" x14ac:dyDescent="0.2"/>
    <row r="52293" ht="12.75" hidden="1" customHeight="1" x14ac:dyDescent="0.2"/>
    <row r="52294" ht="12.75" hidden="1" customHeight="1" x14ac:dyDescent="0.2"/>
    <row r="52295" ht="12.75" hidden="1" customHeight="1" x14ac:dyDescent="0.2"/>
    <row r="52296" ht="12.75" hidden="1" customHeight="1" x14ac:dyDescent="0.2"/>
    <row r="52297" ht="12.75" hidden="1" customHeight="1" x14ac:dyDescent="0.2"/>
    <row r="52298" ht="12.75" hidden="1" customHeight="1" x14ac:dyDescent="0.2"/>
    <row r="52299" ht="12.75" hidden="1" customHeight="1" x14ac:dyDescent="0.2"/>
    <row r="52300" ht="12.75" hidden="1" customHeight="1" x14ac:dyDescent="0.2"/>
    <row r="52301" ht="12.75" hidden="1" customHeight="1" x14ac:dyDescent="0.2"/>
    <row r="52302" ht="12.75" hidden="1" customHeight="1" x14ac:dyDescent="0.2"/>
    <row r="52303" ht="12.75" hidden="1" customHeight="1" x14ac:dyDescent="0.2"/>
    <row r="52304" ht="12.75" hidden="1" customHeight="1" x14ac:dyDescent="0.2"/>
    <row r="52305" ht="12.75" hidden="1" customHeight="1" x14ac:dyDescent="0.2"/>
    <row r="52306" ht="12.75" hidden="1" customHeight="1" x14ac:dyDescent="0.2"/>
    <row r="52307" ht="12.75" hidden="1" customHeight="1" x14ac:dyDescent="0.2"/>
    <row r="52308" ht="12.75" hidden="1" customHeight="1" x14ac:dyDescent="0.2"/>
    <row r="52309" ht="12.75" hidden="1" customHeight="1" x14ac:dyDescent="0.2"/>
    <row r="52310" ht="12.75" hidden="1" customHeight="1" x14ac:dyDescent="0.2"/>
    <row r="52311" ht="12.75" hidden="1" customHeight="1" x14ac:dyDescent="0.2"/>
    <row r="52312" ht="12.75" hidden="1" customHeight="1" x14ac:dyDescent="0.2"/>
    <row r="52313" ht="12.75" hidden="1" customHeight="1" x14ac:dyDescent="0.2"/>
    <row r="52314" ht="12.75" hidden="1" customHeight="1" x14ac:dyDescent="0.2"/>
    <row r="52315" ht="12.75" hidden="1" customHeight="1" x14ac:dyDescent="0.2"/>
    <row r="52316" ht="12.75" hidden="1" customHeight="1" x14ac:dyDescent="0.2"/>
    <row r="52317" ht="12.75" hidden="1" customHeight="1" x14ac:dyDescent="0.2"/>
    <row r="52318" ht="12.75" hidden="1" customHeight="1" x14ac:dyDescent="0.2"/>
    <row r="52319" ht="12.75" hidden="1" customHeight="1" x14ac:dyDescent="0.2"/>
    <row r="52320" ht="12.75" hidden="1" customHeight="1" x14ac:dyDescent="0.2"/>
    <row r="52321" ht="12.75" hidden="1" customHeight="1" x14ac:dyDescent="0.2"/>
    <row r="52322" ht="12.75" hidden="1" customHeight="1" x14ac:dyDescent="0.2"/>
    <row r="52323" ht="12.75" hidden="1" customHeight="1" x14ac:dyDescent="0.2"/>
    <row r="52324" ht="12.75" hidden="1" customHeight="1" x14ac:dyDescent="0.2"/>
    <row r="52325" ht="12.75" hidden="1" customHeight="1" x14ac:dyDescent="0.2"/>
    <row r="52326" ht="12.75" hidden="1" customHeight="1" x14ac:dyDescent="0.2"/>
    <row r="52327" ht="12.75" hidden="1" customHeight="1" x14ac:dyDescent="0.2"/>
    <row r="52328" ht="12.75" hidden="1" customHeight="1" x14ac:dyDescent="0.2"/>
    <row r="52329" ht="12.75" hidden="1" customHeight="1" x14ac:dyDescent="0.2"/>
    <row r="52330" ht="12.75" hidden="1" customHeight="1" x14ac:dyDescent="0.2"/>
    <row r="52331" ht="12.75" hidden="1" customHeight="1" x14ac:dyDescent="0.2"/>
    <row r="52332" ht="12.75" hidden="1" customHeight="1" x14ac:dyDescent="0.2"/>
    <row r="52333" ht="12.75" hidden="1" customHeight="1" x14ac:dyDescent="0.2"/>
    <row r="52334" ht="12.75" hidden="1" customHeight="1" x14ac:dyDescent="0.2"/>
    <row r="52335" ht="12.75" hidden="1" customHeight="1" x14ac:dyDescent="0.2"/>
    <row r="52336" ht="12.75" hidden="1" customHeight="1" x14ac:dyDescent="0.2"/>
    <row r="52337" ht="12.75" hidden="1" customHeight="1" x14ac:dyDescent="0.2"/>
    <row r="52338" ht="12.75" hidden="1" customHeight="1" x14ac:dyDescent="0.2"/>
    <row r="52339" ht="12.75" hidden="1" customHeight="1" x14ac:dyDescent="0.2"/>
    <row r="52340" ht="12.75" hidden="1" customHeight="1" x14ac:dyDescent="0.2"/>
    <row r="52341" ht="12.75" hidden="1" customHeight="1" x14ac:dyDescent="0.2"/>
    <row r="52342" ht="12.75" hidden="1" customHeight="1" x14ac:dyDescent="0.2"/>
    <row r="52343" ht="12.75" hidden="1" customHeight="1" x14ac:dyDescent="0.2"/>
    <row r="52344" ht="12.75" hidden="1" customHeight="1" x14ac:dyDescent="0.2"/>
    <row r="52345" ht="12.75" hidden="1" customHeight="1" x14ac:dyDescent="0.2"/>
    <row r="52346" ht="12.75" hidden="1" customHeight="1" x14ac:dyDescent="0.2"/>
    <row r="52347" ht="12.75" hidden="1" customHeight="1" x14ac:dyDescent="0.2"/>
    <row r="52348" ht="12.75" hidden="1" customHeight="1" x14ac:dyDescent="0.2"/>
    <row r="52349" ht="12.75" hidden="1" customHeight="1" x14ac:dyDescent="0.2"/>
    <row r="52350" ht="12.75" hidden="1" customHeight="1" x14ac:dyDescent="0.2"/>
    <row r="52351" ht="12.75" hidden="1" customHeight="1" x14ac:dyDescent="0.2"/>
    <row r="52352" ht="12.75" hidden="1" customHeight="1" x14ac:dyDescent="0.2"/>
    <row r="52353" ht="12.75" hidden="1" customHeight="1" x14ac:dyDescent="0.2"/>
    <row r="52354" ht="12.75" hidden="1" customHeight="1" x14ac:dyDescent="0.2"/>
    <row r="52355" ht="12.75" hidden="1" customHeight="1" x14ac:dyDescent="0.2"/>
    <row r="52356" ht="12.75" hidden="1" customHeight="1" x14ac:dyDescent="0.2"/>
    <row r="52357" ht="12.75" hidden="1" customHeight="1" x14ac:dyDescent="0.2"/>
    <row r="52358" ht="12.75" hidden="1" customHeight="1" x14ac:dyDescent="0.2"/>
    <row r="52359" ht="12.75" hidden="1" customHeight="1" x14ac:dyDescent="0.2"/>
    <row r="52360" ht="12.75" hidden="1" customHeight="1" x14ac:dyDescent="0.2"/>
    <row r="52361" ht="12.75" hidden="1" customHeight="1" x14ac:dyDescent="0.2"/>
    <row r="52362" ht="12.75" hidden="1" customHeight="1" x14ac:dyDescent="0.2"/>
    <row r="52363" ht="12.75" hidden="1" customHeight="1" x14ac:dyDescent="0.2"/>
    <row r="52364" ht="12.75" hidden="1" customHeight="1" x14ac:dyDescent="0.2"/>
    <row r="52365" ht="12.75" hidden="1" customHeight="1" x14ac:dyDescent="0.2"/>
    <row r="52366" ht="12.75" hidden="1" customHeight="1" x14ac:dyDescent="0.2"/>
    <row r="52367" ht="12.75" hidden="1" customHeight="1" x14ac:dyDescent="0.2"/>
    <row r="52368" ht="12.75" hidden="1" customHeight="1" x14ac:dyDescent="0.2"/>
    <row r="52369" ht="12.75" hidden="1" customHeight="1" x14ac:dyDescent="0.2"/>
    <row r="52370" ht="12.75" hidden="1" customHeight="1" x14ac:dyDescent="0.2"/>
    <row r="52371" ht="12.75" hidden="1" customHeight="1" x14ac:dyDescent="0.2"/>
    <row r="52372" ht="12.75" hidden="1" customHeight="1" x14ac:dyDescent="0.2"/>
    <row r="52373" ht="12.75" hidden="1" customHeight="1" x14ac:dyDescent="0.2"/>
    <row r="52374" ht="12.75" hidden="1" customHeight="1" x14ac:dyDescent="0.2"/>
    <row r="52375" ht="12.75" hidden="1" customHeight="1" x14ac:dyDescent="0.2"/>
    <row r="52376" ht="12.75" hidden="1" customHeight="1" x14ac:dyDescent="0.2"/>
    <row r="52377" ht="12.75" hidden="1" customHeight="1" x14ac:dyDescent="0.2"/>
    <row r="52378" ht="12.75" hidden="1" customHeight="1" x14ac:dyDescent="0.2"/>
    <row r="52379" ht="12.75" hidden="1" customHeight="1" x14ac:dyDescent="0.2"/>
    <row r="52380" ht="12.75" hidden="1" customHeight="1" x14ac:dyDescent="0.2"/>
    <row r="52381" ht="12.75" hidden="1" customHeight="1" x14ac:dyDescent="0.2"/>
    <row r="52382" ht="12.75" hidden="1" customHeight="1" x14ac:dyDescent="0.2"/>
    <row r="52383" ht="12.75" hidden="1" customHeight="1" x14ac:dyDescent="0.2"/>
    <row r="52384" ht="12.75" hidden="1" customHeight="1" x14ac:dyDescent="0.2"/>
    <row r="52385" ht="12.75" hidden="1" customHeight="1" x14ac:dyDescent="0.2"/>
    <row r="52386" ht="12.75" hidden="1" customHeight="1" x14ac:dyDescent="0.2"/>
    <row r="52387" ht="12.75" hidden="1" customHeight="1" x14ac:dyDescent="0.2"/>
    <row r="52388" ht="12.75" hidden="1" customHeight="1" x14ac:dyDescent="0.2"/>
    <row r="52389" ht="12.75" hidden="1" customHeight="1" x14ac:dyDescent="0.2"/>
    <row r="52390" ht="12.75" hidden="1" customHeight="1" x14ac:dyDescent="0.2"/>
    <row r="52391" ht="12.75" hidden="1" customHeight="1" x14ac:dyDescent="0.2"/>
    <row r="52392" ht="12.75" hidden="1" customHeight="1" x14ac:dyDescent="0.2"/>
    <row r="52393" ht="12.75" hidden="1" customHeight="1" x14ac:dyDescent="0.2"/>
    <row r="52394" ht="12.75" hidden="1" customHeight="1" x14ac:dyDescent="0.2"/>
    <row r="52395" ht="12.75" hidden="1" customHeight="1" x14ac:dyDescent="0.2"/>
    <row r="52396" ht="12.75" hidden="1" customHeight="1" x14ac:dyDescent="0.2"/>
    <row r="52397" ht="12.75" hidden="1" customHeight="1" x14ac:dyDescent="0.2"/>
    <row r="52398" ht="12.75" hidden="1" customHeight="1" x14ac:dyDescent="0.2"/>
    <row r="52399" ht="12.75" hidden="1" customHeight="1" x14ac:dyDescent="0.2"/>
    <row r="52400" ht="12.75" hidden="1" customHeight="1" x14ac:dyDescent="0.2"/>
    <row r="52401" ht="12.75" hidden="1" customHeight="1" x14ac:dyDescent="0.2"/>
    <row r="52402" ht="12.75" hidden="1" customHeight="1" x14ac:dyDescent="0.2"/>
    <row r="52403" ht="12.75" hidden="1" customHeight="1" x14ac:dyDescent="0.2"/>
    <row r="52404" ht="12.75" hidden="1" customHeight="1" x14ac:dyDescent="0.2"/>
    <row r="52405" ht="12.75" hidden="1" customHeight="1" x14ac:dyDescent="0.2"/>
    <row r="52406" ht="12.75" hidden="1" customHeight="1" x14ac:dyDescent="0.2"/>
    <row r="52407" ht="12.75" hidden="1" customHeight="1" x14ac:dyDescent="0.2"/>
    <row r="52408" ht="12.75" hidden="1" customHeight="1" x14ac:dyDescent="0.2"/>
    <row r="52409" ht="12.75" hidden="1" customHeight="1" x14ac:dyDescent="0.2"/>
    <row r="52410" ht="12.75" hidden="1" customHeight="1" x14ac:dyDescent="0.2"/>
    <row r="52411" ht="12.75" hidden="1" customHeight="1" x14ac:dyDescent="0.2"/>
    <row r="52412" ht="12.75" hidden="1" customHeight="1" x14ac:dyDescent="0.2"/>
    <row r="52413" ht="12.75" hidden="1" customHeight="1" x14ac:dyDescent="0.2"/>
    <row r="52414" ht="12.75" hidden="1" customHeight="1" x14ac:dyDescent="0.2"/>
    <row r="52415" ht="12.75" hidden="1" customHeight="1" x14ac:dyDescent="0.2"/>
    <row r="52416" ht="12.75" hidden="1" customHeight="1" x14ac:dyDescent="0.2"/>
    <row r="52417" ht="12.75" hidden="1" customHeight="1" x14ac:dyDescent="0.2"/>
    <row r="52418" ht="12.75" hidden="1" customHeight="1" x14ac:dyDescent="0.2"/>
    <row r="52419" ht="12.75" hidden="1" customHeight="1" x14ac:dyDescent="0.2"/>
    <row r="52420" ht="12.75" hidden="1" customHeight="1" x14ac:dyDescent="0.2"/>
    <row r="52421" ht="12.75" hidden="1" customHeight="1" x14ac:dyDescent="0.2"/>
    <row r="52422" ht="12.75" hidden="1" customHeight="1" x14ac:dyDescent="0.2"/>
    <row r="52423" ht="12.75" hidden="1" customHeight="1" x14ac:dyDescent="0.2"/>
    <row r="52424" ht="12.75" hidden="1" customHeight="1" x14ac:dyDescent="0.2"/>
    <row r="52425" ht="12.75" hidden="1" customHeight="1" x14ac:dyDescent="0.2"/>
    <row r="52426" ht="12.75" hidden="1" customHeight="1" x14ac:dyDescent="0.2"/>
    <row r="52427" ht="12.75" hidden="1" customHeight="1" x14ac:dyDescent="0.2"/>
    <row r="52428" ht="12.75" hidden="1" customHeight="1" x14ac:dyDescent="0.2"/>
    <row r="52429" ht="12.75" hidden="1" customHeight="1" x14ac:dyDescent="0.2"/>
    <row r="52430" ht="12.75" hidden="1" customHeight="1" x14ac:dyDescent="0.2"/>
    <row r="52431" ht="12.75" hidden="1" customHeight="1" x14ac:dyDescent="0.2"/>
    <row r="52432" ht="12.75" hidden="1" customHeight="1" x14ac:dyDescent="0.2"/>
    <row r="52433" ht="12.75" hidden="1" customHeight="1" x14ac:dyDescent="0.2"/>
    <row r="52434" ht="12.75" hidden="1" customHeight="1" x14ac:dyDescent="0.2"/>
    <row r="52435" ht="12.75" hidden="1" customHeight="1" x14ac:dyDescent="0.2"/>
    <row r="52436" ht="12.75" hidden="1" customHeight="1" x14ac:dyDescent="0.2"/>
    <row r="52437" ht="12.75" hidden="1" customHeight="1" x14ac:dyDescent="0.2"/>
    <row r="52438" ht="12.75" hidden="1" customHeight="1" x14ac:dyDescent="0.2"/>
    <row r="52439" ht="12.75" hidden="1" customHeight="1" x14ac:dyDescent="0.2"/>
    <row r="52440" ht="12.75" hidden="1" customHeight="1" x14ac:dyDescent="0.2"/>
    <row r="52441" ht="12.75" hidden="1" customHeight="1" x14ac:dyDescent="0.2"/>
    <row r="52442" ht="12.75" hidden="1" customHeight="1" x14ac:dyDescent="0.2"/>
    <row r="52443" ht="12.75" hidden="1" customHeight="1" x14ac:dyDescent="0.2"/>
    <row r="52444" ht="12.75" hidden="1" customHeight="1" x14ac:dyDescent="0.2"/>
    <row r="52445" ht="12.75" hidden="1" customHeight="1" x14ac:dyDescent="0.2"/>
    <row r="52446" ht="12.75" hidden="1" customHeight="1" x14ac:dyDescent="0.2"/>
    <row r="52447" ht="12.75" hidden="1" customHeight="1" x14ac:dyDescent="0.2"/>
    <row r="52448" ht="12.75" hidden="1" customHeight="1" x14ac:dyDescent="0.2"/>
    <row r="52449" ht="12.75" hidden="1" customHeight="1" x14ac:dyDescent="0.2"/>
    <row r="52450" ht="12.75" hidden="1" customHeight="1" x14ac:dyDescent="0.2"/>
    <row r="52451" ht="12.75" hidden="1" customHeight="1" x14ac:dyDescent="0.2"/>
    <row r="52452" ht="12.75" hidden="1" customHeight="1" x14ac:dyDescent="0.2"/>
    <row r="52453" ht="12.75" hidden="1" customHeight="1" x14ac:dyDescent="0.2"/>
    <row r="52454" ht="12.75" hidden="1" customHeight="1" x14ac:dyDescent="0.2"/>
    <row r="52455" ht="12.75" hidden="1" customHeight="1" x14ac:dyDescent="0.2"/>
    <row r="52456" ht="12.75" hidden="1" customHeight="1" x14ac:dyDescent="0.2"/>
    <row r="52457" ht="12.75" hidden="1" customHeight="1" x14ac:dyDescent="0.2"/>
    <row r="52458" ht="12.75" hidden="1" customHeight="1" x14ac:dyDescent="0.2"/>
    <row r="52459" ht="12.75" hidden="1" customHeight="1" x14ac:dyDescent="0.2"/>
    <row r="52460" ht="12.75" hidden="1" customHeight="1" x14ac:dyDescent="0.2"/>
    <row r="52461" ht="12.75" hidden="1" customHeight="1" x14ac:dyDescent="0.2"/>
    <row r="52462" ht="12.75" hidden="1" customHeight="1" x14ac:dyDescent="0.2"/>
    <row r="52463" ht="12.75" hidden="1" customHeight="1" x14ac:dyDescent="0.2"/>
    <row r="52464" ht="12.75" hidden="1" customHeight="1" x14ac:dyDescent="0.2"/>
    <row r="52465" ht="12.75" hidden="1" customHeight="1" x14ac:dyDescent="0.2"/>
    <row r="52466" ht="12.75" hidden="1" customHeight="1" x14ac:dyDescent="0.2"/>
    <row r="52467" ht="12.75" hidden="1" customHeight="1" x14ac:dyDescent="0.2"/>
    <row r="52468" ht="12.75" hidden="1" customHeight="1" x14ac:dyDescent="0.2"/>
    <row r="52469" ht="12.75" hidden="1" customHeight="1" x14ac:dyDescent="0.2"/>
    <row r="52470" ht="12.75" hidden="1" customHeight="1" x14ac:dyDescent="0.2"/>
    <row r="52471" ht="12.75" hidden="1" customHeight="1" x14ac:dyDescent="0.2"/>
    <row r="52472" ht="12.75" hidden="1" customHeight="1" x14ac:dyDescent="0.2"/>
    <row r="52473" ht="12.75" hidden="1" customHeight="1" x14ac:dyDescent="0.2"/>
    <row r="52474" ht="12.75" hidden="1" customHeight="1" x14ac:dyDescent="0.2"/>
    <row r="52475" ht="12.75" hidden="1" customHeight="1" x14ac:dyDescent="0.2"/>
    <row r="52476" ht="12.75" hidden="1" customHeight="1" x14ac:dyDescent="0.2"/>
    <row r="52477" ht="12.75" hidden="1" customHeight="1" x14ac:dyDescent="0.2"/>
    <row r="52478" ht="12.75" hidden="1" customHeight="1" x14ac:dyDescent="0.2"/>
    <row r="52479" ht="12.75" hidden="1" customHeight="1" x14ac:dyDescent="0.2"/>
    <row r="52480" ht="12.75" hidden="1" customHeight="1" x14ac:dyDescent="0.2"/>
    <row r="52481" ht="12.75" hidden="1" customHeight="1" x14ac:dyDescent="0.2"/>
    <row r="52482" ht="12.75" hidden="1" customHeight="1" x14ac:dyDescent="0.2"/>
    <row r="52483" ht="12.75" hidden="1" customHeight="1" x14ac:dyDescent="0.2"/>
    <row r="52484" ht="12.75" hidden="1" customHeight="1" x14ac:dyDescent="0.2"/>
    <row r="52485" ht="12.75" hidden="1" customHeight="1" x14ac:dyDescent="0.2"/>
    <row r="52486" ht="12.75" hidden="1" customHeight="1" x14ac:dyDescent="0.2"/>
    <row r="52487" ht="12.75" hidden="1" customHeight="1" x14ac:dyDescent="0.2"/>
    <row r="52488" ht="12.75" hidden="1" customHeight="1" x14ac:dyDescent="0.2"/>
    <row r="52489" ht="12.75" hidden="1" customHeight="1" x14ac:dyDescent="0.2"/>
    <row r="52490" ht="12.75" hidden="1" customHeight="1" x14ac:dyDescent="0.2"/>
    <row r="52491" ht="12.75" hidden="1" customHeight="1" x14ac:dyDescent="0.2"/>
    <row r="52492" ht="12.75" hidden="1" customHeight="1" x14ac:dyDescent="0.2"/>
    <row r="52493" ht="12.75" hidden="1" customHeight="1" x14ac:dyDescent="0.2"/>
    <row r="52494" ht="12.75" hidden="1" customHeight="1" x14ac:dyDescent="0.2"/>
    <row r="52495" ht="12.75" hidden="1" customHeight="1" x14ac:dyDescent="0.2"/>
    <row r="52496" ht="12.75" hidden="1" customHeight="1" x14ac:dyDescent="0.2"/>
    <row r="52497" ht="12.75" hidden="1" customHeight="1" x14ac:dyDescent="0.2"/>
    <row r="52498" ht="12.75" hidden="1" customHeight="1" x14ac:dyDescent="0.2"/>
    <row r="52499" ht="12.75" hidden="1" customHeight="1" x14ac:dyDescent="0.2"/>
    <row r="52500" ht="12.75" hidden="1" customHeight="1" x14ac:dyDescent="0.2"/>
    <row r="52501" ht="12.75" hidden="1" customHeight="1" x14ac:dyDescent="0.2"/>
    <row r="52502" ht="12.75" hidden="1" customHeight="1" x14ac:dyDescent="0.2"/>
    <row r="52503" ht="12.75" hidden="1" customHeight="1" x14ac:dyDescent="0.2"/>
    <row r="52504" ht="12.75" hidden="1" customHeight="1" x14ac:dyDescent="0.2"/>
    <row r="52505" ht="12.75" hidden="1" customHeight="1" x14ac:dyDescent="0.2"/>
    <row r="52506" ht="12.75" hidden="1" customHeight="1" x14ac:dyDescent="0.2"/>
    <row r="52507" ht="12.75" hidden="1" customHeight="1" x14ac:dyDescent="0.2"/>
    <row r="52508" ht="12.75" hidden="1" customHeight="1" x14ac:dyDescent="0.2"/>
    <row r="52509" ht="12.75" hidden="1" customHeight="1" x14ac:dyDescent="0.2"/>
    <row r="52510" ht="12.75" hidden="1" customHeight="1" x14ac:dyDescent="0.2"/>
    <row r="52511" ht="12.75" hidden="1" customHeight="1" x14ac:dyDescent="0.2"/>
    <row r="52512" ht="12.75" hidden="1" customHeight="1" x14ac:dyDescent="0.2"/>
    <row r="52513" ht="12.75" hidden="1" customHeight="1" x14ac:dyDescent="0.2"/>
    <row r="52514" ht="12.75" hidden="1" customHeight="1" x14ac:dyDescent="0.2"/>
    <row r="52515" ht="12.75" hidden="1" customHeight="1" x14ac:dyDescent="0.2"/>
    <row r="52516" ht="12.75" hidden="1" customHeight="1" x14ac:dyDescent="0.2"/>
    <row r="52517" ht="12.75" hidden="1" customHeight="1" x14ac:dyDescent="0.2"/>
    <row r="52518" ht="12.75" hidden="1" customHeight="1" x14ac:dyDescent="0.2"/>
    <row r="52519" ht="12.75" hidden="1" customHeight="1" x14ac:dyDescent="0.2"/>
    <row r="52520" ht="12.75" hidden="1" customHeight="1" x14ac:dyDescent="0.2"/>
    <row r="52521" ht="12.75" hidden="1" customHeight="1" x14ac:dyDescent="0.2"/>
    <row r="52522" ht="12.75" hidden="1" customHeight="1" x14ac:dyDescent="0.2"/>
    <row r="52523" ht="12.75" hidden="1" customHeight="1" x14ac:dyDescent="0.2"/>
    <row r="52524" ht="12.75" hidden="1" customHeight="1" x14ac:dyDescent="0.2"/>
    <row r="52525" ht="12.75" hidden="1" customHeight="1" x14ac:dyDescent="0.2"/>
    <row r="52526" ht="12.75" hidden="1" customHeight="1" x14ac:dyDescent="0.2"/>
    <row r="52527" ht="12.75" hidden="1" customHeight="1" x14ac:dyDescent="0.2"/>
    <row r="52528" ht="12.75" hidden="1" customHeight="1" x14ac:dyDescent="0.2"/>
    <row r="52529" ht="12.75" hidden="1" customHeight="1" x14ac:dyDescent="0.2"/>
    <row r="52530" ht="12.75" hidden="1" customHeight="1" x14ac:dyDescent="0.2"/>
    <row r="52531" ht="12.75" hidden="1" customHeight="1" x14ac:dyDescent="0.2"/>
    <row r="52532" ht="12.75" hidden="1" customHeight="1" x14ac:dyDescent="0.2"/>
    <row r="52533" ht="12.75" hidden="1" customHeight="1" x14ac:dyDescent="0.2"/>
    <row r="52534" ht="12.75" hidden="1" customHeight="1" x14ac:dyDescent="0.2"/>
    <row r="52535" ht="12.75" hidden="1" customHeight="1" x14ac:dyDescent="0.2"/>
    <row r="52536" ht="12.75" hidden="1" customHeight="1" x14ac:dyDescent="0.2"/>
    <row r="52537" ht="12.75" hidden="1" customHeight="1" x14ac:dyDescent="0.2"/>
    <row r="52538" ht="12.75" hidden="1" customHeight="1" x14ac:dyDescent="0.2"/>
    <row r="52539" ht="12.75" hidden="1" customHeight="1" x14ac:dyDescent="0.2"/>
    <row r="52540" ht="12.75" hidden="1" customHeight="1" x14ac:dyDescent="0.2"/>
    <row r="52541" ht="12.75" hidden="1" customHeight="1" x14ac:dyDescent="0.2"/>
    <row r="52542" ht="12.75" hidden="1" customHeight="1" x14ac:dyDescent="0.2"/>
    <row r="52543" ht="12.75" hidden="1" customHeight="1" x14ac:dyDescent="0.2"/>
    <row r="52544" ht="12.75" hidden="1" customHeight="1" x14ac:dyDescent="0.2"/>
    <row r="52545" ht="12.75" hidden="1" customHeight="1" x14ac:dyDescent="0.2"/>
    <row r="52546" ht="12.75" hidden="1" customHeight="1" x14ac:dyDescent="0.2"/>
    <row r="52547" ht="12.75" hidden="1" customHeight="1" x14ac:dyDescent="0.2"/>
    <row r="52548" ht="12.75" hidden="1" customHeight="1" x14ac:dyDescent="0.2"/>
    <row r="52549" ht="12.75" hidden="1" customHeight="1" x14ac:dyDescent="0.2"/>
    <row r="52550" ht="12.75" hidden="1" customHeight="1" x14ac:dyDescent="0.2"/>
    <row r="52551" ht="12.75" hidden="1" customHeight="1" x14ac:dyDescent="0.2"/>
    <row r="52552" ht="12.75" hidden="1" customHeight="1" x14ac:dyDescent="0.2"/>
    <row r="52553" ht="12.75" hidden="1" customHeight="1" x14ac:dyDescent="0.2"/>
    <row r="52554" ht="12.75" hidden="1" customHeight="1" x14ac:dyDescent="0.2"/>
    <row r="52555" ht="12.75" hidden="1" customHeight="1" x14ac:dyDescent="0.2"/>
    <row r="52556" ht="12.75" hidden="1" customHeight="1" x14ac:dyDescent="0.2"/>
    <row r="52557" ht="12.75" hidden="1" customHeight="1" x14ac:dyDescent="0.2"/>
    <row r="52558" ht="12.75" hidden="1" customHeight="1" x14ac:dyDescent="0.2"/>
    <row r="52559" ht="12.75" hidden="1" customHeight="1" x14ac:dyDescent="0.2"/>
    <row r="52560" ht="12.75" hidden="1" customHeight="1" x14ac:dyDescent="0.2"/>
    <row r="52561" ht="12.75" hidden="1" customHeight="1" x14ac:dyDescent="0.2"/>
    <row r="52562" ht="12.75" hidden="1" customHeight="1" x14ac:dyDescent="0.2"/>
    <row r="52563" ht="12.75" hidden="1" customHeight="1" x14ac:dyDescent="0.2"/>
    <row r="52564" ht="12.75" hidden="1" customHeight="1" x14ac:dyDescent="0.2"/>
    <row r="52565" ht="12.75" hidden="1" customHeight="1" x14ac:dyDescent="0.2"/>
    <row r="52566" ht="12.75" hidden="1" customHeight="1" x14ac:dyDescent="0.2"/>
    <row r="52567" ht="12.75" hidden="1" customHeight="1" x14ac:dyDescent="0.2"/>
    <row r="52568" ht="12.75" hidden="1" customHeight="1" x14ac:dyDescent="0.2"/>
    <row r="52569" ht="12.75" hidden="1" customHeight="1" x14ac:dyDescent="0.2"/>
    <row r="52570" ht="12.75" hidden="1" customHeight="1" x14ac:dyDescent="0.2"/>
    <row r="52571" ht="12.75" hidden="1" customHeight="1" x14ac:dyDescent="0.2"/>
    <row r="52572" ht="12.75" hidden="1" customHeight="1" x14ac:dyDescent="0.2"/>
    <row r="52573" ht="12.75" hidden="1" customHeight="1" x14ac:dyDescent="0.2"/>
    <row r="52574" ht="12.75" hidden="1" customHeight="1" x14ac:dyDescent="0.2"/>
    <row r="52575" ht="12.75" hidden="1" customHeight="1" x14ac:dyDescent="0.2"/>
    <row r="52576" ht="12.75" hidden="1" customHeight="1" x14ac:dyDescent="0.2"/>
    <row r="52577" ht="12.75" hidden="1" customHeight="1" x14ac:dyDescent="0.2"/>
    <row r="52578" ht="12.75" hidden="1" customHeight="1" x14ac:dyDescent="0.2"/>
    <row r="52579" ht="12.75" hidden="1" customHeight="1" x14ac:dyDescent="0.2"/>
    <row r="52580" ht="12.75" hidden="1" customHeight="1" x14ac:dyDescent="0.2"/>
    <row r="52581" ht="12.75" hidden="1" customHeight="1" x14ac:dyDescent="0.2"/>
    <row r="52582" ht="12.75" hidden="1" customHeight="1" x14ac:dyDescent="0.2"/>
    <row r="52583" ht="12.75" hidden="1" customHeight="1" x14ac:dyDescent="0.2"/>
    <row r="52584" ht="12.75" hidden="1" customHeight="1" x14ac:dyDescent="0.2"/>
    <row r="52585" ht="12.75" hidden="1" customHeight="1" x14ac:dyDescent="0.2"/>
    <row r="52586" ht="12.75" hidden="1" customHeight="1" x14ac:dyDescent="0.2"/>
    <row r="52587" ht="12.75" hidden="1" customHeight="1" x14ac:dyDescent="0.2"/>
    <row r="52588" ht="12.75" hidden="1" customHeight="1" x14ac:dyDescent="0.2"/>
    <row r="52589" ht="12.75" hidden="1" customHeight="1" x14ac:dyDescent="0.2"/>
    <row r="52590" ht="12.75" hidden="1" customHeight="1" x14ac:dyDescent="0.2"/>
    <row r="52591" ht="12.75" hidden="1" customHeight="1" x14ac:dyDescent="0.2"/>
    <row r="52592" ht="12.75" hidden="1" customHeight="1" x14ac:dyDescent="0.2"/>
    <row r="52593" ht="12.75" hidden="1" customHeight="1" x14ac:dyDescent="0.2"/>
    <row r="52594" ht="12.75" hidden="1" customHeight="1" x14ac:dyDescent="0.2"/>
    <row r="52595" ht="12.75" hidden="1" customHeight="1" x14ac:dyDescent="0.2"/>
    <row r="52596" ht="12.75" hidden="1" customHeight="1" x14ac:dyDescent="0.2"/>
    <row r="52597" ht="12.75" hidden="1" customHeight="1" x14ac:dyDescent="0.2"/>
    <row r="52598" ht="12.75" hidden="1" customHeight="1" x14ac:dyDescent="0.2"/>
    <row r="52599" ht="12.75" hidden="1" customHeight="1" x14ac:dyDescent="0.2"/>
    <row r="52600" ht="12.75" hidden="1" customHeight="1" x14ac:dyDescent="0.2"/>
    <row r="52601" ht="12.75" hidden="1" customHeight="1" x14ac:dyDescent="0.2"/>
    <row r="52602" ht="12.75" hidden="1" customHeight="1" x14ac:dyDescent="0.2"/>
    <row r="52603" ht="12.75" hidden="1" customHeight="1" x14ac:dyDescent="0.2"/>
    <row r="52604" ht="12.75" hidden="1" customHeight="1" x14ac:dyDescent="0.2"/>
    <row r="52605" ht="12.75" hidden="1" customHeight="1" x14ac:dyDescent="0.2"/>
    <row r="52606" ht="12.75" hidden="1" customHeight="1" x14ac:dyDescent="0.2"/>
    <row r="52607" ht="12.75" hidden="1" customHeight="1" x14ac:dyDescent="0.2"/>
    <row r="52608" ht="12.75" hidden="1" customHeight="1" x14ac:dyDescent="0.2"/>
    <row r="52609" ht="12.75" hidden="1" customHeight="1" x14ac:dyDescent="0.2"/>
    <row r="52610" ht="12.75" hidden="1" customHeight="1" x14ac:dyDescent="0.2"/>
    <row r="52611" ht="12.75" hidden="1" customHeight="1" x14ac:dyDescent="0.2"/>
    <row r="52612" ht="12.75" hidden="1" customHeight="1" x14ac:dyDescent="0.2"/>
    <row r="52613" ht="12.75" hidden="1" customHeight="1" x14ac:dyDescent="0.2"/>
    <row r="52614" ht="12.75" hidden="1" customHeight="1" x14ac:dyDescent="0.2"/>
    <row r="52615" ht="12.75" hidden="1" customHeight="1" x14ac:dyDescent="0.2"/>
    <row r="52616" ht="12.75" hidden="1" customHeight="1" x14ac:dyDescent="0.2"/>
    <row r="52617" ht="12.75" hidden="1" customHeight="1" x14ac:dyDescent="0.2"/>
    <row r="52618" ht="12.75" hidden="1" customHeight="1" x14ac:dyDescent="0.2"/>
    <row r="52619" ht="12.75" hidden="1" customHeight="1" x14ac:dyDescent="0.2"/>
    <row r="52620" ht="12.75" hidden="1" customHeight="1" x14ac:dyDescent="0.2"/>
    <row r="52621" ht="12.75" hidden="1" customHeight="1" x14ac:dyDescent="0.2"/>
    <row r="52622" ht="12.75" hidden="1" customHeight="1" x14ac:dyDescent="0.2"/>
    <row r="52623" ht="12.75" hidden="1" customHeight="1" x14ac:dyDescent="0.2"/>
    <row r="52624" ht="12.75" hidden="1" customHeight="1" x14ac:dyDescent="0.2"/>
    <row r="52625" ht="12.75" hidden="1" customHeight="1" x14ac:dyDescent="0.2"/>
    <row r="52626" ht="12.75" hidden="1" customHeight="1" x14ac:dyDescent="0.2"/>
    <row r="52627" ht="12.75" hidden="1" customHeight="1" x14ac:dyDescent="0.2"/>
    <row r="52628" ht="12.75" hidden="1" customHeight="1" x14ac:dyDescent="0.2"/>
    <row r="52629" ht="12.75" hidden="1" customHeight="1" x14ac:dyDescent="0.2"/>
    <row r="52630" ht="12.75" hidden="1" customHeight="1" x14ac:dyDescent="0.2"/>
    <row r="52631" ht="12.75" hidden="1" customHeight="1" x14ac:dyDescent="0.2"/>
    <row r="52632" ht="12.75" hidden="1" customHeight="1" x14ac:dyDescent="0.2"/>
    <row r="52633" ht="12.75" hidden="1" customHeight="1" x14ac:dyDescent="0.2"/>
    <row r="52634" ht="12.75" hidden="1" customHeight="1" x14ac:dyDescent="0.2"/>
    <row r="52635" ht="12.75" hidden="1" customHeight="1" x14ac:dyDescent="0.2"/>
    <row r="52636" ht="12.75" hidden="1" customHeight="1" x14ac:dyDescent="0.2"/>
    <row r="52637" ht="12.75" hidden="1" customHeight="1" x14ac:dyDescent="0.2"/>
    <row r="52638" ht="12.75" hidden="1" customHeight="1" x14ac:dyDescent="0.2"/>
    <row r="52639" ht="12.75" hidden="1" customHeight="1" x14ac:dyDescent="0.2"/>
    <row r="52640" ht="12.75" hidden="1" customHeight="1" x14ac:dyDescent="0.2"/>
    <row r="52641" ht="12.75" hidden="1" customHeight="1" x14ac:dyDescent="0.2"/>
    <row r="52642" ht="12.75" hidden="1" customHeight="1" x14ac:dyDescent="0.2"/>
    <row r="52643" ht="12.75" hidden="1" customHeight="1" x14ac:dyDescent="0.2"/>
    <row r="52644" ht="12.75" hidden="1" customHeight="1" x14ac:dyDescent="0.2"/>
    <row r="52645" ht="12.75" hidden="1" customHeight="1" x14ac:dyDescent="0.2"/>
    <row r="52646" ht="12.75" hidden="1" customHeight="1" x14ac:dyDescent="0.2"/>
    <row r="52647" ht="12.75" hidden="1" customHeight="1" x14ac:dyDescent="0.2"/>
    <row r="52648" ht="12.75" hidden="1" customHeight="1" x14ac:dyDescent="0.2"/>
    <row r="52649" ht="12.75" hidden="1" customHeight="1" x14ac:dyDescent="0.2"/>
    <row r="52650" ht="12.75" hidden="1" customHeight="1" x14ac:dyDescent="0.2"/>
    <row r="52651" ht="12.75" hidden="1" customHeight="1" x14ac:dyDescent="0.2"/>
    <row r="52652" ht="12.75" hidden="1" customHeight="1" x14ac:dyDescent="0.2"/>
    <row r="52653" ht="12.75" hidden="1" customHeight="1" x14ac:dyDescent="0.2"/>
    <row r="52654" ht="12.75" hidden="1" customHeight="1" x14ac:dyDescent="0.2"/>
    <row r="52655" ht="12.75" hidden="1" customHeight="1" x14ac:dyDescent="0.2"/>
    <row r="52656" ht="12.75" hidden="1" customHeight="1" x14ac:dyDescent="0.2"/>
    <row r="52657" ht="12.75" hidden="1" customHeight="1" x14ac:dyDescent="0.2"/>
    <row r="52658" ht="12.75" hidden="1" customHeight="1" x14ac:dyDescent="0.2"/>
    <row r="52659" ht="12.75" hidden="1" customHeight="1" x14ac:dyDescent="0.2"/>
    <row r="52660" ht="12.75" hidden="1" customHeight="1" x14ac:dyDescent="0.2"/>
    <row r="52661" ht="12.75" hidden="1" customHeight="1" x14ac:dyDescent="0.2"/>
    <row r="52662" ht="12.75" hidden="1" customHeight="1" x14ac:dyDescent="0.2"/>
    <row r="52663" ht="12.75" hidden="1" customHeight="1" x14ac:dyDescent="0.2"/>
    <row r="52664" ht="12.75" hidden="1" customHeight="1" x14ac:dyDescent="0.2"/>
    <row r="52665" ht="12.75" hidden="1" customHeight="1" x14ac:dyDescent="0.2"/>
    <row r="52666" ht="12.75" hidden="1" customHeight="1" x14ac:dyDescent="0.2"/>
    <row r="52667" ht="12.75" hidden="1" customHeight="1" x14ac:dyDescent="0.2"/>
    <row r="52668" ht="12.75" hidden="1" customHeight="1" x14ac:dyDescent="0.2"/>
    <row r="52669" ht="12.75" hidden="1" customHeight="1" x14ac:dyDescent="0.2"/>
    <row r="52670" ht="12.75" hidden="1" customHeight="1" x14ac:dyDescent="0.2"/>
    <row r="52671" ht="12.75" hidden="1" customHeight="1" x14ac:dyDescent="0.2"/>
    <row r="52672" ht="12.75" hidden="1" customHeight="1" x14ac:dyDescent="0.2"/>
    <row r="52673" ht="12.75" hidden="1" customHeight="1" x14ac:dyDescent="0.2"/>
    <row r="52674" ht="12.75" hidden="1" customHeight="1" x14ac:dyDescent="0.2"/>
    <row r="52675" ht="12.75" hidden="1" customHeight="1" x14ac:dyDescent="0.2"/>
    <row r="52676" ht="12.75" hidden="1" customHeight="1" x14ac:dyDescent="0.2"/>
    <row r="52677" ht="12.75" hidden="1" customHeight="1" x14ac:dyDescent="0.2"/>
    <row r="52678" ht="12.75" hidden="1" customHeight="1" x14ac:dyDescent="0.2"/>
    <row r="52679" ht="12.75" hidden="1" customHeight="1" x14ac:dyDescent="0.2"/>
    <row r="52680" ht="12.75" hidden="1" customHeight="1" x14ac:dyDescent="0.2"/>
    <row r="52681" ht="12.75" hidden="1" customHeight="1" x14ac:dyDescent="0.2"/>
    <row r="52682" ht="12.75" hidden="1" customHeight="1" x14ac:dyDescent="0.2"/>
    <row r="52683" ht="12.75" hidden="1" customHeight="1" x14ac:dyDescent="0.2"/>
    <row r="52684" ht="12.75" hidden="1" customHeight="1" x14ac:dyDescent="0.2"/>
    <row r="52685" ht="12.75" hidden="1" customHeight="1" x14ac:dyDescent="0.2"/>
    <row r="52686" ht="12.75" hidden="1" customHeight="1" x14ac:dyDescent="0.2"/>
    <row r="52687" ht="12.75" hidden="1" customHeight="1" x14ac:dyDescent="0.2"/>
    <row r="52688" ht="12.75" hidden="1" customHeight="1" x14ac:dyDescent="0.2"/>
    <row r="52689" ht="12.75" hidden="1" customHeight="1" x14ac:dyDescent="0.2"/>
    <row r="52690" ht="12.75" hidden="1" customHeight="1" x14ac:dyDescent="0.2"/>
    <row r="52691" ht="12.75" hidden="1" customHeight="1" x14ac:dyDescent="0.2"/>
    <row r="52692" ht="12.75" hidden="1" customHeight="1" x14ac:dyDescent="0.2"/>
    <row r="52693" ht="12.75" hidden="1" customHeight="1" x14ac:dyDescent="0.2"/>
    <row r="52694" ht="12.75" hidden="1" customHeight="1" x14ac:dyDescent="0.2"/>
    <row r="52695" ht="12.75" hidden="1" customHeight="1" x14ac:dyDescent="0.2"/>
    <row r="52696" ht="12.75" hidden="1" customHeight="1" x14ac:dyDescent="0.2"/>
    <row r="52697" ht="12.75" hidden="1" customHeight="1" x14ac:dyDescent="0.2"/>
    <row r="52698" ht="12.75" hidden="1" customHeight="1" x14ac:dyDescent="0.2"/>
    <row r="52699" ht="12.75" hidden="1" customHeight="1" x14ac:dyDescent="0.2"/>
    <row r="52700" ht="12.75" hidden="1" customHeight="1" x14ac:dyDescent="0.2"/>
    <row r="52701" ht="12.75" hidden="1" customHeight="1" x14ac:dyDescent="0.2"/>
    <row r="52702" ht="12.75" hidden="1" customHeight="1" x14ac:dyDescent="0.2"/>
    <row r="52703" ht="12.75" hidden="1" customHeight="1" x14ac:dyDescent="0.2"/>
    <row r="52704" ht="12.75" hidden="1" customHeight="1" x14ac:dyDescent="0.2"/>
    <row r="52705" ht="12.75" hidden="1" customHeight="1" x14ac:dyDescent="0.2"/>
    <row r="52706" ht="12.75" hidden="1" customHeight="1" x14ac:dyDescent="0.2"/>
    <row r="52707" ht="12.75" hidden="1" customHeight="1" x14ac:dyDescent="0.2"/>
    <row r="52708" ht="12.75" hidden="1" customHeight="1" x14ac:dyDescent="0.2"/>
    <row r="52709" ht="12.75" hidden="1" customHeight="1" x14ac:dyDescent="0.2"/>
    <row r="52710" ht="12.75" hidden="1" customHeight="1" x14ac:dyDescent="0.2"/>
    <row r="52711" ht="12.75" hidden="1" customHeight="1" x14ac:dyDescent="0.2"/>
    <row r="52712" ht="12.75" hidden="1" customHeight="1" x14ac:dyDescent="0.2"/>
    <row r="52713" ht="12.75" hidden="1" customHeight="1" x14ac:dyDescent="0.2"/>
    <row r="52714" ht="12.75" hidden="1" customHeight="1" x14ac:dyDescent="0.2"/>
    <row r="52715" ht="12.75" hidden="1" customHeight="1" x14ac:dyDescent="0.2"/>
    <row r="52716" ht="12.75" hidden="1" customHeight="1" x14ac:dyDescent="0.2"/>
    <row r="52717" ht="12.75" hidden="1" customHeight="1" x14ac:dyDescent="0.2"/>
    <row r="52718" ht="12.75" hidden="1" customHeight="1" x14ac:dyDescent="0.2"/>
    <row r="52719" ht="12.75" hidden="1" customHeight="1" x14ac:dyDescent="0.2"/>
    <row r="52720" ht="12.75" hidden="1" customHeight="1" x14ac:dyDescent="0.2"/>
    <row r="52721" ht="12.75" hidden="1" customHeight="1" x14ac:dyDescent="0.2"/>
    <row r="52722" ht="12.75" hidden="1" customHeight="1" x14ac:dyDescent="0.2"/>
    <row r="52723" ht="12.75" hidden="1" customHeight="1" x14ac:dyDescent="0.2"/>
    <row r="52724" ht="12.75" hidden="1" customHeight="1" x14ac:dyDescent="0.2"/>
    <row r="52725" ht="12.75" hidden="1" customHeight="1" x14ac:dyDescent="0.2"/>
    <row r="52726" ht="12.75" hidden="1" customHeight="1" x14ac:dyDescent="0.2"/>
    <row r="52727" ht="12.75" hidden="1" customHeight="1" x14ac:dyDescent="0.2"/>
    <row r="52728" ht="12.75" hidden="1" customHeight="1" x14ac:dyDescent="0.2"/>
    <row r="52729" ht="12.75" hidden="1" customHeight="1" x14ac:dyDescent="0.2"/>
    <row r="52730" ht="12.75" hidden="1" customHeight="1" x14ac:dyDescent="0.2"/>
    <row r="52731" ht="12.75" hidden="1" customHeight="1" x14ac:dyDescent="0.2"/>
    <row r="52732" ht="12.75" hidden="1" customHeight="1" x14ac:dyDescent="0.2"/>
    <row r="52733" ht="12.75" hidden="1" customHeight="1" x14ac:dyDescent="0.2"/>
    <row r="52734" ht="12.75" hidden="1" customHeight="1" x14ac:dyDescent="0.2"/>
    <row r="52735" ht="12.75" hidden="1" customHeight="1" x14ac:dyDescent="0.2"/>
    <row r="52736" ht="12.75" hidden="1" customHeight="1" x14ac:dyDescent="0.2"/>
    <row r="52737" ht="12.75" hidden="1" customHeight="1" x14ac:dyDescent="0.2"/>
    <row r="52738" ht="12.75" hidden="1" customHeight="1" x14ac:dyDescent="0.2"/>
    <row r="52739" ht="12.75" hidden="1" customHeight="1" x14ac:dyDescent="0.2"/>
    <row r="52740" ht="12.75" hidden="1" customHeight="1" x14ac:dyDescent="0.2"/>
    <row r="52741" ht="12.75" hidden="1" customHeight="1" x14ac:dyDescent="0.2"/>
    <row r="52742" ht="12.75" hidden="1" customHeight="1" x14ac:dyDescent="0.2"/>
    <row r="52743" ht="12.75" hidden="1" customHeight="1" x14ac:dyDescent="0.2"/>
    <row r="52744" ht="12.75" hidden="1" customHeight="1" x14ac:dyDescent="0.2"/>
    <row r="52745" ht="12.75" hidden="1" customHeight="1" x14ac:dyDescent="0.2"/>
    <row r="52746" ht="12.75" hidden="1" customHeight="1" x14ac:dyDescent="0.2"/>
    <row r="52747" ht="12.75" hidden="1" customHeight="1" x14ac:dyDescent="0.2"/>
    <row r="52748" ht="12.75" hidden="1" customHeight="1" x14ac:dyDescent="0.2"/>
    <row r="52749" ht="12.75" hidden="1" customHeight="1" x14ac:dyDescent="0.2"/>
    <row r="52750" ht="12.75" hidden="1" customHeight="1" x14ac:dyDescent="0.2"/>
    <row r="52751" ht="12.75" hidden="1" customHeight="1" x14ac:dyDescent="0.2"/>
    <row r="52752" ht="12.75" hidden="1" customHeight="1" x14ac:dyDescent="0.2"/>
    <row r="52753" ht="12.75" hidden="1" customHeight="1" x14ac:dyDescent="0.2"/>
    <row r="52754" ht="12.75" hidden="1" customHeight="1" x14ac:dyDescent="0.2"/>
    <row r="52755" ht="12.75" hidden="1" customHeight="1" x14ac:dyDescent="0.2"/>
    <row r="52756" ht="12.75" hidden="1" customHeight="1" x14ac:dyDescent="0.2"/>
    <row r="52757" ht="12.75" hidden="1" customHeight="1" x14ac:dyDescent="0.2"/>
    <row r="52758" ht="12.75" hidden="1" customHeight="1" x14ac:dyDescent="0.2"/>
    <row r="52759" ht="12.75" hidden="1" customHeight="1" x14ac:dyDescent="0.2"/>
    <row r="52760" ht="12.75" hidden="1" customHeight="1" x14ac:dyDescent="0.2"/>
    <row r="52761" ht="12.75" hidden="1" customHeight="1" x14ac:dyDescent="0.2"/>
    <row r="52762" ht="12.75" hidden="1" customHeight="1" x14ac:dyDescent="0.2"/>
    <row r="52763" ht="12.75" hidden="1" customHeight="1" x14ac:dyDescent="0.2"/>
    <row r="52764" ht="12.75" hidden="1" customHeight="1" x14ac:dyDescent="0.2"/>
    <row r="52765" ht="12.75" hidden="1" customHeight="1" x14ac:dyDescent="0.2"/>
    <row r="52766" ht="12.75" hidden="1" customHeight="1" x14ac:dyDescent="0.2"/>
    <row r="52767" ht="12.75" hidden="1" customHeight="1" x14ac:dyDescent="0.2"/>
    <row r="52768" ht="12.75" hidden="1" customHeight="1" x14ac:dyDescent="0.2"/>
    <row r="52769" ht="12.75" hidden="1" customHeight="1" x14ac:dyDescent="0.2"/>
    <row r="52770" ht="12.75" hidden="1" customHeight="1" x14ac:dyDescent="0.2"/>
    <row r="52771" ht="12.75" hidden="1" customHeight="1" x14ac:dyDescent="0.2"/>
    <row r="52772" ht="12.75" hidden="1" customHeight="1" x14ac:dyDescent="0.2"/>
    <row r="52773" ht="12.75" hidden="1" customHeight="1" x14ac:dyDescent="0.2"/>
    <row r="52774" ht="12.75" hidden="1" customHeight="1" x14ac:dyDescent="0.2"/>
    <row r="52775" ht="12.75" hidden="1" customHeight="1" x14ac:dyDescent="0.2"/>
    <row r="52776" ht="12.75" hidden="1" customHeight="1" x14ac:dyDescent="0.2"/>
    <row r="52777" ht="12.75" hidden="1" customHeight="1" x14ac:dyDescent="0.2"/>
    <row r="52778" ht="12.75" hidden="1" customHeight="1" x14ac:dyDescent="0.2"/>
    <row r="52779" ht="12.75" hidden="1" customHeight="1" x14ac:dyDescent="0.2"/>
    <row r="52780" ht="12.75" hidden="1" customHeight="1" x14ac:dyDescent="0.2"/>
    <row r="52781" ht="12.75" hidden="1" customHeight="1" x14ac:dyDescent="0.2"/>
    <row r="52782" ht="12.75" hidden="1" customHeight="1" x14ac:dyDescent="0.2"/>
    <row r="52783" ht="12.75" hidden="1" customHeight="1" x14ac:dyDescent="0.2"/>
    <row r="52784" ht="12.75" hidden="1" customHeight="1" x14ac:dyDescent="0.2"/>
    <row r="52785" ht="12.75" hidden="1" customHeight="1" x14ac:dyDescent="0.2"/>
    <row r="52786" ht="12.75" hidden="1" customHeight="1" x14ac:dyDescent="0.2"/>
    <row r="52787" ht="12.75" hidden="1" customHeight="1" x14ac:dyDescent="0.2"/>
    <row r="52788" ht="12.75" hidden="1" customHeight="1" x14ac:dyDescent="0.2"/>
    <row r="52789" ht="12.75" hidden="1" customHeight="1" x14ac:dyDescent="0.2"/>
    <row r="52790" ht="12.75" hidden="1" customHeight="1" x14ac:dyDescent="0.2"/>
    <row r="52791" ht="12.75" hidden="1" customHeight="1" x14ac:dyDescent="0.2"/>
    <row r="52792" ht="12.75" hidden="1" customHeight="1" x14ac:dyDescent="0.2"/>
    <row r="52793" ht="12.75" hidden="1" customHeight="1" x14ac:dyDescent="0.2"/>
    <row r="52794" ht="12.75" hidden="1" customHeight="1" x14ac:dyDescent="0.2"/>
    <row r="52795" ht="12.75" hidden="1" customHeight="1" x14ac:dyDescent="0.2"/>
    <row r="52796" ht="12.75" hidden="1" customHeight="1" x14ac:dyDescent="0.2"/>
    <row r="52797" ht="12.75" hidden="1" customHeight="1" x14ac:dyDescent="0.2"/>
    <row r="52798" ht="12.75" hidden="1" customHeight="1" x14ac:dyDescent="0.2"/>
    <row r="52799" ht="12.75" hidden="1" customHeight="1" x14ac:dyDescent="0.2"/>
    <row r="52800" ht="12.75" hidden="1" customHeight="1" x14ac:dyDescent="0.2"/>
    <row r="52801" ht="12.75" hidden="1" customHeight="1" x14ac:dyDescent="0.2"/>
    <row r="52802" ht="12.75" hidden="1" customHeight="1" x14ac:dyDescent="0.2"/>
    <row r="52803" ht="12.75" hidden="1" customHeight="1" x14ac:dyDescent="0.2"/>
    <row r="52804" ht="12.75" hidden="1" customHeight="1" x14ac:dyDescent="0.2"/>
    <row r="52805" ht="12.75" hidden="1" customHeight="1" x14ac:dyDescent="0.2"/>
    <row r="52806" ht="12.75" hidden="1" customHeight="1" x14ac:dyDescent="0.2"/>
    <row r="52807" ht="12.75" hidden="1" customHeight="1" x14ac:dyDescent="0.2"/>
    <row r="52808" ht="12.75" hidden="1" customHeight="1" x14ac:dyDescent="0.2"/>
    <row r="52809" ht="12.75" hidden="1" customHeight="1" x14ac:dyDescent="0.2"/>
    <row r="52810" ht="12.75" hidden="1" customHeight="1" x14ac:dyDescent="0.2"/>
    <row r="52811" ht="12.75" hidden="1" customHeight="1" x14ac:dyDescent="0.2"/>
    <row r="52812" ht="12.75" hidden="1" customHeight="1" x14ac:dyDescent="0.2"/>
    <row r="52813" ht="12.75" hidden="1" customHeight="1" x14ac:dyDescent="0.2"/>
    <row r="52814" ht="12.75" hidden="1" customHeight="1" x14ac:dyDescent="0.2"/>
    <row r="52815" ht="12.75" hidden="1" customHeight="1" x14ac:dyDescent="0.2"/>
    <row r="52816" ht="12.75" hidden="1" customHeight="1" x14ac:dyDescent="0.2"/>
    <row r="52817" ht="12.75" hidden="1" customHeight="1" x14ac:dyDescent="0.2"/>
    <row r="52818" ht="12.75" hidden="1" customHeight="1" x14ac:dyDescent="0.2"/>
    <row r="52819" ht="12.75" hidden="1" customHeight="1" x14ac:dyDescent="0.2"/>
    <row r="52820" ht="12.75" hidden="1" customHeight="1" x14ac:dyDescent="0.2"/>
    <row r="52821" ht="12.75" hidden="1" customHeight="1" x14ac:dyDescent="0.2"/>
    <row r="52822" ht="12.75" hidden="1" customHeight="1" x14ac:dyDescent="0.2"/>
    <row r="52823" ht="12.75" hidden="1" customHeight="1" x14ac:dyDescent="0.2"/>
    <row r="52824" ht="12.75" hidden="1" customHeight="1" x14ac:dyDescent="0.2"/>
    <row r="52825" ht="12.75" hidden="1" customHeight="1" x14ac:dyDescent="0.2"/>
    <row r="52826" ht="12.75" hidden="1" customHeight="1" x14ac:dyDescent="0.2"/>
    <row r="52827" ht="12.75" hidden="1" customHeight="1" x14ac:dyDescent="0.2"/>
    <row r="52828" ht="12.75" hidden="1" customHeight="1" x14ac:dyDescent="0.2"/>
    <row r="52829" ht="12.75" hidden="1" customHeight="1" x14ac:dyDescent="0.2"/>
    <row r="52830" ht="12.75" hidden="1" customHeight="1" x14ac:dyDescent="0.2"/>
    <row r="52831" ht="12.75" hidden="1" customHeight="1" x14ac:dyDescent="0.2"/>
    <row r="52832" ht="12.75" hidden="1" customHeight="1" x14ac:dyDescent="0.2"/>
    <row r="52833" ht="12.75" hidden="1" customHeight="1" x14ac:dyDescent="0.2"/>
    <row r="52834" ht="12.75" hidden="1" customHeight="1" x14ac:dyDescent="0.2"/>
    <row r="52835" ht="12.75" hidden="1" customHeight="1" x14ac:dyDescent="0.2"/>
    <row r="52836" ht="12.75" hidden="1" customHeight="1" x14ac:dyDescent="0.2"/>
    <row r="52837" ht="12.75" hidden="1" customHeight="1" x14ac:dyDescent="0.2"/>
    <row r="52838" ht="12.75" hidden="1" customHeight="1" x14ac:dyDescent="0.2"/>
    <row r="52839" ht="12.75" hidden="1" customHeight="1" x14ac:dyDescent="0.2"/>
    <row r="52840" ht="12.75" hidden="1" customHeight="1" x14ac:dyDescent="0.2"/>
    <row r="52841" ht="12.75" hidden="1" customHeight="1" x14ac:dyDescent="0.2"/>
    <row r="52842" ht="12.75" hidden="1" customHeight="1" x14ac:dyDescent="0.2"/>
    <row r="52843" ht="12.75" hidden="1" customHeight="1" x14ac:dyDescent="0.2"/>
    <row r="52844" ht="12.75" hidden="1" customHeight="1" x14ac:dyDescent="0.2"/>
    <row r="52845" ht="12.75" hidden="1" customHeight="1" x14ac:dyDescent="0.2"/>
    <row r="52846" ht="12.75" hidden="1" customHeight="1" x14ac:dyDescent="0.2"/>
    <row r="52847" ht="12.75" hidden="1" customHeight="1" x14ac:dyDescent="0.2"/>
    <row r="52848" ht="12.75" hidden="1" customHeight="1" x14ac:dyDescent="0.2"/>
    <row r="52849" ht="12.75" hidden="1" customHeight="1" x14ac:dyDescent="0.2"/>
    <row r="52850" ht="12.75" hidden="1" customHeight="1" x14ac:dyDescent="0.2"/>
    <row r="52851" ht="12.75" hidden="1" customHeight="1" x14ac:dyDescent="0.2"/>
    <row r="52852" ht="12.75" hidden="1" customHeight="1" x14ac:dyDescent="0.2"/>
    <row r="52853" ht="12.75" hidden="1" customHeight="1" x14ac:dyDescent="0.2"/>
    <row r="52854" ht="12.75" hidden="1" customHeight="1" x14ac:dyDescent="0.2"/>
    <row r="52855" ht="12.75" hidden="1" customHeight="1" x14ac:dyDescent="0.2"/>
    <row r="52856" ht="12.75" hidden="1" customHeight="1" x14ac:dyDescent="0.2"/>
    <row r="52857" ht="12.75" hidden="1" customHeight="1" x14ac:dyDescent="0.2"/>
    <row r="52858" ht="12.75" hidden="1" customHeight="1" x14ac:dyDescent="0.2"/>
    <row r="52859" ht="12.75" hidden="1" customHeight="1" x14ac:dyDescent="0.2"/>
    <row r="52860" ht="12.75" hidden="1" customHeight="1" x14ac:dyDescent="0.2"/>
    <row r="52861" ht="12.75" hidden="1" customHeight="1" x14ac:dyDescent="0.2"/>
    <row r="52862" ht="12.75" hidden="1" customHeight="1" x14ac:dyDescent="0.2"/>
    <row r="52863" ht="12.75" hidden="1" customHeight="1" x14ac:dyDescent="0.2"/>
    <row r="52864" ht="12.75" hidden="1" customHeight="1" x14ac:dyDescent="0.2"/>
    <row r="52865" ht="12.75" hidden="1" customHeight="1" x14ac:dyDescent="0.2"/>
    <row r="52866" ht="12.75" hidden="1" customHeight="1" x14ac:dyDescent="0.2"/>
    <row r="52867" ht="12.75" hidden="1" customHeight="1" x14ac:dyDescent="0.2"/>
    <row r="52868" ht="12.75" hidden="1" customHeight="1" x14ac:dyDescent="0.2"/>
    <row r="52869" ht="12.75" hidden="1" customHeight="1" x14ac:dyDescent="0.2"/>
    <row r="52870" ht="12.75" hidden="1" customHeight="1" x14ac:dyDescent="0.2"/>
    <row r="52871" ht="12.75" hidden="1" customHeight="1" x14ac:dyDescent="0.2"/>
    <row r="52872" ht="12.75" hidden="1" customHeight="1" x14ac:dyDescent="0.2"/>
    <row r="52873" ht="12.75" hidden="1" customHeight="1" x14ac:dyDescent="0.2"/>
    <row r="52874" ht="12.75" hidden="1" customHeight="1" x14ac:dyDescent="0.2"/>
    <row r="52875" ht="12.75" hidden="1" customHeight="1" x14ac:dyDescent="0.2"/>
    <row r="52876" ht="12.75" hidden="1" customHeight="1" x14ac:dyDescent="0.2"/>
    <row r="52877" ht="12.75" hidden="1" customHeight="1" x14ac:dyDescent="0.2"/>
    <row r="52878" ht="12.75" hidden="1" customHeight="1" x14ac:dyDescent="0.2"/>
    <row r="52879" ht="12.75" hidden="1" customHeight="1" x14ac:dyDescent="0.2"/>
    <row r="52880" ht="12.75" hidden="1" customHeight="1" x14ac:dyDescent="0.2"/>
    <row r="52881" ht="12.75" hidden="1" customHeight="1" x14ac:dyDescent="0.2"/>
    <row r="52882" ht="12.75" hidden="1" customHeight="1" x14ac:dyDescent="0.2"/>
    <row r="52883" ht="12.75" hidden="1" customHeight="1" x14ac:dyDescent="0.2"/>
    <row r="52884" ht="12.75" hidden="1" customHeight="1" x14ac:dyDescent="0.2"/>
    <row r="52885" ht="12.75" hidden="1" customHeight="1" x14ac:dyDescent="0.2"/>
    <row r="52886" ht="12.75" hidden="1" customHeight="1" x14ac:dyDescent="0.2"/>
    <row r="52887" ht="12.75" hidden="1" customHeight="1" x14ac:dyDescent="0.2"/>
    <row r="52888" ht="12.75" hidden="1" customHeight="1" x14ac:dyDescent="0.2"/>
    <row r="52889" ht="12.75" hidden="1" customHeight="1" x14ac:dyDescent="0.2"/>
    <row r="52890" ht="12.75" hidden="1" customHeight="1" x14ac:dyDescent="0.2"/>
    <row r="52891" ht="12.75" hidden="1" customHeight="1" x14ac:dyDescent="0.2"/>
    <row r="52892" ht="12.75" hidden="1" customHeight="1" x14ac:dyDescent="0.2"/>
    <row r="52893" ht="12.75" hidden="1" customHeight="1" x14ac:dyDescent="0.2"/>
    <row r="52894" ht="12.75" hidden="1" customHeight="1" x14ac:dyDescent="0.2"/>
    <row r="52895" ht="12.75" hidden="1" customHeight="1" x14ac:dyDescent="0.2"/>
    <row r="52896" ht="12.75" hidden="1" customHeight="1" x14ac:dyDescent="0.2"/>
    <row r="52897" ht="12.75" hidden="1" customHeight="1" x14ac:dyDescent="0.2"/>
    <row r="52898" ht="12.75" hidden="1" customHeight="1" x14ac:dyDescent="0.2"/>
    <row r="52899" ht="12.75" hidden="1" customHeight="1" x14ac:dyDescent="0.2"/>
    <row r="52900" ht="12.75" hidden="1" customHeight="1" x14ac:dyDescent="0.2"/>
    <row r="52901" ht="12.75" hidden="1" customHeight="1" x14ac:dyDescent="0.2"/>
    <row r="52902" ht="12.75" hidden="1" customHeight="1" x14ac:dyDescent="0.2"/>
    <row r="52903" ht="12.75" hidden="1" customHeight="1" x14ac:dyDescent="0.2"/>
    <row r="52904" ht="12.75" hidden="1" customHeight="1" x14ac:dyDescent="0.2"/>
    <row r="52905" ht="12.75" hidden="1" customHeight="1" x14ac:dyDescent="0.2"/>
    <row r="52906" ht="12.75" hidden="1" customHeight="1" x14ac:dyDescent="0.2"/>
    <row r="52907" ht="12.75" hidden="1" customHeight="1" x14ac:dyDescent="0.2"/>
    <row r="52908" ht="12.75" hidden="1" customHeight="1" x14ac:dyDescent="0.2"/>
    <row r="52909" ht="12.75" hidden="1" customHeight="1" x14ac:dyDescent="0.2"/>
    <row r="52910" ht="12.75" hidden="1" customHeight="1" x14ac:dyDescent="0.2"/>
    <row r="52911" ht="12.75" hidden="1" customHeight="1" x14ac:dyDescent="0.2"/>
    <row r="52912" ht="12.75" hidden="1" customHeight="1" x14ac:dyDescent="0.2"/>
    <row r="52913" ht="12.75" hidden="1" customHeight="1" x14ac:dyDescent="0.2"/>
    <row r="52914" ht="12.75" hidden="1" customHeight="1" x14ac:dyDescent="0.2"/>
    <row r="52915" ht="12.75" hidden="1" customHeight="1" x14ac:dyDescent="0.2"/>
    <row r="52916" ht="12.75" hidden="1" customHeight="1" x14ac:dyDescent="0.2"/>
    <row r="52917" ht="12.75" hidden="1" customHeight="1" x14ac:dyDescent="0.2"/>
    <row r="52918" ht="12.75" hidden="1" customHeight="1" x14ac:dyDescent="0.2"/>
    <row r="52919" ht="12.75" hidden="1" customHeight="1" x14ac:dyDescent="0.2"/>
    <row r="52920" ht="12.75" hidden="1" customHeight="1" x14ac:dyDescent="0.2"/>
    <row r="52921" ht="12.75" hidden="1" customHeight="1" x14ac:dyDescent="0.2"/>
    <row r="52922" ht="12.75" hidden="1" customHeight="1" x14ac:dyDescent="0.2"/>
    <row r="52923" ht="12.75" hidden="1" customHeight="1" x14ac:dyDescent="0.2"/>
    <row r="52924" ht="12.75" hidden="1" customHeight="1" x14ac:dyDescent="0.2"/>
    <row r="52925" ht="12.75" hidden="1" customHeight="1" x14ac:dyDescent="0.2"/>
    <row r="52926" ht="12.75" hidden="1" customHeight="1" x14ac:dyDescent="0.2"/>
    <row r="52927" ht="12.75" hidden="1" customHeight="1" x14ac:dyDescent="0.2"/>
    <row r="52928" ht="12.75" hidden="1" customHeight="1" x14ac:dyDescent="0.2"/>
    <row r="52929" ht="12.75" hidden="1" customHeight="1" x14ac:dyDescent="0.2"/>
    <row r="52930" ht="12.75" hidden="1" customHeight="1" x14ac:dyDescent="0.2"/>
    <row r="52931" ht="12.75" hidden="1" customHeight="1" x14ac:dyDescent="0.2"/>
    <row r="52932" ht="12.75" hidden="1" customHeight="1" x14ac:dyDescent="0.2"/>
    <row r="52933" ht="12.75" hidden="1" customHeight="1" x14ac:dyDescent="0.2"/>
    <row r="52934" ht="12.75" hidden="1" customHeight="1" x14ac:dyDescent="0.2"/>
    <row r="52935" ht="12.75" hidden="1" customHeight="1" x14ac:dyDescent="0.2"/>
    <row r="52936" ht="12.75" hidden="1" customHeight="1" x14ac:dyDescent="0.2"/>
    <row r="52937" ht="12.75" hidden="1" customHeight="1" x14ac:dyDescent="0.2"/>
    <row r="52938" ht="12.75" hidden="1" customHeight="1" x14ac:dyDescent="0.2"/>
    <row r="52939" ht="12.75" hidden="1" customHeight="1" x14ac:dyDescent="0.2"/>
    <row r="52940" ht="12.75" hidden="1" customHeight="1" x14ac:dyDescent="0.2"/>
    <row r="52941" ht="12.75" hidden="1" customHeight="1" x14ac:dyDescent="0.2"/>
    <row r="52942" ht="12.75" hidden="1" customHeight="1" x14ac:dyDescent="0.2"/>
    <row r="52943" ht="12.75" hidden="1" customHeight="1" x14ac:dyDescent="0.2"/>
    <row r="52944" ht="12.75" hidden="1" customHeight="1" x14ac:dyDescent="0.2"/>
    <row r="52945" ht="12.75" hidden="1" customHeight="1" x14ac:dyDescent="0.2"/>
    <row r="52946" ht="12.75" hidden="1" customHeight="1" x14ac:dyDescent="0.2"/>
    <row r="52947" ht="12.75" hidden="1" customHeight="1" x14ac:dyDescent="0.2"/>
    <row r="52948" ht="12.75" hidden="1" customHeight="1" x14ac:dyDescent="0.2"/>
    <row r="52949" ht="12.75" hidden="1" customHeight="1" x14ac:dyDescent="0.2"/>
    <row r="52950" ht="12.75" hidden="1" customHeight="1" x14ac:dyDescent="0.2"/>
    <row r="52951" ht="12.75" hidden="1" customHeight="1" x14ac:dyDescent="0.2"/>
    <row r="52952" ht="12.75" hidden="1" customHeight="1" x14ac:dyDescent="0.2"/>
    <row r="52953" ht="12.75" hidden="1" customHeight="1" x14ac:dyDescent="0.2"/>
    <row r="52954" ht="12.75" hidden="1" customHeight="1" x14ac:dyDescent="0.2"/>
    <row r="52955" ht="12.75" hidden="1" customHeight="1" x14ac:dyDescent="0.2"/>
    <row r="52956" ht="12.75" hidden="1" customHeight="1" x14ac:dyDescent="0.2"/>
    <row r="52957" ht="12.75" hidden="1" customHeight="1" x14ac:dyDescent="0.2"/>
    <row r="52958" ht="12.75" hidden="1" customHeight="1" x14ac:dyDescent="0.2"/>
    <row r="52959" ht="12.75" hidden="1" customHeight="1" x14ac:dyDescent="0.2"/>
    <row r="52960" ht="12.75" hidden="1" customHeight="1" x14ac:dyDescent="0.2"/>
    <row r="52961" ht="12.75" hidden="1" customHeight="1" x14ac:dyDescent="0.2"/>
    <row r="52962" ht="12.75" hidden="1" customHeight="1" x14ac:dyDescent="0.2"/>
    <row r="52963" ht="12.75" hidden="1" customHeight="1" x14ac:dyDescent="0.2"/>
    <row r="52964" ht="12.75" hidden="1" customHeight="1" x14ac:dyDescent="0.2"/>
    <row r="52965" ht="12.75" hidden="1" customHeight="1" x14ac:dyDescent="0.2"/>
    <row r="52966" ht="12.75" hidden="1" customHeight="1" x14ac:dyDescent="0.2"/>
    <row r="52967" ht="12.75" hidden="1" customHeight="1" x14ac:dyDescent="0.2"/>
    <row r="52968" ht="12.75" hidden="1" customHeight="1" x14ac:dyDescent="0.2"/>
    <row r="52969" ht="12.75" hidden="1" customHeight="1" x14ac:dyDescent="0.2"/>
    <row r="52970" ht="12.75" hidden="1" customHeight="1" x14ac:dyDescent="0.2"/>
    <row r="52971" ht="12.75" hidden="1" customHeight="1" x14ac:dyDescent="0.2"/>
    <row r="52972" ht="12.75" hidden="1" customHeight="1" x14ac:dyDescent="0.2"/>
    <row r="52973" ht="12.75" hidden="1" customHeight="1" x14ac:dyDescent="0.2"/>
    <row r="52974" ht="12.75" hidden="1" customHeight="1" x14ac:dyDescent="0.2"/>
    <row r="52975" ht="12.75" hidden="1" customHeight="1" x14ac:dyDescent="0.2"/>
    <row r="52976" ht="12.75" hidden="1" customHeight="1" x14ac:dyDescent="0.2"/>
    <row r="52977" ht="12.75" hidden="1" customHeight="1" x14ac:dyDescent="0.2"/>
    <row r="52978" ht="12.75" hidden="1" customHeight="1" x14ac:dyDescent="0.2"/>
    <row r="52979" ht="12.75" hidden="1" customHeight="1" x14ac:dyDescent="0.2"/>
    <row r="52980" ht="12.75" hidden="1" customHeight="1" x14ac:dyDescent="0.2"/>
    <row r="52981" ht="12.75" hidden="1" customHeight="1" x14ac:dyDescent="0.2"/>
    <row r="52982" ht="12.75" hidden="1" customHeight="1" x14ac:dyDescent="0.2"/>
    <row r="52983" ht="12.75" hidden="1" customHeight="1" x14ac:dyDescent="0.2"/>
    <row r="52984" ht="12.75" hidden="1" customHeight="1" x14ac:dyDescent="0.2"/>
    <row r="52985" ht="12.75" hidden="1" customHeight="1" x14ac:dyDescent="0.2"/>
    <row r="52986" ht="12.75" hidden="1" customHeight="1" x14ac:dyDescent="0.2"/>
    <row r="52987" ht="12.75" hidden="1" customHeight="1" x14ac:dyDescent="0.2"/>
    <row r="52988" ht="12.75" hidden="1" customHeight="1" x14ac:dyDescent="0.2"/>
    <row r="52989" ht="12.75" hidden="1" customHeight="1" x14ac:dyDescent="0.2"/>
    <row r="52990" ht="12.75" hidden="1" customHeight="1" x14ac:dyDescent="0.2"/>
    <row r="52991" ht="12.75" hidden="1" customHeight="1" x14ac:dyDescent="0.2"/>
    <row r="52992" ht="12.75" hidden="1" customHeight="1" x14ac:dyDescent="0.2"/>
    <row r="52993" ht="12.75" hidden="1" customHeight="1" x14ac:dyDescent="0.2"/>
    <row r="52994" ht="12.75" hidden="1" customHeight="1" x14ac:dyDescent="0.2"/>
    <row r="52995" ht="12.75" hidden="1" customHeight="1" x14ac:dyDescent="0.2"/>
    <row r="52996" ht="12.75" hidden="1" customHeight="1" x14ac:dyDescent="0.2"/>
    <row r="52997" ht="12.75" hidden="1" customHeight="1" x14ac:dyDescent="0.2"/>
    <row r="52998" ht="12.75" hidden="1" customHeight="1" x14ac:dyDescent="0.2"/>
    <row r="52999" ht="12.75" hidden="1" customHeight="1" x14ac:dyDescent="0.2"/>
    <row r="53000" ht="12.75" hidden="1" customHeight="1" x14ac:dyDescent="0.2"/>
    <row r="53001" ht="12.75" hidden="1" customHeight="1" x14ac:dyDescent="0.2"/>
    <row r="53002" ht="12.75" hidden="1" customHeight="1" x14ac:dyDescent="0.2"/>
    <row r="53003" ht="12.75" hidden="1" customHeight="1" x14ac:dyDescent="0.2"/>
    <row r="53004" ht="12.75" hidden="1" customHeight="1" x14ac:dyDescent="0.2"/>
    <row r="53005" ht="12.75" hidden="1" customHeight="1" x14ac:dyDescent="0.2"/>
    <row r="53006" ht="12.75" hidden="1" customHeight="1" x14ac:dyDescent="0.2"/>
    <row r="53007" ht="12.75" hidden="1" customHeight="1" x14ac:dyDescent="0.2"/>
    <row r="53008" ht="12.75" hidden="1" customHeight="1" x14ac:dyDescent="0.2"/>
    <row r="53009" ht="12.75" hidden="1" customHeight="1" x14ac:dyDescent="0.2"/>
    <row r="53010" ht="12.75" hidden="1" customHeight="1" x14ac:dyDescent="0.2"/>
    <row r="53011" ht="12.75" hidden="1" customHeight="1" x14ac:dyDescent="0.2"/>
    <row r="53012" ht="12.75" hidden="1" customHeight="1" x14ac:dyDescent="0.2"/>
    <row r="53013" ht="12.75" hidden="1" customHeight="1" x14ac:dyDescent="0.2"/>
    <row r="53014" ht="12.75" hidden="1" customHeight="1" x14ac:dyDescent="0.2"/>
    <row r="53015" ht="12.75" hidden="1" customHeight="1" x14ac:dyDescent="0.2"/>
    <row r="53016" ht="12.75" hidden="1" customHeight="1" x14ac:dyDescent="0.2"/>
    <row r="53017" ht="12.75" hidden="1" customHeight="1" x14ac:dyDescent="0.2"/>
    <row r="53018" ht="12.75" hidden="1" customHeight="1" x14ac:dyDescent="0.2"/>
    <row r="53019" ht="12.75" hidden="1" customHeight="1" x14ac:dyDescent="0.2"/>
    <row r="53020" ht="12.75" hidden="1" customHeight="1" x14ac:dyDescent="0.2"/>
    <row r="53021" ht="12.75" hidden="1" customHeight="1" x14ac:dyDescent="0.2"/>
    <row r="53022" ht="12.75" hidden="1" customHeight="1" x14ac:dyDescent="0.2"/>
    <row r="53023" ht="12.75" hidden="1" customHeight="1" x14ac:dyDescent="0.2"/>
    <row r="53024" ht="12.75" hidden="1" customHeight="1" x14ac:dyDescent="0.2"/>
    <row r="53025" ht="12.75" hidden="1" customHeight="1" x14ac:dyDescent="0.2"/>
    <row r="53026" ht="12.75" hidden="1" customHeight="1" x14ac:dyDescent="0.2"/>
    <row r="53027" ht="12.75" hidden="1" customHeight="1" x14ac:dyDescent="0.2"/>
    <row r="53028" ht="12.75" hidden="1" customHeight="1" x14ac:dyDescent="0.2"/>
    <row r="53029" ht="12.75" hidden="1" customHeight="1" x14ac:dyDescent="0.2"/>
    <row r="53030" ht="12.75" hidden="1" customHeight="1" x14ac:dyDescent="0.2"/>
    <row r="53031" ht="12.75" hidden="1" customHeight="1" x14ac:dyDescent="0.2"/>
    <row r="53032" ht="12.75" hidden="1" customHeight="1" x14ac:dyDescent="0.2"/>
    <row r="53033" ht="12.75" hidden="1" customHeight="1" x14ac:dyDescent="0.2"/>
    <row r="53034" ht="12.75" hidden="1" customHeight="1" x14ac:dyDescent="0.2"/>
    <row r="53035" ht="12.75" hidden="1" customHeight="1" x14ac:dyDescent="0.2"/>
    <row r="53036" ht="12.75" hidden="1" customHeight="1" x14ac:dyDescent="0.2"/>
    <row r="53037" ht="12.75" hidden="1" customHeight="1" x14ac:dyDescent="0.2"/>
    <row r="53038" ht="12.75" hidden="1" customHeight="1" x14ac:dyDescent="0.2"/>
    <row r="53039" ht="12.75" hidden="1" customHeight="1" x14ac:dyDescent="0.2"/>
    <row r="53040" ht="12.75" hidden="1" customHeight="1" x14ac:dyDescent="0.2"/>
    <row r="53041" ht="12.75" hidden="1" customHeight="1" x14ac:dyDescent="0.2"/>
    <row r="53042" ht="12.75" hidden="1" customHeight="1" x14ac:dyDescent="0.2"/>
    <row r="53043" ht="12.75" hidden="1" customHeight="1" x14ac:dyDescent="0.2"/>
    <row r="53044" ht="12.75" hidden="1" customHeight="1" x14ac:dyDescent="0.2"/>
    <row r="53045" ht="12.75" hidden="1" customHeight="1" x14ac:dyDescent="0.2"/>
    <row r="53046" ht="12.75" hidden="1" customHeight="1" x14ac:dyDescent="0.2"/>
    <row r="53047" ht="12.75" hidden="1" customHeight="1" x14ac:dyDescent="0.2"/>
    <row r="53048" ht="12.75" hidden="1" customHeight="1" x14ac:dyDescent="0.2"/>
    <row r="53049" ht="12.75" hidden="1" customHeight="1" x14ac:dyDescent="0.2"/>
    <row r="53050" ht="12.75" hidden="1" customHeight="1" x14ac:dyDescent="0.2"/>
    <row r="53051" ht="12.75" hidden="1" customHeight="1" x14ac:dyDescent="0.2"/>
    <row r="53052" ht="12.75" hidden="1" customHeight="1" x14ac:dyDescent="0.2"/>
    <row r="53053" ht="12.75" hidden="1" customHeight="1" x14ac:dyDescent="0.2"/>
    <row r="53054" ht="12.75" hidden="1" customHeight="1" x14ac:dyDescent="0.2"/>
    <row r="53055" ht="12.75" hidden="1" customHeight="1" x14ac:dyDescent="0.2"/>
    <row r="53056" ht="12.75" hidden="1" customHeight="1" x14ac:dyDescent="0.2"/>
    <row r="53057" ht="12.75" hidden="1" customHeight="1" x14ac:dyDescent="0.2"/>
    <row r="53058" ht="12.75" hidden="1" customHeight="1" x14ac:dyDescent="0.2"/>
    <row r="53059" ht="12.75" hidden="1" customHeight="1" x14ac:dyDescent="0.2"/>
    <row r="53060" ht="12.75" hidden="1" customHeight="1" x14ac:dyDescent="0.2"/>
    <row r="53061" ht="12.75" hidden="1" customHeight="1" x14ac:dyDescent="0.2"/>
    <row r="53062" ht="12.75" hidden="1" customHeight="1" x14ac:dyDescent="0.2"/>
    <row r="53063" ht="12.75" hidden="1" customHeight="1" x14ac:dyDescent="0.2"/>
    <row r="53064" ht="12.75" hidden="1" customHeight="1" x14ac:dyDescent="0.2"/>
    <row r="53065" ht="12.75" hidden="1" customHeight="1" x14ac:dyDescent="0.2"/>
    <row r="53066" ht="12.75" hidden="1" customHeight="1" x14ac:dyDescent="0.2"/>
    <row r="53067" ht="12.75" hidden="1" customHeight="1" x14ac:dyDescent="0.2"/>
    <row r="53068" ht="12.75" hidden="1" customHeight="1" x14ac:dyDescent="0.2"/>
    <row r="53069" ht="12.75" hidden="1" customHeight="1" x14ac:dyDescent="0.2"/>
    <row r="53070" ht="12.75" hidden="1" customHeight="1" x14ac:dyDescent="0.2"/>
    <row r="53071" ht="12.75" hidden="1" customHeight="1" x14ac:dyDescent="0.2"/>
    <row r="53072" ht="12.75" hidden="1" customHeight="1" x14ac:dyDescent="0.2"/>
    <row r="53073" ht="12.75" hidden="1" customHeight="1" x14ac:dyDescent="0.2"/>
    <row r="53074" ht="12.75" hidden="1" customHeight="1" x14ac:dyDescent="0.2"/>
    <row r="53075" ht="12.75" hidden="1" customHeight="1" x14ac:dyDescent="0.2"/>
    <row r="53076" ht="12.75" hidden="1" customHeight="1" x14ac:dyDescent="0.2"/>
    <row r="53077" ht="12.75" hidden="1" customHeight="1" x14ac:dyDescent="0.2"/>
    <row r="53078" ht="12.75" hidden="1" customHeight="1" x14ac:dyDescent="0.2"/>
    <row r="53079" ht="12.75" hidden="1" customHeight="1" x14ac:dyDescent="0.2"/>
    <row r="53080" ht="12.75" hidden="1" customHeight="1" x14ac:dyDescent="0.2"/>
    <row r="53081" ht="12.75" hidden="1" customHeight="1" x14ac:dyDescent="0.2"/>
    <row r="53082" ht="12.75" hidden="1" customHeight="1" x14ac:dyDescent="0.2"/>
    <row r="53083" ht="12.75" hidden="1" customHeight="1" x14ac:dyDescent="0.2"/>
    <row r="53084" ht="12.75" hidden="1" customHeight="1" x14ac:dyDescent="0.2"/>
    <row r="53085" ht="12.75" hidden="1" customHeight="1" x14ac:dyDescent="0.2"/>
    <row r="53086" ht="12.75" hidden="1" customHeight="1" x14ac:dyDescent="0.2"/>
    <row r="53087" ht="12.75" hidden="1" customHeight="1" x14ac:dyDescent="0.2"/>
    <row r="53088" ht="12.75" hidden="1" customHeight="1" x14ac:dyDescent="0.2"/>
    <row r="53089" ht="12.75" hidden="1" customHeight="1" x14ac:dyDescent="0.2"/>
    <row r="53090" ht="12.75" hidden="1" customHeight="1" x14ac:dyDescent="0.2"/>
    <row r="53091" ht="12.75" hidden="1" customHeight="1" x14ac:dyDescent="0.2"/>
    <row r="53092" ht="12.75" hidden="1" customHeight="1" x14ac:dyDescent="0.2"/>
    <row r="53093" ht="12.75" hidden="1" customHeight="1" x14ac:dyDescent="0.2"/>
    <row r="53094" ht="12.75" hidden="1" customHeight="1" x14ac:dyDescent="0.2"/>
    <row r="53095" ht="12.75" hidden="1" customHeight="1" x14ac:dyDescent="0.2"/>
    <row r="53096" ht="12.75" hidden="1" customHeight="1" x14ac:dyDescent="0.2"/>
    <row r="53097" ht="12.75" hidden="1" customHeight="1" x14ac:dyDescent="0.2"/>
    <row r="53098" ht="12.75" hidden="1" customHeight="1" x14ac:dyDescent="0.2"/>
    <row r="53099" ht="12.75" hidden="1" customHeight="1" x14ac:dyDescent="0.2"/>
    <row r="53100" ht="12.75" hidden="1" customHeight="1" x14ac:dyDescent="0.2"/>
    <row r="53101" ht="12.75" hidden="1" customHeight="1" x14ac:dyDescent="0.2"/>
    <row r="53102" ht="12.75" hidden="1" customHeight="1" x14ac:dyDescent="0.2"/>
    <row r="53103" ht="12.75" hidden="1" customHeight="1" x14ac:dyDescent="0.2"/>
    <row r="53104" ht="12.75" hidden="1" customHeight="1" x14ac:dyDescent="0.2"/>
    <row r="53105" ht="12.75" hidden="1" customHeight="1" x14ac:dyDescent="0.2"/>
    <row r="53106" ht="12.75" hidden="1" customHeight="1" x14ac:dyDescent="0.2"/>
    <row r="53107" ht="12.75" hidden="1" customHeight="1" x14ac:dyDescent="0.2"/>
    <row r="53108" ht="12.75" hidden="1" customHeight="1" x14ac:dyDescent="0.2"/>
    <row r="53109" ht="12.75" hidden="1" customHeight="1" x14ac:dyDescent="0.2"/>
    <row r="53110" ht="12.75" hidden="1" customHeight="1" x14ac:dyDescent="0.2"/>
    <row r="53111" ht="12.75" hidden="1" customHeight="1" x14ac:dyDescent="0.2"/>
    <row r="53112" ht="12.75" hidden="1" customHeight="1" x14ac:dyDescent="0.2"/>
    <row r="53113" ht="12.75" hidden="1" customHeight="1" x14ac:dyDescent="0.2"/>
    <row r="53114" ht="12.75" hidden="1" customHeight="1" x14ac:dyDescent="0.2"/>
    <row r="53115" ht="12.75" hidden="1" customHeight="1" x14ac:dyDescent="0.2"/>
    <row r="53116" ht="12.75" hidden="1" customHeight="1" x14ac:dyDescent="0.2"/>
    <row r="53117" ht="12.75" hidden="1" customHeight="1" x14ac:dyDescent="0.2"/>
    <row r="53118" ht="12.75" hidden="1" customHeight="1" x14ac:dyDescent="0.2"/>
    <row r="53119" ht="12.75" hidden="1" customHeight="1" x14ac:dyDescent="0.2"/>
    <row r="53120" ht="12.75" hidden="1" customHeight="1" x14ac:dyDescent="0.2"/>
    <row r="53121" ht="12.75" hidden="1" customHeight="1" x14ac:dyDescent="0.2"/>
    <row r="53122" ht="12.75" hidden="1" customHeight="1" x14ac:dyDescent="0.2"/>
    <row r="53123" ht="12.75" hidden="1" customHeight="1" x14ac:dyDescent="0.2"/>
    <row r="53124" ht="12.75" hidden="1" customHeight="1" x14ac:dyDescent="0.2"/>
    <row r="53125" ht="12.75" hidden="1" customHeight="1" x14ac:dyDescent="0.2"/>
    <row r="53126" ht="12.75" hidden="1" customHeight="1" x14ac:dyDescent="0.2"/>
    <row r="53127" ht="12.75" hidden="1" customHeight="1" x14ac:dyDescent="0.2"/>
    <row r="53128" ht="12.75" hidden="1" customHeight="1" x14ac:dyDescent="0.2"/>
    <row r="53129" ht="12.75" hidden="1" customHeight="1" x14ac:dyDescent="0.2"/>
    <row r="53130" ht="12.75" hidden="1" customHeight="1" x14ac:dyDescent="0.2"/>
    <row r="53131" ht="12.75" hidden="1" customHeight="1" x14ac:dyDescent="0.2"/>
    <row r="53132" ht="12.75" hidden="1" customHeight="1" x14ac:dyDescent="0.2"/>
    <row r="53133" ht="12.75" hidden="1" customHeight="1" x14ac:dyDescent="0.2"/>
    <row r="53134" ht="12.75" hidden="1" customHeight="1" x14ac:dyDescent="0.2"/>
    <row r="53135" ht="12.75" hidden="1" customHeight="1" x14ac:dyDescent="0.2"/>
    <row r="53136" ht="12.75" hidden="1" customHeight="1" x14ac:dyDescent="0.2"/>
    <row r="53137" ht="12.75" hidden="1" customHeight="1" x14ac:dyDescent="0.2"/>
    <row r="53138" ht="12.75" hidden="1" customHeight="1" x14ac:dyDescent="0.2"/>
    <row r="53139" ht="12.75" hidden="1" customHeight="1" x14ac:dyDescent="0.2"/>
    <row r="53140" ht="12.75" hidden="1" customHeight="1" x14ac:dyDescent="0.2"/>
    <row r="53141" ht="12.75" hidden="1" customHeight="1" x14ac:dyDescent="0.2"/>
    <row r="53142" ht="12.75" hidden="1" customHeight="1" x14ac:dyDescent="0.2"/>
    <row r="53143" ht="12.75" hidden="1" customHeight="1" x14ac:dyDescent="0.2"/>
    <row r="53144" ht="12.75" hidden="1" customHeight="1" x14ac:dyDescent="0.2"/>
    <row r="53145" ht="12.75" hidden="1" customHeight="1" x14ac:dyDescent="0.2"/>
    <row r="53146" ht="12.75" hidden="1" customHeight="1" x14ac:dyDescent="0.2"/>
    <row r="53147" ht="12.75" hidden="1" customHeight="1" x14ac:dyDescent="0.2"/>
    <row r="53148" ht="12.75" hidden="1" customHeight="1" x14ac:dyDescent="0.2"/>
    <row r="53149" ht="12.75" hidden="1" customHeight="1" x14ac:dyDescent="0.2"/>
    <row r="53150" ht="12.75" hidden="1" customHeight="1" x14ac:dyDescent="0.2"/>
    <row r="53151" ht="12.75" hidden="1" customHeight="1" x14ac:dyDescent="0.2"/>
    <row r="53152" ht="12.75" hidden="1" customHeight="1" x14ac:dyDescent="0.2"/>
    <row r="53153" ht="12.75" hidden="1" customHeight="1" x14ac:dyDescent="0.2"/>
    <row r="53154" ht="12.75" hidden="1" customHeight="1" x14ac:dyDescent="0.2"/>
    <row r="53155" ht="12.75" hidden="1" customHeight="1" x14ac:dyDescent="0.2"/>
    <row r="53156" ht="12.75" hidden="1" customHeight="1" x14ac:dyDescent="0.2"/>
    <row r="53157" ht="12.75" hidden="1" customHeight="1" x14ac:dyDescent="0.2"/>
    <row r="53158" ht="12.75" hidden="1" customHeight="1" x14ac:dyDescent="0.2"/>
    <row r="53159" ht="12.75" hidden="1" customHeight="1" x14ac:dyDescent="0.2"/>
    <row r="53160" ht="12.75" hidden="1" customHeight="1" x14ac:dyDescent="0.2"/>
    <row r="53161" ht="12.75" hidden="1" customHeight="1" x14ac:dyDescent="0.2"/>
    <row r="53162" ht="12.75" hidden="1" customHeight="1" x14ac:dyDescent="0.2"/>
    <row r="53163" ht="12.75" hidden="1" customHeight="1" x14ac:dyDescent="0.2"/>
    <row r="53164" ht="12.75" hidden="1" customHeight="1" x14ac:dyDescent="0.2"/>
    <row r="53165" ht="12.75" hidden="1" customHeight="1" x14ac:dyDescent="0.2"/>
    <row r="53166" ht="12.75" hidden="1" customHeight="1" x14ac:dyDescent="0.2"/>
    <row r="53167" ht="12.75" hidden="1" customHeight="1" x14ac:dyDescent="0.2"/>
    <row r="53168" ht="12.75" hidden="1" customHeight="1" x14ac:dyDescent="0.2"/>
    <row r="53169" ht="12.75" hidden="1" customHeight="1" x14ac:dyDescent="0.2"/>
    <row r="53170" ht="12.75" hidden="1" customHeight="1" x14ac:dyDescent="0.2"/>
    <row r="53171" ht="12.75" hidden="1" customHeight="1" x14ac:dyDescent="0.2"/>
    <row r="53172" ht="12.75" hidden="1" customHeight="1" x14ac:dyDescent="0.2"/>
    <row r="53173" ht="12.75" hidden="1" customHeight="1" x14ac:dyDescent="0.2"/>
    <row r="53174" ht="12.75" hidden="1" customHeight="1" x14ac:dyDescent="0.2"/>
    <row r="53175" ht="12.75" hidden="1" customHeight="1" x14ac:dyDescent="0.2"/>
    <row r="53176" ht="12.75" hidden="1" customHeight="1" x14ac:dyDescent="0.2"/>
    <row r="53177" ht="12.75" hidden="1" customHeight="1" x14ac:dyDescent="0.2"/>
    <row r="53178" ht="12.75" hidden="1" customHeight="1" x14ac:dyDescent="0.2"/>
    <row r="53179" ht="12.75" hidden="1" customHeight="1" x14ac:dyDescent="0.2"/>
    <row r="53180" ht="12.75" hidden="1" customHeight="1" x14ac:dyDescent="0.2"/>
    <row r="53181" ht="12.75" hidden="1" customHeight="1" x14ac:dyDescent="0.2"/>
    <row r="53182" ht="12.75" hidden="1" customHeight="1" x14ac:dyDescent="0.2"/>
    <row r="53183" ht="12.75" hidden="1" customHeight="1" x14ac:dyDescent="0.2"/>
    <row r="53184" ht="12.75" hidden="1" customHeight="1" x14ac:dyDescent="0.2"/>
    <row r="53185" ht="12.75" hidden="1" customHeight="1" x14ac:dyDescent="0.2"/>
    <row r="53186" ht="12.75" hidden="1" customHeight="1" x14ac:dyDescent="0.2"/>
    <row r="53187" ht="12.75" hidden="1" customHeight="1" x14ac:dyDescent="0.2"/>
    <row r="53188" ht="12.75" hidden="1" customHeight="1" x14ac:dyDescent="0.2"/>
    <row r="53189" ht="12.75" hidden="1" customHeight="1" x14ac:dyDescent="0.2"/>
    <row r="53190" ht="12.75" hidden="1" customHeight="1" x14ac:dyDescent="0.2"/>
    <row r="53191" ht="12.75" hidden="1" customHeight="1" x14ac:dyDescent="0.2"/>
    <row r="53192" ht="12.75" hidden="1" customHeight="1" x14ac:dyDescent="0.2"/>
    <row r="53193" ht="12.75" hidden="1" customHeight="1" x14ac:dyDescent="0.2"/>
    <row r="53194" ht="12.75" hidden="1" customHeight="1" x14ac:dyDescent="0.2"/>
    <row r="53195" ht="12.75" hidden="1" customHeight="1" x14ac:dyDescent="0.2"/>
    <row r="53196" ht="12.75" hidden="1" customHeight="1" x14ac:dyDescent="0.2"/>
    <row r="53197" ht="12.75" hidden="1" customHeight="1" x14ac:dyDescent="0.2"/>
    <row r="53198" ht="12.75" hidden="1" customHeight="1" x14ac:dyDescent="0.2"/>
    <row r="53199" ht="12.75" hidden="1" customHeight="1" x14ac:dyDescent="0.2"/>
    <row r="53200" ht="12.75" hidden="1" customHeight="1" x14ac:dyDescent="0.2"/>
    <row r="53201" ht="12.75" hidden="1" customHeight="1" x14ac:dyDescent="0.2"/>
    <row r="53202" ht="12.75" hidden="1" customHeight="1" x14ac:dyDescent="0.2"/>
    <row r="53203" ht="12.75" hidden="1" customHeight="1" x14ac:dyDescent="0.2"/>
    <row r="53204" ht="12.75" hidden="1" customHeight="1" x14ac:dyDescent="0.2"/>
    <row r="53205" ht="12.75" hidden="1" customHeight="1" x14ac:dyDescent="0.2"/>
    <row r="53206" ht="12.75" hidden="1" customHeight="1" x14ac:dyDescent="0.2"/>
    <row r="53207" ht="12.75" hidden="1" customHeight="1" x14ac:dyDescent="0.2"/>
    <row r="53208" ht="12.75" hidden="1" customHeight="1" x14ac:dyDescent="0.2"/>
    <row r="53209" ht="12.75" hidden="1" customHeight="1" x14ac:dyDescent="0.2"/>
    <row r="53210" ht="12.75" hidden="1" customHeight="1" x14ac:dyDescent="0.2"/>
    <row r="53211" ht="12.75" hidden="1" customHeight="1" x14ac:dyDescent="0.2"/>
    <row r="53212" ht="12.75" hidden="1" customHeight="1" x14ac:dyDescent="0.2"/>
    <row r="53213" ht="12.75" hidden="1" customHeight="1" x14ac:dyDescent="0.2"/>
    <row r="53214" ht="12.75" hidden="1" customHeight="1" x14ac:dyDescent="0.2"/>
    <row r="53215" ht="12.75" hidden="1" customHeight="1" x14ac:dyDescent="0.2"/>
    <row r="53216" ht="12.75" hidden="1" customHeight="1" x14ac:dyDescent="0.2"/>
    <row r="53217" ht="12.75" hidden="1" customHeight="1" x14ac:dyDescent="0.2"/>
    <row r="53218" ht="12.75" hidden="1" customHeight="1" x14ac:dyDescent="0.2"/>
    <row r="53219" ht="12.75" hidden="1" customHeight="1" x14ac:dyDescent="0.2"/>
    <row r="53220" ht="12.75" hidden="1" customHeight="1" x14ac:dyDescent="0.2"/>
    <row r="53221" ht="12.75" hidden="1" customHeight="1" x14ac:dyDescent="0.2"/>
    <row r="53222" ht="12.75" hidden="1" customHeight="1" x14ac:dyDescent="0.2"/>
    <row r="53223" ht="12.75" hidden="1" customHeight="1" x14ac:dyDescent="0.2"/>
    <row r="53224" ht="12.75" hidden="1" customHeight="1" x14ac:dyDescent="0.2"/>
    <row r="53225" ht="12.75" hidden="1" customHeight="1" x14ac:dyDescent="0.2"/>
    <row r="53226" ht="12.75" hidden="1" customHeight="1" x14ac:dyDescent="0.2"/>
    <row r="53227" ht="12.75" hidden="1" customHeight="1" x14ac:dyDescent="0.2"/>
    <row r="53228" ht="12.75" hidden="1" customHeight="1" x14ac:dyDescent="0.2"/>
    <row r="53229" ht="12.75" hidden="1" customHeight="1" x14ac:dyDescent="0.2"/>
    <row r="53230" ht="12.75" hidden="1" customHeight="1" x14ac:dyDescent="0.2"/>
    <row r="53231" ht="12.75" hidden="1" customHeight="1" x14ac:dyDescent="0.2"/>
    <row r="53232" ht="12.75" hidden="1" customHeight="1" x14ac:dyDescent="0.2"/>
    <row r="53233" ht="12.75" hidden="1" customHeight="1" x14ac:dyDescent="0.2"/>
    <row r="53234" ht="12.75" hidden="1" customHeight="1" x14ac:dyDescent="0.2"/>
    <row r="53235" ht="12.75" hidden="1" customHeight="1" x14ac:dyDescent="0.2"/>
    <row r="53236" ht="12.75" hidden="1" customHeight="1" x14ac:dyDescent="0.2"/>
    <row r="53237" ht="12.75" hidden="1" customHeight="1" x14ac:dyDescent="0.2"/>
    <row r="53238" ht="12.75" hidden="1" customHeight="1" x14ac:dyDescent="0.2"/>
    <row r="53239" ht="12.75" hidden="1" customHeight="1" x14ac:dyDescent="0.2"/>
    <row r="53240" ht="12.75" hidden="1" customHeight="1" x14ac:dyDescent="0.2"/>
    <row r="53241" ht="12.75" hidden="1" customHeight="1" x14ac:dyDescent="0.2"/>
    <row r="53242" ht="12.75" hidden="1" customHeight="1" x14ac:dyDescent="0.2"/>
    <row r="53243" ht="12.75" hidden="1" customHeight="1" x14ac:dyDescent="0.2"/>
    <row r="53244" ht="12.75" hidden="1" customHeight="1" x14ac:dyDescent="0.2"/>
    <row r="53245" ht="12.75" hidden="1" customHeight="1" x14ac:dyDescent="0.2"/>
    <row r="53246" ht="12.75" hidden="1" customHeight="1" x14ac:dyDescent="0.2"/>
    <row r="53247" ht="12.75" hidden="1" customHeight="1" x14ac:dyDescent="0.2"/>
    <row r="53248" ht="12.75" hidden="1" customHeight="1" x14ac:dyDescent="0.2"/>
    <row r="53249" ht="12.75" hidden="1" customHeight="1" x14ac:dyDescent="0.2"/>
    <row r="53250" ht="12.75" hidden="1" customHeight="1" x14ac:dyDescent="0.2"/>
    <row r="53251" ht="12.75" hidden="1" customHeight="1" x14ac:dyDescent="0.2"/>
    <row r="53252" ht="12.75" hidden="1" customHeight="1" x14ac:dyDescent="0.2"/>
    <row r="53253" ht="12.75" hidden="1" customHeight="1" x14ac:dyDescent="0.2"/>
    <row r="53254" ht="12.75" hidden="1" customHeight="1" x14ac:dyDescent="0.2"/>
    <row r="53255" ht="12.75" hidden="1" customHeight="1" x14ac:dyDescent="0.2"/>
    <row r="53256" ht="12.75" hidden="1" customHeight="1" x14ac:dyDescent="0.2"/>
    <row r="53257" ht="12.75" hidden="1" customHeight="1" x14ac:dyDescent="0.2"/>
    <row r="53258" ht="12.75" hidden="1" customHeight="1" x14ac:dyDescent="0.2"/>
    <row r="53259" ht="12.75" hidden="1" customHeight="1" x14ac:dyDescent="0.2"/>
    <row r="53260" ht="12.75" hidden="1" customHeight="1" x14ac:dyDescent="0.2"/>
    <row r="53261" ht="12.75" hidden="1" customHeight="1" x14ac:dyDescent="0.2"/>
    <row r="53262" ht="12.75" hidden="1" customHeight="1" x14ac:dyDescent="0.2"/>
    <row r="53263" ht="12.75" hidden="1" customHeight="1" x14ac:dyDescent="0.2"/>
    <row r="53264" ht="12.75" hidden="1" customHeight="1" x14ac:dyDescent="0.2"/>
    <row r="53265" ht="12.75" hidden="1" customHeight="1" x14ac:dyDescent="0.2"/>
    <row r="53266" ht="12.75" hidden="1" customHeight="1" x14ac:dyDescent="0.2"/>
    <row r="53267" ht="12.75" hidden="1" customHeight="1" x14ac:dyDescent="0.2"/>
    <row r="53268" ht="12.75" hidden="1" customHeight="1" x14ac:dyDescent="0.2"/>
    <row r="53269" ht="12.75" hidden="1" customHeight="1" x14ac:dyDescent="0.2"/>
    <row r="53270" ht="12.75" hidden="1" customHeight="1" x14ac:dyDescent="0.2"/>
    <row r="53271" ht="12.75" hidden="1" customHeight="1" x14ac:dyDescent="0.2"/>
    <row r="53272" ht="12.75" hidden="1" customHeight="1" x14ac:dyDescent="0.2"/>
    <row r="53273" ht="12.75" hidden="1" customHeight="1" x14ac:dyDescent="0.2"/>
    <row r="53274" ht="12.75" hidden="1" customHeight="1" x14ac:dyDescent="0.2"/>
    <row r="53275" ht="12.75" hidden="1" customHeight="1" x14ac:dyDescent="0.2"/>
    <row r="53276" ht="12.75" hidden="1" customHeight="1" x14ac:dyDescent="0.2"/>
    <row r="53277" ht="12.75" hidden="1" customHeight="1" x14ac:dyDescent="0.2"/>
    <row r="53278" ht="12.75" hidden="1" customHeight="1" x14ac:dyDescent="0.2"/>
    <row r="53279" ht="12.75" hidden="1" customHeight="1" x14ac:dyDescent="0.2"/>
    <row r="53280" ht="12.75" hidden="1" customHeight="1" x14ac:dyDescent="0.2"/>
    <row r="53281" ht="12.75" hidden="1" customHeight="1" x14ac:dyDescent="0.2"/>
    <row r="53282" ht="12.75" hidden="1" customHeight="1" x14ac:dyDescent="0.2"/>
    <row r="53283" ht="12.75" hidden="1" customHeight="1" x14ac:dyDescent="0.2"/>
    <row r="53284" ht="12.75" hidden="1" customHeight="1" x14ac:dyDescent="0.2"/>
    <row r="53285" ht="12.75" hidden="1" customHeight="1" x14ac:dyDescent="0.2"/>
    <row r="53286" ht="12.75" hidden="1" customHeight="1" x14ac:dyDescent="0.2"/>
    <row r="53287" ht="12.75" hidden="1" customHeight="1" x14ac:dyDescent="0.2"/>
    <row r="53288" ht="12.75" hidden="1" customHeight="1" x14ac:dyDescent="0.2"/>
    <row r="53289" ht="12.75" hidden="1" customHeight="1" x14ac:dyDescent="0.2"/>
    <row r="53290" ht="12.75" hidden="1" customHeight="1" x14ac:dyDescent="0.2"/>
    <row r="53291" ht="12.75" hidden="1" customHeight="1" x14ac:dyDescent="0.2"/>
    <row r="53292" ht="12.75" hidden="1" customHeight="1" x14ac:dyDescent="0.2"/>
    <row r="53293" ht="12.75" hidden="1" customHeight="1" x14ac:dyDescent="0.2"/>
    <row r="53294" ht="12.75" hidden="1" customHeight="1" x14ac:dyDescent="0.2"/>
    <row r="53295" ht="12.75" hidden="1" customHeight="1" x14ac:dyDescent="0.2"/>
    <row r="53296" ht="12.75" hidden="1" customHeight="1" x14ac:dyDescent="0.2"/>
    <row r="53297" ht="12.75" hidden="1" customHeight="1" x14ac:dyDescent="0.2"/>
    <row r="53298" ht="12.75" hidden="1" customHeight="1" x14ac:dyDescent="0.2"/>
    <row r="53299" ht="12.75" hidden="1" customHeight="1" x14ac:dyDescent="0.2"/>
    <row r="53300" ht="12.75" hidden="1" customHeight="1" x14ac:dyDescent="0.2"/>
    <row r="53301" ht="12.75" hidden="1" customHeight="1" x14ac:dyDescent="0.2"/>
    <row r="53302" ht="12.75" hidden="1" customHeight="1" x14ac:dyDescent="0.2"/>
    <row r="53303" ht="12.75" hidden="1" customHeight="1" x14ac:dyDescent="0.2"/>
    <row r="53304" ht="12.75" hidden="1" customHeight="1" x14ac:dyDescent="0.2"/>
    <row r="53305" ht="12.75" hidden="1" customHeight="1" x14ac:dyDescent="0.2"/>
    <row r="53306" ht="12.75" hidden="1" customHeight="1" x14ac:dyDescent="0.2"/>
    <row r="53307" ht="12.75" hidden="1" customHeight="1" x14ac:dyDescent="0.2"/>
    <row r="53308" ht="12.75" hidden="1" customHeight="1" x14ac:dyDescent="0.2"/>
    <row r="53309" ht="12.75" hidden="1" customHeight="1" x14ac:dyDescent="0.2"/>
    <row r="53310" ht="12.75" hidden="1" customHeight="1" x14ac:dyDescent="0.2"/>
    <row r="53311" ht="12.75" hidden="1" customHeight="1" x14ac:dyDescent="0.2"/>
    <row r="53312" ht="12.75" hidden="1" customHeight="1" x14ac:dyDescent="0.2"/>
    <row r="53313" ht="12.75" hidden="1" customHeight="1" x14ac:dyDescent="0.2"/>
    <row r="53314" ht="12.75" hidden="1" customHeight="1" x14ac:dyDescent="0.2"/>
    <row r="53315" ht="12.75" hidden="1" customHeight="1" x14ac:dyDescent="0.2"/>
    <row r="53316" ht="12.75" hidden="1" customHeight="1" x14ac:dyDescent="0.2"/>
    <row r="53317" ht="12.75" hidden="1" customHeight="1" x14ac:dyDescent="0.2"/>
    <row r="53318" ht="12.75" hidden="1" customHeight="1" x14ac:dyDescent="0.2"/>
    <row r="53319" ht="12.75" hidden="1" customHeight="1" x14ac:dyDescent="0.2"/>
    <row r="53320" ht="12.75" hidden="1" customHeight="1" x14ac:dyDescent="0.2"/>
    <row r="53321" ht="12.75" hidden="1" customHeight="1" x14ac:dyDescent="0.2"/>
    <row r="53322" ht="12.75" hidden="1" customHeight="1" x14ac:dyDescent="0.2"/>
    <row r="53323" ht="12.75" hidden="1" customHeight="1" x14ac:dyDescent="0.2"/>
    <row r="53324" ht="12.75" hidden="1" customHeight="1" x14ac:dyDescent="0.2"/>
    <row r="53325" ht="12.75" hidden="1" customHeight="1" x14ac:dyDescent="0.2"/>
    <row r="53326" ht="12.75" hidden="1" customHeight="1" x14ac:dyDescent="0.2"/>
    <row r="53327" ht="12.75" hidden="1" customHeight="1" x14ac:dyDescent="0.2"/>
    <row r="53328" ht="12.75" hidden="1" customHeight="1" x14ac:dyDescent="0.2"/>
    <row r="53329" ht="12.75" hidden="1" customHeight="1" x14ac:dyDescent="0.2"/>
    <row r="53330" ht="12.75" hidden="1" customHeight="1" x14ac:dyDescent="0.2"/>
    <row r="53331" ht="12.75" hidden="1" customHeight="1" x14ac:dyDescent="0.2"/>
    <row r="53332" ht="12.75" hidden="1" customHeight="1" x14ac:dyDescent="0.2"/>
    <row r="53333" ht="12.75" hidden="1" customHeight="1" x14ac:dyDescent="0.2"/>
    <row r="53334" ht="12.75" hidden="1" customHeight="1" x14ac:dyDescent="0.2"/>
    <row r="53335" ht="12.75" hidden="1" customHeight="1" x14ac:dyDescent="0.2"/>
    <row r="53336" ht="12.75" hidden="1" customHeight="1" x14ac:dyDescent="0.2"/>
    <row r="53337" ht="12.75" hidden="1" customHeight="1" x14ac:dyDescent="0.2"/>
    <row r="53338" ht="12.75" hidden="1" customHeight="1" x14ac:dyDescent="0.2"/>
    <row r="53339" ht="12.75" hidden="1" customHeight="1" x14ac:dyDescent="0.2"/>
    <row r="53340" ht="12.75" hidden="1" customHeight="1" x14ac:dyDescent="0.2"/>
    <row r="53341" ht="12.75" hidden="1" customHeight="1" x14ac:dyDescent="0.2"/>
    <row r="53342" ht="12.75" hidden="1" customHeight="1" x14ac:dyDescent="0.2"/>
    <row r="53343" ht="12.75" hidden="1" customHeight="1" x14ac:dyDescent="0.2"/>
    <row r="53344" ht="12.75" hidden="1" customHeight="1" x14ac:dyDescent="0.2"/>
    <row r="53345" ht="12.75" hidden="1" customHeight="1" x14ac:dyDescent="0.2"/>
    <row r="53346" ht="12.75" hidden="1" customHeight="1" x14ac:dyDescent="0.2"/>
    <row r="53347" ht="12.75" hidden="1" customHeight="1" x14ac:dyDescent="0.2"/>
    <row r="53348" ht="12.75" hidden="1" customHeight="1" x14ac:dyDescent="0.2"/>
    <row r="53349" ht="12.75" hidden="1" customHeight="1" x14ac:dyDescent="0.2"/>
    <row r="53350" ht="12.75" hidden="1" customHeight="1" x14ac:dyDescent="0.2"/>
    <row r="53351" ht="12.75" hidden="1" customHeight="1" x14ac:dyDescent="0.2"/>
    <row r="53352" ht="12.75" hidden="1" customHeight="1" x14ac:dyDescent="0.2"/>
    <row r="53353" ht="12.75" hidden="1" customHeight="1" x14ac:dyDescent="0.2"/>
    <row r="53354" ht="12.75" hidden="1" customHeight="1" x14ac:dyDescent="0.2"/>
    <row r="53355" ht="12.75" hidden="1" customHeight="1" x14ac:dyDescent="0.2"/>
    <row r="53356" ht="12.75" hidden="1" customHeight="1" x14ac:dyDescent="0.2"/>
    <row r="53357" ht="12.75" hidden="1" customHeight="1" x14ac:dyDescent="0.2"/>
    <row r="53358" ht="12.75" hidden="1" customHeight="1" x14ac:dyDescent="0.2"/>
    <row r="53359" ht="12.75" hidden="1" customHeight="1" x14ac:dyDescent="0.2"/>
    <row r="53360" ht="12.75" hidden="1" customHeight="1" x14ac:dyDescent="0.2"/>
    <row r="53361" ht="12.75" hidden="1" customHeight="1" x14ac:dyDescent="0.2"/>
    <row r="53362" ht="12.75" hidden="1" customHeight="1" x14ac:dyDescent="0.2"/>
    <row r="53363" ht="12.75" hidden="1" customHeight="1" x14ac:dyDescent="0.2"/>
    <row r="53364" ht="12.75" hidden="1" customHeight="1" x14ac:dyDescent="0.2"/>
    <row r="53365" ht="12.75" hidden="1" customHeight="1" x14ac:dyDescent="0.2"/>
    <row r="53366" ht="12.75" hidden="1" customHeight="1" x14ac:dyDescent="0.2"/>
    <row r="53367" ht="12.75" hidden="1" customHeight="1" x14ac:dyDescent="0.2"/>
    <row r="53368" ht="12.75" hidden="1" customHeight="1" x14ac:dyDescent="0.2"/>
    <row r="53369" ht="12.75" hidden="1" customHeight="1" x14ac:dyDescent="0.2"/>
    <row r="53370" ht="12.75" hidden="1" customHeight="1" x14ac:dyDescent="0.2"/>
    <row r="53371" ht="12.75" hidden="1" customHeight="1" x14ac:dyDescent="0.2"/>
    <row r="53372" ht="12.75" hidden="1" customHeight="1" x14ac:dyDescent="0.2"/>
    <row r="53373" ht="12.75" hidden="1" customHeight="1" x14ac:dyDescent="0.2"/>
    <row r="53374" ht="12.75" hidden="1" customHeight="1" x14ac:dyDescent="0.2"/>
    <row r="53375" ht="12.75" hidden="1" customHeight="1" x14ac:dyDescent="0.2"/>
    <row r="53376" ht="12.75" hidden="1" customHeight="1" x14ac:dyDescent="0.2"/>
    <row r="53377" ht="12.75" hidden="1" customHeight="1" x14ac:dyDescent="0.2"/>
    <row r="53378" ht="12.75" hidden="1" customHeight="1" x14ac:dyDescent="0.2"/>
    <row r="53379" ht="12.75" hidden="1" customHeight="1" x14ac:dyDescent="0.2"/>
    <row r="53380" ht="12.75" hidden="1" customHeight="1" x14ac:dyDescent="0.2"/>
    <row r="53381" ht="12.75" hidden="1" customHeight="1" x14ac:dyDescent="0.2"/>
    <row r="53382" ht="12.75" hidden="1" customHeight="1" x14ac:dyDescent="0.2"/>
    <row r="53383" ht="12.75" hidden="1" customHeight="1" x14ac:dyDescent="0.2"/>
    <row r="53384" ht="12.75" hidden="1" customHeight="1" x14ac:dyDescent="0.2"/>
    <row r="53385" ht="12.75" hidden="1" customHeight="1" x14ac:dyDescent="0.2"/>
    <row r="53386" ht="12.75" hidden="1" customHeight="1" x14ac:dyDescent="0.2"/>
    <row r="53387" ht="12.75" hidden="1" customHeight="1" x14ac:dyDescent="0.2"/>
    <row r="53388" ht="12.75" hidden="1" customHeight="1" x14ac:dyDescent="0.2"/>
    <row r="53389" ht="12.75" hidden="1" customHeight="1" x14ac:dyDescent="0.2"/>
    <row r="53390" ht="12.75" hidden="1" customHeight="1" x14ac:dyDescent="0.2"/>
    <row r="53391" ht="12.75" hidden="1" customHeight="1" x14ac:dyDescent="0.2"/>
    <row r="53392" ht="12.75" hidden="1" customHeight="1" x14ac:dyDescent="0.2"/>
    <row r="53393" ht="12.75" hidden="1" customHeight="1" x14ac:dyDescent="0.2"/>
    <row r="53394" ht="12.75" hidden="1" customHeight="1" x14ac:dyDescent="0.2"/>
    <row r="53395" ht="12.75" hidden="1" customHeight="1" x14ac:dyDescent="0.2"/>
    <row r="53396" ht="12.75" hidden="1" customHeight="1" x14ac:dyDescent="0.2"/>
    <row r="53397" ht="12.75" hidden="1" customHeight="1" x14ac:dyDescent="0.2"/>
    <row r="53398" ht="12.75" hidden="1" customHeight="1" x14ac:dyDescent="0.2"/>
    <row r="53399" ht="12.75" hidden="1" customHeight="1" x14ac:dyDescent="0.2"/>
    <row r="53400" ht="12.75" hidden="1" customHeight="1" x14ac:dyDescent="0.2"/>
    <row r="53401" ht="12.75" hidden="1" customHeight="1" x14ac:dyDescent="0.2"/>
    <row r="53402" ht="12.75" hidden="1" customHeight="1" x14ac:dyDescent="0.2"/>
    <row r="53403" ht="12.75" hidden="1" customHeight="1" x14ac:dyDescent="0.2"/>
    <row r="53404" ht="12.75" hidden="1" customHeight="1" x14ac:dyDescent="0.2"/>
    <row r="53405" ht="12.75" hidden="1" customHeight="1" x14ac:dyDescent="0.2"/>
    <row r="53406" ht="12.75" hidden="1" customHeight="1" x14ac:dyDescent="0.2"/>
    <row r="53407" ht="12.75" hidden="1" customHeight="1" x14ac:dyDescent="0.2"/>
    <row r="53408" ht="12.75" hidden="1" customHeight="1" x14ac:dyDescent="0.2"/>
    <row r="53409" ht="12.75" hidden="1" customHeight="1" x14ac:dyDescent="0.2"/>
    <row r="53410" ht="12.75" hidden="1" customHeight="1" x14ac:dyDescent="0.2"/>
    <row r="53411" ht="12.75" hidden="1" customHeight="1" x14ac:dyDescent="0.2"/>
    <row r="53412" ht="12.75" hidden="1" customHeight="1" x14ac:dyDescent="0.2"/>
    <row r="53413" ht="12.75" hidden="1" customHeight="1" x14ac:dyDescent="0.2"/>
    <row r="53414" ht="12.75" hidden="1" customHeight="1" x14ac:dyDescent="0.2"/>
    <row r="53415" ht="12.75" hidden="1" customHeight="1" x14ac:dyDescent="0.2"/>
    <row r="53416" ht="12.75" hidden="1" customHeight="1" x14ac:dyDescent="0.2"/>
    <row r="53417" ht="12.75" hidden="1" customHeight="1" x14ac:dyDescent="0.2"/>
    <row r="53418" ht="12.75" hidden="1" customHeight="1" x14ac:dyDescent="0.2"/>
    <row r="53419" ht="12.75" hidden="1" customHeight="1" x14ac:dyDescent="0.2"/>
    <row r="53420" ht="12.75" hidden="1" customHeight="1" x14ac:dyDescent="0.2"/>
    <row r="53421" ht="12.75" hidden="1" customHeight="1" x14ac:dyDescent="0.2"/>
    <row r="53422" ht="12.75" hidden="1" customHeight="1" x14ac:dyDescent="0.2"/>
    <row r="53423" ht="12.75" hidden="1" customHeight="1" x14ac:dyDescent="0.2"/>
    <row r="53424" ht="12.75" hidden="1" customHeight="1" x14ac:dyDescent="0.2"/>
    <row r="53425" ht="12.75" hidden="1" customHeight="1" x14ac:dyDescent="0.2"/>
    <row r="53426" ht="12.75" hidden="1" customHeight="1" x14ac:dyDescent="0.2"/>
    <row r="53427" ht="12.75" hidden="1" customHeight="1" x14ac:dyDescent="0.2"/>
    <row r="53428" ht="12.75" hidden="1" customHeight="1" x14ac:dyDescent="0.2"/>
    <row r="53429" ht="12.75" hidden="1" customHeight="1" x14ac:dyDescent="0.2"/>
    <row r="53430" ht="12.75" hidden="1" customHeight="1" x14ac:dyDescent="0.2"/>
    <row r="53431" ht="12.75" hidden="1" customHeight="1" x14ac:dyDescent="0.2"/>
    <row r="53432" ht="12.75" hidden="1" customHeight="1" x14ac:dyDescent="0.2"/>
    <row r="53433" ht="12.75" hidden="1" customHeight="1" x14ac:dyDescent="0.2"/>
    <row r="53434" ht="12.75" hidden="1" customHeight="1" x14ac:dyDescent="0.2"/>
    <row r="53435" ht="12.75" hidden="1" customHeight="1" x14ac:dyDescent="0.2"/>
    <row r="53436" ht="12.75" hidden="1" customHeight="1" x14ac:dyDescent="0.2"/>
    <row r="53437" ht="12.75" hidden="1" customHeight="1" x14ac:dyDescent="0.2"/>
    <row r="53438" ht="12.75" hidden="1" customHeight="1" x14ac:dyDescent="0.2"/>
    <row r="53439" ht="12.75" hidden="1" customHeight="1" x14ac:dyDescent="0.2"/>
    <row r="53440" ht="12.75" hidden="1" customHeight="1" x14ac:dyDescent="0.2"/>
    <row r="53441" ht="12.75" hidden="1" customHeight="1" x14ac:dyDescent="0.2"/>
    <row r="53442" ht="12.75" hidden="1" customHeight="1" x14ac:dyDescent="0.2"/>
    <row r="53443" ht="12.75" hidden="1" customHeight="1" x14ac:dyDescent="0.2"/>
    <row r="53444" ht="12.75" hidden="1" customHeight="1" x14ac:dyDescent="0.2"/>
    <row r="53445" ht="12.75" hidden="1" customHeight="1" x14ac:dyDescent="0.2"/>
    <row r="53446" ht="12.75" hidden="1" customHeight="1" x14ac:dyDescent="0.2"/>
    <row r="53447" ht="12.75" hidden="1" customHeight="1" x14ac:dyDescent="0.2"/>
    <row r="53448" ht="12.75" hidden="1" customHeight="1" x14ac:dyDescent="0.2"/>
    <row r="53449" ht="12.75" hidden="1" customHeight="1" x14ac:dyDescent="0.2"/>
    <row r="53450" ht="12.75" hidden="1" customHeight="1" x14ac:dyDescent="0.2"/>
    <row r="53451" ht="12.75" hidden="1" customHeight="1" x14ac:dyDescent="0.2"/>
    <row r="53452" ht="12.75" hidden="1" customHeight="1" x14ac:dyDescent="0.2"/>
    <row r="53453" ht="12.75" hidden="1" customHeight="1" x14ac:dyDescent="0.2"/>
    <row r="53454" ht="12.75" hidden="1" customHeight="1" x14ac:dyDescent="0.2"/>
    <row r="53455" ht="12.75" hidden="1" customHeight="1" x14ac:dyDescent="0.2"/>
    <row r="53456" ht="12.75" hidden="1" customHeight="1" x14ac:dyDescent="0.2"/>
    <row r="53457" ht="12.75" hidden="1" customHeight="1" x14ac:dyDescent="0.2"/>
    <row r="53458" ht="12.75" hidden="1" customHeight="1" x14ac:dyDescent="0.2"/>
    <row r="53459" ht="12.75" hidden="1" customHeight="1" x14ac:dyDescent="0.2"/>
    <row r="53460" ht="12.75" hidden="1" customHeight="1" x14ac:dyDescent="0.2"/>
    <row r="53461" ht="12.75" hidden="1" customHeight="1" x14ac:dyDescent="0.2"/>
    <row r="53462" ht="12.75" hidden="1" customHeight="1" x14ac:dyDescent="0.2"/>
    <row r="53463" ht="12.75" hidden="1" customHeight="1" x14ac:dyDescent="0.2"/>
    <row r="53464" ht="12.75" hidden="1" customHeight="1" x14ac:dyDescent="0.2"/>
    <row r="53465" ht="12.75" hidden="1" customHeight="1" x14ac:dyDescent="0.2"/>
    <row r="53466" ht="12.75" hidden="1" customHeight="1" x14ac:dyDescent="0.2"/>
    <row r="53467" ht="12.75" hidden="1" customHeight="1" x14ac:dyDescent="0.2"/>
    <row r="53468" ht="12.75" hidden="1" customHeight="1" x14ac:dyDescent="0.2"/>
    <row r="53469" ht="12.75" hidden="1" customHeight="1" x14ac:dyDescent="0.2"/>
    <row r="53470" ht="12.75" hidden="1" customHeight="1" x14ac:dyDescent="0.2"/>
    <row r="53471" ht="12.75" hidden="1" customHeight="1" x14ac:dyDescent="0.2"/>
    <row r="53472" ht="12.75" hidden="1" customHeight="1" x14ac:dyDescent="0.2"/>
    <row r="53473" ht="12.75" hidden="1" customHeight="1" x14ac:dyDescent="0.2"/>
    <row r="53474" ht="12.75" hidden="1" customHeight="1" x14ac:dyDescent="0.2"/>
    <row r="53475" ht="12.75" hidden="1" customHeight="1" x14ac:dyDescent="0.2"/>
    <row r="53476" ht="12.75" hidden="1" customHeight="1" x14ac:dyDescent="0.2"/>
    <row r="53477" ht="12.75" hidden="1" customHeight="1" x14ac:dyDescent="0.2"/>
    <row r="53478" ht="12.75" hidden="1" customHeight="1" x14ac:dyDescent="0.2"/>
    <row r="53479" ht="12.75" hidden="1" customHeight="1" x14ac:dyDescent="0.2"/>
    <row r="53480" ht="12.75" hidden="1" customHeight="1" x14ac:dyDescent="0.2"/>
    <row r="53481" ht="12.75" hidden="1" customHeight="1" x14ac:dyDescent="0.2"/>
    <row r="53482" ht="12.75" hidden="1" customHeight="1" x14ac:dyDescent="0.2"/>
    <row r="53483" ht="12.75" hidden="1" customHeight="1" x14ac:dyDescent="0.2"/>
    <row r="53484" ht="12.75" hidden="1" customHeight="1" x14ac:dyDescent="0.2"/>
    <row r="53485" ht="12.75" hidden="1" customHeight="1" x14ac:dyDescent="0.2"/>
    <row r="53486" ht="12.75" hidden="1" customHeight="1" x14ac:dyDescent="0.2"/>
    <row r="53487" ht="12.75" hidden="1" customHeight="1" x14ac:dyDescent="0.2"/>
    <row r="53488" ht="12.75" hidden="1" customHeight="1" x14ac:dyDescent="0.2"/>
    <row r="53489" ht="12.75" hidden="1" customHeight="1" x14ac:dyDescent="0.2"/>
    <row r="53490" ht="12.75" hidden="1" customHeight="1" x14ac:dyDescent="0.2"/>
    <row r="53491" ht="12.75" hidden="1" customHeight="1" x14ac:dyDescent="0.2"/>
    <row r="53492" ht="12.75" hidden="1" customHeight="1" x14ac:dyDescent="0.2"/>
    <row r="53493" ht="12.75" hidden="1" customHeight="1" x14ac:dyDescent="0.2"/>
    <row r="53494" ht="12.75" hidden="1" customHeight="1" x14ac:dyDescent="0.2"/>
    <row r="53495" ht="12.75" hidden="1" customHeight="1" x14ac:dyDescent="0.2"/>
    <row r="53496" ht="12.75" hidden="1" customHeight="1" x14ac:dyDescent="0.2"/>
    <row r="53497" ht="12.75" hidden="1" customHeight="1" x14ac:dyDescent="0.2"/>
    <row r="53498" ht="12.75" hidden="1" customHeight="1" x14ac:dyDescent="0.2"/>
    <row r="53499" ht="12.75" hidden="1" customHeight="1" x14ac:dyDescent="0.2"/>
    <row r="53500" ht="12.75" hidden="1" customHeight="1" x14ac:dyDescent="0.2"/>
    <row r="53501" ht="12.75" hidden="1" customHeight="1" x14ac:dyDescent="0.2"/>
    <row r="53502" ht="12.75" hidden="1" customHeight="1" x14ac:dyDescent="0.2"/>
    <row r="53503" ht="12.75" hidden="1" customHeight="1" x14ac:dyDescent="0.2"/>
    <row r="53504" ht="12.75" hidden="1" customHeight="1" x14ac:dyDescent="0.2"/>
    <row r="53505" ht="12.75" hidden="1" customHeight="1" x14ac:dyDescent="0.2"/>
    <row r="53506" ht="12.75" hidden="1" customHeight="1" x14ac:dyDescent="0.2"/>
    <row r="53507" ht="12.75" hidden="1" customHeight="1" x14ac:dyDescent="0.2"/>
    <row r="53508" ht="12.75" hidden="1" customHeight="1" x14ac:dyDescent="0.2"/>
    <row r="53509" ht="12.75" hidden="1" customHeight="1" x14ac:dyDescent="0.2"/>
    <row r="53510" ht="12.75" hidden="1" customHeight="1" x14ac:dyDescent="0.2"/>
    <row r="53511" ht="12.75" hidden="1" customHeight="1" x14ac:dyDescent="0.2"/>
    <row r="53512" ht="12.75" hidden="1" customHeight="1" x14ac:dyDescent="0.2"/>
    <row r="53513" ht="12.75" hidden="1" customHeight="1" x14ac:dyDescent="0.2"/>
    <row r="53514" ht="12.75" hidden="1" customHeight="1" x14ac:dyDescent="0.2"/>
    <row r="53515" ht="12.75" hidden="1" customHeight="1" x14ac:dyDescent="0.2"/>
    <row r="53516" ht="12.75" hidden="1" customHeight="1" x14ac:dyDescent="0.2"/>
    <row r="53517" ht="12.75" hidden="1" customHeight="1" x14ac:dyDescent="0.2"/>
    <row r="53518" ht="12.75" hidden="1" customHeight="1" x14ac:dyDescent="0.2"/>
    <row r="53519" ht="12.75" hidden="1" customHeight="1" x14ac:dyDescent="0.2"/>
    <row r="53520" ht="12.75" hidden="1" customHeight="1" x14ac:dyDescent="0.2"/>
    <row r="53521" ht="12.75" hidden="1" customHeight="1" x14ac:dyDescent="0.2"/>
    <row r="53522" ht="12.75" hidden="1" customHeight="1" x14ac:dyDescent="0.2"/>
    <row r="53523" ht="12.75" hidden="1" customHeight="1" x14ac:dyDescent="0.2"/>
    <row r="53524" ht="12.75" hidden="1" customHeight="1" x14ac:dyDescent="0.2"/>
    <row r="53525" ht="12.75" hidden="1" customHeight="1" x14ac:dyDescent="0.2"/>
    <row r="53526" ht="12.75" hidden="1" customHeight="1" x14ac:dyDescent="0.2"/>
    <row r="53527" ht="12.75" hidden="1" customHeight="1" x14ac:dyDescent="0.2"/>
    <row r="53528" ht="12.75" hidden="1" customHeight="1" x14ac:dyDescent="0.2"/>
    <row r="53529" ht="12.75" hidden="1" customHeight="1" x14ac:dyDescent="0.2"/>
    <row r="53530" ht="12.75" hidden="1" customHeight="1" x14ac:dyDescent="0.2"/>
    <row r="53531" ht="12.75" hidden="1" customHeight="1" x14ac:dyDescent="0.2"/>
    <row r="53532" ht="12.75" hidden="1" customHeight="1" x14ac:dyDescent="0.2"/>
    <row r="53533" ht="12.75" hidden="1" customHeight="1" x14ac:dyDescent="0.2"/>
    <row r="53534" ht="12.75" hidden="1" customHeight="1" x14ac:dyDescent="0.2"/>
    <row r="53535" ht="12.75" hidden="1" customHeight="1" x14ac:dyDescent="0.2"/>
    <row r="53536" ht="12.75" hidden="1" customHeight="1" x14ac:dyDescent="0.2"/>
    <row r="53537" ht="12.75" hidden="1" customHeight="1" x14ac:dyDescent="0.2"/>
    <row r="53538" ht="12.75" hidden="1" customHeight="1" x14ac:dyDescent="0.2"/>
    <row r="53539" ht="12.75" hidden="1" customHeight="1" x14ac:dyDescent="0.2"/>
    <row r="53540" ht="12.75" hidden="1" customHeight="1" x14ac:dyDescent="0.2"/>
    <row r="53541" ht="12.75" hidden="1" customHeight="1" x14ac:dyDescent="0.2"/>
    <row r="53542" ht="12.75" hidden="1" customHeight="1" x14ac:dyDescent="0.2"/>
    <row r="53543" ht="12.75" hidden="1" customHeight="1" x14ac:dyDescent="0.2"/>
    <row r="53544" ht="12.75" hidden="1" customHeight="1" x14ac:dyDescent="0.2"/>
    <row r="53545" ht="12.75" hidden="1" customHeight="1" x14ac:dyDescent="0.2"/>
    <row r="53546" ht="12.75" hidden="1" customHeight="1" x14ac:dyDescent="0.2"/>
    <row r="53547" ht="12.75" hidden="1" customHeight="1" x14ac:dyDescent="0.2"/>
    <row r="53548" ht="12.75" hidden="1" customHeight="1" x14ac:dyDescent="0.2"/>
    <row r="53549" ht="12.75" hidden="1" customHeight="1" x14ac:dyDescent="0.2"/>
    <row r="53550" ht="12.75" hidden="1" customHeight="1" x14ac:dyDescent="0.2"/>
    <row r="53551" ht="12.75" hidden="1" customHeight="1" x14ac:dyDescent="0.2"/>
    <row r="53552" ht="12.75" hidden="1" customHeight="1" x14ac:dyDescent="0.2"/>
    <row r="53553" ht="12.75" hidden="1" customHeight="1" x14ac:dyDescent="0.2"/>
    <row r="53554" ht="12.75" hidden="1" customHeight="1" x14ac:dyDescent="0.2"/>
    <row r="53555" ht="12.75" hidden="1" customHeight="1" x14ac:dyDescent="0.2"/>
    <row r="53556" ht="12.75" hidden="1" customHeight="1" x14ac:dyDescent="0.2"/>
    <row r="53557" ht="12.75" hidden="1" customHeight="1" x14ac:dyDescent="0.2"/>
    <row r="53558" ht="12.75" hidden="1" customHeight="1" x14ac:dyDescent="0.2"/>
    <row r="53559" ht="12.75" hidden="1" customHeight="1" x14ac:dyDescent="0.2"/>
    <row r="53560" ht="12.75" hidden="1" customHeight="1" x14ac:dyDescent="0.2"/>
    <row r="53561" ht="12.75" hidden="1" customHeight="1" x14ac:dyDescent="0.2"/>
    <row r="53562" ht="12.75" hidden="1" customHeight="1" x14ac:dyDescent="0.2"/>
    <row r="53563" ht="12.75" hidden="1" customHeight="1" x14ac:dyDescent="0.2"/>
    <row r="53564" ht="12.75" hidden="1" customHeight="1" x14ac:dyDescent="0.2"/>
    <row r="53565" ht="12.75" hidden="1" customHeight="1" x14ac:dyDescent="0.2"/>
    <row r="53566" ht="12.75" hidden="1" customHeight="1" x14ac:dyDescent="0.2"/>
    <row r="53567" ht="12.75" hidden="1" customHeight="1" x14ac:dyDescent="0.2"/>
    <row r="53568" ht="12.75" hidden="1" customHeight="1" x14ac:dyDescent="0.2"/>
    <row r="53569" ht="12.75" hidden="1" customHeight="1" x14ac:dyDescent="0.2"/>
    <row r="53570" ht="12.75" hidden="1" customHeight="1" x14ac:dyDescent="0.2"/>
    <row r="53571" ht="12.75" hidden="1" customHeight="1" x14ac:dyDescent="0.2"/>
    <row r="53572" ht="12.75" hidden="1" customHeight="1" x14ac:dyDescent="0.2"/>
    <row r="53573" ht="12.75" hidden="1" customHeight="1" x14ac:dyDescent="0.2"/>
    <row r="53574" ht="12.75" hidden="1" customHeight="1" x14ac:dyDescent="0.2"/>
    <row r="53575" ht="12.75" hidden="1" customHeight="1" x14ac:dyDescent="0.2"/>
    <row r="53576" ht="12.75" hidden="1" customHeight="1" x14ac:dyDescent="0.2"/>
    <row r="53577" ht="12.75" hidden="1" customHeight="1" x14ac:dyDescent="0.2"/>
    <row r="53578" ht="12.75" hidden="1" customHeight="1" x14ac:dyDescent="0.2"/>
    <row r="53579" ht="12.75" hidden="1" customHeight="1" x14ac:dyDescent="0.2"/>
    <row r="53580" ht="12.75" hidden="1" customHeight="1" x14ac:dyDescent="0.2"/>
    <row r="53581" ht="12.75" hidden="1" customHeight="1" x14ac:dyDescent="0.2"/>
    <row r="53582" ht="12.75" hidden="1" customHeight="1" x14ac:dyDescent="0.2"/>
    <row r="53583" ht="12.75" hidden="1" customHeight="1" x14ac:dyDescent="0.2"/>
    <row r="53584" ht="12.75" hidden="1" customHeight="1" x14ac:dyDescent="0.2"/>
    <row r="53585" ht="12.75" hidden="1" customHeight="1" x14ac:dyDescent="0.2"/>
    <row r="53586" ht="12.75" hidden="1" customHeight="1" x14ac:dyDescent="0.2"/>
    <row r="53587" ht="12.75" hidden="1" customHeight="1" x14ac:dyDescent="0.2"/>
    <row r="53588" ht="12.75" hidden="1" customHeight="1" x14ac:dyDescent="0.2"/>
    <row r="53589" ht="12.75" hidden="1" customHeight="1" x14ac:dyDescent="0.2"/>
    <row r="53590" ht="12.75" hidden="1" customHeight="1" x14ac:dyDescent="0.2"/>
    <row r="53591" ht="12.75" hidden="1" customHeight="1" x14ac:dyDescent="0.2"/>
    <row r="53592" ht="12.75" hidden="1" customHeight="1" x14ac:dyDescent="0.2"/>
    <row r="53593" ht="12.75" hidden="1" customHeight="1" x14ac:dyDescent="0.2"/>
    <row r="53594" ht="12.75" hidden="1" customHeight="1" x14ac:dyDescent="0.2"/>
    <row r="53595" ht="12.75" hidden="1" customHeight="1" x14ac:dyDescent="0.2"/>
    <row r="53596" ht="12.75" hidden="1" customHeight="1" x14ac:dyDescent="0.2"/>
    <row r="53597" ht="12.75" hidden="1" customHeight="1" x14ac:dyDescent="0.2"/>
    <row r="53598" ht="12.75" hidden="1" customHeight="1" x14ac:dyDescent="0.2"/>
    <row r="53599" ht="12.75" hidden="1" customHeight="1" x14ac:dyDescent="0.2"/>
    <row r="53600" ht="12.75" hidden="1" customHeight="1" x14ac:dyDescent="0.2"/>
    <row r="53601" ht="12.75" hidden="1" customHeight="1" x14ac:dyDescent="0.2"/>
    <row r="53602" ht="12.75" hidden="1" customHeight="1" x14ac:dyDescent="0.2"/>
    <row r="53603" ht="12.75" hidden="1" customHeight="1" x14ac:dyDescent="0.2"/>
    <row r="53604" ht="12.75" hidden="1" customHeight="1" x14ac:dyDescent="0.2"/>
    <row r="53605" ht="12.75" hidden="1" customHeight="1" x14ac:dyDescent="0.2"/>
    <row r="53606" ht="12.75" hidden="1" customHeight="1" x14ac:dyDescent="0.2"/>
    <row r="53607" ht="12.75" hidden="1" customHeight="1" x14ac:dyDescent="0.2"/>
    <row r="53608" ht="12.75" hidden="1" customHeight="1" x14ac:dyDescent="0.2"/>
    <row r="53609" ht="12.75" hidden="1" customHeight="1" x14ac:dyDescent="0.2"/>
    <row r="53610" ht="12.75" hidden="1" customHeight="1" x14ac:dyDescent="0.2"/>
    <row r="53611" ht="12.75" hidden="1" customHeight="1" x14ac:dyDescent="0.2"/>
    <row r="53612" ht="12.75" hidden="1" customHeight="1" x14ac:dyDescent="0.2"/>
    <row r="53613" ht="12.75" hidden="1" customHeight="1" x14ac:dyDescent="0.2"/>
    <row r="53614" ht="12.75" hidden="1" customHeight="1" x14ac:dyDescent="0.2"/>
    <row r="53615" ht="12.75" hidden="1" customHeight="1" x14ac:dyDescent="0.2"/>
    <row r="53616" ht="12.75" hidden="1" customHeight="1" x14ac:dyDescent="0.2"/>
    <row r="53617" ht="12.75" hidden="1" customHeight="1" x14ac:dyDescent="0.2"/>
    <row r="53618" ht="12.75" hidden="1" customHeight="1" x14ac:dyDescent="0.2"/>
    <row r="53619" ht="12.75" hidden="1" customHeight="1" x14ac:dyDescent="0.2"/>
    <row r="53620" ht="12.75" hidden="1" customHeight="1" x14ac:dyDescent="0.2"/>
    <row r="53621" ht="12.75" hidden="1" customHeight="1" x14ac:dyDescent="0.2"/>
    <row r="53622" ht="12.75" hidden="1" customHeight="1" x14ac:dyDescent="0.2"/>
    <row r="53623" ht="12.75" hidden="1" customHeight="1" x14ac:dyDescent="0.2"/>
    <row r="53624" ht="12.75" hidden="1" customHeight="1" x14ac:dyDescent="0.2"/>
    <row r="53625" ht="12.75" hidden="1" customHeight="1" x14ac:dyDescent="0.2"/>
    <row r="53626" ht="12.75" hidden="1" customHeight="1" x14ac:dyDescent="0.2"/>
    <row r="53627" ht="12.75" hidden="1" customHeight="1" x14ac:dyDescent="0.2"/>
    <row r="53628" ht="12.75" hidden="1" customHeight="1" x14ac:dyDescent="0.2"/>
    <row r="53629" ht="12.75" hidden="1" customHeight="1" x14ac:dyDescent="0.2"/>
    <row r="53630" ht="12.75" hidden="1" customHeight="1" x14ac:dyDescent="0.2"/>
    <row r="53631" ht="12.75" hidden="1" customHeight="1" x14ac:dyDescent="0.2"/>
    <row r="53632" ht="12.75" hidden="1" customHeight="1" x14ac:dyDescent="0.2"/>
    <row r="53633" ht="12.75" hidden="1" customHeight="1" x14ac:dyDescent="0.2"/>
    <row r="53634" ht="12.75" hidden="1" customHeight="1" x14ac:dyDescent="0.2"/>
    <row r="53635" ht="12.75" hidden="1" customHeight="1" x14ac:dyDescent="0.2"/>
    <row r="53636" ht="12.75" hidden="1" customHeight="1" x14ac:dyDescent="0.2"/>
    <row r="53637" ht="12.75" hidden="1" customHeight="1" x14ac:dyDescent="0.2"/>
    <row r="53638" ht="12.75" hidden="1" customHeight="1" x14ac:dyDescent="0.2"/>
    <row r="53639" ht="12.75" hidden="1" customHeight="1" x14ac:dyDescent="0.2"/>
    <row r="53640" ht="12.75" hidden="1" customHeight="1" x14ac:dyDescent="0.2"/>
    <row r="53641" ht="12.75" hidden="1" customHeight="1" x14ac:dyDescent="0.2"/>
    <row r="53642" ht="12.75" hidden="1" customHeight="1" x14ac:dyDescent="0.2"/>
    <row r="53643" ht="12.75" hidden="1" customHeight="1" x14ac:dyDescent="0.2"/>
    <row r="53644" ht="12.75" hidden="1" customHeight="1" x14ac:dyDescent="0.2"/>
    <row r="53645" ht="12.75" hidden="1" customHeight="1" x14ac:dyDescent="0.2"/>
    <row r="53646" ht="12.75" hidden="1" customHeight="1" x14ac:dyDescent="0.2"/>
    <row r="53647" ht="12.75" hidden="1" customHeight="1" x14ac:dyDescent="0.2"/>
    <row r="53648" ht="12.75" hidden="1" customHeight="1" x14ac:dyDescent="0.2"/>
    <row r="53649" ht="12.75" hidden="1" customHeight="1" x14ac:dyDescent="0.2"/>
    <row r="53650" ht="12.75" hidden="1" customHeight="1" x14ac:dyDescent="0.2"/>
    <row r="53651" ht="12.75" hidden="1" customHeight="1" x14ac:dyDescent="0.2"/>
    <row r="53652" ht="12.75" hidden="1" customHeight="1" x14ac:dyDescent="0.2"/>
    <row r="53653" ht="12.75" hidden="1" customHeight="1" x14ac:dyDescent="0.2"/>
    <row r="53654" ht="12.75" hidden="1" customHeight="1" x14ac:dyDescent="0.2"/>
    <row r="53655" ht="12.75" hidden="1" customHeight="1" x14ac:dyDescent="0.2"/>
    <row r="53656" ht="12.75" hidden="1" customHeight="1" x14ac:dyDescent="0.2"/>
    <row r="53657" ht="12.75" hidden="1" customHeight="1" x14ac:dyDescent="0.2"/>
    <row r="53658" ht="12.75" hidden="1" customHeight="1" x14ac:dyDescent="0.2"/>
    <row r="53659" ht="12.75" hidden="1" customHeight="1" x14ac:dyDescent="0.2"/>
    <row r="53660" ht="12.75" hidden="1" customHeight="1" x14ac:dyDescent="0.2"/>
    <row r="53661" ht="12.75" hidden="1" customHeight="1" x14ac:dyDescent="0.2"/>
    <row r="53662" ht="12.75" hidden="1" customHeight="1" x14ac:dyDescent="0.2"/>
    <row r="53663" ht="12.75" hidden="1" customHeight="1" x14ac:dyDescent="0.2"/>
    <row r="53664" ht="12.75" hidden="1" customHeight="1" x14ac:dyDescent="0.2"/>
    <row r="53665" ht="12.75" hidden="1" customHeight="1" x14ac:dyDescent="0.2"/>
    <row r="53666" ht="12.75" hidden="1" customHeight="1" x14ac:dyDescent="0.2"/>
    <row r="53667" ht="12.75" hidden="1" customHeight="1" x14ac:dyDescent="0.2"/>
    <row r="53668" ht="12.75" hidden="1" customHeight="1" x14ac:dyDescent="0.2"/>
    <row r="53669" ht="12.75" hidden="1" customHeight="1" x14ac:dyDescent="0.2"/>
    <row r="53670" ht="12.75" hidden="1" customHeight="1" x14ac:dyDescent="0.2"/>
    <row r="53671" ht="12.75" hidden="1" customHeight="1" x14ac:dyDescent="0.2"/>
    <row r="53672" ht="12.75" hidden="1" customHeight="1" x14ac:dyDescent="0.2"/>
    <row r="53673" ht="12.75" hidden="1" customHeight="1" x14ac:dyDescent="0.2"/>
    <row r="53674" ht="12.75" hidden="1" customHeight="1" x14ac:dyDescent="0.2"/>
    <row r="53675" ht="12.75" hidden="1" customHeight="1" x14ac:dyDescent="0.2"/>
    <row r="53676" ht="12.75" hidden="1" customHeight="1" x14ac:dyDescent="0.2"/>
    <row r="53677" ht="12.75" hidden="1" customHeight="1" x14ac:dyDescent="0.2"/>
    <row r="53678" ht="12.75" hidden="1" customHeight="1" x14ac:dyDescent="0.2"/>
    <row r="53679" ht="12.75" hidden="1" customHeight="1" x14ac:dyDescent="0.2"/>
    <row r="53680" ht="12.75" hidden="1" customHeight="1" x14ac:dyDescent="0.2"/>
    <row r="53681" ht="12.75" hidden="1" customHeight="1" x14ac:dyDescent="0.2"/>
    <row r="53682" ht="12.75" hidden="1" customHeight="1" x14ac:dyDescent="0.2"/>
    <row r="53683" ht="12.75" hidden="1" customHeight="1" x14ac:dyDescent="0.2"/>
    <row r="53684" ht="12.75" hidden="1" customHeight="1" x14ac:dyDescent="0.2"/>
    <row r="53685" ht="12.75" hidden="1" customHeight="1" x14ac:dyDescent="0.2"/>
    <row r="53686" ht="12.75" hidden="1" customHeight="1" x14ac:dyDescent="0.2"/>
    <row r="53687" ht="12.75" hidden="1" customHeight="1" x14ac:dyDescent="0.2"/>
    <row r="53688" ht="12.75" hidden="1" customHeight="1" x14ac:dyDescent="0.2"/>
    <row r="53689" ht="12.75" hidden="1" customHeight="1" x14ac:dyDescent="0.2"/>
    <row r="53690" ht="12.75" hidden="1" customHeight="1" x14ac:dyDescent="0.2"/>
    <row r="53691" ht="12.75" hidden="1" customHeight="1" x14ac:dyDescent="0.2"/>
    <row r="53692" ht="12.75" hidden="1" customHeight="1" x14ac:dyDescent="0.2"/>
    <row r="53693" ht="12.75" hidden="1" customHeight="1" x14ac:dyDescent="0.2"/>
    <row r="53694" ht="12.75" hidden="1" customHeight="1" x14ac:dyDescent="0.2"/>
    <row r="53695" ht="12.75" hidden="1" customHeight="1" x14ac:dyDescent="0.2"/>
    <row r="53696" ht="12.75" hidden="1" customHeight="1" x14ac:dyDescent="0.2"/>
    <row r="53697" ht="12.75" hidden="1" customHeight="1" x14ac:dyDescent="0.2"/>
    <row r="53698" ht="12.75" hidden="1" customHeight="1" x14ac:dyDescent="0.2"/>
    <row r="53699" ht="12.75" hidden="1" customHeight="1" x14ac:dyDescent="0.2"/>
    <row r="53700" ht="12.75" hidden="1" customHeight="1" x14ac:dyDescent="0.2"/>
    <row r="53701" ht="12.75" hidden="1" customHeight="1" x14ac:dyDescent="0.2"/>
    <row r="53702" ht="12.75" hidden="1" customHeight="1" x14ac:dyDescent="0.2"/>
    <row r="53703" ht="12.75" hidden="1" customHeight="1" x14ac:dyDescent="0.2"/>
    <row r="53704" ht="12.75" hidden="1" customHeight="1" x14ac:dyDescent="0.2"/>
    <row r="53705" ht="12.75" hidden="1" customHeight="1" x14ac:dyDescent="0.2"/>
    <row r="53706" ht="12.75" hidden="1" customHeight="1" x14ac:dyDescent="0.2"/>
    <row r="53707" ht="12.75" hidden="1" customHeight="1" x14ac:dyDescent="0.2"/>
    <row r="53708" ht="12.75" hidden="1" customHeight="1" x14ac:dyDescent="0.2"/>
    <row r="53709" ht="12.75" hidden="1" customHeight="1" x14ac:dyDescent="0.2"/>
    <row r="53710" ht="12.75" hidden="1" customHeight="1" x14ac:dyDescent="0.2"/>
    <row r="53711" ht="12.75" hidden="1" customHeight="1" x14ac:dyDescent="0.2"/>
    <row r="53712" ht="12.75" hidden="1" customHeight="1" x14ac:dyDescent="0.2"/>
    <row r="53713" ht="12.75" hidden="1" customHeight="1" x14ac:dyDescent="0.2"/>
    <row r="53714" ht="12.75" hidden="1" customHeight="1" x14ac:dyDescent="0.2"/>
    <row r="53715" ht="12.75" hidden="1" customHeight="1" x14ac:dyDescent="0.2"/>
    <row r="53716" ht="12.75" hidden="1" customHeight="1" x14ac:dyDescent="0.2"/>
    <row r="53717" ht="12.75" hidden="1" customHeight="1" x14ac:dyDescent="0.2"/>
    <row r="53718" ht="12.75" hidden="1" customHeight="1" x14ac:dyDescent="0.2"/>
    <row r="53719" ht="12.75" hidden="1" customHeight="1" x14ac:dyDescent="0.2"/>
    <row r="53720" ht="12.75" hidden="1" customHeight="1" x14ac:dyDescent="0.2"/>
    <row r="53721" ht="12.75" hidden="1" customHeight="1" x14ac:dyDescent="0.2"/>
    <row r="53722" ht="12.75" hidden="1" customHeight="1" x14ac:dyDescent="0.2"/>
    <row r="53723" ht="12.75" hidden="1" customHeight="1" x14ac:dyDescent="0.2"/>
    <row r="53724" ht="12.75" hidden="1" customHeight="1" x14ac:dyDescent="0.2"/>
    <row r="53725" ht="12.75" hidden="1" customHeight="1" x14ac:dyDescent="0.2"/>
    <row r="53726" ht="12.75" hidden="1" customHeight="1" x14ac:dyDescent="0.2"/>
    <row r="53727" ht="12.75" hidden="1" customHeight="1" x14ac:dyDescent="0.2"/>
    <row r="53728" ht="12.75" hidden="1" customHeight="1" x14ac:dyDescent="0.2"/>
    <row r="53729" ht="12.75" hidden="1" customHeight="1" x14ac:dyDescent="0.2"/>
    <row r="53730" ht="12.75" hidden="1" customHeight="1" x14ac:dyDescent="0.2"/>
    <row r="53731" ht="12.75" hidden="1" customHeight="1" x14ac:dyDescent="0.2"/>
    <row r="53732" ht="12.75" hidden="1" customHeight="1" x14ac:dyDescent="0.2"/>
    <row r="53733" ht="12.75" hidden="1" customHeight="1" x14ac:dyDescent="0.2"/>
    <row r="53734" ht="12.75" hidden="1" customHeight="1" x14ac:dyDescent="0.2"/>
    <row r="53735" ht="12.75" hidden="1" customHeight="1" x14ac:dyDescent="0.2"/>
    <row r="53736" ht="12.75" hidden="1" customHeight="1" x14ac:dyDescent="0.2"/>
    <row r="53737" ht="12.75" hidden="1" customHeight="1" x14ac:dyDescent="0.2"/>
    <row r="53738" ht="12.75" hidden="1" customHeight="1" x14ac:dyDescent="0.2"/>
    <row r="53739" ht="12.75" hidden="1" customHeight="1" x14ac:dyDescent="0.2"/>
    <row r="53740" ht="12.75" hidden="1" customHeight="1" x14ac:dyDescent="0.2"/>
    <row r="53741" ht="12.75" hidden="1" customHeight="1" x14ac:dyDescent="0.2"/>
    <row r="53742" ht="12.75" hidden="1" customHeight="1" x14ac:dyDescent="0.2"/>
    <row r="53743" ht="12.75" hidden="1" customHeight="1" x14ac:dyDescent="0.2"/>
    <row r="53744" ht="12.75" hidden="1" customHeight="1" x14ac:dyDescent="0.2"/>
    <row r="53745" ht="12.75" hidden="1" customHeight="1" x14ac:dyDescent="0.2"/>
    <row r="53746" ht="12.75" hidden="1" customHeight="1" x14ac:dyDescent="0.2"/>
    <row r="53747" ht="12.75" hidden="1" customHeight="1" x14ac:dyDescent="0.2"/>
    <row r="53748" ht="12.75" hidden="1" customHeight="1" x14ac:dyDescent="0.2"/>
    <row r="53749" ht="12.75" hidden="1" customHeight="1" x14ac:dyDescent="0.2"/>
    <row r="53750" ht="12.75" hidden="1" customHeight="1" x14ac:dyDescent="0.2"/>
    <row r="53751" ht="12.75" hidden="1" customHeight="1" x14ac:dyDescent="0.2"/>
    <row r="53752" ht="12.75" hidden="1" customHeight="1" x14ac:dyDescent="0.2"/>
    <row r="53753" ht="12.75" hidden="1" customHeight="1" x14ac:dyDescent="0.2"/>
    <row r="53754" ht="12.75" hidden="1" customHeight="1" x14ac:dyDescent="0.2"/>
    <row r="53755" ht="12.75" hidden="1" customHeight="1" x14ac:dyDescent="0.2"/>
    <row r="53756" ht="12.75" hidden="1" customHeight="1" x14ac:dyDescent="0.2"/>
    <row r="53757" ht="12.75" hidden="1" customHeight="1" x14ac:dyDescent="0.2"/>
    <row r="53758" ht="12.75" hidden="1" customHeight="1" x14ac:dyDescent="0.2"/>
    <row r="53759" ht="12.75" hidden="1" customHeight="1" x14ac:dyDescent="0.2"/>
    <row r="53760" ht="12.75" hidden="1" customHeight="1" x14ac:dyDescent="0.2"/>
    <row r="53761" ht="12.75" hidden="1" customHeight="1" x14ac:dyDescent="0.2"/>
    <row r="53762" ht="12.75" hidden="1" customHeight="1" x14ac:dyDescent="0.2"/>
    <row r="53763" ht="12.75" hidden="1" customHeight="1" x14ac:dyDescent="0.2"/>
    <row r="53764" ht="12.75" hidden="1" customHeight="1" x14ac:dyDescent="0.2"/>
    <row r="53765" ht="12.75" hidden="1" customHeight="1" x14ac:dyDescent="0.2"/>
    <row r="53766" ht="12.75" hidden="1" customHeight="1" x14ac:dyDescent="0.2"/>
    <row r="53767" ht="12.75" hidden="1" customHeight="1" x14ac:dyDescent="0.2"/>
    <row r="53768" ht="12.75" hidden="1" customHeight="1" x14ac:dyDescent="0.2"/>
    <row r="53769" ht="12.75" hidden="1" customHeight="1" x14ac:dyDescent="0.2"/>
    <row r="53770" ht="12.75" hidden="1" customHeight="1" x14ac:dyDescent="0.2"/>
    <row r="53771" ht="12.75" hidden="1" customHeight="1" x14ac:dyDescent="0.2"/>
    <row r="53772" ht="12.75" hidden="1" customHeight="1" x14ac:dyDescent="0.2"/>
    <row r="53773" ht="12.75" hidden="1" customHeight="1" x14ac:dyDescent="0.2"/>
    <row r="53774" ht="12.75" hidden="1" customHeight="1" x14ac:dyDescent="0.2"/>
    <row r="53775" ht="12.75" hidden="1" customHeight="1" x14ac:dyDescent="0.2"/>
    <row r="53776" ht="12.75" hidden="1" customHeight="1" x14ac:dyDescent="0.2"/>
    <row r="53777" ht="12.75" hidden="1" customHeight="1" x14ac:dyDescent="0.2"/>
    <row r="53778" ht="12.75" hidden="1" customHeight="1" x14ac:dyDescent="0.2"/>
    <row r="53779" ht="12.75" hidden="1" customHeight="1" x14ac:dyDescent="0.2"/>
    <row r="53780" ht="12.75" hidden="1" customHeight="1" x14ac:dyDescent="0.2"/>
    <row r="53781" ht="12.75" hidden="1" customHeight="1" x14ac:dyDescent="0.2"/>
    <row r="53782" ht="12.75" hidden="1" customHeight="1" x14ac:dyDescent="0.2"/>
    <row r="53783" ht="12.75" hidden="1" customHeight="1" x14ac:dyDescent="0.2"/>
    <row r="53784" ht="12.75" hidden="1" customHeight="1" x14ac:dyDescent="0.2"/>
    <row r="53785" ht="12.75" hidden="1" customHeight="1" x14ac:dyDescent="0.2"/>
    <row r="53786" ht="12.75" hidden="1" customHeight="1" x14ac:dyDescent="0.2"/>
    <row r="53787" ht="12.75" hidden="1" customHeight="1" x14ac:dyDescent="0.2"/>
    <row r="53788" ht="12.75" hidden="1" customHeight="1" x14ac:dyDescent="0.2"/>
    <row r="53789" ht="12.75" hidden="1" customHeight="1" x14ac:dyDescent="0.2"/>
    <row r="53790" ht="12.75" hidden="1" customHeight="1" x14ac:dyDescent="0.2"/>
    <row r="53791" ht="12.75" hidden="1" customHeight="1" x14ac:dyDescent="0.2"/>
    <row r="53792" ht="12.75" hidden="1" customHeight="1" x14ac:dyDescent="0.2"/>
    <row r="53793" ht="12.75" hidden="1" customHeight="1" x14ac:dyDescent="0.2"/>
    <row r="53794" ht="12.75" hidden="1" customHeight="1" x14ac:dyDescent="0.2"/>
    <row r="53795" ht="12.75" hidden="1" customHeight="1" x14ac:dyDescent="0.2"/>
    <row r="53796" ht="12.75" hidden="1" customHeight="1" x14ac:dyDescent="0.2"/>
    <row r="53797" ht="12.75" hidden="1" customHeight="1" x14ac:dyDescent="0.2"/>
    <row r="53798" ht="12.75" hidden="1" customHeight="1" x14ac:dyDescent="0.2"/>
    <row r="53799" ht="12.75" hidden="1" customHeight="1" x14ac:dyDescent="0.2"/>
    <row r="53800" ht="12.75" hidden="1" customHeight="1" x14ac:dyDescent="0.2"/>
    <row r="53801" ht="12.75" hidden="1" customHeight="1" x14ac:dyDescent="0.2"/>
    <row r="53802" ht="12.75" hidden="1" customHeight="1" x14ac:dyDescent="0.2"/>
    <row r="53803" ht="12.75" hidden="1" customHeight="1" x14ac:dyDescent="0.2"/>
    <row r="53804" ht="12.75" hidden="1" customHeight="1" x14ac:dyDescent="0.2"/>
    <row r="53805" ht="12.75" hidden="1" customHeight="1" x14ac:dyDescent="0.2"/>
    <row r="53806" ht="12.75" hidden="1" customHeight="1" x14ac:dyDescent="0.2"/>
    <row r="53807" ht="12.75" hidden="1" customHeight="1" x14ac:dyDescent="0.2"/>
    <row r="53808" ht="12.75" hidden="1" customHeight="1" x14ac:dyDescent="0.2"/>
    <row r="53809" ht="12.75" hidden="1" customHeight="1" x14ac:dyDescent="0.2"/>
    <row r="53810" ht="12.75" hidden="1" customHeight="1" x14ac:dyDescent="0.2"/>
    <row r="53811" ht="12.75" hidden="1" customHeight="1" x14ac:dyDescent="0.2"/>
    <row r="53812" ht="12.75" hidden="1" customHeight="1" x14ac:dyDescent="0.2"/>
    <row r="53813" ht="12.75" hidden="1" customHeight="1" x14ac:dyDescent="0.2"/>
    <row r="53814" ht="12.75" hidden="1" customHeight="1" x14ac:dyDescent="0.2"/>
    <row r="53815" ht="12.75" hidden="1" customHeight="1" x14ac:dyDescent="0.2"/>
    <row r="53816" ht="12.75" hidden="1" customHeight="1" x14ac:dyDescent="0.2"/>
    <row r="53817" ht="12.75" hidden="1" customHeight="1" x14ac:dyDescent="0.2"/>
    <row r="53818" ht="12.75" hidden="1" customHeight="1" x14ac:dyDescent="0.2"/>
    <row r="53819" ht="12.75" hidden="1" customHeight="1" x14ac:dyDescent="0.2"/>
    <row r="53820" ht="12.75" hidden="1" customHeight="1" x14ac:dyDescent="0.2"/>
    <row r="53821" ht="12.75" hidden="1" customHeight="1" x14ac:dyDescent="0.2"/>
    <row r="53822" ht="12.75" hidden="1" customHeight="1" x14ac:dyDescent="0.2"/>
    <row r="53823" ht="12.75" hidden="1" customHeight="1" x14ac:dyDescent="0.2"/>
    <row r="53824" ht="12.75" hidden="1" customHeight="1" x14ac:dyDescent="0.2"/>
    <row r="53825" ht="12.75" hidden="1" customHeight="1" x14ac:dyDescent="0.2"/>
    <row r="53826" ht="12.75" hidden="1" customHeight="1" x14ac:dyDescent="0.2"/>
    <row r="53827" ht="12.75" hidden="1" customHeight="1" x14ac:dyDescent="0.2"/>
    <row r="53828" ht="12.75" hidden="1" customHeight="1" x14ac:dyDescent="0.2"/>
    <row r="53829" ht="12.75" hidden="1" customHeight="1" x14ac:dyDescent="0.2"/>
    <row r="53830" ht="12.75" hidden="1" customHeight="1" x14ac:dyDescent="0.2"/>
    <row r="53831" ht="12.75" hidden="1" customHeight="1" x14ac:dyDescent="0.2"/>
    <row r="53832" ht="12.75" hidden="1" customHeight="1" x14ac:dyDescent="0.2"/>
    <row r="53833" ht="12.75" hidden="1" customHeight="1" x14ac:dyDescent="0.2"/>
    <row r="53834" ht="12.75" hidden="1" customHeight="1" x14ac:dyDescent="0.2"/>
    <row r="53835" ht="12.75" hidden="1" customHeight="1" x14ac:dyDescent="0.2"/>
    <row r="53836" ht="12.75" hidden="1" customHeight="1" x14ac:dyDescent="0.2"/>
    <row r="53837" ht="12.75" hidden="1" customHeight="1" x14ac:dyDescent="0.2"/>
    <row r="53838" ht="12.75" hidden="1" customHeight="1" x14ac:dyDescent="0.2"/>
    <row r="53839" ht="12.75" hidden="1" customHeight="1" x14ac:dyDescent="0.2"/>
    <row r="53840" ht="12.75" hidden="1" customHeight="1" x14ac:dyDescent="0.2"/>
    <row r="53841" ht="12.75" hidden="1" customHeight="1" x14ac:dyDescent="0.2"/>
    <row r="53842" ht="12.75" hidden="1" customHeight="1" x14ac:dyDescent="0.2"/>
    <row r="53843" ht="12.75" hidden="1" customHeight="1" x14ac:dyDescent="0.2"/>
    <row r="53844" ht="12.75" hidden="1" customHeight="1" x14ac:dyDescent="0.2"/>
    <row r="53845" ht="12.75" hidden="1" customHeight="1" x14ac:dyDescent="0.2"/>
    <row r="53846" ht="12.75" hidden="1" customHeight="1" x14ac:dyDescent="0.2"/>
    <row r="53847" ht="12.75" hidden="1" customHeight="1" x14ac:dyDescent="0.2"/>
    <row r="53848" ht="12.75" hidden="1" customHeight="1" x14ac:dyDescent="0.2"/>
    <row r="53849" ht="12.75" hidden="1" customHeight="1" x14ac:dyDescent="0.2"/>
    <row r="53850" ht="12.75" hidden="1" customHeight="1" x14ac:dyDescent="0.2"/>
    <row r="53851" ht="12.75" hidden="1" customHeight="1" x14ac:dyDescent="0.2"/>
    <row r="53852" ht="12.75" hidden="1" customHeight="1" x14ac:dyDescent="0.2"/>
    <row r="53853" ht="12.75" hidden="1" customHeight="1" x14ac:dyDescent="0.2"/>
    <row r="53854" ht="12.75" hidden="1" customHeight="1" x14ac:dyDescent="0.2"/>
    <row r="53855" ht="12.75" hidden="1" customHeight="1" x14ac:dyDescent="0.2"/>
    <row r="53856" ht="12.75" hidden="1" customHeight="1" x14ac:dyDescent="0.2"/>
    <row r="53857" ht="12.75" hidden="1" customHeight="1" x14ac:dyDescent="0.2"/>
    <row r="53858" ht="12.75" hidden="1" customHeight="1" x14ac:dyDescent="0.2"/>
    <row r="53859" ht="12.75" hidden="1" customHeight="1" x14ac:dyDescent="0.2"/>
    <row r="53860" ht="12.75" hidden="1" customHeight="1" x14ac:dyDescent="0.2"/>
    <row r="53861" ht="12.75" hidden="1" customHeight="1" x14ac:dyDescent="0.2"/>
    <row r="53862" ht="12.75" hidden="1" customHeight="1" x14ac:dyDescent="0.2"/>
    <row r="53863" ht="12.75" hidden="1" customHeight="1" x14ac:dyDescent="0.2"/>
    <row r="53864" ht="12.75" hidden="1" customHeight="1" x14ac:dyDescent="0.2"/>
    <row r="53865" ht="12.75" hidden="1" customHeight="1" x14ac:dyDescent="0.2"/>
    <row r="53866" ht="12.75" hidden="1" customHeight="1" x14ac:dyDescent="0.2"/>
    <row r="53867" ht="12.75" hidden="1" customHeight="1" x14ac:dyDescent="0.2"/>
    <row r="53868" ht="12.75" hidden="1" customHeight="1" x14ac:dyDescent="0.2"/>
    <row r="53869" ht="12.75" hidden="1" customHeight="1" x14ac:dyDescent="0.2"/>
    <row r="53870" ht="12.75" hidden="1" customHeight="1" x14ac:dyDescent="0.2"/>
    <row r="53871" ht="12.75" hidden="1" customHeight="1" x14ac:dyDescent="0.2"/>
    <row r="53872" ht="12.75" hidden="1" customHeight="1" x14ac:dyDescent="0.2"/>
    <row r="53873" ht="12.75" hidden="1" customHeight="1" x14ac:dyDescent="0.2"/>
    <row r="53874" ht="12.75" hidden="1" customHeight="1" x14ac:dyDescent="0.2"/>
    <row r="53875" ht="12.75" hidden="1" customHeight="1" x14ac:dyDescent="0.2"/>
    <row r="53876" ht="12.75" hidden="1" customHeight="1" x14ac:dyDescent="0.2"/>
    <row r="53877" ht="12.75" hidden="1" customHeight="1" x14ac:dyDescent="0.2"/>
    <row r="53878" ht="12.75" hidden="1" customHeight="1" x14ac:dyDescent="0.2"/>
    <row r="53879" ht="12.75" hidden="1" customHeight="1" x14ac:dyDescent="0.2"/>
    <row r="53880" ht="12.75" hidden="1" customHeight="1" x14ac:dyDescent="0.2"/>
    <row r="53881" ht="12.75" hidden="1" customHeight="1" x14ac:dyDescent="0.2"/>
    <row r="53882" ht="12.75" hidden="1" customHeight="1" x14ac:dyDescent="0.2"/>
    <row r="53883" ht="12.75" hidden="1" customHeight="1" x14ac:dyDescent="0.2"/>
    <row r="53884" ht="12.75" hidden="1" customHeight="1" x14ac:dyDescent="0.2"/>
    <row r="53885" ht="12.75" hidden="1" customHeight="1" x14ac:dyDescent="0.2"/>
    <row r="53886" ht="12.75" hidden="1" customHeight="1" x14ac:dyDescent="0.2"/>
    <row r="53887" ht="12.75" hidden="1" customHeight="1" x14ac:dyDescent="0.2"/>
    <row r="53888" ht="12.75" hidden="1" customHeight="1" x14ac:dyDescent="0.2"/>
    <row r="53889" ht="12.75" hidden="1" customHeight="1" x14ac:dyDescent="0.2"/>
    <row r="53890" ht="12.75" hidden="1" customHeight="1" x14ac:dyDescent="0.2"/>
    <row r="53891" ht="12.75" hidden="1" customHeight="1" x14ac:dyDescent="0.2"/>
    <row r="53892" ht="12.75" hidden="1" customHeight="1" x14ac:dyDescent="0.2"/>
    <row r="53893" ht="12.75" hidden="1" customHeight="1" x14ac:dyDescent="0.2"/>
    <row r="53894" ht="12.75" hidden="1" customHeight="1" x14ac:dyDescent="0.2"/>
    <row r="53895" ht="12.75" hidden="1" customHeight="1" x14ac:dyDescent="0.2"/>
    <row r="53896" ht="12.75" hidden="1" customHeight="1" x14ac:dyDescent="0.2"/>
    <row r="53897" ht="12.75" hidden="1" customHeight="1" x14ac:dyDescent="0.2"/>
    <row r="53898" ht="12.75" hidden="1" customHeight="1" x14ac:dyDescent="0.2"/>
    <row r="53899" ht="12.75" hidden="1" customHeight="1" x14ac:dyDescent="0.2"/>
    <row r="53900" ht="12.75" hidden="1" customHeight="1" x14ac:dyDescent="0.2"/>
    <row r="53901" ht="12.75" hidden="1" customHeight="1" x14ac:dyDescent="0.2"/>
    <row r="53902" ht="12.75" hidden="1" customHeight="1" x14ac:dyDescent="0.2"/>
    <row r="53903" ht="12.75" hidden="1" customHeight="1" x14ac:dyDescent="0.2"/>
    <row r="53904" ht="12.75" hidden="1" customHeight="1" x14ac:dyDescent="0.2"/>
    <row r="53905" ht="12.75" hidden="1" customHeight="1" x14ac:dyDescent="0.2"/>
    <row r="53906" ht="12.75" hidden="1" customHeight="1" x14ac:dyDescent="0.2"/>
    <row r="53907" ht="12.75" hidden="1" customHeight="1" x14ac:dyDescent="0.2"/>
    <row r="53908" ht="12.75" hidden="1" customHeight="1" x14ac:dyDescent="0.2"/>
    <row r="53909" ht="12.75" hidden="1" customHeight="1" x14ac:dyDescent="0.2"/>
    <row r="53910" ht="12.75" hidden="1" customHeight="1" x14ac:dyDescent="0.2"/>
    <row r="53911" ht="12.75" hidden="1" customHeight="1" x14ac:dyDescent="0.2"/>
    <row r="53912" ht="12.75" hidden="1" customHeight="1" x14ac:dyDescent="0.2"/>
    <row r="53913" ht="12.75" hidden="1" customHeight="1" x14ac:dyDescent="0.2"/>
    <row r="53914" ht="12.75" hidden="1" customHeight="1" x14ac:dyDescent="0.2"/>
    <row r="53915" ht="12.75" hidden="1" customHeight="1" x14ac:dyDescent="0.2"/>
    <row r="53916" ht="12.75" hidden="1" customHeight="1" x14ac:dyDescent="0.2"/>
    <row r="53917" ht="12.75" hidden="1" customHeight="1" x14ac:dyDescent="0.2"/>
    <row r="53918" ht="12.75" hidden="1" customHeight="1" x14ac:dyDescent="0.2"/>
    <row r="53919" ht="12.75" hidden="1" customHeight="1" x14ac:dyDescent="0.2"/>
    <row r="53920" ht="12.75" hidden="1" customHeight="1" x14ac:dyDescent="0.2"/>
    <row r="53921" ht="12.75" hidden="1" customHeight="1" x14ac:dyDescent="0.2"/>
    <row r="53922" ht="12.75" hidden="1" customHeight="1" x14ac:dyDescent="0.2"/>
    <row r="53923" ht="12.75" hidden="1" customHeight="1" x14ac:dyDescent="0.2"/>
    <row r="53924" ht="12.75" hidden="1" customHeight="1" x14ac:dyDescent="0.2"/>
    <row r="53925" ht="12.75" hidden="1" customHeight="1" x14ac:dyDescent="0.2"/>
    <row r="53926" ht="12.75" hidden="1" customHeight="1" x14ac:dyDescent="0.2"/>
    <row r="53927" ht="12.75" hidden="1" customHeight="1" x14ac:dyDescent="0.2"/>
    <row r="53928" ht="12.75" hidden="1" customHeight="1" x14ac:dyDescent="0.2"/>
    <row r="53929" ht="12.75" hidden="1" customHeight="1" x14ac:dyDescent="0.2"/>
    <row r="53930" ht="12.75" hidden="1" customHeight="1" x14ac:dyDescent="0.2"/>
    <row r="53931" ht="12.75" hidden="1" customHeight="1" x14ac:dyDescent="0.2"/>
    <row r="53932" ht="12.75" hidden="1" customHeight="1" x14ac:dyDescent="0.2"/>
    <row r="53933" ht="12.75" hidden="1" customHeight="1" x14ac:dyDescent="0.2"/>
    <row r="53934" ht="12.75" hidden="1" customHeight="1" x14ac:dyDescent="0.2"/>
    <row r="53935" ht="12.75" hidden="1" customHeight="1" x14ac:dyDescent="0.2"/>
    <row r="53936" ht="12.75" hidden="1" customHeight="1" x14ac:dyDescent="0.2"/>
    <row r="53937" ht="12.75" hidden="1" customHeight="1" x14ac:dyDescent="0.2"/>
    <row r="53938" ht="12.75" hidden="1" customHeight="1" x14ac:dyDescent="0.2"/>
    <row r="53939" ht="12.75" hidden="1" customHeight="1" x14ac:dyDescent="0.2"/>
    <row r="53940" ht="12.75" hidden="1" customHeight="1" x14ac:dyDescent="0.2"/>
    <row r="53941" ht="12.75" hidden="1" customHeight="1" x14ac:dyDescent="0.2"/>
    <row r="53942" ht="12.75" hidden="1" customHeight="1" x14ac:dyDescent="0.2"/>
    <row r="53943" ht="12.75" hidden="1" customHeight="1" x14ac:dyDescent="0.2"/>
    <row r="53944" ht="12.75" hidden="1" customHeight="1" x14ac:dyDescent="0.2"/>
    <row r="53945" ht="12.75" hidden="1" customHeight="1" x14ac:dyDescent="0.2"/>
    <row r="53946" ht="12.75" hidden="1" customHeight="1" x14ac:dyDescent="0.2"/>
    <row r="53947" ht="12.75" hidden="1" customHeight="1" x14ac:dyDescent="0.2"/>
    <row r="53948" ht="12.75" hidden="1" customHeight="1" x14ac:dyDescent="0.2"/>
    <row r="53949" ht="12.75" hidden="1" customHeight="1" x14ac:dyDescent="0.2"/>
    <row r="53950" ht="12.75" hidden="1" customHeight="1" x14ac:dyDescent="0.2"/>
    <row r="53951" ht="12.75" hidden="1" customHeight="1" x14ac:dyDescent="0.2"/>
    <row r="53952" ht="12.75" hidden="1" customHeight="1" x14ac:dyDescent="0.2"/>
    <row r="53953" ht="12.75" hidden="1" customHeight="1" x14ac:dyDescent="0.2"/>
    <row r="53954" ht="12.75" hidden="1" customHeight="1" x14ac:dyDescent="0.2"/>
    <row r="53955" ht="12.75" hidden="1" customHeight="1" x14ac:dyDescent="0.2"/>
    <row r="53956" ht="12.75" hidden="1" customHeight="1" x14ac:dyDescent="0.2"/>
    <row r="53957" ht="12.75" hidden="1" customHeight="1" x14ac:dyDescent="0.2"/>
    <row r="53958" ht="12.75" hidden="1" customHeight="1" x14ac:dyDescent="0.2"/>
    <row r="53959" ht="12.75" hidden="1" customHeight="1" x14ac:dyDescent="0.2"/>
    <row r="53960" ht="12.75" hidden="1" customHeight="1" x14ac:dyDescent="0.2"/>
    <row r="53961" ht="12.75" hidden="1" customHeight="1" x14ac:dyDescent="0.2"/>
    <row r="53962" ht="12.75" hidden="1" customHeight="1" x14ac:dyDescent="0.2"/>
    <row r="53963" ht="12.75" hidden="1" customHeight="1" x14ac:dyDescent="0.2"/>
    <row r="53964" ht="12.75" hidden="1" customHeight="1" x14ac:dyDescent="0.2"/>
    <row r="53965" ht="12.75" hidden="1" customHeight="1" x14ac:dyDescent="0.2"/>
    <row r="53966" ht="12.75" hidden="1" customHeight="1" x14ac:dyDescent="0.2"/>
    <row r="53967" ht="12.75" hidden="1" customHeight="1" x14ac:dyDescent="0.2"/>
    <row r="53968" ht="12.75" hidden="1" customHeight="1" x14ac:dyDescent="0.2"/>
    <row r="53969" ht="12.75" hidden="1" customHeight="1" x14ac:dyDescent="0.2"/>
    <row r="53970" ht="12.75" hidden="1" customHeight="1" x14ac:dyDescent="0.2"/>
    <row r="53971" ht="12.75" hidden="1" customHeight="1" x14ac:dyDescent="0.2"/>
    <row r="53972" ht="12.75" hidden="1" customHeight="1" x14ac:dyDescent="0.2"/>
    <row r="53973" ht="12.75" hidden="1" customHeight="1" x14ac:dyDescent="0.2"/>
    <row r="53974" ht="12.75" hidden="1" customHeight="1" x14ac:dyDescent="0.2"/>
    <row r="53975" ht="12.75" hidden="1" customHeight="1" x14ac:dyDescent="0.2"/>
    <row r="53976" ht="12.75" hidden="1" customHeight="1" x14ac:dyDescent="0.2"/>
    <row r="53977" ht="12.75" hidden="1" customHeight="1" x14ac:dyDescent="0.2"/>
    <row r="53978" ht="12.75" hidden="1" customHeight="1" x14ac:dyDescent="0.2"/>
    <row r="53979" ht="12.75" hidden="1" customHeight="1" x14ac:dyDescent="0.2"/>
    <row r="53980" ht="12.75" hidden="1" customHeight="1" x14ac:dyDescent="0.2"/>
    <row r="53981" ht="12.75" hidden="1" customHeight="1" x14ac:dyDescent="0.2"/>
    <row r="53982" ht="12.75" hidden="1" customHeight="1" x14ac:dyDescent="0.2"/>
    <row r="53983" ht="12.75" hidden="1" customHeight="1" x14ac:dyDescent="0.2"/>
    <row r="53984" ht="12.75" hidden="1" customHeight="1" x14ac:dyDescent="0.2"/>
    <row r="53985" ht="12.75" hidden="1" customHeight="1" x14ac:dyDescent="0.2"/>
    <row r="53986" ht="12.75" hidden="1" customHeight="1" x14ac:dyDescent="0.2"/>
    <row r="53987" ht="12.75" hidden="1" customHeight="1" x14ac:dyDescent="0.2"/>
    <row r="53988" ht="12.75" hidden="1" customHeight="1" x14ac:dyDescent="0.2"/>
    <row r="53989" ht="12.75" hidden="1" customHeight="1" x14ac:dyDescent="0.2"/>
    <row r="53990" ht="12.75" hidden="1" customHeight="1" x14ac:dyDescent="0.2"/>
    <row r="53991" ht="12.75" hidden="1" customHeight="1" x14ac:dyDescent="0.2"/>
    <row r="53992" ht="12.75" hidden="1" customHeight="1" x14ac:dyDescent="0.2"/>
    <row r="53993" ht="12.75" hidden="1" customHeight="1" x14ac:dyDescent="0.2"/>
    <row r="53994" ht="12.75" hidden="1" customHeight="1" x14ac:dyDescent="0.2"/>
    <row r="53995" ht="12.75" hidden="1" customHeight="1" x14ac:dyDescent="0.2"/>
    <row r="53996" ht="12.75" hidden="1" customHeight="1" x14ac:dyDescent="0.2"/>
    <row r="53997" ht="12.75" hidden="1" customHeight="1" x14ac:dyDescent="0.2"/>
    <row r="53998" ht="12.75" hidden="1" customHeight="1" x14ac:dyDescent="0.2"/>
    <row r="53999" ht="12.75" hidden="1" customHeight="1" x14ac:dyDescent="0.2"/>
    <row r="54000" ht="12.75" hidden="1" customHeight="1" x14ac:dyDescent="0.2"/>
    <row r="54001" ht="12.75" hidden="1" customHeight="1" x14ac:dyDescent="0.2"/>
    <row r="54002" ht="12.75" hidden="1" customHeight="1" x14ac:dyDescent="0.2"/>
    <row r="54003" ht="12.75" hidden="1" customHeight="1" x14ac:dyDescent="0.2"/>
    <row r="54004" ht="12.75" hidden="1" customHeight="1" x14ac:dyDescent="0.2"/>
    <row r="54005" ht="12.75" hidden="1" customHeight="1" x14ac:dyDescent="0.2"/>
    <row r="54006" ht="12.75" hidden="1" customHeight="1" x14ac:dyDescent="0.2"/>
    <row r="54007" ht="12.75" hidden="1" customHeight="1" x14ac:dyDescent="0.2"/>
    <row r="54008" ht="12.75" hidden="1" customHeight="1" x14ac:dyDescent="0.2"/>
    <row r="54009" ht="12.75" hidden="1" customHeight="1" x14ac:dyDescent="0.2"/>
    <row r="54010" ht="12.75" hidden="1" customHeight="1" x14ac:dyDescent="0.2"/>
    <row r="54011" ht="12.75" hidden="1" customHeight="1" x14ac:dyDescent="0.2"/>
    <row r="54012" ht="12.75" hidden="1" customHeight="1" x14ac:dyDescent="0.2"/>
    <row r="54013" ht="12.75" hidden="1" customHeight="1" x14ac:dyDescent="0.2"/>
    <row r="54014" ht="12.75" hidden="1" customHeight="1" x14ac:dyDescent="0.2"/>
    <row r="54015" ht="12.75" hidden="1" customHeight="1" x14ac:dyDescent="0.2"/>
    <row r="54016" ht="12.75" hidden="1" customHeight="1" x14ac:dyDescent="0.2"/>
    <row r="54017" ht="12.75" hidden="1" customHeight="1" x14ac:dyDescent="0.2"/>
    <row r="54018" ht="12.75" hidden="1" customHeight="1" x14ac:dyDescent="0.2"/>
    <row r="54019" ht="12.75" hidden="1" customHeight="1" x14ac:dyDescent="0.2"/>
    <row r="54020" ht="12.75" hidden="1" customHeight="1" x14ac:dyDescent="0.2"/>
    <row r="54021" ht="12.75" hidden="1" customHeight="1" x14ac:dyDescent="0.2"/>
    <row r="54022" ht="12.75" hidden="1" customHeight="1" x14ac:dyDescent="0.2"/>
    <row r="54023" ht="12.75" hidden="1" customHeight="1" x14ac:dyDescent="0.2"/>
    <row r="54024" ht="12.75" hidden="1" customHeight="1" x14ac:dyDescent="0.2"/>
    <row r="54025" ht="12.75" hidden="1" customHeight="1" x14ac:dyDescent="0.2"/>
    <row r="54026" ht="12.75" hidden="1" customHeight="1" x14ac:dyDescent="0.2"/>
    <row r="54027" ht="12.75" hidden="1" customHeight="1" x14ac:dyDescent="0.2"/>
    <row r="54028" ht="12.75" hidden="1" customHeight="1" x14ac:dyDescent="0.2"/>
    <row r="54029" ht="12.75" hidden="1" customHeight="1" x14ac:dyDescent="0.2"/>
    <row r="54030" ht="12.75" hidden="1" customHeight="1" x14ac:dyDescent="0.2"/>
    <row r="54031" ht="12.75" hidden="1" customHeight="1" x14ac:dyDescent="0.2"/>
    <row r="54032" ht="12.75" hidden="1" customHeight="1" x14ac:dyDescent="0.2"/>
    <row r="54033" ht="12.75" hidden="1" customHeight="1" x14ac:dyDescent="0.2"/>
    <row r="54034" ht="12.75" hidden="1" customHeight="1" x14ac:dyDescent="0.2"/>
    <row r="54035" ht="12.75" hidden="1" customHeight="1" x14ac:dyDescent="0.2"/>
    <row r="54036" ht="12.75" hidden="1" customHeight="1" x14ac:dyDescent="0.2"/>
    <row r="54037" ht="12.75" hidden="1" customHeight="1" x14ac:dyDescent="0.2"/>
    <row r="54038" ht="12.75" hidden="1" customHeight="1" x14ac:dyDescent="0.2"/>
    <row r="54039" ht="12.75" hidden="1" customHeight="1" x14ac:dyDescent="0.2"/>
    <row r="54040" ht="12.75" hidden="1" customHeight="1" x14ac:dyDescent="0.2"/>
    <row r="54041" ht="12.75" hidden="1" customHeight="1" x14ac:dyDescent="0.2"/>
    <row r="54042" ht="12.75" hidden="1" customHeight="1" x14ac:dyDescent="0.2"/>
    <row r="54043" ht="12.75" hidden="1" customHeight="1" x14ac:dyDescent="0.2"/>
    <row r="54044" ht="12.75" hidden="1" customHeight="1" x14ac:dyDescent="0.2"/>
    <row r="54045" ht="12.75" hidden="1" customHeight="1" x14ac:dyDescent="0.2"/>
    <row r="54046" ht="12.75" hidden="1" customHeight="1" x14ac:dyDescent="0.2"/>
    <row r="54047" ht="12.75" hidden="1" customHeight="1" x14ac:dyDescent="0.2"/>
    <row r="54048" ht="12.75" hidden="1" customHeight="1" x14ac:dyDescent="0.2"/>
    <row r="54049" ht="12.75" hidden="1" customHeight="1" x14ac:dyDescent="0.2"/>
    <row r="54050" ht="12.75" hidden="1" customHeight="1" x14ac:dyDescent="0.2"/>
    <row r="54051" ht="12.75" hidden="1" customHeight="1" x14ac:dyDescent="0.2"/>
    <row r="54052" ht="12.75" hidden="1" customHeight="1" x14ac:dyDescent="0.2"/>
    <row r="54053" ht="12.75" hidden="1" customHeight="1" x14ac:dyDescent="0.2"/>
    <row r="54054" ht="12.75" hidden="1" customHeight="1" x14ac:dyDescent="0.2"/>
    <row r="54055" ht="12.75" hidden="1" customHeight="1" x14ac:dyDescent="0.2"/>
    <row r="54056" ht="12.75" hidden="1" customHeight="1" x14ac:dyDescent="0.2"/>
    <row r="54057" ht="12.75" hidden="1" customHeight="1" x14ac:dyDescent="0.2"/>
    <row r="54058" ht="12.75" hidden="1" customHeight="1" x14ac:dyDescent="0.2"/>
    <row r="54059" ht="12.75" hidden="1" customHeight="1" x14ac:dyDescent="0.2"/>
    <row r="54060" ht="12.75" hidden="1" customHeight="1" x14ac:dyDescent="0.2"/>
    <row r="54061" ht="12.75" hidden="1" customHeight="1" x14ac:dyDescent="0.2"/>
    <row r="54062" ht="12.75" hidden="1" customHeight="1" x14ac:dyDescent="0.2"/>
    <row r="54063" ht="12.75" hidden="1" customHeight="1" x14ac:dyDescent="0.2"/>
    <row r="54064" ht="12.75" hidden="1" customHeight="1" x14ac:dyDescent="0.2"/>
    <row r="54065" ht="12.75" hidden="1" customHeight="1" x14ac:dyDescent="0.2"/>
    <row r="54066" ht="12.75" hidden="1" customHeight="1" x14ac:dyDescent="0.2"/>
    <row r="54067" ht="12.75" hidden="1" customHeight="1" x14ac:dyDescent="0.2"/>
    <row r="54068" ht="12.75" hidden="1" customHeight="1" x14ac:dyDescent="0.2"/>
    <row r="54069" ht="12.75" hidden="1" customHeight="1" x14ac:dyDescent="0.2"/>
    <row r="54070" ht="12.75" hidden="1" customHeight="1" x14ac:dyDescent="0.2"/>
    <row r="54071" ht="12.75" hidden="1" customHeight="1" x14ac:dyDescent="0.2"/>
    <row r="54072" ht="12.75" hidden="1" customHeight="1" x14ac:dyDescent="0.2"/>
    <row r="54073" ht="12.75" hidden="1" customHeight="1" x14ac:dyDescent="0.2"/>
    <row r="54074" ht="12.75" hidden="1" customHeight="1" x14ac:dyDescent="0.2"/>
    <row r="54075" ht="12.75" hidden="1" customHeight="1" x14ac:dyDescent="0.2"/>
    <row r="54076" ht="12.75" hidden="1" customHeight="1" x14ac:dyDescent="0.2"/>
    <row r="54077" ht="12.75" hidden="1" customHeight="1" x14ac:dyDescent="0.2"/>
    <row r="54078" ht="12.75" hidden="1" customHeight="1" x14ac:dyDescent="0.2"/>
    <row r="54079" ht="12.75" hidden="1" customHeight="1" x14ac:dyDescent="0.2"/>
    <row r="54080" ht="12.75" hidden="1" customHeight="1" x14ac:dyDescent="0.2"/>
    <row r="54081" ht="12.75" hidden="1" customHeight="1" x14ac:dyDescent="0.2"/>
    <row r="54082" ht="12.75" hidden="1" customHeight="1" x14ac:dyDescent="0.2"/>
    <row r="54083" ht="12.75" hidden="1" customHeight="1" x14ac:dyDescent="0.2"/>
    <row r="54084" ht="12.75" hidden="1" customHeight="1" x14ac:dyDescent="0.2"/>
    <row r="54085" ht="12.75" hidden="1" customHeight="1" x14ac:dyDescent="0.2"/>
    <row r="54086" ht="12.75" hidden="1" customHeight="1" x14ac:dyDescent="0.2"/>
    <row r="54087" ht="12.75" hidden="1" customHeight="1" x14ac:dyDescent="0.2"/>
    <row r="54088" ht="12.75" hidden="1" customHeight="1" x14ac:dyDescent="0.2"/>
    <row r="54089" ht="12.75" hidden="1" customHeight="1" x14ac:dyDescent="0.2"/>
    <row r="54090" ht="12.75" hidden="1" customHeight="1" x14ac:dyDescent="0.2"/>
    <row r="54091" ht="12.75" hidden="1" customHeight="1" x14ac:dyDescent="0.2"/>
    <row r="54092" ht="12.75" hidden="1" customHeight="1" x14ac:dyDescent="0.2"/>
    <row r="54093" ht="12.75" hidden="1" customHeight="1" x14ac:dyDescent="0.2"/>
    <row r="54094" ht="12.75" hidden="1" customHeight="1" x14ac:dyDescent="0.2"/>
    <row r="54095" ht="12.75" hidden="1" customHeight="1" x14ac:dyDescent="0.2"/>
    <row r="54096" ht="12.75" hidden="1" customHeight="1" x14ac:dyDescent="0.2"/>
    <row r="54097" ht="12.75" hidden="1" customHeight="1" x14ac:dyDescent="0.2"/>
    <row r="54098" ht="12.75" hidden="1" customHeight="1" x14ac:dyDescent="0.2"/>
    <row r="54099" ht="12.75" hidden="1" customHeight="1" x14ac:dyDescent="0.2"/>
    <row r="54100" ht="12.75" hidden="1" customHeight="1" x14ac:dyDescent="0.2"/>
    <row r="54101" ht="12.75" hidden="1" customHeight="1" x14ac:dyDescent="0.2"/>
    <row r="54102" ht="12.75" hidden="1" customHeight="1" x14ac:dyDescent="0.2"/>
    <row r="54103" ht="12.75" hidden="1" customHeight="1" x14ac:dyDescent="0.2"/>
    <row r="54104" ht="12.75" hidden="1" customHeight="1" x14ac:dyDescent="0.2"/>
    <row r="54105" ht="12.75" hidden="1" customHeight="1" x14ac:dyDescent="0.2"/>
    <row r="54106" ht="12.75" hidden="1" customHeight="1" x14ac:dyDescent="0.2"/>
    <row r="54107" ht="12.75" hidden="1" customHeight="1" x14ac:dyDescent="0.2"/>
    <row r="54108" ht="12.75" hidden="1" customHeight="1" x14ac:dyDescent="0.2"/>
    <row r="54109" ht="12.75" hidden="1" customHeight="1" x14ac:dyDescent="0.2"/>
    <row r="54110" ht="12.75" hidden="1" customHeight="1" x14ac:dyDescent="0.2"/>
    <row r="54111" ht="12.75" hidden="1" customHeight="1" x14ac:dyDescent="0.2"/>
    <row r="54112" ht="12.75" hidden="1" customHeight="1" x14ac:dyDescent="0.2"/>
    <row r="54113" ht="12.75" hidden="1" customHeight="1" x14ac:dyDescent="0.2"/>
    <row r="54114" ht="12.75" hidden="1" customHeight="1" x14ac:dyDescent="0.2"/>
    <row r="54115" ht="12.75" hidden="1" customHeight="1" x14ac:dyDescent="0.2"/>
    <row r="54116" ht="12.75" hidden="1" customHeight="1" x14ac:dyDescent="0.2"/>
    <row r="54117" ht="12.75" hidden="1" customHeight="1" x14ac:dyDescent="0.2"/>
    <row r="54118" ht="12.75" hidden="1" customHeight="1" x14ac:dyDescent="0.2"/>
    <row r="54119" ht="12.75" hidden="1" customHeight="1" x14ac:dyDescent="0.2"/>
    <row r="54120" ht="12.75" hidden="1" customHeight="1" x14ac:dyDescent="0.2"/>
    <row r="54121" ht="12.75" hidden="1" customHeight="1" x14ac:dyDescent="0.2"/>
    <row r="54122" ht="12.75" hidden="1" customHeight="1" x14ac:dyDescent="0.2"/>
    <row r="54123" ht="12.75" hidden="1" customHeight="1" x14ac:dyDescent="0.2"/>
    <row r="54124" ht="12.75" hidden="1" customHeight="1" x14ac:dyDescent="0.2"/>
    <row r="54125" ht="12.75" hidden="1" customHeight="1" x14ac:dyDescent="0.2"/>
    <row r="54126" ht="12.75" hidden="1" customHeight="1" x14ac:dyDescent="0.2"/>
    <row r="54127" ht="12.75" hidden="1" customHeight="1" x14ac:dyDescent="0.2"/>
    <row r="54128" ht="12.75" hidden="1" customHeight="1" x14ac:dyDescent="0.2"/>
    <row r="54129" ht="12.75" hidden="1" customHeight="1" x14ac:dyDescent="0.2"/>
    <row r="54130" ht="12.75" hidden="1" customHeight="1" x14ac:dyDescent="0.2"/>
    <row r="54131" ht="12.75" hidden="1" customHeight="1" x14ac:dyDescent="0.2"/>
    <row r="54132" ht="12.75" hidden="1" customHeight="1" x14ac:dyDescent="0.2"/>
    <row r="54133" ht="12.75" hidden="1" customHeight="1" x14ac:dyDescent="0.2"/>
    <row r="54134" ht="12.75" hidden="1" customHeight="1" x14ac:dyDescent="0.2"/>
    <row r="54135" ht="12.75" hidden="1" customHeight="1" x14ac:dyDescent="0.2"/>
    <row r="54136" ht="12.75" hidden="1" customHeight="1" x14ac:dyDescent="0.2"/>
    <row r="54137" ht="12.75" hidden="1" customHeight="1" x14ac:dyDescent="0.2"/>
    <row r="54138" ht="12.75" hidden="1" customHeight="1" x14ac:dyDescent="0.2"/>
    <row r="54139" ht="12.75" hidden="1" customHeight="1" x14ac:dyDescent="0.2"/>
    <row r="54140" ht="12.75" hidden="1" customHeight="1" x14ac:dyDescent="0.2"/>
    <row r="54141" ht="12.75" hidden="1" customHeight="1" x14ac:dyDescent="0.2"/>
    <row r="54142" ht="12.75" hidden="1" customHeight="1" x14ac:dyDescent="0.2"/>
    <row r="54143" ht="12.75" hidden="1" customHeight="1" x14ac:dyDescent="0.2"/>
    <row r="54144" ht="12.75" hidden="1" customHeight="1" x14ac:dyDescent="0.2"/>
    <row r="54145" ht="12.75" hidden="1" customHeight="1" x14ac:dyDescent="0.2"/>
    <row r="54146" ht="12.75" hidden="1" customHeight="1" x14ac:dyDescent="0.2"/>
    <row r="54147" ht="12.75" hidden="1" customHeight="1" x14ac:dyDescent="0.2"/>
    <row r="54148" ht="12.75" hidden="1" customHeight="1" x14ac:dyDescent="0.2"/>
    <row r="54149" ht="12.75" hidden="1" customHeight="1" x14ac:dyDescent="0.2"/>
    <row r="54150" ht="12.75" hidden="1" customHeight="1" x14ac:dyDescent="0.2"/>
    <row r="54151" ht="12.75" hidden="1" customHeight="1" x14ac:dyDescent="0.2"/>
    <row r="54152" ht="12.75" hidden="1" customHeight="1" x14ac:dyDescent="0.2"/>
    <row r="54153" ht="12.75" hidden="1" customHeight="1" x14ac:dyDescent="0.2"/>
    <row r="54154" ht="12.75" hidden="1" customHeight="1" x14ac:dyDescent="0.2"/>
    <row r="54155" ht="12.75" hidden="1" customHeight="1" x14ac:dyDescent="0.2"/>
    <row r="54156" ht="12.75" hidden="1" customHeight="1" x14ac:dyDescent="0.2"/>
    <row r="54157" ht="12.75" hidden="1" customHeight="1" x14ac:dyDescent="0.2"/>
    <row r="54158" ht="12.75" hidden="1" customHeight="1" x14ac:dyDescent="0.2"/>
    <row r="54159" ht="12.75" hidden="1" customHeight="1" x14ac:dyDescent="0.2"/>
    <row r="54160" ht="12.75" hidden="1" customHeight="1" x14ac:dyDescent="0.2"/>
    <row r="54161" ht="12.75" hidden="1" customHeight="1" x14ac:dyDescent="0.2"/>
    <row r="54162" ht="12.75" hidden="1" customHeight="1" x14ac:dyDescent="0.2"/>
    <row r="54163" ht="12.75" hidden="1" customHeight="1" x14ac:dyDescent="0.2"/>
    <row r="54164" ht="12.75" hidden="1" customHeight="1" x14ac:dyDescent="0.2"/>
    <row r="54165" ht="12.75" hidden="1" customHeight="1" x14ac:dyDescent="0.2"/>
    <row r="54166" ht="12.75" hidden="1" customHeight="1" x14ac:dyDescent="0.2"/>
    <row r="54167" ht="12.75" hidden="1" customHeight="1" x14ac:dyDescent="0.2"/>
    <row r="54168" ht="12.75" hidden="1" customHeight="1" x14ac:dyDescent="0.2"/>
    <row r="54169" ht="12.75" hidden="1" customHeight="1" x14ac:dyDescent="0.2"/>
    <row r="54170" ht="12.75" hidden="1" customHeight="1" x14ac:dyDescent="0.2"/>
    <row r="54171" ht="12.75" hidden="1" customHeight="1" x14ac:dyDescent="0.2"/>
    <row r="54172" ht="12.75" hidden="1" customHeight="1" x14ac:dyDescent="0.2"/>
    <row r="54173" ht="12.75" hidden="1" customHeight="1" x14ac:dyDescent="0.2"/>
    <row r="54174" ht="12.75" hidden="1" customHeight="1" x14ac:dyDescent="0.2"/>
    <row r="54175" ht="12.75" hidden="1" customHeight="1" x14ac:dyDescent="0.2"/>
    <row r="54176" ht="12.75" hidden="1" customHeight="1" x14ac:dyDescent="0.2"/>
    <row r="54177" ht="12.75" hidden="1" customHeight="1" x14ac:dyDescent="0.2"/>
    <row r="54178" ht="12.75" hidden="1" customHeight="1" x14ac:dyDescent="0.2"/>
    <row r="54179" ht="12.75" hidden="1" customHeight="1" x14ac:dyDescent="0.2"/>
    <row r="54180" ht="12.75" hidden="1" customHeight="1" x14ac:dyDescent="0.2"/>
    <row r="54181" ht="12.75" hidden="1" customHeight="1" x14ac:dyDescent="0.2"/>
    <row r="54182" ht="12.75" hidden="1" customHeight="1" x14ac:dyDescent="0.2"/>
    <row r="54183" ht="12.75" hidden="1" customHeight="1" x14ac:dyDescent="0.2"/>
    <row r="54184" ht="12.75" hidden="1" customHeight="1" x14ac:dyDescent="0.2"/>
    <row r="54185" ht="12.75" hidden="1" customHeight="1" x14ac:dyDescent="0.2"/>
    <row r="54186" ht="12.75" hidden="1" customHeight="1" x14ac:dyDescent="0.2"/>
    <row r="54187" ht="12.75" hidden="1" customHeight="1" x14ac:dyDescent="0.2"/>
    <row r="54188" ht="12.75" hidden="1" customHeight="1" x14ac:dyDescent="0.2"/>
    <row r="54189" ht="12.75" hidden="1" customHeight="1" x14ac:dyDescent="0.2"/>
    <row r="54190" ht="12.75" hidden="1" customHeight="1" x14ac:dyDescent="0.2"/>
    <row r="54191" ht="12.75" hidden="1" customHeight="1" x14ac:dyDescent="0.2"/>
    <row r="54192" ht="12.75" hidden="1" customHeight="1" x14ac:dyDescent="0.2"/>
    <row r="54193" ht="12.75" hidden="1" customHeight="1" x14ac:dyDescent="0.2"/>
    <row r="54194" ht="12.75" hidden="1" customHeight="1" x14ac:dyDescent="0.2"/>
    <row r="54195" ht="12.75" hidden="1" customHeight="1" x14ac:dyDescent="0.2"/>
    <row r="54196" ht="12.75" hidden="1" customHeight="1" x14ac:dyDescent="0.2"/>
    <row r="54197" ht="12.75" hidden="1" customHeight="1" x14ac:dyDescent="0.2"/>
    <row r="54198" ht="12.75" hidden="1" customHeight="1" x14ac:dyDescent="0.2"/>
    <row r="54199" ht="12.75" hidden="1" customHeight="1" x14ac:dyDescent="0.2"/>
    <row r="54200" ht="12.75" hidden="1" customHeight="1" x14ac:dyDescent="0.2"/>
    <row r="54201" ht="12.75" hidden="1" customHeight="1" x14ac:dyDescent="0.2"/>
    <row r="54202" ht="12.75" hidden="1" customHeight="1" x14ac:dyDescent="0.2"/>
    <row r="54203" ht="12.75" hidden="1" customHeight="1" x14ac:dyDescent="0.2"/>
    <row r="54204" ht="12.75" hidden="1" customHeight="1" x14ac:dyDescent="0.2"/>
    <row r="54205" ht="12.75" hidden="1" customHeight="1" x14ac:dyDescent="0.2"/>
    <row r="54206" ht="12.75" hidden="1" customHeight="1" x14ac:dyDescent="0.2"/>
    <row r="54207" ht="12.75" hidden="1" customHeight="1" x14ac:dyDescent="0.2"/>
    <row r="54208" ht="12.75" hidden="1" customHeight="1" x14ac:dyDescent="0.2"/>
    <row r="54209" ht="12.75" hidden="1" customHeight="1" x14ac:dyDescent="0.2"/>
    <row r="54210" ht="12.75" hidden="1" customHeight="1" x14ac:dyDescent="0.2"/>
    <row r="54211" ht="12.75" hidden="1" customHeight="1" x14ac:dyDescent="0.2"/>
    <row r="54212" ht="12.75" hidden="1" customHeight="1" x14ac:dyDescent="0.2"/>
    <row r="54213" ht="12.75" hidden="1" customHeight="1" x14ac:dyDescent="0.2"/>
    <row r="54214" ht="12.75" hidden="1" customHeight="1" x14ac:dyDescent="0.2"/>
    <row r="54215" ht="12.75" hidden="1" customHeight="1" x14ac:dyDescent="0.2"/>
    <row r="54216" ht="12.75" hidden="1" customHeight="1" x14ac:dyDescent="0.2"/>
    <row r="54217" ht="12.75" hidden="1" customHeight="1" x14ac:dyDescent="0.2"/>
    <row r="54218" ht="12.75" hidden="1" customHeight="1" x14ac:dyDescent="0.2"/>
    <row r="54219" ht="12.75" hidden="1" customHeight="1" x14ac:dyDescent="0.2"/>
    <row r="54220" ht="12.75" hidden="1" customHeight="1" x14ac:dyDescent="0.2"/>
    <row r="54221" ht="12.75" hidden="1" customHeight="1" x14ac:dyDescent="0.2"/>
    <row r="54222" ht="12.75" hidden="1" customHeight="1" x14ac:dyDescent="0.2"/>
    <row r="54223" ht="12.75" hidden="1" customHeight="1" x14ac:dyDescent="0.2"/>
    <row r="54224" ht="12.75" hidden="1" customHeight="1" x14ac:dyDescent="0.2"/>
    <row r="54225" ht="12.75" hidden="1" customHeight="1" x14ac:dyDescent="0.2"/>
    <row r="54226" ht="12.75" hidden="1" customHeight="1" x14ac:dyDescent="0.2"/>
    <row r="54227" ht="12.75" hidden="1" customHeight="1" x14ac:dyDescent="0.2"/>
    <row r="54228" ht="12.75" hidden="1" customHeight="1" x14ac:dyDescent="0.2"/>
    <row r="54229" ht="12.75" hidden="1" customHeight="1" x14ac:dyDescent="0.2"/>
    <row r="54230" ht="12.75" hidden="1" customHeight="1" x14ac:dyDescent="0.2"/>
    <row r="54231" ht="12.75" hidden="1" customHeight="1" x14ac:dyDescent="0.2"/>
    <row r="54232" ht="12.75" hidden="1" customHeight="1" x14ac:dyDescent="0.2"/>
    <row r="54233" ht="12.75" hidden="1" customHeight="1" x14ac:dyDescent="0.2"/>
    <row r="54234" ht="12.75" hidden="1" customHeight="1" x14ac:dyDescent="0.2"/>
    <row r="54235" ht="12.75" hidden="1" customHeight="1" x14ac:dyDescent="0.2"/>
    <row r="54236" ht="12.75" hidden="1" customHeight="1" x14ac:dyDescent="0.2"/>
    <row r="54237" ht="12.75" hidden="1" customHeight="1" x14ac:dyDescent="0.2"/>
    <row r="54238" ht="12.75" hidden="1" customHeight="1" x14ac:dyDescent="0.2"/>
    <row r="54239" ht="12.75" hidden="1" customHeight="1" x14ac:dyDescent="0.2"/>
    <row r="54240" ht="12.75" hidden="1" customHeight="1" x14ac:dyDescent="0.2"/>
    <row r="54241" ht="12.75" hidden="1" customHeight="1" x14ac:dyDescent="0.2"/>
    <row r="54242" ht="12.75" hidden="1" customHeight="1" x14ac:dyDescent="0.2"/>
    <row r="54243" ht="12.75" hidden="1" customHeight="1" x14ac:dyDescent="0.2"/>
    <row r="54244" ht="12.75" hidden="1" customHeight="1" x14ac:dyDescent="0.2"/>
    <row r="54245" ht="12.75" hidden="1" customHeight="1" x14ac:dyDescent="0.2"/>
    <row r="54246" ht="12.75" hidden="1" customHeight="1" x14ac:dyDescent="0.2"/>
    <row r="54247" ht="12.75" hidden="1" customHeight="1" x14ac:dyDescent="0.2"/>
    <row r="54248" ht="12.75" hidden="1" customHeight="1" x14ac:dyDescent="0.2"/>
    <row r="54249" ht="12.75" hidden="1" customHeight="1" x14ac:dyDescent="0.2"/>
    <row r="54250" ht="12.75" hidden="1" customHeight="1" x14ac:dyDescent="0.2"/>
    <row r="54251" ht="12.75" hidden="1" customHeight="1" x14ac:dyDescent="0.2"/>
    <row r="54252" ht="12.75" hidden="1" customHeight="1" x14ac:dyDescent="0.2"/>
    <row r="54253" ht="12.75" hidden="1" customHeight="1" x14ac:dyDescent="0.2"/>
    <row r="54254" ht="12.75" hidden="1" customHeight="1" x14ac:dyDescent="0.2"/>
    <row r="54255" ht="12.75" hidden="1" customHeight="1" x14ac:dyDescent="0.2"/>
    <row r="54256" ht="12.75" hidden="1" customHeight="1" x14ac:dyDescent="0.2"/>
    <row r="54257" ht="12.75" hidden="1" customHeight="1" x14ac:dyDescent="0.2"/>
    <row r="54258" ht="12.75" hidden="1" customHeight="1" x14ac:dyDescent="0.2"/>
    <row r="54259" ht="12.75" hidden="1" customHeight="1" x14ac:dyDescent="0.2"/>
    <row r="54260" ht="12.75" hidden="1" customHeight="1" x14ac:dyDescent="0.2"/>
    <row r="54261" ht="12.75" hidden="1" customHeight="1" x14ac:dyDescent="0.2"/>
    <row r="54262" ht="12.75" hidden="1" customHeight="1" x14ac:dyDescent="0.2"/>
    <row r="54263" ht="12.75" hidden="1" customHeight="1" x14ac:dyDescent="0.2"/>
    <row r="54264" ht="12.75" hidden="1" customHeight="1" x14ac:dyDescent="0.2"/>
    <row r="54265" ht="12.75" hidden="1" customHeight="1" x14ac:dyDescent="0.2"/>
    <row r="54266" ht="12.75" hidden="1" customHeight="1" x14ac:dyDescent="0.2"/>
    <row r="54267" ht="12.75" hidden="1" customHeight="1" x14ac:dyDescent="0.2"/>
    <row r="54268" ht="12.75" hidden="1" customHeight="1" x14ac:dyDescent="0.2"/>
    <row r="54269" ht="12.75" hidden="1" customHeight="1" x14ac:dyDescent="0.2"/>
    <row r="54270" ht="12.75" hidden="1" customHeight="1" x14ac:dyDescent="0.2"/>
    <row r="54271" ht="12.75" hidden="1" customHeight="1" x14ac:dyDescent="0.2"/>
    <row r="54272" ht="12.75" hidden="1" customHeight="1" x14ac:dyDescent="0.2"/>
    <row r="54273" ht="12.75" hidden="1" customHeight="1" x14ac:dyDescent="0.2"/>
    <row r="54274" ht="12.75" hidden="1" customHeight="1" x14ac:dyDescent="0.2"/>
    <row r="54275" ht="12.75" hidden="1" customHeight="1" x14ac:dyDescent="0.2"/>
    <row r="54276" ht="12.75" hidden="1" customHeight="1" x14ac:dyDescent="0.2"/>
    <row r="54277" ht="12.75" hidden="1" customHeight="1" x14ac:dyDescent="0.2"/>
    <row r="54278" ht="12.75" hidden="1" customHeight="1" x14ac:dyDescent="0.2"/>
    <row r="54279" ht="12.75" hidden="1" customHeight="1" x14ac:dyDescent="0.2"/>
    <row r="54280" ht="12.75" hidden="1" customHeight="1" x14ac:dyDescent="0.2"/>
    <row r="54281" ht="12.75" hidden="1" customHeight="1" x14ac:dyDescent="0.2"/>
    <row r="54282" ht="12.75" hidden="1" customHeight="1" x14ac:dyDescent="0.2"/>
    <row r="54283" ht="12.75" hidden="1" customHeight="1" x14ac:dyDescent="0.2"/>
    <row r="54284" ht="12.75" hidden="1" customHeight="1" x14ac:dyDescent="0.2"/>
    <row r="54285" ht="12.75" hidden="1" customHeight="1" x14ac:dyDescent="0.2"/>
    <row r="54286" ht="12.75" hidden="1" customHeight="1" x14ac:dyDescent="0.2"/>
    <row r="54287" ht="12.75" hidden="1" customHeight="1" x14ac:dyDescent="0.2"/>
    <row r="54288" ht="12.75" hidden="1" customHeight="1" x14ac:dyDescent="0.2"/>
    <row r="54289" ht="12.75" hidden="1" customHeight="1" x14ac:dyDescent="0.2"/>
    <row r="54290" ht="12.75" hidden="1" customHeight="1" x14ac:dyDescent="0.2"/>
    <row r="54291" ht="12.75" hidden="1" customHeight="1" x14ac:dyDescent="0.2"/>
    <row r="54292" ht="12.75" hidden="1" customHeight="1" x14ac:dyDescent="0.2"/>
    <row r="54293" ht="12.75" hidden="1" customHeight="1" x14ac:dyDescent="0.2"/>
    <row r="54294" ht="12.75" hidden="1" customHeight="1" x14ac:dyDescent="0.2"/>
    <row r="54295" ht="12.75" hidden="1" customHeight="1" x14ac:dyDescent="0.2"/>
    <row r="54296" ht="12.75" hidden="1" customHeight="1" x14ac:dyDescent="0.2"/>
    <row r="54297" ht="12.75" hidden="1" customHeight="1" x14ac:dyDescent="0.2"/>
    <row r="54298" ht="12.75" hidden="1" customHeight="1" x14ac:dyDescent="0.2"/>
    <row r="54299" ht="12.75" hidden="1" customHeight="1" x14ac:dyDescent="0.2"/>
    <row r="54300" ht="12.75" hidden="1" customHeight="1" x14ac:dyDescent="0.2"/>
    <row r="54301" ht="12.75" hidden="1" customHeight="1" x14ac:dyDescent="0.2"/>
    <row r="54302" ht="12.75" hidden="1" customHeight="1" x14ac:dyDescent="0.2"/>
    <row r="54303" ht="12.75" hidden="1" customHeight="1" x14ac:dyDescent="0.2"/>
    <row r="54304" ht="12.75" hidden="1" customHeight="1" x14ac:dyDescent="0.2"/>
    <row r="54305" ht="12.75" hidden="1" customHeight="1" x14ac:dyDescent="0.2"/>
    <row r="54306" ht="12.75" hidden="1" customHeight="1" x14ac:dyDescent="0.2"/>
    <row r="54307" ht="12.75" hidden="1" customHeight="1" x14ac:dyDescent="0.2"/>
    <row r="54308" ht="12.75" hidden="1" customHeight="1" x14ac:dyDescent="0.2"/>
    <row r="54309" ht="12.75" hidden="1" customHeight="1" x14ac:dyDescent="0.2"/>
    <row r="54310" ht="12.75" hidden="1" customHeight="1" x14ac:dyDescent="0.2"/>
    <row r="54311" ht="12.75" hidden="1" customHeight="1" x14ac:dyDescent="0.2"/>
    <row r="54312" ht="12.75" hidden="1" customHeight="1" x14ac:dyDescent="0.2"/>
    <row r="54313" ht="12.75" hidden="1" customHeight="1" x14ac:dyDescent="0.2"/>
    <row r="54314" ht="12.75" hidden="1" customHeight="1" x14ac:dyDescent="0.2"/>
    <row r="54315" ht="12.75" hidden="1" customHeight="1" x14ac:dyDescent="0.2"/>
    <row r="54316" ht="12.75" hidden="1" customHeight="1" x14ac:dyDescent="0.2"/>
    <row r="54317" ht="12.75" hidden="1" customHeight="1" x14ac:dyDescent="0.2"/>
    <row r="54318" ht="12.75" hidden="1" customHeight="1" x14ac:dyDescent="0.2"/>
    <row r="54319" ht="12.75" hidden="1" customHeight="1" x14ac:dyDescent="0.2"/>
    <row r="54320" ht="12.75" hidden="1" customHeight="1" x14ac:dyDescent="0.2"/>
    <row r="54321" ht="12.75" hidden="1" customHeight="1" x14ac:dyDescent="0.2"/>
    <row r="54322" ht="12.75" hidden="1" customHeight="1" x14ac:dyDescent="0.2"/>
    <row r="54323" ht="12.75" hidden="1" customHeight="1" x14ac:dyDescent="0.2"/>
    <row r="54324" ht="12.75" hidden="1" customHeight="1" x14ac:dyDescent="0.2"/>
    <row r="54325" ht="12.75" hidden="1" customHeight="1" x14ac:dyDescent="0.2"/>
    <row r="54326" ht="12.75" hidden="1" customHeight="1" x14ac:dyDescent="0.2"/>
    <row r="54327" ht="12.75" hidden="1" customHeight="1" x14ac:dyDescent="0.2"/>
    <row r="54328" ht="12.75" hidden="1" customHeight="1" x14ac:dyDescent="0.2"/>
    <row r="54329" ht="12.75" hidden="1" customHeight="1" x14ac:dyDescent="0.2"/>
    <row r="54330" ht="12.75" hidden="1" customHeight="1" x14ac:dyDescent="0.2"/>
    <row r="54331" ht="12.75" hidden="1" customHeight="1" x14ac:dyDescent="0.2"/>
    <row r="54332" ht="12.75" hidden="1" customHeight="1" x14ac:dyDescent="0.2"/>
    <row r="54333" ht="12.75" hidden="1" customHeight="1" x14ac:dyDescent="0.2"/>
    <row r="54334" ht="12.75" hidden="1" customHeight="1" x14ac:dyDescent="0.2"/>
    <row r="54335" ht="12.75" hidden="1" customHeight="1" x14ac:dyDescent="0.2"/>
    <row r="54336" ht="12.75" hidden="1" customHeight="1" x14ac:dyDescent="0.2"/>
    <row r="54337" ht="12.75" hidden="1" customHeight="1" x14ac:dyDescent="0.2"/>
    <row r="54338" ht="12.75" hidden="1" customHeight="1" x14ac:dyDescent="0.2"/>
    <row r="54339" ht="12.75" hidden="1" customHeight="1" x14ac:dyDescent="0.2"/>
    <row r="54340" ht="12.75" hidden="1" customHeight="1" x14ac:dyDescent="0.2"/>
    <row r="54341" ht="12.75" hidden="1" customHeight="1" x14ac:dyDescent="0.2"/>
    <row r="54342" ht="12.75" hidden="1" customHeight="1" x14ac:dyDescent="0.2"/>
    <row r="54343" ht="12.75" hidden="1" customHeight="1" x14ac:dyDescent="0.2"/>
    <row r="54344" ht="12.75" hidden="1" customHeight="1" x14ac:dyDescent="0.2"/>
    <row r="54345" ht="12.75" hidden="1" customHeight="1" x14ac:dyDescent="0.2"/>
    <row r="54346" ht="12.75" hidden="1" customHeight="1" x14ac:dyDescent="0.2"/>
    <row r="54347" ht="12.75" hidden="1" customHeight="1" x14ac:dyDescent="0.2"/>
    <row r="54348" ht="12.75" hidden="1" customHeight="1" x14ac:dyDescent="0.2"/>
    <row r="54349" ht="12.75" hidden="1" customHeight="1" x14ac:dyDescent="0.2"/>
    <row r="54350" ht="12.75" hidden="1" customHeight="1" x14ac:dyDescent="0.2"/>
    <row r="54351" ht="12.75" hidden="1" customHeight="1" x14ac:dyDescent="0.2"/>
    <row r="54352" ht="12.75" hidden="1" customHeight="1" x14ac:dyDescent="0.2"/>
    <row r="54353" ht="12.75" hidden="1" customHeight="1" x14ac:dyDescent="0.2"/>
    <row r="54354" ht="12.75" hidden="1" customHeight="1" x14ac:dyDescent="0.2"/>
    <row r="54355" ht="12.75" hidden="1" customHeight="1" x14ac:dyDescent="0.2"/>
    <row r="54356" ht="12.75" hidden="1" customHeight="1" x14ac:dyDescent="0.2"/>
    <row r="54357" ht="12.75" hidden="1" customHeight="1" x14ac:dyDescent="0.2"/>
    <row r="54358" ht="12.75" hidden="1" customHeight="1" x14ac:dyDescent="0.2"/>
    <row r="54359" ht="12.75" hidden="1" customHeight="1" x14ac:dyDescent="0.2"/>
    <row r="54360" ht="12.75" hidden="1" customHeight="1" x14ac:dyDescent="0.2"/>
    <row r="54361" ht="12.75" hidden="1" customHeight="1" x14ac:dyDescent="0.2"/>
    <row r="54362" ht="12.75" hidden="1" customHeight="1" x14ac:dyDescent="0.2"/>
    <row r="54363" ht="12.75" hidden="1" customHeight="1" x14ac:dyDescent="0.2"/>
    <row r="54364" ht="12.75" hidden="1" customHeight="1" x14ac:dyDescent="0.2"/>
    <row r="54365" ht="12.75" hidden="1" customHeight="1" x14ac:dyDescent="0.2"/>
    <row r="54366" ht="12.75" hidden="1" customHeight="1" x14ac:dyDescent="0.2"/>
    <row r="54367" ht="12.75" hidden="1" customHeight="1" x14ac:dyDescent="0.2"/>
    <row r="54368" ht="12.75" hidden="1" customHeight="1" x14ac:dyDescent="0.2"/>
    <row r="54369" ht="12.75" hidden="1" customHeight="1" x14ac:dyDescent="0.2"/>
    <row r="54370" ht="12.75" hidden="1" customHeight="1" x14ac:dyDescent="0.2"/>
    <row r="54371" ht="12.75" hidden="1" customHeight="1" x14ac:dyDescent="0.2"/>
    <row r="54372" ht="12.75" hidden="1" customHeight="1" x14ac:dyDescent="0.2"/>
    <row r="54373" ht="12.75" hidden="1" customHeight="1" x14ac:dyDescent="0.2"/>
    <row r="54374" ht="12.75" hidden="1" customHeight="1" x14ac:dyDescent="0.2"/>
    <row r="54375" ht="12.75" hidden="1" customHeight="1" x14ac:dyDescent="0.2"/>
    <row r="54376" ht="12.75" hidden="1" customHeight="1" x14ac:dyDescent="0.2"/>
    <row r="54377" ht="12.75" hidden="1" customHeight="1" x14ac:dyDescent="0.2"/>
    <row r="54378" ht="12.75" hidden="1" customHeight="1" x14ac:dyDescent="0.2"/>
    <row r="54379" ht="12.75" hidden="1" customHeight="1" x14ac:dyDescent="0.2"/>
    <row r="54380" ht="12.75" hidden="1" customHeight="1" x14ac:dyDescent="0.2"/>
    <row r="54381" ht="12.75" hidden="1" customHeight="1" x14ac:dyDescent="0.2"/>
    <row r="54382" ht="12.75" hidden="1" customHeight="1" x14ac:dyDescent="0.2"/>
    <row r="54383" ht="12.75" hidden="1" customHeight="1" x14ac:dyDescent="0.2"/>
    <row r="54384" ht="12.75" hidden="1" customHeight="1" x14ac:dyDescent="0.2"/>
    <row r="54385" ht="12.75" hidden="1" customHeight="1" x14ac:dyDescent="0.2"/>
    <row r="54386" ht="12.75" hidden="1" customHeight="1" x14ac:dyDescent="0.2"/>
    <row r="54387" ht="12.75" hidden="1" customHeight="1" x14ac:dyDescent="0.2"/>
    <row r="54388" ht="12.75" hidden="1" customHeight="1" x14ac:dyDescent="0.2"/>
    <row r="54389" ht="12.75" hidden="1" customHeight="1" x14ac:dyDescent="0.2"/>
    <row r="54390" ht="12.75" hidden="1" customHeight="1" x14ac:dyDescent="0.2"/>
    <row r="54391" ht="12.75" hidden="1" customHeight="1" x14ac:dyDescent="0.2"/>
    <row r="54392" ht="12.75" hidden="1" customHeight="1" x14ac:dyDescent="0.2"/>
    <row r="54393" ht="12.75" hidden="1" customHeight="1" x14ac:dyDescent="0.2"/>
    <row r="54394" ht="12.75" hidden="1" customHeight="1" x14ac:dyDescent="0.2"/>
    <row r="54395" ht="12.75" hidden="1" customHeight="1" x14ac:dyDescent="0.2"/>
    <row r="54396" ht="12.75" hidden="1" customHeight="1" x14ac:dyDescent="0.2"/>
    <row r="54397" ht="12.75" hidden="1" customHeight="1" x14ac:dyDescent="0.2"/>
    <row r="54398" ht="12.75" hidden="1" customHeight="1" x14ac:dyDescent="0.2"/>
    <row r="54399" ht="12.75" hidden="1" customHeight="1" x14ac:dyDescent="0.2"/>
    <row r="54400" ht="12.75" hidden="1" customHeight="1" x14ac:dyDescent="0.2"/>
    <row r="54401" ht="12.75" hidden="1" customHeight="1" x14ac:dyDescent="0.2"/>
    <row r="54402" ht="12.75" hidden="1" customHeight="1" x14ac:dyDescent="0.2"/>
    <row r="54403" ht="12.75" hidden="1" customHeight="1" x14ac:dyDescent="0.2"/>
    <row r="54404" ht="12.75" hidden="1" customHeight="1" x14ac:dyDescent="0.2"/>
    <row r="54405" ht="12.75" hidden="1" customHeight="1" x14ac:dyDescent="0.2"/>
    <row r="54406" ht="12.75" hidden="1" customHeight="1" x14ac:dyDescent="0.2"/>
    <row r="54407" ht="12.75" hidden="1" customHeight="1" x14ac:dyDescent="0.2"/>
    <row r="54408" ht="12.75" hidden="1" customHeight="1" x14ac:dyDescent="0.2"/>
    <row r="54409" ht="12.75" hidden="1" customHeight="1" x14ac:dyDescent="0.2"/>
    <row r="54410" ht="12.75" hidden="1" customHeight="1" x14ac:dyDescent="0.2"/>
    <row r="54411" ht="12.75" hidden="1" customHeight="1" x14ac:dyDescent="0.2"/>
    <row r="54412" ht="12.75" hidden="1" customHeight="1" x14ac:dyDescent="0.2"/>
    <row r="54413" ht="12.75" hidden="1" customHeight="1" x14ac:dyDescent="0.2"/>
    <row r="54414" ht="12.75" hidden="1" customHeight="1" x14ac:dyDescent="0.2"/>
    <row r="54415" ht="12.75" hidden="1" customHeight="1" x14ac:dyDescent="0.2"/>
    <row r="54416" ht="12.75" hidden="1" customHeight="1" x14ac:dyDescent="0.2"/>
    <row r="54417" ht="12.75" hidden="1" customHeight="1" x14ac:dyDescent="0.2"/>
    <row r="54418" ht="12.75" hidden="1" customHeight="1" x14ac:dyDescent="0.2"/>
    <row r="54419" ht="12.75" hidden="1" customHeight="1" x14ac:dyDescent="0.2"/>
    <row r="54420" ht="12.75" hidden="1" customHeight="1" x14ac:dyDescent="0.2"/>
    <row r="54421" ht="12.75" hidden="1" customHeight="1" x14ac:dyDescent="0.2"/>
    <row r="54422" ht="12.75" hidden="1" customHeight="1" x14ac:dyDescent="0.2"/>
    <row r="54423" ht="12.75" hidden="1" customHeight="1" x14ac:dyDescent="0.2"/>
    <row r="54424" ht="12.75" hidden="1" customHeight="1" x14ac:dyDescent="0.2"/>
    <row r="54425" ht="12.75" hidden="1" customHeight="1" x14ac:dyDescent="0.2"/>
    <row r="54426" ht="12.75" hidden="1" customHeight="1" x14ac:dyDescent="0.2"/>
    <row r="54427" ht="12.75" hidden="1" customHeight="1" x14ac:dyDescent="0.2"/>
    <row r="54428" ht="12.75" hidden="1" customHeight="1" x14ac:dyDescent="0.2"/>
    <row r="54429" ht="12.75" hidden="1" customHeight="1" x14ac:dyDescent="0.2"/>
    <row r="54430" ht="12.75" hidden="1" customHeight="1" x14ac:dyDescent="0.2"/>
    <row r="54431" ht="12.75" hidden="1" customHeight="1" x14ac:dyDescent="0.2"/>
    <row r="54432" ht="12.75" hidden="1" customHeight="1" x14ac:dyDescent="0.2"/>
    <row r="54433" ht="12.75" hidden="1" customHeight="1" x14ac:dyDescent="0.2"/>
    <row r="54434" ht="12.75" hidden="1" customHeight="1" x14ac:dyDescent="0.2"/>
    <row r="54435" ht="12.75" hidden="1" customHeight="1" x14ac:dyDescent="0.2"/>
    <row r="54436" ht="12.75" hidden="1" customHeight="1" x14ac:dyDescent="0.2"/>
    <row r="54437" ht="12.75" hidden="1" customHeight="1" x14ac:dyDescent="0.2"/>
    <row r="54438" ht="12.75" hidden="1" customHeight="1" x14ac:dyDescent="0.2"/>
    <row r="54439" ht="12.75" hidden="1" customHeight="1" x14ac:dyDescent="0.2"/>
    <row r="54440" ht="12.75" hidden="1" customHeight="1" x14ac:dyDescent="0.2"/>
    <row r="54441" ht="12.75" hidden="1" customHeight="1" x14ac:dyDescent="0.2"/>
    <row r="54442" ht="12.75" hidden="1" customHeight="1" x14ac:dyDescent="0.2"/>
    <row r="54443" ht="12.75" hidden="1" customHeight="1" x14ac:dyDescent="0.2"/>
    <row r="54444" ht="12.75" hidden="1" customHeight="1" x14ac:dyDescent="0.2"/>
    <row r="54445" ht="12.75" hidden="1" customHeight="1" x14ac:dyDescent="0.2"/>
    <row r="54446" ht="12.75" hidden="1" customHeight="1" x14ac:dyDescent="0.2"/>
    <row r="54447" ht="12.75" hidden="1" customHeight="1" x14ac:dyDescent="0.2"/>
    <row r="54448" ht="12.75" hidden="1" customHeight="1" x14ac:dyDescent="0.2"/>
    <row r="54449" ht="12.75" hidden="1" customHeight="1" x14ac:dyDescent="0.2"/>
    <row r="54450" ht="12.75" hidden="1" customHeight="1" x14ac:dyDescent="0.2"/>
    <row r="54451" ht="12.75" hidden="1" customHeight="1" x14ac:dyDescent="0.2"/>
    <row r="54452" ht="12.75" hidden="1" customHeight="1" x14ac:dyDescent="0.2"/>
    <row r="54453" ht="12.75" hidden="1" customHeight="1" x14ac:dyDescent="0.2"/>
    <row r="54454" ht="12.75" hidden="1" customHeight="1" x14ac:dyDescent="0.2"/>
    <row r="54455" ht="12.75" hidden="1" customHeight="1" x14ac:dyDescent="0.2"/>
    <row r="54456" ht="12.75" hidden="1" customHeight="1" x14ac:dyDescent="0.2"/>
    <row r="54457" ht="12.75" hidden="1" customHeight="1" x14ac:dyDescent="0.2"/>
    <row r="54458" ht="12.75" hidden="1" customHeight="1" x14ac:dyDescent="0.2"/>
    <row r="54459" ht="12.75" hidden="1" customHeight="1" x14ac:dyDescent="0.2"/>
    <row r="54460" ht="12.75" hidden="1" customHeight="1" x14ac:dyDescent="0.2"/>
    <row r="54461" ht="12.75" hidden="1" customHeight="1" x14ac:dyDescent="0.2"/>
    <row r="54462" ht="12.75" hidden="1" customHeight="1" x14ac:dyDescent="0.2"/>
    <row r="54463" ht="12.75" hidden="1" customHeight="1" x14ac:dyDescent="0.2"/>
    <row r="54464" ht="12.75" hidden="1" customHeight="1" x14ac:dyDescent="0.2"/>
    <row r="54465" ht="12.75" hidden="1" customHeight="1" x14ac:dyDescent="0.2"/>
    <row r="54466" ht="12.75" hidden="1" customHeight="1" x14ac:dyDescent="0.2"/>
    <row r="54467" ht="12.75" hidden="1" customHeight="1" x14ac:dyDescent="0.2"/>
    <row r="54468" ht="12.75" hidden="1" customHeight="1" x14ac:dyDescent="0.2"/>
    <row r="54469" ht="12.75" hidden="1" customHeight="1" x14ac:dyDescent="0.2"/>
    <row r="54470" ht="12.75" hidden="1" customHeight="1" x14ac:dyDescent="0.2"/>
    <row r="54471" ht="12.75" hidden="1" customHeight="1" x14ac:dyDescent="0.2"/>
    <row r="54472" ht="12.75" hidden="1" customHeight="1" x14ac:dyDescent="0.2"/>
    <row r="54473" ht="12.75" hidden="1" customHeight="1" x14ac:dyDescent="0.2"/>
    <row r="54474" ht="12.75" hidden="1" customHeight="1" x14ac:dyDescent="0.2"/>
    <row r="54475" ht="12.75" hidden="1" customHeight="1" x14ac:dyDescent="0.2"/>
    <row r="54476" ht="12.75" hidden="1" customHeight="1" x14ac:dyDescent="0.2"/>
    <row r="54477" ht="12.75" hidden="1" customHeight="1" x14ac:dyDescent="0.2"/>
    <row r="54478" ht="12.75" hidden="1" customHeight="1" x14ac:dyDescent="0.2"/>
    <row r="54479" ht="12.75" hidden="1" customHeight="1" x14ac:dyDescent="0.2"/>
    <row r="54480" ht="12.75" hidden="1" customHeight="1" x14ac:dyDescent="0.2"/>
    <row r="54481" ht="12.75" hidden="1" customHeight="1" x14ac:dyDescent="0.2"/>
    <row r="54482" ht="12.75" hidden="1" customHeight="1" x14ac:dyDescent="0.2"/>
    <row r="54483" ht="12.75" hidden="1" customHeight="1" x14ac:dyDescent="0.2"/>
    <row r="54484" ht="12.75" hidden="1" customHeight="1" x14ac:dyDescent="0.2"/>
    <row r="54485" ht="12.75" hidden="1" customHeight="1" x14ac:dyDescent="0.2"/>
    <row r="54486" ht="12.75" hidden="1" customHeight="1" x14ac:dyDescent="0.2"/>
    <row r="54487" ht="12.75" hidden="1" customHeight="1" x14ac:dyDescent="0.2"/>
    <row r="54488" ht="12.75" hidden="1" customHeight="1" x14ac:dyDescent="0.2"/>
    <row r="54489" ht="12.75" hidden="1" customHeight="1" x14ac:dyDescent="0.2"/>
    <row r="54490" ht="12.75" hidden="1" customHeight="1" x14ac:dyDescent="0.2"/>
    <row r="54491" ht="12.75" hidden="1" customHeight="1" x14ac:dyDescent="0.2"/>
    <row r="54492" ht="12.75" hidden="1" customHeight="1" x14ac:dyDescent="0.2"/>
    <row r="54493" ht="12.75" hidden="1" customHeight="1" x14ac:dyDescent="0.2"/>
    <row r="54494" ht="12.75" hidden="1" customHeight="1" x14ac:dyDescent="0.2"/>
    <row r="54495" ht="12.75" hidden="1" customHeight="1" x14ac:dyDescent="0.2"/>
    <row r="54496" ht="12.75" hidden="1" customHeight="1" x14ac:dyDescent="0.2"/>
    <row r="54497" ht="12.75" hidden="1" customHeight="1" x14ac:dyDescent="0.2"/>
    <row r="54498" ht="12.75" hidden="1" customHeight="1" x14ac:dyDescent="0.2"/>
    <row r="54499" ht="12.75" hidden="1" customHeight="1" x14ac:dyDescent="0.2"/>
    <row r="54500" ht="12.75" hidden="1" customHeight="1" x14ac:dyDescent="0.2"/>
    <row r="54501" ht="12.75" hidden="1" customHeight="1" x14ac:dyDescent="0.2"/>
    <row r="54502" ht="12.75" hidden="1" customHeight="1" x14ac:dyDescent="0.2"/>
    <row r="54503" ht="12.75" hidden="1" customHeight="1" x14ac:dyDescent="0.2"/>
    <row r="54504" ht="12.75" hidden="1" customHeight="1" x14ac:dyDescent="0.2"/>
    <row r="54505" ht="12.75" hidden="1" customHeight="1" x14ac:dyDescent="0.2"/>
    <row r="54506" ht="12.75" hidden="1" customHeight="1" x14ac:dyDescent="0.2"/>
    <row r="54507" ht="12.75" hidden="1" customHeight="1" x14ac:dyDescent="0.2"/>
    <row r="54508" ht="12.75" hidden="1" customHeight="1" x14ac:dyDescent="0.2"/>
    <row r="54509" ht="12.75" hidden="1" customHeight="1" x14ac:dyDescent="0.2"/>
    <row r="54510" ht="12.75" hidden="1" customHeight="1" x14ac:dyDescent="0.2"/>
    <row r="54511" ht="12.75" hidden="1" customHeight="1" x14ac:dyDescent="0.2"/>
    <row r="54512" ht="12.75" hidden="1" customHeight="1" x14ac:dyDescent="0.2"/>
    <row r="54513" ht="12.75" hidden="1" customHeight="1" x14ac:dyDescent="0.2"/>
    <row r="54514" ht="12.75" hidden="1" customHeight="1" x14ac:dyDescent="0.2"/>
    <row r="54515" ht="12.75" hidden="1" customHeight="1" x14ac:dyDescent="0.2"/>
    <row r="54516" ht="12.75" hidden="1" customHeight="1" x14ac:dyDescent="0.2"/>
    <row r="54517" ht="12.75" hidden="1" customHeight="1" x14ac:dyDescent="0.2"/>
    <row r="54518" ht="12.75" hidden="1" customHeight="1" x14ac:dyDescent="0.2"/>
    <row r="54519" ht="12.75" hidden="1" customHeight="1" x14ac:dyDescent="0.2"/>
    <row r="54520" ht="12.75" hidden="1" customHeight="1" x14ac:dyDescent="0.2"/>
    <row r="54521" ht="12.75" hidden="1" customHeight="1" x14ac:dyDescent="0.2"/>
    <row r="54522" ht="12.75" hidden="1" customHeight="1" x14ac:dyDescent="0.2"/>
    <row r="54523" ht="12.75" hidden="1" customHeight="1" x14ac:dyDescent="0.2"/>
    <row r="54524" ht="12.75" hidden="1" customHeight="1" x14ac:dyDescent="0.2"/>
    <row r="54525" ht="12.75" hidden="1" customHeight="1" x14ac:dyDescent="0.2"/>
    <row r="54526" ht="12.75" hidden="1" customHeight="1" x14ac:dyDescent="0.2"/>
    <row r="54527" ht="12.75" hidden="1" customHeight="1" x14ac:dyDescent="0.2"/>
    <row r="54528" ht="12.75" hidden="1" customHeight="1" x14ac:dyDescent="0.2"/>
    <row r="54529" ht="12.75" hidden="1" customHeight="1" x14ac:dyDescent="0.2"/>
    <row r="54530" ht="12.75" hidden="1" customHeight="1" x14ac:dyDescent="0.2"/>
    <row r="54531" ht="12.75" hidden="1" customHeight="1" x14ac:dyDescent="0.2"/>
    <row r="54532" ht="12.75" hidden="1" customHeight="1" x14ac:dyDescent="0.2"/>
    <row r="54533" ht="12.75" hidden="1" customHeight="1" x14ac:dyDescent="0.2"/>
    <row r="54534" ht="12.75" hidden="1" customHeight="1" x14ac:dyDescent="0.2"/>
    <row r="54535" ht="12.75" hidden="1" customHeight="1" x14ac:dyDescent="0.2"/>
    <row r="54536" ht="12.75" hidden="1" customHeight="1" x14ac:dyDescent="0.2"/>
    <row r="54537" ht="12.75" hidden="1" customHeight="1" x14ac:dyDescent="0.2"/>
    <row r="54538" ht="12.75" hidden="1" customHeight="1" x14ac:dyDescent="0.2"/>
    <row r="54539" ht="12.75" hidden="1" customHeight="1" x14ac:dyDescent="0.2"/>
    <row r="54540" ht="12.75" hidden="1" customHeight="1" x14ac:dyDescent="0.2"/>
    <row r="54541" ht="12.75" hidden="1" customHeight="1" x14ac:dyDescent="0.2"/>
    <row r="54542" ht="12.75" hidden="1" customHeight="1" x14ac:dyDescent="0.2"/>
    <row r="54543" ht="12.75" hidden="1" customHeight="1" x14ac:dyDescent="0.2"/>
    <row r="54544" ht="12.75" hidden="1" customHeight="1" x14ac:dyDescent="0.2"/>
    <row r="54545" ht="12.75" hidden="1" customHeight="1" x14ac:dyDescent="0.2"/>
    <row r="54546" ht="12.75" hidden="1" customHeight="1" x14ac:dyDescent="0.2"/>
    <row r="54547" ht="12.75" hidden="1" customHeight="1" x14ac:dyDescent="0.2"/>
    <row r="54548" ht="12.75" hidden="1" customHeight="1" x14ac:dyDescent="0.2"/>
    <row r="54549" ht="12.75" hidden="1" customHeight="1" x14ac:dyDescent="0.2"/>
    <row r="54550" ht="12.75" hidden="1" customHeight="1" x14ac:dyDescent="0.2"/>
    <row r="54551" ht="12.75" hidden="1" customHeight="1" x14ac:dyDescent="0.2"/>
    <row r="54552" ht="12.75" hidden="1" customHeight="1" x14ac:dyDescent="0.2"/>
    <row r="54553" ht="12.75" hidden="1" customHeight="1" x14ac:dyDescent="0.2"/>
    <row r="54554" ht="12.75" hidden="1" customHeight="1" x14ac:dyDescent="0.2"/>
    <row r="54555" ht="12.75" hidden="1" customHeight="1" x14ac:dyDescent="0.2"/>
    <row r="54556" ht="12.75" hidden="1" customHeight="1" x14ac:dyDescent="0.2"/>
    <row r="54557" ht="12.75" hidden="1" customHeight="1" x14ac:dyDescent="0.2"/>
    <row r="54558" ht="12.75" hidden="1" customHeight="1" x14ac:dyDescent="0.2"/>
    <row r="54559" ht="12.75" hidden="1" customHeight="1" x14ac:dyDescent="0.2"/>
    <row r="54560" ht="12.75" hidden="1" customHeight="1" x14ac:dyDescent="0.2"/>
    <row r="54561" ht="12.75" hidden="1" customHeight="1" x14ac:dyDescent="0.2"/>
    <row r="54562" ht="12.75" hidden="1" customHeight="1" x14ac:dyDescent="0.2"/>
    <row r="54563" ht="12.75" hidden="1" customHeight="1" x14ac:dyDescent="0.2"/>
    <row r="54564" ht="12.75" hidden="1" customHeight="1" x14ac:dyDescent="0.2"/>
    <row r="54565" ht="12.75" hidden="1" customHeight="1" x14ac:dyDescent="0.2"/>
    <row r="54566" ht="12.75" hidden="1" customHeight="1" x14ac:dyDescent="0.2"/>
    <row r="54567" ht="12.75" hidden="1" customHeight="1" x14ac:dyDescent="0.2"/>
    <row r="54568" ht="12.75" hidden="1" customHeight="1" x14ac:dyDescent="0.2"/>
    <row r="54569" ht="12.75" hidden="1" customHeight="1" x14ac:dyDescent="0.2"/>
    <row r="54570" ht="12.75" hidden="1" customHeight="1" x14ac:dyDescent="0.2"/>
    <row r="54571" ht="12.75" hidden="1" customHeight="1" x14ac:dyDescent="0.2"/>
    <row r="54572" ht="12.75" hidden="1" customHeight="1" x14ac:dyDescent="0.2"/>
    <row r="54573" ht="12.75" hidden="1" customHeight="1" x14ac:dyDescent="0.2"/>
    <row r="54574" ht="12.75" hidden="1" customHeight="1" x14ac:dyDescent="0.2"/>
    <row r="54575" ht="12.75" hidden="1" customHeight="1" x14ac:dyDescent="0.2"/>
    <row r="54576" ht="12.75" hidden="1" customHeight="1" x14ac:dyDescent="0.2"/>
    <row r="54577" ht="12.75" hidden="1" customHeight="1" x14ac:dyDescent="0.2"/>
    <row r="54578" ht="12.75" hidden="1" customHeight="1" x14ac:dyDescent="0.2"/>
    <row r="54579" ht="12.75" hidden="1" customHeight="1" x14ac:dyDescent="0.2"/>
    <row r="54580" ht="12.75" hidden="1" customHeight="1" x14ac:dyDescent="0.2"/>
    <row r="54581" ht="12.75" hidden="1" customHeight="1" x14ac:dyDescent="0.2"/>
    <row r="54582" ht="12.75" hidden="1" customHeight="1" x14ac:dyDescent="0.2"/>
    <row r="54583" ht="12.75" hidden="1" customHeight="1" x14ac:dyDescent="0.2"/>
    <row r="54584" ht="12.75" hidden="1" customHeight="1" x14ac:dyDescent="0.2"/>
    <row r="54585" ht="12.75" hidden="1" customHeight="1" x14ac:dyDescent="0.2"/>
    <row r="54586" ht="12.75" hidden="1" customHeight="1" x14ac:dyDescent="0.2"/>
    <row r="54587" ht="12.75" hidden="1" customHeight="1" x14ac:dyDescent="0.2"/>
    <row r="54588" ht="12.75" hidden="1" customHeight="1" x14ac:dyDescent="0.2"/>
    <row r="54589" ht="12.75" hidden="1" customHeight="1" x14ac:dyDescent="0.2"/>
    <row r="54590" ht="12.75" hidden="1" customHeight="1" x14ac:dyDescent="0.2"/>
    <row r="54591" ht="12.75" hidden="1" customHeight="1" x14ac:dyDescent="0.2"/>
    <row r="54592" ht="12.75" hidden="1" customHeight="1" x14ac:dyDescent="0.2"/>
    <row r="54593" ht="12.75" hidden="1" customHeight="1" x14ac:dyDescent="0.2"/>
    <row r="54594" ht="12.75" hidden="1" customHeight="1" x14ac:dyDescent="0.2"/>
    <row r="54595" ht="12.75" hidden="1" customHeight="1" x14ac:dyDescent="0.2"/>
    <row r="54596" ht="12.75" hidden="1" customHeight="1" x14ac:dyDescent="0.2"/>
    <row r="54597" ht="12.75" hidden="1" customHeight="1" x14ac:dyDescent="0.2"/>
    <row r="54598" ht="12.75" hidden="1" customHeight="1" x14ac:dyDescent="0.2"/>
    <row r="54599" ht="12.75" hidden="1" customHeight="1" x14ac:dyDescent="0.2"/>
    <row r="54600" ht="12.75" hidden="1" customHeight="1" x14ac:dyDescent="0.2"/>
    <row r="54601" ht="12.75" hidden="1" customHeight="1" x14ac:dyDescent="0.2"/>
    <row r="54602" ht="12.75" hidden="1" customHeight="1" x14ac:dyDescent="0.2"/>
    <row r="54603" ht="12.75" hidden="1" customHeight="1" x14ac:dyDescent="0.2"/>
    <row r="54604" ht="12.75" hidden="1" customHeight="1" x14ac:dyDescent="0.2"/>
    <row r="54605" ht="12.75" hidden="1" customHeight="1" x14ac:dyDescent="0.2"/>
    <row r="54606" ht="12.75" hidden="1" customHeight="1" x14ac:dyDescent="0.2"/>
    <row r="54607" ht="12.75" hidden="1" customHeight="1" x14ac:dyDescent="0.2"/>
    <row r="54608" ht="12.75" hidden="1" customHeight="1" x14ac:dyDescent="0.2"/>
    <row r="54609" ht="12.75" hidden="1" customHeight="1" x14ac:dyDescent="0.2"/>
    <row r="54610" ht="12.75" hidden="1" customHeight="1" x14ac:dyDescent="0.2"/>
    <row r="54611" ht="12.75" hidden="1" customHeight="1" x14ac:dyDescent="0.2"/>
    <row r="54612" ht="12.75" hidden="1" customHeight="1" x14ac:dyDescent="0.2"/>
    <row r="54613" ht="12.75" hidden="1" customHeight="1" x14ac:dyDescent="0.2"/>
    <row r="54614" ht="12.75" hidden="1" customHeight="1" x14ac:dyDescent="0.2"/>
    <row r="54615" ht="12.75" hidden="1" customHeight="1" x14ac:dyDescent="0.2"/>
    <row r="54616" ht="12.75" hidden="1" customHeight="1" x14ac:dyDescent="0.2"/>
    <row r="54617" ht="12.75" hidden="1" customHeight="1" x14ac:dyDescent="0.2"/>
    <row r="54618" ht="12.75" hidden="1" customHeight="1" x14ac:dyDescent="0.2"/>
    <row r="54619" ht="12.75" hidden="1" customHeight="1" x14ac:dyDescent="0.2"/>
    <row r="54620" ht="12.75" hidden="1" customHeight="1" x14ac:dyDescent="0.2"/>
    <row r="54621" ht="12.75" hidden="1" customHeight="1" x14ac:dyDescent="0.2"/>
    <row r="54622" ht="12.75" hidden="1" customHeight="1" x14ac:dyDescent="0.2"/>
    <row r="54623" ht="12.75" hidden="1" customHeight="1" x14ac:dyDescent="0.2"/>
    <row r="54624" ht="12.75" hidden="1" customHeight="1" x14ac:dyDescent="0.2"/>
    <row r="54625" ht="12.75" hidden="1" customHeight="1" x14ac:dyDescent="0.2"/>
    <row r="54626" ht="12.75" hidden="1" customHeight="1" x14ac:dyDescent="0.2"/>
    <row r="54627" ht="12.75" hidden="1" customHeight="1" x14ac:dyDescent="0.2"/>
    <row r="54628" ht="12.75" hidden="1" customHeight="1" x14ac:dyDescent="0.2"/>
    <row r="54629" ht="12.75" hidden="1" customHeight="1" x14ac:dyDescent="0.2"/>
    <row r="54630" ht="12.75" hidden="1" customHeight="1" x14ac:dyDescent="0.2"/>
    <row r="54631" ht="12.75" hidden="1" customHeight="1" x14ac:dyDescent="0.2"/>
    <row r="54632" ht="12.75" hidden="1" customHeight="1" x14ac:dyDescent="0.2"/>
    <row r="54633" ht="12.75" hidden="1" customHeight="1" x14ac:dyDescent="0.2"/>
    <row r="54634" ht="12.75" hidden="1" customHeight="1" x14ac:dyDescent="0.2"/>
    <row r="54635" ht="12.75" hidden="1" customHeight="1" x14ac:dyDescent="0.2"/>
    <row r="54636" ht="12.75" hidden="1" customHeight="1" x14ac:dyDescent="0.2"/>
    <row r="54637" ht="12.75" hidden="1" customHeight="1" x14ac:dyDescent="0.2"/>
    <row r="54638" ht="12.75" hidden="1" customHeight="1" x14ac:dyDescent="0.2"/>
    <row r="54639" ht="12.75" hidden="1" customHeight="1" x14ac:dyDescent="0.2"/>
    <row r="54640" ht="12.75" hidden="1" customHeight="1" x14ac:dyDescent="0.2"/>
    <row r="54641" ht="12.75" hidden="1" customHeight="1" x14ac:dyDescent="0.2"/>
    <row r="54642" ht="12.75" hidden="1" customHeight="1" x14ac:dyDescent="0.2"/>
    <row r="54643" ht="12.75" hidden="1" customHeight="1" x14ac:dyDescent="0.2"/>
    <row r="54644" ht="12.75" hidden="1" customHeight="1" x14ac:dyDescent="0.2"/>
    <row r="54645" ht="12.75" hidden="1" customHeight="1" x14ac:dyDescent="0.2"/>
    <row r="54646" ht="12.75" hidden="1" customHeight="1" x14ac:dyDescent="0.2"/>
    <row r="54647" ht="12.75" hidden="1" customHeight="1" x14ac:dyDescent="0.2"/>
    <row r="54648" ht="12.75" hidden="1" customHeight="1" x14ac:dyDescent="0.2"/>
    <row r="54649" ht="12.75" hidden="1" customHeight="1" x14ac:dyDescent="0.2"/>
    <row r="54650" ht="12.75" hidden="1" customHeight="1" x14ac:dyDescent="0.2"/>
    <row r="54651" ht="12.75" hidden="1" customHeight="1" x14ac:dyDescent="0.2"/>
    <row r="54652" ht="12.75" hidden="1" customHeight="1" x14ac:dyDescent="0.2"/>
    <row r="54653" ht="12.75" hidden="1" customHeight="1" x14ac:dyDescent="0.2"/>
    <row r="54654" ht="12.75" hidden="1" customHeight="1" x14ac:dyDescent="0.2"/>
    <row r="54655" ht="12.75" hidden="1" customHeight="1" x14ac:dyDescent="0.2"/>
    <row r="54656" ht="12.75" hidden="1" customHeight="1" x14ac:dyDescent="0.2"/>
    <row r="54657" ht="12.75" hidden="1" customHeight="1" x14ac:dyDescent="0.2"/>
    <row r="54658" ht="12.75" hidden="1" customHeight="1" x14ac:dyDescent="0.2"/>
    <row r="54659" ht="12.75" hidden="1" customHeight="1" x14ac:dyDescent="0.2"/>
    <row r="54660" ht="12.75" hidden="1" customHeight="1" x14ac:dyDescent="0.2"/>
    <row r="54661" ht="12.75" hidden="1" customHeight="1" x14ac:dyDescent="0.2"/>
    <row r="54662" ht="12.75" hidden="1" customHeight="1" x14ac:dyDescent="0.2"/>
    <row r="54663" ht="12.75" hidden="1" customHeight="1" x14ac:dyDescent="0.2"/>
    <row r="54664" ht="12.75" hidden="1" customHeight="1" x14ac:dyDescent="0.2"/>
    <row r="54665" ht="12.75" hidden="1" customHeight="1" x14ac:dyDescent="0.2"/>
    <row r="54666" ht="12.75" hidden="1" customHeight="1" x14ac:dyDescent="0.2"/>
    <row r="54667" ht="12.75" hidden="1" customHeight="1" x14ac:dyDescent="0.2"/>
    <row r="54668" ht="12.75" hidden="1" customHeight="1" x14ac:dyDescent="0.2"/>
    <row r="54669" ht="12.75" hidden="1" customHeight="1" x14ac:dyDescent="0.2"/>
    <row r="54670" ht="12.75" hidden="1" customHeight="1" x14ac:dyDescent="0.2"/>
    <row r="54671" ht="12.75" hidden="1" customHeight="1" x14ac:dyDescent="0.2"/>
    <row r="54672" ht="12.75" hidden="1" customHeight="1" x14ac:dyDescent="0.2"/>
    <row r="54673" ht="12.75" hidden="1" customHeight="1" x14ac:dyDescent="0.2"/>
    <row r="54674" ht="12.75" hidden="1" customHeight="1" x14ac:dyDescent="0.2"/>
    <row r="54675" ht="12.75" hidden="1" customHeight="1" x14ac:dyDescent="0.2"/>
    <row r="54676" ht="12.75" hidden="1" customHeight="1" x14ac:dyDescent="0.2"/>
    <row r="54677" ht="12.75" hidden="1" customHeight="1" x14ac:dyDescent="0.2"/>
    <row r="54678" ht="12.75" hidden="1" customHeight="1" x14ac:dyDescent="0.2"/>
    <row r="54679" ht="12.75" hidden="1" customHeight="1" x14ac:dyDescent="0.2"/>
    <row r="54680" ht="12.75" hidden="1" customHeight="1" x14ac:dyDescent="0.2"/>
    <row r="54681" ht="12.75" hidden="1" customHeight="1" x14ac:dyDescent="0.2"/>
    <row r="54682" ht="12.75" hidden="1" customHeight="1" x14ac:dyDescent="0.2"/>
    <row r="54683" ht="12.75" hidden="1" customHeight="1" x14ac:dyDescent="0.2"/>
    <row r="54684" ht="12.75" hidden="1" customHeight="1" x14ac:dyDescent="0.2"/>
    <row r="54685" ht="12.75" hidden="1" customHeight="1" x14ac:dyDescent="0.2"/>
    <row r="54686" ht="12.75" hidden="1" customHeight="1" x14ac:dyDescent="0.2"/>
    <row r="54687" ht="12.75" hidden="1" customHeight="1" x14ac:dyDescent="0.2"/>
    <row r="54688" ht="12.75" hidden="1" customHeight="1" x14ac:dyDescent="0.2"/>
    <row r="54689" ht="12.75" hidden="1" customHeight="1" x14ac:dyDescent="0.2"/>
    <row r="54690" ht="12.75" hidden="1" customHeight="1" x14ac:dyDescent="0.2"/>
    <row r="54691" ht="12.75" hidden="1" customHeight="1" x14ac:dyDescent="0.2"/>
    <row r="54692" ht="12.75" hidden="1" customHeight="1" x14ac:dyDescent="0.2"/>
    <row r="54693" ht="12.75" hidden="1" customHeight="1" x14ac:dyDescent="0.2"/>
    <row r="54694" ht="12.75" hidden="1" customHeight="1" x14ac:dyDescent="0.2"/>
    <row r="54695" ht="12.75" hidden="1" customHeight="1" x14ac:dyDescent="0.2"/>
    <row r="54696" ht="12.75" hidden="1" customHeight="1" x14ac:dyDescent="0.2"/>
    <row r="54697" ht="12.75" hidden="1" customHeight="1" x14ac:dyDescent="0.2"/>
    <row r="54698" ht="12.75" hidden="1" customHeight="1" x14ac:dyDescent="0.2"/>
    <row r="54699" ht="12.75" hidden="1" customHeight="1" x14ac:dyDescent="0.2"/>
    <row r="54700" ht="12.75" hidden="1" customHeight="1" x14ac:dyDescent="0.2"/>
    <row r="54701" ht="12.75" hidden="1" customHeight="1" x14ac:dyDescent="0.2"/>
    <row r="54702" ht="12.75" hidden="1" customHeight="1" x14ac:dyDescent="0.2"/>
    <row r="54703" ht="12.75" hidden="1" customHeight="1" x14ac:dyDescent="0.2"/>
    <row r="54704" ht="12.75" hidden="1" customHeight="1" x14ac:dyDescent="0.2"/>
    <row r="54705" ht="12.75" hidden="1" customHeight="1" x14ac:dyDescent="0.2"/>
    <row r="54706" ht="12.75" hidden="1" customHeight="1" x14ac:dyDescent="0.2"/>
    <row r="54707" ht="12.75" hidden="1" customHeight="1" x14ac:dyDescent="0.2"/>
    <row r="54708" ht="12.75" hidden="1" customHeight="1" x14ac:dyDescent="0.2"/>
    <row r="54709" ht="12.75" hidden="1" customHeight="1" x14ac:dyDescent="0.2"/>
    <row r="54710" ht="12.75" hidden="1" customHeight="1" x14ac:dyDescent="0.2"/>
    <row r="54711" ht="12.75" hidden="1" customHeight="1" x14ac:dyDescent="0.2"/>
    <row r="54712" ht="12.75" hidden="1" customHeight="1" x14ac:dyDescent="0.2"/>
    <row r="54713" ht="12.75" hidden="1" customHeight="1" x14ac:dyDescent="0.2"/>
    <row r="54714" ht="12.75" hidden="1" customHeight="1" x14ac:dyDescent="0.2"/>
    <row r="54715" ht="12.75" hidden="1" customHeight="1" x14ac:dyDescent="0.2"/>
    <row r="54716" ht="12.75" hidden="1" customHeight="1" x14ac:dyDescent="0.2"/>
    <row r="54717" ht="12.75" hidden="1" customHeight="1" x14ac:dyDescent="0.2"/>
    <row r="54718" ht="12.75" hidden="1" customHeight="1" x14ac:dyDescent="0.2"/>
    <row r="54719" ht="12.75" hidden="1" customHeight="1" x14ac:dyDescent="0.2"/>
    <row r="54720" ht="12.75" hidden="1" customHeight="1" x14ac:dyDescent="0.2"/>
    <row r="54721" ht="12.75" hidden="1" customHeight="1" x14ac:dyDescent="0.2"/>
    <row r="54722" ht="12.75" hidden="1" customHeight="1" x14ac:dyDescent="0.2"/>
    <row r="54723" ht="12.75" hidden="1" customHeight="1" x14ac:dyDescent="0.2"/>
    <row r="54724" ht="12.75" hidden="1" customHeight="1" x14ac:dyDescent="0.2"/>
    <row r="54725" ht="12.75" hidden="1" customHeight="1" x14ac:dyDescent="0.2"/>
    <row r="54726" ht="12.75" hidden="1" customHeight="1" x14ac:dyDescent="0.2"/>
    <row r="54727" ht="12.75" hidden="1" customHeight="1" x14ac:dyDescent="0.2"/>
    <row r="54728" ht="12.75" hidden="1" customHeight="1" x14ac:dyDescent="0.2"/>
    <row r="54729" ht="12.75" hidden="1" customHeight="1" x14ac:dyDescent="0.2"/>
    <row r="54730" ht="12.75" hidden="1" customHeight="1" x14ac:dyDescent="0.2"/>
    <row r="54731" ht="12.75" hidden="1" customHeight="1" x14ac:dyDescent="0.2"/>
    <row r="54732" ht="12.75" hidden="1" customHeight="1" x14ac:dyDescent="0.2"/>
    <row r="54733" ht="12.75" hidden="1" customHeight="1" x14ac:dyDescent="0.2"/>
    <row r="54734" ht="12.75" hidden="1" customHeight="1" x14ac:dyDescent="0.2"/>
    <row r="54735" ht="12.75" hidden="1" customHeight="1" x14ac:dyDescent="0.2"/>
    <row r="54736" ht="12.75" hidden="1" customHeight="1" x14ac:dyDescent="0.2"/>
    <row r="54737" ht="12.75" hidden="1" customHeight="1" x14ac:dyDescent="0.2"/>
    <row r="54738" ht="12.75" hidden="1" customHeight="1" x14ac:dyDescent="0.2"/>
    <row r="54739" ht="12.75" hidden="1" customHeight="1" x14ac:dyDescent="0.2"/>
    <row r="54740" ht="12.75" hidden="1" customHeight="1" x14ac:dyDescent="0.2"/>
    <row r="54741" ht="12.75" hidden="1" customHeight="1" x14ac:dyDescent="0.2"/>
    <row r="54742" ht="12.75" hidden="1" customHeight="1" x14ac:dyDescent="0.2"/>
    <row r="54743" ht="12.75" hidden="1" customHeight="1" x14ac:dyDescent="0.2"/>
    <row r="54744" ht="12.75" hidden="1" customHeight="1" x14ac:dyDescent="0.2"/>
    <row r="54745" ht="12.75" hidden="1" customHeight="1" x14ac:dyDescent="0.2"/>
    <row r="54746" ht="12.75" hidden="1" customHeight="1" x14ac:dyDescent="0.2"/>
    <row r="54747" ht="12.75" hidden="1" customHeight="1" x14ac:dyDescent="0.2"/>
    <row r="54748" ht="12.75" hidden="1" customHeight="1" x14ac:dyDescent="0.2"/>
    <row r="54749" ht="12.75" hidden="1" customHeight="1" x14ac:dyDescent="0.2"/>
    <row r="54750" ht="12.75" hidden="1" customHeight="1" x14ac:dyDescent="0.2"/>
    <row r="54751" ht="12.75" hidden="1" customHeight="1" x14ac:dyDescent="0.2"/>
    <row r="54752" ht="12.75" hidden="1" customHeight="1" x14ac:dyDescent="0.2"/>
    <row r="54753" ht="12.75" hidden="1" customHeight="1" x14ac:dyDescent="0.2"/>
    <row r="54754" ht="12.75" hidden="1" customHeight="1" x14ac:dyDescent="0.2"/>
    <row r="54755" ht="12.75" hidden="1" customHeight="1" x14ac:dyDescent="0.2"/>
    <row r="54756" ht="12.75" hidden="1" customHeight="1" x14ac:dyDescent="0.2"/>
    <row r="54757" ht="12.75" hidden="1" customHeight="1" x14ac:dyDescent="0.2"/>
    <row r="54758" ht="12.75" hidden="1" customHeight="1" x14ac:dyDescent="0.2"/>
    <row r="54759" ht="12.75" hidden="1" customHeight="1" x14ac:dyDescent="0.2"/>
    <row r="54760" ht="12.75" hidden="1" customHeight="1" x14ac:dyDescent="0.2"/>
    <row r="54761" ht="12.75" hidden="1" customHeight="1" x14ac:dyDescent="0.2"/>
    <row r="54762" ht="12.75" hidden="1" customHeight="1" x14ac:dyDescent="0.2"/>
    <row r="54763" ht="12.75" hidden="1" customHeight="1" x14ac:dyDescent="0.2"/>
    <row r="54764" ht="12.75" hidden="1" customHeight="1" x14ac:dyDescent="0.2"/>
    <row r="54765" ht="12.75" hidden="1" customHeight="1" x14ac:dyDescent="0.2"/>
    <row r="54766" ht="12.75" hidden="1" customHeight="1" x14ac:dyDescent="0.2"/>
    <row r="54767" ht="12.75" hidden="1" customHeight="1" x14ac:dyDescent="0.2"/>
    <row r="54768" ht="12.75" hidden="1" customHeight="1" x14ac:dyDescent="0.2"/>
    <row r="54769" ht="12.75" hidden="1" customHeight="1" x14ac:dyDescent="0.2"/>
    <row r="54770" ht="12.75" hidden="1" customHeight="1" x14ac:dyDescent="0.2"/>
    <row r="54771" ht="12.75" hidden="1" customHeight="1" x14ac:dyDescent="0.2"/>
    <row r="54772" ht="12.75" hidden="1" customHeight="1" x14ac:dyDescent="0.2"/>
    <row r="54773" ht="12.75" hidden="1" customHeight="1" x14ac:dyDescent="0.2"/>
    <row r="54774" ht="12.75" hidden="1" customHeight="1" x14ac:dyDescent="0.2"/>
    <row r="54775" ht="12.75" hidden="1" customHeight="1" x14ac:dyDescent="0.2"/>
    <row r="54776" ht="12.75" hidden="1" customHeight="1" x14ac:dyDescent="0.2"/>
    <row r="54777" ht="12.75" hidden="1" customHeight="1" x14ac:dyDescent="0.2"/>
    <row r="54778" ht="12.75" hidden="1" customHeight="1" x14ac:dyDescent="0.2"/>
    <row r="54779" ht="12.75" hidden="1" customHeight="1" x14ac:dyDescent="0.2"/>
    <row r="54780" ht="12.75" hidden="1" customHeight="1" x14ac:dyDescent="0.2"/>
    <row r="54781" ht="12.75" hidden="1" customHeight="1" x14ac:dyDescent="0.2"/>
    <row r="54782" ht="12.75" hidden="1" customHeight="1" x14ac:dyDescent="0.2"/>
    <row r="54783" ht="12.75" hidden="1" customHeight="1" x14ac:dyDescent="0.2"/>
    <row r="54784" ht="12.75" hidden="1" customHeight="1" x14ac:dyDescent="0.2"/>
    <row r="54785" ht="12.75" hidden="1" customHeight="1" x14ac:dyDescent="0.2"/>
    <row r="54786" ht="12.75" hidden="1" customHeight="1" x14ac:dyDescent="0.2"/>
    <row r="54787" ht="12.75" hidden="1" customHeight="1" x14ac:dyDescent="0.2"/>
    <row r="54788" ht="12.75" hidden="1" customHeight="1" x14ac:dyDescent="0.2"/>
    <row r="54789" ht="12.75" hidden="1" customHeight="1" x14ac:dyDescent="0.2"/>
    <row r="54790" ht="12.75" hidden="1" customHeight="1" x14ac:dyDescent="0.2"/>
    <row r="54791" ht="12.75" hidden="1" customHeight="1" x14ac:dyDescent="0.2"/>
    <row r="54792" ht="12.75" hidden="1" customHeight="1" x14ac:dyDescent="0.2"/>
    <row r="54793" ht="12.75" hidden="1" customHeight="1" x14ac:dyDescent="0.2"/>
    <row r="54794" ht="12.75" hidden="1" customHeight="1" x14ac:dyDescent="0.2"/>
    <row r="54795" ht="12.75" hidden="1" customHeight="1" x14ac:dyDescent="0.2"/>
    <row r="54796" ht="12.75" hidden="1" customHeight="1" x14ac:dyDescent="0.2"/>
    <row r="54797" ht="12.75" hidden="1" customHeight="1" x14ac:dyDescent="0.2"/>
    <row r="54798" ht="12.75" hidden="1" customHeight="1" x14ac:dyDescent="0.2"/>
    <row r="54799" ht="12.75" hidden="1" customHeight="1" x14ac:dyDescent="0.2"/>
    <row r="54800" ht="12.75" hidden="1" customHeight="1" x14ac:dyDescent="0.2"/>
    <row r="54801" ht="12.75" hidden="1" customHeight="1" x14ac:dyDescent="0.2"/>
    <row r="54802" ht="12.75" hidden="1" customHeight="1" x14ac:dyDescent="0.2"/>
    <row r="54803" ht="12.75" hidden="1" customHeight="1" x14ac:dyDescent="0.2"/>
    <row r="54804" ht="12.75" hidden="1" customHeight="1" x14ac:dyDescent="0.2"/>
    <row r="54805" ht="12.75" hidden="1" customHeight="1" x14ac:dyDescent="0.2"/>
    <row r="54806" ht="12.75" hidden="1" customHeight="1" x14ac:dyDescent="0.2"/>
    <row r="54807" ht="12.75" hidden="1" customHeight="1" x14ac:dyDescent="0.2"/>
    <row r="54808" ht="12.75" hidden="1" customHeight="1" x14ac:dyDescent="0.2"/>
    <row r="54809" ht="12.75" hidden="1" customHeight="1" x14ac:dyDescent="0.2"/>
    <row r="54810" ht="12.75" hidden="1" customHeight="1" x14ac:dyDescent="0.2"/>
    <row r="54811" ht="12.75" hidden="1" customHeight="1" x14ac:dyDescent="0.2"/>
    <row r="54812" ht="12.75" hidden="1" customHeight="1" x14ac:dyDescent="0.2"/>
    <row r="54813" ht="12.75" hidden="1" customHeight="1" x14ac:dyDescent="0.2"/>
    <row r="54814" ht="12.75" hidden="1" customHeight="1" x14ac:dyDescent="0.2"/>
    <row r="54815" ht="12.75" hidden="1" customHeight="1" x14ac:dyDescent="0.2"/>
    <row r="54816" ht="12.75" hidden="1" customHeight="1" x14ac:dyDescent="0.2"/>
    <row r="54817" ht="12.75" hidden="1" customHeight="1" x14ac:dyDescent="0.2"/>
    <row r="54818" ht="12.75" hidden="1" customHeight="1" x14ac:dyDescent="0.2"/>
    <row r="54819" ht="12.75" hidden="1" customHeight="1" x14ac:dyDescent="0.2"/>
    <row r="54820" ht="12.75" hidden="1" customHeight="1" x14ac:dyDescent="0.2"/>
    <row r="54821" ht="12.75" hidden="1" customHeight="1" x14ac:dyDescent="0.2"/>
    <row r="54822" ht="12.75" hidden="1" customHeight="1" x14ac:dyDescent="0.2"/>
    <row r="54823" ht="12.75" hidden="1" customHeight="1" x14ac:dyDescent="0.2"/>
    <row r="54824" ht="12.75" hidden="1" customHeight="1" x14ac:dyDescent="0.2"/>
    <row r="54825" ht="12.75" hidden="1" customHeight="1" x14ac:dyDescent="0.2"/>
    <row r="54826" ht="12.75" hidden="1" customHeight="1" x14ac:dyDescent="0.2"/>
    <row r="54827" ht="12.75" hidden="1" customHeight="1" x14ac:dyDescent="0.2"/>
    <row r="54828" ht="12.75" hidden="1" customHeight="1" x14ac:dyDescent="0.2"/>
    <row r="54829" ht="12.75" hidden="1" customHeight="1" x14ac:dyDescent="0.2"/>
    <row r="54830" ht="12.75" hidden="1" customHeight="1" x14ac:dyDescent="0.2"/>
    <row r="54831" ht="12.75" hidden="1" customHeight="1" x14ac:dyDescent="0.2"/>
    <row r="54832" ht="12.75" hidden="1" customHeight="1" x14ac:dyDescent="0.2"/>
    <row r="54833" ht="12.75" hidden="1" customHeight="1" x14ac:dyDescent="0.2"/>
    <row r="54834" ht="12.75" hidden="1" customHeight="1" x14ac:dyDescent="0.2"/>
    <row r="54835" ht="12.75" hidden="1" customHeight="1" x14ac:dyDescent="0.2"/>
    <row r="54836" ht="12.75" hidden="1" customHeight="1" x14ac:dyDescent="0.2"/>
    <row r="54837" ht="12.75" hidden="1" customHeight="1" x14ac:dyDescent="0.2"/>
    <row r="54838" ht="12.75" hidden="1" customHeight="1" x14ac:dyDescent="0.2"/>
    <row r="54839" ht="12.75" hidden="1" customHeight="1" x14ac:dyDescent="0.2"/>
    <row r="54840" ht="12.75" hidden="1" customHeight="1" x14ac:dyDescent="0.2"/>
    <row r="54841" ht="12.75" hidden="1" customHeight="1" x14ac:dyDescent="0.2"/>
    <row r="54842" ht="12.75" hidden="1" customHeight="1" x14ac:dyDescent="0.2"/>
    <row r="54843" ht="12.75" hidden="1" customHeight="1" x14ac:dyDescent="0.2"/>
    <row r="54844" ht="12.75" hidden="1" customHeight="1" x14ac:dyDescent="0.2"/>
    <row r="54845" ht="12.75" hidden="1" customHeight="1" x14ac:dyDescent="0.2"/>
    <row r="54846" ht="12.75" hidden="1" customHeight="1" x14ac:dyDescent="0.2"/>
    <row r="54847" ht="12.75" hidden="1" customHeight="1" x14ac:dyDescent="0.2"/>
    <row r="54848" ht="12.75" hidden="1" customHeight="1" x14ac:dyDescent="0.2"/>
    <row r="54849" ht="12.75" hidden="1" customHeight="1" x14ac:dyDescent="0.2"/>
    <row r="54850" ht="12.75" hidden="1" customHeight="1" x14ac:dyDescent="0.2"/>
    <row r="54851" ht="12.75" hidden="1" customHeight="1" x14ac:dyDescent="0.2"/>
    <row r="54852" ht="12.75" hidden="1" customHeight="1" x14ac:dyDescent="0.2"/>
    <row r="54853" ht="12.75" hidden="1" customHeight="1" x14ac:dyDescent="0.2"/>
    <row r="54854" ht="12.75" hidden="1" customHeight="1" x14ac:dyDescent="0.2"/>
    <row r="54855" ht="12.75" hidden="1" customHeight="1" x14ac:dyDescent="0.2"/>
    <row r="54856" ht="12.75" hidden="1" customHeight="1" x14ac:dyDescent="0.2"/>
    <row r="54857" ht="12.75" hidden="1" customHeight="1" x14ac:dyDescent="0.2"/>
    <row r="54858" ht="12.75" hidden="1" customHeight="1" x14ac:dyDescent="0.2"/>
    <row r="54859" ht="12.75" hidden="1" customHeight="1" x14ac:dyDescent="0.2"/>
    <row r="54860" ht="12.75" hidden="1" customHeight="1" x14ac:dyDescent="0.2"/>
    <row r="54861" ht="12.75" hidden="1" customHeight="1" x14ac:dyDescent="0.2"/>
    <row r="54862" ht="12.75" hidden="1" customHeight="1" x14ac:dyDescent="0.2"/>
    <row r="54863" ht="12.75" hidden="1" customHeight="1" x14ac:dyDescent="0.2"/>
    <row r="54864" ht="12.75" hidden="1" customHeight="1" x14ac:dyDescent="0.2"/>
    <row r="54865" ht="12.75" hidden="1" customHeight="1" x14ac:dyDescent="0.2"/>
    <row r="54866" ht="12.75" hidden="1" customHeight="1" x14ac:dyDescent="0.2"/>
    <row r="54867" ht="12.75" hidden="1" customHeight="1" x14ac:dyDescent="0.2"/>
    <row r="54868" ht="12.75" hidden="1" customHeight="1" x14ac:dyDescent="0.2"/>
    <row r="54869" ht="12.75" hidden="1" customHeight="1" x14ac:dyDescent="0.2"/>
    <row r="54870" ht="12.75" hidden="1" customHeight="1" x14ac:dyDescent="0.2"/>
    <row r="54871" ht="12.75" hidden="1" customHeight="1" x14ac:dyDescent="0.2"/>
    <row r="54872" ht="12.75" hidden="1" customHeight="1" x14ac:dyDescent="0.2"/>
    <row r="54873" ht="12.75" hidden="1" customHeight="1" x14ac:dyDescent="0.2"/>
    <row r="54874" ht="12.75" hidden="1" customHeight="1" x14ac:dyDescent="0.2"/>
    <row r="54875" ht="12.75" hidden="1" customHeight="1" x14ac:dyDescent="0.2"/>
    <row r="54876" ht="12.75" hidden="1" customHeight="1" x14ac:dyDescent="0.2"/>
    <row r="54877" ht="12.75" hidden="1" customHeight="1" x14ac:dyDescent="0.2"/>
    <row r="54878" ht="12.75" hidden="1" customHeight="1" x14ac:dyDescent="0.2"/>
    <row r="54879" ht="12.75" hidden="1" customHeight="1" x14ac:dyDescent="0.2"/>
    <row r="54880" ht="12.75" hidden="1" customHeight="1" x14ac:dyDescent="0.2"/>
    <row r="54881" ht="12.75" hidden="1" customHeight="1" x14ac:dyDescent="0.2"/>
    <row r="54882" ht="12.75" hidden="1" customHeight="1" x14ac:dyDescent="0.2"/>
    <row r="54883" ht="12.75" hidden="1" customHeight="1" x14ac:dyDescent="0.2"/>
    <row r="54884" ht="12.75" hidden="1" customHeight="1" x14ac:dyDescent="0.2"/>
    <row r="54885" ht="12.75" hidden="1" customHeight="1" x14ac:dyDescent="0.2"/>
    <row r="54886" ht="12.75" hidden="1" customHeight="1" x14ac:dyDescent="0.2"/>
    <row r="54887" ht="12.75" hidden="1" customHeight="1" x14ac:dyDescent="0.2"/>
    <row r="54888" ht="12.75" hidden="1" customHeight="1" x14ac:dyDescent="0.2"/>
    <row r="54889" ht="12.75" hidden="1" customHeight="1" x14ac:dyDescent="0.2"/>
    <row r="54890" ht="12.75" hidden="1" customHeight="1" x14ac:dyDescent="0.2"/>
    <row r="54891" ht="12.75" hidden="1" customHeight="1" x14ac:dyDescent="0.2"/>
    <row r="54892" ht="12.75" hidden="1" customHeight="1" x14ac:dyDescent="0.2"/>
    <row r="54893" ht="12.75" hidden="1" customHeight="1" x14ac:dyDescent="0.2"/>
    <row r="54894" ht="12.75" hidden="1" customHeight="1" x14ac:dyDescent="0.2"/>
    <row r="54895" ht="12.75" hidden="1" customHeight="1" x14ac:dyDescent="0.2"/>
    <row r="54896" ht="12.75" hidden="1" customHeight="1" x14ac:dyDescent="0.2"/>
    <row r="54897" ht="12.75" hidden="1" customHeight="1" x14ac:dyDescent="0.2"/>
    <row r="54898" ht="12.75" hidden="1" customHeight="1" x14ac:dyDescent="0.2"/>
    <row r="54899" ht="12.75" hidden="1" customHeight="1" x14ac:dyDescent="0.2"/>
    <row r="54900" ht="12.75" hidden="1" customHeight="1" x14ac:dyDescent="0.2"/>
    <row r="54901" ht="12.75" hidden="1" customHeight="1" x14ac:dyDescent="0.2"/>
    <row r="54902" ht="12.75" hidden="1" customHeight="1" x14ac:dyDescent="0.2"/>
    <row r="54903" ht="12.75" hidden="1" customHeight="1" x14ac:dyDescent="0.2"/>
    <row r="54904" ht="12.75" hidden="1" customHeight="1" x14ac:dyDescent="0.2"/>
    <row r="54905" ht="12.75" hidden="1" customHeight="1" x14ac:dyDescent="0.2"/>
    <row r="54906" ht="12.75" hidden="1" customHeight="1" x14ac:dyDescent="0.2"/>
    <row r="54907" ht="12.75" hidden="1" customHeight="1" x14ac:dyDescent="0.2"/>
    <row r="54908" ht="12.75" hidden="1" customHeight="1" x14ac:dyDescent="0.2"/>
    <row r="54909" ht="12.75" hidden="1" customHeight="1" x14ac:dyDescent="0.2"/>
    <row r="54910" ht="12.75" hidden="1" customHeight="1" x14ac:dyDescent="0.2"/>
    <row r="54911" ht="12.75" hidden="1" customHeight="1" x14ac:dyDescent="0.2"/>
    <row r="54912" ht="12.75" hidden="1" customHeight="1" x14ac:dyDescent="0.2"/>
    <row r="54913" ht="12.75" hidden="1" customHeight="1" x14ac:dyDescent="0.2"/>
    <row r="54914" ht="12.75" hidden="1" customHeight="1" x14ac:dyDescent="0.2"/>
    <row r="54915" ht="12.75" hidden="1" customHeight="1" x14ac:dyDescent="0.2"/>
    <row r="54916" ht="12.75" hidden="1" customHeight="1" x14ac:dyDescent="0.2"/>
    <row r="54917" ht="12.75" hidden="1" customHeight="1" x14ac:dyDescent="0.2"/>
    <row r="54918" ht="12.75" hidden="1" customHeight="1" x14ac:dyDescent="0.2"/>
    <row r="54919" ht="12.75" hidden="1" customHeight="1" x14ac:dyDescent="0.2"/>
    <row r="54920" ht="12.75" hidden="1" customHeight="1" x14ac:dyDescent="0.2"/>
    <row r="54921" ht="12.75" hidden="1" customHeight="1" x14ac:dyDescent="0.2"/>
    <row r="54922" ht="12.75" hidden="1" customHeight="1" x14ac:dyDescent="0.2"/>
    <row r="54923" ht="12.75" hidden="1" customHeight="1" x14ac:dyDescent="0.2"/>
    <row r="54924" ht="12.75" hidden="1" customHeight="1" x14ac:dyDescent="0.2"/>
    <row r="54925" ht="12.75" hidden="1" customHeight="1" x14ac:dyDescent="0.2"/>
    <row r="54926" ht="12.75" hidden="1" customHeight="1" x14ac:dyDescent="0.2"/>
    <row r="54927" ht="12.75" hidden="1" customHeight="1" x14ac:dyDescent="0.2"/>
    <row r="54928" ht="12.75" hidden="1" customHeight="1" x14ac:dyDescent="0.2"/>
    <row r="54929" ht="12.75" hidden="1" customHeight="1" x14ac:dyDescent="0.2"/>
    <row r="54930" ht="12.75" hidden="1" customHeight="1" x14ac:dyDescent="0.2"/>
    <row r="54931" ht="12.75" hidden="1" customHeight="1" x14ac:dyDescent="0.2"/>
    <row r="54932" ht="12.75" hidden="1" customHeight="1" x14ac:dyDescent="0.2"/>
    <row r="54933" ht="12.75" hidden="1" customHeight="1" x14ac:dyDescent="0.2"/>
    <row r="54934" ht="12.75" hidden="1" customHeight="1" x14ac:dyDescent="0.2"/>
    <row r="54935" ht="12.75" hidden="1" customHeight="1" x14ac:dyDescent="0.2"/>
    <row r="54936" ht="12.75" hidden="1" customHeight="1" x14ac:dyDescent="0.2"/>
    <row r="54937" ht="12.75" hidden="1" customHeight="1" x14ac:dyDescent="0.2"/>
    <row r="54938" ht="12.75" hidden="1" customHeight="1" x14ac:dyDescent="0.2"/>
    <row r="54939" ht="12.75" hidden="1" customHeight="1" x14ac:dyDescent="0.2"/>
    <row r="54940" ht="12.75" hidden="1" customHeight="1" x14ac:dyDescent="0.2"/>
    <row r="54941" ht="12.75" hidden="1" customHeight="1" x14ac:dyDescent="0.2"/>
    <row r="54942" ht="12.75" hidden="1" customHeight="1" x14ac:dyDescent="0.2"/>
    <row r="54943" ht="12.75" hidden="1" customHeight="1" x14ac:dyDescent="0.2"/>
    <row r="54944" ht="12.75" hidden="1" customHeight="1" x14ac:dyDescent="0.2"/>
    <row r="54945" ht="12.75" hidden="1" customHeight="1" x14ac:dyDescent="0.2"/>
    <row r="54946" ht="12.75" hidden="1" customHeight="1" x14ac:dyDescent="0.2"/>
    <row r="54947" ht="12.75" hidden="1" customHeight="1" x14ac:dyDescent="0.2"/>
    <row r="54948" ht="12.75" hidden="1" customHeight="1" x14ac:dyDescent="0.2"/>
    <row r="54949" ht="12.75" hidden="1" customHeight="1" x14ac:dyDescent="0.2"/>
    <row r="54950" ht="12.75" hidden="1" customHeight="1" x14ac:dyDescent="0.2"/>
    <row r="54951" ht="12.75" hidden="1" customHeight="1" x14ac:dyDescent="0.2"/>
    <row r="54952" ht="12.75" hidden="1" customHeight="1" x14ac:dyDescent="0.2"/>
    <row r="54953" ht="12.75" hidden="1" customHeight="1" x14ac:dyDescent="0.2"/>
    <row r="54954" ht="12.75" hidden="1" customHeight="1" x14ac:dyDescent="0.2"/>
    <row r="54955" ht="12.75" hidden="1" customHeight="1" x14ac:dyDescent="0.2"/>
    <row r="54956" ht="12.75" hidden="1" customHeight="1" x14ac:dyDescent="0.2"/>
    <row r="54957" ht="12.75" hidden="1" customHeight="1" x14ac:dyDescent="0.2"/>
    <row r="54958" ht="12.75" hidden="1" customHeight="1" x14ac:dyDescent="0.2"/>
    <row r="54959" ht="12.75" hidden="1" customHeight="1" x14ac:dyDescent="0.2"/>
    <row r="54960" ht="12.75" hidden="1" customHeight="1" x14ac:dyDescent="0.2"/>
    <row r="54961" ht="12.75" hidden="1" customHeight="1" x14ac:dyDescent="0.2"/>
    <row r="54962" ht="12.75" hidden="1" customHeight="1" x14ac:dyDescent="0.2"/>
    <row r="54963" ht="12.75" hidden="1" customHeight="1" x14ac:dyDescent="0.2"/>
    <row r="54964" ht="12.75" hidden="1" customHeight="1" x14ac:dyDescent="0.2"/>
    <row r="54965" ht="12.75" hidden="1" customHeight="1" x14ac:dyDescent="0.2"/>
    <row r="54966" ht="12.75" hidden="1" customHeight="1" x14ac:dyDescent="0.2"/>
    <row r="54967" ht="12.75" hidden="1" customHeight="1" x14ac:dyDescent="0.2"/>
    <row r="54968" ht="12.75" hidden="1" customHeight="1" x14ac:dyDescent="0.2"/>
    <row r="54969" ht="12.75" hidden="1" customHeight="1" x14ac:dyDescent="0.2"/>
    <row r="54970" ht="12.75" hidden="1" customHeight="1" x14ac:dyDescent="0.2"/>
    <row r="54971" ht="12.75" hidden="1" customHeight="1" x14ac:dyDescent="0.2"/>
    <row r="54972" ht="12.75" hidden="1" customHeight="1" x14ac:dyDescent="0.2"/>
    <row r="54973" ht="12.75" hidden="1" customHeight="1" x14ac:dyDescent="0.2"/>
    <row r="54974" ht="12.75" hidden="1" customHeight="1" x14ac:dyDescent="0.2"/>
    <row r="54975" ht="12.75" hidden="1" customHeight="1" x14ac:dyDescent="0.2"/>
    <row r="54976" ht="12.75" hidden="1" customHeight="1" x14ac:dyDescent="0.2"/>
    <row r="54977" ht="12.75" hidden="1" customHeight="1" x14ac:dyDescent="0.2"/>
    <row r="54978" ht="12.75" hidden="1" customHeight="1" x14ac:dyDescent="0.2"/>
    <row r="54979" ht="12.75" hidden="1" customHeight="1" x14ac:dyDescent="0.2"/>
    <row r="54980" ht="12.75" hidden="1" customHeight="1" x14ac:dyDescent="0.2"/>
    <row r="54981" ht="12.75" hidden="1" customHeight="1" x14ac:dyDescent="0.2"/>
    <row r="54982" ht="12.75" hidden="1" customHeight="1" x14ac:dyDescent="0.2"/>
    <row r="54983" ht="12.75" hidden="1" customHeight="1" x14ac:dyDescent="0.2"/>
    <row r="54984" ht="12.75" hidden="1" customHeight="1" x14ac:dyDescent="0.2"/>
    <row r="54985" ht="12.75" hidden="1" customHeight="1" x14ac:dyDescent="0.2"/>
    <row r="54986" ht="12.75" hidden="1" customHeight="1" x14ac:dyDescent="0.2"/>
    <row r="54987" ht="12.75" hidden="1" customHeight="1" x14ac:dyDescent="0.2"/>
    <row r="54988" ht="12.75" hidden="1" customHeight="1" x14ac:dyDescent="0.2"/>
    <row r="54989" ht="12.75" hidden="1" customHeight="1" x14ac:dyDescent="0.2"/>
    <row r="54990" ht="12.75" hidden="1" customHeight="1" x14ac:dyDescent="0.2"/>
    <row r="54991" ht="12.75" hidden="1" customHeight="1" x14ac:dyDescent="0.2"/>
    <row r="54992" ht="12.75" hidden="1" customHeight="1" x14ac:dyDescent="0.2"/>
    <row r="54993" ht="12.75" hidden="1" customHeight="1" x14ac:dyDescent="0.2"/>
    <row r="54994" ht="12.75" hidden="1" customHeight="1" x14ac:dyDescent="0.2"/>
    <row r="54995" ht="12.75" hidden="1" customHeight="1" x14ac:dyDescent="0.2"/>
    <row r="54996" ht="12.75" hidden="1" customHeight="1" x14ac:dyDescent="0.2"/>
    <row r="54997" ht="12.75" hidden="1" customHeight="1" x14ac:dyDescent="0.2"/>
    <row r="54998" ht="12.75" hidden="1" customHeight="1" x14ac:dyDescent="0.2"/>
    <row r="54999" ht="12.75" hidden="1" customHeight="1" x14ac:dyDescent="0.2"/>
    <row r="55000" ht="12.75" hidden="1" customHeight="1" x14ac:dyDescent="0.2"/>
    <row r="55001" ht="12.75" hidden="1" customHeight="1" x14ac:dyDescent="0.2"/>
    <row r="55002" ht="12.75" hidden="1" customHeight="1" x14ac:dyDescent="0.2"/>
    <row r="55003" ht="12.75" hidden="1" customHeight="1" x14ac:dyDescent="0.2"/>
    <row r="55004" ht="12.75" hidden="1" customHeight="1" x14ac:dyDescent="0.2"/>
    <row r="55005" ht="12.75" hidden="1" customHeight="1" x14ac:dyDescent="0.2"/>
    <row r="55006" ht="12.75" hidden="1" customHeight="1" x14ac:dyDescent="0.2"/>
    <row r="55007" ht="12.75" hidden="1" customHeight="1" x14ac:dyDescent="0.2"/>
    <row r="55008" ht="12.75" hidden="1" customHeight="1" x14ac:dyDescent="0.2"/>
    <row r="55009" ht="12.75" hidden="1" customHeight="1" x14ac:dyDescent="0.2"/>
    <row r="55010" ht="12.75" hidden="1" customHeight="1" x14ac:dyDescent="0.2"/>
    <row r="55011" ht="12.75" hidden="1" customHeight="1" x14ac:dyDescent="0.2"/>
    <row r="55012" ht="12.75" hidden="1" customHeight="1" x14ac:dyDescent="0.2"/>
    <row r="55013" ht="12.75" hidden="1" customHeight="1" x14ac:dyDescent="0.2"/>
    <row r="55014" ht="12.75" hidden="1" customHeight="1" x14ac:dyDescent="0.2"/>
    <row r="55015" ht="12.75" hidden="1" customHeight="1" x14ac:dyDescent="0.2"/>
    <row r="55016" ht="12.75" hidden="1" customHeight="1" x14ac:dyDescent="0.2"/>
    <row r="55017" ht="12.75" hidden="1" customHeight="1" x14ac:dyDescent="0.2"/>
    <row r="55018" ht="12.75" hidden="1" customHeight="1" x14ac:dyDescent="0.2"/>
    <row r="55019" ht="12.75" hidden="1" customHeight="1" x14ac:dyDescent="0.2"/>
    <row r="55020" ht="12.75" hidden="1" customHeight="1" x14ac:dyDescent="0.2"/>
    <row r="55021" ht="12.75" hidden="1" customHeight="1" x14ac:dyDescent="0.2"/>
    <row r="55022" ht="12.75" hidden="1" customHeight="1" x14ac:dyDescent="0.2"/>
    <row r="55023" ht="12.75" hidden="1" customHeight="1" x14ac:dyDescent="0.2"/>
    <row r="55024" ht="12.75" hidden="1" customHeight="1" x14ac:dyDescent="0.2"/>
    <row r="55025" ht="12.75" hidden="1" customHeight="1" x14ac:dyDescent="0.2"/>
    <row r="55026" ht="12.75" hidden="1" customHeight="1" x14ac:dyDescent="0.2"/>
    <row r="55027" ht="12.75" hidden="1" customHeight="1" x14ac:dyDescent="0.2"/>
    <row r="55028" ht="12.75" hidden="1" customHeight="1" x14ac:dyDescent="0.2"/>
    <row r="55029" ht="12.75" hidden="1" customHeight="1" x14ac:dyDescent="0.2"/>
    <row r="55030" ht="12.75" hidden="1" customHeight="1" x14ac:dyDescent="0.2"/>
    <row r="55031" ht="12.75" hidden="1" customHeight="1" x14ac:dyDescent="0.2"/>
    <row r="55032" ht="12.75" hidden="1" customHeight="1" x14ac:dyDescent="0.2"/>
    <row r="55033" ht="12.75" hidden="1" customHeight="1" x14ac:dyDescent="0.2"/>
    <row r="55034" ht="12.75" hidden="1" customHeight="1" x14ac:dyDescent="0.2"/>
    <row r="55035" ht="12.75" hidden="1" customHeight="1" x14ac:dyDescent="0.2"/>
    <row r="55036" ht="12.75" hidden="1" customHeight="1" x14ac:dyDescent="0.2"/>
    <row r="55037" ht="12.75" hidden="1" customHeight="1" x14ac:dyDescent="0.2"/>
    <row r="55038" ht="12.75" hidden="1" customHeight="1" x14ac:dyDescent="0.2"/>
    <row r="55039" ht="12.75" hidden="1" customHeight="1" x14ac:dyDescent="0.2"/>
    <row r="55040" ht="12.75" hidden="1" customHeight="1" x14ac:dyDescent="0.2"/>
    <row r="55041" ht="12.75" hidden="1" customHeight="1" x14ac:dyDescent="0.2"/>
    <row r="55042" ht="12.75" hidden="1" customHeight="1" x14ac:dyDescent="0.2"/>
    <row r="55043" ht="12.75" hidden="1" customHeight="1" x14ac:dyDescent="0.2"/>
    <row r="55044" ht="12.75" hidden="1" customHeight="1" x14ac:dyDescent="0.2"/>
    <row r="55045" ht="12.75" hidden="1" customHeight="1" x14ac:dyDescent="0.2"/>
    <row r="55046" ht="12.75" hidden="1" customHeight="1" x14ac:dyDescent="0.2"/>
    <row r="55047" ht="12.75" hidden="1" customHeight="1" x14ac:dyDescent="0.2"/>
    <row r="55048" ht="12.75" hidden="1" customHeight="1" x14ac:dyDescent="0.2"/>
    <row r="55049" ht="12.75" hidden="1" customHeight="1" x14ac:dyDescent="0.2"/>
    <row r="55050" ht="12.75" hidden="1" customHeight="1" x14ac:dyDescent="0.2"/>
    <row r="55051" ht="12.75" hidden="1" customHeight="1" x14ac:dyDescent="0.2"/>
    <row r="55052" ht="12.75" hidden="1" customHeight="1" x14ac:dyDescent="0.2"/>
    <row r="55053" ht="12.75" hidden="1" customHeight="1" x14ac:dyDescent="0.2"/>
    <row r="55054" ht="12.75" hidden="1" customHeight="1" x14ac:dyDescent="0.2"/>
    <row r="55055" ht="12.75" hidden="1" customHeight="1" x14ac:dyDescent="0.2"/>
    <row r="55056" ht="12.75" hidden="1" customHeight="1" x14ac:dyDescent="0.2"/>
    <row r="55057" ht="12.75" hidden="1" customHeight="1" x14ac:dyDescent="0.2"/>
    <row r="55058" ht="12.75" hidden="1" customHeight="1" x14ac:dyDescent="0.2"/>
    <row r="55059" ht="12.75" hidden="1" customHeight="1" x14ac:dyDescent="0.2"/>
    <row r="55060" ht="12.75" hidden="1" customHeight="1" x14ac:dyDescent="0.2"/>
    <row r="55061" ht="12.75" hidden="1" customHeight="1" x14ac:dyDescent="0.2"/>
    <row r="55062" ht="12.75" hidden="1" customHeight="1" x14ac:dyDescent="0.2"/>
    <row r="55063" ht="12.75" hidden="1" customHeight="1" x14ac:dyDescent="0.2"/>
    <row r="55064" ht="12.75" hidden="1" customHeight="1" x14ac:dyDescent="0.2"/>
    <row r="55065" ht="12.75" hidden="1" customHeight="1" x14ac:dyDescent="0.2"/>
    <row r="55066" ht="12.75" hidden="1" customHeight="1" x14ac:dyDescent="0.2"/>
    <row r="55067" ht="12.75" hidden="1" customHeight="1" x14ac:dyDescent="0.2"/>
    <row r="55068" ht="12.75" hidden="1" customHeight="1" x14ac:dyDescent="0.2"/>
    <row r="55069" ht="12.75" hidden="1" customHeight="1" x14ac:dyDescent="0.2"/>
    <row r="55070" ht="12.75" hidden="1" customHeight="1" x14ac:dyDescent="0.2"/>
    <row r="55071" ht="12.75" hidden="1" customHeight="1" x14ac:dyDescent="0.2"/>
    <row r="55072" ht="12.75" hidden="1" customHeight="1" x14ac:dyDescent="0.2"/>
    <row r="55073" ht="12.75" hidden="1" customHeight="1" x14ac:dyDescent="0.2"/>
    <row r="55074" ht="12.75" hidden="1" customHeight="1" x14ac:dyDescent="0.2"/>
    <row r="55075" ht="12.75" hidden="1" customHeight="1" x14ac:dyDescent="0.2"/>
    <row r="55076" ht="12.75" hidden="1" customHeight="1" x14ac:dyDescent="0.2"/>
    <row r="55077" ht="12.75" hidden="1" customHeight="1" x14ac:dyDescent="0.2"/>
    <row r="55078" ht="12.75" hidden="1" customHeight="1" x14ac:dyDescent="0.2"/>
    <row r="55079" ht="12.75" hidden="1" customHeight="1" x14ac:dyDescent="0.2"/>
    <row r="55080" ht="12.75" hidden="1" customHeight="1" x14ac:dyDescent="0.2"/>
    <row r="55081" ht="12.75" hidden="1" customHeight="1" x14ac:dyDescent="0.2"/>
    <row r="55082" ht="12.75" hidden="1" customHeight="1" x14ac:dyDescent="0.2"/>
    <row r="55083" ht="12.75" hidden="1" customHeight="1" x14ac:dyDescent="0.2"/>
    <row r="55084" ht="12.75" hidden="1" customHeight="1" x14ac:dyDescent="0.2"/>
    <row r="55085" ht="12.75" hidden="1" customHeight="1" x14ac:dyDescent="0.2"/>
    <row r="55086" ht="12.75" hidden="1" customHeight="1" x14ac:dyDescent="0.2"/>
    <row r="55087" ht="12.75" hidden="1" customHeight="1" x14ac:dyDescent="0.2"/>
    <row r="55088" ht="12.75" hidden="1" customHeight="1" x14ac:dyDescent="0.2"/>
    <row r="55089" ht="12.75" hidden="1" customHeight="1" x14ac:dyDescent="0.2"/>
    <row r="55090" ht="12.75" hidden="1" customHeight="1" x14ac:dyDescent="0.2"/>
    <row r="55091" ht="12.75" hidden="1" customHeight="1" x14ac:dyDescent="0.2"/>
    <row r="55092" ht="12.75" hidden="1" customHeight="1" x14ac:dyDescent="0.2"/>
    <row r="55093" ht="12.75" hidden="1" customHeight="1" x14ac:dyDescent="0.2"/>
    <row r="55094" ht="12.75" hidden="1" customHeight="1" x14ac:dyDescent="0.2"/>
    <row r="55095" ht="12.75" hidden="1" customHeight="1" x14ac:dyDescent="0.2"/>
    <row r="55096" ht="12.75" hidden="1" customHeight="1" x14ac:dyDescent="0.2"/>
    <row r="55097" ht="12.75" hidden="1" customHeight="1" x14ac:dyDescent="0.2"/>
    <row r="55098" ht="12.75" hidden="1" customHeight="1" x14ac:dyDescent="0.2"/>
    <row r="55099" ht="12.75" hidden="1" customHeight="1" x14ac:dyDescent="0.2"/>
    <row r="55100" ht="12.75" hidden="1" customHeight="1" x14ac:dyDescent="0.2"/>
    <row r="55101" ht="12.75" hidden="1" customHeight="1" x14ac:dyDescent="0.2"/>
    <row r="55102" ht="12.75" hidden="1" customHeight="1" x14ac:dyDescent="0.2"/>
    <row r="55103" ht="12.75" hidden="1" customHeight="1" x14ac:dyDescent="0.2"/>
    <row r="55104" ht="12.75" hidden="1" customHeight="1" x14ac:dyDescent="0.2"/>
    <row r="55105" ht="12.75" hidden="1" customHeight="1" x14ac:dyDescent="0.2"/>
    <row r="55106" ht="12.75" hidden="1" customHeight="1" x14ac:dyDescent="0.2"/>
    <row r="55107" ht="12.75" hidden="1" customHeight="1" x14ac:dyDescent="0.2"/>
    <row r="55108" ht="12.75" hidden="1" customHeight="1" x14ac:dyDescent="0.2"/>
    <row r="55109" ht="12.75" hidden="1" customHeight="1" x14ac:dyDescent="0.2"/>
    <row r="55110" ht="12.75" hidden="1" customHeight="1" x14ac:dyDescent="0.2"/>
    <row r="55111" ht="12.75" hidden="1" customHeight="1" x14ac:dyDescent="0.2"/>
    <row r="55112" ht="12.75" hidden="1" customHeight="1" x14ac:dyDescent="0.2"/>
    <row r="55113" ht="12.75" hidden="1" customHeight="1" x14ac:dyDescent="0.2"/>
    <row r="55114" ht="12.75" hidden="1" customHeight="1" x14ac:dyDescent="0.2"/>
    <row r="55115" ht="12.75" hidden="1" customHeight="1" x14ac:dyDescent="0.2"/>
    <row r="55116" ht="12.75" hidden="1" customHeight="1" x14ac:dyDescent="0.2"/>
    <row r="55117" ht="12.75" hidden="1" customHeight="1" x14ac:dyDescent="0.2"/>
    <row r="55118" ht="12.75" hidden="1" customHeight="1" x14ac:dyDescent="0.2"/>
    <row r="55119" ht="12.75" hidden="1" customHeight="1" x14ac:dyDescent="0.2"/>
    <row r="55120" ht="12.75" hidden="1" customHeight="1" x14ac:dyDescent="0.2"/>
    <row r="55121" ht="12.75" hidden="1" customHeight="1" x14ac:dyDescent="0.2"/>
    <row r="55122" ht="12.75" hidden="1" customHeight="1" x14ac:dyDescent="0.2"/>
    <row r="55123" ht="12.75" hidden="1" customHeight="1" x14ac:dyDescent="0.2"/>
    <row r="55124" ht="12.75" hidden="1" customHeight="1" x14ac:dyDescent="0.2"/>
    <row r="55125" ht="12.75" hidden="1" customHeight="1" x14ac:dyDescent="0.2"/>
    <row r="55126" ht="12.75" hidden="1" customHeight="1" x14ac:dyDescent="0.2"/>
    <row r="55127" ht="12.75" hidden="1" customHeight="1" x14ac:dyDescent="0.2"/>
    <row r="55128" ht="12.75" hidden="1" customHeight="1" x14ac:dyDescent="0.2"/>
    <row r="55129" ht="12.75" hidden="1" customHeight="1" x14ac:dyDescent="0.2"/>
    <row r="55130" ht="12.75" hidden="1" customHeight="1" x14ac:dyDescent="0.2"/>
    <row r="55131" ht="12.75" hidden="1" customHeight="1" x14ac:dyDescent="0.2"/>
    <row r="55132" ht="12.75" hidden="1" customHeight="1" x14ac:dyDescent="0.2"/>
    <row r="55133" ht="12.75" hidden="1" customHeight="1" x14ac:dyDescent="0.2"/>
    <row r="55134" ht="12.75" hidden="1" customHeight="1" x14ac:dyDescent="0.2"/>
    <row r="55135" ht="12.75" hidden="1" customHeight="1" x14ac:dyDescent="0.2"/>
    <row r="55136" ht="12.75" hidden="1" customHeight="1" x14ac:dyDescent="0.2"/>
    <row r="55137" ht="12.75" hidden="1" customHeight="1" x14ac:dyDescent="0.2"/>
    <row r="55138" ht="12.75" hidden="1" customHeight="1" x14ac:dyDescent="0.2"/>
    <row r="55139" ht="12.75" hidden="1" customHeight="1" x14ac:dyDescent="0.2"/>
    <row r="55140" ht="12.75" hidden="1" customHeight="1" x14ac:dyDescent="0.2"/>
    <row r="55141" ht="12.75" hidden="1" customHeight="1" x14ac:dyDescent="0.2"/>
    <row r="55142" ht="12.75" hidden="1" customHeight="1" x14ac:dyDescent="0.2"/>
    <row r="55143" ht="12.75" hidden="1" customHeight="1" x14ac:dyDescent="0.2"/>
    <row r="55144" ht="12.75" hidden="1" customHeight="1" x14ac:dyDescent="0.2"/>
    <row r="55145" ht="12.75" hidden="1" customHeight="1" x14ac:dyDescent="0.2"/>
    <row r="55146" ht="12.75" hidden="1" customHeight="1" x14ac:dyDescent="0.2"/>
    <row r="55147" ht="12.75" hidden="1" customHeight="1" x14ac:dyDescent="0.2"/>
    <row r="55148" ht="12.75" hidden="1" customHeight="1" x14ac:dyDescent="0.2"/>
    <row r="55149" ht="12.75" hidden="1" customHeight="1" x14ac:dyDescent="0.2"/>
    <row r="55150" ht="12.75" hidden="1" customHeight="1" x14ac:dyDescent="0.2"/>
    <row r="55151" ht="12.75" hidden="1" customHeight="1" x14ac:dyDescent="0.2"/>
    <row r="55152" ht="12.75" hidden="1" customHeight="1" x14ac:dyDescent="0.2"/>
    <row r="55153" ht="12.75" hidden="1" customHeight="1" x14ac:dyDescent="0.2"/>
    <row r="55154" ht="12.75" hidden="1" customHeight="1" x14ac:dyDescent="0.2"/>
    <row r="55155" ht="12.75" hidden="1" customHeight="1" x14ac:dyDescent="0.2"/>
    <row r="55156" ht="12.75" hidden="1" customHeight="1" x14ac:dyDescent="0.2"/>
    <row r="55157" ht="12.75" hidden="1" customHeight="1" x14ac:dyDescent="0.2"/>
    <row r="55158" ht="12.75" hidden="1" customHeight="1" x14ac:dyDescent="0.2"/>
    <row r="55159" ht="12.75" hidden="1" customHeight="1" x14ac:dyDescent="0.2"/>
    <row r="55160" ht="12.75" hidden="1" customHeight="1" x14ac:dyDescent="0.2"/>
    <row r="55161" ht="12.75" hidden="1" customHeight="1" x14ac:dyDescent="0.2"/>
    <row r="55162" ht="12.75" hidden="1" customHeight="1" x14ac:dyDescent="0.2"/>
    <row r="55163" ht="12.75" hidden="1" customHeight="1" x14ac:dyDescent="0.2"/>
    <row r="55164" ht="12.75" hidden="1" customHeight="1" x14ac:dyDescent="0.2"/>
    <row r="55165" ht="12.75" hidden="1" customHeight="1" x14ac:dyDescent="0.2"/>
    <row r="55166" ht="12.75" hidden="1" customHeight="1" x14ac:dyDescent="0.2"/>
    <row r="55167" ht="12.75" hidden="1" customHeight="1" x14ac:dyDescent="0.2"/>
    <row r="55168" ht="12.75" hidden="1" customHeight="1" x14ac:dyDescent="0.2"/>
    <row r="55169" ht="12.75" hidden="1" customHeight="1" x14ac:dyDescent="0.2"/>
    <row r="55170" ht="12.75" hidden="1" customHeight="1" x14ac:dyDescent="0.2"/>
    <row r="55171" ht="12.75" hidden="1" customHeight="1" x14ac:dyDescent="0.2"/>
    <row r="55172" ht="12.75" hidden="1" customHeight="1" x14ac:dyDescent="0.2"/>
    <row r="55173" ht="12.75" hidden="1" customHeight="1" x14ac:dyDescent="0.2"/>
    <row r="55174" ht="12.75" hidden="1" customHeight="1" x14ac:dyDescent="0.2"/>
    <row r="55175" ht="12.75" hidden="1" customHeight="1" x14ac:dyDescent="0.2"/>
    <row r="55176" ht="12.75" hidden="1" customHeight="1" x14ac:dyDescent="0.2"/>
    <row r="55177" ht="12.75" hidden="1" customHeight="1" x14ac:dyDescent="0.2"/>
    <row r="55178" ht="12.75" hidden="1" customHeight="1" x14ac:dyDescent="0.2"/>
    <row r="55179" ht="12.75" hidden="1" customHeight="1" x14ac:dyDescent="0.2"/>
    <row r="55180" ht="12.75" hidden="1" customHeight="1" x14ac:dyDescent="0.2"/>
    <row r="55181" ht="12.75" hidden="1" customHeight="1" x14ac:dyDescent="0.2"/>
    <row r="55182" ht="12.75" hidden="1" customHeight="1" x14ac:dyDescent="0.2"/>
    <row r="55183" ht="12.75" hidden="1" customHeight="1" x14ac:dyDescent="0.2"/>
    <row r="55184" ht="12.75" hidden="1" customHeight="1" x14ac:dyDescent="0.2"/>
    <row r="55185" ht="12.75" hidden="1" customHeight="1" x14ac:dyDescent="0.2"/>
    <row r="55186" ht="12.75" hidden="1" customHeight="1" x14ac:dyDescent="0.2"/>
    <row r="55187" ht="12.75" hidden="1" customHeight="1" x14ac:dyDescent="0.2"/>
    <row r="55188" ht="12.75" hidden="1" customHeight="1" x14ac:dyDescent="0.2"/>
    <row r="55189" ht="12.75" hidden="1" customHeight="1" x14ac:dyDescent="0.2"/>
    <row r="55190" ht="12.75" hidden="1" customHeight="1" x14ac:dyDescent="0.2"/>
    <row r="55191" ht="12.75" hidden="1" customHeight="1" x14ac:dyDescent="0.2"/>
    <row r="55192" ht="12.75" hidden="1" customHeight="1" x14ac:dyDescent="0.2"/>
    <row r="55193" ht="12.75" hidden="1" customHeight="1" x14ac:dyDescent="0.2"/>
    <row r="55194" ht="12.75" hidden="1" customHeight="1" x14ac:dyDescent="0.2"/>
    <row r="55195" ht="12.75" hidden="1" customHeight="1" x14ac:dyDescent="0.2"/>
    <row r="55196" ht="12.75" hidden="1" customHeight="1" x14ac:dyDescent="0.2"/>
    <row r="55197" ht="12.75" hidden="1" customHeight="1" x14ac:dyDescent="0.2"/>
    <row r="55198" ht="12.75" hidden="1" customHeight="1" x14ac:dyDescent="0.2"/>
    <row r="55199" ht="12.75" hidden="1" customHeight="1" x14ac:dyDescent="0.2"/>
    <row r="55200" ht="12.75" hidden="1" customHeight="1" x14ac:dyDescent="0.2"/>
    <row r="55201" ht="12.75" hidden="1" customHeight="1" x14ac:dyDescent="0.2"/>
    <row r="55202" ht="12.75" hidden="1" customHeight="1" x14ac:dyDescent="0.2"/>
    <row r="55203" ht="12.75" hidden="1" customHeight="1" x14ac:dyDescent="0.2"/>
    <row r="55204" ht="12.75" hidden="1" customHeight="1" x14ac:dyDescent="0.2"/>
    <row r="55205" ht="12.75" hidden="1" customHeight="1" x14ac:dyDescent="0.2"/>
    <row r="55206" ht="12.75" hidden="1" customHeight="1" x14ac:dyDescent="0.2"/>
    <row r="55207" ht="12.75" hidden="1" customHeight="1" x14ac:dyDescent="0.2"/>
    <row r="55208" ht="12.75" hidden="1" customHeight="1" x14ac:dyDescent="0.2"/>
    <row r="55209" ht="12.75" hidden="1" customHeight="1" x14ac:dyDescent="0.2"/>
    <row r="55210" ht="12.75" hidden="1" customHeight="1" x14ac:dyDescent="0.2"/>
    <row r="55211" ht="12.75" hidden="1" customHeight="1" x14ac:dyDescent="0.2"/>
    <row r="55212" ht="12.75" hidden="1" customHeight="1" x14ac:dyDescent="0.2"/>
    <row r="55213" ht="12.75" hidden="1" customHeight="1" x14ac:dyDescent="0.2"/>
    <row r="55214" ht="12.75" hidden="1" customHeight="1" x14ac:dyDescent="0.2"/>
    <row r="55215" ht="12.75" hidden="1" customHeight="1" x14ac:dyDescent="0.2"/>
    <row r="55216" ht="12.75" hidden="1" customHeight="1" x14ac:dyDescent="0.2"/>
    <row r="55217" ht="12.75" hidden="1" customHeight="1" x14ac:dyDescent="0.2"/>
    <row r="55218" ht="12.75" hidden="1" customHeight="1" x14ac:dyDescent="0.2"/>
    <row r="55219" ht="12.75" hidden="1" customHeight="1" x14ac:dyDescent="0.2"/>
    <row r="55220" ht="12.75" hidden="1" customHeight="1" x14ac:dyDescent="0.2"/>
    <row r="55221" ht="12.75" hidden="1" customHeight="1" x14ac:dyDescent="0.2"/>
    <row r="55222" ht="12.75" hidden="1" customHeight="1" x14ac:dyDescent="0.2"/>
    <row r="55223" ht="12.75" hidden="1" customHeight="1" x14ac:dyDescent="0.2"/>
    <row r="55224" ht="12.75" hidden="1" customHeight="1" x14ac:dyDescent="0.2"/>
    <row r="55225" ht="12.75" hidden="1" customHeight="1" x14ac:dyDescent="0.2"/>
    <row r="55226" ht="12.75" hidden="1" customHeight="1" x14ac:dyDescent="0.2"/>
    <row r="55227" ht="12.75" hidden="1" customHeight="1" x14ac:dyDescent="0.2"/>
    <row r="55228" ht="12.75" hidden="1" customHeight="1" x14ac:dyDescent="0.2"/>
    <row r="55229" ht="12.75" hidden="1" customHeight="1" x14ac:dyDescent="0.2"/>
    <row r="55230" ht="12.75" hidden="1" customHeight="1" x14ac:dyDescent="0.2"/>
    <row r="55231" ht="12.75" hidden="1" customHeight="1" x14ac:dyDescent="0.2"/>
    <row r="55232" ht="12.75" hidden="1" customHeight="1" x14ac:dyDescent="0.2"/>
    <row r="55233" ht="12.75" hidden="1" customHeight="1" x14ac:dyDescent="0.2"/>
    <row r="55234" ht="12.75" hidden="1" customHeight="1" x14ac:dyDescent="0.2"/>
    <row r="55235" ht="12.75" hidden="1" customHeight="1" x14ac:dyDescent="0.2"/>
    <row r="55236" ht="12.75" hidden="1" customHeight="1" x14ac:dyDescent="0.2"/>
    <row r="55237" ht="12.75" hidden="1" customHeight="1" x14ac:dyDescent="0.2"/>
    <row r="55238" ht="12.75" hidden="1" customHeight="1" x14ac:dyDescent="0.2"/>
    <row r="55239" ht="12.75" hidden="1" customHeight="1" x14ac:dyDescent="0.2"/>
    <row r="55240" ht="12.75" hidden="1" customHeight="1" x14ac:dyDescent="0.2"/>
    <row r="55241" ht="12.75" hidden="1" customHeight="1" x14ac:dyDescent="0.2"/>
    <row r="55242" ht="12.75" hidden="1" customHeight="1" x14ac:dyDescent="0.2"/>
    <row r="55243" ht="12.75" hidden="1" customHeight="1" x14ac:dyDescent="0.2"/>
    <row r="55244" ht="12.75" hidden="1" customHeight="1" x14ac:dyDescent="0.2"/>
    <row r="55245" ht="12.75" hidden="1" customHeight="1" x14ac:dyDescent="0.2"/>
    <row r="55246" ht="12.75" hidden="1" customHeight="1" x14ac:dyDescent="0.2"/>
    <row r="55247" ht="12.75" hidden="1" customHeight="1" x14ac:dyDescent="0.2"/>
    <row r="55248" ht="12.75" hidden="1" customHeight="1" x14ac:dyDescent="0.2"/>
    <row r="55249" ht="12.75" hidden="1" customHeight="1" x14ac:dyDescent="0.2"/>
    <row r="55250" ht="12.75" hidden="1" customHeight="1" x14ac:dyDescent="0.2"/>
    <row r="55251" ht="12.75" hidden="1" customHeight="1" x14ac:dyDescent="0.2"/>
    <row r="55252" ht="12.75" hidden="1" customHeight="1" x14ac:dyDescent="0.2"/>
    <row r="55253" ht="12.75" hidden="1" customHeight="1" x14ac:dyDescent="0.2"/>
    <row r="55254" ht="12.75" hidden="1" customHeight="1" x14ac:dyDescent="0.2"/>
    <row r="55255" ht="12.75" hidden="1" customHeight="1" x14ac:dyDescent="0.2"/>
    <row r="55256" ht="12.75" hidden="1" customHeight="1" x14ac:dyDescent="0.2"/>
    <row r="55257" ht="12.75" hidden="1" customHeight="1" x14ac:dyDescent="0.2"/>
    <row r="55258" ht="12.75" hidden="1" customHeight="1" x14ac:dyDescent="0.2"/>
    <row r="55259" ht="12.75" hidden="1" customHeight="1" x14ac:dyDescent="0.2"/>
    <row r="55260" ht="12.75" hidden="1" customHeight="1" x14ac:dyDescent="0.2"/>
    <row r="55261" ht="12.75" hidden="1" customHeight="1" x14ac:dyDescent="0.2"/>
    <row r="55262" ht="12.75" hidden="1" customHeight="1" x14ac:dyDescent="0.2"/>
    <row r="55263" ht="12.75" hidden="1" customHeight="1" x14ac:dyDescent="0.2"/>
    <row r="55264" ht="12.75" hidden="1" customHeight="1" x14ac:dyDescent="0.2"/>
    <row r="55265" ht="12.75" hidden="1" customHeight="1" x14ac:dyDescent="0.2"/>
    <row r="55266" ht="12.75" hidden="1" customHeight="1" x14ac:dyDescent="0.2"/>
    <row r="55267" ht="12.75" hidden="1" customHeight="1" x14ac:dyDescent="0.2"/>
    <row r="55268" ht="12.75" hidden="1" customHeight="1" x14ac:dyDescent="0.2"/>
    <row r="55269" ht="12.75" hidden="1" customHeight="1" x14ac:dyDescent="0.2"/>
    <row r="55270" ht="12.75" hidden="1" customHeight="1" x14ac:dyDescent="0.2"/>
    <row r="55271" ht="12.75" hidden="1" customHeight="1" x14ac:dyDescent="0.2"/>
    <row r="55272" ht="12.75" hidden="1" customHeight="1" x14ac:dyDescent="0.2"/>
    <row r="55273" ht="12.75" hidden="1" customHeight="1" x14ac:dyDescent="0.2"/>
    <row r="55274" ht="12.75" hidden="1" customHeight="1" x14ac:dyDescent="0.2"/>
    <row r="55275" ht="12.75" hidden="1" customHeight="1" x14ac:dyDescent="0.2"/>
    <row r="55276" ht="12.75" hidden="1" customHeight="1" x14ac:dyDescent="0.2"/>
    <row r="55277" ht="12.75" hidden="1" customHeight="1" x14ac:dyDescent="0.2"/>
    <row r="55278" ht="12.75" hidden="1" customHeight="1" x14ac:dyDescent="0.2"/>
    <row r="55279" ht="12.75" hidden="1" customHeight="1" x14ac:dyDescent="0.2"/>
    <row r="55280" ht="12.75" hidden="1" customHeight="1" x14ac:dyDescent="0.2"/>
    <row r="55281" ht="12.75" hidden="1" customHeight="1" x14ac:dyDescent="0.2"/>
    <row r="55282" ht="12.75" hidden="1" customHeight="1" x14ac:dyDescent="0.2"/>
    <row r="55283" ht="12.75" hidden="1" customHeight="1" x14ac:dyDescent="0.2"/>
    <row r="55284" ht="12.75" hidden="1" customHeight="1" x14ac:dyDescent="0.2"/>
    <row r="55285" ht="12.75" hidden="1" customHeight="1" x14ac:dyDescent="0.2"/>
    <row r="55286" ht="12.75" hidden="1" customHeight="1" x14ac:dyDescent="0.2"/>
    <row r="55287" ht="12.75" hidden="1" customHeight="1" x14ac:dyDescent="0.2"/>
    <row r="55288" ht="12.75" hidden="1" customHeight="1" x14ac:dyDescent="0.2"/>
    <row r="55289" ht="12.75" hidden="1" customHeight="1" x14ac:dyDescent="0.2"/>
    <row r="55290" ht="12.75" hidden="1" customHeight="1" x14ac:dyDescent="0.2"/>
    <row r="55291" ht="12.75" hidden="1" customHeight="1" x14ac:dyDescent="0.2"/>
    <row r="55292" ht="12.75" hidden="1" customHeight="1" x14ac:dyDescent="0.2"/>
    <row r="55293" ht="12.75" hidden="1" customHeight="1" x14ac:dyDescent="0.2"/>
    <row r="55294" ht="12.75" hidden="1" customHeight="1" x14ac:dyDescent="0.2"/>
    <row r="55295" ht="12.75" hidden="1" customHeight="1" x14ac:dyDescent="0.2"/>
    <row r="55296" ht="12.75" hidden="1" customHeight="1" x14ac:dyDescent="0.2"/>
    <row r="55297" ht="12.75" hidden="1" customHeight="1" x14ac:dyDescent="0.2"/>
    <row r="55298" ht="12.75" hidden="1" customHeight="1" x14ac:dyDescent="0.2"/>
    <row r="55299" ht="12.75" hidden="1" customHeight="1" x14ac:dyDescent="0.2"/>
    <row r="55300" ht="12.75" hidden="1" customHeight="1" x14ac:dyDescent="0.2"/>
    <row r="55301" ht="12.75" hidden="1" customHeight="1" x14ac:dyDescent="0.2"/>
    <row r="55302" ht="12.75" hidden="1" customHeight="1" x14ac:dyDescent="0.2"/>
    <row r="55303" ht="12.75" hidden="1" customHeight="1" x14ac:dyDescent="0.2"/>
    <row r="55304" ht="12.75" hidden="1" customHeight="1" x14ac:dyDescent="0.2"/>
    <row r="55305" ht="12.75" hidden="1" customHeight="1" x14ac:dyDescent="0.2"/>
    <row r="55306" ht="12.75" hidden="1" customHeight="1" x14ac:dyDescent="0.2"/>
    <row r="55307" ht="12.75" hidden="1" customHeight="1" x14ac:dyDescent="0.2"/>
    <row r="55308" ht="12.75" hidden="1" customHeight="1" x14ac:dyDescent="0.2"/>
    <row r="55309" ht="12.75" hidden="1" customHeight="1" x14ac:dyDescent="0.2"/>
    <row r="55310" ht="12.75" hidden="1" customHeight="1" x14ac:dyDescent="0.2"/>
    <row r="55311" ht="12.75" hidden="1" customHeight="1" x14ac:dyDescent="0.2"/>
    <row r="55312" ht="12.75" hidden="1" customHeight="1" x14ac:dyDescent="0.2"/>
    <row r="55313" ht="12.75" hidden="1" customHeight="1" x14ac:dyDescent="0.2"/>
    <row r="55314" ht="12.75" hidden="1" customHeight="1" x14ac:dyDescent="0.2"/>
    <row r="55315" ht="12.75" hidden="1" customHeight="1" x14ac:dyDescent="0.2"/>
    <row r="55316" ht="12.75" hidden="1" customHeight="1" x14ac:dyDescent="0.2"/>
    <row r="55317" ht="12.75" hidden="1" customHeight="1" x14ac:dyDescent="0.2"/>
    <row r="55318" ht="12.75" hidden="1" customHeight="1" x14ac:dyDescent="0.2"/>
    <row r="55319" ht="12.75" hidden="1" customHeight="1" x14ac:dyDescent="0.2"/>
    <row r="55320" ht="12.75" hidden="1" customHeight="1" x14ac:dyDescent="0.2"/>
    <row r="55321" ht="12.75" hidden="1" customHeight="1" x14ac:dyDescent="0.2"/>
    <row r="55322" ht="12.75" hidden="1" customHeight="1" x14ac:dyDescent="0.2"/>
    <row r="55323" ht="12.75" hidden="1" customHeight="1" x14ac:dyDescent="0.2"/>
    <row r="55324" ht="12.75" hidden="1" customHeight="1" x14ac:dyDescent="0.2"/>
    <row r="55325" ht="12.75" hidden="1" customHeight="1" x14ac:dyDescent="0.2"/>
    <row r="55326" ht="12.75" hidden="1" customHeight="1" x14ac:dyDescent="0.2"/>
    <row r="55327" ht="12.75" hidden="1" customHeight="1" x14ac:dyDescent="0.2"/>
    <row r="55328" ht="12.75" hidden="1" customHeight="1" x14ac:dyDescent="0.2"/>
    <row r="55329" ht="12.75" hidden="1" customHeight="1" x14ac:dyDescent="0.2"/>
    <row r="55330" ht="12.75" hidden="1" customHeight="1" x14ac:dyDescent="0.2"/>
    <row r="55331" ht="12.75" hidden="1" customHeight="1" x14ac:dyDescent="0.2"/>
    <row r="55332" ht="12.75" hidden="1" customHeight="1" x14ac:dyDescent="0.2"/>
    <row r="55333" ht="12.75" hidden="1" customHeight="1" x14ac:dyDescent="0.2"/>
    <row r="55334" ht="12.75" hidden="1" customHeight="1" x14ac:dyDescent="0.2"/>
    <row r="55335" ht="12.75" hidden="1" customHeight="1" x14ac:dyDescent="0.2"/>
    <row r="55336" ht="12.75" hidden="1" customHeight="1" x14ac:dyDescent="0.2"/>
    <row r="55337" ht="12.75" hidden="1" customHeight="1" x14ac:dyDescent="0.2"/>
    <row r="55338" ht="12.75" hidden="1" customHeight="1" x14ac:dyDescent="0.2"/>
    <row r="55339" ht="12.75" hidden="1" customHeight="1" x14ac:dyDescent="0.2"/>
    <row r="55340" ht="12.75" hidden="1" customHeight="1" x14ac:dyDescent="0.2"/>
    <row r="55341" ht="12.75" hidden="1" customHeight="1" x14ac:dyDescent="0.2"/>
    <row r="55342" ht="12.75" hidden="1" customHeight="1" x14ac:dyDescent="0.2"/>
    <row r="55343" ht="12.75" hidden="1" customHeight="1" x14ac:dyDescent="0.2"/>
    <row r="55344" ht="12.75" hidden="1" customHeight="1" x14ac:dyDescent="0.2"/>
    <row r="55345" ht="12.75" hidden="1" customHeight="1" x14ac:dyDescent="0.2"/>
    <row r="55346" ht="12.75" hidden="1" customHeight="1" x14ac:dyDescent="0.2"/>
    <row r="55347" ht="12.75" hidden="1" customHeight="1" x14ac:dyDescent="0.2"/>
    <row r="55348" ht="12.75" hidden="1" customHeight="1" x14ac:dyDescent="0.2"/>
    <row r="55349" ht="12.75" hidden="1" customHeight="1" x14ac:dyDescent="0.2"/>
    <row r="55350" ht="12.75" hidden="1" customHeight="1" x14ac:dyDescent="0.2"/>
    <row r="55351" ht="12.75" hidden="1" customHeight="1" x14ac:dyDescent="0.2"/>
    <row r="55352" ht="12.75" hidden="1" customHeight="1" x14ac:dyDescent="0.2"/>
    <row r="55353" ht="12.75" hidden="1" customHeight="1" x14ac:dyDescent="0.2"/>
    <row r="55354" ht="12.75" hidden="1" customHeight="1" x14ac:dyDescent="0.2"/>
    <row r="55355" ht="12.75" hidden="1" customHeight="1" x14ac:dyDescent="0.2"/>
    <row r="55356" ht="12.75" hidden="1" customHeight="1" x14ac:dyDescent="0.2"/>
    <row r="55357" ht="12.75" hidden="1" customHeight="1" x14ac:dyDescent="0.2"/>
    <row r="55358" ht="12.75" hidden="1" customHeight="1" x14ac:dyDescent="0.2"/>
    <row r="55359" ht="12.75" hidden="1" customHeight="1" x14ac:dyDescent="0.2"/>
    <row r="55360" ht="12.75" hidden="1" customHeight="1" x14ac:dyDescent="0.2"/>
    <row r="55361" ht="12.75" hidden="1" customHeight="1" x14ac:dyDescent="0.2"/>
    <row r="55362" ht="12.75" hidden="1" customHeight="1" x14ac:dyDescent="0.2"/>
    <row r="55363" ht="12.75" hidden="1" customHeight="1" x14ac:dyDescent="0.2"/>
    <row r="55364" ht="12.75" hidden="1" customHeight="1" x14ac:dyDescent="0.2"/>
    <row r="55365" ht="12.75" hidden="1" customHeight="1" x14ac:dyDescent="0.2"/>
    <row r="55366" ht="12.75" hidden="1" customHeight="1" x14ac:dyDescent="0.2"/>
    <row r="55367" ht="12.75" hidden="1" customHeight="1" x14ac:dyDescent="0.2"/>
    <row r="55368" ht="12.75" hidden="1" customHeight="1" x14ac:dyDescent="0.2"/>
    <row r="55369" ht="12.75" hidden="1" customHeight="1" x14ac:dyDescent="0.2"/>
    <row r="55370" ht="12.75" hidden="1" customHeight="1" x14ac:dyDescent="0.2"/>
    <row r="55371" ht="12.75" hidden="1" customHeight="1" x14ac:dyDescent="0.2"/>
    <row r="55372" ht="12.75" hidden="1" customHeight="1" x14ac:dyDescent="0.2"/>
    <row r="55373" ht="12.75" hidden="1" customHeight="1" x14ac:dyDescent="0.2"/>
    <row r="55374" ht="12.75" hidden="1" customHeight="1" x14ac:dyDescent="0.2"/>
    <row r="55375" ht="12.75" hidden="1" customHeight="1" x14ac:dyDescent="0.2"/>
    <row r="55376" ht="12.75" hidden="1" customHeight="1" x14ac:dyDescent="0.2"/>
    <row r="55377" ht="12.75" hidden="1" customHeight="1" x14ac:dyDescent="0.2"/>
    <row r="55378" ht="12.75" hidden="1" customHeight="1" x14ac:dyDescent="0.2"/>
    <row r="55379" ht="12.75" hidden="1" customHeight="1" x14ac:dyDescent="0.2"/>
    <row r="55380" ht="12.75" hidden="1" customHeight="1" x14ac:dyDescent="0.2"/>
    <row r="55381" ht="12.75" hidden="1" customHeight="1" x14ac:dyDescent="0.2"/>
    <row r="55382" ht="12.75" hidden="1" customHeight="1" x14ac:dyDescent="0.2"/>
    <row r="55383" ht="12.75" hidden="1" customHeight="1" x14ac:dyDescent="0.2"/>
    <row r="55384" ht="12.75" hidden="1" customHeight="1" x14ac:dyDescent="0.2"/>
    <row r="55385" ht="12.75" hidden="1" customHeight="1" x14ac:dyDescent="0.2"/>
    <row r="55386" ht="12.75" hidden="1" customHeight="1" x14ac:dyDescent="0.2"/>
    <row r="55387" ht="12.75" hidden="1" customHeight="1" x14ac:dyDescent="0.2"/>
    <row r="55388" ht="12.75" hidden="1" customHeight="1" x14ac:dyDescent="0.2"/>
    <row r="55389" ht="12.75" hidden="1" customHeight="1" x14ac:dyDescent="0.2"/>
    <row r="55390" ht="12.75" hidden="1" customHeight="1" x14ac:dyDescent="0.2"/>
    <row r="55391" ht="12.75" hidden="1" customHeight="1" x14ac:dyDescent="0.2"/>
    <row r="55392" ht="12.75" hidden="1" customHeight="1" x14ac:dyDescent="0.2"/>
    <row r="55393" ht="12.75" hidden="1" customHeight="1" x14ac:dyDescent="0.2"/>
    <row r="55394" ht="12.75" hidden="1" customHeight="1" x14ac:dyDescent="0.2"/>
    <row r="55395" ht="12.75" hidden="1" customHeight="1" x14ac:dyDescent="0.2"/>
    <row r="55396" ht="12.75" hidden="1" customHeight="1" x14ac:dyDescent="0.2"/>
    <row r="55397" ht="12.75" hidden="1" customHeight="1" x14ac:dyDescent="0.2"/>
    <row r="55398" ht="12.75" hidden="1" customHeight="1" x14ac:dyDescent="0.2"/>
    <row r="55399" ht="12.75" hidden="1" customHeight="1" x14ac:dyDescent="0.2"/>
    <row r="55400" ht="12.75" hidden="1" customHeight="1" x14ac:dyDescent="0.2"/>
    <row r="55401" ht="12.75" hidden="1" customHeight="1" x14ac:dyDescent="0.2"/>
    <row r="55402" ht="12.75" hidden="1" customHeight="1" x14ac:dyDescent="0.2"/>
    <row r="55403" ht="12.75" hidden="1" customHeight="1" x14ac:dyDescent="0.2"/>
    <row r="55404" ht="12.75" hidden="1" customHeight="1" x14ac:dyDescent="0.2"/>
    <row r="55405" ht="12.75" hidden="1" customHeight="1" x14ac:dyDescent="0.2"/>
    <row r="55406" ht="12.75" hidden="1" customHeight="1" x14ac:dyDescent="0.2"/>
    <row r="55407" ht="12.75" hidden="1" customHeight="1" x14ac:dyDescent="0.2"/>
    <row r="55408" ht="12.75" hidden="1" customHeight="1" x14ac:dyDescent="0.2"/>
    <row r="55409" ht="12.75" hidden="1" customHeight="1" x14ac:dyDescent="0.2"/>
    <row r="55410" ht="12.75" hidden="1" customHeight="1" x14ac:dyDescent="0.2"/>
    <row r="55411" ht="12.75" hidden="1" customHeight="1" x14ac:dyDescent="0.2"/>
    <row r="55412" ht="12.75" hidden="1" customHeight="1" x14ac:dyDescent="0.2"/>
    <row r="55413" ht="12.75" hidden="1" customHeight="1" x14ac:dyDescent="0.2"/>
    <row r="55414" ht="12.75" hidden="1" customHeight="1" x14ac:dyDescent="0.2"/>
    <row r="55415" ht="12.75" hidden="1" customHeight="1" x14ac:dyDescent="0.2"/>
    <row r="55416" ht="12.75" hidden="1" customHeight="1" x14ac:dyDescent="0.2"/>
    <row r="55417" ht="12.75" hidden="1" customHeight="1" x14ac:dyDescent="0.2"/>
    <row r="55418" ht="12.75" hidden="1" customHeight="1" x14ac:dyDescent="0.2"/>
    <row r="55419" ht="12.75" hidden="1" customHeight="1" x14ac:dyDescent="0.2"/>
    <row r="55420" ht="12.75" hidden="1" customHeight="1" x14ac:dyDescent="0.2"/>
    <row r="55421" ht="12.75" hidden="1" customHeight="1" x14ac:dyDescent="0.2"/>
    <row r="55422" ht="12.75" hidden="1" customHeight="1" x14ac:dyDescent="0.2"/>
    <row r="55423" ht="12.75" hidden="1" customHeight="1" x14ac:dyDescent="0.2"/>
    <row r="55424" ht="12.75" hidden="1" customHeight="1" x14ac:dyDescent="0.2"/>
    <row r="55425" ht="12.75" hidden="1" customHeight="1" x14ac:dyDescent="0.2"/>
    <row r="55426" ht="12.75" hidden="1" customHeight="1" x14ac:dyDescent="0.2"/>
    <row r="55427" ht="12.75" hidden="1" customHeight="1" x14ac:dyDescent="0.2"/>
    <row r="55428" ht="12.75" hidden="1" customHeight="1" x14ac:dyDescent="0.2"/>
    <row r="55429" ht="12.75" hidden="1" customHeight="1" x14ac:dyDescent="0.2"/>
    <row r="55430" ht="12.75" hidden="1" customHeight="1" x14ac:dyDescent="0.2"/>
    <row r="55431" ht="12.75" hidden="1" customHeight="1" x14ac:dyDescent="0.2"/>
    <row r="55432" ht="12.75" hidden="1" customHeight="1" x14ac:dyDescent="0.2"/>
    <row r="55433" ht="12.75" hidden="1" customHeight="1" x14ac:dyDescent="0.2"/>
    <row r="55434" ht="12.75" hidden="1" customHeight="1" x14ac:dyDescent="0.2"/>
    <row r="55435" ht="12.75" hidden="1" customHeight="1" x14ac:dyDescent="0.2"/>
    <row r="55436" ht="12.75" hidden="1" customHeight="1" x14ac:dyDescent="0.2"/>
    <row r="55437" ht="12.75" hidden="1" customHeight="1" x14ac:dyDescent="0.2"/>
    <row r="55438" ht="12.75" hidden="1" customHeight="1" x14ac:dyDescent="0.2"/>
    <row r="55439" ht="12.75" hidden="1" customHeight="1" x14ac:dyDescent="0.2"/>
    <row r="55440" ht="12.75" hidden="1" customHeight="1" x14ac:dyDescent="0.2"/>
    <row r="55441" ht="12.75" hidden="1" customHeight="1" x14ac:dyDescent="0.2"/>
    <row r="55442" ht="12.75" hidden="1" customHeight="1" x14ac:dyDescent="0.2"/>
    <row r="55443" ht="12.75" hidden="1" customHeight="1" x14ac:dyDescent="0.2"/>
    <row r="55444" ht="12.75" hidden="1" customHeight="1" x14ac:dyDescent="0.2"/>
    <row r="55445" ht="12.75" hidden="1" customHeight="1" x14ac:dyDescent="0.2"/>
    <row r="55446" ht="12.75" hidden="1" customHeight="1" x14ac:dyDescent="0.2"/>
    <row r="55447" ht="12.75" hidden="1" customHeight="1" x14ac:dyDescent="0.2"/>
    <row r="55448" ht="12.75" hidden="1" customHeight="1" x14ac:dyDescent="0.2"/>
    <row r="55449" ht="12.75" hidden="1" customHeight="1" x14ac:dyDescent="0.2"/>
    <row r="55450" ht="12.75" hidden="1" customHeight="1" x14ac:dyDescent="0.2"/>
    <row r="55451" ht="12.75" hidden="1" customHeight="1" x14ac:dyDescent="0.2"/>
    <row r="55452" ht="12.75" hidden="1" customHeight="1" x14ac:dyDescent="0.2"/>
    <row r="55453" ht="12.75" hidden="1" customHeight="1" x14ac:dyDescent="0.2"/>
    <row r="55454" ht="12.75" hidden="1" customHeight="1" x14ac:dyDescent="0.2"/>
    <row r="55455" ht="12.75" hidden="1" customHeight="1" x14ac:dyDescent="0.2"/>
    <row r="55456" ht="12.75" hidden="1" customHeight="1" x14ac:dyDescent="0.2"/>
    <row r="55457" ht="12.75" hidden="1" customHeight="1" x14ac:dyDescent="0.2"/>
    <row r="55458" ht="12.75" hidden="1" customHeight="1" x14ac:dyDescent="0.2"/>
    <row r="55459" ht="12.75" hidden="1" customHeight="1" x14ac:dyDescent="0.2"/>
    <row r="55460" ht="12.75" hidden="1" customHeight="1" x14ac:dyDescent="0.2"/>
    <row r="55461" ht="12.75" hidden="1" customHeight="1" x14ac:dyDescent="0.2"/>
    <row r="55462" ht="12.75" hidden="1" customHeight="1" x14ac:dyDescent="0.2"/>
    <row r="55463" ht="12.75" hidden="1" customHeight="1" x14ac:dyDescent="0.2"/>
    <row r="55464" ht="12.75" hidden="1" customHeight="1" x14ac:dyDescent="0.2"/>
    <row r="55465" ht="12.75" hidden="1" customHeight="1" x14ac:dyDescent="0.2"/>
    <row r="55466" ht="12.75" hidden="1" customHeight="1" x14ac:dyDescent="0.2"/>
    <row r="55467" ht="12.75" hidden="1" customHeight="1" x14ac:dyDescent="0.2"/>
    <row r="55468" ht="12.75" hidden="1" customHeight="1" x14ac:dyDescent="0.2"/>
    <row r="55469" ht="12.75" hidden="1" customHeight="1" x14ac:dyDescent="0.2"/>
    <row r="55470" ht="12.75" hidden="1" customHeight="1" x14ac:dyDescent="0.2"/>
    <row r="55471" ht="12.75" hidden="1" customHeight="1" x14ac:dyDescent="0.2"/>
    <row r="55472" ht="12.75" hidden="1" customHeight="1" x14ac:dyDescent="0.2"/>
    <row r="55473" ht="12.75" hidden="1" customHeight="1" x14ac:dyDescent="0.2"/>
    <row r="55474" ht="12.75" hidden="1" customHeight="1" x14ac:dyDescent="0.2"/>
    <row r="55475" ht="12.75" hidden="1" customHeight="1" x14ac:dyDescent="0.2"/>
    <row r="55476" ht="12.75" hidden="1" customHeight="1" x14ac:dyDescent="0.2"/>
    <row r="55477" ht="12.75" hidden="1" customHeight="1" x14ac:dyDescent="0.2"/>
    <row r="55478" ht="12.75" hidden="1" customHeight="1" x14ac:dyDescent="0.2"/>
    <row r="55479" ht="12.75" hidden="1" customHeight="1" x14ac:dyDescent="0.2"/>
    <row r="55480" ht="12.75" hidden="1" customHeight="1" x14ac:dyDescent="0.2"/>
    <row r="55481" ht="12.75" hidden="1" customHeight="1" x14ac:dyDescent="0.2"/>
    <row r="55482" ht="12.75" hidden="1" customHeight="1" x14ac:dyDescent="0.2"/>
    <row r="55483" ht="12.75" hidden="1" customHeight="1" x14ac:dyDescent="0.2"/>
    <row r="55484" ht="12.75" hidden="1" customHeight="1" x14ac:dyDescent="0.2"/>
    <row r="55485" ht="12.75" hidden="1" customHeight="1" x14ac:dyDescent="0.2"/>
    <row r="55486" ht="12.75" hidden="1" customHeight="1" x14ac:dyDescent="0.2"/>
    <row r="55487" ht="12.75" hidden="1" customHeight="1" x14ac:dyDescent="0.2"/>
    <row r="55488" ht="12.75" hidden="1" customHeight="1" x14ac:dyDescent="0.2"/>
    <row r="55489" ht="12.75" hidden="1" customHeight="1" x14ac:dyDescent="0.2"/>
    <row r="55490" ht="12.75" hidden="1" customHeight="1" x14ac:dyDescent="0.2"/>
    <row r="55491" ht="12.75" hidden="1" customHeight="1" x14ac:dyDescent="0.2"/>
    <row r="55492" ht="12.75" hidden="1" customHeight="1" x14ac:dyDescent="0.2"/>
    <row r="55493" ht="12.75" hidden="1" customHeight="1" x14ac:dyDescent="0.2"/>
    <row r="55494" ht="12.75" hidden="1" customHeight="1" x14ac:dyDescent="0.2"/>
    <row r="55495" ht="12.75" hidden="1" customHeight="1" x14ac:dyDescent="0.2"/>
    <row r="55496" ht="12.75" hidden="1" customHeight="1" x14ac:dyDescent="0.2"/>
    <row r="55497" ht="12.75" hidden="1" customHeight="1" x14ac:dyDescent="0.2"/>
    <row r="55498" ht="12.75" hidden="1" customHeight="1" x14ac:dyDescent="0.2"/>
    <row r="55499" ht="12.75" hidden="1" customHeight="1" x14ac:dyDescent="0.2"/>
    <row r="55500" ht="12.75" hidden="1" customHeight="1" x14ac:dyDescent="0.2"/>
    <row r="55501" ht="12.75" hidden="1" customHeight="1" x14ac:dyDescent="0.2"/>
    <row r="55502" ht="12.75" hidden="1" customHeight="1" x14ac:dyDescent="0.2"/>
    <row r="55503" ht="12.75" hidden="1" customHeight="1" x14ac:dyDescent="0.2"/>
    <row r="55504" ht="12.75" hidden="1" customHeight="1" x14ac:dyDescent="0.2"/>
    <row r="55505" ht="12.75" hidden="1" customHeight="1" x14ac:dyDescent="0.2"/>
    <row r="55506" ht="12.75" hidden="1" customHeight="1" x14ac:dyDescent="0.2"/>
    <row r="55507" ht="12.75" hidden="1" customHeight="1" x14ac:dyDescent="0.2"/>
    <row r="55508" ht="12.75" hidden="1" customHeight="1" x14ac:dyDescent="0.2"/>
    <row r="55509" ht="12.75" hidden="1" customHeight="1" x14ac:dyDescent="0.2"/>
    <row r="55510" ht="12.75" hidden="1" customHeight="1" x14ac:dyDescent="0.2"/>
    <row r="55511" ht="12.75" hidden="1" customHeight="1" x14ac:dyDescent="0.2"/>
    <row r="55512" ht="12.75" hidden="1" customHeight="1" x14ac:dyDescent="0.2"/>
    <row r="55513" ht="12.75" hidden="1" customHeight="1" x14ac:dyDescent="0.2"/>
    <row r="55514" ht="12.75" hidden="1" customHeight="1" x14ac:dyDescent="0.2"/>
    <row r="55515" ht="12.75" hidden="1" customHeight="1" x14ac:dyDescent="0.2"/>
    <row r="55516" ht="12.75" hidden="1" customHeight="1" x14ac:dyDescent="0.2"/>
    <row r="55517" ht="12.75" hidden="1" customHeight="1" x14ac:dyDescent="0.2"/>
    <row r="55518" ht="12.75" hidden="1" customHeight="1" x14ac:dyDescent="0.2"/>
    <row r="55519" ht="12.75" hidden="1" customHeight="1" x14ac:dyDescent="0.2"/>
    <row r="55520" ht="12.75" hidden="1" customHeight="1" x14ac:dyDescent="0.2"/>
    <row r="55521" ht="12.75" hidden="1" customHeight="1" x14ac:dyDescent="0.2"/>
    <row r="55522" ht="12.75" hidden="1" customHeight="1" x14ac:dyDescent="0.2"/>
    <row r="55523" ht="12.75" hidden="1" customHeight="1" x14ac:dyDescent="0.2"/>
    <row r="55524" ht="12.75" hidden="1" customHeight="1" x14ac:dyDescent="0.2"/>
    <row r="55525" ht="12.75" hidden="1" customHeight="1" x14ac:dyDescent="0.2"/>
    <row r="55526" ht="12.75" hidden="1" customHeight="1" x14ac:dyDescent="0.2"/>
    <row r="55527" ht="12.75" hidden="1" customHeight="1" x14ac:dyDescent="0.2"/>
    <row r="55528" ht="12.75" hidden="1" customHeight="1" x14ac:dyDescent="0.2"/>
    <row r="55529" ht="12.75" hidden="1" customHeight="1" x14ac:dyDescent="0.2"/>
    <row r="55530" ht="12.75" hidden="1" customHeight="1" x14ac:dyDescent="0.2"/>
    <row r="55531" ht="12.75" hidden="1" customHeight="1" x14ac:dyDescent="0.2"/>
    <row r="55532" ht="12.75" hidden="1" customHeight="1" x14ac:dyDescent="0.2"/>
    <row r="55533" ht="12.75" hidden="1" customHeight="1" x14ac:dyDescent="0.2"/>
    <row r="55534" ht="12.75" hidden="1" customHeight="1" x14ac:dyDescent="0.2"/>
    <row r="55535" ht="12.75" hidden="1" customHeight="1" x14ac:dyDescent="0.2"/>
    <row r="55536" ht="12.75" hidden="1" customHeight="1" x14ac:dyDescent="0.2"/>
    <row r="55537" ht="12.75" hidden="1" customHeight="1" x14ac:dyDescent="0.2"/>
    <row r="55538" ht="12.75" hidden="1" customHeight="1" x14ac:dyDescent="0.2"/>
    <row r="55539" ht="12.75" hidden="1" customHeight="1" x14ac:dyDescent="0.2"/>
    <row r="55540" ht="12.75" hidden="1" customHeight="1" x14ac:dyDescent="0.2"/>
    <row r="55541" ht="12.75" hidden="1" customHeight="1" x14ac:dyDescent="0.2"/>
    <row r="55542" ht="12.75" hidden="1" customHeight="1" x14ac:dyDescent="0.2"/>
    <row r="55543" ht="12.75" hidden="1" customHeight="1" x14ac:dyDescent="0.2"/>
    <row r="55544" ht="12.75" hidden="1" customHeight="1" x14ac:dyDescent="0.2"/>
    <row r="55545" ht="12.75" hidden="1" customHeight="1" x14ac:dyDescent="0.2"/>
    <row r="55546" ht="12.75" hidden="1" customHeight="1" x14ac:dyDescent="0.2"/>
    <row r="55547" ht="12.75" hidden="1" customHeight="1" x14ac:dyDescent="0.2"/>
    <row r="55548" ht="12.75" hidden="1" customHeight="1" x14ac:dyDescent="0.2"/>
    <row r="55549" ht="12.75" hidden="1" customHeight="1" x14ac:dyDescent="0.2"/>
    <row r="55550" ht="12.75" hidden="1" customHeight="1" x14ac:dyDescent="0.2"/>
    <row r="55551" ht="12.75" hidden="1" customHeight="1" x14ac:dyDescent="0.2"/>
    <row r="55552" ht="12.75" hidden="1" customHeight="1" x14ac:dyDescent="0.2"/>
    <row r="55553" ht="12.75" hidden="1" customHeight="1" x14ac:dyDescent="0.2"/>
    <row r="55554" ht="12.75" hidden="1" customHeight="1" x14ac:dyDescent="0.2"/>
    <row r="55555" ht="12.75" hidden="1" customHeight="1" x14ac:dyDescent="0.2"/>
    <row r="55556" ht="12.75" hidden="1" customHeight="1" x14ac:dyDescent="0.2"/>
    <row r="55557" ht="12.75" hidden="1" customHeight="1" x14ac:dyDescent="0.2"/>
    <row r="55558" ht="12.75" hidden="1" customHeight="1" x14ac:dyDescent="0.2"/>
    <row r="55559" ht="12.75" hidden="1" customHeight="1" x14ac:dyDescent="0.2"/>
    <row r="55560" ht="12.75" hidden="1" customHeight="1" x14ac:dyDescent="0.2"/>
    <row r="55561" ht="12.75" hidden="1" customHeight="1" x14ac:dyDescent="0.2"/>
    <row r="55562" ht="12.75" hidden="1" customHeight="1" x14ac:dyDescent="0.2"/>
    <row r="55563" ht="12.75" hidden="1" customHeight="1" x14ac:dyDescent="0.2"/>
    <row r="55564" ht="12.75" hidden="1" customHeight="1" x14ac:dyDescent="0.2"/>
    <row r="55565" ht="12.75" hidden="1" customHeight="1" x14ac:dyDescent="0.2"/>
    <row r="55566" ht="12.75" hidden="1" customHeight="1" x14ac:dyDescent="0.2"/>
    <row r="55567" ht="12.75" hidden="1" customHeight="1" x14ac:dyDescent="0.2"/>
    <row r="55568" ht="12.75" hidden="1" customHeight="1" x14ac:dyDescent="0.2"/>
    <row r="55569" ht="12.75" hidden="1" customHeight="1" x14ac:dyDescent="0.2"/>
    <row r="55570" ht="12.75" hidden="1" customHeight="1" x14ac:dyDescent="0.2"/>
    <row r="55571" ht="12.75" hidden="1" customHeight="1" x14ac:dyDescent="0.2"/>
    <row r="55572" ht="12.75" hidden="1" customHeight="1" x14ac:dyDescent="0.2"/>
    <row r="55573" ht="12.75" hidden="1" customHeight="1" x14ac:dyDescent="0.2"/>
    <row r="55574" ht="12.75" hidden="1" customHeight="1" x14ac:dyDescent="0.2"/>
    <row r="55575" ht="12.75" hidden="1" customHeight="1" x14ac:dyDescent="0.2"/>
    <row r="55576" ht="12.75" hidden="1" customHeight="1" x14ac:dyDescent="0.2"/>
    <row r="55577" ht="12.75" hidden="1" customHeight="1" x14ac:dyDescent="0.2"/>
    <row r="55578" ht="12.75" hidden="1" customHeight="1" x14ac:dyDescent="0.2"/>
    <row r="55579" ht="12.75" hidden="1" customHeight="1" x14ac:dyDescent="0.2"/>
    <row r="55580" ht="12.75" hidden="1" customHeight="1" x14ac:dyDescent="0.2"/>
    <row r="55581" ht="12.75" hidden="1" customHeight="1" x14ac:dyDescent="0.2"/>
    <row r="55582" ht="12.75" hidden="1" customHeight="1" x14ac:dyDescent="0.2"/>
    <row r="55583" ht="12.75" hidden="1" customHeight="1" x14ac:dyDescent="0.2"/>
    <row r="55584" ht="12.75" hidden="1" customHeight="1" x14ac:dyDescent="0.2"/>
    <row r="55585" ht="12.75" hidden="1" customHeight="1" x14ac:dyDescent="0.2"/>
    <row r="55586" ht="12.75" hidden="1" customHeight="1" x14ac:dyDescent="0.2"/>
    <row r="55587" ht="12.75" hidden="1" customHeight="1" x14ac:dyDescent="0.2"/>
    <row r="55588" ht="12.75" hidden="1" customHeight="1" x14ac:dyDescent="0.2"/>
    <row r="55589" ht="12.75" hidden="1" customHeight="1" x14ac:dyDescent="0.2"/>
    <row r="55590" ht="12.75" hidden="1" customHeight="1" x14ac:dyDescent="0.2"/>
    <row r="55591" ht="12.75" hidden="1" customHeight="1" x14ac:dyDescent="0.2"/>
    <row r="55592" ht="12.75" hidden="1" customHeight="1" x14ac:dyDescent="0.2"/>
    <row r="55593" ht="12.75" hidden="1" customHeight="1" x14ac:dyDescent="0.2"/>
    <row r="55594" ht="12.75" hidden="1" customHeight="1" x14ac:dyDescent="0.2"/>
    <row r="55595" ht="12.75" hidden="1" customHeight="1" x14ac:dyDescent="0.2"/>
    <row r="55596" ht="12.75" hidden="1" customHeight="1" x14ac:dyDescent="0.2"/>
    <row r="55597" ht="12.75" hidden="1" customHeight="1" x14ac:dyDescent="0.2"/>
    <row r="55598" ht="12.75" hidden="1" customHeight="1" x14ac:dyDescent="0.2"/>
    <row r="55599" ht="12.75" hidden="1" customHeight="1" x14ac:dyDescent="0.2"/>
    <row r="55600" ht="12.75" hidden="1" customHeight="1" x14ac:dyDescent="0.2"/>
    <row r="55601" ht="12.75" hidden="1" customHeight="1" x14ac:dyDescent="0.2"/>
    <row r="55602" ht="12.75" hidden="1" customHeight="1" x14ac:dyDescent="0.2"/>
    <row r="55603" ht="12.75" hidden="1" customHeight="1" x14ac:dyDescent="0.2"/>
    <row r="55604" ht="12.75" hidden="1" customHeight="1" x14ac:dyDescent="0.2"/>
    <row r="55605" ht="12.75" hidden="1" customHeight="1" x14ac:dyDescent="0.2"/>
    <row r="55606" ht="12.75" hidden="1" customHeight="1" x14ac:dyDescent="0.2"/>
    <row r="55607" ht="12.75" hidden="1" customHeight="1" x14ac:dyDescent="0.2"/>
    <row r="55608" ht="12.75" hidden="1" customHeight="1" x14ac:dyDescent="0.2"/>
    <row r="55609" ht="12.75" hidden="1" customHeight="1" x14ac:dyDescent="0.2"/>
    <row r="55610" ht="12.75" hidden="1" customHeight="1" x14ac:dyDescent="0.2"/>
    <row r="55611" ht="12.75" hidden="1" customHeight="1" x14ac:dyDescent="0.2"/>
    <row r="55612" ht="12.75" hidden="1" customHeight="1" x14ac:dyDescent="0.2"/>
    <row r="55613" ht="12.75" hidden="1" customHeight="1" x14ac:dyDescent="0.2"/>
    <row r="55614" ht="12.75" hidden="1" customHeight="1" x14ac:dyDescent="0.2"/>
    <row r="55615" ht="12.75" hidden="1" customHeight="1" x14ac:dyDescent="0.2"/>
    <row r="55616" ht="12.75" hidden="1" customHeight="1" x14ac:dyDescent="0.2"/>
    <row r="55617" ht="12.75" hidden="1" customHeight="1" x14ac:dyDescent="0.2"/>
    <row r="55618" ht="12.75" hidden="1" customHeight="1" x14ac:dyDescent="0.2"/>
    <row r="55619" ht="12.75" hidden="1" customHeight="1" x14ac:dyDescent="0.2"/>
    <row r="55620" ht="12.75" hidden="1" customHeight="1" x14ac:dyDescent="0.2"/>
    <row r="55621" ht="12.75" hidden="1" customHeight="1" x14ac:dyDescent="0.2"/>
    <row r="55622" ht="12.75" hidden="1" customHeight="1" x14ac:dyDescent="0.2"/>
    <row r="55623" ht="12.75" hidden="1" customHeight="1" x14ac:dyDescent="0.2"/>
    <row r="55624" ht="12.75" hidden="1" customHeight="1" x14ac:dyDescent="0.2"/>
    <row r="55625" ht="12.75" hidden="1" customHeight="1" x14ac:dyDescent="0.2"/>
    <row r="55626" ht="12.75" hidden="1" customHeight="1" x14ac:dyDescent="0.2"/>
    <row r="55627" ht="12.75" hidden="1" customHeight="1" x14ac:dyDescent="0.2"/>
    <row r="55628" ht="12.75" hidden="1" customHeight="1" x14ac:dyDescent="0.2"/>
    <row r="55629" ht="12.75" hidden="1" customHeight="1" x14ac:dyDescent="0.2"/>
    <row r="55630" ht="12.75" hidden="1" customHeight="1" x14ac:dyDescent="0.2"/>
    <row r="55631" ht="12.75" hidden="1" customHeight="1" x14ac:dyDescent="0.2"/>
    <row r="55632" ht="12.75" hidden="1" customHeight="1" x14ac:dyDescent="0.2"/>
    <row r="55633" ht="12.75" hidden="1" customHeight="1" x14ac:dyDescent="0.2"/>
    <row r="55634" ht="12.75" hidden="1" customHeight="1" x14ac:dyDescent="0.2"/>
    <row r="55635" ht="12.75" hidden="1" customHeight="1" x14ac:dyDescent="0.2"/>
    <row r="55636" ht="12.75" hidden="1" customHeight="1" x14ac:dyDescent="0.2"/>
    <row r="55637" ht="12.75" hidden="1" customHeight="1" x14ac:dyDescent="0.2"/>
    <row r="55638" ht="12.75" hidden="1" customHeight="1" x14ac:dyDescent="0.2"/>
    <row r="55639" ht="12.75" hidden="1" customHeight="1" x14ac:dyDescent="0.2"/>
    <row r="55640" ht="12.75" hidden="1" customHeight="1" x14ac:dyDescent="0.2"/>
    <row r="55641" ht="12.75" hidden="1" customHeight="1" x14ac:dyDescent="0.2"/>
    <row r="55642" ht="12.75" hidden="1" customHeight="1" x14ac:dyDescent="0.2"/>
    <row r="55643" ht="12.75" hidden="1" customHeight="1" x14ac:dyDescent="0.2"/>
    <row r="55644" ht="12.75" hidden="1" customHeight="1" x14ac:dyDescent="0.2"/>
    <row r="55645" ht="12.75" hidden="1" customHeight="1" x14ac:dyDescent="0.2"/>
    <row r="55646" ht="12.75" hidden="1" customHeight="1" x14ac:dyDescent="0.2"/>
    <row r="55647" ht="12.75" hidden="1" customHeight="1" x14ac:dyDescent="0.2"/>
    <row r="55648" ht="12.75" hidden="1" customHeight="1" x14ac:dyDescent="0.2"/>
    <row r="55649" ht="12.75" hidden="1" customHeight="1" x14ac:dyDescent="0.2"/>
    <row r="55650" ht="12.75" hidden="1" customHeight="1" x14ac:dyDescent="0.2"/>
    <row r="55651" ht="12.75" hidden="1" customHeight="1" x14ac:dyDescent="0.2"/>
    <row r="55652" ht="12.75" hidden="1" customHeight="1" x14ac:dyDescent="0.2"/>
    <row r="55653" ht="12.75" hidden="1" customHeight="1" x14ac:dyDescent="0.2"/>
    <row r="55654" ht="12.75" hidden="1" customHeight="1" x14ac:dyDescent="0.2"/>
    <row r="55655" ht="12.75" hidden="1" customHeight="1" x14ac:dyDescent="0.2"/>
    <row r="55656" ht="12.75" hidden="1" customHeight="1" x14ac:dyDescent="0.2"/>
    <row r="55657" ht="12.75" hidden="1" customHeight="1" x14ac:dyDescent="0.2"/>
    <row r="55658" ht="12.75" hidden="1" customHeight="1" x14ac:dyDescent="0.2"/>
    <row r="55659" ht="12.75" hidden="1" customHeight="1" x14ac:dyDescent="0.2"/>
    <row r="55660" ht="12.75" hidden="1" customHeight="1" x14ac:dyDescent="0.2"/>
    <row r="55661" ht="12.75" hidden="1" customHeight="1" x14ac:dyDescent="0.2"/>
    <row r="55662" ht="12.75" hidden="1" customHeight="1" x14ac:dyDescent="0.2"/>
    <row r="55663" ht="12.75" hidden="1" customHeight="1" x14ac:dyDescent="0.2"/>
    <row r="55664" ht="12.75" hidden="1" customHeight="1" x14ac:dyDescent="0.2"/>
    <row r="55665" ht="12.75" hidden="1" customHeight="1" x14ac:dyDescent="0.2"/>
    <row r="55666" ht="12.75" hidden="1" customHeight="1" x14ac:dyDescent="0.2"/>
    <row r="55667" ht="12.75" hidden="1" customHeight="1" x14ac:dyDescent="0.2"/>
    <row r="55668" ht="12.75" hidden="1" customHeight="1" x14ac:dyDescent="0.2"/>
    <row r="55669" ht="12.75" hidden="1" customHeight="1" x14ac:dyDescent="0.2"/>
    <row r="55670" ht="12.75" hidden="1" customHeight="1" x14ac:dyDescent="0.2"/>
    <row r="55671" ht="12.75" hidden="1" customHeight="1" x14ac:dyDescent="0.2"/>
    <row r="55672" ht="12.75" hidden="1" customHeight="1" x14ac:dyDescent="0.2"/>
    <row r="55673" ht="12.75" hidden="1" customHeight="1" x14ac:dyDescent="0.2"/>
    <row r="55674" ht="12.75" hidden="1" customHeight="1" x14ac:dyDescent="0.2"/>
    <row r="55675" ht="12.75" hidden="1" customHeight="1" x14ac:dyDescent="0.2"/>
    <row r="55676" ht="12.75" hidden="1" customHeight="1" x14ac:dyDescent="0.2"/>
    <row r="55677" ht="12.75" hidden="1" customHeight="1" x14ac:dyDescent="0.2"/>
    <row r="55678" ht="12.75" hidden="1" customHeight="1" x14ac:dyDescent="0.2"/>
    <row r="55679" ht="12.75" hidden="1" customHeight="1" x14ac:dyDescent="0.2"/>
    <row r="55680" ht="12.75" hidden="1" customHeight="1" x14ac:dyDescent="0.2"/>
    <row r="55681" ht="12.75" hidden="1" customHeight="1" x14ac:dyDescent="0.2"/>
    <row r="55682" ht="12.75" hidden="1" customHeight="1" x14ac:dyDescent="0.2"/>
    <row r="55683" ht="12.75" hidden="1" customHeight="1" x14ac:dyDescent="0.2"/>
    <row r="55684" ht="12.75" hidden="1" customHeight="1" x14ac:dyDescent="0.2"/>
    <row r="55685" ht="12.75" hidden="1" customHeight="1" x14ac:dyDescent="0.2"/>
    <row r="55686" ht="12.75" hidden="1" customHeight="1" x14ac:dyDescent="0.2"/>
    <row r="55687" ht="12.75" hidden="1" customHeight="1" x14ac:dyDescent="0.2"/>
    <row r="55688" ht="12.75" hidden="1" customHeight="1" x14ac:dyDescent="0.2"/>
    <row r="55689" ht="12.75" hidden="1" customHeight="1" x14ac:dyDescent="0.2"/>
    <row r="55690" ht="12.75" hidden="1" customHeight="1" x14ac:dyDescent="0.2"/>
    <row r="55691" ht="12.75" hidden="1" customHeight="1" x14ac:dyDescent="0.2"/>
    <row r="55692" ht="12.75" hidden="1" customHeight="1" x14ac:dyDescent="0.2"/>
    <row r="55693" ht="12.75" hidden="1" customHeight="1" x14ac:dyDescent="0.2"/>
    <row r="55694" ht="12.75" hidden="1" customHeight="1" x14ac:dyDescent="0.2"/>
    <row r="55695" ht="12.75" hidden="1" customHeight="1" x14ac:dyDescent="0.2"/>
    <row r="55696" ht="12.75" hidden="1" customHeight="1" x14ac:dyDescent="0.2"/>
    <row r="55697" ht="12.75" hidden="1" customHeight="1" x14ac:dyDescent="0.2"/>
    <row r="55698" ht="12.75" hidden="1" customHeight="1" x14ac:dyDescent="0.2"/>
    <row r="55699" ht="12.75" hidden="1" customHeight="1" x14ac:dyDescent="0.2"/>
    <row r="55700" ht="12.75" hidden="1" customHeight="1" x14ac:dyDescent="0.2"/>
    <row r="55701" ht="12.75" hidden="1" customHeight="1" x14ac:dyDescent="0.2"/>
    <row r="55702" ht="12.75" hidden="1" customHeight="1" x14ac:dyDescent="0.2"/>
    <row r="55703" ht="12.75" hidden="1" customHeight="1" x14ac:dyDescent="0.2"/>
    <row r="55704" ht="12.75" hidden="1" customHeight="1" x14ac:dyDescent="0.2"/>
    <row r="55705" ht="12.75" hidden="1" customHeight="1" x14ac:dyDescent="0.2"/>
    <row r="55706" ht="12.75" hidden="1" customHeight="1" x14ac:dyDescent="0.2"/>
    <row r="55707" ht="12.75" hidden="1" customHeight="1" x14ac:dyDescent="0.2"/>
    <row r="55708" ht="12.75" hidden="1" customHeight="1" x14ac:dyDescent="0.2"/>
    <row r="55709" ht="12.75" hidden="1" customHeight="1" x14ac:dyDescent="0.2"/>
    <row r="55710" ht="12.75" hidden="1" customHeight="1" x14ac:dyDescent="0.2"/>
    <row r="55711" ht="12.75" hidden="1" customHeight="1" x14ac:dyDescent="0.2"/>
    <row r="55712" ht="12.75" hidden="1" customHeight="1" x14ac:dyDescent="0.2"/>
    <row r="55713" ht="12.75" hidden="1" customHeight="1" x14ac:dyDescent="0.2"/>
    <row r="55714" ht="12.75" hidden="1" customHeight="1" x14ac:dyDescent="0.2"/>
    <row r="55715" ht="12.75" hidden="1" customHeight="1" x14ac:dyDescent="0.2"/>
    <row r="55716" ht="12.75" hidden="1" customHeight="1" x14ac:dyDescent="0.2"/>
    <row r="55717" ht="12.75" hidden="1" customHeight="1" x14ac:dyDescent="0.2"/>
    <row r="55718" ht="12.75" hidden="1" customHeight="1" x14ac:dyDescent="0.2"/>
    <row r="55719" ht="12.75" hidden="1" customHeight="1" x14ac:dyDescent="0.2"/>
    <row r="55720" ht="12.75" hidden="1" customHeight="1" x14ac:dyDescent="0.2"/>
    <row r="55721" ht="12.75" hidden="1" customHeight="1" x14ac:dyDescent="0.2"/>
    <row r="55722" ht="12.75" hidden="1" customHeight="1" x14ac:dyDescent="0.2"/>
    <row r="55723" ht="12.75" hidden="1" customHeight="1" x14ac:dyDescent="0.2"/>
    <row r="55724" ht="12.75" hidden="1" customHeight="1" x14ac:dyDescent="0.2"/>
    <row r="55725" ht="12.75" hidden="1" customHeight="1" x14ac:dyDescent="0.2"/>
    <row r="55726" ht="12.75" hidden="1" customHeight="1" x14ac:dyDescent="0.2"/>
    <row r="55727" ht="12.75" hidden="1" customHeight="1" x14ac:dyDescent="0.2"/>
    <row r="55728" ht="12.75" hidden="1" customHeight="1" x14ac:dyDescent="0.2"/>
    <row r="55729" ht="12.75" hidden="1" customHeight="1" x14ac:dyDescent="0.2"/>
    <row r="55730" ht="12.75" hidden="1" customHeight="1" x14ac:dyDescent="0.2"/>
    <row r="55731" ht="12.75" hidden="1" customHeight="1" x14ac:dyDescent="0.2"/>
    <row r="55732" ht="12.75" hidden="1" customHeight="1" x14ac:dyDescent="0.2"/>
    <row r="55733" ht="12.75" hidden="1" customHeight="1" x14ac:dyDescent="0.2"/>
    <row r="55734" ht="12.75" hidden="1" customHeight="1" x14ac:dyDescent="0.2"/>
    <row r="55735" ht="12.75" hidden="1" customHeight="1" x14ac:dyDescent="0.2"/>
    <row r="55736" ht="12.75" hidden="1" customHeight="1" x14ac:dyDescent="0.2"/>
    <row r="55737" ht="12.75" hidden="1" customHeight="1" x14ac:dyDescent="0.2"/>
    <row r="55738" ht="12.75" hidden="1" customHeight="1" x14ac:dyDescent="0.2"/>
    <row r="55739" ht="12.75" hidden="1" customHeight="1" x14ac:dyDescent="0.2"/>
    <row r="55740" ht="12.75" hidden="1" customHeight="1" x14ac:dyDescent="0.2"/>
    <row r="55741" ht="12.75" hidden="1" customHeight="1" x14ac:dyDescent="0.2"/>
    <row r="55742" ht="12.75" hidden="1" customHeight="1" x14ac:dyDescent="0.2"/>
    <row r="55743" ht="12.75" hidden="1" customHeight="1" x14ac:dyDescent="0.2"/>
    <row r="55744" ht="12.75" hidden="1" customHeight="1" x14ac:dyDescent="0.2"/>
    <row r="55745" ht="12.75" hidden="1" customHeight="1" x14ac:dyDescent="0.2"/>
    <row r="55746" ht="12.75" hidden="1" customHeight="1" x14ac:dyDescent="0.2"/>
    <row r="55747" ht="12.75" hidden="1" customHeight="1" x14ac:dyDescent="0.2"/>
    <row r="55748" ht="12.75" hidden="1" customHeight="1" x14ac:dyDescent="0.2"/>
    <row r="55749" ht="12.75" hidden="1" customHeight="1" x14ac:dyDescent="0.2"/>
    <row r="55750" ht="12.75" hidden="1" customHeight="1" x14ac:dyDescent="0.2"/>
    <row r="55751" ht="12.75" hidden="1" customHeight="1" x14ac:dyDescent="0.2"/>
    <row r="55752" ht="12.75" hidden="1" customHeight="1" x14ac:dyDescent="0.2"/>
    <row r="55753" ht="12.75" hidden="1" customHeight="1" x14ac:dyDescent="0.2"/>
    <row r="55754" ht="12.75" hidden="1" customHeight="1" x14ac:dyDescent="0.2"/>
    <row r="55755" ht="12.75" hidden="1" customHeight="1" x14ac:dyDescent="0.2"/>
    <row r="55756" ht="12.75" hidden="1" customHeight="1" x14ac:dyDescent="0.2"/>
    <row r="55757" ht="12.75" hidden="1" customHeight="1" x14ac:dyDescent="0.2"/>
    <row r="55758" ht="12.75" hidden="1" customHeight="1" x14ac:dyDescent="0.2"/>
    <row r="55759" ht="12.75" hidden="1" customHeight="1" x14ac:dyDescent="0.2"/>
    <row r="55760" ht="12.75" hidden="1" customHeight="1" x14ac:dyDescent="0.2"/>
    <row r="55761" ht="12.75" hidden="1" customHeight="1" x14ac:dyDescent="0.2"/>
    <row r="55762" ht="12.75" hidden="1" customHeight="1" x14ac:dyDescent="0.2"/>
    <row r="55763" ht="12.75" hidden="1" customHeight="1" x14ac:dyDescent="0.2"/>
    <row r="55764" ht="12.75" hidden="1" customHeight="1" x14ac:dyDescent="0.2"/>
    <row r="55765" ht="12.75" hidden="1" customHeight="1" x14ac:dyDescent="0.2"/>
    <row r="55766" ht="12.75" hidden="1" customHeight="1" x14ac:dyDescent="0.2"/>
    <row r="55767" ht="12.75" hidden="1" customHeight="1" x14ac:dyDescent="0.2"/>
    <row r="55768" ht="12.75" hidden="1" customHeight="1" x14ac:dyDescent="0.2"/>
    <row r="55769" ht="12.75" hidden="1" customHeight="1" x14ac:dyDescent="0.2"/>
    <row r="55770" ht="12.75" hidden="1" customHeight="1" x14ac:dyDescent="0.2"/>
    <row r="55771" ht="12.75" hidden="1" customHeight="1" x14ac:dyDescent="0.2"/>
    <row r="55772" ht="12.75" hidden="1" customHeight="1" x14ac:dyDescent="0.2"/>
    <row r="55773" ht="12.75" hidden="1" customHeight="1" x14ac:dyDescent="0.2"/>
    <row r="55774" ht="12.75" hidden="1" customHeight="1" x14ac:dyDescent="0.2"/>
    <row r="55775" ht="12.75" hidden="1" customHeight="1" x14ac:dyDescent="0.2"/>
    <row r="55776" ht="12.75" hidden="1" customHeight="1" x14ac:dyDescent="0.2"/>
    <row r="55777" ht="12.75" hidden="1" customHeight="1" x14ac:dyDescent="0.2"/>
    <row r="55778" ht="12.75" hidden="1" customHeight="1" x14ac:dyDescent="0.2"/>
    <row r="55779" ht="12.75" hidden="1" customHeight="1" x14ac:dyDescent="0.2"/>
    <row r="55780" ht="12.75" hidden="1" customHeight="1" x14ac:dyDescent="0.2"/>
    <row r="55781" ht="12.75" hidden="1" customHeight="1" x14ac:dyDescent="0.2"/>
    <row r="55782" ht="12.75" hidden="1" customHeight="1" x14ac:dyDescent="0.2"/>
    <row r="55783" ht="12.75" hidden="1" customHeight="1" x14ac:dyDescent="0.2"/>
    <row r="55784" ht="12.75" hidden="1" customHeight="1" x14ac:dyDescent="0.2"/>
    <row r="55785" ht="12.75" hidden="1" customHeight="1" x14ac:dyDescent="0.2"/>
    <row r="55786" ht="12.75" hidden="1" customHeight="1" x14ac:dyDescent="0.2"/>
    <row r="55787" ht="12.75" hidden="1" customHeight="1" x14ac:dyDescent="0.2"/>
    <row r="55788" ht="12.75" hidden="1" customHeight="1" x14ac:dyDescent="0.2"/>
    <row r="55789" ht="12.75" hidden="1" customHeight="1" x14ac:dyDescent="0.2"/>
    <row r="55790" ht="12.75" hidden="1" customHeight="1" x14ac:dyDescent="0.2"/>
    <row r="55791" ht="12.75" hidden="1" customHeight="1" x14ac:dyDescent="0.2"/>
    <row r="55792" ht="12.75" hidden="1" customHeight="1" x14ac:dyDescent="0.2"/>
    <row r="55793" ht="12.75" hidden="1" customHeight="1" x14ac:dyDescent="0.2"/>
    <row r="55794" ht="12.75" hidden="1" customHeight="1" x14ac:dyDescent="0.2"/>
    <row r="55795" ht="12.75" hidden="1" customHeight="1" x14ac:dyDescent="0.2"/>
    <row r="55796" ht="12.75" hidden="1" customHeight="1" x14ac:dyDescent="0.2"/>
    <row r="55797" ht="12.75" hidden="1" customHeight="1" x14ac:dyDescent="0.2"/>
    <row r="55798" ht="12.75" hidden="1" customHeight="1" x14ac:dyDescent="0.2"/>
    <row r="55799" ht="12.75" hidden="1" customHeight="1" x14ac:dyDescent="0.2"/>
    <row r="55800" ht="12.75" hidden="1" customHeight="1" x14ac:dyDescent="0.2"/>
    <row r="55801" ht="12.75" hidden="1" customHeight="1" x14ac:dyDescent="0.2"/>
    <row r="55802" ht="12.75" hidden="1" customHeight="1" x14ac:dyDescent="0.2"/>
    <row r="55803" ht="12.75" hidden="1" customHeight="1" x14ac:dyDescent="0.2"/>
    <row r="55804" ht="12.75" hidden="1" customHeight="1" x14ac:dyDescent="0.2"/>
    <row r="55805" ht="12.75" hidden="1" customHeight="1" x14ac:dyDescent="0.2"/>
    <row r="55806" ht="12.75" hidden="1" customHeight="1" x14ac:dyDescent="0.2"/>
    <row r="55807" ht="12.75" hidden="1" customHeight="1" x14ac:dyDescent="0.2"/>
    <row r="55808" ht="12.75" hidden="1" customHeight="1" x14ac:dyDescent="0.2"/>
    <row r="55809" ht="12.75" hidden="1" customHeight="1" x14ac:dyDescent="0.2"/>
    <row r="55810" ht="12.75" hidden="1" customHeight="1" x14ac:dyDescent="0.2"/>
    <row r="55811" ht="12.75" hidden="1" customHeight="1" x14ac:dyDescent="0.2"/>
    <row r="55812" ht="12.75" hidden="1" customHeight="1" x14ac:dyDescent="0.2"/>
    <row r="55813" ht="12.75" hidden="1" customHeight="1" x14ac:dyDescent="0.2"/>
    <row r="55814" ht="12.75" hidden="1" customHeight="1" x14ac:dyDescent="0.2"/>
    <row r="55815" ht="12.75" hidden="1" customHeight="1" x14ac:dyDescent="0.2"/>
    <row r="55816" ht="12.75" hidden="1" customHeight="1" x14ac:dyDescent="0.2"/>
    <row r="55817" ht="12.75" hidden="1" customHeight="1" x14ac:dyDescent="0.2"/>
    <row r="55818" ht="12.75" hidden="1" customHeight="1" x14ac:dyDescent="0.2"/>
    <row r="55819" ht="12.75" hidden="1" customHeight="1" x14ac:dyDescent="0.2"/>
    <row r="55820" ht="12.75" hidden="1" customHeight="1" x14ac:dyDescent="0.2"/>
    <row r="55821" ht="12.75" hidden="1" customHeight="1" x14ac:dyDescent="0.2"/>
    <row r="55822" ht="12.75" hidden="1" customHeight="1" x14ac:dyDescent="0.2"/>
    <row r="55823" ht="12.75" hidden="1" customHeight="1" x14ac:dyDescent="0.2"/>
    <row r="55824" ht="12.75" hidden="1" customHeight="1" x14ac:dyDescent="0.2"/>
    <row r="55825" ht="12.75" hidden="1" customHeight="1" x14ac:dyDescent="0.2"/>
    <row r="55826" ht="12.75" hidden="1" customHeight="1" x14ac:dyDescent="0.2"/>
    <row r="55827" ht="12.75" hidden="1" customHeight="1" x14ac:dyDescent="0.2"/>
    <row r="55828" ht="12.75" hidden="1" customHeight="1" x14ac:dyDescent="0.2"/>
    <row r="55829" ht="12.75" hidden="1" customHeight="1" x14ac:dyDescent="0.2"/>
    <row r="55830" ht="12.75" hidden="1" customHeight="1" x14ac:dyDescent="0.2"/>
    <row r="55831" ht="12.75" hidden="1" customHeight="1" x14ac:dyDescent="0.2"/>
    <row r="55832" ht="12.75" hidden="1" customHeight="1" x14ac:dyDescent="0.2"/>
    <row r="55833" ht="12.75" hidden="1" customHeight="1" x14ac:dyDescent="0.2"/>
    <row r="55834" ht="12.75" hidden="1" customHeight="1" x14ac:dyDescent="0.2"/>
    <row r="55835" ht="12.75" hidden="1" customHeight="1" x14ac:dyDescent="0.2"/>
    <row r="55836" ht="12.75" hidden="1" customHeight="1" x14ac:dyDescent="0.2"/>
    <row r="55837" ht="12.75" hidden="1" customHeight="1" x14ac:dyDescent="0.2"/>
    <row r="55838" ht="12.75" hidden="1" customHeight="1" x14ac:dyDescent="0.2"/>
    <row r="55839" ht="12.75" hidden="1" customHeight="1" x14ac:dyDescent="0.2"/>
    <row r="55840" ht="12.75" hidden="1" customHeight="1" x14ac:dyDescent="0.2"/>
    <row r="55841" ht="12.75" hidden="1" customHeight="1" x14ac:dyDescent="0.2"/>
    <row r="55842" ht="12.75" hidden="1" customHeight="1" x14ac:dyDescent="0.2"/>
    <row r="55843" ht="12.75" hidden="1" customHeight="1" x14ac:dyDescent="0.2"/>
    <row r="55844" ht="12.75" hidden="1" customHeight="1" x14ac:dyDescent="0.2"/>
    <row r="55845" ht="12.75" hidden="1" customHeight="1" x14ac:dyDescent="0.2"/>
    <row r="55846" ht="12.75" hidden="1" customHeight="1" x14ac:dyDescent="0.2"/>
    <row r="55847" ht="12.75" hidden="1" customHeight="1" x14ac:dyDescent="0.2"/>
    <row r="55848" ht="12.75" hidden="1" customHeight="1" x14ac:dyDescent="0.2"/>
    <row r="55849" ht="12.75" hidden="1" customHeight="1" x14ac:dyDescent="0.2"/>
    <row r="55850" ht="12.75" hidden="1" customHeight="1" x14ac:dyDescent="0.2"/>
    <row r="55851" ht="12.75" hidden="1" customHeight="1" x14ac:dyDescent="0.2"/>
    <row r="55852" ht="12.75" hidden="1" customHeight="1" x14ac:dyDescent="0.2"/>
    <row r="55853" ht="12.75" hidden="1" customHeight="1" x14ac:dyDescent="0.2"/>
    <row r="55854" ht="12.75" hidden="1" customHeight="1" x14ac:dyDescent="0.2"/>
    <row r="55855" ht="12.75" hidden="1" customHeight="1" x14ac:dyDescent="0.2"/>
    <row r="55856" ht="12.75" hidden="1" customHeight="1" x14ac:dyDescent="0.2"/>
    <row r="55857" ht="12.75" hidden="1" customHeight="1" x14ac:dyDescent="0.2"/>
    <row r="55858" ht="12.75" hidden="1" customHeight="1" x14ac:dyDescent="0.2"/>
    <row r="55859" ht="12.75" hidden="1" customHeight="1" x14ac:dyDescent="0.2"/>
    <row r="55860" ht="12.75" hidden="1" customHeight="1" x14ac:dyDescent="0.2"/>
    <row r="55861" ht="12.75" hidden="1" customHeight="1" x14ac:dyDescent="0.2"/>
    <row r="55862" ht="12.75" hidden="1" customHeight="1" x14ac:dyDescent="0.2"/>
    <row r="55863" ht="12.75" hidden="1" customHeight="1" x14ac:dyDescent="0.2"/>
    <row r="55864" ht="12.75" hidden="1" customHeight="1" x14ac:dyDescent="0.2"/>
    <row r="55865" ht="12.75" hidden="1" customHeight="1" x14ac:dyDescent="0.2"/>
    <row r="55866" ht="12.75" hidden="1" customHeight="1" x14ac:dyDescent="0.2"/>
    <row r="55867" ht="12.75" hidden="1" customHeight="1" x14ac:dyDescent="0.2"/>
    <row r="55868" ht="12.75" hidden="1" customHeight="1" x14ac:dyDescent="0.2"/>
    <row r="55869" ht="12.75" hidden="1" customHeight="1" x14ac:dyDescent="0.2"/>
    <row r="55870" ht="12.75" hidden="1" customHeight="1" x14ac:dyDescent="0.2"/>
    <row r="55871" ht="12.75" hidden="1" customHeight="1" x14ac:dyDescent="0.2"/>
    <row r="55872" ht="12.75" hidden="1" customHeight="1" x14ac:dyDescent="0.2"/>
    <row r="55873" ht="12.75" hidden="1" customHeight="1" x14ac:dyDescent="0.2"/>
    <row r="55874" ht="12.75" hidden="1" customHeight="1" x14ac:dyDescent="0.2"/>
    <row r="55875" ht="12.75" hidden="1" customHeight="1" x14ac:dyDescent="0.2"/>
    <row r="55876" ht="12.75" hidden="1" customHeight="1" x14ac:dyDescent="0.2"/>
    <row r="55877" ht="12.75" hidden="1" customHeight="1" x14ac:dyDescent="0.2"/>
    <row r="55878" ht="12.75" hidden="1" customHeight="1" x14ac:dyDescent="0.2"/>
    <row r="55879" ht="12.75" hidden="1" customHeight="1" x14ac:dyDescent="0.2"/>
    <row r="55880" ht="12.75" hidden="1" customHeight="1" x14ac:dyDescent="0.2"/>
    <row r="55881" ht="12.75" hidden="1" customHeight="1" x14ac:dyDescent="0.2"/>
    <row r="55882" ht="12.75" hidden="1" customHeight="1" x14ac:dyDescent="0.2"/>
    <row r="55883" ht="12.75" hidden="1" customHeight="1" x14ac:dyDescent="0.2"/>
    <row r="55884" ht="12.75" hidden="1" customHeight="1" x14ac:dyDescent="0.2"/>
    <row r="55885" ht="12.75" hidden="1" customHeight="1" x14ac:dyDescent="0.2"/>
    <row r="55886" ht="12.75" hidden="1" customHeight="1" x14ac:dyDescent="0.2"/>
    <row r="55887" ht="12.75" hidden="1" customHeight="1" x14ac:dyDescent="0.2"/>
    <row r="55888" ht="12.75" hidden="1" customHeight="1" x14ac:dyDescent="0.2"/>
    <row r="55889" ht="12.75" hidden="1" customHeight="1" x14ac:dyDescent="0.2"/>
    <row r="55890" ht="12.75" hidden="1" customHeight="1" x14ac:dyDescent="0.2"/>
    <row r="55891" ht="12.75" hidden="1" customHeight="1" x14ac:dyDescent="0.2"/>
    <row r="55892" ht="12.75" hidden="1" customHeight="1" x14ac:dyDescent="0.2"/>
    <row r="55893" ht="12.75" hidden="1" customHeight="1" x14ac:dyDescent="0.2"/>
    <row r="55894" ht="12.75" hidden="1" customHeight="1" x14ac:dyDescent="0.2"/>
    <row r="55895" ht="12.75" hidden="1" customHeight="1" x14ac:dyDescent="0.2"/>
    <row r="55896" ht="12.75" hidden="1" customHeight="1" x14ac:dyDescent="0.2"/>
    <row r="55897" ht="12.75" hidden="1" customHeight="1" x14ac:dyDescent="0.2"/>
    <row r="55898" ht="12.75" hidden="1" customHeight="1" x14ac:dyDescent="0.2"/>
    <row r="55899" ht="12.75" hidden="1" customHeight="1" x14ac:dyDescent="0.2"/>
    <row r="55900" ht="12.75" hidden="1" customHeight="1" x14ac:dyDescent="0.2"/>
    <row r="55901" ht="12.75" hidden="1" customHeight="1" x14ac:dyDescent="0.2"/>
    <row r="55902" ht="12.75" hidden="1" customHeight="1" x14ac:dyDescent="0.2"/>
    <row r="55903" ht="12.75" hidden="1" customHeight="1" x14ac:dyDescent="0.2"/>
    <row r="55904" ht="12.75" hidden="1" customHeight="1" x14ac:dyDescent="0.2"/>
    <row r="55905" ht="12.75" hidden="1" customHeight="1" x14ac:dyDescent="0.2"/>
    <row r="55906" ht="12.75" hidden="1" customHeight="1" x14ac:dyDescent="0.2"/>
    <row r="55907" ht="12.75" hidden="1" customHeight="1" x14ac:dyDescent="0.2"/>
    <row r="55908" ht="12.75" hidden="1" customHeight="1" x14ac:dyDescent="0.2"/>
    <row r="55909" ht="12.75" hidden="1" customHeight="1" x14ac:dyDescent="0.2"/>
    <row r="55910" ht="12.75" hidden="1" customHeight="1" x14ac:dyDescent="0.2"/>
    <row r="55911" ht="12.75" hidden="1" customHeight="1" x14ac:dyDescent="0.2"/>
    <row r="55912" ht="12.75" hidden="1" customHeight="1" x14ac:dyDescent="0.2"/>
    <row r="55913" ht="12.75" hidden="1" customHeight="1" x14ac:dyDescent="0.2"/>
    <row r="55914" ht="12.75" hidden="1" customHeight="1" x14ac:dyDescent="0.2"/>
    <row r="55915" ht="12.75" hidden="1" customHeight="1" x14ac:dyDescent="0.2"/>
    <row r="55916" ht="12.75" hidden="1" customHeight="1" x14ac:dyDescent="0.2"/>
    <row r="55917" ht="12.75" hidden="1" customHeight="1" x14ac:dyDescent="0.2"/>
    <row r="55918" ht="12.75" hidden="1" customHeight="1" x14ac:dyDescent="0.2"/>
    <row r="55919" ht="12.75" hidden="1" customHeight="1" x14ac:dyDescent="0.2"/>
    <row r="55920" ht="12.75" hidden="1" customHeight="1" x14ac:dyDescent="0.2"/>
    <row r="55921" ht="12.75" hidden="1" customHeight="1" x14ac:dyDescent="0.2"/>
    <row r="55922" ht="12.75" hidden="1" customHeight="1" x14ac:dyDescent="0.2"/>
    <row r="55923" ht="12.75" hidden="1" customHeight="1" x14ac:dyDescent="0.2"/>
    <row r="55924" ht="12.75" hidden="1" customHeight="1" x14ac:dyDescent="0.2"/>
    <row r="55925" ht="12.75" hidden="1" customHeight="1" x14ac:dyDescent="0.2"/>
    <row r="55926" ht="12.75" hidden="1" customHeight="1" x14ac:dyDescent="0.2"/>
    <row r="55927" ht="12.75" hidden="1" customHeight="1" x14ac:dyDescent="0.2"/>
    <row r="55928" ht="12.75" hidden="1" customHeight="1" x14ac:dyDescent="0.2"/>
    <row r="55929" ht="12.75" hidden="1" customHeight="1" x14ac:dyDescent="0.2"/>
    <row r="55930" ht="12.75" hidden="1" customHeight="1" x14ac:dyDescent="0.2"/>
    <row r="55931" ht="12.75" hidden="1" customHeight="1" x14ac:dyDescent="0.2"/>
    <row r="55932" ht="12.75" hidden="1" customHeight="1" x14ac:dyDescent="0.2"/>
    <row r="55933" ht="12.75" hidden="1" customHeight="1" x14ac:dyDescent="0.2"/>
    <row r="55934" ht="12.75" hidden="1" customHeight="1" x14ac:dyDescent="0.2"/>
    <row r="55935" ht="12.75" hidden="1" customHeight="1" x14ac:dyDescent="0.2"/>
    <row r="55936" ht="12.75" hidden="1" customHeight="1" x14ac:dyDescent="0.2"/>
    <row r="55937" ht="12.75" hidden="1" customHeight="1" x14ac:dyDescent="0.2"/>
    <row r="55938" ht="12.75" hidden="1" customHeight="1" x14ac:dyDescent="0.2"/>
    <row r="55939" ht="12.75" hidden="1" customHeight="1" x14ac:dyDescent="0.2"/>
    <row r="55940" ht="12.75" hidden="1" customHeight="1" x14ac:dyDescent="0.2"/>
    <row r="55941" ht="12.75" hidden="1" customHeight="1" x14ac:dyDescent="0.2"/>
    <row r="55942" ht="12.75" hidden="1" customHeight="1" x14ac:dyDescent="0.2"/>
    <row r="55943" ht="12.75" hidden="1" customHeight="1" x14ac:dyDescent="0.2"/>
    <row r="55944" ht="12.75" hidden="1" customHeight="1" x14ac:dyDescent="0.2"/>
    <row r="55945" ht="12.75" hidden="1" customHeight="1" x14ac:dyDescent="0.2"/>
    <row r="55946" ht="12.75" hidden="1" customHeight="1" x14ac:dyDescent="0.2"/>
    <row r="55947" ht="12.75" hidden="1" customHeight="1" x14ac:dyDescent="0.2"/>
    <row r="55948" ht="12.75" hidden="1" customHeight="1" x14ac:dyDescent="0.2"/>
    <row r="55949" ht="12.75" hidden="1" customHeight="1" x14ac:dyDescent="0.2"/>
    <row r="55950" ht="12.75" hidden="1" customHeight="1" x14ac:dyDescent="0.2"/>
    <row r="55951" ht="12.75" hidden="1" customHeight="1" x14ac:dyDescent="0.2"/>
    <row r="55952" ht="12.75" hidden="1" customHeight="1" x14ac:dyDescent="0.2"/>
    <row r="55953" ht="12.75" hidden="1" customHeight="1" x14ac:dyDescent="0.2"/>
    <row r="55954" ht="12.75" hidden="1" customHeight="1" x14ac:dyDescent="0.2"/>
    <row r="55955" ht="12.75" hidden="1" customHeight="1" x14ac:dyDescent="0.2"/>
    <row r="55956" ht="12.75" hidden="1" customHeight="1" x14ac:dyDescent="0.2"/>
    <row r="55957" ht="12.75" hidden="1" customHeight="1" x14ac:dyDescent="0.2"/>
    <row r="55958" ht="12.75" hidden="1" customHeight="1" x14ac:dyDescent="0.2"/>
    <row r="55959" ht="12.75" hidden="1" customHeight="1" x14ac:dyDescent="0.2"/>
    <row r="55960" ht="12.75" hidden="1" customHeight="1" x14ac:dyDescent="0.2"/>
    <row r="55961" ht="12.75" hidden="1" customHeight="1" x14ac:dyDescent="0.2"/>
    <row r="55962" ht="12.75" hidden="1" customHeight="1" x14ac:dyDescent="0.2"/>
    <row r="55963" ht="12.75" hidden="1" customHeight="1" x14ac:dyDescent="0.2"/>
    <row r="55964" ht="12.75" hidden="1" customHeight="1" x14ac:dyDescent="0.2"/>
    <row r="55965" ht="12.75" hidden="1" customHeight="1" x14ac:dyDescent="0.2"/>
    <row r="55966" ht="12.75" hidden="1" customHeight="1" x14ac:dyDescent="0.2"/>
    <row r="55967" ht="12.75" hidden="1" customHeight="1" x14ac:dyDescent="0.2"/>
    <row r="55968" ht="12.75" hidden="1" customHeight="1" x14ac:dyDescent="0.2"/>
    <row r="55969" ht="12.75" hidden="1" customHeight="1" x14ac:dyDescent="0.2"/>
    <row r="55970" ht="12.75" hidden="1" customHeight="1" x14ac:dyDescent="0.2"/>
    <row r="55971" ht="12.75" hidden="1" customHeight="1" x14ac:dyDescent="0.2"/>
    <row r="55972" ht="12.75" hidden="1" customHeight="1" x14ac:dyDescent="0.2"/>
    <row r="55973" ht="12.75" hidden="1" customHeight="1" x14ac:dyDescent="0.2"/>
    <row r="55974" ht="12.75" hidden="1" customHeight="1" x14ac:dyDescent="0.2"/>
    <row r="55975" ht="12.75" hidden="1" customHeight="1" x14ac:dyDescent="0.2"/>
    <row r="55976" ht="12.75" hidden="1" customHeight="1" x14ac:dyDescent="0.2"/>
    <row r="55977" ht="12.75" hidden="1" customHeight="1" x14ac:dyDescent="0.2"/>
    <row r="55978" ht="12.75" hidden="1" customHeight="1" x14ac:dyDescent="0.2"/>
    <row r="55979" ht="12.75" hidden="1" customHeight="1" x14ac:dyDescent="0.2"/>
    <row r="55980" ht="12.75" hidden="1" customHeight="1" x14ac:dyDescent="0.2"/>
    <row r="55981" ht="12.75" hidden="1" customHeight="1" x14ac:dyDescent="0.2"/>
    <row r="55982" ht="12.75" hidden="1" customHeight="1" x14ac:dyDescent="0.2"/>
    <row r="55983" ht="12.75" hidden="1" customHeight="1" x14ac:dyDescent="0.2"/>
    <row r="55984" ht="12.75" hidden="1" customHeight="1" x14ac:dyDescent="0.2"/>
    <row r="55985" ht="12.75" hidden="1" customHeight="1" x14ac:dyDescent="0.2"/>
    <row r="55986" ht="12.75" hidden="1" customHeight="1" x14ac:dyDescent="0.2"/>
    <row r="55987" ht="12.75" hidden="1" customHeight="1" x14ac:dyDescent="0.2"/>
    <row r="55988" ht="12.75" hidden="1" customHeight="1" x14ac:dyDescent="0.2"/>
    <row r="55989" ht="12.75" hidden="1" customHeight="1" x14ac:dyDescent="0.2"/>
    <row r="55990" ht="12.75" hidden="1" customHeight="1" x14ac:dyDescent="0.2"/>
    <row r="55991" ht="12.75" hidden="1" customHeight="1" x14ac:dyDescent="0.2"/>
    <row r="55992" ht="12.75" hidden="1" customHeight="1" x14ac:dyDescent="0.2"/>
    <row r="55993" ht="12.75" hidden="1" customHeight="1" x14ac:dyDescent="0.2"/>
    <row r="55994" ht="12.75" hidden="1" customHeight="1" x14ac:dyDescent="0.2"/>
    <row r="55995" ht="12.75" hidden="1" customHeight="1" x14ac:dyDescent="0.2"/>
    <row r="55996" ht="12.75" hidden="1" customHeight="1" x14ac:dyDescent="0.2"/>
    <row r="55997" ht="12.75" hidden="1" customHeight="1" x14ac:dyDescent="0.2"/>
    <row r="55998" ht="12.75" hidden="1" customHeight="1" x14ac:dyDescent="0.2"/>
    <row r="55999" ht="12.75" hidden="1" customHeight="1" x14ac:dyDescent="0.2"/>
    <row r="56000" ht="12.75" hidden="1" customHeight="1" x14ac:dyDescent="0.2"/>
    <row r="56001" ht="12.75" hidden="1" customHeight="1" x14ac:dyDescent="0.2"/>
    <row r="56002" ht="12.75" hidden="1" customHeight="1" x14ac:dyDescent="0.2"/>
    <row r="56003" ht="12.75" hidden="1" customHeight="1" x14ac:dyDescent="0.2"/>
    <row r="56004" ht="12.75" hidden="1" customHeight="1" x14ac:dyDescent="0.2"/>
    <row r="56005" ht="12.75" hidden="1" customHeight="1" x14ac:dyDescent="0.2"/>
    <row r="56006" ht="12.75" hidden="1" customHeight="1" x14ac:dyDescent="0.2"/>
    <row r="56007" ht="12.75" hidden="1" customHeight="1" x14ac:dyDescent="0.2"/>
    <row r="56008" ht="12.75" hidden="1" customHeight="1" x14ac:dyDescent="0.2"/>
    <row r="56009" ht="12.75" hidden="1" customHeight="1" x14ac:dyDescent="0.2"/>
    <row r="56010" ht="12.75" hidden="1" customHeight="1" x14ac:dyDescent="0.2"/>
    <row r="56011" ht="12.75" hidden="1" customHeight="1" x14ac:dyDescent="0.2"/>
    <row r="56012" ht="12.75" hidden="1" customHeight="1" x14ac:dyDescent="0.2"/>
    <row r="56013" ht="12.75" hidden="1" customHeight="1" x14ac:dyDescent="0.2"/>
    <row r="56014" ht="12.75" hidden="1" customHeight="1" x14ac:dyDescent="0.2"/>
    <row r="56015" ht="12.75" hidden="1" customHeight="1" x14ac:dyDescent="0.2"/>
    <row r="56016" ht="12.75" hidden="1" customHeight="1" x14ac:dyDescent="0.2"/>
    <row r="56017" ht="12.75" hidden="1" customHeight="1" x14ac:dyDescent="0.2"/>
    <row r="56018" ht="12.75" hidden="1" customHeight="1" x14ac:dyDescent="0.2"/>
    <row r="56019" ht="12.75" hidden="1" customHeight="1" x14ac:dyDescent="0.2"/>
    <row r="56020" ht="12.75" hidden="1" customHeight="1" x14ac:dyDescent="0.2"/>
    <row r="56021" ht="12.75" hidden="1" customHeight="1" x14ac:dyDescent="0.2"/>
    <row r="56022" ht="12.75" hidden="1" customHeight="1" x14ac:dyDescent="0.2"/>
    <row r="56023" ht="12.75" hidden="1" customHeight="1" x14ac:dyDescent="0.2"/>
    <row r="56024" ht="12.75" hidden="1" customHeight="1" x14ac:dyDescent="0.2"/>
    <row r="56025" ht="12.75" hidden="1" customHeight="1" x14ac:dyDescent="0.2"/>
    <row r="56026" ht="12.75" hidden="1" customHeight="1" x14ac:dyDescent="0.2"/>
    <row r="56027" ht="12.75" hidden="1" customHeight="1" x14ac:dyDescent="0.2"/>
    <row r="56028" ht="12.75" hidden="1" customHeight="1" x14ac:dyDescent="0.2"/>
    <row r="56029" ht="12.75" hidden="1" customHeight="1" x14ac:dyDescent="0.2"/>
    <row r="56030" ht="12.75" hidden="1" customHeight="1" x14ac:dyDescent="0.2"/>
    <row r="56031" ht="12.75" hidden="1" customHeight="1" x14ac:dyDescent="0.2"/>
    <row r="56032" ht="12.75" hidden="1" customHeight="1" x14ac:dyDescent="0.2"/>
    <row r="56033" ht="12.75" hidden="1" customHeight="1" x14ac:dyDescent="0.2"/>
    <row r="56034" ht="12.75" hidden="1" customHeight="1" x14ac:dyDescent="0.2"/>
    <row r="56035" ht="12.75" hidden="1" customHeight="1" x14ac:dyDescent="0.2"/>
    <row r="56036" ht="12.75" hidden="1" customHeight="1" x14ac:dyDescent="0.2"/>
    <row r="56037" ht="12.75" hidden="1" customHeight="1" x14ac:dyDescent="0.2"/>
    <row r="56038" ht="12.75" hidden="1" customHeight="1" x14ac:dyDescent="0.2"/>
    <row r="56039" ht="12.75" hidden="1" customHeight="1" x14ac:dyDescent="0.2"/>
    <row r="56040" ht="12.75" hidden="1" customHeight="1" x14ac:dyDescent="0.2"/>
    <row r="56041" ht="12.75" hidden="1" customHeight="1" x14ac:dyDescent="0.2"/>
    <row r="56042" ht="12.75" hidden="1" customHeight="1" x14ac:dyDescent="0.2"/>
    <row r="56043" ht="12.75" hidden="1" customHeight="1" x14ac:dyDescent="0.2"/>
    <row r="56044" ht="12.75" hidden="1" customHeight="1" x14ac:dyDescent="0.2"/>
    <row r="56045" ht="12.75" hidden="1" customHeight="1" x14ac:dyDescent="0.2"/>
    <row r="56046" ht="12.75" hidden="1" customHeight="1" x14ac:dyDescent="0.2"/>
    <row r="56047" ht="12.75" hidden="1" customHeight="1" x14ac:dyDescent="0.2"/>
    <row r="56048" ht="12.75" hidden="1" customHeight="1" x14ac:dyDescent="0.2"/>
    <row r="56049" ht="12.75" hidden="1" customHeight="1" x14ac:dyDescent="0.2"/>
    <row r="56050" ht="12.75" hidden="1" customHeight="1" x14ac:dyDescent="0.2"/>
    <row r="56051" ht="12.75" hidden="1" customHeight="1" x14ac:dyDescent="0.2"/>
    <row r="56052" ht="12.75" hidden="1" customHeight="1" x14ac:dyDescent="0.2"/>
    <row r="56053" ht="12.75" hidden="1" customHeight="1" x14ac:dyDescent="0.2"/>
    <row r="56054" ht="12.75" hidden="1" customHeight="1" x14ac:dyDescent="0.2"/>
    <row r="56055" ht="12.75" hidden="1" customHeight="1" x14ac:dyDescent="0.2"/>
    <row r="56056" ht="12.75" hidden="1" customHeight="1" x14ac:dyDescent="0.2"/>
    <row r="56057" ht="12.75" hidden="1" customHeight="1" x14ac:dyDescent="0.2"/>
    <row r="56058" ht="12.75" hidden="1" customHeight="1" x14ac:dyDescent="0.2"/>
    <row r="56059" ht="12.75" hidden="1" customHeight="1" x14ac:dyDescent="0.2"/>
    <row r="56060" ht="12.75" hidden="1" customHeight="1" x14ac:dyDescent="0.2"/>
    <row r="56061" ht="12.75" hidden="1" customHeight="1" x14ac:dyDescent="0.2"/>
    <row r="56062" ht="12.75" hidden="1" customHeight="1" x14ac:dyDescent="0.2"/>
    <row r="56063" ht="12.75" hidden="1" customHeight="1" x14ac:dyDescent="0.2"/>
    <row r="56064" ht="12.75" hidden="1" customHeight="1" x14ac:dyDescent="0.2"/>
    <row r="56065" ht="12.75" hidden="1" customHeight="1" x14ac:dyDescent="0.2"/>
    <row r="56066" ht="12.75" hidden="1" customHeight="1" x14ac:dyDescent="0.2"/>
    <row r="56067" ht="12.75" hidden="1" customHeight="1" x14ac:dyDescent="0.2"/>
    <row r="56068" ht="12.75" hidden="1" customHeight="1" x14ac:dyDescent="0.2"/>
    <row r="56069" ht="12.75" hidden="1" customHeight="1" x14ac:dyDescent="0.2"/>
    <row r="56070" ht="12.75" hidden="1" customHeight="1" x14ac:dyDescent="0.2"/>
    <row r="56071" ht="12.75" hidden="1" customHeight="1" x14ac:dyDescent="0.2"/>
    <row r="56072" ht="12.75" hidden="1" customHeight="1" x14ac:dyDescent="0.2"/>
    <row r="56073" ht="12.75" hidden="1" customHeight="1" x14ac:dyDescent="0.2"/>
    <row r="56074" ht="12.75" hidden="1" customHeight="1" x14ac:dyDescent="0.2"/>
    <row r="56075" ht="12.75" hidden="1" customHeight="1" x14ac:dyDescent="0.2"/>
    <row r="56076" ht="12.75" hidden="1" customHeight="1" x14ac:dyDescent="0.2"/>
    <row r="56077" ht="12.75" hidden="1" customHeight="1" x14ac:dyDescent="0.2"/>
    <row r="56078" ht="12.75" hidden="1" customHeight="1" x14ac:dyDescent="0.2"/>
    <row r="56079" ht="12.75" hidden="1" customHeight="1" x14ac:dyDescent="0.2"/>
    <row r="56080" ht="12.75" hidden="1" customHeight="1" x14ac:dyDescent="0.2"/>
    <row r="56081" ht="12.75" hidden="1" customHeight="1" x14ac:dyDescent="0.2"/>
    <row r="56082" ht="12.75" hidden="1" customHeight="1" x14ac:dyDescent="0.2"/>
    <row r="56083" ht="12.75" hidden="1" customHeight="1" x14ac:dyDescent="0.2"/>
    <row r="56084" ht="12.75" hidden="1" customHeight="1" x14ac:dyDescent="0.2"/>
    <row r="56085" ht="12.75" hidden="1" customHeight="1" x14ac:dyDescent="0.2"/>
    <row r="56086" ht="12.75" hidden="1" customHeight="1" x14ac:dyDescent="0.2"/>
    <row r="56087" ht="12.75" hidden="1" customHeight="1" x14ac:dyDescent="0.2"/>
    <row r="56088" ht="12.75" hidden="1" customHeight="1" x14ac:dyDescent="0.2"/>
    <row r="56089" ht="12.75" hidden="1" customHeight="1" x14ac:dyDescent="0.2"/>
    <row r="56090" ht="12.75" hidden="1" customHeight="1" x14ac:dyDescent="0.2"/>
    <row r="56091" ht="12.75" hidden="1" customHeight="1" x14ac:dyDescent="0.2"/>
    <row r="56092" ht="12.75" hidden="1" customHeight="1" x14ac:dyDescent="0.2"/>
    <row r="56093" ht="12.75" hidden="1" customHeight="1" x14ac:dyDescent="0.2"/>
    <row r="56094" ht="12.75" hidden="1" customHeight="1" x14ac:dyDescent="0.2"/>
    <row r="56095" ht="12.75" hidden="1" customHeight="1" x14ac:dyDescent="0.2"/>
    <row r="56096" ht="12.75" hidden="1" customHeight="1" x14ac:dyDescent="0.2"/>
    <row r="56097" ht="12.75" hidden="1" customHeight="1" x14ac:dyDescent="0.2"/>
    <row r="56098" ht="12.75" hidden="1" customHeight="1" x14ac:dyDescent="0.2"/>
    <row r="56099" ht="12.75" hidden="1" customHeight="1" x14ac:dyDescent="0.2"/>
    <row r="56100" ht="12.75" hidden="1" customHeight="1" x14ac:dyDescent="0.2"/>
    <row r="56101" ht="12.75" hidden="1" customHeight="1" x14ac:dyDescent="0.2"/>
    <row r="56102" ht="12.75" hidden="1" customHeight="1" x14ac:dyDescent="0.2"/>
    <row r="56103" ht="12.75" hidden="1" customHeight="1" x14ac:dyDescent="0.2"/>
    <row r="56104" ht="12.75" hidden="1" customHeight="1" x14ac:dyDescent="0.2"/>
    <row r="56105" ht="12.75" hidden="1" customHeight="1" x14ac:dyDescent="0.2"/>
    <row r="56106" ht="12.75" hidden="1" customHeight="1" x14ac:dyDescent="0.2"/>
    <row r="56107" ht="12.75" hidden="1" customHeight="1" x14ac:dyDescent="0.2"/>
    <row r="56108" ht="12.75" hidden="1" customHeight="1" x14ac:dyDescent="0.2"/>
    <row r="56109" ht="12.75" hidden="1" customHeight="1" x14ac:dyDescent="0.2"/>
    <row r="56110" ht="12.75" hidden="1" customHeight="1" x14ac:dyDescent="0.2"/>
    <row r="56111" ht="12.75" hidden="1" customHeight="1" x14ac:dyDescent="0.2"/>
    <row r="56112" ht="12.75" hidden="1" customHeight="1" x14ac:dyDescent="0.2"/>
    <row r="56113" ht="12.75" hidden="1" customHeight="1" x14ac:dyDescent="0.2"/>
    <row r="56114" ht="12.75" hidden="1" customHeight="1" x14ac:dyDescent="0.2"/>
    <row r="56115" ht="12.75" hidden="1" customHeight="1" x14ac:dyDescent="0.2"/>
    <row r="56116" ht="12.75" hidden="1" customHeight="1" x14ac:dyDescent="0.2"/>
    <row r="56117" ht="12.75" hidden="1" customHeight="1" x14ac:dyDescent="0.2"/>
    <row r="56118" ht="12.75" hidden="1" customHeight="1" x14ac:dyDescent="0.2"/>
    <row r="56119" ht="12.75" hidden="1" customHeight="1" x14ac:dyDescent="0.2"/>
    <row r="56120" ht="12.75" hidden="1" customHeight="1" x14ac:dyDescent="0.2"/>
    <row r="56121" ht="12.75" hidden="1" customHeight="1" x14ac:dyDescent="0.2"/>
    <row r="56122" ht="12.75" hidden="1" customHeight="1" x14ac:dyDescent="0.2"/>
    <row r="56123" ht="12.75" hidden="1" customHeight="1" x14ac:dyDescent="0.2"/>
    <row r="56124" ht="12.75" hidden="1" customHeight="1" x14ac:dyDescent="0.2"/>
    <row r="56125" ht="12.75" hidden="1" customHeight="1" x14ac:dyDescent="0.2"/>
    <row r="56126" ht="12.75" hidden="1" customHeight="1" x14ac:dyDescent="0.2"/>
    <row r="56127" ht="12.75" hidden="1" customHeight="1" x14ac:dyDescent="0.2"/>
    <row r="56128" ht="12.75" hidden="1" customHeight="1" x14ac:dyDescent="0.2"/>
    <row r="56129" ht="12.75" hidden="1" customHeight="1" x14ac:dyDescent="0.2"/>
    <row r="56130" ht="12.75" hidden="1" customHeight="1" x14ac:dyDescent="0.2"/>
    <row r="56131" ht="12.75" hidden="1" customHeight="1" x14ac:dyDescent="0.2"/>
    <row r="56132" ht="12.75" hidden="1" customHeight="1" x14ac:dyDescent="0.2"/>
    <row r="56133" ht="12.75" hidden="1" customHeight="1" x14ac:dyDescent="0.2"/>
    <row r="56134" ht="12.75" hidden="1" customHeight="1" x14ac:dyDescent="0.2"/>
    <row r="56135" ht="12.75" hidden="1" customHeight="1" x14ac:dyDescent="0.2"/>
    <row r="56136" ht="12.75" hidden="1" customHeight="1" x14ac:dyDescent="0.2"/>
    <row r="56137" ht="12.75" hidden="1" customHeight="1" x14ac:dyDescent="0.2"/>
    <row r="56138" ht="12.75" hidden="1" customHeight="1" x14ac:dyDescent="0.2"/>
    <row r="56139" ht="12.75" hidden="1" customHeight="1" x14ac:dyDescent="0.2"/>
    <row r="56140" ht="12.75" hidden="1" customHeight="1" x14ac:dyDescent="0.2"/>
    <row r="56141" ht="12.75" hidden="1" customHeight="1" x14ac:dyDescent="0.2"/>
    <row r="56142" ht="12.75" hidden="1" customHeight="1" x14ac:dyDescent="0.2"/>
    <row r="56143" ht="12.75" hidden="1" customHeight="1" x14ac:dyDescent="0.2"/>
    <row r="56144" ht="12.75" hidden="1" customHeight="1" x14ac:dyDescent="0.2"/>
    <row r="56145" ht="12.75" hidden="1" customHeight="1" x14ac:dyDescent="0.2"/>
    <row r="56146" ht="12.75" hidden="1" customHeight="1" x14ac:dyDescent="0.2"/>
    <row r="56147" ht="12.75" hidden="1" customHeight="1" x14ac:dyDescent="0.2"/>
    <row r="56148" ht="12.75" hidden="1" customHeight="1" x14ac:dyDescent="0.2"/>
    <row r="56149" ht="12.75" hidden="1" customHeight="1" x14ac:dyDescent="0.2"/>
    <row r="56150" ht="12.75" hidden="1" customHeight="1" x14ac:dyDescent="0.2"/>
    <row r="56151" ht="12.75" hidden="1" customHeight="1" x14ac:dyDescent="0.2"/>
    <row r="56152" ht="12.75" hidden="1" customHeight="1" x14ac:dyDescent="0.2"/>
    <row r="56153" ht="12.75" hidden="1" customHeight="1" x14ac:dyDescent="0.2"/>
    <row r="56154" ht="12.75" hidden="1" customHeight="1" x14ac:dyDescent="0.2"/>
    <row r="56155" ht="12.75" hidden="1" customHeight="1" x14ac:dyDescent="0.2"/>
    <row r="56156" ht="12.75" hidden="1" customHeight="1" x14ac:dyDescent="0.2"/>
    <row r="56157" ht="12.75" hidden="1" customHeight="1" x14ac:dyDescent="0.2"/>
    <row r="56158" ht="12.75" hidden="1" customHeight="1" x14ac:dyDescent="0.2"/>
    <row r="56159" ht="12.75" hidden="1" customHeight="1" x14ac:dyDescent="0.2"/>
    <row r="56160" ht="12.75" hidden="1" customHeight="1" x14ac:dyDescent="0.2"/>
    <row r="56161" ht="12.75" hidden="1" customHeight="1" x14ac:dyDescent="0.2"/>
    <row r="56162" ht="12.75" hidden="1" customHeight="1" x14ac:dyDescent="0.2"/>
    <row r="56163" ht="12.75" hidden="1" customHeight="1" x14ac:dyDescent="0.2"/>
    <row r="56164" ht="12.75" hidden="1" customHeight="1" x14ac:dyDescent="0.2"/>
    <row r="56165" ht="12.75" hidden="1" customHeight="1" x14ac:dyDescent="0.2"/>
    <row r="56166" ht="12.75" hidden="1" customHeight="1" x14ac:dyDescent="0.2"/>
    <row r="56167" ht="12.75" hidden="1" customHeight="1" x14ac:dyDescent="0.2"/>
    <row r="56168" ht="12.75" hidden="1" customHeight="1" x14ac:dyDescent="0.2"/>
    <row r="56169" ht="12.75" hidden="1" customHeight="1" x14ac:dyDescent="0.2"/>
    <row r="56170" ht="12.75" hidden="1" customHeight="1" x14ac:dyDescent="0.2"/>
    <row r="56171" ht="12.75" hidden="1" customHeight="1" x14ac:dyDescent="0.2"/>
    <row r="56172" ht="12.75" hidden="1" customHeight="1" x14ac:dyDescent="0.2"/>
    <row r="56173" ht="12.75" hidden="1" customHeight="1" x14ac:dyDescent="0.2"/>
    <row r="56174" ht="12.75" hidden="1" customHeight="1" x14ac:dyDescent="0.2"/>
    <row r="56175" ht="12.75" hidden="1" customHeight="1" x14ac:dyDescent="0.2"/>
    <row r="56176" ht="12.75" hidden="1" customHeight="1" x14ac:dyDescent="0.2"/>
    <row r="56177" ht="12.75" hidden="1" customHeight="1" x14ac:dyDescent="0.2"/>
    <row r="56178" ht="12.75" hidden="1" customHeight="1" x14ac:dyDescent="0.2"/>
    <row r="56179" ht="12.75" hidden="1" customHeight="1" x14ac:dyDescent="0.2"/>
    <row r="56180" ht="12.75" hidden="1" customHeight="1" x14ac:dyDescent="0.2"/>
    <row r="56181" ht="12.75" hidden="1" customHeight="1" x14ac:dyDescent="0.2"/>
    <row r="56182" ht="12.75" hidden="1" customHeight="1" x14ac:dyDescent="0.2"/>
    <row r="56183" ht="12.75" hidden="1" customHeight="1" x14ac:dyDescent="0.2"/>
    <row r="56184" ht="12.75" hidden="1" customHeight="1" x14ac:dyDescent="0.2"/>
    <row r="56185" ht="12.75" hidden="1" customHeight="1" x14ac:dyDescent="0.2"/>
    <row r="56186" ht="12.75" hidden="1" customHeight="1" x14ac:dyDescent="0.2"/>
    <row r="56187" ht="12.75" hidden="1" customHeight="1" x14ac:dyDescent="0.2"/>
    <row r="56188" ht="12.75" hidden="1" customHeight="1" x14ac:dyDescent="0.2"/>
    <row r="56189" ht="12.75" hidden="1" customHeight="1" x14ac:dyDescent="0.2"/>
    <row r="56190" ht="12.75" hidden="1" customHeight="1" x14ac:dyDescent="0.2"/>
    <row r="56191" ht="12.75" hidden="1" customHeight="1" x14ac:dyDescent="0.2"/>
    <row r="56192" ht="12.75" hidden="1" customHeight="1" x14ac:dyDescent="0.2"/>
    <row r="56193" ht="12.75" hidden="1" customHeight="1" x14ac:dyDescent="0.2"/>
    <row r="56194" ht="12.75" hidden="1" customHeight="1" x14ac:dyDescent="0.2"/>
    <row r="56195" ht="12.75" hidden="1" customHeight="1" x14ac:dyDescent="0.2"/>
    <row r="56196" ht="12.75" hidden="1" customHeight="1" x14ac:dyDescent="0.2"/>
    <row r="56197" ht="12.75" hidden="1" customHeight="1" x14ac:dyDescent="0.2"/>
    <row r="56198" ht="12.75" hidden="1" customHeight="1" x14ac:dyDescent="0.2"/>
    <row r="56199" ht="12.75" hidden="1" customHeight="1" x14ac:dyDescent="0.2"/>
    <row r="56200" ht="12.75" hidden="1" customHeight="1" x14ac:dyDescent="0.2"/>
    <row r="56201" ht="12.75" hidden="1" customHeight="1" x14ac:dyDescent="0.2"/>
    <row r="56202" ht="12.75" hidden="1" customHeight="1" x14ac:dyDescent="0.2"/>
    <row r="56203" ht="12.75" hidden="1" customHeight="1" x14ac:dyDescent="0.2"/>
    <row r="56204" ht="12.75" hidden="1" customHeight="1" x14ac:dyDescent="0.2"/>
    <row r="56205" ht="12.75" hidden="1" customHeight="1" x14ac:dyDescent="0.2"/>
    <row r="56206" ht="12.75" hidden="1" customHeight="1" x14ac:dyDescent="0.2"/>
    <row r="56207" ht="12.75" hidden="1" customHeight="1" x14ac:dyDescent="0.2"/>
    <row r="56208" ht="12.75" hidden="1" customHeight="1" x14ac:dyDescent="0.2"/>
    <row r="56209" ht="12.75" hidden="1" customHeight="1" x14ac:dyDescent="0.2"/>
    <row r="56210" ht="12.75" hidden="1" customHeight="1" x14ac:dyDescent="0.2"/>
    <row r="56211" ht="12.75" hidden="1" customHeight="1" x14ac:dyDescent="0.2"/>
    <row r="56212" ht="12.75" hidden="1" customHeight="1" x14ac:dyDescent="0.2"/>
    <row r="56213" ht="12.75" hidden="1" customHeight="1" x14ac:dyDescent="0.2"/>
    <row r="56214" ht="12.75" hidden="1" customHeight="1" x14ac:dyDescent="0.2"/>
    <row r="56215" ht="12.75" hidden="1" customHeight="1" x14ac:dyDescent="0.2"/>
    <row r="56216" ht="12.75" hidden="1" customHeight="1" x14ac:dyDescent="0.2"/>
    <row r="56217" ht="12.75" hidden="1" customHeight="1" x14ac:dyDescent="0.2"/>
    <row r="56218" ht="12.75" hidden="1" customHeight="1" x14ac:dyDescent="0.2"/>
    <row r="56219" ht="12.75" hidden="1" customHeight="1" x14ac:dyDescent="0.2"/>
    <row r="56220" ht="12.75" hidden="1" customHeight="1" x14ac:dyDescent="0.2"/>
    <row r="56221" ht="12.75" hidden="1" customHeight="1" x14ac:dyDescent="0.2"/>
    <row r="56222" ht="12.75" hidden="1" customHeight="1" x14ac:dyDescent="0.2"/>
    <row r="56223" ht="12.75" hidden="1" customHeight="1" x14ac:dyDescent="0.2"/>
    <row r="56224" ht="12.75" hidden="1" customHeight="1" x14ac:dyDescent="0.2"/>
    <row r="56225" ht="12.75" hidden="1" customHeight="1" x14ac:dyDescent="0.2"/>
    <row r="56226" ht="12.75" hidden="1" customHeight="1" x14ac:dyDescent="0.2"/>
    <row r="56227" ht="12.75" hidden="1" customHeight="1" x14ac:dyDescent="0.2"/>
    <row r="56228" ht="12.75" hidden="1" customHeight="1" x14ac:dyDescent="0.2"/>
    <row r="56229" ht="12.75" hidden="1" customHeight="1" x14ac:dyDescent="0.2"/>
    <row r="56230" ht="12.75" hidden="1" customHeight="1" x14ac:dyDescent="0.2"/>
    <row r="56231" ht="12.75" hidden="1" customHeight="1" x14ac:dyDescent="0.2"/>
    <row r="56232" ht="12.75" hidden="1" customHeight="1" x14ac:dyDescent="0.2"/>
    <row r="56233" ht="12.75" hidden="1" customHeight="1" x14ac:dyDescent="0.2"/>
    <row r="56234" ht="12.75" hidden="1" customHeight="1" x14ac:dyDescent="0.2"/>
    <row r="56235" ht="12.75" hidden="1" customHeight="1" x14ac:dyDescent="0.2"/>
    <row r="56236" ht="12.75" hidden="1" customHeight="1" x14ac:dyDescent="0.2"/>
    <row r="56237" ht="12.75" hidden="1" customHeight="1" x14ac:dyDescent="0.2"/>
    <row r="56238" ht="12.75" hidden="1" customHeight="1" x14ac:dyDescent="0.2"/>
    <row r="56239" ht="12.75" hidden="1" customHeight="1" x14ac:dyDescent="0.2"/>
    <row r="56240" ht="12.75" hidden="1" customHeight="1" x14ac:dyDescent="0.2"/>
    <row r="56241" ht="12.75" hidden="1" customHeight="1" x14ac:dyDescent="0.2"/>
    <row r="56242" ht="12.75" hidden="1" customHeight="1" x14ac:dyDescent="0.2"/>
    <row r="56243" ht="12.75" hidden="1" customHeight="1" x14ac:dyDescent="0.2"/>
    <row r="56244" ht="12.75" hidden="1" customHeight="1" x14ac:dyDescent="0.2"/>
    <row r="56245" ht="12.75" hidden="1" customHeight="1" x14ac:dyDescent="0.2"/>
    <row r="56246" ht="12.75" hidden="1" customHeight="1" x14ac:dyDescent="0.2"/>
    <row r="56247" ht="12.75" hidden="1" customHeight="1" x14ac:dyDescent="0.2"/>
    <row r="56248" ht="12.75" hidden="1" customHeight="1" x14ac:dyDescent="0.2"/>
    <row r="56249" ht="12.75" hidden="1" customHeight="1" x14ac:dyDescent="0.2"/>
    <row r="56250" ht="12.75" hidden="1" customHeight="1" x14ac:dyDescent="0.2"/>
    <row r="56251" ht="12.75" hidden="1" customHeight="1" x14ac:dyDescent="0.2"/>
    <row r="56252" ht="12.75" hidden="1" customHeight="1" x14ac:dyDescent="0.2"/>
    <row r="56253" ht="12.75" hidden="1" customHeight="1" x14ac:dyDescent="0.2"/>
    <row r="56254" ht="12.75" hidden="1" customHeight="1" x14ac:dyDescent="0.2"/>
    <row r="56255" ht="12.75" hidden="1" customHeight="1" x14ac:dyDescent="0.2"/>
    <row r="56256" ht="12.75" hidden="1" customHeight="1" x14ac:dyDescent="0.2"/>
    <row r="56257" ht="12.75" hidden="1" customHeight="1" x14ac:dyDescent="0.2"/>
    <row r="56258" ht="12.75" hidden="1" customHeight="1" x14ac:dyDescent="0.2"/>
    <row r="56259" ht="12.75" hidden="1" customHeight="1" x14ac:dyDescent="0.2"/>
    <row r="56260" ht="12.75" hidden="1" customHeight="1" x14ac:dyDescent="0.2"/>
    <row r="56261" ht="12.75" hidden="1" customHeight="1" x14ac:dyDescent="0.2"/>
    <row r="56262" ht="12.75" hidden="1" customHeight="1" x14ac:dyDescent="0.2"/>
    <row r="56263" ht="12.75" hidden="1" customHeight="1" x14ac:dyDescent="0.2"/>
    <row r="56264" ht="12.75" hidden="1" customHeight="1" x14ac:dyDescent="0.2"/>
    <row r="56265" ht="12.75" hidden="1" customHeight="1" x14ac:dyDescent="0.2"/>
    <row r="56266" ht="12.75" hidden="1" customHeight="1" x14ac:dyDescent="0.2"/>
    <row r="56267" ht="12.75" hidden="1" customHeight="1" x14ac:dyDescent="0.2"/>
    <row r="56268" ht="12.75" hidden="1" customHeight="1" x14ac:dyDescent="0.2"/>
    <row r="56269" ht="12.75" hidden="1" customHeight="1" x14ac:dyDescent="0.2"/>
    <row r="56270" ht="12.75" hidden="1" customHeight="1" x14ac:dyDescent="0.2"/>
    <row r="56271" ht="12.75" hidden="1" customHeight="1" x14ac:dyDescent="0.2"/>
    <row r="56272" ht="12.75" hidden="1" customHeight="1" x14ac:dyDescent="0.2"/>
    <row r="56273" ht="12.75" hidden="1" customHeight="1" x14ac:dyDescent="0.2"/>
    <row r="56274" ht="12.75" hidden="1" customHeight="1" x14ac:dyDescent="0.2"/>
    <row r="56275" ht="12.75" hidden="1" customHeight="1" x14ac:dyDescent="0.2"/>
    <row r="56276" ht="12.75" hidden="1" customHeight="1" x14ac:dyDescent="0.2"/>
    <row r="56277" ht="12.75" hidden="1" customHeight="1" x14ac:dyDescent="0.2"/>
    <row r="56278" ht="12.75" hidden="1" customHeight="1" x14ac:dyDescent="0.2"/>
    <row r="56279" ht="12.75" hidden="1" customHeight="1" x14ac:dyDescent="0.2"/>
    <row r="56280" ht="12.75" hidden="1" customHeight="1" x14ac:dyDescent="0.2"/>
    <row r="56281" ht="12.75" hidden="1" customHeight="1" x14ac:dyDescent="0.2"/>
    <row r="56282" ht="12.75" hidden="1" customHeight="1" x14ac:dyDescent="0.2"/>
    <row r="56283" ht="12.75" hidden="1" customHeight="1" x14ac:dyDescent="0.2"/>
    <row r="56284" ht="12.75" hidden="1" customHeight="1" x14ac:dyDescent="0.2"/>
    <row r="56285" ht="12.75" hidden="1" customHeight="1" x14ac:dyDescent="0.2"/>
    <row r="56286" ht="12.75" hidden="1" customHeight="1" x14ac:dyDescent="0.2"/>
    <row r="56287" ht="12.75" hidden="1" customHeight="1" x14ac:dyDescent="0.2"/>
    <row r="56288" ht="12.75" hidden="1" customHeight="1" x14ac:dyDescent="0.2"/>
    <row r="56289" ht="12.75" hidden="1" customHeight="1" x14ac:dyDescent="0.2"/>
    <row r="56290" ht="12.75" hidden="1" customHeight="1" x14ac:dyDescent="0.2"/>
    <row r="56291" ht="12.75" hidden="1" customHeight="1" x14ac:dyDescent="0.2"/>
    <row r="56292" ht="12.75" hidden="1" customHeight="1" x14ac:dyDescent="0.2"/>
    <row r="56293" ht="12.75" hidden="1" customHeight="1" x14ac:dyDescent="0.2"/>
    <row r="56294" ht="12.75" hidden="1" customHeight="1" x14ac:dyDescent="0.2"/>
    <row r="56295" ht="12.75" hidden="1" customHeight="1" x14ac:dyDescent="0.2"/>
    <row r="56296" ht="12.75" hidden="1" customHeight="1" x14ac:dyDescent="0.2"/>
    <row r="56297" ht="12.75" hidden="1" customHeight="1" x14ac:dyDescent="0.2"/>
    <row r="56298" ht="12.75" hidden="1" customHeight="1" x14ac:dyDescent="0.2"/>
    <row r="56299" ht="12.75" hidden="1" customHeight="1" x14ac:dyDescent="0.2"/>
    <row r="56300" ht="12.75" hidden="1" customHeight="1" x14ac:dyDescent="0.2"/>
    <row r="56301" ht="12.75" hidden="1" customHeight="1" x14ac:dyDescent="0.2"/>
    <row r="56302" ht="12.75" hidden="1" customHeight="1" x14ac:dyDescent="0.2"/>
    <row r="56303" ht="12.75" hidden="1" customHeight="1" x14ac:dyDescent="0.2"/>
    <row r="56304" ht="12.75" hidden="1" customHeight="1" x14ac:dyDescent="0.2"/>
    <row r="56305" ht="12.75" hidden="1" customHeight="1" x14ac:dyDescent="0.2"/>
    <row r="56306" ht="12.75" hidden="1" customHeight="1" x14ac:dyDescent="0.2"/>
    <row r="56307" ht="12.75" hidden="1" customHeight="1" x14ac:dyDescent="0.2"/>
    <row r="56308" ht="12.75" hidden="1" customHeight="1" x14ac:dyDescent="0.2"/>
    <row r="56309" ht="12.75" hidden="1" customHeight="1" x14ac:dyDescent="0.2"/>
    <row r="56310" ht="12.75" hidden="1" customHeight="1" x14ac:dyDescent="0.2"/>
    <row r="56311" ht="12.75" hidden="1" customHeight="1" x14ac:dyDescent="0.2"/>
    <row r="56312" ht="12.75" hidden="1" customHeight="1" x14ac:dyDescent="0.2"/>
    <row r="56313" ht="12.75" hidden="1" customHeight="1" x14ac:dyDescent="0.2"/>
    <row r="56314" ht="12.75" hidden="1" customHeight="1" x14ac:dyDescent="0.2"/>
    <row r="56315" ht="12.75" hidden="1" customHeight="1" x14ac:dyDescent="0.2"/>
    <row r="56316" ht="12.75" hidden="1" customHeight="1" x14ac:dyDescent="0.2"/>
    <row r="56317" ht="12.75" hidden="1" customHeight="1" x14ac:dyDescent="0.2"/>
    <row r="56318" ht="12.75" hidden="1" customHeight="1" x14ac:dyDescent="0.2"/>
    <row r="56319" ht="12.75" hidden="1" customHeight="1" x14ac:dyDescent="0.2"/>
    <row r="56320" ht="12.75" hidden="1" customHeight="1" x14ac:dyDescent="0.2"/>
    <row r="56321" ht="12.75" hidden="1" customHeight="1" x14ac:dyDescent="0.2"/>
    <row r="56322" ht="12.75" hidden="1" customHeight="1" x14ac:dyDescent="0.2"/>
    <row r="56323" ht="12.75" hidden="1" customHeight="1" x14ac:dyDescent="0.2"/>
    <row r="56324" ht="12.75" hidden="1" customHeight="1" x14ac:dyDescent="0.2"/>
    <row r="56325" ht="12.75" hidden="1" customHeight="1" x14ac:dyDescent="0.2"/>
    <row r="56326" ht="12.75" hidden="1" customHeight="1" x14ac:dyDescent="0.2"/>
    <row r="56327" ht="12.75" hidden="1" customHeight="1" x14ac:dyDescent="0.2"/>
    <row r="56328" ht="12.75" hidden="1" customHeight="1" x14ac:dyDescent="0.2"/>
    <row r="56329" ht="12.75" hidden="1" customHeight="1" x14ac:dyDescent="0.2"/>
    <row r="56330" ht="12.75" hidden="1" customHeight="1" x14ac:dyDescent="0.2"/>
    <row r="56331" ht="12.75" hidden="1" customHeight="1" x14ac:dyDescent="0.2"/>
    <row r="56332" ht="12.75" hidden="1" customHeight="1" x14ac:dyDescent="0.2"/>
    <row r="56333" ht="12.75" hidden="1" customHeight="1" x14ac:dyDescent="0.2"/>
    <row r="56334" ht="12.75" hidden="1" customHeight="1" x14ac:dyDescent="0.2"/>
    <row r="56335" ht="12.75" hidden="1" customHeight="1" x14ac:dyDescent="0.2"/>
    <row r="56336" ht="12.75" hidden="1" customHeight="1" x14ac:dyDescent="0.2"/>
    <row r="56337" ht="12.75" hidden="1" customHeight="1" x14ac:dyDescent="0.2"/>
    <row r="56338" ht="12.75" hidden="1" customHeight="1" x14ac:dyDescent="0.2"/>
    <row r="56339" ht="12.75" hidden="1" customHeight="1" x14ac:dyDescent="0.2"/>
    <row r="56340" ht="12.75" hidden="1" customHeight="1" x14ac:dyDescent="0.2"/>
    <row r="56341" ht="12.75" hidden="1" customHeight="1" x14ac:dyDescent="0.2"/>
    <row r="56342" ht="12.75" hidden="1" customHeight="1" x14ac:dyDescent="0.2"/>
    <row r="56343" ht="12.75" hidden="1" customHeight="1" x14ac:dyDescent="0.2"/>
    <row r="56344" ht="12.75" hidden="1" customHeight="1" x14ac:dyDescent="0.2"/>
    <row r="56345" ht="12.75" hidden="1" customHeight="1" x14ac:dyDescent="0.2"/>
    <row r="56346" ht="12.75" hidden="1" customHeight="1" x14ac:dyDescent="0.2"/>
    <row r="56347" ht="12.75" hidden="1" customHeight="1" x14ac:dyDescent="0.2"/>
    <row r="56348" ht="12.75" hidden="1" customHeight="1" x14ac:dyDescent="0.2"/>
    <row r="56349" ht="12.75" hidden="1" customHeight="1" x14ac:dyDescent="0.2"/>
    <row r="56350" ht="12.75" hidden="1" customHeight="1" x14ac:dyDescent="0.2"/>
    <row r="56351" ht="12.75" hidden="1" customHeight="1" x14ac:dyDescent="0.2"/>
    <row r="56352" ht="12.75" hidden="1" customHeight="1" x14ac:dyDescent="0.2"/>
    <row r="56353" ht="12.75" hidden="1" customHeight="1" x14ac:dyDescent="0.2"/>
    <row r="56354" ht="12.75" hidden="1" customHeight="1" x14ac:dyDescent="0.2"/>
    <row r="56355" ht="12.75" hidden="1" customHeight="1" x14ac:dyDescent="0.2"/>
    <row r="56356" ht="12.75" hidden="1" customHeight="1" x14ac:dyDescent="0.2"/>
    <row r="56357" ht="12.75" hidden="1" customHeight="1" x14ac:dyDescent="0.2"/>
    <row r="56358" ht="12.75" hidden="1" customHeight="1" x14ac:dyDescent="0.2"/>
    <row r="56359" ht="12.75" hidden="1" customHeight="1" x14ac:dyDescent="0.2"/>
    <row r="56360" ht="12.75" hidden="1" customHeight="1" x14ac:dyDescent="0.2"/>
    <row r="56361" ht="12.75" hidden="1" customHeight="1" x14ac:dyDescent="0.2"/>
    <row r="56362" ht="12.75" hidden="1" customHeight="1" x14ac:dyDescent="0.2"/>
    <row r="56363" ht="12.75" hidden="1" customHeight="1" x14ac:dyDescent="0.2"/>
    <row r="56364" ht="12.75" hidden="1" customHeight="1" x14ac:dyDescent="0.2"/>
    <row r="56365" ht="12.75" hidden="1" customHeight="1" x14ac:dyDescent="0.2"/>
    <row r="56366" ht="12.75" hidden="1" customHeight="1" x14ac:dyDescent="0.2"/>
    <row r="56367" ht="12.75" hidden="1" customHeight="1" x14ac:dyDescent="0.2"/>
    <row r="56368" ht="12.75" hidden="1" customHeight="1" x14ac:dyDescent="0.2"/>
    <row r="56369" ht="12.75" hidden="1" customHeight="1" x14ac:dyDescent="0.2"/>
    <row r="56370" ht="12.75" hidden="1" customHeight="1" x14ac:dyDescent="0.2"/>
    <row r="56371" ht="12.75" hidden="1" customHeight="1" x14ac:dyDescent="0.2"/>
    <row r="56372" ht="12.75" hidden="1" customHeight="1" x14ac:dyDescent="0.2"/>
    <row r="56373" ht="12.75" hidden="1" customHeight="1" x14ac:dyDescent="0.2"/>
    <row r="56374" ht="12.75" hidden="1" customHeight="1" x14ac:dyDescent="0.2"/>
    <row r="56375" ht="12.75" hidden="1" customHeight="1" x14ac:dyDescent="0.2"/>
    <row r="56376" ht="12.75" hidden="1" customHeight="1" x14ac:dyDescent="0.2"/>
    <row r="56377" ht="12.75" hidden="1" customHeight="1" x14ac:dyDescent="0.2"/>
    <row r="56378" ht="12.75" hidden="1" customHeight="1" x14ac:dyDescent="0.2"/>
    <row r="56379" ht="12.75" hidden="1" customHeight="1" x14ac:dyDescent="0.2"/>
    <row r="56380" ht="12.75" hidden="1" customHeight="1" x14ac:dyDescent="0.2"/>
    <row r="56381" ht="12.75" hidden="1" customHeight="1" x14ac:dyDescent="0.2"/>
    <row r="56382" ht="12.75" hidden="1" customHeight="1" x14ac:dyDescent="0.2"/>
    <row r="56383" ht="12.75" hidden="1" customHeight="1" x14ac:dyDescent="0.2"/>
    <row r="56384" ht="12.75" hidden="1" customHeight="1" x14ac:dyDescent="0.2"/>
    <row r="56385" ht="12.75" hidden="1" customHeight="1" x14ac:dyDescent="0.2"/>
    <row r="56386" ht="12.75" hidden="1" customHeight="1" x14ac:dyDescent="0.2"/>
    <row r="56387" ht="12.75" hidden="1" customHeight="1" x14ac:dyDescent="0.2"/>
    <row r="56388" ht="12.75" hidden="1" customHeight="1" x14ac:dyDescent="0.2"/>
    <row r="56389" ht="12.75" hidden="1" customHeight="1" x14ac:dyDescent="0.2"/>
    <row r="56390" ht="12.75" hidden="1" customHeight="1" x14ac:dyDescent="0.2"/>
    <row r="56391" ht="12.75" hidden="1" customHeight="1" x14ac:dyDescent="0.2"/>
    <row r="56392" ht="12.75" hidden="1" customHeight="1" x14ac:dyDescent="0.2"/>
    <row r="56393" ht="12.75" hidden="1" customHeight="1" x14ac:dyDescent="0.2"/>
    <row r="56394" ht="12.75" hidden="1" customHeight="1" x14ac:dyDescent="0.2"/>
    <row r="56395" ht="12.75" hidden="1" customHeight="1" x14ac:dyDescent="0.2"/>
    <row r="56396" ht="12.75" hidden="1" customHeight="1" x14ac:dyDescent="0.2"/>
    <row r="56397" ht="12.75" hidden="1" customHeight="1" x14ac:dyDescent="0.2"/>
    <row r="56398" ht="12.75" hidden="1" customHeight="1" x14ac:dyDescent="0.2"/>
    <row r="56399" ht="12.75" hidden="1" customHeight="1" x14ac:dyDescent="0.2"/>
    <row r="56400" ht="12.75" hidden="1" customHeight="1" x14ac:dyDescent="0.2"/>
    <row r="56401" ht="12.75" hidden="1" customHeight="1" x14ac:dyDescent="0.2"/>
    <row r="56402" ht="12.75" hidden="1" customHeight="1" x14ac:dyDescent="0.2"/>
    <row r="56403" ht="12.75" hidden="1" customHeight="1" x14ac:dyDescent="0.2"/>
    <row r="56404" ht="12.75" hidden="1" customHeight="1" x14ac:dyDescent="0.2"/>
    <row r="56405" ht="12.75" hidden="1" customHeight="1" x14ac:dyDescent="0.2"/>
    <row r="56406" ht="12.75" hidden="1" customHeight="1" x14ac:dyDescent="0.2"/>
    <row r="56407" ht="12.75" hidden="1" customHeight="1" x14ac:dyDescent="0.2"/>
    <row r="56408" ht="12.75" hidden="1" customHeight="1" x14ac:dyDescent="0.2"/>
    <row r="56409" ht="12.75" hidden="1" customHeight="1" x14ac:dyDescent="0.2"/>
    <row r="56410" ht="12.75" hidden="1" customHeight="1" x14ac:dyDescent="0.2"/>
    <row r="56411" ht="12.75" hidden="1" customHeight="1" x14ac:dyDescent="0.2"/>
    <row r="56412" ht="12.75" hidden="1" customHeight="1" x14ac:dyDescent="0.2"/>
    <row r="56413" ht="12.75" hidden="1" customHeight="1" x14ac:dyDescent="0.2"/>
    <row r="56414" ht="12.75" hidden="1" customHeight="1" x14ac:dyDescent="0.2"/>
    <row r="56415" ht="12.75" hidden="1" customHeight="1" x14ac:dyDescent="0.2"/>
    <row r="56416" ht="12.75" hidden="1" customHeight="1" x14ac:dyDescent="0.2"/>
    <row r="56417" ht="12.75" hidden="1" customHeight="1" x14ac:dyDescent="0.2"/>
    <row r="56418" ht="12.75" hidden="1" customHeight="1" x14ac:dyDescent="0.2"/>
    <row r="56419" ht="12.75" hidden="1" customHeight="1" x14ac:dyDescent="0.2"/>
    <row r="56420" ht="12.75" hidden="1" customHeight="1" x14ac:dyDescent="0.2"/>
    <row r="56421" ht="12.75" hidden="1" customHeight="1" x14ac:dyDescent="0.2"/>
    <row r="56422" ht="12.75" hidden="1" customHeight="1" x14ac:dyDescent="0.2"/>
    <row r="56423" ht="12.75" hidden="1" customHeight="1" x14ac:dyDescent="0.2"/>
    <row r="56424" ht="12.75" hidden="1" customHeight="1" x14ac:dyDescent="0.2"/>
    <row r="56425" ht="12.75" hidden="1" customHeight="1" x14ac:dyDescent="0.2"/>
    <row r="56426" ht="12.75" hidden="1" customHeight="1" x14ac:dyDescent="0.2"/>
    <row r="56427" ht="12.75" hidden="1" customHeight="1" x14ac:dyDescent="0.2"/>
    <row r="56428" ht="12.75" hidden="1" customHeight="1" x14ac:dyDescent="0.2"/>
    <row r="56429" ht="12.75" hidden="1" customHeight="1" x14ac:dyDescent="0.2"/>
    <row r="56430" ht="12.75" hidden="1" customHeight="1" x14ac:dyDescent="0.2"/>
    <row r="56431" ht="12.75" hidden="1" customHeight="1" x14ac:dyDescent="0.2"/>
    <row r="56432" ht="12.75" hidden="1" customHeight="1" x14ac:dyDescent="0.2"/>
    <row r="56433" ht="12.75" hidden="1" customHeight="1" x14ac:dyDescent="0.2"/>
    <row r="56434" ht="12.75" hidden="1" customHeight="1" x14ac:dyDescent="0.2"/>
    <row r="56435" ht="12.75" hidden="1" customHeight="1" x14ac:dyDescent="0.2"/>
    <row r="56436" ht="12.75" hidden="1" customHeight="1" x14ac:dyDescent="0.2"/>
    <row r="56437" ht="12.75" hidden="1" customHeight="1" x14ac:dyDescent="0.2"/>
    <row r="56438" ht="12.75" hidden="1" customHeight="1" x14ac:dyDescent="0.2"/>
    <row r="56439" ht="12.75" hidden="1" customHeight="1" x14ac:dyDescent="0.2"/>
    <row r="56440" ht="12.75" hidden="1" customHeight="1" x14ac:dyDescent="0.2"/>
    <row r="56441" ht="12.75" hidden="1" customHeight="1" x14ac:dyDescent="0.2"/>
    <row r="56442" ht="12.75" hidden="1" customHeight="1" x14ac:dyDescent="0.2"/>
    <row r="56443" ht="12.75" hidden="1" customHeight="1" x14ac:dyDescent="0.2"/>
    <row r="56444" ht="12.75" hidden="1" customHeight="1" x14ac:dyDescent="0.2"/>
    <row r="56445" ht="12.75" hidden="1" customHeight="1" x14ac:dyDescent="0.2"/>
    <row r="56446" ht="12.75" hidden="1" customHeight="1" x14ac:dyDescent="0.2"/>
    <row r="56447" ht="12.75" hidden="1" customHeight="1" x14ac:dyDescent="0.2"/>
    <row r="56448" ht="12.75" hidden="1" customHeight="1" x14ac:dyDescent="0.2"/>
    <row r="56449" ht="12.75" hidden="1" customHeight="1" x14ac:dyDescent="0.2"/>
    <row r="56450" ht="12.75" hidden="1" customHeight="1" x14ac:dyDescent="0.2"/>
    <row r="56451" ht="12.75" hidden="1" customHeight="1" x14ac:dyDescent="0.2"/>
    <row r="56452" ht="12.75" hidden="1" customHeight="1" x14ac:dyDescent="0.2"/>
    <row r="56453" ht="12.75" hidden="1" customHeight="1" x14ac:dyDescent="0.2"/>
    <row r="56454" ht="12.75" hidden="1" customHeight="1" x14ac:dyDescent="0.2"/>
    <row r="56455" ht="12.75" hidden="1" customHeight="1" x14ac:dyDescent="0.2"/>
    <row r="56456" ht="12.75" hidden="1" customHeight="1" x14ac:dyDescent="0.2"/>
    <row r="56457" ht="12.75" hidden="1" customHeight="1" x14ac:dyDescent="0.2"/>
    <row r="56458" ht="12.75" hidden="1" customHeight="1" x14ac:dyDescent="0.2"/>
    <row r="56459" ht="12.75" hidden="1" customHeight="1" x14ac:dyDescent="0.2"/>
    <row r="56460" ht="12.75" hidden="1" customHeight="1" x14ac:dyDescent="0.2"/>
    <row r="56461" ht="12.75" hidden="1" customHeight="1" x14ac:dyDescent="0.2"/>
    <row r="56462" ht="12.75" hidden="1" customHeight="1" x14ac:dyDescent="0.2"/>
    <row r="56463" ht="12.75" hidden="1" customHeight="1" x14ac:dyDescent="0.2"/>
    <row r="56464" ht="12.75" hidden="1" customHeight="1" x14ac:dyDescent="0.2"/>
    <row r="56465" ht="12.75" hidden="1" customHeight="1" x14ac:dyDescent="0.2"/>
    <row r="56466" ht="12.75" hidden="1" customHeight="1" x14ac:dyDescent="0.2"/>
    <row r="56467" ht="12.75" hidden="1" customHeight="1" x14ac:dyDescent="0.2"/>
    <row r="56468" ht="12.75" hidden="1" customHeight="1" x14ac:dyDescent="0.2"/>
    <row r="56469" ht="12.75" hidden="1" customHeight="1" x14ac:dyDescent="0.2"/>
    <row r="56470" ht="12.75" hidden="1" customHeight="1" x14ac:dyDescent="0.2"/>
    <row r="56471" ht="12.75" hidden="1" customHeight="1" x14ac:dyDescent="0.2"/>
    <row r="56472" ht="12.75" hidden="1" customHeight="1" x14ac:dyDescent="0.2"/>
    <row r="56473" ht="12.75" hidden="1" customHeight="1" x14ac:dyDescent="0.2"/>
    <row r="56474" ht="12.75" hidden="1" customHeight="1" x14ac:dyDescent="0.2"/>
    <row r="56475" ht="12.75" hidden="1" customHeight="1" x14ac:dyDescent="0.2"/>
    <row r="56476" ht="12.75" hidden="1" customHeight="1" x14ac:dyDescent="0.2"/>
    <row r="56477" ht="12.75" hidden="1" customHeight="1" x14ac:dyDescent="0.2"/>
    <row r="56478" ht="12.75" hidden="1" customHeight="1" x14ac:dyDescent="0.2"/>
    <row r="56479" ht="12.75" hidden="1" customHeight="1" x14ac:dyDescent="0.2"/>
    <row r="56480" ht="12.75" hidden="1" customHeight="1" x14ac:dyDescent="0.2"/>
    <row r="56481" ht="12.75" hidden="1" customHeight="1" x14ac:dyDescent="0.2"/>
    <row r="56482" ht="12.75" hidden="1" customHeight="1" x14ac:dyDescent="0.2"/>
    <row r="56483" ht="12.75" hidden="1" customHeight="1" x14ac:dyDescent="0.2"/>
    <row r="56484" ht="12.75" hidden="1" customHeight="1" x14ac:dyDescent="0.2"/>
    <row r="56485" ht="12.75" hidden="1" customHeight="1" x14ac:dyDescent="0.2"/>
    <row r="56486" ht="12.75" hidden="1" customHeight="1" x14ac:dyDescent="0.2"/>
    <row r="56487" ht="12.75" hidden="1" customHeight="1" x14ac:dyDescent="0.2"/>
    <row r="56488" ht="12.75" hidden="1" customHeight="1" x14ac:dyDescent="0.2"/>
    <row r="56489" ht="12.75" hidden="1" customHeight="1" x14ac:dyDescent="0.2"/>
    <row r="56490" ht="12.75" hidden="1" customHeight="1" x14ac:dyDescent="0.2"/>
    <row r="56491" ht="12.75" hidden="1" customHeight="1" x14ac:dyDescent="0.2"/>
    <row r="56492" ht="12.75" hidden="1" customHeight="1" x14ac:dyDescent="0.2"/>
    <row r="56493" ht="12.75" hidden="1" customHeight="1" x14ac:dyDescent="0.2"/>
    <row r="56494" ht="12.75" hidden="1" customHeight="1" x14ac:dyDescent="0.2"/>
    <row r="56495" ht="12.75" hidden="1" customHeight="1" x14ac:dyDescent="0.2"/>
    <row r="56496" ht="12.75" hidden="1" customHeight="1" x14ac:dyDescent="0.2"/>
    <row r="56497" ht="12.75" hidden="1" customHeight="1" x14ac:dyDescent="0.2"/>
    <row r="56498" ht="12.75" hidden="1" customHeight="1" x14ac:dyDescent="0.2"/>
    <row r="56499" ht="12.75" hidden="1" customHeight="1" x14ac:dyDescent="0.2"/>
    <row r="56500" ht="12.75" hidden="1" customHeight="1" x14ac:dyDescent="0.2"/>
    <row r="56501" ht="12.75" hidden="1" customHeight="1" x14ac:dyDescent="0.2"/>
    <row r="56502" ht="12.75" hidden="1" customHeight="1" x14ac:dyDescent="0.2"/>
    <row r="56503" ht="12.75" hidden="1" customHeight="1" x14ac:dyDescent="0.2"/>
    <row r="56504" ht="12.75" hidden="1" customHeight="1" x14ac:dyDescent="0.2"/>
    <row r="56505" ht="12.75" hidden="1" customHeight="1" x14ac:dyDescent="0.2"/>
    <row r="56506" ht="12.75" hidden="1" customHeight="1" x14ac:dyDescent="0.2"/>
    <row r="56507" ht="12.75" hidden="1" customHeight="1" x14ac:dyDescent="0.2"/>
    <row r="56508" ht="12.75" hidden="1" customHeight="1" x14ac:dyDescent="0.2"/>
    <row r="56509" ht="12.75" hidden="1" customHeight="1" x14ac:dyDescent="0.2"/>
    <row r="56510" ht="12.75" hidden="1" customHeight="1" x14ac:dyDescent="0.2"/>
    <row r="56511" ht="12.75" hidden="1" customHeight="1" x14ac:dyDescent="0.2"/>
    <row r="56512" ht="12.75" hidden="1" customHeight="1" x14ac:dyDescent="0.2"/>
    <row r="56513" ht="12.75" hidden="1" customHeight="1" x14ac:dyDescent="0.2"/>
    <row r="56514" ht="12.75" hidden="1" customHeight="1" x14ac:dyDescent="0.2"/>
    <row r="56515" ht="12.75" hidden="1" customHeight="1" x14ac:dyDescent="0.2"/>
    <row r="56516" ht="12.75" hidden="1" customHeight="1" x14ac:dyDescent="0.2"/>
    <row r="56517" ht="12.75" hidden="1" customHeight="1" x14ac:dyDescent="0.2"/>
    <row r="56518" ht="12.75" hidden="1" customHeight="1" x14ac:dyDescent="0.2"/>
    <row r="56519" ht="12.75" hidden="1" customHeight="1" x14ac:dyDescent="0.2"/>
    <row r="56520" ht="12.75" hidden="1" customHeight="1" x14ac:dyDescent="0.2"/>
    <row r="56521" ht="12.75" hidden="1" customHeight="1" x14ac:dyDescent="0.2"/>
    <row r="56522" ht="12.75" hidden="1" customHeight="1" x14ac:dyDescent="0.2"/>
    <row r="56523" ht="12.75" hidden="1" customHeight="1" x14ac:dyDescent="0.2"/>
    <row r="56524" ht="12.75" hidden="1" customHeight="1" x14ac:dyDescent="0.2"/>
    <row r="56525" ht="12.75" hidden="1" customHeight="1" x14ac:dyDescent="0.2"/>
    <row r="56526" ht="12.75" hidden="1" customHeight="1" x14ac:dyDescent="0.2"/>
    <row r="56527" ht="12.75" hidden="1" customHeight="1" x14ac:dyDescent="0.2"/>
    <row r="56528" ht="12.75" hidden="1" customHeight="1" x14ac:dyDescent="0.2"/>
    <row r="56529" ht="12.75" hidden="1" customHeight="1" x14ac:dyDescent="0.2"/>
    <row r="56530" ht="12.75" hidden="1" customHeight="1" x14ac:dyDescent="0.2"/>
    <row r="56531" ht="12.75" hidden="1" customHeight="1" x14ac:dyDescent="0.2"/>
    <row r="56532" ht="12.75" hidden="1" customHeight="1" x14ac:dyDescent="0.2"/>
    <row r="56533" ht="12.75" hidden="1" customHeight="1" x14ac:dyDescent="0.2"/>
    <row r="56534" ht="12.75" hidden="1" customHeight="1" x14ac:dyDescent="0.2"/>
    <row r="56535" ht="12.75" hidden="1" customHeight="1" x14ac:dyDescent="0.2"/>
    <row r="56536" ht="12.75" hidden="1" customHeight="1" x14ac:dyDescent="0.2"/>
    <row r="56537" ht="12.75" hidden="1" customHeight="1" x14ac:dyDescent="0.2"/>
    <row r="56538" ht="12.75" hidden="1" customHeight="1" x14ac:dyDescent="0.2"/>
    <row r="56539" ht="12.75" hidden="1" customHeight="1" x14ac:dyDescent="0.2"/>
    <row r="56540" ht="12.75" hidden="1" customHeight="1" x14ac:dyDescent="0.2"/>
    <row r="56541" ht="12.75" hidden="1" customHeight="1" x14ac:dyDescent="0.2"/>
    <row r="56542" ht="12.75" hidden="1" customHeight="1" x14ac:dyDescent="0.2"/>
    <row r="56543" ht="12.75" hidden="1" customHeight="1" x14ac:dyDescent="0.2"/>
    <row r="56544" ht="12.75" hidden="1" customHeight="1" x14ac:dyDescent="0.2"/>
    <row r="56545" ht="12.75" hidden="1" customHeight="1" x14ac:dyDescent="0.2"/>
    <row r="56546" ht="12.75" hidden="1" customHeight="1" x14ac:dyDescent="0.2"/>
    <row r="56547" ht="12.75" hidden="1" customHeight="1" x14ac:dyDescent="0.2"/>
    <row r="56548" ht="12.75" hidden="1" customHeight="1" x14ac:dyDescent="0.2"/>
    <row r="56549" ht="12.75" hidden="1" customHeight="1" x14ac:dyDescent="0.2"/>
    <row r="56550" ht="12.75" hidden="1" customHeight="1" x14ac:dyDescent="0.2"/>
    <row r="56551" ht="12.75" hidden="1" customHeight="1" x14ac:dyDescent="0.2"/>
    <row r="56552" ht="12.75" hidden="1" customHeight="1" x14ac:dyDescent="0.2"/>
    <row r="56553" ht="12.75" hidden="1" customHeight="1" x14ac:dyDescent="0.2"/>
    <row r="56554" ht="12.75" hidden="1" customHeight="1" x14ac:dyDescent="0.2"/>
    <row r="56555" ht="12.75" hidden="1" customHeight="1" x14ac:dyDescent="0.2"/>
    <row r="56556" ht="12.75" hidden="1" customHeight="1" x14ac:dyDescent="0.2"/>
    <row r="56557" ht="12.75" hidden="1" customHeight="1" x14ac:dyDescent="0.2"/>
    <row r="56558" ht="12.75" hidden="1" customHeight="1" x14ac:dyDescent="0.2"/>
    <row r="56559" ht="12.75" hidden="1" customHeight="1" x14ac:dyDescent="0.2"/>
    <row r="56560" ht="12.75" hidden="1" customHeight="1" x14ac:dyDescent="0.2"/>
    <row r="56561" ht="12.75" hidden="1" customHeight="1" x14ac:dyDescent="0.2"/>
    <row r="56562" ht="12.75" hidden="1" customHeight="1" x14ac:dyDescent="0.2"/>
    <row r="56563" ht="12.75" hidden="1" customHeight="1" x14ac:dyDescent="0.2"/>
    <row r="56564" ht="12.75" hidden="1" customHeight="1" x14ac:dyDescent="0.2"/>
    <row r="56565" ht="12.75" hidden="1" customHeight="1" x14ac:dyDescent="0.2"/>
    <row r="56566" ht="12.75" hidden="1" customHeight="1" x14ac:dyDescent="0.2"/>
    <row r="56567" ht="12.75" hidden="1" customHeight="1" x14ac:dyDescent="0.2"/>
    <row r="56568" ht="12.75" hidden="1" customHeight="1" x14ac:dyDescent="0.2"/>
    <row r="56569" ht="12.75" hidden="1" customHeight="1" x14ac:dyDescent="0.2"/>
    <row r="56570" ht="12.75" hidden="1" customHeight="1" x14ac:dyDescent="0.2"/>
    <row r="56571" ht="12.75" hidden="1" customHeight="1" x14ac:dyDescent="0.2"/>
    <row r="56572" ht="12.75" hidden="1" customHeight="1" x14ac:dyDescent="0.2"/>
    <row r="56573" ht="12.75" hidden="1" customHeight="1" x14ac:dyDescent="0.2"/>
    <row r="56574" ht="12.75" hidden="1" customHeight="1" x14ac:dyDescent="0.2"/>
    <row r="56575" ht="12.75" hidden="1" customHeight="1" x14ac:dyDescent="0.2"/>
    <row r="56576" ht="12.75" hidden="1" customHeight="1" x14ac:dyDescent="0.2"/>
    <row r="56577" ht="12.75" hidden="1" customHeight="1" x14ac:dyDescent="0.2"/>
    <row r="56578" ht="12.75" hidden="1" customHeight="1" x14ac:dyDescent="0.2"/>
    <row r="56579" ht="12.75" hidden="1" customHeight="1" x14ac:dyDescent="0.2"/>
    <row r="56580" ht="12.75" hidden="1" customHeight="1" x14ac:dyDescent="0.2"/>
    <row r="56581" ht="12.75" hidden="1" customHeight="1" x14ac:dyDescent="0.2"/>
    <row r="56582" ht="12.75" hidden="1" customHeight="1" x14ac:dyDescent="0.2"/>
    <row r="56583" ht="12.75" hidden="1" customHeight="1" x14ac:dyDescent="0.2"/>
    <row r="56584" ht="12.75" hidden="1" customHeight="1" x14ac:dyDescent="0.2"/>
    <row r="56585" ht="12.75" hidden="1" customHeight="1" x14ac:dyDescent="0.2"/>
    <row r="56586" ht="12.75" hidden="1" customHeight="1" x14ac:dyDescent="0.2"/>
    <row r="56587" ht="12.75" hidden="1" customHeight="1" x14ac:dyDescent="0.2"/>
    <row r="56588" ht="12.75" hidden="1" customHeight="1" x14ac:dyDescent="0.2"/>
    <row r="56589" ht="12.75" hidden="1" customHeight="1" x14ac:dyDescent="0.2"/>
    <row r="56590" ht="12.75" hidden="1" customHeight="1" x14ac:dyDescent="0.2"/>
    <row r="56591" ht="12.75" hidden="1" customHeight="1" x14ac:dyDescent="0.2"/>
    <row r="56592" ht="12.75" hidden="1" customHeight="1" x14ac:dyDescent="0.2"/>
    <row r="56593" ht="12.75" hidden="1" customHeight="1" x14ac:dyDescent="0.2"/>
    <row r="56594" ht="12.75" hidden="1" customHeight="1" x14ac:dyDescent="0.2"/>
    <row r="56595" ht="12.75" hidden="1" customHeight="1" x14ac:dyDescent="0.2"/>
    <row r="56596" ht="12.75" hidden="1" customHeight="1" x14ac:dyDescent="0.2"/>
    <row r="56597" ht="12.75" hidden="1" customHeight="1" x14ac:dyDescent="0.2"/>
    <row r="56598" ht="12.75" hidden="1" customHeight="1" x14ac:dyDescent="0.2"/>
    <row r="56599" ht="12.75" hidden="1" customHeight="1" x14ac:dyDescent="0.2"/>
    <row r="56600" ht="12.75" hidden="1" customHeight="1" x14ac:dyDescent="0.2"/>
    <row r="56601" ht="12.75" hidden="1" customHeight="1" x14ac:dyDescent="0.2"/>
    <row r="56602" ht="12.75" hidden="1" customHeight="1" x14ac:dyDescent="0.2"/>
    <row r="56603" ht="12.75" hidden="1" customHeight="1" x14ac:dyDescent="0.2"/>
    <row r="56604" ht="12.75" hidden="1" customHeight="1" x14ac:dyDescent="0.2"/>
    <row r="56605" ht="12.75" hidden="1" customHeight="1" x14ac:dyDescent="0.2"/>
    <row r="56606" ht="12.75" hidden="1" customHeight="1" x14ac:dyDescent="0.2"/>
    <row r="56607" ht="12.75" hidden="1" customHeight="1" x14ac:dyDescent="0.2"/>
    <row r="56608" ht="12.75" hidden="1" customHeight="1" x14ac:dyDescent="0.2"/>
    <row r="56609" ht="12.75" hidden="1" customHeight="1" x14ac:dyDescent="0.2"/>
    <row r="56610" ht="12.75" hidden="1" customHeight="1" x14ac:dyDescent="0.2"/>
    <row r="56611" ht="12.75" hidden="1" customHeight="1" x14ac:dyDescent="0.2"/>
    <row r="56612" ht="12.75" hidden="1" customHeight="1" x14ac:dyDescent="0.2"/>
    <row r="56613" ht="12.75" hidden="1" customHeight="1" x14ac:dyDescent="0.2"/>
    <row r="56614" ht="12.75" hidden="1" customHeight="1" x14ac:dyDescent="0.2"/>
    <row r="56615" ht="12.75" hidden="1" customHeight="1" x14ac:dyDescent="0.2"/>
    <row r="56616" ht="12.75" hidden="1" customHeight="1" x14ac:dyDescent="0.2"/>
    <row r="56617" ht="12.75" hidden="1" customHeight="1" x14ac:dyDescent="0.2"/>
    <row r="56618" ht="12.75" hidden="1" customHeight="1" x14ac:dyDescent="0.2"/>
    <row r="56619" ht="12.75" hidden="1" customHeight="1" x14ac:dyDescent="0.2"/>
    <row r="56620" ht="12.75" hidden="1" customHeight="1" x14ac:dyDescent="0.2"/>
    <row r="56621" ht="12.75" hidden="1" customHeight="1" x14ac:dyDescent="0.2"/>
    <row r="56622" ht="12.75" hidden="1" customHeight="1" x14ac:dyDescent="0.2"/>
    <row r="56623" ht="12.75" hidden="1" customHeight="1" x14ac:dyDescent="0.2"/>
    <row r="56624" ht="12.75" hidden="1" customHeight="1" x14ac:dyDescent="0.2"/>
    <row r="56625" ht="12.75" hidden="1" customHeight="1" x14ac:dyDescent="0.2"/>
    <row r="56626" ht="12.75" hidden="1" customHeight="1" x14ac:dyDescent="0.2"/>
    <row r="56627" ht="12.75" hidden="1" customHeight="1" x14ac:dyDescent="0.2"/>
    <row r="56628" ht="12.75" hidden="1" customHeight="1" x14ac:dyDescent="0.2"/>
    <row r="56629" ht="12.75" hidden="1" customHeight="1" x14ac:dyDescent="0.2"/>
    <row r="56630" ht="12.75" hidden="1" customHeight="1" x14ac:dyDescent="0.2"/>
    <row r="56631" ht="12.75" hidden="1" customHeight="1" x14ac:dyDescent="0.2"/>
    <row r="56632" ht="12.75" hidden="1" customHeight="1" x14ac:dyDescent="0.2"/>
    <row r="56633" ht="12.75" hidden="1" customHeight="1" x14ac:dyDescent="0.2"/>
    <row r="56634" ht="12.75" hidden="1" customHeight="1" x14ac:dyDescent="0.2"/>
    <row r="56635" ht="12.75" hidden="1" customHeight="1" x14ac:dyDescent="0.2"/>
    <row r="56636" ht="12.75" hidden="1" customHeight="1" x14ac:dyDescent="0.2"/>
    <row r="56637" ht="12.75" hidden="1" customHeight="1" x14ac:dyDescent="0.2"/>
    <row r="56638" ht="12.75" hidden="1" customHeight="1" x14ac:dyDescent="0.2"/>
    <row r="56639" ht="12.75" hidden="1" customHeight="1" x14ac:dyDescent="0.2"/>
    <row r="56640" ht="12.75" hidden="1" customHeight="1" x14ac:dyDescent="0.2"/>
    <row r="56641" ht="12.75" hidden="1" customHeight="1" x14ac:dyDescent="0.2"/>
    <row r="56642" ht="12.75" hidden="1" customHeight="1" x14ac:dyDescent="0.2"/>
    <row r="56643" ht="12.75" hidden="1" customHeight="1" x14ac:dyDescent="0.2"/>
    <row r="56644" ht="12.75" hidden="1" customHeight="1" x14ac:dyDescent="0.2"/>
    <row r="56645" ht="12.75" hidden="1" customHeight="1" x14ac:dyDescent="0.2"/>
    <row r="56646" ht="12.75" hidden="1" customHeight="1" x14ac:dyDescent="0.2"/>
    <row r="56647" ht="12.75" hidden="1" customHeight="1" x14ac:dyDescent="0.2"/>
    <row r="56648" ht="12.75" hidden="1" customHeight="1" x14ac:dyDescent="0.2"/>
    <row r="56649" ht="12.75" hidden="1" customHeight="1" x14ac:dyDescent="0.2"/>
    <row r="56650" ht="12.75" hidden="1" customHeight="1" x14ac:dyDescent="0.2"/>
    <row r="56651" ht="12.75" hidden="1" customHeight="1" x14ac:dyDescent="0.2"/>
    <row r="56652" ht="12.75" hidden="1" customHeight="1" x14ac:dyDescent="0.2"/>
    <row r="56653" ht="12.75" hidden="1" customHeight="1" x14ac:dyDescent="0.2"/>
    <row r="56654" ht="12.75" hidden="1" customHeight="1" x14ac:dyDescent="0.2"/>
    <row r="56655" ht="12.75" hidden="1" customHeight="1" x14ac:dyDescent="0.2"/>
    <row r="56656" ht="12.75" hidden="1" customHeight="1" x14ac:dyDescent="0.2"/>
    <row r="56657" ht="12.75" hidden="1" customHeight="1" x14ac:dyDescent="0.2"/>
    <row r="56658" ht="12.75" hidden="1" customHeight="1" x14ac:dyDescent="0.2"/>
    <row r="56659" ht="12.75" hidden="1" customHeight="1" x14ac:dyDescent="0.2"/>
    <row r="56660" ht="12.75" hidden="1" customHeight="1" x14ac:dyDescent="0.2"/>
    <row r="56661" ht="12.75" hidden="1" customHeight="1" x14ac:dyDescent="0.2"/>
    <row r="56662" ht="12.75" hidden="1" customHeight="1" x14ac:dyDescent="0.2"/>
    <row r="56663" ht="12.75" hidden="1" customHeight="1" x14ac:dyDescent="0.2"/>
    <row r="56664" ht="12.75" hidden="1" customHeight="1" x14ac:dyDescent="0.2"/>
    <row r="56665" ht="12.75" hidden="1" customHeight="1" x14ac:dyDescent="0.2"/>
    <row r="56666" ht="12.75" hidden="1" customHeight="1" x14ac:dyDescent="0.2"/>
    <row r="56667" ht="12.75" hidden="1" customHeight="1" x14ac:dyDescent="0.2"/>
    <row r="56668" ht="12.75" hidden="1" customHeight="1" x14ac:dyDescent="0.2"/>
    <row r="56669" ht="12.75" hidden="1" customHeight="1" x14ac:dyDescent="0.2"/>
    <row r="56670" ht="12.75" hidden="1" customHeight="1" x14ac:dyDescent="0.2"/>
    <row r="56671" ht="12.75" hidden="1" customHeight="1" x14ac:dyDescent="0.2"/>
    <row r="56672" ht="12.75" hidden="1" customHeight="1" x14ac:dyDescent="0.2"/>
    <row r="56673" ht="12.75" hidden="1" customHeight="1" x14ac:dyDescent="0.2"/>
    <row r="56674" ht="12.75" hidden="1" customHeight="1" x14ac:dyDescent="0.2"/>
    <row r="56675" ht="12.75" hidden="1" customHeight="1" x14ac:dyDescent="0.2"/>
    <row r="56676" ht="12.75" hidden="1" customHeight="1" x14ac:dyDescent="0.2"/>
    <row r="56677" ht="12.75" hidden="1" customHeight="1" x14ac:dyDescent="0.2"/>
    <row r="56678" ht="12.75" hidden="1" customHeight="1" x14ac:dyDescent="0.2"/>
    <row r="56679" ht="12.75" hidden="1" customHeight="1" x14ac:dyDescent="0.2"/>
    <row r="56680" ht="12.75" hidden="1" customHeight="1" x14ac:dyDescent="0.2"/>
    <row r="56681" ht="12.75" hidden="1" customHeight="1" x14ac:dyDescent="0.2"/>
    <row r="56682" ht="12.75" hidden="1" customHeight="1" x14ac:dyDescent="0.2"/>
    <row r="56683" ht="12.75" hidden="1" customHeight="1" x14ac:dyDescent="0.2"/>
    <row r="56684" ht="12.75" hidden="1" customHeight="1" x14ac:dyDescent="0.2"/>
    <row r="56685" ht="12.75" hidden="1" customHeight="1" x14ac:dyDescent="0.2"/>
    <row r="56686" ht="12.75" hidden="1" customHeight="1" x14ac:dyDescent="0.2"/>
    <row r="56687" ht="12.75" hidden="1" customHeight="1" x14ac:dyDescent="0.2"/>
    <row r="56688" ht="12.75" hidden="1" customHeight="1" x14ac:dyDescent="0.2"/>
    <row r="56689" ht="12.75" hidden="1" customHeight="1" x14ac:dyDescent="0.2"/>
    <row r="56690" ht="12.75" hidden="1" customHeight="1" x14ac:dyDescent="0.2"/>
    <row r="56691" ht="12.75" hidden="1" customHeight="1" x14ac:dyDescent="0.2"/>
    <row r="56692" ht="12.75" hidden="1" customHeight="1" x14ac:dyDescent="0.2"/>
    <row r="56693" ht="12.75" hidden="1" customHeight="1" x14ac:dyDescent="0.2"/>
    <row r="56694" ht="12.75" hidden="1" customHeight="1" x14ac:dyDescent="0.2"/>
    <row r="56695" ht="12.75" hidden="1" customHeight="1" x14ac:dyDescent="0.2"/>
    <row r="56696" ht="12.75" hidden="1" customHeight="1" x14ac:dyDescent="0.2"/>
    <row r="56697" ht="12.75" hidden="1" customHeight="1" x14ac:dyDescent="0.2"/>
    <row r="56698" ht="12.75" hidden="1" customHeight="1" x14ac:dyDescent="0.2"/>
    <row r="56699" ht="12.75" hidden="1" customHeight="1" x14ac:dyDescent="0.2"/>
    <row r="56700" ht="12.75" hidden="1" customHeight="1" x14ac:dyDescent="0.2"/>
    <row r="56701" ht="12.75" hidden="1" customHeight="1" x14ac:dyDescent="0.2"/>
    <row r="56702" ht="12.75" hidden="1" customHeight="1" x14ac:dyDescent="0.2"/>
    <row r="56703" ht="12.75" hidden="1" customHeight="1" x14ac:dyDescent="0.2"/>
    <row r="56704" ht="12.75" hidden="1" customHeight="1" x14ac:dyDescent="0.2"/>
    <row r="56705" ht="12.75" hidden="1" customHeight="1" x14ac:dyDescent="0.2"/>
    <row r="56706" ht="12.75" hidden="1" customHeight="1" x14ac:dyDescent="0.2"/>
    <row r="56707" ht="12.75" hidden="1" customHeight="1" x14ac:dyDescent="0.2"/>
    <row r="56708" ht="12.75" hidden="1" customHeight="1" x14ac:dyDescent="0.2"/>
    <row r="56709" ht="12.75" hidden="1" customHeight="1" x14ac:dyDescent="0.2"/>
    <row r="56710" ht="12.75" hidden="1" customHeight="1" x14ac:dyDescent="0.2"/>
    <row r="56711" ht="12.75" hidden="1" customHeight="1" x14ac:dyDescent="0.2"/>
    <row r="56712" ht="12.75" hidden="1" customHeight="1" x14ac:dyDescent="0.2"/>
    <row r="56713" ht="12.75" hidden="1" customHeight="1" x14ac:dyDescent="0.2"/>
    <row r="56714" ht="12.75" hidden="1" customHeight="1" x14ac:dyDescent="0.2"/>
    <row r="56715" ht="12.75" hidden="1" customHeight="1" x14ac:dyDescent="0.2"/>
    <row r="56716" ht="12.75" hidden="1" customHeight="1" x14ac:dyDescent="0.2"/>
    <row r="56717" ht="12.75" hidden="1" customHeight="1" x14ac:dyDescent="0.2"/>
    <row r="56718" ht="12.75" hidden="1" customHeight="1" x14ac:dyDescent="0.2"/>
    <row r="56719" ht="12.75" hidden="1" customHeight="1" x14ac:dyDescent="0.2"/>
    <row r="56720" ht="12.75" hidden="1" customHeight="1" x14ac:dyDescent="0.2"/>
    <row r="56721" ht="12.75" hidden="1" customHeight="1" x14ac:dyDescent="0.2"/>
    <row r="56722" ht="12.75" hidden="1" customHeight="1" x14ac:dyDescent="0.2"/>
    <row r="56723" ht="12.75" hidden="1" customHeight="1" x14ac:dyDescent="0.2"/>
    <row r="56724" ht="12.75" hidden="1" customHeight="1" x14ac:dyDescent="0.2"/>
    <row r="56725" ht="12.75" hidden="1" customHeight="1" x14ac:dyDescent="0.2"/>
    <row r="56726" ht="12.75" hidden="1" customHeight="1" x14ac:dyDescent="0.2"/>
    <row r="56727" ht="12.75" hidden="1" customHeight="1" x14ac:dyDescent="0.2"/>
    <row r="56728" ht="12.75" hidden="1" customHeight="1" x14ac:dyDescent="0.2"/>
    <row r="56729" ht="12.75" hidden="1" customHeight="1" x14ac:dyDescent="0.2"/>
    <row r="56730" ht="12.75" hidden="1" customHeight="1" x14ac:dyDescent="0.2"/>
    <row r="56731" ht="12.75" hidden="1" customHeight="1" x14ac:dyDescent="0.2"/>
    <row r="56732" ht="12.75" hidden="1" customHeight="1" x14ac:dyDescent="0.2"/>
    <row r="56733" ht="12.75" hidden="1" customHeight="1" x14ac:dyDescent="0.2"/>
    <row r="56734" ht="12.75" hidden="1" customHeight="1" x14ac:dyDescent="0.2"/>
    <row r="56735" ht="12.75" hidden="1" customHeight="1" x14ac:dyDescent="0.2"/>
    <row r="56736" ht="12.75" hidden="1" customHeight="1" x14ac:dyDescent="0.2"/>
    <row r="56737" ht="12.75" hidden="1" customHeight="1" x14ac:dyDescent="0.2"/>
    <row r="56738" ht="12.75" hidden="1" customHeight="1" x14ac:dyDescent="0.2"/>
    <row r="56739" ht="12.75" hidden="1" customHeight="1" x14ac:dyDescent="0.2"/>
    <row r="56740" ht="12.75" hidden="1" customHeight="1" x14ac:dyDescent="0.2"/>
    <row r="56741" ht="12.75" hidden="1" customHeight="1" x14ac:dyDescent="0.2"/>
    <row r="56742" ht="12.75" hidden="1" customHeight="1" x14ac:dyDescent="0.2"/>
    <row r="56743" ht="12.75" hidden="1" customHeight="1" x14ac:dyDescent="0.2"/>
    <row r="56744" ht="12.75" hidden="1" customHeight="1" x14ac:dyDescent="0.2"/>
    <row r="56745" ht="12.75" hidden="1" customHeight="1" x14ac:dyDescent="0.2"/>
    <row r="56746" ht="12.75" hidden="1" customHeight="1" x14ac:dyDescent="0.2"/>
    <row r="56747" ht="12.75" hidden="1" customHeight="1" x14ac:dyDescent="0.2"/>
    <row r="56748" ht="12.75" hidden="1" customHeight="1" x14ac:dyDescent="0.2"/>
    <row r="56749" ht="12.75" hidden="1" customHeight="1" x14ac:dyDescent="0.2"/>
    <row r="56750" ht="12.75" hidden="1" customHeight="1" x14ac:dyDescent="0.2"/>
    <row r="56751" ht="12.75" hidden="1" customHeight="1" x14ac:dyDescent="0.2"/>
    <row r="56752" ht="12.75" hidden="1" customHeight="1" x14ac:dyDescent="0.2"/>
    <row r="56753" ht="12.75" hidden="1" customHeight="1" x14ac:dyDescent="0.2"/>
    <row r="56754" ht="12.75" hidden="1" customHeight="1" x14ac:dyDescent="0.2"/>
    <row r="56755" ht="12.75" hidden="1" customHeight="1" x14ac:dyDescent="0.2"/>
    <row r="56756" ht="12.75" hidden="1" customHeight="1" x14ac:dyDescent="0.2"/>
    <row r="56757" ht="12.75" hidden="1" customHeight="1" x14ac:dyDescent="0.2"/>
    <row r="56758" ht="12.75" hidden="1" customHeight="1" x14ac:dyDescent="0.2"/>
    <row r="56759" ht="12.75" hidden="1" customHeight="1" x14ac:dyDescent="0.2"/>
    <row r="56760" ht="12.75" hidden="1" customHeight="1" x14ac:dyDescent="0.2"/>
    <row r="56761" ht="12.75" hidden="1" customHeight="1" x14ac:dyDescent="0.2"/>
    <row r="56762" ht="12.75" hidden="1" customHeight="1" x14ac:dyDescent="0.2"/>
    <row r="56763" ht="12.75" hidden="1" customHeight="1" x14ac:dyDescent="0.2"/>
    <row r="56764" ht="12.75" hidden="1" customHeight="1" x14ac:dyDescent="0.2"/>
    <row r="56765" ht="12.75" hidden="1" customHeight="1" x14ac:dyDescent="0.2"/>
    <row r="56766" ht="12.75" hidden="1" customHeight="1" x14ac:dyDescent="0.2"/>
    <row r="56767" ht="12.75" hidden="1" customHeight="1" x14ac:dyDescent="0.2"/>
    <row r="56768" ht="12.75" hidden="1" customHeight="1" x14ac:dyDescent="0.2"/>
    <row r="56769" ht="12.75" hidden="1" customHeight="1" x14ac:dyDescent="0.2"/>
    <row r="56770" ht="12.75" hidden="1" customHeight="1" x14ac:dyDescent="0.2"/>
    <row r="56771" ht="12.75" hidden="1" customHeight="1" x14ac:dyDescent="0.2"/>
    <row r="56772" ht="12.75" hidden="1" customHeight="1" x14ac:dyDescent="0.2"/>
    <row r="56773" ht="12.75" hidden="1" customHeight="1" x14ac:dyDescent="0.2"/>
    <row r="56774" ht="12.75" hidden="1" customHeight="1" x14ac:dyDescent="0.2"/>
    <row r="56775" ht="12.75" hidden="1" customHeight="1" x14ac:dyDescent="0.2"/>
    <row r="56776" ht="12.75" hidden="1" customHeight="1" x14ac:dyDescent="0.2"/>
    <row r="56777" ht="12.75" hidden="1" customHeight="1" x14ac:dyDescent="0.2"/>
    <row r="56778" ht="12.75" hidden="1" customHeight="1" x14ac:dyDescent="0.2"/>
    <row r="56779" ht="12.75" hidden="1" customHeight="1" x14ac:dyDescent="0.2"/>
    <row r="56780" ht="12.75" hidden="1" customHeight="1" x14ac:dyDescent="0.2"/>
    <row r="56781" ht="12.75" hidden="1" customHeight="1" x14ac:dyDescent="0.2"/>
    <row r="56782" ht="12.75" hidden="1" customHeight="1" x14ac:dyDescent="0.2"/>
    <row r="56783" ht="12.75" hidden="1" customHeight="1" x14ac:dyDescent="0.2"/>
    <row r="56784" ht="12.75" hidden="1" customHeight="1" x14ac:dyDescent="0.2"/>
    <row r="56785" ht="12.75" hidden="1" customHeight="1" x14ac:dyDescent="0.2"/>
    <row r="56786" ht="12.75" hidden="1" customHeight="1" x14ac:dyDescent="0.2"/>
    <row r="56787" ht="12.75" hidden="1" customHeight="1" x14ac:dyDescent="0.2"/>
    <row r="56788" ht="12.75" hidden="1" customHeight="1" x14ac:dyDescent="0.2"/>
    <row r="56789" ht="12.75" hidden="1" customHeight="1" x14ac:dyDescent="0.2"/>
    <row r="56790" ht="12.75" hidden="1" customHeight="1" x14ac:dyDescent="0.2"/>
    <row r="56791" ht="12.75" hidden="1" customHeight="1" x14ac:dyDescent="0.2"/>
    <row r="56792" ht="12.75" hidden="1" customHeight="1" x14ac:dyDescent="0.2"/>
    <row r="56793" ht="12.75" hidden="1" customHeight="1" x14ac:dyDescent="0.2"/>
    <row r="56794" ht="12.75" hidden="1" customHeight="1" x14ac:dyDescent="0.2"/>
    <row r="56795" ht="12.75" hidden="1" customHeight="1" x14ac:dyDescent="0.2"/>
    <row r="56796" ht="12.75" hidden="1" customHeight="1" x14ac:dyDescent="0.2"/>
    <row r="56797" ht="12.75" hidden="1" customHeight="1" x14ac:dyDescent="0.2"/>
    <row r="56798" ht="12.75" hidden="1" customHeight="1" x14ac:dyDescent="0.2"/>
    <row r="56799" ht="12.75" hidden="1" customHeight="1" x14ac:dyDescent="0.2"/>
    <row r="56800" ht="12.75" hidden="1" customHeight="1" x14ac:dyDescent="0.2"/>
    <row r="56801" ht="12.75" hidden="1" customHeight="1" x14ac:dyDescent="0.2"/>
    <row r="56802" ht="12.75" hidden="1" customHeight="1" x14ac:dyDescent="0.2"/>
    <row r="56803" ht="12.75" hidden="1" customHeight="1" x14ac:dyDescent="0.2"/>
    <row r="56804" ht="12.75" hidden="1" customHeight="1" x14ac:dyDescent="0.2"/>
    <row r="56805" ht="12.75" hidden="1" customHeight="1" x14ac:dyDescent="0.2"/>
    <row r="56806" ht="12.75" hidden="1" customHeight="1" x14ac:dyDescent="0.2"/>
    <row r="56807" ht="12.75" hidden="1" customHeight="1" x14ac:dyDescent="0.2"/>
    <row r="56808" ht="12.75" hidden="1" customHeight="1" x14ac:dyDescent="0.2"/>
    <row r="56809" ht="12.75" hidden="1" customHeight="1" x14ac:dyDescent="0.2"/>
    <row r="56810" ht="12.75" hidden="1" customHeight="1" x14ac:dyDescent="0.2"/>
    <row r="56811" ht="12.75" hidden="1" customHeight="1" x14ac:dyDescent="0.2"/>
    <row r="56812" ht="12.75" hidden="1" customHeight="1" x14ac:dyDescent="0.2"/>
    <row r="56813" ht="12.75" hidden="1" customHeight="1" x14ac:dyDescent="0.2"/>
    <row r="56814" ht="12.75" hidden="1" customHeight="1" x14ac:dyDescent="0.2"/>
    <row r="56815" ht="12.75" hidden="1" customHeight="1" x14ac:dyDescent="0.2"/>
    <row r="56816" ht="12.75" hidden="1" customHeight="1" x14ac:dyDescent="0.2"/>
    <row r="56817" ht="12.75" hidden="1" customHeight="1" x14ac:dyDescent="0.2"/>
    <row r="56818" ht="12.75" hidden="1" customHeight="1" x14ac:dyDescent="0.2"/>
    <row r="56819" ht="12.75" hidden="1" customHeight="1" x14ac:dyDescent="0.2"/>
    <row r="56820" ht="12.75" hidden="1" customHeight="1" x14ac:dyDescent="0.2"/>
    <row r="56821" ht="12.75" hidden="1" customHeight="1" x14ac:dyDescent="0.2"/>
    <row r="56822" ht="12.75" hidden="1" customHeight="1" x14ac:dyDescent="0.2"/>
    <row r="56823" ht="12.75" hidden="1" customHeight="1" x14ac:dyDescent="0.2"/>
    <row r="56824" ht="12.75" hidden="1" customHeight="1" x14ac:dyDescent="0.2"/>
    <row r="56825" ht="12.75" hidden="1" customHeight="1" x14ac:dyDescent="0.2"/>
    <row r="56826" ht="12.75" hidden="1" customHeight="1" x14ac:dyDescent="0.2"/>
    <row r="56827" ht="12.75" hidden="1" customHeight="1" x14ac:dyDescent="0.2"/>
    <row r="56828" ht="12.75" hidden="1" customHeight="1" x14ac:dyDescent="0.2"/>
    <row r="56829" ht="12.75" hidden="1" customHeight="1" x14ac:dyDescent="0.2"/>
    <row r="56830" ht="12.75" hidden="1" customHeight="1" x14ac:dyDescent="0.2"/>
    <row r="56831" ht="12.75" hidden="1" customHeight="1" x14ac:dyDescent="0.2"/>
    <row r="56832" ht="12.75" hidden="1" customHeight="1" x14ac:dyDescent="0.2"/>
    <row r="56833" ht="12.75" hidden="1" customHeight="1" x14ac:dyDescent="0.2"/>
    <row r="56834" ht="12.75" hidden="1" customHeight="1" x14ac:dyDescent="0.2"/>
    <row r="56835" ht="12.75" hidden="1" customHeight="1" x14ac:dyDescent="0.2"/>
    <row r="56836" ht="12.75" hidden="1" customHeight="1" x14ac:dyDescent="0.2"/>
    <row r="56837" ht="12.75" hidden="1" customHeight="1" x14ac:dyDescent="0.2"/>
    <row r="56838" ht="12.75" hidden="1" customHeight="1" x14ac:dyDescent="0.2"/>
    <row r="56839" ht="12.75" hidden="1" customHeight="1" x14ac:dyDescent="0.2"/>
    <row r="56840" ht="12.75" hidden="1" customHeight="1" x14ac:dyDescent="0.2"/>
    <row r="56841" ht="12.75" hidden="1" customHeight="1" x14ac:dyDescent="0.2"/>
    <row r="56842" ht="12.75" hidden="1" customHeight="1" x14ac:dyDescent="0.2"/>
    <row r="56843" ht="12.75" hidden="1" customHeight="1" x14ac:dyDescent="0.2"/>
    <row r="56844" ht="12.75" hidden="1" customHeight="1" x14ac:dyDescent="0.2"/>
    <row r="56845" ht="12.75" hidden="1" customHeight="1" x14ac:dyDescent="0.2"/>
    <row r="56846" ht="12.75" hidden="1" customHeight="1" x14ac:dyDescent="0.2"/>
    <row r="56847" ht="12.75" hidden="1" customHeight="1" x14ac:dyDescent="0.2"/>
    <row r="56848" ht="12.75" hidden="1" customHeight="1" x14ac:dyDescent="0.2"/>
    <row r="56849" ht="12.75" hidden="1" customHeight="1" x14ac:dyDescent="0.2"/>
    <row r="56850" ht="12.75" hidden="1" customHeight="1" x14ac:dyDescent="0.2"/>
    <row r="56851" ht="12.75" hidden="1" customHeight="1" x14ac:dyDescent="0.2"/>
    <row r="56852" ht="12.75" hidden="1" customHeight="1" x14ac:dyDescent="0.2"/>
    <row r="56853" ht="12.75" hidden="1" customHeight="1" x14ac:dyDescent="0.2"/>
    <row r="56854" ht="12.75" hidden="1" customHeight="1" x14ac:dyDescent="0.2"/>
    <row r="56855" ht="12.75" hidden="1" customHeight="1" x14ac:dyDescent="0.2"/>
    <row r="56856" ht="12.75" hidden="1" customHeight="1" x14ac:dyDescent="0.2"/>
    <row r="56857" ht="12.75" hidden="1" customHeight="1" x14ac:dyDescent="0.2"/>
    <row r="56858" ht="12.75" hidden="1" customHeight="1" x14ac:dyDescent="0.2"/>
    <row r="56859" ht="12.75" hidden="1" customHeight="1" x14ac:dyDescent="0.2"/>
    <row r="56860" ht="12.75" hidden="1" customHeight="1" x14ac:dyDescent="0.2"/>
    <row r="56861" ht="12.75" hidden="1" customHeight="1" x14ac:dyDescent="0.2"/>
    <row r="56862" ht="12.75" hidden="1" customHeight="1" x14ac:dyDescent="0.2"/>
    <row r="56863" ht="12.75" hidden="1" customHeight="1" x14ac:dyDescent="0.2"/>
    <row r="56864" ht="12.75" hidden="1" customHeight="1" x14ac:dyDescent="0.2"/>
    <row r="56865" ht="12.75" hidden="1" customHeight="1" x14ac:dyDescent="0.2"/>
    <row r="56866" ht="12.75" hidden="1" customHeight="1" x14ac:dyDescent="0.2"/>
    <row r="56867" ht="12.75" hidden="1" customHeight="1" x14ac:dyDescent="0.2"/>
    <row r="56868" ht="12.75" hidden="1" customHeight="1" x14ac:dyDescent="0.2"/>
    <row r="56869" ht="12.75" hidden="1" customHeight="1" x14ac:dyDescent="0.2"/>
    <row r="56870" ht="12.75" hidden="1" customHeight="1" x14ac:dyDescent="0.2"/>
    <row r="56871" ht="12.75" hidden="1" customHeight="1" x14ac:dyDescent="0.2"/>
    <row r="56872" ht="12.75" hidden="1" customHeight="1" x14ac:dyDescent="0.2"/>
    <row r="56873" ht="12.75" hidden="1" customHeight="1" x14ac:dyDescent="0.2"/>
    <row r="56874" ht="12.75" hidden="1" customHeight="1" x14ac:dyDescent="0.2"/>
    <row r="56875" ht="12.75" hidden="1" customHeight="1" x14ac:dyDescent="0.2"/>
    <row r="56876" ht="12.75" hidden="1" customHeight="1" x14ac:dyDescent="0.2"/>
    <row r="56877" ht="12.75" hidden="1" customHeight="1" x14ac:dyDescent="0.2"/>
    <row r="56878" ht="12.75" hidden="1" customHeight="1" x14ac:dyDescent="0.2"/>
    <row r="56879" ht="12.75" hidden="1" customHeight="1" x14ac:dyDescent="0.2"/>
    <row r="56880" ht="12.75" hidden="1" customHeight="1" x14ac:dyDescent="0.2"/>
    <row r="56881" ht="12.75" hidden="1" customHeight="1" x14ac:dyDescent="0.2"/>
    <row r="56882" ht="12.75" hidden="1" customHeight="1" x14ac:dyDescent="0.2"/>
    <row r="56883" ht="12.75" hidden="1" customHeight="1" x14ac:dyDescent="0.2"/>
    <row r="56884" ht="12.75" hidden="1" customHeight="1" x14ac:dyDescent="0.2"/>
    <row r="56885" ht="12.75" hidden="1" customHeight="1" x14ac:dyDescent="0.2"/>
    <row r="56886" ht="12.75" hidden="1" customHeight="1" x14ac:dyDescent="0.2"/>
    <row r="56887" ht="12.75" hidden="1" customHeight="1" x14ac:dyDescent="0.2"/>
    <row r="56888" ht="12.75" hidden="1" customHeight="1" x14ac:dyDescent="0.2"/>
    <row r="56889" ht="12.75" hidden="1" customHeight="1" x14ac:dyDescent="0.2"/>
    <row r="56890" ht="12.75" hidden="1" customHeight="1" x14ac:dyDescent="0.2"/>
    <row r="56891" ht="12.75" hidden="1" customHeight="1" x14ac:dyDescent="0.2"/>
    <row r="56892" ht="12.75" hidden="1" customHeight="1" x14ac:dyDescent="0.2"/>
    <row r="56893" ht="12.75" hidden="1" customHeight="1" x14ac:dyDescent="0.2"/>
    <row r="56894" ht="12.75" hidden="1" customHeight="1" x14ac:dyDescent="0.2"/>
    <row r="56895" ht="12.75" hidden="1" customHeight="1" x14ac:dyDescent="0.2"/>
    <row r="56896" ht="12.75" hidden="1" customHeight="1" x14ac:dyDescent="0.2"/>
    <row r="56897" ht="12.75" hidden="1" customHeight="1" x14ac:dyDescent="0.2"/>
    <row r="56898" ht="12.75" hidden="1" customHeight="1" x14ac:dyDescent="0.2"/>
    <row r="56899" ht="12.75" hidden="1" customHeight="1" x14ac:dyDescent="0.2"/>
    <row r="56900" ht="12.75" hidden="1" customHeight="1" x14ac:dyDescent="0.2"/>
    <row r="56901" ht="12.75" hidden="1" customHeight="1" x14ac:dyDescent="0.2"/>
    <row r="56902" ht="12.75" hidden="1" customHeight="1" x14ac:dyDescent="0.2"/>
    <row r="56903" ht="12.75" hidden="1" customHeight="1" x14ac:dyDescent="0.2"/>
    <row r="56904" ht="12.75" hidden="1" customHeight="1" x14ac:dyDescent="0.2"/>
    <row r="56905" ht="12.75" hidden="1" customHeight="1" x14ac:dyDescent="0.2"/>
    <row r="56906" ht="12.75" hidden="1" customHeight="1" x14ac:dyDescent="0.2"/>
    <row r="56907" ht="12.75" hidden="1" customHeight="1" x14ac:dyDescent="0.2"/>
    <row r="56908" ht="12.75" hidden="1" customHeight="1" x14ac:dyDescent="0.2"/>
    <row r="56909" ht="12.75" hidden="1" customHeight="1" x14ac:dyDescent="0.2"/>
    <row r="56910" ht="12.75" hidden="1" customHeight="1" x14ac:dyDescent="0.2"/>
    <row r="56911" ht="12.75" hidden="1" customHeight="1" x14ac:dyDescent="0.2"/>
    <row r="56912" ht="12.75" hidden="1" customHeight="1" x14ac:dyDescent="0.2"/>
    <row r="56913" ht="12.75" hidden="1" customHeight="1" x14ac:dyDescent="0.2"/>
    <row r="56914" ht="12.75" hidden="1" customHeight="1" x14ac:dyDescent="0.2"/>
    <row r="56915" ht="12.75" hidden="1" customHeight="1" x14ac:dyDescent="0.2"/>
    <row r="56916" ht="12.75" hidden="1" customHeight="1" x14ac:dyDescent="0.2"/>
    <row r="56917" ht="12.75" hidden="1" customHeight="1" x14ac:dyDescent="0.2"/>
    <row r="56918" ht="12.75" hidden="1" customHeight="1" x14ac:dyDescent="0.2"/>
    <row r="56919" ht="12.75" hidden="1" customHeight="1" x14ac:dyDescent="0.2"/>
    <row r="56920" ht="12.75" hidden="1" customHeight="1" x14ac:dyDescent="0.2"/>
    <row r="56921" ht="12.75" hidden="1" customHeight="1" x14ac:dyDescent="0.2"/>
    <row r="56922" ht="12.75" hidden="1" customHeight="1" x14ac:dyDescent="0.2"/>
    <row r="56923" ht="12.75" hidden="1" customHeight="1" x14ac:dyDescent="0.2"/>
    <row r="56924" ht="12.75" hidden="1" customHeight="1" x14ac:dyDescent="0.2"/>
    <row r="56925" ht="12.75" hidden="1" customHeight="1" x14ac:dyDescent="0.2"/>
    <row r="56926" ht="12.75" hidden="1" customHeight="1" x14ac:dyDescent="0.2"/>
    <row r="56927" ht="12.75" hidden="1" customHeight="1" x14ac:dyDescent="0.2"/>
    <row r="56928" ht="12.75" hidden="1" customHeight="1" x14ac:dyDescent="0.2"/>
    <row r="56929" ht="12.75" hidden="1" customHeight="1" x14ac:dyDescent="0.2"/>
    <row r="56930" ht="12.75" hidden="1" customHeight="1" x14ac:dyDescent="0.2"/>
    <row r="56931" ht="12.75" hidden="1" customHeight="1" x14ac:dyDescent="0.2"/>
    <row r="56932" ht="12.75" hidden="1" customHeight="1" x14ac:dyDescent="0.2"/>
    <row r="56933" ht="12.75" hidden="1" customHeight="1" x14ac:dyDescent="0.2"/>
    <row r="56934" ht="12.75" hidden="1" customHeight="1" x14ac:dyDescent="0.2"/>
    <row r="56935" ht="12.75" hidden="1" customHeight="1" x14ac:dyDescent="0.2"/>
    <row r="56936" ht="12.75" hidden="1" customHeight="1" x14ac:dyDescent="0.2"/>
    <row r="56937" ht="12.75" hidden="1" customHeight="1" x14ac:dyDescent="0.2"/>
    <row r="56938" ht="12.75" hidden="1" customHeight="1" x14ac:dyDescent="0.2"/>
    <row r="56939" ht="12.75" hidden="1" customHeight="1" x14ac:dyDescent="0.2"/>
    <row r="56940" ht="12.75" hidden="1" customHeight="1" x14ac:dyDescent="0.2"/>
    <row r="56941" ht="12.75" hidden="1" customHeight="1" x14ac:dyDescent="0.2"/>
    <row r="56942" ht="12.75" hidden="1" customHeight="1" x14ac:dyDescent="0.2"/>
    <row r="56943" ht="12.75" hidden="1" customHeight="1" x14ac:dyDescent="0.2"/>
    <row r="56944" ht="12.75" hidden="1" customHeight="1" x14ac:dyDescent="0.2"/>
    <row r="56945" ht="12.75" hidden="1" customHeight="1" x14ac:dyDescent="0.2"/>
    <row r="56946" ht="12.75" hidden="1" customHeight="1" x14ac:dyDescent="0.2"/>
    <row r="56947" ht="12.75" hidden="1" customHeight="1" x14ac:dyDescent="0.2"/>
    <row r="56948" ht="12.75" hidden="1" customHeight="1" x14ac:dyDescent="0.2"/>
    <row r="56949" ht="12.75" hidden="1" customHeight="1" x14ac:dyDescent="0.2"/>
    <row r="56950" ht="12.75" hidden="1" customHeight="1" x14ac:dyDescent="0.2"/>
    <row r="56951" ht="12.75" hidden="1" customHeight="1" x14ac:dyDescent="0.2"/>
    <row r="56952" ht="12.75" hidden="1" customHeight="1" x14ac:dyDescent="0.2"/>
    <row r="56953" ht="12.75" hidden="1" customHeight="1" x14ac:dyDescent="0.2"/>
    <row r="56954" ht="12.75" hidden="1" customHeight="1" x14ac:dyDescent="0.2"/>
    <row r="56955" ht="12.75" hidden="1" customHeight="1" x14ac:dyDescent="0.2"/>
    <row r="56956" ht="12.75" hidden="1" customHeight="1" x14ac:dyDescent="0.2"/>
    <row r="56957" ht="12.75" hidden="1" customHeight="1" x14ac:dyDescent="0.2"/>
    <row r="56958" ht="12.75" hidden="1" customHeight="1" x14ac:dyDescent="0.2"/>
    <row r="56959" ht="12.75" hidden="1" customHeight="1" x14ac:dyDescent="0.2"/>
    <row r="56960" ht="12.75" hidden="1" customHeight="1" x14ac:dyDescent="0.2"/>
    <row r="56961" ht="12.75" hidden="1" customHeight="1" x14ac:dyDescent="0.2"/>
    <row r="56962" ht="12.75" hidden="1" customHeight="1" x14ac:dyDescent="0.2"/>
    <row r="56963" ht="12.75" hidden="1" customHeight="1" x14ac:dyDescent="0.2"/>
    <row r="56964" ht="12.75" hidden="1" customHeight="1" x14ac:dyDescent="0.2"/>
    <row r="56965" ht="12.75" hidden="1" customHeight="1" x14ac:dyDescent="0.2"/>
    <row r="56966" ht="12.75" hidden="1" customHeight="1" x14ac:dyDescent="0.2"/>
    <row r="56967" ht="12.75" hidden="1" customHeight="1" x14ac:dyDescent="0.2"/>
    <row r="56968" ht="12.75" hidden="1" customHeight="1" x14ac:dyDescent="0.2"/>
    <row r="56969" ht="12.75" hidden="1" customHeight="1" x14ac:dyDescent="0.2"/>
    <row r="56970" ht="12.75" hidden="1" customHeight="1" x14ac:dyDescent="0.2"/>
    <row r="56971" ht="12.75" hidden="1" customHeight="1" x14ac:dyDescent="0.2"/>
    <row r="56972" ht="12.75" hidden="1" customHeight="1" x14ac:dyDescent="0.2"/>
    <row r="56973" ht="12.75" hidden="1" customHeight="1" x14ac:dyDescent="0.2"/>
    <row r="56974" ht="12.75" hidden="1" customHeight="1" x14ac:dyDescent="0.2"/>
    <row r="56975" ht="12.75" hidden="1" customHeight="1" x14ac:dyDescent="0.2"/>
    <row r="56976" ht="12.75" hidden="1" customHeight="1" x14ac:dyDescent="0.2"/>
    <row r="56977" ht="12.75" hidden="1" customHeight="1" x14ac:dyDescent="0.2"/>
    <row r="56978" ht="12.75" hidden="1" customHeight="1" x14ac:dyDescent="0.2"/>
    <row r="56979" ht="12.75" hidden="1" customHeight="1" x14ac:dyDescent="0.2"/>
    <row r="56980" ht="12.75" hidden="1" customHeight="1" x14ac:dyDescent="0.2"/>
    <row r="56981" ht="12.75" hidden="1" customHeight="1" x14ac:dyDescent="0.2"/>
    <row r="56982" ht="12.75" hidden="1" customHeight="1" x14ac:dyDescent="0.2"/>
    <row r="56983" ht="12.75" hidden="1" customHeight="1" x14ac:dyDescent="0.2"/>
    <row r="56984" ht="12.75" hidden="1" customHeight="1" x14ac:dyDescent="0.2"/>
    <row r="56985" ht="12.75" hidden="1" customHeight="1" x14ac:dyDescent="0.2"/>
    <row r="56986" ht="12.75" hidden="1" customHeight="1" x14ac:dyDescent="0.2"/>
    <row r="56987" ht="12.75" hidden="1" customHeight="1" x14ac:dyDescent="0.2"/>
    <row r="56988" ht="12.75" hidden="1" customHeight="1" x14ac:dyDescent="0.2"/>
    <row r="56989" ht="12.75" hidden="1" customHeight="1" x14ac:dyDescent="0.2"/>
    <row r="56990" ht="12.75" hidden="1" customHeight="1" x14ac:dyDescent="0.2"/>
    <row r="56991" ht="12.75" hidden="1" customHeight="1" x14ac:dyDescent="0.2"/>
    <row r="56992" ht="12.75" hidden="1" customHeight="1" x14ac:dyDescent="0.2"/>
    <row r="56993" ht="12.75" hidden="1" customHeight="1" x14ac:dyDescent="0.2"/>
    <row r="56994" ht="12.75" hidden="1" customHeight="1" x14ac:dyDescent="0.2"/>
    <row r="56995" ht="12.75" hidden="1" customHeight="1" x14ac:dyDescent="0.2"/>
    <row r="56996" ht="12.75" hidden="1" customHeight="1" x14ac:dyDescent="0.2"/>
    <row r="56997" ht="12.75" hidden="1" customHeight="1" x14ac:dyDescent="0.2"/>
    <row r="56998" ht="12.75" hidden="1" customHeight="1" x14ac:dyDescent="0.2"/>
    <row r="56999" ht="12.75" hidden="1" customHeight="1" x14ac:dyDescent="0.2"/>
    <row r="57000" ht="12.75" hidden="1" customHeight="1" x14ac:dyDescent="0.2"/>
    <row r="57001" ht="12.75" hidden="1" customHeight="1" x14ac:dyDescent="0.2"/>
    <row r="57002" ht="12.75" hidden="1" customHeight="1" x14ac:dyDescent="0.2"/>
    <row r="57003" ht="12.75" hidden="1" customHeight="1" x14ac:dyDescent="0.2"/>
    <row r="57004" ht="12.75" hidden="1" customHeight="1" x14ac:dyDescent="0.2"/>
    <row r="57005" ht="12.75" hidden="1" customHeight="1" x14ac:dyDescent="0.2"/>
    <row r="57006" ht="12.75" hidden="1" customHeight="1" x14ac:dyDescent="0.2"/>
    <row r="57007" ht="12.75" hidden="1" customHeight="1" x14ac:dyDescent="0.2"/>
    <row r="57008" ht="12.75" hidden="1" customHeight="1" x14ac:dyDescent="0.2"/>
    <row r="57009" ht="12.75" hidden="1" customHeight="1" x14ac:dyDescent="0.2"/>
    <row r="57010" ht="12.75" hidden="1" customHeight="1" x14ac:dyDescent="0.2"/>
    <row r="57011" ht="12.75" hidden="1" customHeight="1" x14ac:dyDescent="0.2"/>
    <row r="57012" ht="12.75" hidden="1" customHeight="1" x14ac:dyDescent="0.2"/>
    <row r="57013" ht="12.75" hidden="1" customHeight="1" x14ac:dyDescent="0.2"/>
    <row r="57014" ht="12.75" hidden="1" customHeight="1" x14ac:dyDescent="0.2"/>
    <row r="57015" ht="12.75" hidden="1" customHeight="1" x14ac:dyDescent="0.2"/>
    <row r="57016" ht="12.75" hidden="1" customHeight="1" x14ac:dyDescent="0.2"/>
    <row r="57017" ht="12.75" hidden="1" customHeight="1" x14ac:dyDescent="0.2"/>
    <row r="57018" ht="12.75" hidden="1" customHeight="1" x14ac:dyDescent="0.2"/>
    <row r="57019" ht="12.75" hidden="1" customHeight="1" x14ac:dyDescent="0.2"/>
    <row r="57020" ht="12.75" hidden="1" customHeight="1" x14ac:dyDescent="0.2"/>
    <row r="57021" ht="12.75" hidden="1" customHeight="1" x14ac:dyDescent="0.2"/>
    <row r="57022" ht="12.75" hidden="1" customHeight="1" x14ac:dyDescent="0.2"/>
    <row r="57023" ht="12.75" hidden="1" customHeight="1" x14ac:dyDescent="0.2"/>
    <row r="57024" ht="12.75" hidden="1" customHeight="1" x14ac:dyDescent="0.2"/>
    <row r="57025" ht="12.75" hidden="1" customHeight="1" x14ac:dyDescent="0.2"/>
    <row r="57026" ht="12.75" hidden="1" customHeight="1" x14ac:dyDescent="0.2"/>
    <row r="57027" ht="12.75" hidden="1" customHeight="1" x14ac:dyDescent="0.2"/>
    <row r="57028" ht="12.75" hidden="1" customHeight="1" x14ac:dyDescent="0.2"/>
    <row r="57029" ht="12.75" hidden="1" customHeight="1" x14ac:dyDescent="0.2"/>
    <row r="57030" ht="12.75" hidden="1" customHeight="1" x14ac:dyDescent="0.2"/>
    <row r="57031" ht="12.75" hidden="1" customHeight="1" x14ac:dyDescent="0.2"/>
    <row r="57032" ht="12.75" hidden="1" customHeight="1" x14ac:dyDescent="0.2"/>
    <row r="57033" ht="12.75" hidden="1" customHeight="1" x14ac:dyDescent="0.2"/>
    <row r="57034" ht="12.75" hidden="1" customHeight="1" x14ac:dyDescent="0.2"/>
    <row r="57035" ht="12.75" hidden="1" customHeight="1" x14ac:dyDescent="0.2"/>
    <row r="57036" ht="12.75" hidden="1" customHeight="1" x14ac:dyDescent="0.2"/>
    <row r="57037" ht="12.75" hidden="1" customHeight="1" x14ac:dyDescent="0.2"/>
    <row r="57038" ht="12.75" hidden="1" customHeight="1" x14ac:dyDescent="0.2"/>
    <row r="57039" ht="12.75" hidden="1" customHeight="1" x14ac:dyDescent="0.2"/>
    <row r="57040" ht="12.75" hidden="1" customHeight="1" x14ac:dyDescent="0.2"/>
    <row r="57041" ht="12.75" hidden="1" customHeight="1" x14ac:dyDescent="0.2"/>
    <row r="57042" ht="12.75" hidden="1" customHeight="1" x14ac:dyDescent="0.2"/>
    <row r="57043" ht="12.75" hidden="1" customHeight="1" x14ac:dyDescent="0.2"/>
    <row r="57044" ht="12.75" hidden="1" customHeight="1" x14ac:dyDescent="0.2"/>
    <row r="57045" ht="12.75" hidden="1" customHeight="1" x14ac:dyDescent="0.2"/>
    <row r="57046" ht="12.75" hidden="1" customHeight="1" x14ac:dyDescent="0.2"/>
    <row r="57047" ht="12.75" hidden="1" customHeight="1" x14ac:dyDescent="0.2"/>
    <row r="57048" ht="12.75" hidden="1" customHeight="1" x14ac:dyDescent="0.2"/>
    <row r="57049" ht="12.75" hidden="1" customHeight="1" x14ac:dyDescent="0.2"/>
    <row r="57050" ht="12.75" hidden="1" customHeight="1" x14ac:dyDescent="0.2"/>
    <row r="57051" ht="12.75" hidden="1" customHeight="1" x14ac:dyDescent="0.2"/>
    <row r="57052" ht="12.75" hidden="1" customHeight="1" x14ac:dyDescent="0.2"/>
    <row r="57053" ht="12.75" hidden="1" customHeight="1" x14ac:dyDescent="0.2"/>
    <row r="57054" ht="12.75" hidden="1" customHeight="1" x14ac:dyDescent="0.2"/>
    <row r="57055" ht="12.75" hidden="1" customHeight="1" x14ac:dyDescent="0.2"/>
    <row r="57056" ht="12.75" hidden="1" customHeight="1" x14ac:dyDescent="0.2"/>
    <row r="57057" ht="12.75" hidden="1" customHeight="1" x14ac:dyDescent="0.2"/>
    <row r="57058" ht="12.75" hidden="1" customHeight="1" x14ac:dyDescent="0.2"/>
    <row r="57059" ht="12.75" hidden="1" customHeight="1" x14ac:dyDescent="0.2"/>
    <row r="57060" ht="12.75" hidden="1" customHeight="1" x14ac:dyDescent="0.2"/>
    <row r="57061" ht="12.75" hidden="1" customHeight="1" x14ac:dyDescent="0.2"/>
    <row r="57062" ht="12.75" hidden="1" customHeight="1" x14ac:dyDescent="0.2"/>
    <row r="57063" ht="12.75" hidden="1" customHeight="1" x14ac:dyDescent="0.2"/>
    <row r="57064" ht="12.75" hidden="1" customHeight="1" x14ac:dyDescent="0.2"/>
    <row r="57065" ht="12.75" hidden="1" customHeight="1" x14ac:dyDescent="0.2"/>
    <row r="57066" ht="12.75" hidden="1" customHeight="1" x14ac:dyDescent="0.2"/>
    <row r="57067" ht="12.75" hidden="1" customHeight="1" x14ac:dyDescent="0.2"/>
    <row r="57068" ht="12.75" hidden="1" customHeight="1" x14ac:dyDescent="0.2"/>
    <row r="57069" ht="12.75" hidden="1" customHeight="1" x14ac:dyDescent="0.2"/>
    <row r="57070" ht="12.75" hidden="1" customHeight="1" x14ac:dyDescent="0.2"/>
    <row r="57071" ht="12.75" hidden="1" customHeight="1" x14ac:dyDescent="0.2"/>
    <row r="57072" ht="12.75" hidden="1" customHeight="1" x14ac:dyDescent="0.2"/>
    <row r="57073" ht="12.75" hidden="1" customHeight="1" x14ac:dyDescent="0.2"/>
    <row r="57074" ht="12.75" hidden="1" customHeight="1" x14ac:dyDescent="0.2"/>
    <row r="57075" ht="12.75" hidden="1" customHeight="1" x14ac:dyDescent="0.2"/>
    <row r="57076" ht="12.75" hidden="1" customHeight="1" x14ac:dyDescent="0.2"/>
    <row r="57077" ht="12.75" hidden="1" customHeight="1" x14ac:dyDescent="0.2"/>
    <row r="57078" ht="12.75" hidden="1" customHeight="1" x14ac:dyDescent="0.2"/>
    <row r="57079" ht="12.75" hidden="1" customHeight="1" x14ac:dyDescent="0.2"/>
    <row r="57080" ht="12.75" hidden="1" customHeight="1" x14ac:dyDescent="0.2"/>
    <row r="57081" ht="12.75" hidden="1" customHeight="1" x14ac:dyDescent="0.2"/>
    <row r="57082" ht="12.75" hidden="1" customHeight="1" x14ac:dyDescent="0.2"/>
    <row r="57083" ht="12.75" hidden="1" customHeight="1" x14ac:dyDescent="0.2"/>
    <row r="57084" ht="12.75" hidden="1" customHeight="1" x14ac:dyDescent="0.2"/>
    <row r="57085" ht="12.75" hidden="1" customHeight="1" x14ac:dyDescent="0.2"/>
    <row r="57086" ht="12.75" hidden="1" customHeight="1" x14ac:dyDescent="0.2"/>
    <row r="57087" ht="12.75" hidden="1" customHeight="1" x14ac:dyDescent="0.2"/>
    <row r="57088" ht="12.75" hidden="1" customHeight="1" x14ac:dyDescent="0.2"/>
    <row r="57089" ht="12.75" hidden="1" customHeight="1" x14ac:dyDescent="0.2"/>
    <row r="57090" ht="12.75" hidden="1" customHeight="1" x14ac:dyDescent="0.2"/>
    <row r="57091" ht="12.75" hidden="1" customHeight="1" x14ac:dyDescent="0.2"/>
    <row r="57092" ht="12.75" hidden="1" customHeight="1" x14ac:dyDescent="0.2"/>
    <row r="57093" ht="12.75" hidden="1" customHeight="1" x14ac:dyDescent="0.2"/>
    <row r="57094" ht="12.75" hidden="1" customHeight="1" x14ac:dyDescent="0.2"/>
    <row r="57095" ht="12.75" hidden="1" customHeight="1" x14ac:dyDescent="0.2"/>
    <row r="57096" ht="12.75" hidden="1" customHeight="1" x14ac:dyDescent="0.2"/>
    <row r="57097" ht="12.75" hidden="1" customHeight="1" x14ac:dyDescent="0.2"/>
    <row r="57098" ht="12.75" hidden="1" customHeight="1" x14ac:dyDescent="0.2"/>
    <row r="57099" ht="12.75" hidden="1" customHeight="1" x14ac:dyDescent="0.2"/>
    <row r="57100" ht="12.75" hidden="1" customHeight="1" x14ac:dyDescent="0.2"/>
    <row r="57101" ht="12.75" hidden="1" customHeight="1" x14ac:dyDescent="0.2"/>
    <row r="57102" ht="12.75" hidden="1" customHeight="1" x14ac:dyDescent="0.2"/>
    <row r="57103" ht="12.75" hidden="1" customHeight="1" x14ac:dyDescent="0.2"/>
    <row r="57104" ht="12.75" hidden="1" customHeight="1" x14ac:dyDescent="0.2"/>
    <row r="57105" ht="12.75" hidden="1" customHeight="1" x14ac:dyDescent="0.2"/>
    <row r="57106" ht="12.75" hidden="1" customHeight="1" x14ac:dyDescent="0.2"/>
    <row r="57107" ht="12.75" hidden="1" customHeight="1" x14ac:dyDescent="0.2"/>
    <row r="57108" ht="12.75" hidden="1" customHeight="1" x14ac:dyDescent="0.2"/>
    <row r="57109" ht="12.75" hidden="1" customHeight="1" x14ac:dyDescent="0.2"/>
    <row r="57110" ht="12.75" hidden="1" customHeight="1" x14ac:dyDescent="0.2"/>
    <row r="57111" ht="12.75" hidden="1" customHeight="1" x14ac:dyDescent="0.2"/>
    <row r="57112" ht="12.75" hidden="1" customHeight="1" x14ac:dyDescent="0.2"/>
    <row r="57113" ht="12.75" hidden="1" customHeight="1" x14ac:dyDescent="0.2"/>
    <row r="57114" ht="12.75" hidden="1" customHeight="1" x14ac:dyDescent="0.2"/>
    <row r="57115" ht="12.75" hidden="1" customHeight="1" x14ac:dyDescent="0.2"/>
    <row r="57116" ht="12.75" hidden="1" customHeight="1" x14ac:dyDescent="0.2"/>
    <row r="57117" ht="12.75" hidden="1" customHeight="1" x14ac:dyDescent="0.2"/>
    <row r="57118" ht="12.75" hidden="1" customHeight="1" x14ac:dyDescent="0.2"/>
    <row r="57119" ht="12.75" hidden="1" customHeight="1" x14ac:dyDescent="0.2"/>
    <row r="57120" ht="12.75" hidden="1" customHeight="1" x14ac:dyDescent="0.2"/>
    <row r="57121" ht="12.75" hidden="1" customHeight="1" x14ac:dyDescent="0.2"/>
    <row r="57122" ht="12.75" hidden="1" customHeight="1" x14ac:dyDescent="0.2"/>
    <row r="57123" ht="12.75" hidden="1" customHeight="1" x14ac:dyDescent="0.2"/>
    <row r="57124" ht="12.75" hidden="1" customHeight="1" x14ac:dyDescent="0.2"/>
    <row r="57125" ht="12.75" hidden="1" customHeight="1" x14ac:dyDescent="0.2"/>
    <row r="57126" ht="12.75" hidden="1" customHeight="1" x14ac:dyDescent="0.2"/>
    <row r="57127" ht="12.75" hidden="1" customHeight="1" x14ac:dyDescent="0.2"/>
    <row r="57128" ht="12.75" hidden="1" customHeight="1" x14ac:dyDescent="0.2"/>
    <row r="57129" ht="12.75" hidden="1" customHeight="1" x14ac:dyDescent="0.2"/>
    <row r="57130" ht="12.75" hidden="1" customHeight="1" x14ac:dyDescent="0.2"/>
    <row r="57131" ht="12.75" hidden="1" customHeight="1" x14ac:dyDescent="0.2"/>
    <row r="57132" ht="12.75" hidden="1" customHeight="1" x14ac:dyDescent="0.2"/>
    <row r="57133" ht="12.75" hidden="1" customHeight="1" x14ac:dyDescent="0.2"/>
    <row r="57134" ht="12.75" hidden="1" customHeight="1" x14ac:dyDescent="0.2"/>
    <row r="57135" ht="12.75" hidden="1" customHeight="1" x14ac:dyDescent="0.2"/>
    <row r="57136" ht="12.75" hidden="1" customHeight="1" x14ac:dyDescent="0.2"/>
    <row r="57137" ht="12.75" hidden="1" customHeight="1" x14ac:dyDescent="0.2"/>
    <row r="57138" ht="12.75" hidden="1" customHeight="1" x14ac:dyDescent="0.2"/>
    <row r="57139" ht="12.75" hidden="1" customHeight="1" x14ac:dyDescent="0.2"/>
    <row r="57140" ht="12.75" hidden="1" customHeight="1" x14ac:dyDescent="0.2"/>
    <row r="57141" ht="12.75" hidden="1" customHeight="1" x14ac:dyDescent="0.2"/>
    <row r="57142" ht="12.75" hidden="1" customHeight="1" x14ac:dyDescent="0.2"/>
    <row r="57143" ht="12.75" hidden="1" customHeight="1" x14ac:dyDescent="0.2"/>
    <row r="57144" ht="12.75" hidden="1" customHeight="1" x14ac:dyDescent="0.2"/>
    <row r="57145" ht="12.75" hidden="1" customHeight="1" x14ac:dyDescent="0.2"/>
    <row r="57146" ht="12.75" hidden="1" customHeight="1" x14ac:dyDescent="0.2"/>
    <row r="57147" ht="12.75" hidden="1" customHeight="1" x14ac:dyDescent="0.2"/>
    <row r="57148" ht="12.75" hidden="1" customHeight="1" x14ac:dyDescent="0.2"/>
    <row r="57149" ht="12.75" hidden="1" customHeight="1" x14ac:dyDescent="0.2"/>
    <row r="57150" ht="12.75" hidden="1" customHeight="1" x14ac:dyDescent="0.2"/>
    <row r="57151" ht="12.75" hidden="1" customHeight="1" x14ac:dyDescent="0.2"/>
    <row r="57152" ht="12.75" hidden="1" customHeight="1" x14ac:dyDescent="0.2"/>
    <row r="57153" ht="12.75" hidden="1" customHeight="1" x14ac:dyDescent="0.2"/>
    <row r="57154" ht="12.75" hidden="1" customHeight="1" x14ac:dyDescent="0.2"/>
    <row r="57155" ht="12.75" hidden="1" customHeight="1" x14ac:dyDescent="0.2"/>
    <row r="57156" ht="12.75" hidden="1" customHeight="1" x14ac:dyDescent="0.2"/>
    <row r="57157" ht="12.75" hidden="1" customHeight="1" x14ac:dyDescent="0.2"/>
    <row r="57158" ht="12.75" hidden="1" customHeight="1" x14ac:dyDescent="0.2"/>
    <row r="57159" ht="12.75" hidden="1" customHeight="1" x14ac:dyDescent="0.2"/>
    <row r="57160" ht="12.75" hidden="1" customHeight="1" x14ac:dyDescent="0.2"/>
    <row r="57161" ht="12.75" hidden="1" customHeight="1" x14ac:dyDescent="0.2"/>
    <row r="57162" ht="12.75" hidden="1" customHeight="1" x14ac:dyDescent="0.2"/>
    <row r="57163" ht="12.75" hidden="1" customHeight="1" x14ac:dyDescent="0.2"/>
    <row r="57164" ht="12.75" hidden="1" customHeight="1" x14ac:dyDescent="0.2"/>
    <row r="57165" ht="12.75" hidden="1" customHeight="1" x14ac:dyDescent="0.2"/>
    <row r="57166" ht="12.75" hidden="1" customHeight="1" x14ac:dyDescent="0.2"/>
    <row r="57167" ht="12.75" hidden="1" customHeight="1" x14ac:dyDescent="0.2"/>
    <row r="57168" ht="12.75" hidden="1" customHeight="1" x14ac:dyDescent="0.2"/>
    <row r="57169" ht="12.75" hidden="1" customHeight="1" x14ac:dyDescent="0.2"/>
    <row r="57170" ht="12.75" hidden="1" customHeight="1" x14ac:dyDescent="0.2"/>
    <row r="57171" ht="12.75" hidden="1" customHeight="1" x14ac:dyDescent="0.2"/>
    <row r="57172" ht="12.75" hidden="1" customHeight="1" x14ac:dyDescent="0.2"/>
    <row r="57173" ht="12.75" hidden="1" customHeight="1" x14ac:dyDescent="0.2"/>
    <row r="57174" ht="12.75" hidden="1" customHeight="1" x14ac:dyDescent="0.2"/>
    <row r="57175" ht="12.75" hidden="1" customHeight="1" x14ac:dyDescent="0.2"/>
    <row r="57176" ht="12.75" hidden="1" customHeight="1" x14ac:dyDescent="0.2"/>
    <row r="57177" ht="12.75" hidden="1" customHeight="1" x14ac:dyDescent="0.2"/>
    <row r="57178" ht="12.75" hidden="1" customHeight="1" x14ac:dyDescent="0.2"/>
    <row r="57179" ht="12.75" hidden="1" customHeight="1" x14ac:dyDescent="0.2"/>
    <row r="57180" ht="12.75" hidden="1" customHeight="1" x14ac:dyDescent="0.2"/>
    <row r="57181" ht="12.75" hidden="1" customHeight="1" x14ac:dyDescent="0.2"/>
    <row r="57182" ht="12.75" hidden="1" customHeight="1" x14ac:dyDescent="0.2"/>
    <row r="57183" ht="12.75" hidden="1" customHeight="1" x14ac:dyDescent="0.2"/>
    <row r="57184" ht="12.75" hidden="1" customHeight="1" x14ac:dyDescent="0.2"/>
    <row r="57185" ht="12.75" hidden="1" customHeight="1" x14ac:dyDescent="0.2"/>
    <row r="57186" ht="12.75" hidden="1" customHeight="1" x14ac:dyDescent="0.2"/>
    <row r="57187" ht="12.75" hidden="1" customHeight="1" x14ac:dyDescent="0.2"/>
    <row r="57188" ht="12.75" hidden="1" customHeight="1" x14ac:dyDescent="0.2"/>
    <row r="57189" ht="12.75" hidden="1" customHeight="1" x14ac:dyDescent="0.2"/>
    <row r="57190" ht="12.75" hidden="1" customHeight="1" x14ac:dyDescent="0.2"/>
    <row r="57191" ht="12.75" hidden="1" customHeight="1" x14ac:dyDescent="0.2"/>
    <row r="57192" ht="12.75" hidden="1" customHeight="1" x14ac:dyDescent="0.2"/>
    <row r="57193" ht="12.75" hidden="1" customHeight="1" x14ac:dyDescent="0.2"/>
    <row r="57194" ht="12.75" hidden="1" customHeight="1" x14ac:dyDescent="0.2"/>
    <row r="57195" ht="12.75" hidden="1" customHeight="1" x14ac:dyDescent="0.2"/>
    <row r="57196" ht="12.75" hidden="1" customHeight="1" x14ac:dyDescent="0.2"/>
    <row r="57197" ht="12.75" hidden="1" customHeight="1" x14ac:dyDescent="0.2"/>
    <row r="57198" ht="12.75" hidden="1" customHeight="1" x14ac:dyDescent="0.2"/>
    <row r="57199" ht="12.75" hidden="1" customHeight="1" x14ac:dyDescent="0.2"/>
    <row r="57200" ht="12.75" hidden="1" customHeight="1" x14ac:dyDescent="0.2"/>
    <row r="57201" ht="12.75" hidden="1" customHeight="1" x14ac:dyDescent="0.2"/>
    <row r="57202" ht="12.75" hidden="1" customHeight="1" x14ac:dyDescent="0.2"/>
    <row r="57203" ht="12.75" hidden="1" customHeight="1" x14ac:dyDescent="0.2"/>
    <row r="57204" ht="12.75" hidden="1" customHeight="1" x14ac:dyDescent="0.2"/>
    <row r="57205" ht="12.75" hidden="1" customHeight="1" x14ac:dyDescent="0.2"/>
    <row r="57206" ht="12.75" hidden="1" customHeight="1" x14ac:dyDescent="0.2"/>
    <row r="57207" ht="12.75" hidden="1" customHeight="1" x14ac:dyDescent="0.2"/>
    <row r="57208" ht="12.75" hidden="1" customHeight="1" x14ac:dyDescent="0.2"/>
    <row r="57209" ht="12.75" hidden="1" customHeight="1" x14ac:dyDescent="0.2"/>
    <row r="57210" ht="12.75" hidden="1" customHeight="1" x14ac:dyDescent="0.2"/>
    <row r="57211" ht="12.75" hidden="1" customHeight="1" x14ac:dyDescent="0.2"/>
    <row r="57212" ht="12.75" hidden="1" customHeight="1" x14ac:dyDescent="0.2"/>
    <row r="57213" ht="12.75" hidden="1" customHeight="1" x14ac:dyDescent="0.2"/>
    <row r="57214" ht="12.75" hidden="1" customHeight="1" x14ac:dyDescent="0.2"/>
    <row r="57215" ht="12.75" hidden="1" customHeight="1" x14ac:dyDescent="0.2"/>
    <row r="57216" ht="12.75" hidden="1" customHeight="1" x14ac:dyDescent="0.2"/>
    <row r="57217" ht="12.75" hidden="1" customHeight="1" x14ac:dyDescent="0.2"/>
    <row r="57218" ht="12.75" hidden="1" customHeight="1" x14ac:dyDescent="0.2"/>
    <row r="57219" ht="12.75" hidden="1" customHeight="1" x14ac:dyDescent="0.2"/>
    <row r="57220" ht="12.75" hidden="1" customHeight="1" x14ac:dyDescent="0.2"/>
    <row r="57221" ht="12.75" hidden="1" customHeight="1" x14ac:dyDescent="0.2"/>
    <row r="57222" ht="12.75" hidden="1" customHeight="1" x14ac:dyDescent="0.2"/>
    <row r="57223" ht="12.75" hidden="1" customHeight="1" x14ac:dyDescent="0.2"/>
    <row r="57224" ht="12.75" hidden="1" customHeight="1" x14ac:dyDescent="0.2"/>
    <row r="57225" ht="12.75" hidden="1" customHeight="1" x14ac:dyDescent="0.2"/>
    <row r="57226" ht="12.75" hidden="1" customHeight="1" x14ac:dyDescent="0.2"/>
    <row r="57227" ht="12.75" hidden="1" customHeight="1" x14ac:dyDescent="0.2"/>
    <row r="57228" ht="12.75" hidden="1" customHeight="1" x14ac:dyDescent="0.2"/>
    <row r="57229" ht="12.75" hidden="1" customHeight="1" x14ac:dyDescent="0.2"/>
    <row r="57230" ht="12.75" hidden="1" customHeight="1" x14ac:dyDescent="0.2"/>
    <row r="57231" ht="12.75" hidden="1" customHeight="1" x14ac:dyDescent="0.2"/>
    <row r="57232" ht="12.75" hidden="1" customHeight="1" x14ac:dyDescent="0.2"/>
    <row r="57233" ht="12.75" hidden="1" customHeight="1" x14ac:dyDescent="0.2"/>
    <row r="57234" ht="12.75" hidden="1" customHeight="1" x14ac:dyDescent="0.2"/>
    <row r="57235" ht="12.75" hidden="1" customHeight="1" x14ac:dyDescent="0.2"/>
    <row r="57236" ht="12.75" hidden="1" customHeight="1" x14ac:dyDescent="0.2"/>
    <row r="57237" ht="12.75" hidden="1" customHeight="1" x14ac:dyDescent="0.2"/>
    <row r="57238" ht="12.75" hidden="1" customHeight="1" x14ac:dyDescent="0.2"/>
    <row r="57239" ht="12.75" hidden="1" customHeight="1" x14ac:dyDescent="0.2"/>
    <row r="57240" ht="12.75" hidden="1" customHeight="1" x14ac:dyDescent="0.2"/>
    <row r="57241" ht="12.75" hidden="1" customHeight="1" x14ac:dyDescent="0.2"/>
    <row r="57242" ht="12.75" hidden="1" customHeight="1" x14ac:dyDescent="0.2"/>
    <row r="57243" ht="12.75" hidden="1" customHeight="1" x14ac:dyDescent="0.2"/>
    <row r="57244" ht="12.75" hidden="1" customHeight="1" x14ac:dyDescent="0.2"/>
    <row r="57245" ht="12.75" hidden="1" customHeight="1" x14ac:dyDescent="0.2"/>
    <row r="57246" ht="12.75" hidden="1" customHeight="1" x14ac:dyDescent="0.2"/>
    <row r="57247" ht="12.75" hidden="1" customHeight="1" x14ac:dyDescent="0.2"/>
    <row r="57248" ht="12.75" hidden="1" customHeight="1" x14ac:dyDescent="0.2"/>
    <row r="57249" ht="12.75" hidden="1" customHeight="1" x14ac:dyDescent="0.2"/>
    <row r="57250" ht="12.75" hidden="1" customHeight="1" x14ac:dyDescent="0.2"/>
    <row r="57251" ht="12.75" hidden="1" customHeight="1" x14ac:dyDescent="0.2"/>
    <row r="57252" ht="12.75" hidden="1" customHeight="1" x14ac:dyDescent="0.2"/>
    <row r="57253" ht="12.75" hidden="1" customHeight="1" x14ac:dyDescent="0.2"/>
    <row r="57254" ht="12.75" hidden="1" customHeight="1" x14ac:dyDescent="0.2"/>
    <row r="57255" ht="12.75" hidden="1" customHeight="1" x14ac:dyDescent="0.2"/>
    <row r="57256" ht="12.75" hidden="1" customHeight="1" x14ac:dyDescent="0.2"/>
    <row r="57257" ht="12.75" hidden="1" customHeight="1" x14ac:dyDescent="0.2"/>
    <row r="57258" ht="12.75" hidden="1" customHeight="1" x14ac:dyDescent="0.2"/>
    <row r="57259" ht="12.75" hidden="1" customHeight="1" x14ac:dyDescent="0.2"/>
    <row r="57260" ht="12.75" hidden="1" customHeight="1" x14ac:dyDescent="0.2"/>
    <row r="57261" ht="12.75" hidden="1" customHeight="1" x14ac:dyDescent="0.2"/>
    <row r="57262" ht="12.75" hidden="1" customHeight="1" x14ac:dyDescent="0.2"/>
    <row r="57263" ht="12.75" hidden="1" customHeight="1" x14ac:dyDescent="0.2"/>
    <row r="57264" ht="12.75" hidden="1" customHeight="1" x14ac:dyDescent="0.2"/>
    <row r="57265" ht="12.75" hidden="1" customHeight="1" x14ac:dyDescent="0.2"/>
    <row r="57266" ht="12.75" hidden="1" customHeight="1" x14ac:dyDescent="0.2"/>
    <row r="57267" ht="12.75" hidden="1" customHeight="1" x14ac:dyDescent="0.2"/>
    <row r="57268" ht="12.75" hidden="1" customHeight="1" x14ac:dyDescent="0.2"/>
    <row r="57269" ht="12.75" hidden="1" customHeight="1" x14ac:dyDescent="0.2"/>
    <row r="57270" ht="12.75" hidden="1" customHeight="1" x14ac:dyDescent="0.2"/>
    <row r="57271" ht="12.75" hidden="1" customHeight="1" x14ac:dyDescent="0.2"/>
    <row r="57272" ht="12.75" hidden="1" customHeight="1" x14ac:dyDescent="0.2"/>
    <row r="57273" ht="12.75" hidden="1" customHeight="1" x14ac:dyDescent="0.2"/>
    <row r="57274" ht="12.75" hidden="1" customHeight="1" x14ac:dyDescent="0.2"/>
    <row r="57275" ht="12.75" hidden="1" customHeight="1" x14ac:dyDescent="0.2"/>
    <row r="57276" ht="12.75" hidden="1" customHeight="1" x14ac:dyDescent="0.2"/>
    <row r="57277" ht="12.75" hidden="1" customHeight="1" x14ac:dyDescent="0.2"/>
    <row r="57278" ht="12.75" hidden="1" customHeight="1" x14ac:dyDescent="0.2"/>
    <row r="57279" ht="12.75" hidden="1" customHeight="1" x14ac:dyDescent="0.2"/>
    <row r="57280" ht="12.75" hidden="1" customHeight="1" x14ac:dyDescent="0.2"/>
    <row r="57281" ht="12.75" hidden="1" customHeight="1" x14ac:dyDescent="0.2"/>
    <row r="57282" ht="12.75" hidden="1" customHeight="1" x14ac:dyDescent="0.2"/>
    <row r="57283" ht="12.75" hidden="1" customHeight="1" x14ac:dyDescent="0.2"/>
    <row r="57284" ht="12.75" hidden="1" customHeight="1" x14ac:dyDescent="0.2"/>
    <row r="57285" ht="12.75" hidden="1" customHeight="1" x14ac:dyDescent="0.2"/>
    <row r="57286" ht="12.75" hidden="1" customHeight="1" x14ac:dyDescent="0.2"/>
    <row r="57287" ht="12.75" hidden="1" customHeight="1" x14ac:dyDescent="0.2"/>
    <row r="57288" ht="12.75" hidden="1" customHeight="1" x14ac:dyDescent="0.2"/>
    <row r="57289" ht="12.75" hidden="1" customHeight="1" x14ac:dyDescent="0.2"/>
    <row r="57290" ht="12.75" hidden="1" customHeight="1" x14ac:dyDescent="0.2"/>
    <row r="57291" ht="12.75" hidden="1" customHeight="1" x14ac:dyDescent="0.2"/>
    <row r="57292" ht="12.75" hidden="1" customHeight="1" x14ac:dyDescent="0.2"/>
    <row r="57293" ht="12.75" hidden="1" customHeight="1" x14ac:dyDescent="0.2"/>
    <row r="57294" ht="12.75" hidden="1" customHeight="1" x14ac:dyDescent="0.2"/>
    <row r="57295" ht="12.75" hidden="1" customHeight="1" x14ac:dyDescent="0.2"/>
    <row r="57296" ht="12.75" hidden="1" customHeight="1" x14ac:dyDescent="0.2"/>
    <row r="57297" ht="12.75" hidden="1" customHeight="1" x14ac:dyDescent="0.2"/>
    <row r="57298" ht="12.75" hidden="1" customHeight="1" x14ac:dyDescent="0.2"/>
    <row r="57299" ht="12.75" hidden="1" customHeight="1" x14ac:dyDescent="0.2"/>
    <row r="57300" ht="12.75" hidden="1" customHeight="1" x14ac:dyDescent="0.2"/>
    <row r="57301" ht="12.75" hidden="1" customHeight="1" x14ac:dyDescent="0.2"/>
    <row r="57302" ht="12.75" hidden="1" customHeight="1" x14ac:dyDescent="0.2"/>
    <row r="57303" ht="12.75" hidden="1" customHeight="1" x14ac:dyDescent="0.2"/>
    <row r="57304" ht="12.75" hidden="1" customHeight="1" x14ac:dyDescent="0.2"/>
    <row r="57305" ht="12.75" hidden="1" customHeight="1" x14ac:dyDescent="0.2"/>
    <row r="57306" ht="12.75" hidden="1" customHeight="1" x14ac:dyDescent="0.2"/>
    <row r="57307" ht="12.75" hidden="1" customHeight="1" x14ac:dyDescent="0.2"/>
    <row r="57308" ht="12.75" hidden="1" customHeight="1" x14ac:dyDescent="0.2"/>
    <row r="57309" ht="12.75" hidden="1" customHeight="1" x14ac:dyDescent="0.2"/>
    <row r="57310" ht="12.75" hidden="1" customHeight="1" x14ac:dyDescent="0.2"/>
    <row r="57311" ht="12.75" hidden="1" customHeight="1" x14ac:dyDescent="0.2"/>
    <row r="57312" ht="12.75" hidden="1" customHeight="1" x14ac:dyDescent="0.2"/>
    <row r="57313" ht="12.75" hidden="1" customHeight="1" x14ac:dyDescent="0.2"/>
    <row r="57314" ht="12.75" hidden="1" customHeight="1" x14ac:dyDescent="0.2"/>
    <row r="57315" ht="12.75" hidden="1" customHeight="1" x14ac:dyDescent="0.2"/>
    <row r="57316" ht="12.75" hidden="1" customHeight="1" x14ac:dyDescent="0.2"/>
    <row r="57317" ht="12.75" hidden="1" customHeight="1" x14ac:dyDescent="0.2"/>
    <row r="57318" ht="12.75" hidden="1" customHeight="1" x14ac:dyDescent="0.2"/>
    <row r="57319" ht="12.75" hidden="1" customHeight="1" x14ac:dyDescent="0.2"/>
    <row r="57320" ht="12.75" hidden="1" customHeight="1" x14ac:dyDescent="0.2"/>
    <row r="57321" ht="12.75" hidden="1" customHeight="1" x14ac:dyDescent="0.2"/>
    <row r="57322" ht="12.75" hidden="1" customHeight="1" x14ac:dyDescent="0.2"/>
    <row r="57323" ht="12.75" hidden="1" customHeight="1" x14ac:dyDescent="0.2"/>
    <row r="57324" ht="12.75" hidden="1" customHeight="1" x14ac:dyDescent="0.2"/>
    <row r="57325" ht="12.75" hidden="1" customHeight="1" x14ac:dyDescent="0.2"/>
    <row r="57326" ht="12.75" hidden="1" customHeight="1" x14ac:dyDescent="0.2"/>
    <row r="57327" ht="12.75" hidden="1" customHeight="1" x14ac:dyDescent="0.2"/>
    <row r="57328" ht="12.75" hidden="1" customHeight="1" x14ac:dyDescent="0.2"/>
    <row r="57329" ht="12.75" hidden="1" customHeight="1" x14ac:dyDescent="0.2"/>
    <row r="57330" ht="12.75" hidden="1" customHeight="1" x14ac:dyDescent="0.2"/>
    <row r="57331" ht="12.75" hidden="1" customHeight="1" x14ac:dyDescent="0.2"/>
    <row r="57332" ht="12.75" hidden="1" customHeight="1" x14ac:dyDescent="0.2"/>
    <row r="57333" ht="12.75" hidden="1" customHeight="1" x14ac:dyDescent="0.2"/>
    <row r="57334" ht="12.75" hidden="1" customHeight="1" x14ac:dyDescent="0.2"/>
    <row r="57335" ht="12.75" hidden="1" customHeight="1" x14ac:dyDescent="0.2"/>
    <row r="57336" ht="12.75" hidden="1" customHeight="1" x14ac:dyDescent="0.2"/>
    <row r="57337" ht="12.75" hidden="1" customHeight="1" x14ac:dyDescent="0.2"/>
    <row r="57338" ht="12.75" hidden="1" customHeight="1" x14ac:dyDescent="0.2"/>
    <row r="57339" ht="12.75" hidden="1" customHeight="1" x14ac:dyDescent="0.2"/>
    <row r="57340" ht="12.75" hidden="1" customHeight="1" x14ac:dyDescent="0.2"/>
    <row r="57341" ht="12.75" hidden="1" customHeight="1" x14ac:dyDescent="0.2"/>
    <row r="57342" ht="12.75" hidden="1" customHeight="1" x14ac:dyDescent="0.2"/>
    <row r="57343" ht="12.75" hidden="1" customHeight="1" x14ac:dyDescent="0.2"/>
    <row r="57344" ht="12.75" hidden="1" customHeight="1" x14ac:dyDescent="0.2"/>
    <row r="57345" ht="12.75" hidden="1" customHeight="1" x14ac:dyDescent="0.2"/>
    <row r="57346" ht="12.75" hidden="1" customHeight="1" x14ac:dyDescent="0.2"/>
    <row r="57347" ht="12.75" hidden="1" customHeight="1" x14ac:dyDescent="0.2"/>
    <row r="57348" ht="12.75" hidden="1" customHeight="1" x14ac:dyDescent="0.2"/>
    <row r="57349" ht="12.75" hidden="1" customHeight="1" x14ac:dyDescent="0.2"/>
    <row r="57350" ht="12.75" hidden="1" customHeight="1" x14ac:dyDescent="0.2"/>
    <row r="57351" ht="12.75" hidden="1" customHeight="1" x14ac:dyDescent="0.2"/>
    <row r="57352" ht="12.75" hidden="1" customHeight="1" x14ac:dyDescent="0.2"/>
    <row r="57353" ht="12.75" hidden="1" customHeight="1" x14ac:dyDescent="0.2"/>
    <row r="57354" ht="12.75" hidden="1" customHeight="1" x14ac:dyDescent="0.2"/>
    <row r="57355" ht="12.75" hidden="1" customHeight="1" x14ac:dyDescent="0.2"/>
    <row r="57356" ht="12.75" hidden="1" customHeight="1" x14ac:dyDescent="0.2"/>
    <row r="57357" ht="12.75" hidden="1" customHeight="1" x14ac:dyDescent="0.2"/>
    <row r="57358" ht="12.75" hidden="1" customHeight="1" x14ac:dyDescent="0.2"/>
    <row r="57359" ht="12.75" hidden="1" customHeight="1" x14ac:dyDescent="0.2"/>
    <row r="57360" ht="12.75" hidden="1" customHeight="1" x14ac:dyDescent="0.2"/>
    <row r="57361" ht="12.75" hidden="1" customHeight="1" x14ac:dyDescent="0.2"/>
    <row r="57362" ht="12.75" hidden="1" customHeight="1" x14ac:dyDescent="0.2"/>
    <row r="57363" ht="12.75" hidden="1" customHeight="1" x14ac:dyDescent="0.2"/>
    <row r="57364" ht="12.75" hidden="1" customHeight="1" x14ac:dyDescent="0.2"/>
    <row r="57365" ht="12.75" hidden="1" customHeight="1" x14ac:dyDescent="0.2"/>
    <row r="57366" ht="12.75" hidden="1" customHeight="1" x14ac:dyDescent="0.2"/>
    <row r="57367" ht="12.75" hidden="1" customHeight="1" x14ac:dyDescent="0.2"/>
    <row r="57368" ht="12.75" hidden="1" customHeight="1" x14ac:dyDescent="0.2"/>
    <row r="57369" ht="12.75" hidden="1" customHeight="1" x14ac:dyDescent="0.2"/>
    <row r="57370" ht="12.75" hidden="1" customHeight="1" x14ac:dyDescent="0.2"/>
    <row r="57371" ht="12.75" hidden="1" customHeight="1" x14ac:dyDescent="0.2"/>
    <row r="57372" ht="12.75" hidden="1" customHeight="1" x14ac:dyDescent="0.2"/>
    <row r="57373" ht="12.75" hidden="1" customHeight="1" x14ac:dyDescent="0.2"/>
    <row r="57374" ht="12.75" hidden="1" customHeight="1" x14ac:dyDescent="0.2"/>
    <row r="57375" ht="12.75" hidden="1" customHeight="1" x14ac:dyDescent="0.2"/>
    <row r="57376" ht="12.75" hidden="1" customHeight="1" x14ac:dyDescent="0.2"/>
    <row r="57377" ht="12.75" hidden="1" customHeight="1" x14ac:dyDescent="0.2"/>
    <row r="57378" ht="12.75" hidden="1" customHeight="1" x14ac:dyDescent="0.2"/>
    <row r="57379" ht="12.75" hidden="1" customHeight="1" x14ac:dyDescent="0.2"/>
    <row r="57380" ht="12.75" hidden="1" customHeight="1" x14ac:dyDescent="0.2"/>
    <row r="57381" ht="12.75" hidden="1" customHeight="1" x14ac:dyDescent="0.2"/>
    <row r="57382" ht="12.75" hidden="1" customHeight="1" x14ac:dyDescent="0.2"/>
    <row r="57383" ht="12.75" hidden="1" customHeight="1" x14ac:dyDescent="0.2"/>
    <row r="57384" ht="12.75" hidden="1" customHeight="1" x14ac:dyDescent="0.2"/>
    <row r="57385" ht="12.75" hidden="1" customHeight="1" x14ac:dyDescent="0.2"/>
    <row r="57386" ht="12.75" hidden="1" customHeight="1" x14ac:dyDescent="0.2"/>
    <row r="57387" ht="12.75" hidden="1" customHeight="1" x14ac:dyDescent="0.2"/>
    <row r="57388" ht="12.75" hidden="1" customHeight="1" x14ac:dyDescent="0.2"/>
    <row r="57389" ht="12.75" hidden="1" customHeight="1" x14ac:dyDescent="0.2"/>
    <row r="57390" ht="12.75" hidden="1" customHeight="1" x14ac:dyDescent="0.2"/>
    <row r="57391" ht="12.75" hidden="1" customHeight="1" x14ac:dyDescent="0.2"/>
    <row r="57392" ht="12.75" hidden="1" customHeight="1" x14ac:dyDescent="0.2"/>
    <row r="57393" ht="12.75" hidden="1" customHeight="1" x14ac:dyDescent="0.2"/>
    <row r="57394" ht="12.75" hidden="1" customHeight="1" x14ac:dyDescent="0.2"/>
    <row r="57395" ht="12.75" hidden="1" customHeight="1" x14ac:dyDescent="0.2"/>
    <row r="57396" ht="12.75" hidden="1" customHeight="1" x14ac:dyDescent="0.2"/>
    <row r="57397" ht="12.75" hidden="1" customHeight="1" x14ac:dyDescent="0.2"/>
    <row r="57398" ht="12.75" hidden="1" customHeight="1" x14ac:dyDescent="0.2"/>
    <row r="57399" ht="12.75" hidden="1" customHeight="1" x14ac:dyDescent="0.2"/>
    <row r="57400" ht="12.75" hidden="1" customHeight="1" x14ac:dyDescent="0.2"/>
    <row r="57401" ht="12.75" hidden="1" customHeight="1" x14ac:dyDescent="0.2"/>
    <row r="57402" ht="12.75" hidden="1" customHeight="1" x14ac:dyDescent="0.2"/>
    <row r="57403" ht="12.75" hidden="1" customHeight="1" x14ac:dyDescent="0.2"/>
    <row r="57404" ht="12.75" hidden="1" customHeight="1" x14ac:dyDescent="0.2"/>
    <row r="57405" ht="12.75" hidden="1" customHeight="1" x14ac:dyDescent="0.2"/>
    <row r="57406" ht="12.75" hidden="1" customHeight="1" x14ac:dyDescent="0.2"/>
    <row r="57407" ht="12.75" hidden="1" customHeight="1" x14ac:dyDescent="0.2"/>
    <row r="57408" ht="12.75" hidden="1" customHeight="1" x14ac:dyDescent="0.2"/>
    <row r="57409" ht="12.75" hidden="1" customHeight="1" x14ac:dyDescent="0.2"/>
    <row r="57410" ht="12.75" hidden="1" customHeight="1" x14ac:dyDescent="0.2"/>
    <row r="57411" ht="12.75" hidden="1" customHeight="1" x14ac:dyDescent="0.2"/>
    <row r="57412" ht="12.75" hidden="1" customHeight="1" x14ac:dyDescent="0.2"/>
    <row r="57413" ht="12.75" hidden="1" customHeight="1" x14ac:dyDescent="0.2"/>
    <row r="57414" ht="12.75" hidden="1" customHeight="1" x14ac:dyDescent="0.2"/>
    <row r="57415" ht="12.75" hidden="1" customHeight="1" x14ac:dyDescent="0.2"/>
    <row r="57416" ht="12.75" hidden="1" customHeight="1" x14ac:dyDescent="0.2"/>
    <row r="57417" ht="12.75" hidden="1" customHeight="1" x14ac:dyDescent="0.2"/>
    <row r="57418" ht="12.75" hidden="1" customHeight="1" x14ac:dyDescent="0.2"/>
    <row r="57419" ht="12.75" hidden="1" customHeight="1" x14ac:dyDescent="0.2"/>
    <row r="57420" ht="12.75" hidden="1" customHeight="1" x14ac:dyDescent="0.2"/>
    <row r="57421" ht="12.75" hidden="1" customHeight="1" x14ac:dyDescent="0.2"/>
    <row r="57422" ht="12.75" hidden="1" customHeight="1" x14ac:dyDescent="0.2"/>
    <row r="57423" ht="12.75" hidden="1" customHeight="1" x14ac:dyDescent="0.2"/>
    <row r="57424" ht="12.75" hidden="1" customHeight="1" x14ac:dyDescent="0.2"/>
    <row r="57425" ht="12.75" hidden="1" customHeight="1" x14ac:dyDescent="0.2"/>
    <row r="57426" ht="12.75" hidden="1" customHeight="1" x14ac:dyDescent="0.2"/>
    <row r="57427" ht="12.75" hidden="1" customHeight="1" x14ac:dyDescent="0.2"/>
    <row r="57428" ht="12.75" hidden="1" customHeight="1" x14ac:dyDescent="0.2"/>
    <row r="57429" ht="12.75" hidden="1" customHeight="1" x14ac:dyDescent="0.2"/>
    <row r="57430" ht="12.75" hidden="1" customHeight="1" x14ac:dyDescent="0.2"/>
    <row r="57431" ht="12.75" hidden="1" customHeight="1" x14ac:dyDescent="0.2"/>
    <row r="57432" ht="12.75" hidden="1" customHeight="1" x14ac:dyDescent="0.2"/>
    <row r="57433" ht="12.75" hidden="1" customHeight="1" x14ac:dyDescent="0.2"/>
    <row r="57434" ht="12.75" hidden="1" customHeight="1" x14ac:dyDescent="0.2"/>
    <row r="57435" ht="12.75" hidden="1" customHeight="1" x14ac:dyDescent="0.2"/>
    <row r="57436" ht="12.75" hidden="1" customHeight="1" x14ac:dyDescent="0.2"/>
    <row r="57437" ht="12.75" hidden="1" customHeight="1" x14ac:dyDescent="0.2"/>
    <row r="57438" ht="12.75" hidden="1" customHeight="1" x14ac:dyDescent="0.2"/>
    <row r="57439" ht="12.75" hidden="1" customHeight="1" x14ac:dyDescent="0.2"/>
    <row r="57440" ht="12.75" hidden="1" customHeight="1" x14ac:dyDescent="0.2"/>
    <row r="57441" ht="12.75" hidden="1" customHeight="1" x14ac:dyDescent="0.2"/>
    <row r="57442" ht="12.75" hidden="1" customHeight="1" x14ac:dyDescent="0.2"/>
    <row r="57443" ht="12.75" hidden="1" customHeight="1" x14ac:dyDescent="0.2"/>
    <row r="57444" ht="12.75" hidden="1" customHeight="1" x14ac:dyDescent="0.2"/>
    <row r="57445" ht="12.75" hidden="1" customHeight="1" x14ac:dyDescent="0.2"/>
    <row r="57446" ht="12.75" hidden="1" customHeight="1" x14ac:dyDescent="0.2"/>
    <row r="57447" ht="12.75" hidden="1" customHeight="1" x14ac:dyDescent="0.2"/>
    <row r="57448" ht="12.75" hidden="1" customHeight="1" x14ac:dyDescent="0.2"/>
    <row r="57449" ht="12.75" hidden="1" customHeight="1" x14ac:dyDescent="0.2"/>
    <row r="57450" ht="12.75" hidden="1" customHeight="1" x14ac:dyDescent="0.2"/>
    <row r="57451" ht="12.75" hidden="1" customHeight="1" x14ac:dyDescent="0.2"/>
    <row r="57452" ht="12.75" hidden="1" customHeight="1" x14ac:dyDescent="0.2"/>
    <row r="57453" ht="12.75" hidden="1" customHeight="1" x14ac:dyDescent="0.2"/>
    <row r="57454" ht="12.75" hidden="1" customHeight="1" x14ac:dyDescent="0.2"/>
    <row r="57455" ht="12.75" hidden="1" customHeight="1" x14ac:dyDescent="0.2"/>
    <row r="57456" ht="12.75" hidden="1" customHeight="1" x14ac:dyDescent="0.2"/>
    <row r="57457" ht="12.75" hidden="1" customHeight="1" x14ac:dyDescent="0.2"/>
    <row r="57458" ht="12.75" hidden="1" customHeight="1" x14ac:dyDescent="0.2"/>
    <row r="57459" ht="12.75" hidden="1" customHeight="1" x14ac:dyDescent="0.2"/>
    <row r="57460" ht="12.75" hidden="1" customHeight="1" x14ac:dyDescent="0.2"/>
    <row r="57461" ht="12.75" hidden="1" customHeight="1" x14ac:dyDescent="0.2"/>
    <row r="57462" ht="12.75" hidden="1" customHeight="1" x14ac:dyDescent="0.2"/>
    <row r="57463" ht="12.75" hidden="1" customHeight="1" x14ac:dyDescent="0.2"/>
    <row r="57464" ht="12.75" hidden="1" customHeight="1" x14ac:dyDescent="0.2"/>
    <row r="57465" ht="12.75" hidden="1" customHeight="1" x14ac:dyDescent="0.2"/>
    <row r="57466" ht="12.75" hidden="1" customHeight="1" x14ac:dyDescent="0.2"/>
    <row r="57467" ht="12.75" hidden="1" customHeight="1" x14ac:dyDescent="0.2"/>
    <row r="57468" ht="12.75" hidden="1" customHeight="1" x14ac:dyDescent="0.2"/>
    <row r="57469" ht="12.75" hidden="1" customHeight="1" x14ac:dyDescent="0.2"/>
    <row r="57470" ht="12.75" hidden="1" customHeight="1" x14ac:dyDescent="0.2"/>
    <row r="57471" ht="12.75" hidden="1" customHeight="1" x14ac:dyDescent="0.2"/>
    <row r="57472" ht="12.75" hidden="1" customHeight="1" x14ac:dyDescent="0.2"/>
    <row r="57473" ht="12.75" hidden="1" customHeight="1" x14ac:dyDescent="0.2"/>
    <row r="57474" ht="12.75" hidden="1" customHeight="1" x14ac:dyDescent="0.2"/>
    <row r="57475" ht="12.75" hidden="1" customHeight="1" x14ac:dyDescent="0.2"/>
    <row r="57476" ht="12.75" hidden="1" customHeight="1" x14ac:dyDescent="0.2"/>
    <row r="57477" ht="12.75" hidden="1" customHeight="1" x14ac:dyDescent="0.2"/>
    <row r="57478" ht="12.75" hidden="1" customHeight="1" x14ac:dyDescent="0.2"/>
    <row r="57479" ht="12.75" hidden="1" customHeight="1" x14ac:dyDescent="0.2"/>
    <row r="57480" ht="12.75" hidden="1" customHeight="1" x14ac:dyDescent="0.2"/>
    <row r="57481" ht="12.75" hidden="1" customHeight="1" x14ac:dyDescent="0.2"/>
    <row r="57482" ht="12.75" hidden="1" customHeight="1" x14ac:dyDescent="0.2"/>
    <row r="57483" ht="12.75" hidden="1" customHeight="1" x14ac:dyDescent="0.2"/>
    <row r="57484" ht="12.75" hidden="1" customHeight="1" x14ac:dyDescent="0.2"/>
    <row r="57485" ht="12.75" hidden="1" customHeight="1" x14ac:dyDescent="0.2"/>
    <row r="57486" ht="12.75" hidden="1" customHeight="1" x14ac:dyDescent="0.2"/>
    <row r="57487" ht="12.75" hidden="1" customHeight="1" x14ac:dyDescent="0.2"/>
    <row r="57488" ht="12.75" hidden="1" customHeight="1" x14ac:dyDescent="0.2"/>
    <row r="57489" ht="12.75" hidden="1" customHeight="1" x14ac:dyDescent="0.2"/>
    <row r="57490" ht="12.75" hidden="1" customHeight="1" x14ac:dyDescent="0.2"/>
    <row r="57491" ht="12.75" hidden="1" customHeight="1" x14ac:dyDescent="0.2"/>
    <row r="57492" ht="12.75" hidden="1" customHeight="1" x14ac:dyDescent="0.2"/>
    <row r="57493" ht="12.75" hidden="1" customHeight="1" x14ac:dyDescent="0.2"/>
    <row r="57494" ht="12.75" hidden="1" customHeight="1" x14ac:dyDescent="0.2"/>
    <row r="57495" ht="12.75" hidden="1" customHeight="1" x14ac:dyDescent="0.2"/>
    <row r="57496" ht="12.75" hidden="1" customHeight="1" x14ac:dyDescent="0.2"/>
    <row r="57497" ht="12.75" hidden="1" customHeight="1" x14ac:dyDescent="0.2"/>
    <row r="57498" ht="12.75" hidden="1" customHeight="1" x14ac:dyDescent="0.2"/>
    <row r="57499" ht="12.75" hidden="1" customHeight="1" x14ac:dyDescent="0.2"/>
    <row r="57500" ht="12.75" hidden="1" customHeight="1" x14ac:dyDescent="0.2"/>
    <row r="57501" ht="12.75" hidden="1" customHeight="1" x14ac:dyDescent="0.2"/>
    <row r="57502" ht="12.75" hidden="1" customHeight="1" x14ac:dyDescent="0.2"/>
    <row r="57503" ht="12.75" hidden="1" customHeight="1" x14ac:dyDescent="0.2"/>
    <row r="57504" ht="12.75" hidden="1" customHeight="1" x14ac:dyDescent="0.2"/>
    <row r="57505" ht="12.75" hidden="1" customHeight="1" x14ac:dyDescent="0.2"/>
    <row r="57506" ht="12.75" hidden="1" customHeight="1" x14ac:dyDescent="0.2"/>
    <row r="57507" ht="12.75" hidden="1" customHeight="1" x14ac:dyDescent="0.2"/>
    <row r="57508" ht="12.75" hidden="1" customHeight="1" x14ac:dyDescent="0.2"/>
    <row r="57509" ht="12.75" hidden="1" customHeight="1" x14ac:dyDescent="0.2"/>
    <row r="57510" ht="12.75" hidden="1" customHeight="1" x14ac:dyDescent="0.2"/>
    <row r="57511" ht="12.75" hidden="1" customHeight="1" x14ac:dyDescent="0.2"/>
    <row r="57512" ht="12.75" hidden="1" customHeight="1" x14ac:dyDescent="0.2"/>
    <row r="57513" ht="12.75" hidden="1" customHeight="1" x14ac:dyDescent="0.2"/>
    <row r="57514" ht="12.75" hidden="1" customHeight="1" x14ac:dyDescent="0.2"/>
    <row r="57515" ht="12.75" hidden="1" customHeight="1" x14ac:dyDescent="0.2"/>
    <row r="57516" ht="12.75" hidden="1" customHeight="1" x14ac:dyDescent="0.2"/>
    <row r="57517" ht="12.75" hidden="1" customHeight="1" x14ac:dyDescent="0.2"/>
    <row r="57518" ht="12.75" hidden="1" customHeight="1" x14ac:dyDescent="0.2"/>
    <row r="57519" ht="12.75" hidden="1" customHeight="1" x14ac:dyDescent="0.2"/>
    <row r="57520" ht="12.75" hidden="1" customHeight="1" x14ac:dyDescent="0.2"/>
    <row r="57521" ht="12.75" hidden="1" customHeight="1" x14ac:dyDescent="0.2"/>
    <row r="57522" ht="12.75" hidden="1" customHeight="1" x14ac:dyDescent="0.2"/>
    <row r="57523" ht="12.75" hidden="1" customHeight="1" x14ac:dyDescent="0.2"/>
    <row r="57524" ht="12.75" hidden="1" customHeight="1" x14ac:dyDescent="0.2"/>
    <row r="57525" ht="12.75" hidden="1" customHeight="1" x14ac:dyDescent="0.2"/>
    <row r="57526" ht="12.75" hidden="1" customHeight="1" x14ac:dyDescent="0.2"/>
    <row r="57527" ht="12.75" hidden="1" customHeight="1" x14ac:dyDescent="0.2"/>
    <row r="57528" ht="12.75" hidden="1" customHeight="1" x14ac:dyDescent="0.2"/>
    <row r="57529" ht="12.75" hidden="1" customHeight="1" x14ac:dyDescent="0.2"/>
    <row r="57530" ht="12.75" hidden="1" customHeight="1" x14ac:dyDescent="0.2"/>
    <row r="57531" ht="12.75" hidden="1" customHeight="1" x14ac:dyDescent="0.2"/>
    <row r="57532" ht="12.75" hidden="1" customHeight="1" x14ac:dyDescent="0.2"/>
    <row r="57533" ht="12.75" hidden="1" customHeight="1" x14ac:dyDescent="0.2"/>
    <row r="57534" ht="12.75" hidden="1" customHeight="1" x14ac:dyDescent="0.2"/>
    <row r="57535" ht="12.75" hidden="1" customHeight="1" x14ac:dyDescent="0.2"/>
    <row r="57536" ht="12.75" hidden="1" customHeight="1" x14ac:dyDescent="0.2"/>
    <row r="57537" ht="12.75" hidden="1" customHeight="1" x14ac:dyDescent="0.2"/>
    <row r="57538" ht="12.75" hidden="1" customHeight="1" x14ac:dyDescent="0.2"/>
    <row r="57539" ht="12.75" hidden="1" customHeight="1" x14ac:dyDescent="0.2"/>
    <row r="57540" ht="12.75" hidden="1" customHeight="1" x14ac:dyDescent="0.2"/>
    <row r="57541" ht="12.75" hidden="1" customHeight="1" x14ac:dyDescent="0.2"/>
    <row r="57542" ht="12.75" hidden="1" customHeight="1" x14ac:dyDescent="0.2"/>
    <row r="57543" ht="12.75" hidden="1" customHeight="1" x14ac:dyDescent="0.2"/>
    <row r="57544" ht="12.75" hidden="1" customHeight="1" x14ac:dyDescent="0.2"/>
    <row r="57545" ht="12.75" hidden="1" customHeight="1" x14ac:dyDescent="0.2"/>
    <row r="57546" ht="12.75" hidden="1" customHeight="1" x14ac:dyDescent="0.2"/>
    <row r="57547" ht="12.75" hidden="1" customHeight="1" x14ac:dyDescent="0.2"/>
    <row r="57548" ht="12.75" hidden="1" customHeight="1" x14ac:dyDescent="0.2"/>
    <row r="57549" ht="12.75" hidden="1" customHeight="1" x14ac:dyDescent="0.2"/>
    <row r="57550" ht="12.75" hidden="1" customHeight="1" x14ac:dyDescent="0.2"/>
    <row r="57551" ht="12.75" hidden="1" customHeight="1" x14ac:dyDescent="0.2"/>
    <row r="57552" ht="12.75" hidden="1" customHeight="1" x14ac:dyDescent="0.2"/>
    <row r="57553" ht="12.75" hidden="1" customHeight="1" x14ac:dyDescent="0.2"/>
    <row r="57554" ht="12.75" hidden="1" customHeight="1" x14ac:dyDescent="0.2"/>
    <row r="57555" ht="12.75" hidden="1" customHeight="1" x14ac:dyDescent="0.2"/>
    <row r="57556" ht="12.75" hidden="1" customHeight="1" x14ac:dyDescent="0.2"/>
    <row r="57557" ht="12.75" hidden="1" customHeight="1" x14ac:dyDescent="0.2"/>
    <row r="57558" ht="12.75" hidden="1" customHeight="1" x14ac:dyDescent="0.2"/>
    <row r="57559" ht="12.75" hidden="1" customHeight="1" x14ac:dyDescent="0.2"/>
    <row r="57560" ht="12.75" hidden="1" customHeight="1" x14ac:dyDescent="0.2"/>
    <row r="57561" ht="12.75" hidden="1" customHeight="1" x14ac:dyDescent="0.2"/>
    <row r="57562" ht="12.75" hidden="1" customHeight="1" x14ac:dyDescent="0.2"/>
    <row r="57563" ht="12.75" hidden="1" customHeight="1" x14ac:dyDescent="0.2"/>
    <row r="57564" ht="12.75" hidden="1" customHeight="1" x14ac:dyDescent="0.2"/>
    <row r="57565" ht="12.75" hidden="1" customHeight="1" x14ac:dyDescent="0.2"/>
    <row r="57566" ht="12.75" hidden="1" customHeight="1" x14ac:dyDescent="0.2"/>
    <row r="57567" ht="12.75" hidden="1" customHeight="1" x14ac:dyDescent="0.2"/>
    <row r="57568" ht="12.75" hidden="1" customHeight="1" x14ac:dyDescent="0.2"/>
    <row r="57569" ht="12.75" hidden="1" customHeight="1" x14ac:dyDescent="0.2"/>
    <row r="57570" ht="12.75" hidden="1" customHeight="1" x14ac:dyDescent="0.2"/>
    <row r="57571" ht="12.75" hidden="1" customHeight="1" x14ac:dyDescent="0.2"/>
    <row r="57572" ht="12.75" hidden="1" customHeight="1" x14ac:dyDescent="0.2"/>
    <row r="57573" ht="12.75" hidden="1" customHeight="1" x14ac:dyDescent="0.2"/>
    <row r="57574" ht="12.75" hidden="1" customHeight="1" x14ac:dyDescent="0.2"/>
    <row r="57575" ht="12.75" hidden="1" customHeight="1" x14ac:dyDescent="0.2"/>
    <row r="57576" ht="12.75" hidden="1" customHeight="1" x14ac:dyDescent="0.2"/>
    <row r="57577" ht="12.75" hidden="1" customHeight="1" x14ac:dyDescent="0.2"/>
    <row r="57578" ht="12.75" hidden="1" customHeight="1" x14ac:dyDescent="0.2"/>
    <row r="57579" ht="12.75" hidden="1" customHeight="1" x14ac:dyDescent="0.2"/>
    <row r="57580" ht="12.75" hidden="1" customHeight="1" x14ac:dyDescent="0.2"/>
    <row r="57581" ht="12.75" hidden="1" customHeight="1" x14ac:dyDescent="0.2"/>
    <row r="57582" ht="12.75" hidden="1" customHeight="1" x14ac:dyDescent="0.2"/>
    <row r="57583" ht="12.75" hidden="1" customHeight="1" x14ac:dyDescent="0.2"/>
    <row r="57584" ht="12.75" hidden="1" customHeight="1" x14ac:dyDescent="0.2"/>
    <row r="57585" ht="12.75" hidden="1" customHeight="1" x14ac:dyDescent="0.2"/>
    <row r="57586" ht="12.75" hidden="1" customHeight="1" x14ac:dyDescent="0.2"/>
    <row r="57587" ht="12.75" hidden="1" customHeight="1" x14ac:dyDescent="0.2"/>
    <row r="57588" ht="12.75" hidden="1" customHeight="1" x14ac:dyDescent="0.2"/>
    <row r="57589" ht="12.75" hidden="1" customHeight="1" x14ac:dyDescent="0.2"/>
    <row r="57590" ht="12.75" hidden="1" customHeight="1" x14ac:dyDescent="0.2"/>
    <row r="57591" ht="12.75" hidden="1" customHeight="1" x14ac:dyDescent="0.2"/>
    <row r="57592" ht="12.75" hidden="1" customHeight="1" x14ac:dyDescent="0.2"/>
    <row r="57593" ht="12.75" hidden="1" customHeight="1" x14ac:dyDescent="0.2"/>
    <row r="57594" ht="12.75" hidden="1" customHeight="1" x14ac:dyDescent="0.2"/>
    <row r="57595" ht="12.75" hidden="1" customHeight="1" x14ac:dyDescent="0.2"/>
    <row r="57596" ht="12.75" hidden="1" customHeight="1" x14ac:dyDescent="0.2"/>
    <row r="57597" ht="12.75" hidden="1" customHeight="1" x14ac:dyDescent="0.2"/>
    <row r="57598" ht="12.75" hidden="1" customHeight="1" x14ac:dyDescent="0.2"/>
    <row r="57599" ht="12.75" hidden="1" customHeight="1" x14ac:dyDescent="0.2"/>
    <row r="57600" ht="12.75" hidden="1" customHeight="1" x14ac:dyDescent="0.2"/>
    <row r="57601" ht="12.75" hidden="1" customHeight="1" x14ac:dyDescent="0.2"/>
    <row r="57602" ht="12.75" hidden="1" customHeight="1" x14ac:dyDescent="0.2"/>
    <row r="57603" ht="12.75" hidden="1" customHeight="1" x14ac:dyDescent="0.2"/>
    <row r="57604" ht="12.75" hidden="1" customHeight="1" x14ac:dyDescent="0.2"/>
    <row r="57605" ht="12.75" hidden="1" customHeight="1" x14ac:dyDescent="0.2"/>
    <row r="57606" ht="12.75" hidden="1" customHeight="1" x14ac:dyDescent="0.2"/>
    <row r="57607" ht="12.75" hidden="1" customHeight="1" x14ac:dyDescent="0.2"/>
    <row r="57608" ht="12.75" hidden="1" customHeight="1" x14ac:dyDescent="0.2"/>
    <row r="57609" ht="12.75" hidden="1" customHeight="1" x14ac:dyDescent="0.2"/>
    <row r="57610" ht="12.75" hidden="1" customHeight="1" x14ac:dyDescent="0.2"/>
    <row r="57611" ht="12.75" hidden="1" customHeight="1" x14ac:dyDescent="0.2"/>
    <row r="57612" ht="12.75" hidden="1" customHeight="1" x14ac:dyDescent="0.2"/>
    <row r="57613" ht="12.75" hidden="1" customHeight="1" x14ac:dyDescent="0.2"/>
    <row r="57614" ht="12.75" hidden="1" customHeight="1" x14ac:dyDescent="0.2"/>
    <row r="57615" ht="12.75" hidden="1" customHeight="1" x14ac:dyDescent="0.2"/>
    <row r="57616" ht="12.75" hidden="1" customHeight="1" x14ac:dyDescent="0.2"/>
    <row r="57617" ht="12.75" hidden="1" customHeight="1" x14ac:dyDescent="0.2"/>
    <row r="57618" ht="12.75" hidden="1" customHeight="1" x14ac:dyDescent="0.2"/>
    <row r="57619" ht="12.75" hidden="1" customHeight="1" x14ac:dyDescent="0.2"/>
    <row r="57620" ht="12.75" hidden="1" customHeight="1" x14ac:dyDescent="0.2"/>
    <row r="57621" ht="12.75" hidden="1" customHeight="1" x14ac:dyDescent="0.2"/>
    <row r="57622" ht="12.75" hidden="1" customHeight="1" x14ac:dyDescent="0.2"/>
    <row r="57623" ht="12.75" hidden="1" customHeight="1" x14ac:dyDescent="0.2"/>
    <row r="57624" ht="12.75" hidden="1" customHeight="1" x14ac:dyDescent="0.2"/>
    <row r="57625" ht="12.75" hidden="1" customHeight="1" x14ac:dyDescent="0.2"/>
    <row r="57626" ht="12.75" hidden="1" customHeight="1" x14ac:dyDescent="0.2"/>
    <row r="57627" ht="12.75" hidden="1" customHeight="1" x14ac:dyDescent="0.2"/>
    <row r="57628" ht="12.75" hidden="1" customHeight="1" x14ac:dyDescent="0.2"/>
    <row r="57629" ht="12.75" hidden="1" customHeight="1" x14ac:dyDescent="0.2"/>
    <row r="57630" ht="12.75" hidden="1" customHeight="1" x14ac:dyDescent="0.2"/>
    <row r="57631" ht="12.75" hidden="1" customHeight="1" x14ac:dyDescent="0.2"/>
    <row r="57632" ht="12.75" hidden="1" customHeight="1" x14ac:dyDescent="0.2"/>
    <row r="57633" ht="12.75" hidden="1" customHeight="1" x14ac:dyDescent="0.2"/>
    <row r="57634" ht="12.75" hidden="1" customHeight="1" x14ac:dyDescent="0.2"/>
    <row r="57635" ht="12.75" hidden="1" customHeight="1" x14ac:dyDescent="0.2"/>
    <row r="57636" ht="12.75" hidden="1" customHeight="1" x14ac:dyDescent="0.2"/>
    <row r="57637" ht="12.75" hidden="1" customHeight="1" x14ac:dyDescent="0.2"/>
    <row r="57638" ht="12.75" hidden="1" customHeight="1" x14ac:dyDescent="0.2"/>
    <row r="57639" ht="12.75" hidden="1" customHeight="1" x14ac:dyDescent="0.2"/>
    <row r="57640" ht="12.75" hidden="1" customHeight="1" x14ac:dyDescent="0.2"/>
    <row r="57641" ht="12.75" hidden="1" customHeight="1" x14ac:dyDescent="0.2"/>
    <row r="57642" ht="12.75" hidden="1" customHeight="1" x14ac:dyDescent="0.2"/>
    <row r="57643" ht="12.75" hidden="1" customHeight="1" x14ac:dyDescent="0.2"/>
    <row r="57644" ht="12.75" hidden="1" customHeight="1" x14ac:dyDescent="0.2"/>
    <row r="57645" ht="12.75" hidden="1" customHeight="1" x14ac:dyDescent="0.2"/>
    <row r="57646" ht="12.75" hidden="1" customHeight="1" x14ac:dyDescent="0.2"/>
    <row r="57647" ht="12.75" hidden="1" customHeight="1" x14ac:dyDescent="0.2"/>
    <row r="57648" ht="12.75" hidden="1" customHeight="1" x14ac:dyDescent="0.2"/>
    <row r="57649" ht="12.75" hidden="1" customHeight="1" x14ac:dyDescent="0.2"/>
    <row r="57650" ht="12.75" hidden="1" customHeight="1" x14ac:dyDescent="0.2"/>
    <row r="57651" ht="12.75" hidden="1" customHeight="1" x14ac:dyDescent="0.2"/>
    <row r="57652" ht="12.75" hidden="1" customHeight="1" x14ac:dyDescent="0.2"/>
    <row r="57653" ht="12.75" hidden="1" customHeight="1" x14ac:dyDescent="0.2"/>
    <row r="57654" ht="12.75" hidden="1" customHeight="1" x14ac:dyDescent="0.2"/>
    <row r="57655" ht="12.75" hidden="1" customHeight="1" x14ac:dyDescent="0.2"/>
    <row r="57656" ht="12.75" hidden="1" customHeight="1" x14ac:dyDescent="0.2"/>
    <row r="57657" ht="12.75" hidden="1" customHeight="1" x14ac:dyDescent="0.2"/>
    <row r="57658" ht="12.75" hidden="1" customHeight="1" x14ac:dyDescent="0.2"/>
    <row r="57659" ht="12.75" hidden="1" customHeight="1" x14ac:dyDescent="0.2"/>
    <row r="57660" ht="12.75" hidden="1" customHeight="1" x14ac:dyDescent="0.2"/>
    <row r="57661" ht="12.75" hidden="1" customHeight="1" x14ac:dyDescent="0.2"/>
    <row r="57662" ht="12.75" hidden="1" customHeight="1" x14ac:dyDescent="0.2"/>
    <row r="57663" ht="12.75" hidden="1" customHeight="1" x14ac:dyDescent="0.2"/>
    <row r="57664" ht="12.75" hidden="1" customHeight="1" x14ac:dyDescent="0.2"/>
    <row r="57665" ht="12.75" hidden="1" customHeight="1" x14ac:dyDescent="0.2"/>
    <row r="57666" ht="12.75" hidden="1" customHeight="1" x14ac:dyDescent="0.2"/>
    <row r="57667" ht="12.75" hidden="1" customHeight="1" x14ac:dyDescent="0.2"/>
    <row r="57668" ht="12.75" hidden="1" customHeight="1" x14ac:dyDescent="0.2"/>
    <row r="57669" ht="12.75" hidden="1" customHeight="1" x14ac:dyDescent="0.2"/>
    <row r="57670" ht="12.75" hidden="1" customHeight="1" x14ac:dyDescent="0.2"/>
    <row r="57671" ht="12.75" hidden="1" customHeight="1" x14ac:dyDescent="0.2"/>
    <row r="57672" ht="12.75" hidden="1" customHeight="1" x14ac:dyDescent="0.2"/>
    <row r="57673" ht="12.75" hidden="1" customHeight="1" x14ac:dyDescent="0.2"/>
    <row r="57674" ht="12.75" hidden="1" customHeight="1" x14ac:dyDescent="0.2"/>
    <row r="57675" ht="12.75" hidden="1" customHeight="1" x14ac:dyDescent="0.2"/>
    <row r="57676" ht="12.75" hidden="1" customHeight="1" x14ac:dyDescent="0.2"/>
    <row r="57677" ht="12.75" hidden="1" customHeight="1" x14ac:dyDescent="0.2"/>
    <row r="57678" ht="12.75" hidden="1" customHeight="1" x14ac:dyDescent="0.2"/>
    <row r="57679" ht="12.75" hidden="1" customHeight="1" x14ac:dyDescent="0.2"/>
    <row r="57680" ht="12.75" hidden="1" customHeight="1" x14ac:dyDescent="0.2"/>
    <row r="57681" ht="12.75" hidden="1" customHeight="1" x14ac:dyDescent="0.2"/>
    <row r="57682" ht="12.75" hidden="1" customHeight="1" x14ac:dyDescent="0.2"/>
    <row r="57683" ht="12.75" hidden="1" customHeight="1" x14ac:dyDescent="0.2"/>
    <row r="57684" ht="12.75" hidden="1" customHeight="1" x14ac:dyDescent="0.2"/>
    <row r="57685" ht="12.75" hidden="1" customHeight="1" x14ac:dyDescent="0.2"/>
    <row r="57686" ht="12.75" hidden="1" customHeight="1" x14ac:dyDescent="0.2"/>
    <row r="57687" ht="12.75" hidden="1" customHeight="1" x14ac:dyDescent="0.2"/>
    <row r="57688" ht="12.75" hidden="1" customHeight="1" x14ac:dyDescent="0.2"/>
    <row r="57689" ht="12.75" hidden="1" customHeight="1" x14ac:dyDescent="0.2"/>
    <row r="57690" ht="12.75" hidden="1" customHeight="1" x14ac:dyDescent="0.2"/>
    <row r="57691" ht="12.75" hidden="1" customHeight="1" x14ac:dyDescent="0.2"/>
    <row r="57692" ht="12.75" hidden="1" customHeight="1" x14ac:dyDescent="0.2"/>
    <row r="57693" ht="12.75" hidden="1" customHeight="1" x14ac:dyDescent="0.2"/>
    <row r="57694" ht="12.75" hidden="1" customHeight="1" x14ac:dyDescent="0.2"/>
    <row r="57695" ht="12.75" hidden="1" customHeight="1" x14ac:dyDescent="0.2"/>
    <row r="57696" ht="12.75" hidden="1" customHeight="1" x14ac:dyDescent="0.2"/>
    <row r="57697" ht="12.75" hidden="1" customHeight="1" x14ac:dyDescent="0.2"/>
    <row r="57698" ht="12.75" hidden="1" customHeight="1" x14ac:dyDescent="0.2"/>
    <row r="57699" ht="12.75" hidden="1" customHeight="1" x14ac:dyDescent="0.2"/>
    <row r="57700" ht="12.75" hidden="1" customHeight="1" x14ac:dyDescent="0.2"/>
    <row r="57701" ht="12.75" hidden="1" customHeight="1" x14ac:dyDescent="0.2"/>
    <row r="57702" ht="12.75" hidden="1" customHeight="1" x14ac:dyDescent="0.2"/>
    <row r="57703" ht="12.75" hidden="1" customHeight="1" x14ac:dyDescent="0.2"/>
    <row r="57704" ht="12.75" hidden="1" customHeight="1" x14ac:dyDescent="0.2"/>
    <row r="57705" ht="12.75" hidden="1" customHeight="1" x14ac:dyDescent="0.2"/>
    <row r="57706" ht="12.75" hidden="1" customHeight="1" x14ac:dyDescent="0.2"/>
    <row r="57707" ht="12.75" hidden="1" customHeight="1" x14ac:dyDescent="0.2"/>
    <row r="57708" ht="12.75" hidden="1" customHeight="1" x14ac:dyDescent="0.2"/>
    <row r="57709" ht="12.75" hidden="1" customHeight="1" x14ac:dyDescent="0.2"/>
    <row r="57710" ht="12.75" hidden="1" customHeight="1" x14ac:dyDescent="0.2"/>
    <row r="57711" ht="12.75" hidden="1" customHeight="1" x14ac:dyDescent="0.2"/>
    <row r="57712" ht="12.75" hidden="1" customHeight="1" x14ac:dyDescent="0.2"/>
    <row r="57713" ht="12.75" hidden="1" customHeight="1" x14ac:dyDescent="0.2"/>
    <row r="57714" ht="12.75" hidden="1" customHeight="1" x14ac:dyDescent="0.2"/>
    <row r="57715" ht="12.75" hidden="1" customHeight="1" x14ac:dyDescent="0.2"/>
    <row r="57716" ht="12.75" hidden="1" customHeight="1" x14ac:dyDescent="0.2"/>
    <row r="57717" ht="12.75" hidden="1" customHeight="1" x14ac:dyDescent="0.2"/>
    <row r="57718" ht="12.75" hidden="1" customHeight="1" x14ac:dyDescent="0.2"/>
    <row r="57719" ht="12.75" hidden="1" customHeight="1" x14ac:dyDescent="0.2"/>
    <row r="57720" ht="12.75" hidden="1" customHeight="1" x14ac:dyDescent="0.2"/>
    <row r="57721" ht="12.75" hidden="1" customHeight="1" x14ac:dyDescent="0.2"/>
    <row r="57722" ht="12.75" hidden="1" customHeight="1" x14ac:dyDescent="0.2"/>
    <row r="57723" ht="12.75" hidden="1" customHeight="1" x14ac:dyDescent="0.2"/>
    <row r="57724" ht="12.75" hidden="1" customHeight="1" x14ac:dyDescent="0.2"/>
    <row r="57725" ht="12.75" hidden="1" customHeight="1" x14ac:dyDescent="0.2"/>
    <row r="57726" ht="12.75" hidden="1" customHeight="1" x14ac:dyDescent="0.2"/>
    <row r="57727" ht="12.75" hidden="1" customHeight="1" x14ac:dyDescent="0.2"/>
    <row r="57728" ht="12.75" hidden="1" customHeight="1" x14ac:dyDescent="0.2"/>
    <row r="57729" ht="12.75" hidden="1" customHeight="1" x14ac:dyDescent="0.2"/>
    <row r="57730" ht="12.75" hidden="1" customHeight="1" x14ac:dyDescent="0.2"/>
    <row r="57731" ht="12.75" hidden="1" customHeight="1" x14ac:dyDescent="0.2"/>
    <row r="57732" ht="12.75" hidden="1" customHeight="1" x14ac:dyDescent="0.2"/>
    <row r="57733" ht="12.75" hidden="1" customHeight="1" x14ac:dyDescent="0.2"/>
    <row r="57734" ht="12.75" hidden="1" customHeight="1" x14ac:dyDescent="0.2"/>
    <row r="57735" ht="12.75" hidden="1" customHeight="1" x14ac:dyDescent="0.2"/>
    <row r="57736" ht="12.75" hidden="1" customHeight="1" x14ac:dyDescent="0.2"/>
    <row r="57737" ht="12.75" hidden="1" customHeight="1" x14ac:dyDescent="0.2"/>
    <row r="57738" ht="12.75" hidden="1" customHeight="1" x14ac:dyDescent="0.2"/>
    <row r="57739" ht="12.75" hidden="1" customHeight="1" x14ac:dyDescent="0.2"/>
    <row r="57740" ht="12.75" hidden="1" customHeight="1" x14ac:dyDescent="0.2"/>
    <row r="57741" ht="12.75" hidden="1" customHeight="1" x14ac:dyDescent="0.2"/>
    <row r="57742" ht="12.75" hidden="1" customHeight="1" x14ac:dyDescent="0.2"/>
    <row r="57743" ht="12.75" hidden="1" customHeight="1" x14ac:dyDescent="0.2"/>
    <row r="57744" ht="12.75" hidden="1" customHeight="1" x14ac:dyDescent="0.2"/>
    <row r="57745" ht="12.75" hidden="1" customHeight="1" x14ac:dyDescent="0.2"/>
    <row r="57746" ht="12.75" hidden="1" customHeight="1" x14ac:dyDescent="0.2"/>
    <row r="57747" ht="12.75" hidden="1" customHeight="1" x14ac:dyDescent="0.2"/>
    <row r="57748" ht="12.75" hidden="1" customHeight="1" x14ac:dyDescent="0.2"/>
    <row r="57749" ht="12.75" hidden="1" customHeight="1" x14ac:dyDescent="0.2"/>
    <row r="57750" ht="12.75" hidden="1" customHeight="1" x14ac:dyDescent="0.2"/>
    <row r="57751" ht="12.75" hidden="1" customHeight="1" x14ac:dyDescent="0.2"/>
    <row r="57752" ht="12.75" hidden="1" customHeight="1" x14ac:dyDescent="0.2"/>
    <row r="57753" ht="12.75" hidden="1" customHeight="1" x14ac:dyDescent="0.2"/>
    <row r="57754" ht="12.75" hidden="1" customHeight="1" x14ac:dyDescent="0.2"/>
    <row r="57755" ht="12.75" hidden="1" customHeight="1" x14ac:dyDescent="0.2"/>
    <row r="57756" ht="12.75" hidden="1" customHeight="1" x14ac:dyDescent="0.2"/>
    <row r="57757" ht="12.75" hidden="1" customHeight="1" x14ac:dyDescent="0.2"/>
    <row r="57758" ht="12.75" hidden="1" customHeight="1" x14ac:dyDescent="0.2"/>
    <row r="57759" ht="12.75" hidden="1" customHeight="1" x14ac:dyDescent="0.2"/>
    <row r="57760" ht="12.75" hidden="1" customHeight="1" x14ac:dyDescent="0.2"/>
    <row r="57761" ht="12.75" hidden="1" customHeight="1" x14ac:dyDescent="0.2"/>
    <row r="57762" ht="12.75" hidden="1" customHeight="1" x14ac:dyDescent="0.2"/>
    <row r="57763" ht="12.75" hidden="1" customHeight="1" x14ac:dyDescent="0.2"/>
    <row r="57764" ht="12.75" hidden="1" customHeight="1" x14ac:dyDescent="0.2"/>
    <row r="57765" ht="12.75" hidden="1" customHeight="1" x14ac:dyDescent="0.2"/>
    <row r="57766" ht="12.75" hidden="1" customHeight="1" x14ac:dyDescent="0.2"/>
    <row r="57767" ht="12.75" hidden="1" customHeight="1" x14ac:dyDescent="0.2"/>
    <row r="57768" ht="12.75" hidden="1" customHeight="1" x14ac:dyDescent="0.2"/>
    <row r="57769" ht="12.75" hidden="1" customHeight="1" x14ac:dyDescent="0.2"/>
    <row r="57770" ht="12.75" hidden="1" customHeight="1" x14ac:dyDescent="0.2"/>
    <row r="57771" ht="12.75" hidden="1" customHeight="1" x14ac:dyDescent="0.2"/>
    <row r="57772" ht="12.75" hidden="1" customHeight="1" x14ac:dyDescent="0.2"/>
    <row r="57773" ht="12.75" hidden="1" customHeight="1" x14ac:dyDescent="0.2"/>
    <row r="57774" ht="12.75" hidden="1" customHeight="1" x14ac:dyDescent="0.2"/>
    <row r="57775" ht="12.75" hidden="1" customHeight="1" x14ac:dyDescent="0.2"/>
    <row r="57776" ht="12.75" hidden="1" customHeight="1" x14ac:dyDescent="0.2"/>
    <row r="57777" ht="12.75" hidden="1" customHeight="1" x14ac:dyDescent="0.2"/>
    <row r="57778" ht="12.75" hidden="1" customHeight="1" x14ac:dyDescent="0.2"/>
    <row r="57779" ht="12.75" hidden="1" customHeight="1" x14ac:dyDescent="0.2"/>
    <row r="57780" ht="12.75" hidden="1" customHeight="1" x14ac:dyDescent="0.2"/>
    <row r="57781" ht="12.75" hidden="1" customHeight="1" x14ac:dyDescent="0.2"/>
    <row r="57782" ht="12.75" hidden="1" customHeight="1" x14ac:dyDescent="0.2"/>
    <row r="57783" ht="12.75" hidden="1" customHeight="1" x14ac:dyDescent="0.2"/>
    <row r="57784" ht="12.75" hidden="1" customHeight="1" x14ac:dyDescent="0.2"/>
    <row r="57785" ht="12.75" hidden="1" customHeight="1" x14ac:dyDescent="0.2"/>
    <row r="57786" ht="12.75" hidden="1" customHeight="1" x14ac:dyDescent="0.2"/>
    <row r="57787" ht="12.75" hidden="1" customHeight="1" x14ac:dyDescent="0.2"/>
    <row r="57788" ht="12.75" hidden="1" customHeight="1" x14ac:dyDescent="0.2"/>
    <row r="57789" ht="12.75" hidden="1" customHeight="1" x14ac:dyDescent="0.2"/>
    <row r="57790" ht="12.75" hidden="1" customHeight="1" x14ac:dyDescent="0.2"/>
    <row r="57791" ht="12.75" hidden="1" customHeight="1" x14ac:dyDescent="0.2"/>
    <row r="57792" ht="12.75" hidden="1" customHeight="1" x14ac:dyDescent="0.2"/>
    <row r="57793" ht="12.75" hidden="1" customHeight="1" x14ac:dyDescent="0.2"/>
    <row r="57794" ht="12.75" hidden="1" customHeight="1" x14ac:dyDescent="0.2"/>
    <row r="57795" ht="12.75" hidden="1" customHeight="1" x14ac:dyDescent="0.2"/>
    <row r="57796" ht="12.75" hidden="1" customHeight="1" x14ac:dyDescent="0.2"/>
    <row r="57797" ht="12.75" hidden="1" customHeight="1" x14ac:dyDescent="0.2"/>
    <row r="57798" ht="12.75" hidden="1" customHeight="1" x14ac:dyDescent="0.2"/>
    <row r="57799" ht="12.75" hidden="1" customHeight="1" x14ac:dyDescent="0.2"/>
    <row r="57800" ht="12.75" hidden="1" customHeight="1" x14ac:dyDescent="0.2"/>
    <row r="57801" ht="12.75" hidden="1" customHeight="1" x14ac:dyDescent="0.2"/>
    <row r="57802" ht="12.75" hidden="1" customHeight="1" x14ac:dyDescent="0.2"/>
    <row r="57803" ht="12.75" hidden="1" customHeight="1" x14ac:dyDescent="0.2"/>
    <row r="57804" ht="12.75" hidden="1" customHeight="1" x14ac:dyDescent="0.2"/>
    <row r="57805" ht="12.75" hidden="1" customHeight="1" x14ac:dyDescent="0.2"/>
    <row r="57806" ht="12.75" hidden="1" customHeight="1" x14ac:dyDescent="0.2"/>
    <row r="57807" ht="12.75" hidden="1" customHeight="1" x14ac:dyDescent="0.2"/>
    <row r="57808" ht="12.75" hidden="1" customHeight="1" x14ac:dyDescent="0.2"/>
    <row r="57809" ht="12.75" hidden="1" customHeight="1" x14ac:dyDescent="0.2"/>
    <row r="57810" ht="12.75" hidden="1" customHeight="1" x14ac:dyDescent="0.2"/>
    <row r="57811" ht="12.75" hidden="1" customHeight="1" x14ac:dyDescent="0.2"/>
    <row r="57812" ht="12.75" hidden="1" customHeight="1" x14ac:dyDescent="0.2"/>
    <row r="57813" ht="12.75" hidden="1" customHeight="1" x14ac:dyDescent="0.2"/>
    <row r="57814" ht="12.75" hidden="1" customHeight="1" x14ac:dyDescent="0.2"/>
    <row r="57815" ht="12.75" hidden="1" customHeight="1" x14ac:dyDescent="0.2"/>
    <row r="57816" ht="12.75" hidden="1" customHeight="1" x14ac:dyDescent="0.2"/>
    <row r="57817" ht="12.75" hidden="1" customHeight="1" x14ac:dyDescent="0.2"/>
    <row r="57818" ht="12.75" hidden="1" customHeight="1" x14ac:dyDescent="0.2"/>
    <row r="57819" ht="12.75" hidden="1" customHeight="1" x14ac:dyDescent="0.2"/>
    <row r="57820" ht="12.75" hidden="1" customHeight="1" x14ac:dyDescent="0.2"/>
    <row r="57821" ht="12.75" hidden="1" customHeight="1" x14ac:dyDescent="0.2"/>
    <row r="57822" ht="12.75" hidden="1" customHeight="1" x14ac:dyDescent="0.2"/>
    <row r="57823" ht="12.75" hidden="1" customHeight="1" x14ac:dyDescent="0.2"/>
    <row r="57824" ht="12.75" hidden="1" customHeight="1" x14ac:dyDescent="0.2"/>
    <row r="57825" ht="12.75" hidden="1" customHeight="1" x14ac:dyDescent="0.2"/>
    <row r="57826" ht="12.75" hidden="1" customHeight="1" x14ac:dyDescent="0.2"/>
    <row r="57827" ht="12.75" hidden="1" customHeight="1" x14ac:dyDescent="0.2"/>
    <row r="57828" ht="12.75" hidden="1" customHeight="1" x14ac:dyDescent="0.2"/>
    <row r="57829" ht="12.75" hidden="1" customHeight="1" x14ac:dyDescent="0.2"/>
    <row r="57830" ht="12.75" hidden="1" customHeight="1" x14ac:dyDescent="0.2"/>
    <row r="57831" ht="12.75" hidden="1" customHeight="1" x14ac:dyDescent="0.2"/>
    <row r="57832" ht="12.75" hidden="1" customHeight="1" x14ac:dyDescent="0.2"/>
    <row r="57833" ht="12.75" hidden="1" customHeight="1" x14ac:dyDescent="0.2"/>
    <row r="57834" ht="12.75" hidden="1" customHeight="1" x14ac:dyDescent="0.2"/>
    <row r="57835" ht="12.75" hidden="1" customHeight="1" x14ac:dyDescent="0.2"/>
    <row r="57836" ht="12.75" hidden="1" customHeight="1" x14ac:dyDescent="0.2"/>
    <row r="57837" ht="12.75" hidden="1" customHeight="1" x14ac:dyDescent="0.2"/>
    <row r="57838" ht="12.75" hidden="1" customHeight="1" x14ac:dyDescent="0.2"/>
    <row r="57839" ht="12.75" hidden="1" customHeight="1" x14ac:dyDescent="0.2"/>
    <row r="57840" ht="12.75" hidden="1" customHeight="1" x14ac:dyDescent="0.2"/>
    <row r="57841" ht="12.75" hidden="1" customHeight="1" x14ac:dyDescent="0.2"/>
    <row r="57842" ht="12.75" hidden="1" customHeight="1" x14ac:dyDescent="0.2"/>
    <row r="57843" ht="12.75" hidden="1" customHeight="1" x14ac:dyDescent="0.2"/>
    <row r="57844" ht="12.75" hidden="1" customHeight="1" x14ac:dyDescent="0.2"/>
    <row r="57845" ht="12.75" hidden="1" customHeight="1" x14ac:dyDescent="0.2"/>
    <row r="57846" ht="12.75" hidden="1" customHeight="1" x14ac:dyDescent="0.2"/>
    <row r="57847" ht="12.75" hidden="1" customHeight="1" x14ac:dyDescent="0.2"/>
    <row r="57848" ht="12.75" hidden="1" customHeight="1" x14ac:dyDescent="0.2"/>
    <row r="57849" ht="12.75" hidden="1" customHeight="1" x14ac:dyDescent="0.2"/>
    <row r="57850" ht="12.75" hidden="1" customHeight="1" x14ac:dyDescent="0.2"/>
    <row r="57851" ht="12.75" hidden="1" customHeight="1" x14ac:dyDescent="0.2"/>
    <row r="57852" ht="12.75" hidden="1" customHeight="1" x14ac:dyDescent="0.2"/>
    <row r="57853" ht="12.75" hidden="1" customHeight="1" x14ac:dyDescent="0.2"/>
    <row r="57854" ht="12.75" hidden="1" customHeight="1" x14ac:dyDescent="0.2"/>
    <row r="57855" ht="12.75" hidden="1" customHeight="1" x14ac:dyDescent="0.2"/>
    <row r="57856" ht="12.75" hidden="1" customHeight="1" x14ac:dyDescent="0.2"/>
    <row r="57857" ht="12.75" hidden="1" customHeight="1" x14ac:dyDescent="0.2"/>
    <row r="57858" ht="12.75" hidden="1" customHeight="1" x14ac:dyDescent="0.2"/>
    <row r="57859" ht="12.75" hidden="1" customHeight="1" x14ac:dyDescent="0.2"/>
    <row r="57860" ht="12.75" hidden="1" customHeight="1" x14ac:dyDescent="0.2"/>
    <row r="57861" ht="12.75" hidden="1" customHeight="1" x14ac:dyDescent="0.2"/>
    <row r="57862" ht="12.75" hidden="1" customHeight="1" x14ac:dyDescent="0.2"/>
    <row r="57863" ht="12.75" hidden="1" customHeight="1" x14ac:dyDescent="0.2"/>
    <row r="57864" ht="12.75" hidden="1" customHeight="1" x14ac:dyDescent="0.2"/>
    <row r="57865" ht="12.75" hidden="1" customHeight="1" x14ac:dyDescent="0.2"/>
    <row r="57866" ht="12.75" hidden="1" customHeight="1" x14ac:dyDescent="0.2"/>
    <row r="57867" ht="12.75" hidden="1" customHeight="1" x14ac:dyDescent="0.2"/>
    <row r="57868" ht="12.75" hidden="1" customHeight="1" x14ac:dyDescent="0.2"/>
    <row r="57869" ht="12.75" hidden="1" customHeight="1" x14ac:dyDescent="0.2"/>
    <row r="57870" ht="12.75" hidden="1" customHeight="1" x14ac:dyDescent="0.2"/>
    <row r="57871" ht="12.75" hidden="1" customHeight="1" x14ac:dyDescent="0.2"/>
    <row r="57872" ht="12.75" hidden="1" customHeight="1" x14ac:dyDescent="0.2"/>
    <row r="57873" ht="12.75" hidden="1" customHeight="1" x14ac:dyDescent="0.2"/>
    <row r="57874" ht="12.75" hidden="1" customHeight="1" x14ac:dyDescent="0.2"/>
    <row r="57875" ht="12.75" hidden="1" customHeight="1" x14ac:dyDescent="0.2"/>
    <row r="57876" ht="12.75" hidden="1" customHeight="1" x14ac:dyDescent="0.2"/>
    <row r="57877" ht="12.75" hidden="1" customHeight="1" x14ac:dyDescent="0.2"/>
    <row r="57878" ht="12.75" hidden="1" customHeight="1" x14ac:dyDescent="0.2"/>
    <row r="57879" ht="12.75" hidden="1" customHeight="1" x14ac:dyDescent="0.2"/>
    <row r="57880" ht="12.75" hidden="1" customHeight="1" x14ac:dyDescent="0.2"/>
    <row r="57881" ht="12.75" hidden="1" customHeight="1" x14ac:dyDescent="0.2"/>
    <row r="57882" ht="12.75" hidden="1" customHeight="1" x14ac:dyDescent="0.2"/>
    <row r="57883" ht="12.75" hidden="1" customHeight="1" x14ac:dyDescent="0.2"/>
    <row r="57884" ht="12.75" hidden="1" customHeight="1" x14ac:dyDescent="0.2"/>
    <row r="57885" ht="12.75" hidden="1" customHeight="1" x14ac:dyDescent="0.2"/>
    <row r="57886" ht="12.75" hidden="1" customHeight="1" x14ac:dyDescent="0.2"/>
    <row r="57887" ht="12.75" hidden="1" customHeight="1" x14ac:dyDescent="0.2"/>
    <row r="57888" ht="12.75" hidden="1" customHeight="1" x14ac:dyDescent="0.2"/>
    <row r="57889" ht="12.75" hidden="1" customHeight="1" x14ac:dyDescent="0.2"/>
    <row r="57890" ht="12.75" hidden="1" customHeight="1" x14ac:dyDescent="0.2"/>
    <row r="57891" ht="12.75" hidden="1" customHeight="1" x14ac:dyDescent="0.2"/>
    <row r="57892" ht="12.75" hidden="1" customHeight="1" x14ac:dyDescent="0.2"/>
    <row r="57893" ht="12.75" hidden="1" customHeight="1" x14ac:dyDescent="0.2"/>
    <row r="57894" ht="12.75" hidden="1" customHeight="1" x14ac:dyDescent="0.2"/>
    <row r="57895" ht="12.75" hidden="1" customHeight="1" x14ac:dyDescent="0.2"/>
    <row r="57896" ht="12.75" hidden="1" customHeight="1" x14ac:dyDescent="0.2"/>
    <row r="57897" ht="12.75" hidden="1" customHeight="1" x14ac:dyDescent="0.2"/>
    <row r="57898" ht="12.75" hidden="1" customHeight="1" x14ac:dyDescent="0.2"/>
    <row r="57899" ht="12.75" hidden="1" customHeight="1" x14ac:dyDescent="0.2"/>
    <row r="57900" ht="12.75" hidden="1" customHeight="1" x14ac:dyDescent="0.2"/>
    <row r="57901" ht="12.75" hidden="1" customHeight="1" x14ac:dyDescent="0.2"/>
    <row r="57902" ht="12.75" hidden="1" customHeight="1" x14ac:dyDescent="0.2"/>
    <row r="57903" ht="12.75" hidden="1" customHeight="1" x14ac:dyDescent="0.2"/>
    <row r="57904" ht="12.75" hidden="1" customHeight="1" x14ac:dyDescent="0.2"/>
    <row r="57905" ht="12.75" hidden="1" customHeight="1" x14ac:dyDescent="0.2"/>
    <row r="57906" ht="12.75" hidden="1" customHeight="1" x14ac:dyDescent="0.2"/>
    <row r="57907" ht="12.75" hidden="1" customHeight="1" x14ac:dyDescent="0.2"/>
    <row r="57908" ht="12.75" hidden="1" customHeight="1" x14ac:dyDescent="0.2"/>
    <row r="57909" ht="12.75" hidden="1" customHeight="1" x14ac:dyDescent="0.2"/>
    <row r="57910" ht="12.75" hidden="1" customHeight="1" x14ac:dyDescent="0.2"/>
    <row r="57911" ht="12.75" hidden="1" customHeight="1" x14ac:dyDescent="0.2"/>
    <row r="57912" ht="12.75" hidden="1" customHeight="1" x14ac:dyDescent="0.2"/>
    <row r="57913" ht="12.75" hidden="1" customHeight="1" x14ac:dyDescent="0.2"/>
    <row r="57914" ht="12.75" hidden="1" customHeight="1" x14ac:dyDescent="0.2"/>
    <row r="57915" ht="12.75" hidden="1" customHeight="1" x14ac:dyDescent="0.2"/>
    <row r="57916" ht="12.75" hidden="1" customHeight="1" x14ac:dyDescent="0.2"/>
    <row r="57917" ht="12.75" hidden="1" customHeight="1" x14ac:dyDescent="0.2"/>
    <row r="57918" ht="12.75" hidden="1" customHeight="1" x14ac:dyDescent="0.2"/>
    <row r="57919" ht="12.75" hidden="1" customHeight="1" x14ac:dyDescent="0.2"/>
    <row r="57920" ht="12.75" hidden="1" customHeight="1" x14ac:dyDescent="0.2"/>
    <row r="57921" ht="12.75" hidden="1" customHeight="1" x14ac:dyDescent="0.2"/>
    <row r="57922" ht="12.75" hidden="1" customHeight="1" x14ac:dyDescent="0.2"/>
    <row r="57923" ht="12.75" hidden="1" customHeight="1" x14ac:dyDescent="0.2"/>
    <row r="57924" ht="12.75" hidden="1" customHeight="1" x14ac:dyDescent="0.2"/>
    <row r="57925" ht="12.75" hidden="1" customHeight="1" x14ac:dyDescent="0.2"/>
    <row r="57926" ht="12.75" hidden="1" customHeight="1" x14ac:dyDescent="0.2"/>
    <row r="57927" ht="12.75" hidden="1" customHeight="1" x14ac:dyDescent="0.2"/>
    <row r="57928" ht="12.75" hidden="1" customHeight="1" x14ac:dyDescent="0.2"/>
    <row r="57929" ht="12.75" hidden="1" customHeight="1" x14ac:dyDescent="0.2"/>
    <row r="57930" ht="12.75" hidden="1" customHeight="1" x14ac:dyDescent="0.2"/>
    <row r="57931" ht="12.75" hidden="1" customHeight="1" x14ac:dyDescent="0.2"/>
    <row r="57932" ht="12.75" hidden="1" customHeight="1" x14ac:dyDescent="0.2"/>
    <row r="57933" ht="12.75" hidden="1" customHeight="1" x14ac:dyDescent="0.2"/>
    <row r="57934" ht="12.75" hidden="1" customHeight="1" x14ac:dyDescent="0.2"/>
    <row r="57935" ht="12.75" hidden="1" customHeight="1" x14ac:dyDescent="0.2"/>
    <row r="57936" ht="12.75" hidden="1" customHeight="1" x14ac:dyDescent="0.2"/>
    <row r="57937" ht="12.75" hidden="1" customHeight="1" x14ac:dyDescent="0.2"/>
    <row r="57938" ht="12.75" hidden="1" customHeight="1" x14ac:dyDescent="0.2"/>
    <row r="57939" ht="12.75" hidden="1" customHeight="1" x14ac:dyDescent="0.2"/>
    <row r="57940" ht="12.75" hidden="1" customHeight="1" x14ac:dyDescent="0.2"/>
    <row r="57941" ht="12.75" hidden="1" customHeight="1" x14ac:dyDescent="0.2"/>
    <row r="57942" ht="12.75" hidden="1" customHeight="1" x14ac:dyDescent="0.2"/>
    <row r="57943" ht="12.75" hidden="1" customHeight="1" x14ac:dyDescent="0.2"/>
    <row r="57944" ht="12.75" hidden="1" customHeight="1" x14ac:dyDescent="0.2"/>
    <row r="57945" ht="12.75" hidden="1" customHeight="1" x14ac:dyDescent="0.2"/>
    <row r="57946" ht="12.75" hidden="1" customHeight="1" x14ac:dyDescent="0.2"/>
    <row r="57947" ht="12.75" hidden="1" customHeight="1" x14ac:dyDescent="0.2"/>
    <row r="57948" ht="12.75" hidden="1" customHeight="1" x14ac:dyDescent="0.2"/>
    <row r="57949" ht="12.75" hidden="1" customHeight="1" x14ac:dyDescent="0.2"/>
    <row r="57950" ht="12.75" hidden="1" customHeight="1" x14ac:dyDescent="0.2"/>
    <row r="57951" ht="12.75" hidden="1" customHeight="1" x14ac:dyDescent="0.2"/>
    <row r="57952" ht="12.75" hidden="1" customHeight="1" x14ac:dyDescent="0.2"/>
    <row r="57953" ht="12.75" hidden="1" customHeight="1" x14ac:dyDescent="0.2"/>
    <row r="57954" ht="12.75" hidden="1" customHeight="1" x14ac:dyDescent="0.2"/>
    <row r="57955" ht="12.75" hidden="1" customHeight="1" x14ac:dyDescent="0.2"/>
    <row r="57956" ht="12.75" hidden="1" customHeight="1" x14ac:dyDescent="0.2"/>
    <row r="57957" ht="12.75" hidden="1" customHeight="1" x14ac:dyDescent="0.2"/>
    <row r="57958" ht="12.75" hidden="1" customHeight="1" x14ac:dyDescent="0.2"/>
    <row r="57959" ht="12.75" hidden="1" customHeight="1" x14ac:dyDescent="0.2"/>
    <row r="57960" ht="12.75" hidden="1" customHeight="1" x14ac:dyDescent="0.2"/>
    <row r="57961" ht="12.75" hidden="1" customHeight="1" x14ac:dyDescent="0.2"/>
    <row r="57962" ht="12.75" hidden="1" customHeight="1" x14ac:dyDescent="0.2"/>
    <row r="57963" ht="12.75" hidden="1" customHeight="1" x14ac:dyDescent="0.2"/>
    <row r="57964" ht="12.75" hidden="1" customHeight="1" x14ac:dyDescent="0.2"/>
    <row r="57965" ht="12.75" hidden="1" customHeight="1" x14ac:dyDescent="0.2"/>
    <row r="57966" ht="12.75" hidden="1" customHeight="1" x14ac:dyDescent="0.2"/>
    <row r="57967" ht="12.75" hidden="1" customHeight="1" x14ac:dyDescent="0.2"/>
    <row r="57968" ht="12.75" hidden="1" customHeight="1" x14ac:dyDescent="0.2"/>
    <row r="57969" ht="12.75" hidden="1" customHeight="1" x14ac:dyDescent="0.2"/>
    <row r="57970" ht="12.75" hidden="1" customHeight="1" x14ac:dyDescent="0.2"/>
    <row r="57971" ht="12.75" hidden="1" customHeight="1" x14ac:dyDescent="0.2"/>
    <row r="57972" ht="12.75" hidden="1" customHeight="1" x14ac:dyDescent="0.2"/>
    <row r="57973" ht="12.75" hidden="1" customHeight="1" x14ac:dyDescent="0.2"/>
    <row r="57974" ht="12.75" hidden="1" customHeight="1" x14ac:dyDescent="0.2"/>
    <row r="57975" ht="12.75" hidden="1" customHeight="1" x14ac:dyDescent="0.2"/>
    <row r="57976" ht="12.75" hidden="1" customHeight="1" x14ac:dyDescent="0.2"/>
    <row r="57977" ht="12.75" hidden="1" customHeight="1" x14ac:dyDescent="0.2"/>
    <row r="57978" ht="12.75" hidden="1" customHeight="1" x14ac:dyDescent="0.2"/>
    <row r="57979" ht="12.75" hidden="1" customHeight="1" x14ac:dyDescent="0.2"/>
    <row r="57980" ht="12.75" hidden="1" customHeight="1" x14ac:dyDescent="0.2"/>
    <row r="57981" ht="12.75" hidden="1" customHeight="1" x14ac:dyDescent="0.2"/>
    <row r="57982" ht="12.75" hidden="1" customHeight="1" x14ac:dyDescent="0.2"/>
    <row r="57983" ht="12.75" hidden="1" customHeight="1" x14ac:dyDescent="0.2"/>
    <row r="57984" ht="12.75" hidden="1" customHeight="1" x14ac:dyDescent="0.2"/>
    <row r="57985" ht="12.75" hidden="1" customHeight="1" x14ac:dyDescent="0.2"/>
    <row r="57986" ht="12.75" hidden="1" customHeight="1" x14ac:dyDescent="0.2"/>
    <row r="57987" ht="12.75" hidden="1" customHeight="1" x14ac:dyDescent="0.2"/>
    <row r="57988" ht="12.75" hidden="1" customHeight="1" x14ac:dyDescent="0.2"/>
    <row r="57989" ht="12.75" hidden="1" customHeight="1" x14ac:dyDescent="0.2"/>
    <row r="57990" ht="12.75" hidden="1" customHeight="1" x14ac:dyDescent="0.2"/>
    <row r="57991" ht="12.75" hidden="1" customHeight="1" x14ac:dyDescent="0.2"/>
    <row r="57992" ht="12.75" hidden="1" customHeight="1" x14ac:dyDescent="0.2"/>
    <row r="57993" ht="12.75" hidden="1" customHeight="1" x14ac:dyDescent="0.2"/>
    <row r="57994" ht="12.75" hidden="1" customHeight="1" x14ac:dyDescent="0.2"/>
    <row r="57995" ht="12.75" hidden="1" customHeight="1" x14ac:dyDescent="0.2"/>
    <row r="57996" ht="12.75" hidden="1" customHeight="1" x14ac:dyDescent="0.2"/>
    <row r="57997" ht="12.75" hidden="1" customHeight="1" x14ac:dyDescent="0.2"/>
    <row r="57998" ht="12.75" hidden="1" customHeight="1" x14ac:dyDescent="0.2"/>
    <row r="57999" ht="12.75" hidden="1" customHeight="1" x14ac:dyDescent="0.2"/>
    <row r="58000" ht="12.75" hidden="1" customHeight="1" x14ac:dyDescent="0.2"/>
    <row r="58001" ht="12.75" hidden="1" customHeight="1" x14ac:dyDescent="0.2"/>
    <row r="58002" ht="12.75" hidden="1" customHeight="1" x14ac:dyDescent="0.2"/>
    <row r="58003" ht="12.75" hidden="1" customHeight="1" x14ac:dyDescent="0.2"/>
    <row r="58004" ht="12.75" hidden="1" customHeight="1" x14ac:dyDescent="0.2"/>
    <row r="58005" ht="12.75" hidden="1" customHeight="1" x14ac:dyDescent="0.2"/>
    <row r="58006" ht="12.75" hidden="1" customHeight="1" x14ac:dyDescent="0.2"/>
    <row r="58007" ht="12.75" hidden="1" customHeight="1" x14ac:dyDescent="0.2"/>
    <row r="58008" ht="12.75" hidden="1" customHeight="1" x14ac:dyDescent="0.2"/>
    <row r="58009" ht="12.75" hidden="1" customHeight="1" x14ac:dyDescent="0.2"/>
    <row r="58010" ht="12.75" hidden="1" customHeight="1" x14ac:dyDescent="0.2"/>
    <row r="58011" ht="12.75" hidden="1" customHeight="1" x14ac:dyDescent="0.2"/>
    <row r="58012" ht="12.75" hidden="1" customHeight="1" x14ac:dyDescent="0.2"/>
    <row r="58013" ht="12.75" hidden="1" customHeight="1" x14ac:dyDescent="0.2"/>
    <row r="58014" ht="12.75" hidden="1" customHeight="1" x14ac:dyDescent="0.2"/>
    <row r="58015" ht="12.75" hidden="1" customHeight="1" x14ac:dyDescent="0.2"/>
    <row r="58016" ht="12.75" hidden="1" customHeight="1" x14ac:dyDescent="0.2"/>
    <row r="58017" ht="12.75" hidden="1" customHeight="1" x14ac:dyDescent="0.2"/>
    <row r="58018" ht="12.75" hidden="1" customHeight="1" x14ac:dyDescent="0.2"/>
    <row r="58019" ht="12.75" hidden="1" customHeight="1" x14ac:dyDescent="0.2"/>
    <row r="58020" ht="12.75" hidden="1" customHeight="1" x14ac:dyDescent="0.2"/>
    <row r="58021" ht="12.75" hidden="1" customHeight="1" x14ac:dyDescent="0.2"/>
    <row r="58022" ht="12.75" hidden="1" customHeight="1" x14ac:dyDescent="0.2"/>
    <row r="58023" ht="12.75" hidden="1" customHeight="1" x14ac:dyDescent="0.2"/>
    <row r="58024" ht="12.75" hidden="1" customHeight="1" x14ac:dyDescent="0.2"/>
    <row r="58025" ht="12.75" hidden="1" customHeight="1" x14ac:dyDescent="0.2"/>
    <row r="58026" ht="12.75" hidden="1" customHeight="1" x14ac:dyDescent="0.2"/>
    <row r="58027" ht="12.75" hidden="1" customHeight="1" x14ac:dyDescent="0.2"/>
    <row r="58028" ht="12.75" hidden="1" customHeight="1" x14ac:dyDescent="0.2"/>
    <row r="58029" ht="12.75" hidden="1" customHeight="1" x14ac:dyDescent="0.2"/>
    <row r="58030" ht="12.75" hidden="1" customHeight="1" x14ac:dyDescent="0.2"/>
    <row r="58031" ht="12.75" hidden="1" customHeight="1" x14ac:dyDescent="0.2"/>
    <row r="58032" ht="12.75" hidden="1" customHeight="1" x14ac:dyDescent="0.2"/>
    <row r="58033" ht="12.75" hidden="1" customHeight="1" x14ac:dyDescent="0.2"/>
    <row r="58034" ht="12.75" hidden="1" customHeight="1" x14ac:dyDescent="0.2"/>
    <row r="58035" ht="12.75" hidden="1" customHeight="1" x14ac:dyDescent="0.2"/>
    <row r="58036" ht="12.75" hidden="1" customHeight="1" x14ac:dyDescent="0.2"/>
    <row r="58037" ht="12.75" hidden="1" customHeight="1" x14ac:dyDescent="0.2"/>
    <row r="58038" ht="12.75" hidden="1" customHeight="1" x14ac:dyDescent="0.2"/>
    <row r="58039" ht="12.75" hidden="1" customHeight="1" x14ac:dyDescent="0.2"/>
    <row r="58040" ht="12.75" hidden="1" customHeight="1" x14ac:dyDescent="0.2"/>
    <row r="58041" ht="12.75" hidden="1" customHeight="1" x14ac:dyDescent="0.2"/>
    <row r="58042" ht="12.75" hidden="1" customHeight="1" x14ac:dyDescent="0.2"/>
    <row r="58043" ht="12.75" hidden="1" customHeight="1" x14ac:dyDescent="0.2"/>
    <row r="58044" ht="12.75" hidden="1" customHeight="1" x14ac:dyDescent="0.2"/>
    <row r="58045" ht="12.75" hidden="1" customHeight="1" x14ac:dyDescent="0.2"/>
    <row r="58046" ht="12.75" hidden="1" customHeight="1" x14ac:dyDescent="0.2"/>
    <row r="58047" ht="12.75" hidden="1" customHeight="1" x14ac:dyDescent="0.2"/>
    <row r="58048" ht="12.75" hidden="1" customHeight="1" x14ac:dyDescent="0.2"/>
    <row r="58049" ht="12.75" hidden="1" customHeight="1" x14ac:dyDescent="0.2"/>
    <row r="58050" ht="12.75" hidden="1" customHeight="1" x14ac:dyDescent="0.2"/>
    <row r="58051" ht="12.75" hidden="1" customHeight="1" x14ac:dyDescent="0.2"/>
    <row r="58052" ht="12.75" hidden="1" customHeight="1" x14ac:dyDescent="0.2"/>
    <row r="58053" ht="12.75" hidden="1" customHeight="1" x14ac:dyDescent="0.2"/>
    <row r="58054" ht="12.75" hidden="1" customHeight="1" x14ac:dyDescent="0.2"/>
    <row r="58055" ht="12.75" hidden="1" customHeight="1" x14ac:dyDescent="0.2"/>
    <row r="58056" ht="12.75" hidden="1" customHeight="1" x14ac:dyDescent="0.2"/>
    <row r="58057" ht="12.75" hidden="1" customHeight="1" x14ac:dyDescent="0.2"/>
    <row r="58058" ht="12.75" hidden="1" customHeight="1" x14ac:dyDescent="0.2"/>
    <row r="58059" ht="12.75" hidden="1" customHeight="1" x14ac:dyDescent="0.2"/>
    <row r="58060" ht="12.75" hidden="1" customHeight="1" x14ac:dyDescent="0.2"/>
    <row r="58061" ht="12.75" hidden="1" customHeight="1" x14ac:dyDescent="0.2"/>
    <row r="58062" ht="12.75" hidden="1" customHeight="1" x14ac:dyDescent="0.2"/>
    <row r="58063" ht="12.75" hidden="1" customHeight="1" x14ac:dyDescent="0.2"/>
    <row r="58064" ht="12.75" hidden="1" customHeight="1" x14ac:dyDescent="0.2"/>
    <row r="58065" ht="12.75" hidden="1" customHeight="1" x14ac:dyDescent="0.2"/>
    <row r="58066" ht="12.75" hidden="1" customHeight="1" x14ac:dyDescent="0.2"/>
    <row r="58067" ht="12.75" hidden="1" customHeight="1" x14ac:dyDescent="0.2"/>
    <row r="58068" ht="12.75" hidden="1" customHeight="1" x14ac:dyDescent="0.2"/>
    <row r="58069" ht="12.75" hidden="1" customHeight="1" x14ac:dyDescent="0.2"/>
    <row r="58070" ht="12.75" hidden="1" customHeight="1" x14ac:dyDescent="0.2"/>
    <row r="58071" ht="12.75" hidden="1" customHeight="1" x14ac:dyDescent="0.2"/>
    <row r="58072" ht="12.75" hidden="1" customHeight="1" x14ac:dyDescent="0.2"/>
    <row r="58073" ht="12.75" hidden="1" customHeight="1" x14ac:dyDescent="0.2"/>
    <row r="58074" ht="12.75" hidden="1" customHeight="1" x14ac:dyDescent="0.2"/>
    <row r="58075" ht="12.75" hidden="1" customHeight="1" x14ac:dyDescent="0.2"/>
    <row r="58076" ht="12.75" hidden="1" customHeight="1" x14ac:dyDescent="0.2"/>
    <row r="58077" ht="12.75" hidden="1" customHeight="1" x14ac:dyDescent="0.2"/>
    <row r="58078" ht="12.75" hidden="1" customHeight="1" x14ac:dyDescent="0.2"/>
    <row r="58079" ht="12.75" hidden="1" customHeight="1" x14ac:dyDescent="0.2"/>
    <row r="58080" ht="12.75" hidden="1" customHeight="1" x14ac:dyDescent="0.2"/>
    <row r="58081" ht="12.75" hidden="1" customHeight="1" x14ac:dyDescent="0.2"/>
    <row r="58082" ht="12.75" hidden="1" customHeight="1" x14ac:dyDescent="0.2"/>
    <row r="58083" ht="12.75" hidden="1" customHeight="1" x14ac:dyDescent="0.2"/>
    <row r="58084" ht="12.75" hidden="1" customHeight="1" x14ac:dyDescent="0.2"/>
    <row r="58085" ht="12.75" hidden="1" customHeight="1" x14ac:dyDescent="0.2"/>
    <row r="58086" ht="12.75" hidden="1" customHeight="1" x14ac:dyDescent="0.2"/>
    <row r="58087" ht="12.75" hidden="1" customHeight="1" x14ac:dyDescent="0.2"/>
    <row r="58088" ht="12.75" hidden="1" customHeight="1" x14ac:dyDescent="0.2"/>
    <row r="58089" ht="12.75" hidden="1" customHeight="1" x14ac:dyDescent="0.2"/>
    <row r="58090" ht="12.75" hidden="1" customHeight="1" x14ac:dyDescent="0.2"/>
    <row r="58091" ht="12.75" hidden="1" customHeight="1" x14ac:dyDescent="0.2"/>
    <row r="58092" ht="12.75" hidden="1" customHeight="1" x14ac:dyDescent="0.2"/>
    <row r="58093" ht="12.75" hidden="1" customHeight="1" x14ac:dyDescent="0.2"/>
    <row r="58094" ht="12.75" hidden="1" customHeight="1" x14ac:dyDescent="0.2"/>
    <row r="58095" ht="12.75" hidden="1" customHeight="1" x14ac:dyDescent="0.2"/>
    <row r="58096" ht="12.75" hidden="1" customHeight="1" x14ac:dyDescent="0.2"/>
    <row r="58097" ht="12.75" hidden="1" customHeight="1" x14ac:dyDescent="0.2"/>
    <row r="58098" ht="12.75" hidden="1" customHeight="1" x14ac:dyDescent="0.2"/>
    <row r="58099" ht="12.75" hidden="1" customHeight="1" x14ac:dyDescent="0.2"/>
    <row r="58100" ht="12.75" hidden="1" customHeight="1" x14ac:dyDescent="0.2"/>
    <row r="58101" ht="12.75" hidden="1" customHeight="1" x14ac:dyDescent="0.2"/>
    <row r="58102" ht="12.75" hidden="1" customHeight="1" x14ac:dyDescent="0.2"/>
    <row r="58103" ht="12.75" hidden="1" customHeight="1" x14ac:dyDescent="0.2"/>
    <row r="58104" ht="12.75" hidden="1" customHeight="1" x14ac:dyDescent="0.2"/>
    <row r="58105" ht="12.75" hidden="1" customHeight="1" x14ac:dyDescent="0.2"/>
    <row r="58106" ht="12.75" hidden="1" customHeight="1" x14ac:dyDescent="0.2"/>
    <row r="58107" ht="12.75" hidden="1" customHeight="1" x14ac:dyDescent="0.2"/>
    <row r="58108" ht="12.75" hidden="1" customHeight="1" x14ac:dyDescent="0.2"/>
    <row r="58109" ht="12.75" hidden="1" customHeight="1" x14ac:dyDescent="0.2"/>
    <row r="58110" ht="12.75" hidden="1" customHeight="1" x14ac:dyDescent="0.2"/>
    <row r="58111" ht="12.75" hidden="1" customHeight="1" x14ac:dyDescent="0.2"/>
    <row r="58112" ht="12.75" hidden="1" customHeight="1" x14ac:dyDescent="0.2"/>
    <row r="58113" ht="12.75" hidden="1" customHeight="1" x14ac:dyDescent="0.2"/>
    <row r="58114" ht="12.75" hidden="1" customHeight="1" x14ac:dyDescent="0.2"/>
    <row r="58115" ht="12.75" hidden="1" customHeight="1" x14ac:dyDescent="0.2"/>
    <row r="58116" ht="12.75" hidden="1" customHeight="1" x14ac:dyDescent="0.2"/>
    <row r="58117" ht="12.75" hidden="1" customHeight="1" x14ac:dyDescent="0.2"/>
    <row r="58118" ht="12.75" hidden="1" customHeight="1" x14ac:dyDescent="0.2"/>
    <row r="58119" ht="12.75" hidden="1" customHeight="1" x14ac:dyDescent="0.2"/>
    <row r="58120" ht="12.75" hidden="1" customHeight="1" x14ac:dyDescent="0.2"/>
    <row r="58121" ht="12.75" hidden="1" customHeight="1" x14ac:dyDescent="0.2"/>
    <row r="58122" ht="12.75" hidden="1" customHeight="1" x14ac:dyDescent="0.2"/>
    <row r="58123" ht="12.75" hidden="1" customHeight="1" x14ac:dyDescent="0.2"/>
    <row r="58124" ht="12.75" hidden="1" customHeight="1" x14ac:dyDescent="0.2"/>
    <row r="58125" ht="12.75" hidden="1" customHeight="1" x14ac:dyDescent="0.2"/>
    <row r="58126" ht="12.75" hidden="1" customHeight="1" x14ac:dyDescent="0.2"/>
    <row r="58127" ht="12.75" hidden="1" customHeight="1" x14ac:dyDescent="0.2"/>
    <row r="58128" ht="12.75" hidden="1" customHeight="1" x14ac:dyDescent="0.2"/>
    <row r="58129" ht="12.75" hidden="1" customHeight="1" x14ac:dyDescent="0.2"/>
    <row r="58130" ht="12.75" hidden="1" customHeight="1" x14ac:dyDescent="0.2"/>
    <row r="58131" ht="12.75" hidden="1" customHeight="1" x14ac:dyDescent="0.2"/>
    <row r="58132" ht="12.75" hidden="1" customHeight="1" x14ac:dyDescent="0.2"/>
    <row r="58133" ht="12.75" hidden="1" customHeight="1" x14ac:dyDescent="0.2"/>
    <row r="58134" ht="12.75" hidden="1" customHeight="1" x14ac:dyDescent="0.2"/>
    <row r="58135" ht="12.75" hidden="1" customHeight="1" x14ac:dyDescent="0.2"/>
    <row r="58136" ht="12.75" hidden="1" customHeight="1" x14ac:dyDescent="0.2"/>
    <row r="58137" ht="12.75" hidden="1" customHeight="1" x14ac:dyDescent="0.2"/>
    <row r="58138" ht="12.75" hidden="1" customHeight="1" x14ac:dyDescent="0.2"/>
    <row r="58139" ht="12.75" hidden="1" customHeight="1" x14ac:dyDescent="0.2"/>
    <row r="58140" ht="12.75" hidden="1" customHeight="1" x14ac:dyDescent="0.2"/>
    <row r="58141" ht="12.75" hidden="1" customHeight="1" x14ac:dyDescent="0.2"/>
    <row r="58142" ht="12.75" hidden="1" customHeight="1" x14ac:dyDescent="0.2"/>
    <row r="58143" ht="12.75" hidden="1" customHeight="1" x14ac:dyDescent="0.2"/>
    <row r="58144" ht="12.75" hidden="1" customHeight="1" x14ac:dyDescent="0.2"/>
    <row r="58145" ht="12.75" hidden="1" customHeight="1" x14ac:dyDescent="0.2"/>
    <row r="58146" ht="12.75" hidden="1" customHeight="1" x14ac:dyDescent="0.2"/>
    <row r="58147" ht="12.75" hidden="1" customHeight="1" x14ac:dyDescent="0.2"/>
    <row r="58148" ht="12.75" hidden="1" customHeight="1" x14ac:dyDescent="0.2"/>
    <row r="58149" ht="12.75" hidden="1" customHeight="1" x14ac:dyDescent="0.2"/>
    <row r="58150" ht="12.75" hidden="1" customHeight="1" x14ac:dyDescent="0.2"/>
    <row r="58151" ht="12.75" hidden="1" customHeight="1" x14ac:dyDescent="0.2"/>
    <row r="58152" ht="12.75" hidden="1" customHeight="1" x14ac:dyDescent="0.2"/>
    <row r="58153" ht="12.75" hidden="1" customHeight="1" x14ac:dyDescent="0.2"/>
    <row r="58154" ht="12.75" hidden="1" customHeight="1" x14ac:dyDescent="0.2"/>
    <row r="58155" ht="12.75" hidden="1" customHeight="1" x14ac:dyDescent="0.2"/>
    <row r="58156" ht="12.75" hidden="1" customHeight="1" x14ac:dyDescent="0.2"/>
    <row r="58157" ht="12.75" hidden="1" customHeight="1" x14ac:dyDescent="0.2"/>
    <row r="58158" ht="12.75" hidden="1" customHeight="1" x14ac:dyDescent="0.2"/>
    <row r="58159" ht="12.75" hidden="1" customHeight="1" x14ac:dyDescent="0.2"/>
    <row r="58160" ht="12.75" hidden="1" customHeight="1" x14ac:dyDescent="0.2"/>
    <row r="58161" ht="12.75" hidden="1" customHeight="1" x14ac:dyDescent="0.2"/>
    <row r="58162" ht="12.75" hidden="1" customHeight="1" x14ac:dyDescent="0.2"/>
    <row r="58163" ht="12.75" hidden="1" customHeight="1" x14ac:dyDescent="0.2"/>
    <row r="58164" ht="12.75" hidden="1" customHeight="1" x14ac:dyDescent="0.2"/>
    <row r="58165" ht="12.75" hidden="1" customHeight="1" x14ac:dyDescent="0.2"/>
    <row r="58166" ht="12.75" hidden="1" customHeight="1" x14ac:dyDescent="0.2"/>
    <row r="58167" ht="12.75" hidden="1" customHeight="1" x14ac:dyDescent="0.2"/>
    <row r="58168" ht="12.75" hidden="1" customHeight="1" x14ac:dyDescent="0.2"/>
    <row r="58169" ht="12.75" hidden="1" customHeight="1" x14ac:dyDescent="0.2"/>
    <row r="58170" ht="12.75" hidden="1" customHeight="1" x14ac:dyDescent="0.2"/>
    <row r="58171" ht="12.75" hidden="1" customHeight="1" x14ac:dyDescent="0.2"/>
    <row r="58172" ht="12.75" hidden="1" customHeight="1" x14ac:dyDescent="0.2"/>
    <row r="58173" ht="12.75" hidden="1" customHeight="1" x14ac:dyDescent="0.2"/>
    <row r="58174" ht="12.75" hidden="1" customHeight="1" x14ac:dyDescent="0.2"/>
    <row r="58175" ht="12.75" hidden="1" customHeight="1" x14ac:dyDescent="0.2"/>
    <row r="58176" ht="12.75" hidden="1" customHeight="1" x14ac:dyDescent="0.2"/>
    <row r="58177" ht="12.75" hidden="1" customHeight="1" x14ac:dyDescent="0.2"/>
    <row r="58178" ht="12.75" hidden="1" customHeight="1" x14ac:dyDescent="0.2"/>
    <row r="58179" ht="12.75" hidden="1" customHeight="1" x14ac:dyDescent="0.2"/>
    <row r="58180" ht="12.75" hidden="1" customHeight="1" x14ac:dyDescent="0.2"/>
    <row r="58181" ht="12.75" hidden="1" customHeight="1" x14ac:dyDescent="0.2"/>
    <row r="58182" ht="12.75" hidden="1" customHeight="1" x14ac:dyDescent="0.2"/>
    <row r="58183" ht="12.75" hidden="1" customHeight="1" x14ac:dyDescent="0.2"/>
    <row r="58184" ht="12.75" hidden="1" customHeight="1" x14ac:dyDescent="0.2"/>
    <row r="58185" ht="12.75" hidden="1" customHeight="1" x14ac:dyDescent="0.2"/>
    <row r="58186" ht="12.75" hidden="1" customHeight="1" x14ac:dyDescent="0.2"/>
    <row r="58187" ht="12.75" hidden="1" customHeight="1" x14ac:dyDescent="0.2"/>
    <row r="58188" ht="12.75" hidden="1" customHeight="1" x14ac:dyDescent="0.2"/>
    <row r="58189" ht="12.75" hidden="1" customHeight="1" x14ac:dyDescent="0.2"/>
    <row r="58190" ht="12.75" hidden="1" customHeight="1" x14ac:dyDescent="0.2"/>
    <row r="58191" ht="12.75" hidden="1" customHeight="1" x14ac:dyDescent="0.2"/>
    <row r="58192" ht="12.75" hidden="1" customHeight="1" x14ac:dyDescent="0.2"/>
    <row r="58193" ht="12.75" hidden="1" customHeight="1" x14ac:dyDescent="0.2"/>
    <row r="58194" ht="12.75" hidden="1" customHeight="1" x14ac:dyDescent="0.2"/>
    <row r="58195" ht="12.75" hidden="1" customHeight="1" x14ac:dyDescent="0.2"/>
    <row r="58196" ht="12.75" hidden="1" customHeight="1" x14ac:dyDescent="0.2"/>
    <row r="58197" ht="12.75" hidden="1" customHeight="1" x14ac:dyDescent="0.2"/>
    <row r="58198" ht="12.75" hidden="1" customHeight="1" x14ac:dyDescent="0.2"/>
    <row r="58199" ht="12.75" hidden="1" customHeight="1" x14ac:dyDescent="0.2"/>
    <row r="58200" ht="12.75" hidden="1" customHeight="1" x14ac:dyDescent="0.2"/>
    <row r="58201" ht="12.75" hidden="1" customHeight="1" x14ac:dyDescent="0.2"/>
    <row r="58202" ht="12.75" hidden="1" customHeight="1" x14ac:dyDescent="0.2"/>
    <row r="58203" ht="12.75" hidden="1" customHeight="1" x14ac:dyDescent="0.2"/>
    <row r="58204" ht="12.75" hidden="1" customHeight="1" x14ac:dyDescent="0.2"/>
    <row r="58205" ht="12.75" hidden="1" customHeight="1" x14ac:dyDescent="0.2"/>
    <row r="58206" ht="12.75" hidden="1" customHeight="1" x14ac:dyDescent="0.2"/>
    <row r="58207" ht="12.75" hidden="1" customHeight="1" x14ac:dyDescent="0.2"/>
    <row r="58208" ht="12.75" hidden="1" customHeight="1" x14ac:dyDescent="0.2"/>
    <row r="58209" ht="12.75" hidden="1" customHeight="1" x14ac:dyDescent="0.2"/>
    <row r="58210" ht="12.75" hidden="1" customHeight="1" x14ac:dyDescent="0.2"/>
    <row r="58211" ht="12.75" hidden="1" customHeight="1" x14ac:dyDescent="0.2"/>
    <row r="58212" ht="12.75" hidden="1" customHeight="1" x14ac:dyDescent="0.2"/>
    <row r="58213" ht="12.75" hidden="1" customHeight="1" x14ac:dyDescent="0.2"/>
    <row r="58214" ht="12.75" hidden="1" customHeight="1" x14ac:dyDescent="0.2"/>
    <row r="58215" ht="12.75" hidden="1" customHeight="1" x14ac:dyDescent="0.2"/>
    <row r="58216" ht="12.75" hidden="1" customHeight="1" x14ac:dyDescent="0.2"/>
    <row r="58217" ht="12.75" hidden="1" customHeight="1" x14ac:dyDescent="0.2"/>
    <row r="58218" ht="12.75" hidden="1" customHeight="1" x14ac:dyDescent="0.2"/>
    <row r="58219" ht="12.75" hidden="1" customHeight="1" x14ac:dyDescent="0.2"/>
    <row r="58220" ht="12.75" hidden="1" customHeight="1" x14ac:dyDescent="0.2"/>
    <row r="58221" ht="12.75" hidden="1" customHeight="1" x14ac:dyDescent="0.2"/>
    <row r="58222" ht="12.75" hidden="1" customHeight="1" x14ac:dyDescent="0.2"/>
    <row r="58223" ht="12.75" hidden="1" customHeight="1" x14ac:dyDescent="0.2"/>
    <row r="58224" ht="12.75" hidden="1" customHeight="1" x14ac:dyDescent="0.2"/>
    <row r="58225" ht="12.75" hidden="1" customHeight="1" x14ac:dyDescent="0.2"/>
    <row r="58226" ht="12.75" hidden="1" customHeight="1" x14ac:dyDescent="0.2"/>
    <row r="58227" ht="12.75" hidden="1" customHeight="1" x14ac:dyDescent="0.2"/>
    <row r="58228" ht="12.75" hidden="1" customHeight="1" x14ac:dyDescent="0.2"/>
    <row r="58229" ht="12.75" hidden="1" customHeight="1" x14ac:dyDescent="0.2"/>
    <row r="58230" ht="12.75" hidden="1" customHeight="1" x14ac:dyDescent="0.2"/>
    <row r="58231" ht="12.75" hidden="1" customHeight="1" x14ac:dyDescent="0.2"/>
    <row r="58232" ht="12.75" hidden="1" customHeight="1" x14ac:dyDescent="0.2"/>
    <row r="58233" ht="12.75" hidden="1" customHeight="1" x14ac:dyDescent="0.2"/>
    <row r="58234" ht="12.75" hidden="1" customHeight="1" x14ac:dyDescent="0.2"/>
    <row r="58235" ht="12.75" hidden="1" customHeight="1" x14ac:dyDescent="0.2"/>
    <row r="58236" ht="12.75" hidden="1" customHeight="1" x14ac:dyDescent="0.2"/>
    <row r="58237" ht="12.75" hidden="1" customHeight="1" x14ac:dyDescent="0.2"/>
    <row r="58238" ht="12.75" hidden="1" customHeight="1" x14ac:dyDescent="0.2"/>
    <row r="58239" ht="12.75" hidden="1" customHeight="1" x14ac:dyDescent="0.2"/>
    <row r="58240" ht="12.75" hidden="1" customHeight="1" x14ac:dyDescent="0.2"/>
    <row r="58241" ht="12.75" hidden="1" customHeight="1" x14ac:dyDescent="0.2"/>
    <row r="58242" ht="12.75" hidden="1" customHeight="1" x14ac:dyDescent="0.2"/>
    <row r="58243" ht="12.75" hidden="1" customHeight="1" x14ac:dyDescent="0.2"/>
    <row r="58244" ht="12.75" hidden="1" customHeight="1" x14ac:dyDescent="0.2"/>
    <row r="58245" ht="12.75" hidden="1" customHeight="1" x14ac:dyDescent="0.2"/>
    <row r="58246" ht="12.75" hidden="1" customHeight="1" x14ac:dyDescent="0.2"/>
    <row r="58247" ht="12.75" hidden="1" customHeight="1" x14ac:dyDescent="0.2"/>
    <row r="58248" ht="12.75" hidden="1" customHeight="1" x14ac:dyDescent="0.2"/>
    <row r="58249" ht="12.75" hidden="1" customHeight="1" x14ac:dyDescent="0.2"/>
    <row r="58250" ht="12.75" hidden="1" customHeight="1" x14ac:dyDescent="0.2"/>
    <row r="58251" ht="12.75" hidden="1" customHeight="1" x14ac:dyDescent="0.2"/>
    <row r="58252" ht="12.75" hidden="1" customHeight="1" x14ac:dyDescent="0.2"/>
    <row r="58253" ht="12.75" hidden="1" customHeight="1" x14ac:dyDescent="0.2"/>
    <row r="58254" ht="12.75" hidden="1" customHeight="1" x14ac:dyDescent="0.2"/>
    <row r="58255" ht="12.75" hidden="1" customHeight="1" x14ac:dyDescent="0.2"/>
    <row r="58256" ht="12.75" hidden="1" customHeight="1" x14ac:dyDescent="0.2"/>
    <row r="58257" ht="12.75" hidden="1" customHeight="1" x14ac:dyDescent="0.2"/>
    <row r="58258" ht="12.75" hidden="1" customHeight="1" x14ac:dyDescent="0.2"/>
    <row r="58259" ht="12.75" hidden="1" customHeight="1" x14ac:dyDescent="0.2"/>
    <row r="58260" ht="12.75" hidden="1" customHeight="1" x14ac:dyDescent="0.2"/>
    <row r="58261" ht="12.75" hidden="1" customHeight="1" x14ac:dyDescent="0.2"/>
    <row r="58262" ht="12.75" hidden="1" customHeight="1" x14ac:dyDescent="0.2"/>
    <row r="58263" ht="12.75" hidden="1" customHeight="1" x14ac:dyDescent="0.2"/>
    <row r="58264" ht="12.75" hidden="1" customHeight="1" x14ac:dyDescent="0.2"/>
    <row r="58265" ht="12.75" hidden="1" customHeight="1" x14ac:dyDescent="0.2"/>
    <row r="58266" ht="12.75" hidden="1" customHeight="1" x14ac:dyDescent="0.2"/>
    <row r="58267" ht="12.75" hidden="1" customHeight="1" x14ac:dyDescent="0.2"/>
    <row r="58268" ht="12.75" hidden="1" customHeight="1" x14ac:dyDescent="0.2"/>
    <row r="58269" ht="12.75" hidden="1" customHeight="1" x14ac:dyDescent="0.2"/>
    <row r="58270" ht="12.75" hidden="1" customHeight="1" x14ac:dyDescent="0.2"/>
    <row r="58271" ht="12.75" hidden="1" customHeight="1" x14ac:dyDescent="0.2"/>
    <row r="58272" ht="12.75" hidden="1" customHeight="1" x14ac:dyDescent="0.2"/>
    <row r="58273" ht="12.75" hidden="1" customHeight="1" x14ac:dyDescent="0.2"/>
    <row r="58274" ht="12.75" hidden="1" customHeight="1" x14ac:dyDescent="0.2"/>
    <row r="58275" ht="12.75" hidden="1" customHeight="1" x14ac:dyDescent="0.2"/>
    <row r="58276" ht="12.75" hidden="1" customHeight="1" x14ac:dyDescent="0.2"/>
    <row r="58277" ht="12.75" hidden="1" customHeight="1" x14ac:dyDescent="0.2"/>
    <row r="58278" ht="12.75" hidden="1" customHeight="1" x14ac:dyDescent="0.2"/>
    <row r="58279" ht="12.75" hidden="1" customHeight="1" x14ac:dyDescent="0.2"/>
    <row r="58280" ht="12.75" hidden="1" customHeight="1" x14ac:dyDescent="0.2"/>
    <row r="58281" ht="12.75" hidden="1" customHeight="1" x14ac:dyDescent="0.2"/>
    <row r="58282" ht="12.75" hidden="1" customHeight="1" x14ac:dyDescent="0.2"/>
    <row r="58283" ht="12.75" hidden="1" customHeight="1" x14ac:dyDescent="0.2"/>
    <row r="58284" ht="12.75" hidden="1" customHeight="1" x14ac:dyDescent="0.2"/>
    <row r="58285" ht="12.75" hidden="1" customHeight="1" x14ac:dyDescent="0.2"/>
    <row r="58286" ht="12.75" hidden="1" customHeight="1" x14ac:dyDescent="0.2"/>
    <row r="58287" ht="12.75" hidden="1" customHeight="1" x14ac:dyDescent="0.2"/>
    <row r="58288" ht="12.75" hidden="1" customHeight="1" x14ac:dyDescent="0.2"/>
    <row r="58289" ht="12.75" hidden="1" customHeight="1" x14ac:dyDescent="0.2"/>
    <row r="58290" ht="12.75" hidden="1" customHeight="1" x14ac:dyDescent="0.2"/>
    <row r="58291" ht="12.75" hidden="1" customHeight="1" x14ac:dyDescent="0.2"/>
    <row r="58292" ht="12.75" hidden="1" customHeight="1" x14ac:dyDescent="0.2"/>
    <row r="58293" ht="12.75" hidden="1" customHeight="1" x14ac:dyDescent="0.2"/>
    <row r="58294" ht="12.75" hidden="1" customHeight="1" x14ac:dyDescent="0.2"/>
    <row r="58295" ht="12.75" hidden="1" customHeight="1" x14ac:dyDescent="0.2"/>
    <row r="58296" ht="12.75" hidden="1" customHeight="1" x14ac:dyDescent="0.2"/>
    <row r="58297" ht="12.75" hidden="1" customHeight="1" x14ac:dyDescent="0.2"/>
    <row r="58298" ht="12.75" hidden="1" customHeight="1" x14ac:dyDescent="0.2"/>
    <row r="58299" ht="12.75" hidden="1" customHeight="1" x14ac:dyDescent="0.2"/>
    <row r="58300" ht="12.75" hidden="1" customHeight="1" x14ac:dyDescent="0.2"/>
    <row r="58301" ht="12.75" hidden="1" customHeight="1" x14ac:dyDescent="0.2"/>
    <row r="58302" ht="12.75" hidden="1" customHeight="1" x14ac:dyDescent="0.2"/>
    <row r="58303" ht="12.75" hidden="1" customHeight="1" x14ac:dyDescent="0.2"/>
    <row r="58304" ht="12.75" hidden="1" customHeight="1" x14ac:dyDescent="0.2"/>
    <row r="58305" ht="12.75" hidden="1" customHeight="1" x14ac:dyDescent="0.2"/>
    <row r="58306" ht="12.75" hidden="1" customHeight="1" x14ac:dyDescent="0.2"/>
    <row r="58307" ht="12.75" hidden="1" customHeight="1" x14ac:dyDescent="0.2"/>
    <row r="58308" ht="12.75" hidden="1" customHeight="1" x14ac:dyDescent="0.2"/>
    <row r="58309" ht="12.75" hidden="1" customHeight="1" x14ac:dyDescent="0.2"/>
    <row r="58310" ht="12.75" hidden="1" customHeight="1" x14ac:dyDescent="0.2"/>
    <row r="58311" ht="12.75" hidden="1" customHeight="1" x14ac:dyDescent="0.2"/>
    <row r="58312" ht="12.75" hidden="1" customHeight="1" x14ac:dyDescent="0.2"/>
    <row r="58313" ht="12.75" hidden="1" customHeight="1" x14ac:dyDescent="0.2"/>
    <row r="58314" ht="12.75" hidden="1" customHeight="1" x14ac:dyDescent="0.2"/>
    <row r="58315" ht="12.75" hidden="1" customHeight="1" x14ac:dyDescent="0.2"/>
    <row r="58316" ht="12.75" hidden="1" customHeight="1" x14ac:dyDescent="0.2"/>
    <row r="58317" ht="12.75" hidden="1" customHeight="1" x14ac:dyDescent="0.2"/>
    <row r="58318" ht="12.75" hidden="1" customHeight="1" x14ac:dyDescent="0.2"/>
    <row r="58319" ht="12.75" hidden="1" customHeight="1" x14ac:dyDescent="0.2"/>
    <row r="58320" ht="12.75" hidden="1" customHeight="1" x14ac:dyDescent="0.2"/>
    <row r="58321" ht="12.75" hidden="1" customHeight="1" x14ac:dyDescent="0.2"/>
    <row r="58322" ht="12.75" hidden="1" customHeight="1" x14ac:dyDescent="0.2"/>
    <row r="58323" ht="12.75" hidden="1" customHeight="1" x14ac:dyDescent="0.2"/>
    <row r="58324" ht="12.75" hidden="1" customHeight="1" x14ac:dyDescent="0.2"/>
    <row r="58325" ht="12.75" hidden="1" customHeight="1" x14ac:dyDescent="0.2"/>
    <row r="58326" ht="12.75" hidden="1" customHeight="1" x14ac:dyDescent="0.2"/>
    <row r="58327" ht="12.75" hidden="1" customHeight="1" x14ac:dyDescent="0.2"/>
    <row r="58328" ht="12.75" hidden="1" customHeight="1" x14ac:dyDescent="0.2"/>
    <row r="58329" ht="12.75" hidden="1" customHeight="1" x14ac:dyDescent="0.2"/>
    <row r="58330" ht="12.75" hidden="1" customHeight="1" x14ac:dyDescent="0.2"/>
    <row r="58331" ht="12.75" hidden="1" customHeight="1" x14ac:dyDescent="0.2"/>
    <row r="58332" ht="12.75" hidden="1" customHeight="1" x14ac:dyDescent="0.2"/>
    <row r="58333" ht="12.75" hidden="1" customHeight="1" x14ac:dyDescent="0.2"/>
    <row r="58334" ht="12.75" hidden="1" customHeight="1" x14ac:dyDescent="0.2"/>
    <row r="58335" ht="12.75" hidden="1" customHeight="1" x14ac:dyDescent="0.2"/>
    <row r="58336" ht="12.75" hidden="1" customHeight="1" x14ac:dyDescent="0.2"/>
    <row r="58337" ht="12.75" hidden="1" customHeight="1" x14ac:dyDescent="0.2"/>
    <row r="58338" ht="12.75" hidden="1" customHeight="1" x14ac:dyDescent="0.2"/>
    <row r="58339" ht="12.75" hidden="1" customHeight="1" x14ac:dyDescent="0.2"/>
    <row r="58340" ht="12.75" hidden="1" customHeight="1" x14ac:dyDescent="0.2"/>
    <row r="58341" ht="12.75" hidden="1" customHeight="1" x14ac:dyDescent="0.2"/>
    <row r="58342" ht="12.75" hidden="1" customHeight="1" x14ac:dyDescent="0.2"/>
    <row r="58343" ht="12.75" hidden="1" customHeight="1" x14ac:dyDescent="0.2"/>
    <row r="58344" ht="12.75" hidden="1" customHeight="1" x14ac:dyDescent="0.2"/>
    <row r="58345" ht="12.75" hidden="1" customHeight="1" x14ac:dyDescent="0.2"/>
    <row r="58346" ht="12.75" hidden="1" customHeight="1" x14ac:dyDescent="0.2"/>
    <row r="58347" ht="12.75" hidden="1" customHeight="1" x14ac:dyDescent="0.2"/>
    <row r="58348" ht="12.75" hidden="1" customHeight="1" x14ac:dyDescent="0.2"/>
    <row r="58349" ht="12.75" hidden="1" customHeight="1" x14ac:dyDescent="0.2"/>
    <row r="58350" ht="12.75" hidden="1" customHeight="1" x14ac:dyDescent="0.2"/>
    <row r="58351" ht="12.75" hidden="1" customHeight="1" x14ac:dyDescent="0.2"/>
    <row r="58352" ht="12.75" hidden="1" customHeight="1" x14ac:dyDescent="0.2"/>
    <row r="58353" ht="12.75" hidden="1" customHeight="1" x14ac:dyDescent="0.2"/>
    <row r="58354" ht="12.75" hidden="1" customHeight="1" x14ac:dyDescent="0.2"/>
    <row r="58355" ht="12.75" hidden="1" customHeight="1" x14ac:dyDescent="0.2"/>
    <row r="58356" ht="12.75" hidden="1" customHeight="1" x14ac:dyDescent="0.2"/>
    <row r="58357" ht="12.75" hidden="1" customHeight="1" x14ac:dyDescent="0.2"/>
    <row r="58358" ht="12.75" hidden="1" customHeight="1" x14ac:dyDescent="0.2"/>
    <row r="58359" ht="12.75" hidden="1" customHeight="1" x14ac:dyDescent="0.2"/>
    <row r="58360" ht="12.75" hidden="1" customHeight="1" x14ac:dyDescent="0.2"/>
    <row r="58361" ht="12.75" hidden="1" customHeight="1" x14ac:dyDescent="0.2"/>
    <row r="58362" ht="12.75" hidden="1" customHeight="1" x14ac:dyDescent="0.2"/>
    <row r="58363" ht="12.75" hidden="1" customHeight="1" x14ac:dyDescent="0.2"/>
    <row r="58364" ht="12.75" hidden="1" customHeight="1" x14ac:dyDescent="0.2"/>
    <row r="58365" ht="12.75" hidden="1" customHeight="1" x14ac:dyDescent="0.2"/>
    <row r="58366" ht="12.75" hidden="1" customHeight="1" x14ac:dyDescent="0.2"/>
    <row r="58367" ht="12.75" hidden="1" customHeight="1" x14ac:dyDescent="0.2"/>
    <row r="58368" ht="12.75" hidden="1" customHeight="1" x14ac:dyDescent="0.2"/>
    <row r="58369" ht="12.75" hidden="1" customHeight="1" x14ac:dyDescent="0.2"/>
    <row r="58370" ht="12.75" hidden="1" customHeight="1" x14ac:dyDescent="0.2"/>
    <row r="58371" ht="12.75" hidden="1" customHeight="1" x14ac:dyDescent="0.2"/>
    <row r="58372" ht="12.75" hidden="1" customHeight="1" x14ac:dyDescent="0.2"/>
    <row r="58373" ht="12.75" hidden="1" customHeight="1" x14ac:dyDescent="0.2"/>
    <row r="58374" ht="12.75" hidden="1" customHeight="1" x14ac:dyDescent="0.2"/>
    <row r="58375" ht="12.75" hidden="1" customHeight="1" x14ac:dyDescent="0.2"/>
    <row r="58376" ht="12.75" hidden="1" customHeight="1" x14ac:dyDescent="0.2"/>
    <row r="58377" ht="12.75" hidden="1" customHeight="1" x14ac:dyDescent="0.2"/>
    <row r="58378" ht="12.75" hidden="1" customHeight="1" x14ac:dyDescent="0.2"/>
    <row r="58379" ht="12.75" hidden="1" customHeight="1" x14ac:dyDescent="0.2"/>
    <row r="58380" ht="12.75" hidden="1" customHeight="1" x14ac:dyDescent="0.2"/>
    <row r="58381" ht="12.75" hidden="1" customHeight="1" x14ac:dyDescent="0.2"/>
    <row r="58382" ht="12.75" hidden="1" customHeight="1" x14ac:dyDescent="0.2"/>
    <row r="58383" ht="12.75" hidden="1" customHeight="1" x14ac:dyDescent="0.2"/>
    <row r="58384" ht="12.75" hidden="1" customHeight="1" x14ac:dyDescent="0.2"/>
    <row r="58385" ht="12.75" hidden="1" customHeight="1" x14ac:dyDescent="0.2"/>
    <row r="58386" ht="12.75" hidden="1" customHeight="1" x14ac:dyDescent="0.2"/>
    <row r="58387" ht="12.75" hidden="1" customHeight="1" x14ac:dyDescent="0.2"/>
    <row r="58388" ht="12.75" hidden="1" customHeight="1" x14ac:dyDescent="0.2"/>
    <row r="58389" ht="12.75" hidden="1" customHeight="1" x14ac:dyDescent="0.2"/>
    <row r="58390" ht="12.75" hidden="1" customHeight="1" x14ac:dyDescent="0.2"/>
    <row r="58391" ht="12.75" hidden="1" customHeight="1" x14ac:dyDescent="0.2"/>
    <row r="58392" ht="12.75" hidden="1" customHeight="1" x14ac:dyDescent="0.2"/>
    <row r="58393" ht="12.75" hidden="1" customHeight="1" x14ac:dyDescent="0.2"/>
    <row r="58394" ht="12.75" hidden="1" customHeight="1" x14ac:dyDescent="0.2"/>
    <row r="58395" ht="12.75" hidden="1" customHeight="1" x14ac:dyDescent="0.2"/>
    <row r="58396" ht="12.75" hidden="1" customHeight="1" x14ac:dyDescent="0.2"/>
    <row r="58397" ht="12.75" hidden="1" customHeight="1" x14ac:dyDescent="0.2"/>
    <row r="58398" ht="12.75" hidden="1" customHeight="1" x14ac:dyDescent="0.2"/>
    <row r="58399" ht="12.75" hidden="1" customHeight="1" x14ac:dyDescent="0.2"/>
    <row r="58400" ht="12.75" hidden="1" customHeight="1" x14ac:dyDescent="0.2"/>
    <row r="58401" ht="12.75" hidden="1" customHeight="1" x14ac:dyDescent="0.2"/>
    <row r="58402" ht="12.75" hidden="1" customHeight="1" x14ac:dyDescent="0.2"/>
    <row r="58403" ht="12.75" hidden="1" customHeight="1" x14ac:dyDescent="0.2"/>
    <row r="58404" ht="12.75" hidden="1" customHeight="1" x14ac:dyDescent="0.2"/>
    <row r="58405" ht="12.75" hidden="1" customHeight="1" x14ac:dyDescent="0.2"/>
    <row r="58406" ht="12.75" hidden="1" customHeight="1" x14ac:dyDescent="0.2"/>
    <row r="58407" ht="12.75" hidden="1" customHeight="1" x14ac:dyDescent="0.2"/>
    <row r="58408" ht="12.75" hidden="1" customHeight="1" x14ac:dyDescent="0.2"/>
    <row r="58409" ht="12.75" hidden="1" customHeight="1" x14ac:dyDescent="0.2"/>
    <row r="58410" ht="12.75" hidden="1" customHeight="1" x14ac:dyDescent="0.2"/>
    <row r="58411" ht="12.75" hidden="1" customHeight="1" x14ac:dyDescent="0.2"/>
    <row r="58412" ht="12.75" hidden="1" customHeight="1" x14ac:dyDescent="0.2"/>
    <row r="58413" ht="12.75" hidden="1" customHeight="1" x14ac:dyDescent="0.2"/>
    <row r="58414" ht="12.75" hidden="1" customHeight="1" x14ac:dyDescent="0.2"/>
    <row r="58415" ht="12.75" hidden="1" customHeight="1" x14ac:dyDescent="0.2"/>
    <row r="58416" ht="12.75" hidden="1" customHeight="1" x14ac:dyDescent="0.2"/>
    <row r="58417" ht="12.75" hidden="1" customHeight="1" x14ac:dyDescent="0.2"/>
    <row r="58418" ht="12.75" hidden="1" customHeight="1" x14ac:dyDescent="0.2"/>
    <row r="58419" ht="12.75" hidden="1" customHeight="1" x14ac:dyDescent="0.2"/>
    <row r="58420" ht="12.75" hidden="1" customHeight="1" x14ac:dyDescent="0.2"/>
    <row r="58421" ht="12.75" hidden="1" customHeight="1" x14ac:dyDescent="0.2"/>
    <row r="58422" ht="12.75" hidden="1" customHeight="1" x14ac:dyDescent="0.2"/>
    <row r="58423" ht="12.75" hidden="1" customHeight="1" x14ac:dyDescent="0.2"/>
    <row r="58424" ht="12.75" hidden="1" customHeight="1" x14ac:dyDescent="0.2"/>
    <row r="58425" ht="12.75" hidden="1" customHeight="1" x14ac:dyDescent="0.2"/>
    <row r="58426" ht="12.75" hidden="1" customHeight="1" x14ac:dyDescent="0.2"/>
    <row r="58427" ht="12.75" hidden="1" customHeight="1" x14ac:dyDescent="0.2"/>
    <row r="58428" ht="12.75" hidden="1" customHeight="1" x14ac:dyDescent="0.2"/>
    <row r="58429" ht="12.75" hidden="1" customHeight="1" x14ac:dyDescent="0.2"/>
    <row r="58430" ht="12.75" hidden="1" customHeight="1" x14ac:dyDescent="0.2"/>
    <row r="58431" ht="12.75" hidden="1" customHeight="1" x14ac:dyDescent="0.2"/>
    <row r="58432" ht="12.75" hidden="1" customHeight="1" x14ac:dyDescent="0.2"/>
    <row r="58433" ht="12.75" hidden="1" customHeight="1" x14ac:dyDescent="0.2"/>
    <row r="58434" ht="12.75" hidden="1" customHeight="1" x14ac:dyDescent="0.2"/>
    <row r="58435" ht="12.75" hidden="1" customHeight="1" x14ac:dyDescent="0.2"/>
    <row r="58436" ht="12.75" hidden="1" customHeight="1" x14ac:dyDescent="0.2"/>
    <row r="58437" ht="12.75" hidden="1" customHeight="1" x14ac:dyDescent="0.2"/>
    <row r="58438" ht="12.75" hidden="1" customHeight="1" x14ac:dyDescent="0.2"/>
    <row r="58439" ht="12.75" hidden="1" customHeight="1" x14ac:dyDescent="0.2"/>
    <row r="58440" ht="12.75" hidden="1" customHeight="1" x14ac:dyDescent="0.2"/>
    <row r="58441" ht="12.75" hidden="1" customHeight="1" x14ac:dyDescent="0.2"/>
    <row r="58442" ht="12.75" hidden="1" customHeight="1" x14ac:dyDescent="0.2"/>
    <row r="58443" ht="12.75" hidden="1" customHeight="1" x14ac:dyDescent="0.2"/>
    <row r="58444" ht="12.75" hidden="1" customHeight="1" x14ac:dyDescent="0.2"/>
    <row r="58445" ht="12.75" hidden="1" customHeight="1" x14ac:dyDescent="0.2"/>
    <row r="58446" ht="12.75" hidden="1" customHeight="1" x14ac:dyDescent="0.2"/>
    <row r="58447" ht="12.75" hidden="1" customHeight="1" x14ac:dyDescent="0.2"/>
    <row r="58448" ht="12.75" hidden="1" customHeight="1" x14ac:dyDescent="0.2"/>
    <row r="58449" ht="12.75" hidden="1" customHeight="1" x14ac:dyDescent="0.2"/>
    <row r="58450" ht="12.75" hidden="1" customHeight="1" x14ac:dyDescent="0.2"/>
    <row r="58451" ht="12.75" hidden="1" customHeight="1" x14ac:dyDescent="0.2"/>
    <row r="58452" ht="12.75" hidden="1" customHeight="1" x14ac:dyDescent="0.2"/>
    <row r="58453" ht="12.75" hidden="1" customHeight="1" x14ac:dyDescent="0.2"/>
    <row r="58454" ht="12.75" hidden="1" customHeight="1" x14ac:dyDescent="0.2"/>
    <row r="58455" ht="12.75" hidden="1" customHeight="1" x14ac:dyDescent="0.2"/>
    <row r="58456" ht="12.75" hidden="1" customHeight="1" x14ac:dyDescent="0.2"/>
    <row r="58457" ht="12.75" hidden="1" customHeight="1" x14ac:dyDescent="0.2"/>
    <row r="58458" ht="12.75" hidden="1" customHeight="1" x14ac:dyDescent="0.2"/>
    <row r="58459" ht="12.75" hidden="1" customHeight="1" x14ac:dyDescent="0.2"/>
    <row r="58460" ht="12.75" hidden="1" customHeight="1" x14ac:dyDescent="0.2"/>
    <row r="58461" ht="12.75" hidden="1" customHeight="1" x14ac:dyDescent="0.2"/>
    <row r="58462" ht="12.75" hidden="1" customHeight="1" x14ac:dyDescent="0.2"/>
    <row r="58463" ht="12.75" hidden="1" customHeight="1" x14ac:dyDescent="0.2"/>
    <row r="58464" ht="12.75" hidden="1" customHeight="1" x14ac:dyDescent="0.2"/>
    <row r="58465" ht="12.75" hidden="1" customHeight="1" x14ac:dyDescent="0.2"/>
    <row r="58466" ht="12.75" hidden="1" customHeight="1" x14ac:dyDescent="0.2"/>
    <row r="58467" ht="12.75" hidden="1" customHeight="1" x14ac:dyDescent="0.2"/>
    <row r="58468" ht="12.75" hidden="1" customHeight="1" x14ac:dyDescent="0.2"/>
    <row r="58469" ht="12.75" hidden="1" customHeight="1" x14ac:dyDescent="0.2"/>
    <row r="58470" ht="12.75" hidden="1" customHeight="1" x14ac:dyDescent="0.2"/>
    <row r="58471" ht="12.75" hidden="1" customHeight="1" x14ac:dyDescent="0.2"/>
    <row r="58472" ht="12.75" hidden="1" customHeight="1" x14ac:dyDescent="0.2"/>
    <row r="58473" ht="12.75" hidden="1" customHeight="1" x14ac:dyDescent="0.2"/>
    <row r="58474" ht="12.75" hidden="1" customHeight="1" x14ac:dyDescent="0.2"/>
    <row r="58475" ht="12.75" hidden="1" customHeight="1" x14ac:dyDescent="0.2"/>
    <row r="58476" ht="12.75" hidden="1" customHeight="1" x14ac:dyDescent="0.2"/>
    <row r="58477" ht="12.75" hidden="1" customHeight="1" x14ac:dyDescent="0.2"/>
    <row r="58478" ht="12.75" hidden="1" customHeight="1" x14ac:dyDescent="0.2"/>
    <row r="58479" ht="12.75" hidden="1" customHeight="1" x14ac:dyDescent="0.2"/>
    <row r="58480" ht="12.75" hidden="1" customHeight="1" x14ac:dyDescent="0.2"/>
    <row r="58481" ht="12.75" hidden="1" customHeight="1" x14ac:dyDescent="0.2"/>
    <row r="58482" ht="12.75" hidden="1" customHeight="1" x14ac:dyDescent="0.2"/>
    <row r="58483" ht="12.75" hidden="1" customHeight="1" x14ac:dyDescent="0.2"/>
    <row r="58484" ht="12.75" hidden="1" customHeight="1" x14ac:dyDescent="0.2"/>
    <row r="58485" ht="12.75" hidden="1" customHeight="1" x14ac:dyDescent="0.2"/>
    <row r="58486" ht="12.75" hidden="1" customHeight="1" x14ac:dyDescent="0.2"/>
    <row r="58487" ht="12.75" hidden="1" customHeight="1" x14ac:dyDescent="0.2"/>
    <row r="58488" ht="12.75" hidden="1" customHeight="1" x14ac:dyDescent="0.2"/>
    <row r="58489" ht="12.75" hidden="1" customHeight="1" x14ac:dyDescent="0.2"/>
    <row r="58490" ht="12.75" hidden="1" customHeight="1" x14ac:dyDescent="0.2"/>
    <row r="58491" ht="12.75" hidden="1" customHeight="1" x14ac:dyDescent="0.2"/>
    <row r="58492" ht="12.75" hidden="1" customHeight="1" x14ac:dyDescent="0.2"/>
    <row r="58493" ht="12.75" hidden="1" customHeight="1" x14ac:dyDescent="0.2"/>
    <row r="58494" ht="12.75" hidden="1" customHeight="1" x14ac:dyDescent="0.2"/>
    <row r="58495" ht="12.75" hidden="1" customHeight="1" x14ac:dyDescent="0.2"/>
    <row r="58496" ht="12.75" hidden="1" customHeight="1" x14ac:dyDescent="0.2"/>
    <row r="58497" ht="12.75" hidden="1" customHeight="1" x14ac:dyDescent="0.2"/>
    <row r="58498" ht="12.75" hidden="1" customHeight="1" x14ac:dyDescent="0.2"/>
    <row r="58499" ht="12.75" hidden="1" customHeight="1" x14ac:dyDescent="0.2"/>
    <row r="58500" ht="12.75" hidden="1" customHeight="1" x14ac:dyDescent="0.2"/>
    <row r="58501" ht="12.75" hidden="1" customHeight="1" x14ac:dyDescent="0.2"/>
    <row r="58502" ht="12.75" hidden="1" customHeight="1" x14ac:dyDescent="0.2"/>
    <row r="58503" ht="12.75" hidden="1" customHeight="1" x14ac:dyDescent="0.2"/>
    <row r="58504" ht="12.75" hidden="1" customHeight="1" x14ac:dyDescent="0.2"/>
    <row r="58505" ht="12.75" hidden="1" customHeight="1" x14ac:dyDescent="0.2"/>
    <row r="58506" ht="12.75" hidden="1" customHeight="1" x14ac:dyDescent="0.2"/>
    <row r="58507" ht="12.75" hidden="1" customHeight="1" x14ac:dyDescent="0.2"/>
    <row r="58508" ht="12.75" hidden="1" customHeight="1" x14ac:dyDescent="0.2"/>
    <row r="58509" ht="12.75" hidden="1" customHeight="1" x14ac:dyDescent="0.2"/>
    <row r="58510" ht="12.75" hidden="1" customHeight="1" x14ac:dyDescent="0.2"/>
    <row r="58511" ht="12.75" hidden="1" customHeight="1" x14ac:dyDescent="0.2"/>
    <row r="58512" ht="12.75" hidden="1" customHeight="1" x14ac:dyDescent="0.2"/>
    <row r="58513" ht="12.75" hidden="1" customHeight="1" x14ac:dyDescent="0.2"/>
    <row r="58514" ht="12.75" hidden="1" customHeight="1" x14ac:dyDescent="0.2"/>
    <row r="58515" ht="12.75" hidden="1" customHeight="1" x14ac:dyDescent="0.2"/>
    <row r="58516" ht="12.75" hidden="1" customHeight="1" x14ac:dyDescent="0.2"/>
    <row r="58517" ht="12.75" hidden="1" customHeight="1" x14ac:dyDescent="0.2"/>
    <row r="58518" ht="12.75" hidden="1" customHeight="1" x14ac:dyDescent="0.2"/>
    <row r="58519" ht="12.75" hidden="1" customHeight="1" x14ac:dyDescent="0.2"/>
    <row r="58520" ht="12.75" hidden="1" customHeight="1" x14ac:dyDescent="0.2"/>
    <row r="58521" ht="12.75" hidden="1" customHeight="1" x14ac:dyDescent="0.2"/>
    <row r="58522" ht="12.75" hidden="1" customHeight="1" x14ac:dyDescent="0.2"/>
    <row r="58523" ht="12.75" hidden="1" customHeight="1" x14ac:dyDescent="0.2"/>
    <row r="58524" ht="12.75" hidden="1" customHeight="1" x14ac:dyDescent="0.2"/>
    <row r="58525" ht="12.75" hidden="1" customHeight="1" x14ac:dyDescent="0.2"/>
    <row r="58526" ht="12.75" hidden="1" customHeight="1" x14ac:dyDescent="0.2"/>
    <row r="58527" ht="12.75" hidden="1" customHeight="1" x14ac:dyDescent="0.2"/>
    <row r="58528" ht="12.75" hidden="1" customHeight="1" x14ac:dyDescent="0.2"/>
    <row r="58529" ht="12.75" hidden="1" customHeight="1" x14ac:dyDescent="0.2"/>
    <row r="58530" ht="12.75" hidden="1" customHeight="1" x14ac:dyDescent="0.2"/>
    <row r="58531" ht="12.75" hidden="1" customHeight="1" x14ac:dyDescent="0.2"/>
    <row r="58532" ht="12.75" hidden="1" customHeight="1" x14ac:dyDescent="0.2"/>
    <row r="58533" ht="12.75" hidden="1" customHeight="1" x14ac:dyDescent="0.2"/>
    <row r="58534" ht="12.75" hidden="1" customHeight="1" x14ac:dyDescent="0.2"/>
    <row r="58535" ht="12.75" hidden="1" customHeight="1" x14ac:dyDescent="0.2"/>
    <row r="58536" ht="12.75" hidden="1" customHeight="1" x14ac:dyDescent="0.2"/>
    <row r="58537" ht="12.75" hidden="1" customHeight="1" x14ac:dyDescent="0.2"/>
    <row r="58538" ht="12.75" hidden="1" customHeight="1" x14ac:dyDescent="0.2"/>
    <row r="58539" ht="12.75" hidden="1" customHeight="1" x14ac:dyDescent="0.2"/>
    <row r="58540" ht="12.75" hidden="1" customHeight="1" x14ac:dyDescent="0.2"/>
    <row r="58541" ht="12.75" hidden="1" customHeight="1" x14ac:dyDescent="0.2"/>
    <row r="58542" ht="12.75" hidden="1" customHeight="1" x14ac:dyDescent="0.2"/>
    <row r="58543" ht="12.75" hidden="1" customHeight="1" x14ac:dyDescent="0.2"/>
    <row r="58544" ht="12.75" hidden="1" customHeight="1" x14ac:dyDescent="0.2"/>
    <row r="58545" ht="12.75" hidden="1" customHeight="1" x14ac:dyDescent="0.2"/>
    <row r="58546" ht="12.75" hidden="1" customHeight="1" x14ac:dyDescent="0.2"/>
    <row r="58547" ht="12.75" hidden="1" customHeight="1" x14ac:dyDescent="0.2"/>
    <row r="58548" ht="12.75" hidden="1" customHeight="1" x14ac:dyDescent="0.2"/>
    <row r="58549" ht="12.75" hidden="1" customHeight="1" x14ac:dyDescent="0.2"/>
    <row r="58550" ht="12.75" hidden="1" customHeight="1" x14ac:dyDescent="0.2"/>
    <row r="58551" ht="12.75" hidden="1" customHeight="1" x14ac:dyDescent="0.2"/>
    <row r="58552" ht="12.75" hidden="1" customHeight="1" x14ac:dyDescent="0.2"/>
    <row r="58553" ht="12.75" hidden="1" customHeight="1" x14ac:dyDescent="0.2"/>
    <row r="58554" ht="12.75" hidden="1" customHeight="1" x14ac:dyDescent="0.2"/>
    <row r="58555" ht="12.75" hidden="1" customHeight="1" x14ac:dyDescent="0.2"/>
    <row r="58556" ht="12.75" hidden="1" customHeight="1" x14ac:dyDescent="0.2"/>
    <row r="58557" ht="12.75" hidden="1" customHeight="1" x14ac:dyDescent="0.2"/>
    <row r="58558" ht="12.75" hidden="1" customHeight="1" x14ac:dyDescent="0.2"/>
    <row r="58559" ht="12.75" hidden="1" customHeight="1" x14ac:dyDescent="0.2"/>
    <row r="58560" ht="12.75" hidden="1" customHeight="1" x14ac:dyDescent="0.2"/>
    <row r="58561" ht="12.75" hidden="1" customHeight="1" x14ac:dyDescent="0.2"/>
    <row r="58562" ht="12.75" hidden="1" customHeight="1" x14ac:dyDescent="0.2"/>
    <row r="58563" ht="12.75" hidden="1" customHeight="1" x14ac:dyDescent="0.2"/>
    <row r="58564" ht="12.75" hidden="1" customHeight="1" x14ac:dyDescent="0.2"/>
    <row r="58565" ht="12.75" hidden="1" customHeight="1" x14ac:dyDescent="0.2"/>
    <row r="58566" ht="12.75" hidden="1" customHeight="1" x14ac:dyDescent="0.2"/>
    <row r="58567" ht="12.75" hidden="1" customHeight="1" x14ac:dyDescent="0.2"/>
    <row r="58568" ht="12.75" hidden="1" customHeight="1" x14ac:dyDescent="0.2"/>
    <row r="58569" ht="12.75" hidden="1" customHeight="1" x14ac:dyDescent="0.2"/>
    <row r="58570" ht="12.75" hidden="1" customHeight="1" x14ac:dyDescent="0.2"/>
    <row r="58571" ht="12.75" hidden="1" customHeight="1" x14ac:dyDescent="0.2"/>
    <row r="58572" ht="12.75" hidden="1" customHeight="1" x14ac:dyDescent="0.2"/>
    <row r="58573" ht="12.75" hidden="1" customHeight="1" x14ac:dyDescent="0.2"/>
    <row r="58574" ht="12.75" hidden="1" customHeight="1" x14ac:dyDescent="0.2"/>
    <row r="58575" ht="12.75" hidden="1" customHeight="1" x14ac:dyDescent="0.2"/>
    <row r="58576" ht="12.75" hidden="1" customHeight="1" x14ac:dyDescent="0.2"/>
    <row r="58577" ht="12.75" hidden="1" customHeight="1" x14ac:dyDescent="0.2"/>
    <row r="58578" ht="12.75" hidden="1" customHeight="1" x14ac:dyDescent="0.2"/>
    <row r="58579" ht="12.75" hidden="1" customHeight="1" x14ac:dyDescent="0.2"/>
    <row r="58580" ht="12.75" hidden="1" customHeight="1" x14ac:dyDescent="0.2"/>
    <row r="58581" ht="12.75" hidden="1" customHeight="1" x14ac:dyDescent="0.2"/>
    <row r="58582" ht="12.75" hidden="1" customHeight="1" x14ac:dyDescent="0.2"/>
    <row r="58583" ht="12.75" hidden="1" customHeight="1" x14ac:dyDescent="0.2"/>
    <row r="58584" ht="12.75" hidden="1" customHeight="1" x14ac:dyDescent="0.2"/>
    <row r="58585" ht="12.75" hidden="1" customHeight="1" x14ac:dyDescent="0.2"/>
    <row r="58586" ht="12.75" hidden="1" customHeight="1" x14ac:dyDescent="0.2"/>
    <row r="58587" ht="12.75" hidden="1" customHeight="1" x14ac:dyDescent="0.2"/>
    <row r="58588" ht="12.75" hidden="1" customHeight="1" x14ac:dyDescent="0.2"/>
    <row r="58589" ht="12.75" hidden="1" customHeight="1" x14ac:dyDescent="0.2"/>
    <row r="58590" ht="12.75" hidden="1" customHeight="1" x14ac:dyDescent="0.2"/>
    <row r="58591" ht="12.75" hidden="1" customHeight="1" x14ac:dyDescent="0.2"/>
    <row r="58592" ht="12.75" hidden="1" customHeight="1" x14ac:dyDescent="0.2"/>
    <row r="58593" ht="12.75" hidden="1" customHeight="1" x14ac:dyDescent="0.2"/>
    <row r="58594" ht="12.75" hidden="1" customHeight="1" x14ac:dyDescent="0.2"/>
    <row r="58595" ht="12.75" hidden="1" customHeight="1" x14ac:dyDescent="0.2"/>
    <row r="58596" ht="12.75" hidden="1" customHeight="1" x14ac:dyDescent="0.2"/>
    <row r="58597" ht="12.75" hidden="1" customHeight="1" x14ac:dyDescent="0.2"/>
    <row r="58598" ht="12.75" hidden="1" customHeight="1" x14ac:dyDescent="0.2"/>
    <row r="58599" ht="12.75" hidden="1" customHeight="1" x14ac:dyDescent="0.2"/>
    <row r="58600" ht="12.75" hidden="1" customHeight="1" x14ac:dyDescent="0.2"/>
    <row r="58601" ht="12.75" hidden="1" customHeight="1" x14ac:dyDescent="0.2"/>
    <row r="58602" ht="12.75" hidden="1" customHeight="1" x14ac:dyDescent="0.2"/>
    <row r="58603" ht="12.75" hidden="1" customHeight="1" x14ac:dyDescent="0.2"/>
    <row r="58604" ht="12.75" hidden="1" customHeight="1" x14ac:dyDescent="0.2"/>
    <row r="58605" ht="12.75" hidden="1" customHeight="1" x14ac:dyDescent="0.2"/>
    <row r="58606" ht="12.75" hidden="1" customHeight="1" x14ac:dyDescent="0.2"/>
    <row r="58607" ht="12.75" hidden="1" customHeight="1" x14ac:dyDescent="0.2"/>
    <row r="58608" ht="12.75" hidden="1" customHeight="1" x14ac:dyDescent="0.2"/>
    <row r="58609" ht="12.75" hidden="1" customHeight="1" x14ac:dyDescent="0.2"/>
    <row r="58610" ht="12.75" hidden="1" customHeight="1" x14ac:dyDescent="0.2"/>
    <row r="58611" ht="12.75" hidden="1" customHeight="1" x14ac:dyDescent="0.2"/>
    <row r="58612" ht="12.75" hidden="1" customHeight="1" x14ac:dyDescent="0.2"/>
    <row r="58613" ht="12.75" hidden="1" customHeight="1" x14ac:dyDescent="0.2"/>
    <row r="58614" ht="12.75" hidden="1" customHeight="1" x14ac:dyDescent="0.2"/>
    <row r="58615" ht="12.75" hidden="1" customHeight="1" x14ac:dyDescent="0.2"/>
    <row r="58616" ht="12.75" hidden="1" customHeight="1" x14ac:dyDescent="0.2"/>
    <row r="58617" ht="12.75" hidden="1" customHeight="1" x14ac:dyDescent="0.2"/>
    <row r="58618" ht="12.75" hidden="1" customHeight="1" x14ac:dyDescent="0.2"/>
    <row r="58619" ht="12.75" hidden="1" customHeight="1" x14ac:dyDescent="0.2"/>
    <row r="58620" ht="12.75" hidden="1" customHeight="1" x14ac:dyDescent="0.2"/>
    <row r="58621" ht="12.75" hidden="1" customHeight="1" x14ac:dyDescent="0.2"/>
    <row r="58622" ht="12.75" hidden="1" customHeight="1" x14ac:dyDescent="0.2"/>
    <row r="58623" ht="12.75" hidden="1" customHeight="1" x14ac:dyDescent="0.2"/>
    <row r="58624" ht="12.75" hidden="1" customHeight="1" x14ac:dyDescent="0.2"/>
    <row r="58625" ht="12.75" hidden="1" customHeight="1" x14ac:dyDescent="0.2"/>
    <row r="58626" ht="12.75" hidden="1" customHeight="1" x14ac:dyDescent="0.2"/>
    <row r="58627" ht="12.75" hidden="1" customHeight="1" x14ac:dyDescent="0.2"/>
    <row r="58628" ht="12.75" hidden="1" customHeight="1" x14ac:dyDescent="0.2"/>
    <row r="58629" ht="12.75" hidden="1" customHeight="1" x14ac:dyDescent="0.2"/>
    <row r="58630" ht="12.75" hidden="1" customHeight="1" x14ac:dyDescent="0.2"/>
    <row r="58631" ht="12.75" hidden="1" customHeight="1" x14ac:dyDescent="0.2"/>
    <row r="58632" ht="12.75" hidden="1" customHeight="1" x14ac:dyDescent="0.2"/>
    <row r="58633" ht="12.75" hidden="1" customHeight="1" x14ac:dyDescent="0.2"/>
    <row r="58634" ht="12.75" hidden="1" customHeight="1" x14ac:dyDescent="0.2"/>
    <row r="58635" ht="12.75" hidden="1" customHeight="1" x14ac:dyDescent="0.2"/>
    <row r="58636" ht="12.75" hidden="1" customHeight="1" x14ac:dyDescent="0.2"/>
    <row r="58637" ht="12.75" hidden="1" customHeight="1" x14ac:dyDescent="0.2"/>
    <row r="58638" ht="12.75" hidden="1" customHeight="1" x14ac:dyDescent="0.2"/>
    <row r="58639" ht="12.75" hidden="1" customHeight="1" x14ac:dyDescent="0.2"/>
    <row r="58640" ht="12.75" hidden="1" customHeight="1" x14ac:dyDescent="0.2"/>
    <row r="58641" ht="12.75" hidden="1" customHeight="1" x14ac:dyDescent="0.2"/>
    <row r="58642" ht="12.75" hidden="1" customHeight="1" x14ac:dyDescent="0.2"/>
    <row r="58643" ht="12.75" hidden="1" customHeight="1" x14ac:dyDescent="0.2"/>
    <row r="58644" ht="12.75" hidden="1" customHeight="1" x14ac:dyDescent="0.2"/>
    <row r="58645" ht="12.75" hidden="1" customHeight="1" x14ac:dyDescent="0.2"/>
    <row r="58646" ht="12.75" hidden="1" customHeight="1" x14ac:dyDescent="0.2"/>
    <row r="58647" ht="12.75" hidden="1" customHeight="1" x14ac:dyDescent="0.2"/>
    <row r="58648" ht="12.75" hidden="1" customHeight="1" x14ac:dyDescent="0.2"/>
    <row r="58649" ht="12.75" hidden="1" customHeight="1" x14ac:dyDescent="0.2"/>
    <row r="58650" ht="12.75" hidden="1" customHeight="1" x14ac:dyDescent="0.2"/>
    <row r="58651" ht="12.75" hidden="1" customHeight="1" x14ac:dyDescent="0.2"/>
    <row r="58652" ht="12.75" hidden="1" customHeight="1" x14ac:dyDescent="0.2"/>
    <row r="58653" ht="12.75" hidden="1" customHeight="1" x14ac:dyDescent="0.2"/>
    <row r="58654" ht="12.75" hidden="1" customHeight="1" x14ac:dyDescent="0.2"/>
    <row r="58655" ht="12.75" hidden="1" customHeight="1" x14ac:dyDescent="0.2"/>
    <row r="58656" ht="12.75" hidden="1" customHeight="1" x14ac:dyDescent="0.2"/>
    <row r="58657" ht="12.75" hidden="1" customHeight="1" x14ac:dyDescent="0.2"/>
    <row r="58658" ht="12.75" hidden="1" customHeight="1" x14ac:dyDescent="0.2"/>
    <row r="58659" ht="12.75" hidden="1" customHeight="1" x14ac:dyDescent="0.2"/>
    <row r="58660" ht="12.75" hidden="1" customHeight="1" x14ac:dyDescent="0.2"/>
    <row r="58661" ht="12.75" hidden="1" customHeight="1" x14ac:dyDescent="0.2"/>
    <row r="58662" ht="12.75" hidden="1" customHeight="1" x14ac:dyDescent="0.2"/>
    <row r="58663" ht="12.75" hidden="1" customHeight="1" x14ac:dyDescent="0.2"/>
    <row r="58664" ht="12.75" hidden="1" customHeight="1" x14ac:dyDescent="0.2"/>
    <row r="58665" ht="12.75" hidden="1" customHeight="1" x14ac:dyDescent="0.2"/>
    <row r="58666" ht="12.75" hidden="1" customHeight="1" x14ac:dyDescent="0.2"/>
    <row r="58667" ht="12.75" hidden="1" customHeight="1" x14ac:dyDescent="0.2"/>
    <row r="58668" ht="12.75" hidden="1" customHeight="1" x14ac:dyDescent="0.2"/>
    <row r="58669" ht="12.75" hidden="1" customHeight="1" x14ac:dyDescent="0.2"/>
    <row r="58670" ht="12.75" hidden="1" customHeight="1" x14ac:dyDescent="0.2"/>
    <row r="58671" ht="12.75" hidden="1" customHeight="1" x14ac:dyDescent="0.2"/>
    <row r="58672" ht="12.75" hidden="1" customHeight="1" x14ac:dyDescent="0.2"/>
    <row r="58673" ht="12.75" hidden="1" customHeight="1" x14ac:dyDescent="0.2"/>
    <row r="58674" ht="12.75" hidden="1" customHeight="1" x14ac:dyDescent="0.2"/>
    <row r="58675" ht="12.75" hidden="1" customHeight="1" x14ac:dyDescent="0.2"/>
    <row r="58676" ht="12.75" hidden="1" customHeight="1" x14ac:dyDescent="0.2"/>
    <row r="58677" ht="12.75" hidden="1" customHeight="1" x14ac:dyDescent="0.2"/>
    <row r="58678" ht="12.75" hidden="1" customHeight="1" x14ac:dyDescent="0.2"/>
    <row r="58679" ht="12.75" hidden="1" customHeight="1" x14ac:dyDescent="0.2"/>
    <row r="58680" ht="12.75" hidden="1" customHeight="1" x14ac:dyDescent="0.2"/>
    <row r="58681" ht="12.75" hidden="1" customHeight="1" x14ac:dyDescent="0.2"/>
    <row r="58682" ht="12.75" hidden="1" customHeight="1" x14ac:dyDescent="0.2"/>
    <row r="58683" ht="12.75" hidden="1" customHeight="1" x14ac:dyDescent="0.2"/>
    <row r="58684" ht="12.75" hidden="1" customHeight="1" x14ac:dyDescent="0.2"/>
    <row r="58685" ht="12.75" hidden="1" customHeight="1" x14ac:dyDescent="0.2"/>
    <row r="58686" ht="12.75" hidden="1" customHeight="1" x14ac:dyDescent="0.2"/>
    <row r="58687" ht="12.75" hidden="1" customHeight="1" x14ac:dyDescent="0.2"/>
    <row r="58688" ht="12.75" hidden="1" customHeight="1" x14ac:dyDescent="0.2"/>
    <row r="58689" ht="12.75" hidden="1" customHeight="1" x14ac:dyDescent="0.2"/>
    <row r="58690" ht="12.75" hidden="1" customHeight="1" x14ac:dyDescent="0.2"/>
    <row r="58691" ht="12.75" hidden="1" customHeight="1" x14ac:dyDescent="0.2"/>
    <row r="58692" ht="12.75" hidden="1" customHeight="1" x14ac:dyDescent="0.2"/>
    <row r="58693" ht="12.75" hidden="1" customHeight="1" x14ac:dyDescent="0.2"/>
    <row r="58694" ht="12.75" hidden="1" customHeight="1" x14ac:dyDescent="0.2"/>
    <row r="58695" ht="12.75" hidden="1" customHeight="1" x14ac:dyDescent="0.2"/>
    <row r="58696" ht="12.75" hidden="1" customHeight="1" x14ac:dyDescent="0.2"/>
    <row r="58697" ht="12.75" hidden="1" customHeight="1" x14ac:dyDescent="0.2"/>
    <row r="58698" ht="12.75" hidden="1" customHeight="1" x14ac:dyDescent="0.2"/>
    <row r="58699" ht="12.75" hidden="1" customHeight="1" x14ac:dyDescent="0.2"/>
    <row r="58700" ht="12.75" hidden="1" customHeight="1" x14ac:dyDescent="0.2"/>
    <row r="58701" ht="12.75" hidden="1" customHeight="1" x14ac:dyDescent="0.2"/>
    <row r="58702" ht="12.75" hidden="1" customHeight="1" x14ac:dyDescent="0.2"/>
    <row r="58703" ht="12.75" hidden="1" customHeight="1" x14ac:dyDescent="0.2"/>
    <row r="58704" ht="12.75" hidden="1" customHeight="1" x14ac:dyDescent="0.2"/>
    <row r="58705" ht="12.75" hidden="1" customHeight="1" x14ac:dyDescent="0.2"/>
    <row r="58706" ht="12.75" hidden="1" customHeight="1" x14ac:dyDescent="0.2"/>
    <row r="58707" ht="12.75" hidden="1" customHeight="1" x14ac:dyDescent="0.2"/>
    <row r="58708" ht="12.75" hidden="1" customHeight="1" x14ac:dyDescent="0.2"/>
    <row r="58709" ht="12.75" hidden="1" customHeight="1" x14ac:dyDescent="0.2"/>
    <row r="58710" ht="12.75" hidden="1" customHeight="1" x14ac:dyDescent="0.2"/>
    <row r="58711" ht="12.75" hidden="1" customHeight="1" x14ac:dyDescent="0.2"/>
    <row r="58712" ht="12.75" hidden="1" customHeight="1" x14ac:dyDescent="0.2"/>
    <row r="58713" ht="12.75" hidden="1" customHeight="1" x14ac:dyDescent="0.2"/>
    <row r="58714" ht="12.75" hidden="1" customHeight="1" x14ac:dyDescent="0.2"/>
    <row r="58715" ht="12.75" hidden="1" customHeight="1" x14ac:dyDescent="0.2"/>
    <row r="58716" ht="12.75" hidden="1" customHeight="1" x14ac:dyDescent="0.2"/>
    <row r="58717" ht="12.75" hidden="1" customHeight="1" x14ac:dyDescent="0.2"/>
    <row r="58718" ht="12.75" hidden="1" customHeight="1" x14ac:dyDescent="0.2"/>
    <row r="58719" ht="12.75" hidden="1" customHeight="1" x14ac:dyDescent="0.2"/>
    <row r="58720" ht="12.75" hidden="1" customHeight="1" x14ac:dyDescent="0.2"/>
    <row r="58721" ht="12.75" hidden="1" customHeight="1" x14ac:dyDescent="0.2"/>
    <row r="58722" ht="12.75" hidden="1" customHeight="1" x14ac:dyDescent="0.2"/>
    <row r="58723" ht="12.75" hidden="1" customHeight="1" x14ac:dyDescent="0.2"/>
    <row r="58724" ht="12.75" hidden="1" customHeight="1" x14ac:dyDescent="0.2"/>
    <row r="58725" ht="12.75" hidden="1" customHeight="1" x14ac:dyDescent="0.2"/>
    <row r="58726" ht="12.75" hidden="1" customHeight="1" x14ac:dyDescent="0.2"/>
    <row r="58727" ht="12.75" hidden="1" customHeight="1" x14ac:dyDescent="0.2"/>
    <row r="58728" ht="12.75" hidden="1" customHeight="1" x14ac:dyDescent="0.2"/>
    <row r="58729" ht="12.75" hidden="1" customHeight="1" x14ac:dyDescent="0.2"/>
    <row r="58730" ht="12.75" hidden="1" customHeight="1" x14ac:dyDescent="0.2"/>
    <row r="58731" ht="12.75" hidden="1" customHeight="1" x14ac:dyDescent="0.2"/>
    <row r="58732" ht="12.75" hidden="1" customHeight="1" x14ac:dyDescent="0.2"/>
    <row r="58733" ht="12.75" hidden="1" customHeight="1" x14ac:dyDescent="0.2"/>
    <row r="58734" ht="12.75" hidden="1" customHeight="1" x14ac:dyDescent="0.2"/>
    <row r="58735" ht="12.75" hidden="1" customHeight="1" x14ac:dyDescent="0.2"/>
    <row r="58736" ht="12.75" hidden="1" customHeight="1" x14ac:dyDescent="0.2"/>
    <row r="58737" ht="12.75" hidden="1" customHeight="1" x14ac:dyDescent="0.2"/>
    <row r="58738" ht="12.75" hidden="1" customHeight="1" x14ac:dyDescent="0.2"/>
    <row r="58739" ht="12.75" hidden="1" customHeight="1" x14ac:dyDescent="0.2"/>
    <row r="58740" ht="12.75" hidden="1" customHeight="1" x14ac:dyDescent="0.2"/>
    <row r="58741" ht="12.75" hidden="1" customHeight="1" x14ac:dyDescent="0.2"/>
    <row r="58742" ht="12.75" hidden="1" customHeight="1" x14ac:dyDescent="0.2"/>
    <row r="58743" ht="12.75" hidden="1" customHeight="1" x14ac:dyDescent="0.2"/>
    <row r="58744" ht="12.75" hidden="1" customHeight="1" x14ac:dyDescent="0.2"/>
    <row r="58745" ht="12.75" hidden="1" customHeight="1" x14ac:dyDescent="0.2"/>
    <row r="58746" ht="12.75" hidden="1" customHeight="1" x14ac:dyDescent="0.2"/>
    <row r="58747" ht="12.75" hidden="1" customHeight="1" x14ac:dyDescent="0.2"/>
    <row r="58748" ht="12.75" hidden="1" customHeight="1" x14ac:dyDescent="0.2"/>
    <row r="58749" ht="12.75" hidden="1" customHeight="1" x14ac:dyDescent="0.2"/>
    <row r="58750" ht="12.75" hidden="1" customHeight="1" x14ac:dyDescent="0.2"/>
    <row r="58751" ht="12.75" hidden="1" customHeight="1" x14ac:dyDescent="0.2"/>
    <row r="58752" ht="12.75" hidden="1" customHeight="1" x14ac:dyDescent="0.2"/>
    <row r="58753" ht="12.75" hidden="1" customHeight="1" x14ac:dyDescent="0.2"/>
    <row r="58754" ht="12.75" hidden="1" customHeight="1" x14ac:dyDescent="0.2"/>
    <row r="58755" ht="12.75" hidden="1" customHeight="1" x14ac:dyDescent="0.2"/>
    <row r="58756" ht="12.75" hidden="1" customHeight="1" x14ac:dyDescent="0.2"/>
    <row r="58757" ht="12.75" hidden="1" customHeight="1" x14ac:dyDescent="0.2"/>
    <row r="58758" ht="12.75" hidden="1" customHeight="1" x14ac:dyDescent="0.2"/>
    <row r="58759" ht="12.75" hidden="1" customHeight="1" x14ac:dyDescent="0.2"/>
    <row r="58760" ht="12.75" hidden="1" customHeight="1" x14ac:dyDescent="0.2"/>
    <row r="58761" ht="12.75" hidden="1" customHeight="1" x14ac:dyDescent="0.2"/>
    <row r="58762" ht="12.75" hidden="1" customHeight="1" x14ac:dyDescent="0.2"/>
    <row r="58763" ht="12.75" hidden="1" customHeight="1" x14ac:dyDescent="0.2"/>
    <row r="58764" ht="12.75" hidden="1" customHeight="1" x14ac:dyDescent="0.2"/>
    <row r="58765" ht="12.75" hidden="1" customHeight="1" x14ac:dyDescent="0.2"/>
    <row r="58766" ht="12.75" hidden="1" customHeight="1" x14ac:dyDescent="0.2"/>
    <row r="58767" ht="12.75" hidden="1" customHeight="1" x14ac:dyDescent="0.2"/>
    <row r="58768" ht="12.75" hidden="1" customHeight="1" x14ac:dyDescent="0.2"/>
    <row r="58769" ht="12.75" hidden="1" customHeight="1" x14ac:dyDescent="0.2"/>
    <row r="58770" ht="12.75" hidden="1" customHeight="1" x14ac:dyDescent="0.2"/>
    <row r="58771" ht="12.75" hidden="1" customHeight="1" x14ac:dyDescent="0.2"/>
    <row r="58772" ht="12.75" hidden="1" customHeight="1" x14ac:dyDescent="0.2"/>
    <row r="58773" ht="12.75" hidden="1" customHeight="1" x14ac:dyDescent="0.2"/>
    <row r="58774" ht="12.75" hidden="1" customHeight="1" x14ac:dyDescent="0.2"/>
    <row r="58775" ht="12.75" hidden="1" customHeight="1" x14ac:dyDescent="0.2"/>
    <row r="58776" ht="12.75" hidden="1" customHeight="1" x14ac:dyDescent="0.2"/>
    <row r="58777" ht="12.75" hidden="1" customHeight="1" x14ac:dyDescent="0.2"/>
    <row r="58778" ht="12.75" hidden="1" customHeight="1" x14ac:dyDescent="0.2"/>
    <row r="58779" ht="12.75" hidden="1" customHeight="1" x14ac:dyDescent="0.2"/>
    <row r="58780" ht="12.75" hidden="1" customHeight="1" x14ac:dyDescent="0.2"/>
    <row r="58781" ht="12.75" hidden="1" customHeight="1" x14ac:dyDescent="0.2"/>
    <row r="58782" ht="12.75" hidden="1" customHeight="1" x14ac:dyDescent="0.2"/>
    <row r="58783" ht="12.75" hidden="1" customHeight="1" x14ac:dyDescent="0.2"/>
    <row r="58784" ht="12.75" hidden="1" customHeight="1" x14ac:dyDescent="0.2"/>
    <row r="58785" ht="12.75" hidden="1" customHeight="1" x14ac:dyDescent="0.2"/>
    <row r="58786" ht="12.75" hidden="1" customHeight="1" x14ac:dyDescent="0.2"/>
    <row r="58787" ht="12.75" hidden="1" customHeight="1" x14ac:dyDescent="0.2"/>
    <row r="58788" ht="12.75" hidden="1" customHeight="1" x14ac:dyDescent="0.2"/>
    <row r="58789" ht="12.75" hidden="1" customHeight="1" x14ac:dyDescent="0.2"/>
    <row r="58790" ht="12.75" hidden="1" customHeight="1" x14ac:dyDescent="0.2"/>
    <row r="58791" ht="12.75" hidden="1" customHeight="1" x14ac:dyDescent="0.2"/>
    <row r="58792" ht="12.75" hidden="1" customHeight="1" x14ac:dyDescent="0.2"/>
    <row r="58793" ht="12.75" hidden="1" customHeight="1" x14ac:dyDescent="0.2"/>
    <row r="58794" ht="12.75" hidden="1" customHeight="1" x14ac:dyDescent="0.2"/>
    <row r="58795" ht="12.75" hidden="1" customHeight="1" x14ac:dyDescent="0.2"/>
    <row r="58796" ht="12.75" hidden="1" customHeight="1" x14ac:dyDescent="0.2"/>
    <row r="58797" ht="12.75" hidden="1" customHeight="1" x14ac:dyDescent="0.2"/>
    <row r="58798" ht="12.75" hidden="1" customHeight="1" x14ac:dyDescent="0.2"/>
    <row r="58799" ht="12.75" hidden="1" customHeight="1" x14ac:dyDescent="0.2"/>
    <row r="58800" ht="12.75" hidden="1" customHeight="1" x14ac:dyDescent="0.2"/>
    <row r="58801" ht="12.75" hidden="1" customHeight="1" x14ac:dyDescent="0.2"/>
    <row r="58802" ht="12.75" hidden="1" customHeight="1" x14ac:dyDescent="0.2"/>
    <row r="58803" ht="12.75" hidden="1" customHeight="1" x14ac:dyDescent="0.2"/>
    <row r="58804" ht="12.75" hidden="1" customHeight="1" x14ac:dyDescent="0.2"/>
    <row r="58805" ht="12.75" hidden="1" customHeight="1" x14ac:dyDescent="0.2"/>
    <row r="58806" ht="12.75" hidden="1" customHeight="1" x14ac:dyDescent="0.2"/>
    <row r="58807" ht="12.75" hidden="1" customHeight="1" x14ac:dyDescent="0.2"/>
    <row r="58808" ht="12.75" hidden="1" customHeight="1" x14ac:dyDescent="0.2"/>
    <row r="58809" ht="12.75" hidden="1" customHeight="1" x14ac:dyDescent="0.2"/>
    <row r="58810" ht="12.75" hidden="1" customHeight="1" x14ac:dyDescent="0.2"/>
    <row r="58811" ht="12.75" hidden="1" customHeight="1" x14ac:dyDescent="0.2"/>
    <row r="58812" ht="12.75" hidden="1" customHeight="1" x14ac:dyDescent="0.2"/>
    <row r="58813" ht="12.75" hidden="1" customHeight="1" x14ac:dyDescent="0.2"/>
    <row r="58814" ht="12.75" hidden="1" customHeight="1" x14ac:dyDescent="0.2"/>
    <row r="58815" ht="12.75" hidden="1" customHeight="1" x14ac:dyDescent="0.2"/>
    <row r="58816" ht="12.75" hidden="1" customHeight="1" x14ac:dyDescent="0.2"/>
    <row r="58817" ht="12.75" hidden="1" customHeight="1" x14ac:dyDescent="0.2"/>
    <row r="58818" ht="12.75" hidden="1" customHeight="1" x14ac:dyDescent="0.2"/>
    <row r="58819" ht="12.75" hidden="1" customHeight="1" x14ac:dyDescent="0.2"/>
    <row r="58820" ht="12.75" hidden="1" customHeight="1" x14ac:dyDescent="0.2"/>
    <row r="58821" ht="12.75" hidden="1" customHeight="1" x14ac:dyDescent="0.2"/>
    <row r="58822" ht="12.75" hidden="1" customHeight="1" x14ac:dyDescent="0.2"/>
    <row r="58823" ht="12.75" hidden="1" customHeight="1" x14ac:dyDescent="0.2"/>
    <row r="58824" ht="12.75" hidden="1" customHeight="1" x14ac:dyDescent="0.2"/>
    <row r="58825" ht="12.75" hidden="1" customHeight="1" x14ac:dyDescent="0.2"/>
    <row r="58826" ht="12.75" hidden="1" customHeight="1" x14ac:dyDescent="0.2"/>
    <row r="58827" ht="12.75" hidden="1" customHeight="1" x14ac:dyDescent="0.2"/>
    <row r="58828" ht="12.75" hidden="1" customHeight="1" x14ac:dyDescent="0.2"/>
    <row r="58829" ht="12.75" hidden="1" customHeight="1" x14ac:dyDescent="0.2"/>
    <row r="58830" ht="12.75" hidden="1" customHeight="1" x14ac:dyDescent="0.2"/>
    <row r="58831" ht="12.75" hidden="1" customHeight="1" x14ac:dyDescent="0.2"/>
    <row r="58832" ht="12.75" hidden="1" customHeight="1" x14ac:dyDescent="0.2"/>
    <row r="58833" ht="12.75" hidden="1" customHeight="1" x14ac:dyDescent="0.2"/>
    <row r="58834" ht="12.75" hidden="1" customHeight="1" x14ac:dyDescent="0.2"/>
    <row r="58835" ht="12.75" hidden="1" customHeight="1" x14ac:dyDescent="0.2"/>
    <row r="58836" ht="12.75" hidden="1" customHeight="1" x14ac:dyDescent="0.2"/>
    <row r="58837" ht="12.75" hidden="1" customHeight="1" x14ac:dyDescent="0.2"/>
    <row r="58838" ht="12.75" hidden="1" customHeight="1" x14ac:dyDescent="0.2"/>
    <row r="58839" ht="12.75" hidden="1" customHeight="1" x14ac:dyDescent="0.2"/>
    <row r="58840" ht="12.75" hidden="1" customHeight="1" x14ac:dyDescent="0.2"/>
    <row r="58841" ht="12.75" hidden="1" customHeight="1" x14ac:dyDescent="0.2"/>
    <row r="58842" ht="12.75" hidden="1" customHeight="1" x14ac:dyDescent="0.2"/>
    <row r="58843" ht="12.75" hidden="1" customHeight="1" x14ac:dyDescent="0.2"/>
    <row r="58844" ht="12.75" hidden="1" customHeight="1" x14ac:dyDescent="0.2"/>
    <row r="58845" ht="12.75" hidden="1" customHeight="1" x14ac:dyDescent="0.2"/>
    <row r="58846" ht="12.75" hidden="1" customHeight="1" x14ac:dyDescent="0.2"/>
    <row r="58847" ht="12.75" hidden="1" customHeight="1" x14ac:dyDescent="0.2"/>
    <row r="58848" ht="12.75" hidden="1" customHeight="1" x14ac:dyDescent="0.2"/>
    <row r="58849" ht="12.75" hidden="1" customHeight="1" x14ac:dyDescent="0.2"/>
    <row r="58850" ht="12.75" hidden="1" customHeight="1" x14ac:dyDescent="0.2"/>
    <row r="58851" ht="12.75" hidden="1" customHeight="1" x14ac:dyDescent="0.2"/>
    <row r="58852" ht="12.75" hidden="1" customHeight="1" x14ac:dyDescent="0.2"/>
    <row r="58853" ht="12.75" hidden="1" customHeight="1" x14ac:dyDescent="0.2"/>
    <row r="58854" ht="12.75" hidden="1" customHeight="1" x14ac:dyDescent="0.2"/>
    <row r="58855" ht="12.75" hidden="1" customHeight="1" x14ac:dyDescent="0.2"/>
    <row r="58856" ht="12.75" hidden="1" customHeight="1" x14ac:dyDescent="0.2"/>
    <row r="58857" ht="12.75" hidden="1" customHeight="1" x14ac:dyDescent="0.2"/>
    <row r="58858" ht="12.75" hidden="1" customHeight="1" x14ac:dyDescent="0.2"/>
    <row r="58859" ht="12.75" hidden="1" customHeight="1" x14ac:dyDescent="0.2"/>
    <row r="58860" ht="12.75" hidden="1" customHeight="1" x14ac:dyDescent="0.2"/>
    <row r="58861" ht="12.75" hidden="1" customHeight="1" x14ac:dyDescent="0.2"/>
    <row r="58862" ht="12.75" hidden="1" customHeight="1" x14ac:dyDescent="0.2"/>
    <row r="58863" ht="12.75" hidden="1" customHeight="1" x14ac:dyDescent="0.2"/>
    <row r="58864" ht="12.75" hidden="1" customHeight="1" x14ac:dyDescent="0.2"/>
    <row r="58865" ht="12.75" hidden="1" customHeight="1" x14ac:dyDescent="0.2"/>
    <row r="58866" ht="12.75" hidden="1" customHeight="1" x14ac:dyDescent="0.2"/>
    <row r="58867" ht="12.75" hidden="1" customHeight="1" x14ac:dyDescent="0.2"/>
    <row r="58868" ht="12.75" hidden="1" customHeight="1" x14ac:dyDescent="0.2"/>
    <row r="58869" ht="12.75" hidden="1" customHeight="1" x14ac:dyDescent="0.2"/>
    <row r="58870" ht="12.75" hidden="1" customHeight="1" x14ac:dyDescent="0.2"/>
    <row r="58871" ht="12.75" hidden="1" customHeight="1" x14ac:dyDescent="0.2"/>
    <row r="58872" ht="12.75" hidden="1" customHeight="1" x14ac:dyDescent="0.2"/>
    <row r="58873" ht="12.75" hidden="1" customHeight="1" x14ac:dyDescent="0.2"/>
    <row r="58874" ht="12.75" hidden="1" customHeight="1" x14ac:dyDescent="0.2"/>
    <row r="58875" ht="12.75" hidden="1" customHeight="1" x14ac:dyDescent="0.2"/>
    <row r="58876" ht="12.75" hidden="1" customHeight="1" x14ac:dyDescent="0.2"/>
    <row r="58877" ht="12.75" hidden="1" customHeight="1" x14ac:dyDescent="0.2"/>
    <row r="58878" ht="12.75" hidden="1" customHeight="1" x14ac:dyDescent="0.2"/>
    <row r="58879" ht="12.75" hidden="1" customHeight="1" x14ac:dyDescent="0.2"/>
    <row r="58880" ht="12.75" hidden="1" customHeight="1" x14ac:dyDescent="0.2"/>
    <row r="58881" ht="12.75" hidden="1" customHeight="1" x14ac:dyDescent="0.2"/>
    <row r="58882" ht="12.75" hidden="1" customHeight="1" x14ac:dyDescent="0.2"/>
    <row r="58883" ht="12.75" hidden="1" customHeight="1" x14ac:dyDescent="0.2"/>
    <row r="58884" ht="12.75" hidden="1" customHeight="1" x14ac:dyDescent="0.2"/>
    <row r="58885" ht="12.75" hidden="1" customHeight="1" x14ac:dyDescent="0.2"/>
    <row r="58886" ht="12.75" hidden="1" customHeight="1" x14ac:dyDescent="0.2"/>
    <row r="58887" ht="12.75" hidden="1" customHeight="1" x14ac:dyDescent="0.2"/>
    <row r="58888" ht="12.75" hidden="1" customHeight="1" x14ac:dyDescent="0.2"/>
    <row r="58889" ht="12.75" hidden="1" customHeight="1" x14ac:dyDescent="0.2"/>
    <row r="58890" ht="12.75" hidden="1" customHeight="1" x14ac:dyDescent="0.2"/>
    <row r="58891" ht="12.75" hidden="1" customHeight="1" x14ac:dyDescent="0.2"/>
    <row r="58892" ht="12.75" hidden="1" customHeight="1" x14ac:dyDescent="0.2"/>
    <row r="58893" ht="12.75" hidden="1" customHeight="1" x14ac:dyDescent="0.2"/>
    <row r="58894" ht="12.75" hidden="1" customHeight="1" x14ac:dyDescent="0.2"/>
    <row r="58895" ht="12.75" hidden="1" customHeight="1" x14ac:dyDescent="0.2"/>
    <row r="58896" ht="12.75" hidden="1" customHeight="1" x14ac:dyDescent="0.2"/>
    <row r="58897" ht="12.75" hidden="1" customHeight="1" x14ac:dyDescent="0.2"/>
    <row r="58898" ht="12.75" hidden="1" customHeight="1" x14ac:dyDescent="0.2"/>
    <row r="58899" ht="12.75" hidden="1" customHeight="1" x14ac:dyDescent="0.2"/>
    <row r="58900" ht="12.75" hidden="1" customHeight="1" x14ac:dyDescent="0.2"/>
    <row r="58901" ht="12.75" hidden="1" customHeight="1" x14ac:dyDescent="0.2"/>
    <row r="58902" ht="12.75" hidden="1" customHeight="1" x14ac:dyDescent="0.2"/>
    <row r="58903" ht="12.75" hidden="1" customHeight="1" x14ac:dyDescent="0.2"/>
    <row r="58904" ht="12.75" hidden="1" customHeight="1" x14ac:dyDescent="0.2"/>
    <row r="58905" ht="12.75" hidden="1" customHeight="1" x14ac:dyDescent="0.2"/>
    <row r="58906" ht="12.75" hidden="1" customHeight="1" x14ac:dyDescent="0.2"/>
    <row r="58907" ht="12.75" hidden="1" customHeight="1" x14ac:dyDescent="0.2"/>
    <row r="58908" ht="12.75" hidden="1" customHeight="1" x14ac:dyDescent="0.2"/>
    <row r="58909" ht="12.75" hidden="1" customHeight="1" x14ac:dyDescent="0.2"/>
    <row r="58910" ht="12.75" hidden="1" customHeight="1" x14ac:dyDescent="0.2"/>
    <row r="58911" ht="12.75" hidden="1" customHeight="1" x14ac:dyDescent="0.2"/>
    <row r="58912" ht="12.75" hidden="1" customHeight="1" x14ac:dyDescent="0.2"/>
    <row r="58913" ht="12.75" hidden="1" customHeight="1" x14ac:dyDescent="0.2"/>
    <row r="58914" ht="12.75" hidden="1" customHeight="1" x14ac:dyDescent="0.2"/>
    <row r="58915" ht="12.75" hidden="1" customHeight="1" x14ac:dyDescent="0.2"/>
    <row r="58916" ht="12.75" hidden="1" customHeight="1" x14ac:dyDescent="0.2"/>
    <row r="58917" ht="12.75" hidden="1" customHeight="1" x14ac:dyDescent="0.2"/>
    <row r="58918" ht="12.75" hidden="1" customHeight="1" x14ac:dyDescent="0.2"/>
    <row r="58919" ht="12.75" hidden="1" customHeight="1" x14ac:dyDescent="0.2"/>
    <row r="58920" ht="12.75" hidden="1" customHeight="1" x14ac:dyDescent="0.2"/>
    <row r="58921" ht="12.75" hidden="1" customHeight="1" x14ac:dyDescent="0.2"/>
    <row r="58922" ht="12.75" hidden="1" customHeight="1" x14ac:dyDescent="0.2"/>
    <row r="58923" ht="12.75" hidden="1" customHeight="1" x14ac:dyDescent="0.2"/>
    <row r="58924" ht="12.75" hidden="1" customHeight="1" x14ac:dyDescent="0.2"/>
    <row r="58925" ht="12.75" hidden="1" customHeight="1" x14ac:dyDescent="0.2"/>
    <row r="58926" ht="12.75" hidden="1" customHeight="1" x14ac:dyDescent="0.2"/>
    <row r="58927" ht="12.75" hidden="1" customHeight="1" x14ac:dyDescent="0.2"/>
    <row r="58928" ht="12.75" hidden="1" customHeight="1" x14ac:dyDescent="0.2"/>
    <row r="58929" ht="12.75" hidden="1" customHeight="1" x14ac:dyDescent="0.2"/>
    <row r="58930" ht="12.75" hidden="1" customHeight="1" x14ac:dyDescent="0.2"/>
    <row r="58931" ht="12.75" hidden="1" customHeight="1" x14ac:dyDescent="0.2"/>
    <row r="58932" ht="12.75" hidden="1" customHeight="1" x14ac:dyDescent="0.2"/>
    <row r="58933" ht="12.75" hidden="1" customHeight="1" x14ac:dyDescent="0.2"/>
    <row r="58934" ht="12.75" hidden="1" customHeight="1" x14ac:dyDescent="0.2"/>
    <row r="58935" ht="12.75" hidden="1" customHeight="1" x14ac:dyDescent="0.2"/>
    <row r="58936" ht="12.75" hidden="1" customHeight="1" x14ac:dyDescent="0.2"/>
    <row r="58937" ht="12.75" hidden="1" customHeight="1" x14ac:dyDescent="0.2"/>
    <row r="58938" ht="12.75" hidden="1" customHeight="1" x14ac:dyDescent="0.2"/>
    <row r="58939" ht="12.75" hidden="1" customHeight="1" x14ac:dyDescent="0.2"/>
    <row r="58940" ht="12.75" hidden="1" customHeight="1" x14ac:dyDescent="0.2"/>
    <row r="58941" ht="12.75" hidden="1" customHeight="1" x14ac:dyDescent="0.2"/>
    <row r="58942" ht="12.75" hidden="1" customHeight="1" x14ac:dyDescent="0.2"/>
    <row r="58943" ht="12.75" hidden="1" customHeight="1" x14ac:dyDescent="0.2"/>
    <row r="58944" ht="12.75" hidden="1" customHeight="1" x14ac:dyDescent="0.2"/>
    <row r="58945" ht="12.75" hidden="1" customHeight="1" x14ac:dyDescent="0.2"/>
    <row r="58946" ht="12.75" hidden="1" customHeight="1" x14ac:dyDescent="0.2"/>
    <row r="58947" ht="12.75" hidden="1" customHeight="1" x14ac:dyDescent="0.2"/>
    <row r="58948" ht="12.75" hidden="1" customHeight="1" x14ac:dyDescent="0.2"/>
    <row r="58949" ht="12.75" hidden="1" customHeight="1" x14ac:dyDescent="0.2"/>
    <row r="58950" ht="12.75" hidden="1" customHeight="1" x14ac:dyDescent="0.2"/>
    <row r="58951" ht="12.75" hidden="1" customHeight="1" x14ac:dyDescent="0.2"/>
    <row r="58952" ht="12.75" hidden="1" customHeight="1" x14ac:dyDescent="0.2"/>
    <row r="58953" ht="12.75" hidden="1" customHeight="1" x14ac:dyDescent="0.2"/>
    <row r="58954" ht="12.75" hidden="1" customHeight="1" x14ac:dyDescent="0.2"/>
    <row r="58955" ht="12.75" hidden="1" customHeight="1" x14ac:dyDescent="0.2"/>
    <row r="58956" ht="12.75" hidden="1" customHeight="1" x14ac:dyDescent="0.2"/>
    <row r="58957" ht="12.75" hidden="1" customHeight="1" x14ac:dyDescent="0.2"/>
    <row r="58958" ht="12.75" hidden="1" customHeight="1" x14ac:dyDescent="0.2"/>
    <row r="58959" ht="12.75" hidden="1" customHeight="1" x14ac:dyDescent="0.2"/>
    <row r="58960" ht="12.75" hidden="1" customHeight="1" x14ac:dyDescent="0.2"/>
    <row r="58961" ht="12.75" hidden="1" customHeight="1" x14ac:dyDescent="0.2"/>
    <row r="58962" ht="12.75" hidden="1" customHeight="1" x14ac:dyDescent="0.2"/>
    <row r="58963" ht="12.75" hidden="1" customHeight="1" x14ac:dyDescent="0.2"/>
    <row r="58964" ht="12.75" hidden="1" customHeight="1" x14ac:dyDescent="0.2"/>
    <row r="58965" ht="12.75" hidden="1" customHeight="1" x14ac:dyDescent="0.2"/>
    <row r="58966" ht="12.75" hidden="1" customHeight="1" x14ac:dyDescent="0.2"/>
    <row r="58967" ht="12.75" hidden="1" customHeight="1" x14ac:dyDescent="0.2"/>
    <row r="58968" ht="12.75" hidden="1" customHeight="1" x14ac:dyDescent="0.2"/>
    <row r="58969" ht="12.75" hidden="1" customHeight="1" x14ac:dyDescent="0.2"/>
    <row r="58970" ht="12.75" hidden="1" customHeight="1" x14ac:dyDescent="0.2"/>
    <row r="58971" ht="12.75" hidden="1" customHeight="1" x14ac:dyDescent="0.2"/>
    <row r="58972" ht="12.75" hidden="1" customHeight="1" x14ac:dyDescent="0.2"/>
    <row r="58973" ht="12.75" hidden="1" customHeight="1" x14ac:dyDescent="0.2"/>
    <row r="58974" ht="12.75" hidden="1" customHeight="1" x14ac:dyDescent="0.2"/>
    <row r="58975" ht="12.75" hidden="1" customHeight="1" x14ac:dyDescent="0.2"/>
    <row r="58976" ht="12.75" hidden="1" customHeight="1" x14ac:dyDescent="0.2"/>
    <row r="58977" ht="12.75" hidden="1" customHeight="1" x14ac:dyDescent="0.2"/>
    <row r="58978" ht="12.75" hidden="1" customHeight="1" x14ac:dyDescent="0.2"/>
    <row r="58979" ht="12.75" hidden="1" customHeight="1" x14ac:dyDescent="0.2"/>
    <row r="58980" ht="12.75" hidden="1" customHeight="1" x14ac:dyDescent="0.2"/>
    <row r="58981" ht="12.75" hidden="1" customHeight="1" x14ac:dyDescent="0.2"/>
    <row r="58982" ht="12.75" hidden="1" customHeight="1" x14ac:dyDescent="0.2"/>
    <row r="58983" ht="12.75" hidden="1" customHeight="1" x14ac:dyDescent="0.2"/>
    <row r="58984" ht="12.75" hidden="1" customHeight="1" x14ac:dyDescent="0.2"/>
    <row r="58985" ht="12.75" hidden="1" customHeight="1" x14ac:dyDescent="0.2"/>
    <row r="58986" ht="12.75" hidden="1" customHeight="1" x14ac:dyDescent="0.2"/>
    <row r="58987" ht="12.75" hidden="1" customHeight="1" x14ac:dyDescent="0.2"/>
    <row r="58988" ht="12.75" hidden="1" customHeight="1" x14ac:dyDescent="0.2"/>
    <row r="58989" ht="12.75" hidden="1" customHeight="1" x14ac:dyDescent="0.2"/>
    <row r="58990" ht="12.75" hidden="1" customHeight="1" x14ac:dyDescent="0.2"/>
    <row r="58991" ht="12.75" hidden="1" customHeight="1" x14ac:dyDescent="0.2"/>
    <row r="58992" ht="12.75" hidden="1" customHeight="1" x14ac:dyDescent="0.2"/>
    <row r="58993" ht="12.75" hidden="1" customHeight="1" x14ac:dyDescent="0.2"/>
    <row r="58994" ht="12.75" hidden="1" customHeight="1" x14ac:dyDescent="0.2"/>
    <row r="58995" ht="12.75" hidden="1" customHeight="1" x14ac:dyDescent="0.2"/>
    <row r="58996" ht="12.75" hidden="1" customHeight="1" x14ac:dyDescent="0.2"/>
    <row r="58997" ht="12.75" hidden="1" customHeight="1" x14ac:dyDescent="0.2"/>
    <row r="58998" ht="12.75" hidden="1" customHeight="1" x14ac:dyDescent="0.2"/>
    <row r="58999" ht="12.75" hidden="1" customHeight="1" x14ac:dyDescent="0.2"/>
    <row r="59000" ht="12.75" hidden="1" customHeight="1" x14ac:dyDescent="0.2"/>
    <row r="59001" ht="12.75" hidden="1" customHeight="1" x14ac:dyDescent="0.2"/>
    <row r="59002" ht="12.75" hidden="1" customHeight="1" x14ac:dyDescent="0.2"/>
    <row r="59003" ht="12.75" hidden="1" customHeight="1" x14ac:dyDescent="0.2"/>
    <row r="59004" ht="12.75" hidden="1" customHeight="1" x14ac:dyDescent="0.2"/>
    <row r="59005" ht="12.75" hidden="1" customHeight="1" x14ac:dyDescent="0.2"/>
    <row r="59006" ht="12.75" hidden="1" customHeight="1" x14ac:dyDescent="0.2"/>
    <row r="59007" ht="12.75" hidden="1" customHeight="1" x14ac:dyDescent="0.2"/>
    <row r="59008" ht="12.75" hidden="1" customHeight="1" x14ac:dyDescent="0.2"/>
    <row r="59009" ht="12.75" hidden="1" customHeight="1" x14ac:dyDescent="0.2"/>
    <row r="59010" ht="12.75" hidden="1" customHeight="1" x14ac:dyDescent="0.2"/>
    <row r="59011" ht="12.75" hidden="1" customHeight="1" x14ac:dyDescent="0.2"/>
    <row r="59012" ht="12.75" hidden="1" customHeight="1" x14ac:dyDescent="0.2"/>
    <row r="59013" ht="12.75" hidden="1" customHeight="1" x14ac:dyDescent="0.2"/>
    <row r="59014" ht="12.75" hidden="1" customHeight="1" x14ac:dyDescent="0.2"/>
    <row r="59015" ht="12.75" hidden="1" customHeight="1" x14ac:dyDescent="0.2"/>
    <row r="59016" ht="12.75" hidden="1" customHeight="1" x14ac:dyDescent="0.2"/>
    <row r="59017" ht="12.75" hidden="1" customHeight="1" x14ac:dyDescent="0.2"/>
    <row r="59018" ht="12.75" hidden="1" customHeight="1" x14ac:dyDescent="0.2"/>
    <row r="59019" ht="12.75" hidden="1" customHeight="1" x14ac:dyDescent="0.2"/>
    <row r="59020" ht="12.75" hidden="1" customHeight="1" x14ac:dyDescent="0.2"/>
    <row r="59021" ht="12.75" hidden="1" customHeight="1" x14ac:dyDescent="0.2"/>
    <row r="59022" ht="12.75" hidden="1" customHeight="1" x14ac:dyDescent="0.2"/>
    <row r="59023" ht="12.75" hidden="1" customHeight="1" x14ac:dyDescent="0.2"/>
    <row r="59024" ht="12.75" hidden="1" customHeight="1" x14ac:dyDescent="0.2"/>
    <row r="59025" ht="12.75" hidden="1" customHeight="1" x14ac:dyDescent="0.2"/>
    <row r="59026" ht="12.75" hidden="1" customHeight="1" x14ac:dyDescent="0.2"/>
    <row r="59027" ht="12.75" hidden="1" customHeight="1" x14ac:dyDescent="0.2"/>
    <row r="59028" ht="12.75" hidden="1" customHeight="1" x14ac:dyDescent="0.2"/>
    <row r="59029" ht="12.75" hidden="1" customHeight="1" x14ac:dyDescent="0.2"/>
    <row r="59030" ht="12.75" hidden="1" customHeight="1" x14ac:dyDescent="0.2"/>
    <row r="59031" ht="12.75" hidden="1" customHeight="1" x14ac:dyDescent="0.2"/>
    <row r="59032" ht="12.75" hidden="1" customHeight="1" x14ac:dyDescent="0.2"/>
    <row r="59033" ht="12.75" hidden="1" customHeight="1" x14ac:dyDescent="0.2"/>
    <row r="59034" ht="12.75" hidden="1" customHeight="1" x14ac:dyDescent="0.2"/>
    <row r="59035" ht="12.75" hidden="1" customHeight="1" x14ac:dyDescent="0.2"/>
    <row r="59036" ht="12.75" hidden="1" customHeight="1" x14ac:dyDescent="0.2"/>
    <row r="59037" ht="12.75" hidden="1" customHeight="1" x14ac:dyDescent="0.2"/>
    <row r="59038" ht="12.75" hidden="1" customHeight="1" x14ac:dyDescent="0.2"/>
    <row r="59039" ht="12.75" hidden="1" customHeight="1" x14ac:dyDescent="0.2"/>
    <row r="59040" ht="12.75" hidden="1" customHeight="1" x14ac:dyDescent="0.2"/>
    <row r="59041" ht="12.75" hidden="1" customHeight="1" x14ac:dyDescent="0.2"/>
    <row r="59042" ht="12.75" hidden="1" customHeight="1" x14ac:dyDescent="0.2"/>
    <row r="59043" ht="12.75" hidden="1" customHeight="1" x14ac:dyDescent="0.2"/>
    <row r="59044" ht="12.75" hidden="1" customHeight="1" x14ac:dyDescent="0.2"/>
    <row r="59045" ht="12.75" hidden="1" customHeight="1" x14ac:dyDescent="0.2"/>
    <row r="59046" ht="12.75" hidden="1" customHeight="1" x14ac:dyDescent="0.2"/>
    <row r="59047" ht="12.75" hidden="1" customHeight="1" x14ac:dyDescent="0.2"/>
    <row r="59048" ht="12.75" hidden="1" customHeight="1" x14ac:dyDescent="0.2"/>
    <row r="59049" ht="12.75" hidden="1" customHeight="1" x14ac:dyDescent="0.2"/>
    <row r="59050" ht="12.75" hidden="1" customHeight="1" x14ac:dyDescent="0.2"/>
    <row r="59051" ht="12.75" hidden="1" customHeight="1" x14ac:dyDescent="0.2"/>
    <row r="59052" ht="12.75" hidden="1" customHeight="1" x14ac:dyDescent="0.2"/>
    <row r="59053" ht="12.75" hidden="1" customHeight="1" x14ac:dyDescent="0.2"/>
    <row r="59054" ht="12.75" hidden="1" customHeight="1" x14ac:dyDescent="0.2"/>
    <row r="59055" ht="12.75" hidden="1" customHeight="1" x14ac:dyDescent="0.2"/>
    <row r="59056" ht="12.75" hidden="1" customHeight="1" x14ac:dyDescent="0.2"/>
    <row r="59057" ht="12.75" hidden="1" customHeight="1" x14ac:dyDescent="0.2"/>
    <row r="59058" ht="12.75" hidden="1" customHeight="1" x14ac:dyDescent="0.2"/>
    <row r="59059" ht="12.75" hidden="1" customHeight="1" x14ac:dyDescent="0.2"/>
    <row r="59060" ht="12.75" hidden="1" customHeight="1" x14ac:dyDescent="0.2"/>
    <row r="59061" ht="12.75" hidden="1" customHeight="1" x14ac:dyDescent="0.2"/>
    <row r="59062" ht="12.75" hidden="1" customHeight="1" x14ac:dyDescent="0.2"/>
    <row r="59063" ht="12.75" hidden="1" customHeight="1" x14ac:dyDescent="0.2"/>
    <row r="59064" ht="12.75" hidden="1" customHeight="1" x14ac:dyDescent="0.2"/>
    <row r="59065" ht="12.75" hidden="1" customHeight="1" x14ac:dyDescent="0.2"/>
    <row r="59066" ht="12.75" hidden="1" customHeight="1" x14ac:dyDescent="0.2"/>
    <row r="59067" ht="12.75" hidden="1" customHeight="1" x14ac:dyDescent="0.2"/>
    <row r="59068" ht="12.75" hidden="1" customHeight="1" x14ac:dyDescent="0.2"/>
    <row r="59069" ht="12.75" hidden="1" customHeight="1" x14ac:dyDescent="0.2"/>
    <row r="59070" ht="12.75" hidden="1" customHeight="1" x14ac:dyDescent="0.2"/>
    <row r="59071" ht="12.75" hidden="1" customHeight="1" x14ac:dyDescent="0.2"/>
    <row r="59072" ht="12.75" hidden="1" customHeight="1" x14ac:dyDescent="0.2"/>
    <row r="59073" ht="12.75" hidden="1" customHeight="1" x14ac:dyDescent="0.2"/>
    <row r="59074" ht="12.75" hidden="1" customHeight="1" x14ac:dyDescent="0.2"/>
    <row r="59075" ht="12.75" hidden="1" customHeight="1" x14ac:dyDescent="0.2"/>
    <row r="59076" ht="12.75" hidden="1" customHeight="1" x14ac:dyDescent="0.2"/>
    <row r="59077" ht="12.75" hidden="1" customHeight="1" x14ac:dyDescent="0.2"/>
    <row r="59078" ht="12.75" hidden="1" customHeight="1" x14ac:dyDescent="0.2"/>
    <row r="59079" ht="12.75" hidden="1" customHeight="1" x14ac:dyDescent="0.2"/>
    <row r="59080" ht="12.75" hidden="1" customHeight="1" x14ac:dyDescent="0.2"/>
    <row r="59081" ht="12.75" hidden="1" customHeight="1" x14ac:dyDescent="0.2"/>
    <row r="59082" ht="12.75" hidden="1" customHeight="1" x14ac:dyDescent="0.2"/>
    <row r="59083" ht="12.75" hidden="1" customHeight="1" x14ac:dyDescent="0.2"/>
    <row r="59084" ht="12.75" hidden="1" customHeight="1" x14ac:dyDescent="0.2"/>
    <row r="59085" ht="12.75" hidden="1" customHeight="1" x14ac:dyDescent="0.2"/>
    <row r="59086" ht="12.75" hidden="1" customHeight="1" x14ac:dyDescent="0.2"/>
    <row r="59087" ht="12.75" hidden="1" customHeight="1" x14ac:dyDescent="0.2"/>
    <row r="59088" ht="12.75" hidden="1" customHeight="1" x14ac:dyDescent="0.2"/>
    <row r="59089" ht="12.75" hidden="1" customHeight="1" x14ac:dyDescent="0.2"/>
    <row r="59090" ht="12.75" hidden="1" customHeight="1" x14ac:dyDescent="0.2"/>
    <row r="59091" ht="12.75" hidden="1" customHeight="1" x14ac:dyDescent="0.2"/>
    <row r="59092" ht="12.75" hidden="1" customHeight="1" x14ac:dyDescent="0.2"/>
    <row r="59093" ht="12.75" hidden="1" customHeight="1" x14ac:dyDescent="0.2"/>
    <row r="59094" ht="12.75" hidden="1" customHeight="1" x14ac:dyDescent="0.2"/>
    <row r="59095" ht="12.75" hidden="1" customHeight="1" x14ac:dyDescent="0.2"/>
    <row r="59096" ht="12.75" hidden="1" customHeight="1" x14ac:dyDescent="0.2"/>
    <row r="59097" ht="12.75" hidden="1" customHeight="1" x14ac:dyDescent="0.2"/>
    <row r="59098" ht="12.75" hidden="1" customHeight="1" x14ac:dyDescent="0.2"/>
    <row r="59099" ht="12.75" hidden="1" customHeight="1" x14ac:dyDescent="0.2"/>
    <row r="59100" ht="12.75" hidden="1" customHeight="1" x14ac:dyDescent="0.2"/>
    <row r="59101" ht="12.75" hidden="1" customHeight="1" x14ac:dyDescent="0.2"/>
    <row r="59102" ht="12.75" hidden="1" customHeight="1" x14ac:dyDescent="0.2"/>
    <row r="59103" ht="12.75" hidden="1" customHeight="1" x14ac:dyDescent="0.2"/>
    <row r="59104" ht="12.75" hidden="1" customHeight="1" x14ac:dyDescent="0.2"/>
    <row r="59105" ht="12.75" hidden="1" customHeight="1" x14ac:dyDescent="0.2"/>
    <row r="59106" ht="12.75" hidden="1" customHeight="1" x14ac:dyDescent="0.2"/>
    <row r="59107" ht="12.75" hidden="1" customHeight="1" x14ac:dyDescent="0.2"/>
    <row r="59108" ht="12.75" hidden="1" customHeight="1" x14ac:dyDescent="0.2"/>
    <row r="59109" ht="12.75" hidden="1" customHeight="1" x14ac:dyDescent="0.2"/>
    <row r="59110" ht="12.75" hidden="1" customHeight="1" x14ac:dyDescent="0.2"/>
    <row r="59111" ht="12.75" hidden="1" customHeight="1" x14ac:dyDescent="0.2"/>
    <row r="59112" ht="12.75" hidden="1" customHeight="1" x14ac:dyDescent="0.2"/>
    <row r="59113" ht="12.75" hidden="1" customHeight="1" x14ac:dyDescent="0.2"/>
    <row r="59114" ht="12.75" hidden="1" customHeight="1" x14ac:dyDescent="0.2"/>
    <row r="59115" ht="12.75" hidden="1" customHeight="1" x14ac:dyDescent="0.2"/>
    <row r="59116" ht="12.75" hidden="1" customHeight="1" x14ac:dyDescent="0.2"/>
    <row r="59117" ht="12.75" hidden="1" customHeight="1" x14ac:dyDescent="0.2"/>
    <row r="59118" ht="12.75" hidden="1" customHeight="1" x14ac:dyDescent="0.2"/>
    <row r="59119" ht="12.75" hidden="1" customHeight="1" x14ac:dyDescent="0.2"/>
    <row r="59120" ht="12.75" hidden="1" customHeight="1" x14ac:dyDescent="0.2"/>
    <row r="59121" ht="12.75" hidden="1" customHeight="1" x14ac:dyDescent="0.2"/>
    <row r="59122" ht="12.75" hidden="1" customHeight="1" x14ac:dyDescent="0.2"/>
    <row r="59123" ht="12.75" hidden="1" customHeight="1" x14ac:dyDescent="0.2"/>
    <row r="59124" ht="12.75" hidden="1" customHeight="1" x14ac:dyDescent="0.2"/>
    <row r="59125" ht="12.75" hidden="1" customHeight="1" x14ac:dyDescent="0.2"/>
    <row r="59126" ht="12.75" hidden="1" customHeight="1" x14ac:dyDescent="0.2"/>
    <row r="59127" ht="12.75" hidden="1" customHeight="1" x14ac:dyDescent="0.2"/>
    <row r="59128" ht="12.75" hidden="1" customHeight="1" x14ac:dyDescent="0.2"/>
    <row r="59129" ht="12.75" hidden="1" customHeight="1" x14ac:dyDescent="0.2"/>
    <row r="59130" ht="12.75" hidden="1" customHeight="1" x14ac:dyDescent="0.2"/>
    <row r="59131" ht="12.75" hidden="1" customHeight="1" x14ac:dyDescent="0.2"/>
    <row r="59132" ht="12.75" hidden="1" customHeight="1" x14ac:dyDescent="0.2"/>
    <row r="59133" ht="12.75" hidden="1" customHeight="1" x14ac:dyDescent="0.2"/>
    <row r="59134" ht="12.75" hidden="1" customHeight="1" x14ac:dyDescent="0.2"/>
    <row r="59135" ht="12.75" hidden="1" customHeight="1" x14ac:dyDescent="0.2"/>
    <row r="59136" ht="12.75" hidden="1" customHeight="1" x14ac:dyDescent="0.2"/>
    <row r="59137" ht="12.75" hidden="1" customHeight="1" x14ac:dyDescent="0.2"/>
    <row r="59138" ht="12.75" hidden="1" customHeight="1" x14ac:dyDescent="0.2"/>
    <row r="59139" ht="12.75" hidden="1" customHeight="1" x14ac:dyDescent="0.2"/>
    <row r="59140" ht="12.75" hidden="1" customHeight="1" x14ac:dyDescent="0.2"/>
    <row r="59141" ht="12.75" hidden="1" customHeight="1" x14ac:dyDescent="0.2"/>
    <row r="59142" ht="12.75" hidden="1" customHeight="1" x14ac:dyDescent="0.2"/>
    <row r="59143" ht="12.75" hidden="1" customHeight="1" x14ac:dyDescent="0.2"/>
    <row r="59144" ht="12.75" hidden="1" customHeight="1" x14ac:dyDescent="0.2"/>
    <row r="59145" ht="12.75" hidden="1" customHeight="1" x14ac:dyDescent="0.2"/>
    <row r="59146" ht="12.75" hidden="1" customHeight="1" x14ac:dyDescent="0.2"/>
    <row r="59147" ht="12.75" hidden="1" customHeight="1" x14ac:dyDescent="0.2"/>
    <row r="59148" ht="12.75" hidden="1" customHeight="1" x14ac:dyDescent="0.2"/>
    <row r="59149" ht="12.75" hidden="1" customHeight="1" x14ac:dyDescent="0.2"/>
    <row r="59150" ht="12.75" hidden="1" customHeight="1" x14ac:dyDescent="0.2"/>
    <row r="59151" ht="12.75" hidden="1" customHeight="1" x14ac:dyDescent="0.2"/>
    <row r="59152" ht="12.75" hidden="1" customHeight="1" x14ac:dyDescent="0.2"/>
    <row r="59153" ht="12.75" hidden="1" customHeight="1" x14ac:dyDescent="0.2"/>
    <row r="59154" ht="12.75" hidden="1" customHeight="1" x14ac:dyDescent="0.2"/>
    <row r="59155" ht="12.75" hidden="1" customHeight="1" x14ac:dyDescent="0.2"/>
    <row r="59156" ht="12.75" hidden="1" customHeight="1" x14ac:dyDescent="0.2"/>
    <row r="59157" ht="12.75" hidden="1" customHeight="1" x14ac:dyDescent="0.2"/>
    <row r="59158" ht="12.75" hidden="1" customHeight="1" x14ac:dyDescent="0.2"/>
    <row r="59159" ht="12.75" hidden="1" customHeight="1" x14ac:dyDescent="0.2"/>
    <row r="59160" ht="12.75" hidden="1" customHeight="1" x14ac:dyDescent="0.2"/>
    <row r="59161" ht="12.75" hidden="1" customHeight="1" x14ac:dyDescent="0.2"/>
    <row r="59162" ht="12.75" hidden="1" customHeight="1" x14ac:dyDescent="0.2"/>
    <row r="59163" ht="12.75" hidden="1" customHeight="1" x14ac:dyDescent="0.2"/>
    <row r="59164" ht="12.75" hidden="1" customHeight="1" x14ac:dyDescent="0.2"/>
    <row r="59165" ht="12.75" hidden="1" customHeight="1" x14ac:dyDescent="0.2"/>
    <row r="59166" ht="12.75" hidden="1" customHeight="1" x14ac:dyDescent="0.2"/>
    <row r="59167" ht="12.75" hidden="1" customHeight="1" x14ac:dyDescent="0.2"/>
    <row r="59168" ht="12.75" hidden="1" customHeight="1" x14ac:dyDescent="0.2"/>
    <row r="59169" ht="12.75" hidden="1" customHeight="1" x14ac:dyDescent="0.2"/>
    <row r="59170" ht="12.75" hidden="1" customHeight="1" x14ac:dyDescent="0.2"/>
    <row r="59171" ht="12.75" hidden="1" customHeight="1" x14ac:dyDescent="0.2"/>
    <row r="59172" ht="12.75" hidden="1" customHeight="1" x14ac:dyDescent="0.2"/>
    <row r="59173" ht="12.75" hidden="1" customHeight="1" x14ac:dyDescent="0.2"/>
    <row r="59174" ht="12.75" hidden="1" customHeight="1" x14ac:dyDescent="0.2"/>
    <row r="59175" ht="12.75" hidden="1" customHeight="1" x14ac:dyDescent="0.2"/>
    <row r="59176" ht="12.75" hidden="1" customHeight="1" x14ac:dyDescent="0.2"/>
    <row r="59177" ht="12.75" hidden="1" customHeight="1" x14ac:dyDescent="0.2"/>
    <row r="59178" ht="12.75" hidden="1" customHeight="1" x14ac:dyDescent="0.2"/>
    <row r="59179" ht="12.75" hidden="1" customHeight="1" x14ac:dyDescent="0.2"/>
    <row r="59180" ht="12.75" hidden="1" customHeight="1" x14ac:dyDescent="0.2"/>
    <row r="59181" ht="12.75" hidden="1" customHeight="1" x14ac:dyDescent="0.2"/>
    <row r="59182" ht="12.75" hidden="1" customHeight="1" x14ac:dyDescent="0.2"/>
    <row r="59183" ht="12.75" hidden="1" customHeight="1" x14ac:dyDescent="0.2"/>
    <row r="59184" ht="12.75" hidden="1" customHeight="1" x14ac:dyDescent="0.2"/>
    <row r="59185" ht="12.75" hidden="1" customHeight="1" x14ac:dyDescent="0.2"/>
    <row r="59186" ht="12.75" hidden="1" customHeight="1" x14ac:dyDescent="0.2"/>
    <row r="59187" ht="12.75" hidden="1" customHeight="1" x14ac:dyDescent="0.2"/>
    <row r="59188" ht="12.75" hidden="1" customHeight="1" x14ac:dyDescent="0.2"/>
    <row r="59189" ht="12.75" hidden="1" customHeight="1" x14ac:dyDescent="0.2"/>
    <row r="59190" ht="12.75" hidden="1" customHeight="1" x14ac:dyDescent="0.2"/>
    <row r="59191" ht="12.75" hidden="1" customHeight="1" x14ac:dyDescent="0.2"/>
    <row r="59192" ht="12.75" hidden="1" customHeight="1" x14ac:dyDescent="0.2"/>
    <row r="59193" ht="12.75" hidden="1" customHeight="1" x14ac:dyDescent="0.2"/>
    <row r="59194" ht="12.75" hidden="1" customHeight="1" x14ac:dyDescent="0.2"/>
    <row r="59195" ht="12.75" hidden="1" customHeight="1" x14ac:dyDescent="0.2"/>
    <row r="59196" ht="12.75" hidden="1" customHeight="1" x14ac:dyDescent="0.2"/>
    <row r="59197" ht="12.75" hidden="1" customHeight="1" x14ac:dyDescent="0.2"/>
    <row r="59198" ht="12.75" hidden="1" customHeight="1" x14ac:dyDescent="0.2"/>
    <row r="59199" ht="12.75" hidden="1" customHeight="1" x14ac:dyDescent="0.2"/>
    <row r="59200" ht="12.75" hidden="1" customHeight="1" x14ac:dyDescent="0.2"/>
    <row r="59201" ht="12.75" hidden="1" customHeight="1" x14ac:dyDescent="0.2"/>
    <row r="59202" ht="12.75" hidden="1" customHeight="1" x14ac:dyDescent="0.2"/>
    <row r="59203" ht="12.75" hidden="1" customHeight="1" x14ac:dyDescent="0.2"/>
    <row r="59204" ht="12.75" hidden="1" customHeight="1" x14ac:dyDescent="0.2"/>
    <row r="59205" ht="12.75" hidden="1" customHeight="1" x14ac:dyDescent="0.2"/>
    <row r="59206" ht="12.75" hidden="1" customHeight="1" x14ac:dyDescent="0.2"/>
    <row r="59207" ht="12.75" hidden="1" customHeight="1" x14ac:dyDescent="0.2"/>
    <row r="59208" ht="12.75" hidden="1" customHeight="1" x14ac:dyDescent="0.2"/>
    <row r="59209" ht="12.75" hidden="1" customHeight="1" x14ac:dyDescent="0.2"/>
    <row r="59210" ht="12.75" hidden="1" customHeight="1" x14ac:dyDescent="0.2"/>
    <row r="59211" ht="12.75" hidden="1" customHeight="1" x14ac:dyDescent="0.2"/>
    <row r="59212" ht="12.75" hidden="1" customHeight="1" x14ac:dyDescent="0.2"/>
    <row r="59213" ht="12.75" hidden="1" customHeight="1" x14ac:dyDescent="0.2"/>
    <row r="59214" ht="12.75" hidden="1" customHeight="1" x14ac:dyDescent="0.2"/>
    <row r="59215" ht="12.75" hidden="1" customHeight="1" x14ac:dyDescent="0.2"/>
    <row r="59216" ht="12.75" hidden="1" customHeight="1" x14ac:dyDescent="0.2"/>
    <row r="59217" ht="12.75" hidden="1" customHeight="1" x14ac:dyDescent="0.2"/>
    <row r="59218" ht="12.75" hidden="1" customHeight="1" x14ac:dyDescent="0.2"/>
    <row r="59219" ht="12.75" hidden="1" customHeight="1" x14ac:dyDescent="0.2"/>
    <row r="59220" ht="12.75" hidden="1" customHeight="1" x14ac:dyDescent="0.2"/>
    <row r="59221" ht="12.75" hidden="1" customHeight="1" x14ac:dyDescent="0.2"/>
    <row r="59222" ht="12.75" hidden="1" customHeight="1" x14ac:dyDescent="0.2"/>
    <row r="59223" ht="12.75" hidden="1" customHeight="1" x14ac:dyDescent="0.2"/>
    <row r="59224" ht="12.75" hidden="1" customHeight="1" x14ac:dyDescent="0.2"/>
    <row r="59225" ht="12.75" hidden="1" customHeight="1" x14ac:dyDescent="0.2"/>
    <row r="59226" ht="12.75" hidden="1" customHeight="1" x14ac:dyDescent="0.2"/>
    <row r="59227" ht="12.75" hidden="1" customHeight="1" x14ac:dyDescent="0.2"/>
    <row r="59228" ht="12.75" hidden="1" customHeight="1" x14ac:dyDescent="0.2"/>
    <row r="59229" ht="12.75" hidden="1" customHeight="1" x14ac:dyDescent="0.2"/>
    <row r="59230" ht="12.75" hidden="1" customHeight="1" x14ac:dyDescent="0.2"/>
    <row r="59231" ht="12.75" hidden="1" customHeight="1" x14ac:dyDescent="0.2"/>
    <row r="59232" ht="12.75" hidden="1" customHeight="1" x14ac:dyDescent="0.2"/>
    <row r="59233" ht="12.75" hidden="1" customHeight="1" x14ac:dyDescent="0.2"/>
    <row r="59234" ht="12.75" hidden="1" customHeight="1" x14ac:dyDescent="0.2"/>
    <row r="59235" ht="12.75" hidden="1" customHeight="1" x14ac:dyDescent="0.2"/>
    <row r="59236" ht="12.75" hidden="1" customHeight="1" x14ac:dyDescent="0.2"/>
    <row r="59237" ht="12.75" hidden="1" customHeight="1" x14ac:dyDescent="0.2"/>
    <row r="59238" ht="12.75" hidden="1" customHeight="1" x14ac:dyDescent="0.2"/>
    <row r="59239" ht="12.75" hidden="1" customHeight="1" x14ac:dyDescent="0.2"/>
    <row r="59240" ht="12.75" hidden="1" customHeight="1" x14ac:dyDescent="0.2"/>
    <row r="59241" ht="12.75" hidden="1" customHeight="1" x14ac:dyDescent="0.2"/>
    <row r="59242" ht="12.75" hidden="1" customHeight="1" x14ac:dyDescent="0.2"/>
    <row r="59243" ht="12.75" hidden="1" customHeight="1" x14ac:dyDescent="0.2"/>
    <row r="59244" ht="12.75" hidden="1" customHeight="1" x14ac:dyDescent="0.2"/>
    <row r="59245" ht="12.75" hidden="1" customHeight="1" x14ac:dyDescent="0.2"/>
    <row r="59246" ht="12.75" hidden="1" customHeight="1" x14ac:dyDescent="0.2"/>
    <row r="59247" ht="12.75" hidden="1" customHeight="1" x14ac:dyDescent="0.2"/>
    <row r="59248" ht="12.75" hidden="1" customHeight="1" x14ac:dyDescent="0.2"/>
    <row r="59249" ht="12.75" hidden="1" customHeight="1" x14ac:dyDescent="0.2"/>
    <row r="59250" ht="12.75" hidden="1" customHeight="1" x14ac:dyDescent="0.2"/>
    <row r="59251" ht="12.75" hidden="1" customHeight="1" x14ac:dyDescent="0.2"/>
    <row r="59252" ht="12.75" hidden="1" customHeight="1" x14ac:dyDescent="0.2"/>
    <row r="59253" ht="12.75" hidden="1" customHeight="1" x14ac:dyDescent="0.2"/>
    <row r="59254" ht="12.75" hidden="1" customHeight="1" x14ac:dyDescent="0.2"/>
    <row r="59255" ht="12.75" hidden="1" customHeight="1" x14ac:dyDescent="0.2"/>
    <row r="59256" ht="12.75" hidden="1" customHeight="1" x14ac:dyDescent="0.2"/>
    <row r="59257" ht="12.75" hidden="1" customHeight="1" x14ac:dyDescent="0.2"/>
    <row r="59258" ht="12.75" hidden="1" customHeight="1" x14ac:dyDescent="0.2"/>
    <row r="59259" ht="12.75" hidden="1" customHeight="1" x14ac:dyDescent="0.2"/>
    <row r="59260" ht="12.75" hidden="1" customHeight="1" x14ac:dyDescent="0.2"/>
    <row r="59261" ht="12.75" hidden="1" customHeight="1" x14ac:dyDescent="0.2"/>
    <row r="59262" ht="12.75" hidden="1" customHeight="1" x14ac:dyDescent="0.2"/>
    <row r="59263" ht="12.75" hidden="1" customHeight="1" x14ac:dyDescent="0.2"/>
    <row r="59264" ht="12.75" hidden="1" customHeight="1" x14ac:dyDescent="0.2"/>
    <row r="59265" ht="12.75" hidden="1" customHeight="1" x14ac:dyDescent="0.2"/>
    <row r="59266" ht="12.75" hidden="1" customHeight="1" x14ac:dyDescent="0.2"/>
    <row r="59267" ht="12.75" hidden="1" customHeight="1" x14ac:dyDescent="0.2"/>
    <row r="59268" ht="12.75" hidden="1" customHeight="1" x14ac:dyDescent="0.2"/>
    <row r="59269" ht="12.75" hidden="1" customHeight="1" x14ac:dyDescent="0.2"/>
    <row r="59270" ht="12.75" hidden="1" customHeight="1" x14ac:dyDescent="0.2"/>
    <row r="59271" ht="12.75" hidden="1" customHeight="1" x14ac:dyDescent="0.2"/>
    <row r="59272" ht="12.75" hidden="1" customHeight="1" x14ac:dyDescent="0.2"/>
    <row r="59273" ht="12.75" hidden="1" customHeight="1" x14ac:dyDescent="0.2"/>
    <row r="59274" ht="12.75" hidden="1" customHeight="1" x14ac:dyDescent="0.2"/>
    <row r="59275" ht="12.75" hidden="1" customHeight="1" x14ac:dyDescent="0.2"/>
    <row r="59276" ht="12.75" hidden="1" customHeight="1" x14ac:dyDescent="0.2"/>
    <row r="59277" ht="12.75" hidden="1" customHeight="1" x14ac:dyDescent="0.2"/>
    <row r="59278" ht="12.75" hidden="1" customHeight="1" x14ac:dyDescent="0.2"/>
    <row r="59279" ht="12.75" hidden="1" customHeight="1" x14ac:dyDescent="0.2"/>
    <row r="59280" ht="12.75" hidden="1" customHeight="1" x14ac:dyDescent="0.2"/>
    <row r="59281" ht="12.75" hidden="1" customHeight="1" x14ac:dyDescent="0.2"/>
    <row r="59282" ht="12.75" hidden="1" customHeight="1" x14ac:dyDescent="0.2"/>
    <row r="59283" ht="12.75" hidden="1" customHeight="1" x14ac:dyDescent="0.2"/>
    <row r="59284" ht="12.75" hidden="1" customHeight="1" x14ac:dyDescent="0.2"/>
    <row r="59285" ht="12.75" hidden="1" customHeight="1" x14ac:dyDescent="0.2"/>
    <row r="59286" ht="12.75" hidden="1" customHeight="1" x14ac:dyDescent="0.2"/>
    <row r="59287" ht="12.75" hidden="1" customHeight="1" x14ac:dyDescent="0.2"/>
    <row r="59288" ht="12.75" hidden="1" customHeight="1" x14ac:dyDescent="0.2"/>
    <row r="59289" ht="12.75" hidden="1" customHeight="1" x14ac:dyDescent="0.2"/>
    <row r="59290" ht="12.75" hidden="1" customHeight="1" x14ac:dyDescent="0.2"/>
    <row r="59291" ht="12.75" hidden="1" customHeight="1" x14ac:dyDescent="0.2"/>
    <row r="59292" ht="12.75" hidden="1" customHeight="1" x14ac:dyDescent="0.2"/>
    <row r="59293" ht="12.75" hidden="1" customHeight="1" x14ac:dyDescent="0.2"/>
    <row r="59294" ht="12.75" hidden="1" customHeight="1" x14ac:dyDescent="0.2"/>
    <row r="59295" ht="12.75" hidden="1" customHeight="1" x14ac:dyDescent="0.2"/>
    <row r="59296" ht="12.75" hidden="1" customHeight="1" x14ac:dyDescent="0.2"/>
    <row r="59297" ht="12.75" hidden="1" customHeight="1" x14ac:dyDescent="0.2"/>
    <row r="59298" ht="12.75" hidden="1" customHeight="1" x14ac:dyDescent="0.2"/>
    <row r="59299" ht="12.75" hidden="1" customHeight="1" x14ac:dyDescent="0.2"/>
    <row r="59300" ht="12.75" hidden="1" customHeight="1" x14ac:dyDescent="0.2"/>
    <row r="59301" ht="12.75" hidden="1" customHeight="1" x14ac:dyDescent="0.2"/>
    <row r="59302" ht="12.75" hidden="1" customHeight="1" x14ac:dyDescent="0.2"/>
    <row r="59303" ht="12.75" hidden="1" customHeight="1" x14ac:dyDescent="0.2"/>
    <row r="59304" ht="12.75" hidden="1" customHeight="1" x14ac:dyDescent="0.2"/>
    <row r="59305" ht="12.75" hidden="1" customHeight="1" x14ac:dyDescent="0.2"/>
    <row r="59306" ht="12.75" hidden="1" customHeight="1" x14ac:dyDescent="0.2"/>
    <row r="59307" ht="12.75" hidden="1" customHeight="1" x14ac:dyDescent="0.2"/>
    <row r="59308" ht="12.75" hidden="1" customHeight="1" x14ac:dyDescent="0.2"/>
    <row r="59309" ht="12.75" hidden="1" customHeight="1" x14ac:dyDescent="0.2"/>
    <row r="59310" ht="12.75" hidden="1" customHeight="1" x14ac:dyDescent="0.2"/>
    <row r="59311" ht="12.75" hidden="1" customHeight="1" x14ac:dyDescent="0.2"/>
    <row r="59312" ht="12.75" hidden="1" customHeight="1" x14ac:dyDescent="0.2"/>
    <row r="59313" ht="12.75" hidden="1" customHeight="1" x14ac:dyDescent="0.2"/>
    <row r="59314" ht="12.75" hidden="1" customHeight="1" x14ac:dyDescent="0.2"/>
    <row r="59315" ht="12.75" hidden="1" customHeight="1" x14ac:dyDescent="0.2"/>
    <row r="59316" ht="12.75" hidden="1" customHeight="1" x14ac:dyDescent="0.2"/>
    <row r="59317" ht="12.75" hidden="1" customHeight="1" x14ac:dyDescent="0.2"/>
    <row r="59318" ht="12.75" hidden="1" customHeight="1" x14ac:dyDescent="0.2"/>
    <row r="59319" ht="12.75" hidden="1" customHeight="1" x14ac:dyDescent="0.2"/>
    <row r="59320" ht="12.75" hidden="1" customHeight="1" x14ac:dyDescent="0.2"/>
    <row r="59321" ht="12.75" hidden="1" customHeight="1" x14ac:dyDescent="0.2"/>
    <row r="59322" ht="12.75" hidden="1" customHeight="1" x14ac:dyDescent="0.2"/>
    <row r="59323" ht="12.75" hidden="1" customHeight="1" x14ac:dyDescent="0.2"/>
    <row r="59324" ht="12.75" hidden="1" customHeight="1" x14ac:dyDescent="0.2"/>
    <row r="59325" ht="12.75" hidden="1" customHeight="1" x14ac:dyDescent="0.2"/>
    <row r="59326" ht="12.75" hidden="1" customHeight="1" x14ac:dyDescent="0.2"/>
    <row r="59327" ht="12.75" hidden="1" customHeight="1" x14ac:dyDescent="0.2"/>
    <row r="59328" ht="12.75" hidden="1" customHeight="1" x14ac:dyDescent="0.2"/>
    <row r="59329" ht="12.75" hidden="1" customHeight="1" x14ac:dyDescent="0.2"/>
    <row r="59330" ht="12.75" hidden="1" customHeight="1" x14ac:dyDescent="0.2"/>
    <row r="59331" ht="12.75" hidden="1" customHeight="1" x14ac:dyDescent="0.2"/>
    <row r="59332" ht="12.75" hidden="1" customHeight="1" x14ac:dyDescent="0.2"/>
    <row r="59333" ht="12.75" hidden="1" customHeight="1" x14ac:dyDescent="0.2"/>
    <row r="59334" ht="12.75" hidden="1" customHeight="1" x14ac:dyDescent="0.2"/>
    <row r="59335" ht="12.75" hidden="1" customHeight="1" x14ac:dyDescent="0.2"/>
    <row r="59336" ht="12.75" hidden="1" customHeight="1" x14ac:dyDescent="0.2"/>
    <row r="59337" ht="12.75" hidden="1" customHeight="1" x14ac:dyDescent="0.2"/>
    <row r="59338" ht="12.75" hidden="1" customHeight="1" x14ac:dyDescent="0.2"/>
    <row r="59339" ht="12.75" hidden="1" customHeight="1" x14ac:dyDescent="0.2"/>
    <row r="59340" ht="12.75" hidden="1" customHeight="1" x14ac:dyDescent="0.2"/>
    <row r="59341" ht="12.75" hidden="1" customHeight="1" x14ac:dyDescent="0.2"/>
    <row r="59342" ht="12.75" hidden="1" customHeight="1" x14ac:dyDescent="0.2"/>
    <row r="59343" ht="12.75" hidden="1" customHeight="1" x14ac:dyDescent="0.2"/>
    <row r="59344" ht="12.75" hidden="1" customHeight="1" x14ac:dyDescent="0.2"/>
    <row r="59345" ht="12.75" hidden="1" customHeight="1" x14ac:dyDescent="0.2"/>
    <row r="59346" ht="12.75" hidden="1" customHeight="1" x14ac:dyDescent="0.2"/>
    <row r="59347" ht="12.75" hidden="1" customHeight="1" x14ac:dyDescent="0.2"/>
    <row r="59348" ht="12.75" hidden="1" customHeight="1" x14ac:dyDescent="0.2"/>
    <row r="59349" ht="12.75" hidden="1" customHeight="1" x14ac:dyDescent="0.2"/>
    <row r="59350" ht="12.75" hidden="1" customHeight="1" x14ac:dyDescent="0.2"/>
    <row r="59351" ht="12.75" hidden="1" customHeight="1" x14ac:dyDescent="0.2"/>
    <row r="59352" ht="12.75" hidden="1" customHeight="1" x14ac:dyDescent="0.2"/>
    <row r="59353" ht="12.75" hidden="1" customHeight="1" x14ac:dyDescent="0.2"/>
    <row r="59354" ht="12.75" hidden="1" customHeight="1" x14ac:dyDescent="0.2"/>
    <row r="59355" ht="12.75" hidden="1" customHeight="1" x14ac:dyDescent="0.2"/>
    <row r="59356" ht="12.75" hidden="1" customHeight="1" x14ac:dyDescent="0.2"/>
    <row r="59357" ht="12.75" hidden="1" customHeight="1" x14ac:dyDescent="0.2"/>
    <row r="59358" ht="12.75" hidden="1" customHeight="1" x14ac:dyDescent="0.2"/>
    <row r="59359" ht="12.75" hidden="1" customHeight="1" x14ac:dyDescent="0.2"/>
    <row r="59360" ht="12.75" hidden="1" customHeight="1" x14ac:dyDescent="0.2"/>
    <row r="59361" ht="12.75" hidden="1" customHeight="1" x14ac:dyDescent="0.2"/>
    <row r="59362" ht="12.75" hidden="1" customHeight="1" x14ac:dyDescent="0.2"/>
    <row r="59363" ht="12.75" hidden="1" customHeight="1" x14ac:dyDescent="0.2"/>
    <row r="59364" ht="12.75" hidden="1" customHeight="1" x14ac:dyDescent="0.2"/>
    <row r="59365" ht="12.75" hidden="1" customHeight="1" x14ac:dyDescent="0.2"/>
    <row r="59366" ht="12.75" hidden="1" customHeight="1" x14ac:dyDescent="0.2"/>
    <row r="59367" ht="12.75" hidden="1" customHeight="1" x14ac:dyDescent="0.2"/>
    <row r="59368" ht="12.75" hidden="1" customHeight="1" x14ac:dyDescent="0.2"/>
    <row r="59369" ht="12.75" hidden="1" customHeight="1" x14ac:dyDescent="0.2"/>
    <row r="59370" ht="12.75" hidden="1" customHeight="1" x14ac:dyDescent="0.2"/>
    <row r="59371" ht="12.75" hidden="1" customHeight="1" x14ac:dyDescent="0.2"/>
    <row r="59372" ht="12.75" hidden="1" customHeight="1" x14ac:dyDescent="0.2"/>
    <row r="59373" ht="12.75" hidden="1" customHeight="1" x14ac:dyDescent="0.2"/>
    <row r="59374" ht="12.75" hidden="1" customHeight="1" x14ac:dyDescent="0.2"/>
    <row r="59375" ht="12.75" hidden="1" customHeight="1" x14ac:dyDescent="0.2"/>
    <row r="59376" ht="12.75" hidden="1" customHeight="1" x14ac:dyDescent="0.2"/>
    <row r="59377" ht="12.75" hidden="1" customHeight="1" x14ac:dyDescent="0.2"/>
    <row r="59378" ht="12.75" hidden="1" customHeight="1" x14ac:dyDescent="0.2"/>
    <row r="59379" ht="12.75" hidden="1" customHeight="1" x14ac:dyDescent="0.2"/>
    <row r="59380" ht="12.75" hidden="1" customHeight="1" x14ac:dyDescent="0.2"/>
    <row r="59381" ht="12.75" hidden="1" customHeight="1" x14ac:dyDescent="0.2"/>
    <row r="59382" ht="12.75" hidden="1" customHeight="1" x14ac:dyDescent="0.2"/>
    <row r="59383" ht="12.75" hidden="1" customHeight="1" x14ac:dyDescent="0.2"/>
    <row r="59384" ht="12.75" hidden="1" customHeight="1" x14ac:dyDescent="0.2"/>
    <row r="59385" ht="12.75" hidden="1" customHeight="1" x14ac:dyDescent="0.2"/>
    <row r="59386" ht="12.75" hidden="1" customHeight="1" x14ac:dyDescent="0.2"/>
    <row r="59387" ht="12.75" hidden="1" customHeight="1" x14ac:dyDescent="0.2"/>
    <row r="59388" ht="12.75" hidden="1" customHeight="1" x14ac:dyDescent="0.2"/>
    <row r="59389" ht="12.75" hidden="1" customHeight="1" x14ac:dyDescent="0.2"/>
    <row r="59390" ht="12.75" hidden="1" customHeight="1" x14ac:dyDescent="0.2"/>
    <row r="59391" ht="12.75" hidden="1" customHeight="1" x14ac:dyDescent="0.2"/>
    <row r="59392" ht="12.75" hidden="1" customHeight="1" x14ac:dyDescent="0.2"/>
    <row r="59393" ht="12.75" hidden="1" customHeight="1" x14ac:dyDescent="0.2"/>
    <row r="59394" ht="12.75" hidden="1" customHeight="1" x14ac:dyDescent="0.2"/>
    <row r="59395" ht="12.75" hidden="1" customHeight="1" x14ac:dyDescent="0.2"/>
    <row r="59396" ht="12.75" hidden="1" customHeight="1" x14ac:dyDescent="0.2"/>
    <row r="59397" ht="12.75" hidden="1" customHeight="1" x14ac:dyDescent="0.2"/>
    <row r="59398" ht="12.75" hidden="1" customHeight="1" x14ac:dyDescent="0.2"/>
    <row r="59399" ht="12.75" hidden="1" customHeight="1" x14ac:dyDescent="0.2"/>
    <row r="59400" ht="12.75" hidden="1" customHeight="1" x14ac:dyDescent="0.2"/>
    <row r="59401" ht="12.75" hidden="1" customHeight="1" x14ac:dyDescent="0.2"/>
    <row r="59402" ht="12.75" hidden="1" customHeight="1" x14ac:dyDescent="0.2"/>
    <row r="59403" ht="12.75" hidden="1" customHeight="1" x14ac:dyDescent="0.2"/>
    <row r="59404" ht="12.75" hidden="1" customHeight="1" x14ac:dyDescent="0.2"/>
    <row r="59405" ht="12.75" hidden="1" customHeight="1" x14ac:dyDescent="0.2"/>
    <row r="59406" ht="12.75" hidden="1" customHeight="1" x14ac:dyDescent="0.2"/>
    <row r="59407" ht="12.75" hidden="1" customHeight="1" x14ac:dyDescent="0.2"/>
    <row r="59408" ht="12.75" hidden="1" customHeight="1" x14ac:dyDescent="0.2"/>
    <row r="59409" ht="12.75" hidden="1" customHeight="1" x14ac:dyDescent="0.2"/>
    <row r="59410" ht="12.75" hidden="1" customHeight="1" x14ac:dyDescent="0.2"/>
    <row r="59411" ht="12.75" hidden="1" customHeight="1" x14ac:dyDescent="0.2"/>
    <row r="59412" ht="12.75" hidden="1" customHeight="1" x14ac:dyDescent="0.2"/>
    <row r="59413" ht="12.75" hidden="1" customHeight="1" x14ac:dyDescent="0.2"/>
    <row r="59414" ht="12.75" hidden="1" customHeight="1" x14ac:dyDescent="0.2"/>
    <row r="59415" ht="12.75" hidden="1" customHeight="1" x14ac:dyDescent="0.2"/>
    <row r="59416" ht="12.75" hidden="1" customHeight="1" x14ac:dyDescent="0.2"/>
    <row r="59417" ht="12.75" hidden="1" customHeight="1" x14ac:dyDescent="0.2"/>
    <row r="59418" ht="12.75" hidden="1" customHeight="1" x14ac:dyDescent="0.2"/>
    <row r="59419" ht="12.75" hidden="1" customHeight="1" x14ac:dyDescent="0.2"/>
    <row r="59420" ht="12.75" hidden="1" customHeight="1" x14ac:dyDescent="0.2"/>
    <row r="59421" ht="12.75" hidden="1" customHeight="1" x14ac:dyDescent="0.2"/>
    <row r="59422" ht="12.75" hidden="1" customHeight="1" x14ac:dyDescent="0.2"/>
    <row r="59423" ht="12.75" hidden="1" customHeight="1" x14ac:dyDescent="0.2"/>
    <row r="59424" ht="12.75" hidden="1" customHeight="1" x14ac:dyDescent="0.2"/>
    <row r="59425" ht="12.75" hidden="1" customHeight="1" x14ac:dyDescent="0.2"/>
    <row r="59426" ht="12.75" hidden="1" customHeight="1" x14ac:dyDescent="0.2"/>
    <row r="59427" ht="12.75" hidden="1" customHeight="1" x14ac:dyDescent="0.2"/>
    <row r="59428" ht="12.75" hidden="1" customHeight="1" x14ac:dyDescent="0.2"/>
    <row r="59429" ht="12.75" hidden="1" customHeight="1" x14ac:dyDescent="0.2"/>
    <row r="59430" ht="12.75" hidden="1" customHeight="1" x14ac:dyDescent="0.2"/>
    <row r="59431" ht="12.75" hidden="1" customHeight="1" x14ac:dyDescent="0.2"/>
    <row r="59432" ht="12.75" hidden="1" customHeight="1" x14ac:dyDescent="0.2"/>
    <row r="59433" ht="12.75" hidden="1" customHeight="1" x14ac:dyDescent="0.2"/>
    <row r="59434" ht="12.75" hidden="1" customHeight="1" x14ac:dyDescent="0.2"/>
    <row r="59435" ht="12.75" hidden="1" customHeight="1" x14ac:dyDescent="0.2"/>
    <row r="59436" ht="12.75" hidden="1" customHeight="1" x14ac:dyDescent="0.2"/>
    <row r="59437" ht="12.75" hidden="1" customHeight="1" x14ac:dyDescent="0.2"/>
    <row r="59438" ht="12.75" hidden="1" customHeight="1" x14ac:dyDescent="0.2"/>
    <row r="59439" ht="12.75" hidden="1" customHeight="1" x14ac:dyDescent="0.2"/>
    <row r="59440" ht="12.75" hidden="1" customHeight="1" x14ac:dyDescent="0.2"/>
    <row r="59441" ht="12.75" hidden="1" customHeight="1" x14ac:dyDescent="0.2"/>
    <row r="59442" ht="12.75" hidden="1" customHeight="1" x14ac:dyDescent="0.2"/>
    <row r="59443" ht="12.75" hidden="1" customHeight="1" x14ac:dyDescent="0.2"/>
    <row r="59444" ht="12.75" hidden="1" customHeight="1" x14ac:dyDescent="0.2"/>
    <row r="59445" ht="12.75" hidden="1" customHeight="1" x14ac:dyDescent="0.2"/>
    <row r="59446" ht="12.75" hidden="1" customHeight="1" x14ac:dyDescent="0.2"/>
    <row r="59447" ht="12.75" hidden="1" customHeight="1" x14ac:dyDescent="0.2"/>
    <row r="59448" ht="12.75" hidden="1" customHeight="1" x14ac:dyDescent="0.2"/>
    <row r="59449" ht="12.75" hidden="1" customHeight="1" x14ac:dyDescent="0.2"/>
    <row r="59450" ht="12.75" hidden="1" customHeight="1" x14ac:dyDescent="0.2"/>
    <row r="59451" ht="12.75" hidden="1" customHeight="1" x14ac:dyDescent="0.2"/>
    <row r="59452" ht="12.75" hidden="1" customHeight="1" x14ac:dyDescent="0.2"/>
    <row r="59453" ht="12.75" hidden="1" customHeight="1" x14ac:dyDescent="0.2"/>
    <row r="59454" ht="12.75" hidden="1" customHeight="1" x14ac:dyDescent="0.2"/>
    <row r="59455" ht="12.75" hidden="1" customHeight="1" x14ac:dyDescent="0.2"/>
    <row r="59456" ht="12.75" hidden="1" customHeight="1" x14ac:dyDescent="0.2"/>
    <row r="59457" ht="12.75" hidden="1" customHeight="1" x14ac:dyDescent="0.2"/>
    <row r="59458" ht="12.75" hidden="1" customHeight="1" x14ac:dyDescent="0.2"/>
    <row r="59459" ht="12.75" hidden="1" customHeight="1" x14ac:dyDescent="0.2"/>
    <row r="59460" ht="12.75" hidden="1" customHeight="1" x14ac:dyDescent="0.2"/>
    <row r="59461" ht="12.75" hidden="1" customHeight="1" x14ac:dyDescent="0.2"/>
    <row r="59462" ht="12.75" hidden="1" customHeight="1" x14ac:dyDescent="0.2"/>
    <row r="59463" ht="12.75" hidden="1" customHeight="1" x14ac:dyDescent="0.2"/>
    <row r="59464" ht="12.75" hidden="1" customHeight="1" x14ac:dyDescent="0.2"/>
    <row r="59465" ht="12.75" hidden="1" customHeight="1" x14ac:dyDescent="0.2"/>
    <row r="59466" ht="12.75" hidden="1" customHeight="1" x14ac:dyDescent="0.2"/>
    <row r="59467" ht="12.75" hidden="1" customHeight="1" x14ac:dyDescent="0.2"/>
    <row r="59468" ht="12.75" hidden="1" customHeight="1" x14ac:dyDescent="0.2"/>
    <row r="59469" ht="12.75" hidden="1" customHeight="1" x14ac:dyDescent="0.2"/>
    <row r="59470" ht="12.75" hidden="1" customHeight="1" x14ac:dyDescent="0.2"/>
    <row r="59471" ht="12.75" hidden="1" customHeight="1" x14ac:dyDescent="0.2"/>
    <row r="59472" ht="12.75" hidden="1" customHeight="1" x14ac:dyDescent="0.2"/>
    <row r="59473" ht="12.75" hidden="1" customHeight="1" x14ac:dyDescent="0.2"/>
    <row r="59474" ht="12.75" hidden="1" customHeight="1" x14ac:dyDescent="0.2"/>
    <row r="59475" ht="12.75" hidden="1" customHeight="1" x14ac:dyDescent="0.2"/>
    <row r="59476" ht="12.75" hidden="1" customHeight="1" x14ac:dyDescent="0.2"/>
    <row r="59477" ht="12.75" hidden="1" customHeight="1" x14ac:dyDescent="0.2"/>
    <row r="59478" ht="12.75" hidden="1" customHeight="1" x14ac:dyDescent="0.2"/>
    <row r="59479" ht="12.75" hidden="1" customHeight="1" x14ac:dyDescent="0.2"/>
    <row r="59480" ht="12.75" hidden="1" customHeight="1" x14ac:dyDescent="0.2"/>
    <row r="59481" ht="12.75" hidden="1" customHeight="1" x14ac:dyDescent="0.2"/>
    <row r="59482" ht="12.75" hidden="1" customHeight="1" x14ac:dyDescent="0.2"/>
    <row r="59483" ht="12.75" hidden="1" customHeight="1" x14ac:dyDescent="0.2"/>
    <row r="59484" ht="12.75" hidden="1" customHeight="1" x14ac:dyDescent="0.2"/>
    <row r="59485" ht="12.75" hidden="1" customHeight="1" x14ac:dyDescent="0.2"/>
    <row r="59486" ht="12.75" hidden="1" customHeight="1" x14ac:dyDescent="0.2"/>
    <row r="59487" ht="12.75" hidden="1" customHeight="1" x14ac:dyDescent="0.2"/>
    <row r="59488" ht="12.75" hidden="1" customHeight="1" x14ac:dyDescent="0.2"/>
    <row r="59489" ht="12.75" hidden="1" customHeight="1" x14ac:dyDescent="0.2"/>
    <row r="59490" ht="12.75" hidden="1" customHeight="1" x14ac:dyDescent="0.2"/>
    <row r="59491" ht="12.75" hidden="1" customHeight="1" x14ac:dyDescent="0.2"/>
    <row r="59492" ht="12.75" hidden="1" customHeight="1" x14ac:dyDescent="0.2"/>
    <row r="59493" ht="12.75" hidden="1" customHeight="1" x14ac:dyDescent="0.2"/>
    <row r="59494" ht="12.75" hidden="1" customHeight="1" x14ac:dyDescent="0.2"/>
    <row r="59495" ht="12.75" hidden="1" customHeight="1" x14ac:dyDescent="0.2"/>
    <row r="59496" ht="12.75" hidden="1" customHeight="1" x14ac:dyDescent="0.2"/>
    <row r="59497" ht="12.75" hidden="1" customHeight="1" x14ac:dyDescent="0.2"/>
    <row r="59498" ht="12.75" hidden="1" customHeight="1" x14ac:dyDescent="0.2"/>
    <row r="59499" ht="12.75" hidden="1" customHeight="1" x14ac:dyDescent="0.2"/>
    <row r="59500" ht="12.75" hidden="1" customHeight="1" x14ac:dyDescent="0.2"/>
    <row r="59501" ht="12.75" hidden="1" customHeight="1" x14ac:dyDescent="0.2"/>
    <row r="59502" ht="12.75" hidden="1" customHeight="1" x14ac:dyDescent="0.2"/>
    <row r="59503" ht="12.75" hidden="1" customHeight="1" x14ac:dyDescent="0.2"/>
    <row r="59504" ht="12.75" hidden="1" customHeight="1" x14ac:dyDescent="0.2"/>
    <row r="59505" ht="12.75" hidden="1" customHeight="1" x14ac:dyDescent="0.2"/>
    <row r="59506" ht="12.75" hidden="1" customHeight="1" x14ac:dyDescent="0.2"/>
    <row r="59507" ht="12.75" hidden="1" customHeight="1" x14ac:dyDescent="0.2"/>
    <row r="59508" ht="12.75" hidden="1" customHeight="1" x14ac:dyDescent="0.2"/>
    <row r="59509" ht="12.75" hidden="1" customHeight="1" x14ac:dyDescent="0.2"/>
    <row r="59510" ht="12.75" hidden="1" customHeight="1" x14ac:dyDescent="0.2"/>
    <row r="59511" ht="12.75" hidden="1" customHeight="1" x14ac:dyDescent="0.2"/>
    <row r="59512" ht="12.75" hidden="1" customHeight="1" x14ac:dyDescent="0.2"/>
    <row r="59513" ht="12.75" hidden="1" customHeight="1" x14ac:dyDescent="0.2"/>
    <row r="59514" ht="12.75" hidden="1" customHeight="1" x14ac:dyDescent="0.2"/>
    <row r="59515" ht="12.75" hidden="1" customHeight="1" x14ac:dyDescent="0.2"/>
    <row r="59516" ht="12.75" hidden="1" customHeight="1" x14ac:dyDescent="0.2"/>
    <row r="59517" ht="12.75" hidden="1" customHeight="1" x14ac:dyDescent="0.2"/>
    <row r="59518" ht="12.75" hidden="1" customHeight="1" x14ac:dyDescent="0.2"/>
    <row r="59519" ht="12.75" hidden="1" customHeight="1" x14ac:dyDescent="0.2"/>
    <row r="59520" ht="12.75" hidden="1" customHeight="1" x14ac:dyDescent="0.2"/>
    <row r="59521" ht="12.75" hidden="1" customHeight="1" x14ac:dyDescent="0.2"/>
    <row r="59522" ht="12.75" hidden="1" customHeight="1" x14ac:dyDescent="0.2"/>
    <row r="59523" ht="12.75" hidden="1" customHeight="1" x14ac:dyDescent="0.2"/>
    <row r="59524" ht="12.75" hidden="1" customHeight="1" x14ac:dyDescent="0.2"/>
    <row r="59525" ht="12.75" hidden="1" customHeight="1" x14ac:dyDescent="0.2"/>
    <row r="59526" ht="12.75" hidden="1" customHeight="1" x14ac:dyDescent="0.2"/>
    <row r="59527" ht="12.75" hidden="1" customHeight="1" x14ac:dyDescent="0.2"/>
    <row r="59528" ht="12.75" hidden="1" customHeight="1" x14ac:dyDescent="0.2"/>
    <row r="59529" ht="12.75" hidden="1" customHeight="1" x14ac:dyDescent="0.2"/>
    <row r="59530" ht="12.75" hidden="1" customHeight="1" x14ac:dyDescent="0.2"/>
    <row r="59531" ht="12.75" hidden="1" customHeight="1" x14ac:dyDescent="0.2"/>
    <row r="59532" ht="12.75" hidden="1" customHeight="1" x14ac:dyDescent="0.2"/>
    <row r="59533" ht="12.75" hidden="1" customHeight="1" x14ac:dyDescent="0.2"/>
    <row r="59534" ht="12.75" hidden="1" customHeight="1" x14ac:dyDescent="0.2"/>
    <row r="59535" ht="12.75" hidden="1" customHeight="1" x14ac:dyDescent="0.2"/>
    <row r="59536" ht="12.75" hidden="1" customHeight="1" x14ac:dyDescent="0.2"/>
    <row r="59537" ht="12.75" hidden="1" customHeight="1" x14ac:dyDescent="0.2"/>
    <row r="59538" ht="12.75" hidden="1" customHeight="1" x14ac:dyDescent="0.2"/>
    <row r="59539" ht="12.75" hidden="1" customHeight="1" x14ac:dyDescent="0.2"/>
    <row r="59540" ht="12.75" hidden="1" customHeight="1" x14ac:dyDescent="0.2"/>
    <row r="59541" ht="12.75" hidden="1" customHeight="1" x14ac:dyDescent="0.2"/>
    <row r="59542" ht="12.75" hidden="1" customHeight="1" x14ac:dyDescent="0.2"/>
    <row r="59543" ht="12.75" hidden="1" customHeight="1" x14ac:dyDescent="0.2"/>
    <row r="59544" ht="12.75" hidden="1" customHeight="1" x14ac:dyDescent="0.2"/>
    <row r="59545" ht="12.75" hidden="1" customHeight="1" x14ac:dyDescent="0.2"/>
    <row r="59546" ht="12.75" hidden="1" customHeight="1" x14ac:dyDescent="0.2"/>
    <row r="59547" ht="12.75" hidden="1" customHeight="1" x14ac:dyDescent="0.2"/>
    <row r="59548" ht="12.75" hidden="1" customHeight="1" x14ac:dyDescent="0.2"/>
    <row r="59549" ht="12.75" hidden="1" customHeight="1" x14ac:dyDescent="0.2"/>
    <row r="59550" ht="12.75" hidden="1" customHeight="1" x14ac:dyDescent="0.2"/>
    <row r="59551" ht="12.75" hidden="1" customHeight="1" x14ac:dyDescent="0.2"/>
    <row r="59552" ht="12.75" hidden="1" customHeight="1" x14ac:dyDescent="0.2"/>
    <row r="59553" ht="12.75" hidden="1" customHeight="1" x14ac:dyDescent="0.2"/>
    <row r="59554" ht="12.75" hidden="1" customHeight="1" x14ac:dyDescent="0.2"/>
    <row r="59555" ht="12.75" hidden="1" customHeight="1" x14ac:dyDescent="0.2"/>
    <row r="59556" ht="12.75" hidden="1" customHeight="1" x14ac:dyDescent="0.2"/>
    <row r="59557" ht="12.75" hidden="1" customHeight="1" x14ac:dyDescent="0.2"/>
    <row r="59558" ht="12.75" hidden="1" customHeight="1" x14ac:dyDescent="0.2"/>
    <row r="59559" ht="12.75" hidden="1" customHeight="1" x14ac:dyDescent="0.2"/>
    <row r="59560" ht="12.75" hidden="1" customHeight="1" x14ac:dyDescent="0.2"/>
    <row r="59561" ht="12.75" hidden="1" customHeight="1" x14ac:dyDescent="0.2"/>
    <row r="59562" ht="12.75" hidden="1" customHeight="1" x14ac:dyDescent="0.2"/>
    <row r="59563" ht="12.75" hidden="1" customHeight="1" x14ac:dyDescent="0.2"/>
    <row r="59564" ht="12.75" hidden="1" customHeight="1" x14ac:dyDescent="0.2"/>
    <row r="59565" ht="12.75" hidden="1" customHeight="1" x14ac:dyDescent="0.2"/>
    <row r="59566" ht="12.75" hidden="1" customHeight="1" x14ac:dyDescent="0.2"/>
    <row r="59567" ht="12.75" hidden="1" customHeight="1" x14ac:dyDescent="0.2"/>
    <row r="59568" ht="12.75" hidden="1" customHeight="1" x14ac:dyDescent="0.2"/>
    <row r="59569" ht="12.75" hidden="1" customHeight="1" x14ac:dyDescent="0.2"/>
    <row r="59570" ht="12.75" hidden="1" customHeight="1" x14ac:dyDescent="0.2"/>
    <row r="59571" ht="12.75" hidden="1" customHeight="1" x14ac:dyDescent="0.2"/>
    <row r="59572" ht="12.75" hidden="1" customHeight="1" x14ac:dyDescent="0.2"/>
    <row r="59573" ht="12.75" hidden="1" customHeight="1" x14ac:dyDescent="0.2"/>
    <row r="59574" ht="12.75" hidden="1" customHeight="1" x14ac:dyDescent="0.2"/>
    <row r="59575" ht="12.75" hidden="1" customHeight="1" x14ac:dyDescent="0.2"/>
    <row r="59576" ht="12.75" hidden="1" customHeight="1" x14ac:dyDescent="0.2"/>
    <row r="59577" ht="12.75" hidden="1" customHeight="1" x14ac:dyDescent="0.2"/>
    <row r="59578" ht="12.75" hidden="1" customHeight="1" x14ac:dyDescent="0.2"/>
    <row r="59579" ht="12.75" hidden="1" customHeight="1" x14ac:dyDescent="0.2"/>
    <row r="59580" ht="12.75" hidden="1" customHeight="1" x14ac:dyDescent="0.2"/>
    <row r="59581" ht="12.75" hidden="1" customHeight="1" x14ac:dyDescent="0.2"/>
    <row r="59582" ht="12.75" hidden="1" customHeight="1" x14ac:dyDescent="0.2"/>
    <row r="59583" ht="12.75" hidden="1" customHeight="1" x14ac:dyDescent="0.2"/>
    <row r="59584" ht="12.75" hidden="1" customHeight="1" x14ac:dyDescent="0.2"/>
    <row r="59585" ht="12.75" hidden="1" customHeight="1" x14ac:dyDescent="0.2"/>
    <row r="59586" ht="12.75" hidden="1" customHeight="1" x14ac:dyDescent="0.2"/>
    <row r="59587" ht="12.75" hidden="1" customHeight="1" x14ac:dyDescent="0.2"/>
    <row r="59588" ht="12.75" hidden="1" customHeight="1" x14ac:dyDescent="0.2"/>
    <row r="59589" ht="12.75" hidden="1" customHeight="1" x14ac:dyDescent="0.2"/>
    <row r="59590" ht="12.75" hidden="1" customHeight="1" x14ac:dyDescent="0.2"/>
    <row r="59591" ht="12.75" hidden="1" customHeight="1" x14ac:dyDescent="0.2"/>
    <row r="59592" ht="12.75" hidden="1" customHeight="1" x14ac:dyDescent="0.2"/>
    <row r="59593" ht="12.75" hidden="1" customHeight="1" x14ac:dyDescent="0.2"/>
    <row r="59594" ht="12.75" hidden="1" customHeight="1" x14ac:dyDescent="0.2"/>
    <row r="59595" ht="12.75" hidden="1" customHeight="1" x14ac:dyDescent="0.2"/>
    <row r="59596" ht="12.75" hidden="1" customHeight="1" x14ac:dyDescent="0.2"/>
    <row r="59597" ht="12.75" hidden="1" customHeight="1" x14ac:dyDescent="0.2"/>
    <row r="59598" ht="12.75" hidden="1" customHeight="1" x14ac:dyDescent="0.2"/>
    <row r="59599" ht="12.75" hidden="1" customHeight="1" x14ac:dyDescent="0.2"/>
    <row r="59600" ht="12.75" hidden="1" customHeight="1" x14ac:dyDescent="0.2"/>
    <row r="59601" ht="12.75" hidden="1" customHeight="1" x14ac:dyDescent="0.2"/>
    <row r="59602" ht="12.75" hidden="1" customHeight="1" x14ac:dyDescent="0.2"/>
    <row r="59603" ht="12.75" hidden="1" customHeight="1" x14ac:dyDescent="0.2"/>
    <row r="59604" ht="12.75" hidden="1" customHeight="1" x14ac:dyDescent="0.2"/>
    <row r="59605" ht="12.75" hidden="1" customHeight="1" x14ac:dyDescent="0.2"/>
    <row r="59606" ht="12.75" hidden="1" customHeight="1" x14ac:dyDescent="0.2"/>
    <row r="59607" ht="12.75" hidden="1" customHeight="1" x14ac:dyDescent="0.2"/>
    <row r="59608" ht="12.75" hidden="1" customHeight="1" x14ac:dyDescent="0.2"/>
    <row r="59609" ht="12.75" hidden="1" customHeight="1" x14ac:dyDescent="0.2"/>
    <row r="59610" ht="12.75" hidden="1" customHeight="1" x14ac:dyDescent="0.2"/>
    <row r="59611" ht="12.75" hidden="1" customHeight="1" x14ac:dyDescent="0.2"/>
    <row r="59612" ht="12.75" hidden="1" customHeight="1" x14ac:dyDescent="0.2"/>
    <row r="59613" ht="12.75" hidden="1" customHeight="1" x14ac:dyDescent="0.2"/>
    <row r="59614" ht="12.75" hidden="1" customHeight="1" x14ac:dyDescent="0.2"/>
    <row r="59615" ht="12.75" hidden="1" customHeight="1" x14ac:dyDescent="0.2"/>
    <row r="59616" ht="12.75" hidden="1" customHeight="1" x14ac:dyDescent="0.2"/>
    <row r="59617" ht="12.75" hidden="1" customHeight="1" x14ac:dyDescent="0.2"/>
    <row r="59618" ht="12.75" hidden="1" customHeight="1" x14ac:dyDescent="0.2"/>
    <row r="59619" ht="12.75" hidden="1" customHeight="1" x14ac:dyDescent="0.2"/>
    <row r="59620" ht="12.75" hidden="1" customHeight="1" x14ac:dyDescent="0.2"/>
    <row r="59621" ht="12.75" hidden="1" customHeight="1" x14ac:dyDescent="0.2"/>
    <row r="59622" ht="12.75" hidden="1" customHeight="1" x14ac:dyDescent="0.2"/>
    <row r="59623" ht="12.75" hidden="1" customHeight="1" x14ac:dyDescent="0.2"/>
    <row r="59624" ht="12.75" hidden="1" customHeight="1" x14ac:dyDescent="0.2"/>
    <row r="59625" ht="12.75" hidden="1" customHeight="1" x14ac:dyDescent="0.2"/>
    <row r="59626" ht="12.75" hidden="1" customHeight="1" x14ac:dyDescent="0.2"/>
    <row r="59627" ht="12.75" hidden="1" customHeight="1" x14ac:dyDescent="0.2"/>
    <row r="59628" ht="12.75" hidden="1" customHeight="1" x14ac:dyDescent="0.2"/>
    <row r="59629" ht="12.75" hidden="1" customHeight="1" x14ac:dyDescent="0.2"/>
    <row r="59630" ht="12.75" hidden="1" customHeight="1" x14ac:dyDescent="0.2"/>
    <row r="59631" ht="12.75" hidden="1" customHeight="1" x14ac:dyDescent="0.2"/>
    <row r="59632" ht="12.75" hidden="1" customHeight="1" x14ac:dyDescent="0.2"/>
    <row r="59633" ht="12.75" hidden="1" customHeight="1" x14ac:dyDescent="0.2"/>
    <row r="59634" ht="12.75" hidden="1" customHeight="1" x14ac:dyDescent="0.2"/>
    <row r="59635" ht="12.75" hidden="1" customHeight="1" x14ac:dyDescent="0.2"/>
    <row r="59636" ht="12.75" hidden="1" customHeight="1" x14ac:dyDescent="0.2"/>
    <row r="59637" ht="12.75" hidden="1" customHeight="1" x14ac:dyDescent="0.2"/>
    <row r="59638" ht="12.75" hidden="1" customHeight="1" x14ac:dyDescent="0.2"/>
    <row r="59639" ht="12.75" hidden="1" customHeight="1" x14ac:dyDescent="0.2"/>
    <row r="59640" ht="12.75" hidden="1" customHeight="1" x14ac:dyDescent="0.2"/>
    <row r="59641" ht="12.75" hidden="1" customHeight="1" x14ac:dyDescent="0.2"/>
    <row r="59642" ht="12.75" hidden="1" customHeight="1" x14ac:dyDescent="0.2"/>
    <row r="59643" ht="12.75" hidden="1" customHeight="1" x14ac:dyDescent="0.2"/>
    <row r="59644" ht="12.75" hidden="1" customHeight="1" x14ac:dyDescent="0.2"/>
    <row r="59645" ht="12.75" hidden="1" customHeight="1" x14ac:dyDescent="0.2"/>
    <row r="59646" ht="12.75" hidden="1" customHeight="1" x14ac:dyDescent="0.2"/>
    <row r="59647" ht="12.75" hidden="1" customHeight="1" x14ac:dyDescent="0.2"/>
    <row r="59648" ht="12.75" hidden="1" customHeight="1" x14ac:dyDescent="0.2"/>
    <row r="59649" ht="12.75" hidden="1" customHeight="1" x14ac:dyDescent="0.2"/>
    <row r="59650" ht="12.75" hidden="1" customHeight="1" x14ac:dyDescent="0.2"/>
    <row r="59651" ht="12.75" hidden="1" customHeight="1" x14ac:dyDescent="0.2"/>
    <row r="59652" ht="12.75" hidden="1" customHeight="1" x14ac:dyDescent="0.2"/>
    <row r="59653" ht="12.75" hidden="1" customHeight="1" x14ac:dyDescent="0.2"/>
    <row r="59654" ht="12.75" hidden="1" customHeight="1" x14ac:dyDescent="0.2"/>
    <row r="59655" ht="12.75" hidden="1" customHeight="1" x14ac:dyDescent="0.2"/>
    <row r="59656" ht="12.75" hidden="1" customHeight="1" x14ac:dyDescent="0.2"/>
    <row r="59657" ht="12.75" hidden="1" customHeight="1" x14ac:dyDescent="0.2"/>
    <row r="59658" ht="12.75" hidden="1" customHeight="1" x14ac:dyDescent="0.2"/>
    <row r="59659" ht="12.75" hidden="1" customHeight="1" x14ac:dyDescent="0.2"/>
    <row r="59660" ht="12.75" hidden="1" customHeight="1" x14ac:dyDescent="0.2"/>
    <row r="59661" ht="12.75" hidden="1" customHeight="1" x14ac:dyDescent="0.2"/>
    <row r="59662" ht="12.75" hidden="1" customHeight="1" x14ac:dyDescent="0.2"/>
    <row r="59663" ht="12.75" hidden="1" customHeight="1" x14ac:dyDescent="0.2"/>
    <row r="59664" ht="12.75" hidden="1" customHeight="1" x14ac:dyDescent="0.2"/>
    <row r="59665" ht="12.75" hidden="1" customHeight="1" x14ac:dyDescent="0.2"/>
    <row r="59666" ht="12.75" hidden="1" customHeight="1" x14ac:dyDescent="0.2"/>
    <row r="59667" ht="12.75" hidden="1" customHeight="1" x14ac:dyDescent="0.2"/>
    <row r="59668" ht="12.75" hidden="1" customHeight="1" x14ac:dyDescent="0.2"/>
    <row r="59669" ht="12.75" hidden="1" customHeight="1" x14ac:dyDescent="0.2"/>
    <row r="59670" ht="12.75" hidden="1" customHeight="1" x14ac:dyDescent="0.2"/>
    <row r="59671" ht="12.75" hidden="1" customHeight="1" x14ac:dyDescent="0.2"/>
    <row r="59672" ht="12.75" hidden="1" customHeight="1" x14ac:dyDescent="0.2"/>
    <row r="59673" ht="12.75" hidden="1" customHeight="1" x14ac:dyDescent="0.2"/>
    <row r="59674" ht="12.75" hidden="1" customHeight="1" x14ac:dyDescent="0.2"/>
    <row r="59675" ht="12.75" hidden="1" customHeight="1" x14ac:dyDescent="0.2"/>
    <row r="59676" ht="12.75" hidden="1" customHeight="1" x14ac:dyDescent="0.2"/>
    <row r="59677" ht="12.75" hidden="1" customHeight="1" x14ac:dyDescent="0.2"/>
    <row r="59678" ht="12.75" hidden="1" customHeight="1" x14ac:dyDescent="0.2"/>
    <row r="59679" ht="12.75" hidden="1" customHeight="1" x14ac:dyDescent="0.2"/>
    <row r="59680" ht="12.75" hidden="1" customHeight="1" x14ac:dyDescent="0.2"/>
    <row r="59681" ht="12.75" hidden="1" customHeight="1" x14ac:dyDescent="0.2"/>
    <row r="59682" ht="12.75" hidden="1" customHeight="1" x14ac:dyDescent="0.2"/>
    <row r="59683" ht="12.75" hidden="1" customHeight="1" x14ac:dyDescent="0.2"/>
    <row r="59684" ht="12.75" hidden="1" customHeight="1" x14ac:dyDescent="0.2"/>
    <row r="59685" ht="12.75" hidden="1" customHeight="1" x14ac:dyDescent="0.2"/>
    <row r="59686" ht="12.75" hidden="1" customHeight="1" x14ac:dyDescent="0.2"/>
    <row r="59687" ht="12.75" hidden="1" customHeight="1" x14ac:dyDescent="0.2"/>
    <row r="59688" ht="12.75" hidden="1" customHeight="1" x14ac:dyDescent="0.2"/>
    <row r="59689" ht="12.75" hidden="1" customHeight="1" x14ac:dyDescent="0.2"/>
    <row r="59690" ht="12.75" hidden="1" customHeight="1" x14ac:dyDescent="0.2"/>
    <row r="59691" ht="12.75" hidden="1" customHeight="1" x14ac:dyDescent="0.2"/>
    <row r="59692" ht="12.75" hidden="1" customHeight="1" x14ac:dyDescent="0.2"/>
    <row r="59693" ht="12.75" hidden="1" customHeight="1" x14ac:dyDescent="0.2"/>
    <row r="59694" ht="12.75" hidden="1" customHeight="1" x14ac:dyDescent="0.2"/>
    <row r="59695" ht="12.75" hidden="1" customHeight="1" x14ac:dyDescent="0.2"/>
    <row r="59696" ht="12.75" hidden="1" customHeight="1" x14ac:dyDescent="0.2"/>
    <row r="59697" ht="12.75" hidden="1" customHeight="1" x14ac:dyDescent="0.2"/>
    <row r="59698" ht="12.75" hidden="1" customHeight="1" x14ac:dyDescent="0.2"/>
    <row r="59699" ht="12.75" hidden="1" customHeight="1" x14ac:dyDescent="0.2"/>
    <row r="59700" ht="12.75" hidden="1" customHeight="1" x14ac:dyDescent="0.2"/>
    <row r="59701" ht="12.75" hidden="1" customHeight="1" x14ac:dyDescent="0.2"/>
    <row r="59702" ht="12.75" hidden="1" customHeight="1" x14ac:dyDescent="0.2"/>
    <row r="59703" ht="12.75" hidden="1" customHeight="1" x14ac:dyDescent="0.2"/>
    <row r="59704" ht="12.75" hidden="1" customHeight="1" x14ac:dyDescent="0.2"/>
    <row r="59705" ht="12.75" hidden="1" customHeight="1" x14ac:dyDescent="0.2"/>
    <row r="59706" ht="12.75" hidden="1" customHeight="1" x14ac:dyDescent="0.2"/>
    <row r="59707" ht="12.75" hidden="1" customHeight="1" x14ac:dyDescent="0.2"/>
    <row r="59708" ht="12.75" hidden="1" customHeight="1" x14ac:dyDescent="0.2"/>
    <row r="59709" ht="12.75" hidden="1" customHeight="1" x14ac:dyDescent="0.2"/>
    <row r="59710" ht="12.75" hidden="1" customHeight="1" x14ac:dyDescent="0.2"/>
    <row r="59711" ht="12.75" hidden="1" customHeight="1" x14ac:dyDescent="0.2"/>
    <row r="59712" ht="12.75" hidden="1" customHeight="1" x14ac:dyDescent="0.2"/>
    <row r="59713" ht="12.75" hidden="1" customHeight="1" x14ac:dyDescent="0.2"/>
    <row r="59714" ht="12.75" hidden="1" customHeight="1" x14ac:dyDescent="0.2"/>
    <row r="59715" ht="12.75" hidden="1" customHeight="1" x14ac:dyDescent="0.2"/>
    <row r="59716" ht="12.75" hidden="1" customHeight="1" x14ac:dyDescent="0.2"/>
    <row r="59717" ht="12.75" hidden="1" customHeight="1" x14ac:dyDescent="0.2"/>
    <row r="59718" ht="12.75" hidden="1" customHeight="1" x14ac:dyDescent="0.2"/>
    <row r="59719" ht="12.75" hidden="1" customHeight="1" x14ac:dyDescent="0.2"/>
    <row r="59720" ht="12.75" hidden="1" customHeight="1" x14ac:dyDescent="0.2"/>
    <row r="59721" ht="12.75" hidden="1" customHeight="1" x14ac:dyDescent="0.2"/>
    <row r="59722" ht="12.75" hidden="1" customHeight="1" x14ac:dyDescent="0.2"/>
    <row r="59723" ht="12.75" hidden="1" customHeight="1" x14ac:dyDescent="0.2"/>
    <row r="59724" ht="12.75" hidden="1" customHeight="1" x14ac:dyDescent="0.2"/>
    <row r="59725" ht="12.75" hidden="1" customHeight="1" x14ac:dyDescent="0.2"/>
    <row r="59726" ht="12.75" hidden="1" customHeight="1" x14ac:dyDescent="0.2"/>
    <row r="59727" ht="12.75" hidden="1" customHeight="1" x14ac:dyDescent="0.2"/>
    <row r="59728" ht="12.75" hidden="1" customHeight="1" x14ac:dyDescent="0.2"/>
    <row r="59729" ht="12.75" hidden="1" customHeight="1" x14ac:dyDescent="0.2"/>
    <row r="59730" ht="12.75" hidden="1" customHeight="1" x14ac:dyDescent="0.2"/>
    <row r="59731" ht="12.75" hidden="1" customHeight="1" x14ac:dyDescent="0.2"/>
    <row r="59732" ht="12.75" hidden="1" customHeight="1" x14ac:dyDescent="0.2"/>
    <row r="59733" ht="12.75" hidden="1" customHeight="1" x14ac:dyDescent="0.2"/>
    <row r="59734" ht="12.75" hidden="1" customHeight="1" x14ac:dyDescent="0.2"/>
    <row r="59735" ht="12.75" hidden="1" customHeight="1" x14ac:dyDescent="0.2"/>
    <row r="59736" ht="12.75" hidden="1" customHeight="1" x14ac:dyDescent="0.2"/>
    <row r="59737" ht="12.75" hidden="1" customHeight="1" x14ac:dyDescent="0.2"/>
    <row r="59738" ht="12.75" hidden="1" customHeight="1" x14ac:dyDescent="0.2"/>
    <row r="59739" ht="12.75" hidden="1" customHeight="1" x14ac:dyDescent="0.2"/>
    <row r="59740" ht="12.75" hidden="1" customHeight="1" x14ac:dyDescent="0.2"/>
    <row r="59741" ht="12.75" hidden="1" customHeight="1" x14ac:dyDescent="0.2"/>
    <row r="59742" ht="12.75" hidden="1" customHeight="1" x14ac:dyDescent="0.2"/>
    <row r="59743" ht="12.75" hidden="1" customHeight="1" x14ac:dyDescent="0.2"/>
    <row r="59744" ht="12.75" hidden="1" customHeight="1" x14ac:dyDescent="0.2"/>
    <row r="59745" ht="12.75" hidden="1" customHeight="1" x14ac:dyDescent="0.2"/>
    <row r="59746" ht="12.75" hidden="1" customHeight="1" x14ac:dyDescent="0.2"/>
    <row r="59747" ht="12.75" hidden="1" customHeight="1" x14ac:dyDescent="0.2"/>
    <row r="59748" ht="12.75" hidden="1" customHeight="1" x14ac:dyDescent="0.2"/>
    <row r="59749" ht="12.75" hidden="1" customHeight="1" x14ac:dyDescent="0.2"/>
    <row r="59750" ht="12.75" hidden="1" customHeight="1" x14ac:dyDescent="0.2"/>
    <row r="59751" ht="12.75" hidden="1" customHeight="1" x14ac:dyDescent="0.2"/>
    <row r="59752" ht="12.75" hidden="1" customHeight="1" x14ac:dyDescent="0.2"/>
    <row r="59753" ht="12.75" hidden="1" customHeight="1" x14ac:dyDescent="0.2"/>
    <row r="59754" ht="12.75" hidden="1" customHeight="1" x14ac:dyDescent="0.2"/>
    <row r="59755" ht="12.75" hidden="1" customHeight="1" x14ac:dyDescent="0.2"/>
    <row r="59756" ht="12.75" hidden="1" customHeight="1" x14ac:dyDescent="0.2"/>
    <row r="59757" ht="12.75" hidden="1" customHeight="1" x14ac:dyDescent="0.2"/>
    <row r="59758" ht="12.75" hidden="1" customHeight="1" x14ac:dyDescent="0.2"/>
    <row r="59759" ht="12.75" hidden="1" customHeight="1" x14ac:dyDescent="0.2"/>
    <row r="59760" ht="12.75" hidden="1" customHeight="1" x14ac:dyDescent="0.2"/>
    <row r="59761" ht="12.75" hidden="1" customHeight="1" x14ac:dyDescent="0.2"/>
    <row r="59762" ht="12.75" hidden="1" customHeight="1" x14ac:dyDescent="0.2"/>
    <row r="59763" ht="12.75" hidden="1" customHeight="1" x14ac:dyDescent="0.2"/>
    <row r="59764" ht="12.75" hidden="1" customHeight="1" x14ac:dyDescent="0.2"/>
    <row r="59765" ht="12.75" hidden="1" customHeight="1" x14ac:dyDescent="0.2"/>
    <row r="59766" ht="12.75" hidden="1" customHeight="1" x14ac:dyDescent="0.2"/>
    <row r="59767" ht="12.75" hidden="1" customHeight="1" x14ac:dyDescent="0.2"/>
    <row r="59768" ht="12.75" hidden="1" customHeight="1" x14ac:dyDescent="0.2"/>
    <row r="59769" ht="12.75" hidden="1" customHeight="1" x14ac:dyDescent="0.2"/>
    <row r="59770" ht="12.75" hidden="1" customHeight="1" x14ac:dyDescent="0.2"/>
    <row r="59771" ht="12.75" hidden="1" customHeight="1" x14ac:dyDescent="0.2"/>
    <row r="59772" ht="12.75" hidden="1" customHeight="1" x14ac:dyDescent="0.2"/>
    <row r="59773" ht="12.75" hidden="1" customHeight="1" x14ac:dyDescent="0.2"/>
    <row r="59774" ht="12.75" hidden="1" customHeight="1" x14ac:dyDescent="0.2"/>
    <row r="59775" ht="12.75" hidden="1" customHeight="1" x14ac:dyDescent="0.2"/>
    <row r="59776" ht="12.75" hidden="1" customHeight="1" x14ac:dyDescent="0.2"/>
    <row r="59777" ht="12.75" hidden="1" customHeight="1" x14ac:dyDescent="0.2"/>
    <row r="59778" ht="12.75" hidden="1" customHeight="1" x14ac:dyDescent="0.2"/>
    <row r="59779" ht="12.75" hidden="1" customHeight="1" x14ac:dyDescent="0.2"/>
    <row r="59780" ht="12.75" hidden="1" customHeight="1" x14ac:dyDescent="0.2"/>
    <row r="59781" ht="12.75" hidden="1" customHeight="1" x14ac:dyDescent="0.2"/>
    <row r="59782" ht="12.75" hidden="1" customHeight="1" x14ac:dyDescent="0.2"/>
    <row r="59783" ht="12.75" hidden="1" customHeight="1" x14ac:dyDescent="0.2"/>
    <row r="59784" ht="12.75" hidden="1" customHeight="1" x14ac:dyDescent="0.2"/>
    <row r="59785" ht="12.75" hidden="1" customHeight="1" x14ac:dyDescent="0.2"/>
    <row r="59786" ht="12.75" hidden="1" customHeight="1" x14ac:dyDescent="0.2"/>
    <row r="59787" ht="12.75" hidden="1" customHeight="1" x14ac:dyDescent="0.2"/>
    <row r="59788" ht="12.75" hidden="1" customHeight="1" x14ac:dyDescent="0.2"/>
    <row r="59789" ht="12.75" hidden="1" customHeight="1" x14ac:dyDescent="0.2"/>
    <row r="59790" ht="12.75" hidden="1" customHeight="1" x14ac:dyDescent="0.2"/>
    <row r="59791" ht="12.75" hidden="1" customHeight="1" x14ac:dyDescent="0.2"/>
    <row r="59792" ht="12.75" hidden="1" customHeight="1" x14ac:dyDescent="0.2"/>
    <row r="59793" ht="12.75" hidden="1" customHeight="1" x14ac:dyDescent="0.2"/>
    <row r="59794" ht="12.75" hidden="1" customHeight="1" x14ac:dyDescent="0.2"/>
    <row r="59795" ht="12.75" hidden="1" customHeight="1" x14ac:dyDescent="0.2"/>
    <row r="59796" ht="12.75" hidden="1" customHeight="1" x14ac:dyDescent="0.2"/>
    <row r="59797" ht="12.75" hidden="1" customHeight="1" x14ac:dyDescent="0.2"/>
    <row r="59798" ht="12.75" hidden="1" customHeight="1" x14ac:dyDescent="0.2"/>
    <row r="59799" ht="12.75" hidden="1" customHeight="1" x14ac:dyDescent="0.2"/>
    <row r="59800" ht="12.75" hidden="1" customHeight="1" x14ac:dyDescent="0.2"/>
    <row r="59801" ht="12.75" hidden="1" customHeight="1" x14ac:dyDescent="0.2"/>
    <row r="59802" ht="12.75" hidden="1" customHeight="1" x14ac:dyDescent="0.2"/>
    <row r="59803" ht="12.75" hidden="1" customHeight="1" x14ac:dyDescent="0.2"/>
    <row r="59804" ht="12.75" hidden="1" customHeight="1" x14ac:dyDescent="0.2"/>
    <row r="59805" ht="12.75" hidden="1" customHeight="1" x14ac:dyDescent="0.2"/>
    <row r="59806" ht="12.75" hidden="1" customHeight="1" x14ac:dyDescent="0.2"/>
    <row r="59807" ht="12.75" hidden="1" customHeight="1" x14ac:dyDescent="0.2"/>
    <row r="59808" ht="12.75" hidden="1" customHeight="1" x14ac:dyDescent="0.2"/>
    <row r="59809" ht="12.75" hidden="1" customHeight="1" x14ac:dyDescent="0.2"/>
    <row r="59810" ht="12.75" hidden="1" customHeight="1" x14ac:dyDescent="0.2"/>
    <row r="59811" ht="12.75" hidden="1" customHeight="1" x14ac:dyDescent="0.2"/>
    <row r="59812" ht="12.75" hidden="1" customHeight="1" x14ac:dyDescent="0.2"/>
    <row r="59813" ht="12.75" hidden="1" customHeight="1" x14ac:dyDescent="0.2"/>
    <row r="59814" ht="12.75" hidden="1" customHeight="1" x14ac:dyDescent="0.2"/>
    <row r="59815" ht="12.75" hidden="1" customHeight="1" x14ac:dyDescent="0.2"/>
    <row r="59816" ht="12.75" hidden="1" customHeight="1" x14ac:dyDescent="0.2"/>
    <row r="59817" ht="12.75" hidden="1" customHeight="1" x14ac:dyDescent="0.2"/>
    <row r="59818" ht="12.75" hidden="1" customHeight="1" x14ac:dyDescent="0.2"/>
    <row r="59819" ht="12.75" hidden="1" customHeight="1" x14ac:dyDescent="0.2"/>
    <row r="59820" ht="12.75" hidden="1" customHeight="1" x14ac:dyDescent="0.2"/>
    <row r="59821" ht="12.75" hidden="1" customHeight="1" x14ac:dyDescent="0.2"/>
    <row r="59822" ht="12.75" hidden="1" customHeight="1" x14ac:dyDescent="0.2"/>
    <row r="59823" ht="12.75" hidden="1" customHeight="1" x14ac:dyDescent="0.2"/>
    <row r="59824" ht="12.75" hidden="1" customHeight="1" x14ac:dyDescent="0.2"/>
    <row r="59825" ht="12.75" hidden="1" customHeight="1" x14ac:dyDescent="0.2"/>
    <row r="59826" ht="12.75" hidden="1" customHeight="1" x14ac:dyDescent="0.2"/>
    <row r="59827" ht="12.75" hidden="1" customHeight="1" x14ac:dyDescent="0.2"/>
    <row r="59828" ht="12.75" hidden="1" customHeight="1" x14ac:dyDescent="0.2"/>
    <row r="59829" ht="12.75" hidden="1" customHeight="1" x14ac:dyDescent="0.2"/>
    <row r="59830" ht="12.75" hidden="1" customHeight="1" x14ac:dyDescent="0.2"/>
    <row r="59831" ht="12.75" hidden="1" customHeight="1" x14ac:dyDescent="0.2"/>
    <row r="59832" ht="12.75" hidden="1" customHeight="1" x14ac:dyDescent="0.2"/>
    <row r="59833" ht="12.75" hidden="1" customHeight="1" x14ac:dyDescent="0.2"/>
    <row r="59834" ht="12.75" hidden="1" customHeight="1" x14ac:dyDescent="0.2"/>
    <row r="59835" ht="12.75" hidden="1" customHeight="1" x14ac:dyDescent="0.2"/>
    <row r="59836" ht="12.75" hidden="1" customHeight="1" x14ac:dyDescent="0.2"/>
    <row r="59837" ht="12.75" hidden="1" customHeight="1" x14ac:dyDescent="0.2"/>
    <row r="59838" ht="12.75" hidden="1" customHeight="1" x14ac:dyDescent="0.2"/>
    <row r="59839" ht="12.75" hidden="1" customHeight="1" x14ac:dyDescent="0.2"/>
    <row r="59840" ht="12.75" hidden="1" customHeight="1" x14ac:dyDescent="0.2"/>
    <row r="59841" ht="12.75" hidden="1" customHeight="1" x14ac:dyDescent="0.2"/>
    <row r="59842" ht="12.75" hidden="1" customHeight="1" x14ac:dyDescent="0.2"/>
    <row r="59843" ht="12.75" hidden="1" customHeight="1" x14ac:dyDescent="0.2"/>
    <row r="59844" ht="12.75" hidden="1" customHeight="1" x14ac:dyDescent="0.2"/>
    <row r="59845" ht="12.75" hidden="1" customHeight="1" x14ac:dyDescent="0.2"/>
    <row r="59846" ht="12.75" hidden="1" customHeight="1" x14ac:dyDescent="0.2"/>
    <row r="59847" ht="12.75" hidden="1" customHeight="1" x14ac:dyDescent="0.2"/>
    <row r="59848" ht="12.75" hidden="1" customHeight="1" x14ac:dyDescent="0.2"/>
    <row r="59849" ht="12.75" hidden="1" customHeight="1" x14ac:dyDescent="0.2"/>
    <row r="59850" ht="12.75" hidden="1" customHeight="1" x14ac:dyDescent="0.2"/>
    <row r="59851" ht="12.75" hidden="1" customHeight="1" x14ac:dyDescent="0.2"/>
    <row r="59852" ht="12.75" hidden="1" customHeight="1" x14ac:dyDescent="0.2"/>
    <row r="59853" ht="12.75" hidden="1" customHeight="1" x14ac:dyDescent="0.2"/>
    <row r="59854" ht="12.75" hidden="1" customHeight="1" x14ac:dyDescent="0.2"/>
    <row r="59855" ht="12.75" hidden="1" customHeight="1" x14ac:dyDescent="0.2"/>
    <row r="59856" ht="12.75" hidden="1" customHeight="1" x14ac:dyDescent="0.2"/>
    <row r="59857" ht="12.75" hidden="1" customHeight="1" x14ac:dyDescent="0.2"/>
    <row r="59858" ht="12.75" hidden="1" customHeight="1" x14ac:dyDescent="0.2"/>
    <row r="59859" ht="12.75" hidden="1" customHeight="1" x14ac:dyDescent="0.2"/>
    <row r="59860" ht="12.75" hidden="1" customHeight="1" x14ac:dyDescent="0.2"/>
    <row r="59861" ht="12.75" hidden="1" customHeight="1" x14ac:dyDescent="0.2"/>
    <row r="59862" ht="12.75" hidden="1" customHeight="1" x14ac:dyDescent="0.2"/>
    <row r="59863" ht="12.75" hidden="1" customHeight="1" x14ac:dyDescent="0.2"/>
    <row r="59864" ht="12.75" hidden="1" customHeight="1" x14ac:dyDescent="0.2"/>
    <row r="59865" ht="12.75" hidden="1" customHeight="1" x14ac:dyDescent="0.2"/>
    <row r="59866" ht="12.75" hidden="1" customHeight="1" x14ac:dyDescent="0.2"/>
    <row r="59867" ht="12.75" hidden="1" customHeight="1" x14ac:dyDescent="0.2"/>
    <row r="59868" ht="12.75" hidden="1" customHeight="1" x14ac:dyDescent="0.2"/>
    <row r="59869" ht="12.75" hidden="1" customHeight="1" x14ac:dyDescent="0.2"/>
    <row r="59870" ht="12.75" hidden="1" customHeight="1" x14ac:dyDescent="0.2"/>
    <row r="59871" ht="12.75" hidden="1" customHeight="1" x14ac:dyDescent="0.2"/>
    <row r="59872" ht="12.75" hidden="1" customHeight="1" x14ac:dyDescent="0.2"/>
    <row r="59873" ht="12.75" hidden="1" customHeight="1" x14ac:dyDescent="0.2"/>
    <row r="59874" ht="12.75" hidden="1" customHeight="1" x14ac:dyDescent="0.2"/>
    <row r="59875" ht="12.75" hidden="1" customHeight="1" x14ac:dyDescent="0.2"/>
    <row r="59876" ht="12.75" hidden="1" customHeight="1" x14ac:dyDescent="0.2"/>
    <row r="59877" ht="12.75" hidden="1" customHeight="1" x14ac:dyDescent="0.2"/>
    <row r="59878" ht="12.75" hidden="1" customHeight="1" x14ac:dyDescent="0.2"/>
    <row r="59879" ht="12.75" hidden="1" customHeight="1" x14ac:dyDescent="0.2"/>
    <row r="59880" ht="12.75" hidden="1" customHeight="1" x14ac:dyDescent="0.2"/>
    <row r="59881" ht="12.75" hidden="1" customHeight="1" x14ac:dyDescent="0.2"/>
    <row r="59882" ht="12.75" hidden="1" customHeight="1" x14ac:dyDescent="0.2"/>
    <row r="59883" ht="12.75" hidden="1" customHeight="1" x14ac:dyDescent="0.2"/>
    <row r="59884" ht="12.75" hidden="1" customHeight="1" x14ac:dyDescent="0.2"/>
    <row r="59885" ht="12.75" hidden="1" customHeight="1" x14ac:dyDescent="0.2"/>
    <row r="59886" ht="12.75" hidden="1" customHeight="1" x14ac:dyDescent="0.2"/>
    <row r="59887" ht="12.75" hidden="1" customHeight="1" x14ac:dyDescent="0.2"/>
    <row r="59888" ht="12.75" hidden="1" customHeight="1" x14ac:dyDescent="0.2"/>
    <row r="59889" ht="12.75" hidden="1" customHeight="1" x14ac:dyDescent="0.2"/>
    <row r="59890" ht="12.75" hidden="1" customHeight="1" x14ac:dyDescent="0.2"/>
    <row r="59891" ht="12.75" hidden="1" customHeight="1" x14ac:dyDescent="0.2"/>
    <row r="59892" ht="12.75" hidden="1" customHeight="1" x14ac:dyDescent="0.2"/>
    <row r="59893" ht="12.75" hidden="1" customHeight="1" x14ac:dyDescent="0.2"/>
    <row r="59894" ht="12.75" hidden="1" customHeight="1" x14ac:dyDescent="0.2"/>
    <row r="59895" ht="12.75" hidden="1" customHeight="1" x14ac:dyDescent="0.2"/>
    <row r="59896" ht="12.75" hidden="1" customHeight="1" x14ac:dyDescent="0.2"/>
    <row r="59897" ht="12.75" hidden="1" customHeight="1" x14ac:dyDescent="0.2"/>
    <row r="59898" ht="12.75" hidden="1" customHeight="1" x14ac:dyDescent="0.2"/>
    <row r="59899" ht="12.75" hidden="1" customHeight="1" x14ac:dyDescent="0.2"/>
    <row r="59900" ht="12.75" hidden="1" customHeight="1" x14ac:dyDescent="0.2"/>
    <row r="59901" ht="12.75" hidden="1" customHeight="1" x14ac:dyDescent="0.2"/>
    <row r="59902" ht="12.75" hidden="1" customHeight="1" x14ac:dyDescent="0.2"/>
    <row r="59903" ht="12.75" hidden="1" customHeight="1" x14ac:dyDescent="0.2"/>
    <row r="59904" ht="12.75" hidden="1" customHeight="1" x14ac:dyDescent="0.2"/>
    <row r="59905" ht="12.75" hidden="1" customHeight="1" x14ac:dyDescent="0.2"/>
    <row r="59906" ht="12.75" hidden="1" customHeight="1" x14ac:dyDescent="0.2"/>
    <row r="59907" ht="12.75" hidden="1" customHeight="1" x14ac:dyDescent="0.2"/>
    <row r="59908" ht="12.75" hidden="1" customHeight="1" x14ac:dyDescent="0.2"/>
    <row r="59909" ht="12.75" hidden="1" customHeight="1" x14ac:dyDescent="0.2"/>
    <row r="59910" ht="12.75" hidden="1" customHeight="1" x14ac:dyDescent="0.2"/>
    <row r="59911" ht="12.75" hidden="1" customHeight="1" x14ac:dyDescent="0.2"/>
    <row r="59912" ht="12.75" hidden="1" customHeight="1" x14ac:dyDescent="0.2"/>
    <row r="59913" ht="12.75" hidden="1" customHeight="1" x14ac:dyDescent="0.2"/>
    <row r="59914" ht="12.75" hidden="1" customHeight="1" x14ac:dyDescent="0.2"/>
    <row r="59915" ht="12.75" hidden="1" customHeight="1" x14ac:dyDescent="0.2"/>
    <row r="59916" ht="12.75" hidden="1" customHeight="1" x14ac:dyDescent="0.2"/>
    <row r="59917" ht="12.75" hidden="1" customHeight="1" x14ac:dyDescent="0.2"/>
    <row r="59918" ht="12.75" hidden="1" customHeight="1" x14ac:dyDescent="0.2"/>
    <row r="59919" ht="12.75" hidden="1" customHeight="1" x14ac:dyDescent="0.2"/>
    <row r="59920" ht="12.75" hidden="1" customHeight="1" x14ac:dyDescent="0.2"/>
    <row r="59921" ht="12.75" hidden="1" customHeight="1" x14ac:dyDescent="0.2"/>
    <row r="59922" ht="12.75" hidden="1" customHeight="1" x14ac:dyDescent="0.2"/>
    <row r="59923" ht="12.75" hidden="1" customHeight="1" x14ac:dyDescent="0.2"/>
    <row r="59924" ht="12.75" hidden="1" customHeight="1" x14ac:dyDescent="0.2"/>
    <row r="59925" ht="12.75" hidden="1" customHeight="1" x14ac:dyDescent="0.2"/>
    <row r="59926" ht="12.75" hidden="1" customHeight="1" x14ac:dyDescent="0.2"/>
    <row r="59927" ht="12.75" hidden="1" customHeight="1" x14ac:dyDescent="0.2"/>
    <row r="59928" ht="12.75" hidden="1" customHeight="1" x14ac:dyDescent="0.2"/>
    <row r="59929" ht="12.75" hidden="1" customHeight="1" x14ac:dyDescent="0.2"/>
    <row r="59930" ht="12.75" hidden="1" customHeight="1" x14ac:dyDescent="0.2"/>
    <row r="59931" ht="12.75" hidden="1" customHeight="1" x14ac:dyDescent="0.2"/>
    <row r="59932" ht="12.75" hidden="1" customHeight="1" x14ac:dyDescent="0.2"/>
    <row r="59933" ht="12.75" hidden="1" customHeight="1" x14ac:dyDescent="0.2"/>
    <row r="59934" ht="12.75" hidden="1" customHeight="1" x14ac:dyDescent="0.2"/>
    <row r="59935" ht="12.75" hidden="1" customHeight="1" x14ac:dyDescent="0.2"/>
    <row r="59936" ht="12.75" hidden="1" customHeight="1" x14ac:dyDescent="0.2"/>
    <row r="59937" ht="12.75" hidden="1" customHeight="1" x14ac:dyDescent="0.2"/>
    <row r="59938" ht="12.75" hidden="1" customHeight="1" x14ac:dyDescent="0.2"/>
    <row r="59939" ht="12.75" hidden="1" customHeight="1" x14ac:dyDescent="0.2"/>
    <row r="59940" ht="12.75" hidden="1" customHeight="1" x14ac:dyDescent="0.2"/>
    <row r="59941" ht="12.75" hidden="1" customHeight="1" x14ac:dyDescent="0.2"/>
    <row r="59942" ht="12.75" hidden="1" customHeight="1" x14ac:dyDescent="0.2"/>
    <row r="59943" ht="12.75" hidden="1" customHeight="1" x14ac:dyDescent="0.2"/>
    <row r="59944" ht="12.75" hidden="1" customHeight="1" x14ac:dyDescent="0.2"/>
    <row r="59945" ht="12.75" hidden="1" customHeight="1" x14ac:dyDescent="0.2"/>
    <row r="59946" ht="12.75" hidden="1" customHeight="1" x14ac:dyDescent="0.2"/>
    <row r="59947" ht="12.75" hidden="1" customHeight="1" x14ac:dyDescent="0.2"/>
    <row r="59948" ht="12.75" hidden="1" customHeight="1" x14ac:dyDescent="0.2"/>
    <row r="59949" ht="12.75" hidden="1" customHeight="1" x14ac:dyDescent="0.2"/>
    <row r="59950" ht="12.75" hidden="1" customHeight="1" x14ac:dyDescent="0.2"/>
    <row r="59951" ht="12.75" hidden="1" customHeight="1" x14ac:dyDescent="0.2"/>
    <row r="59952" ht="12.75" hidden="1" customHeight="1" x14ac:dyDescent="0.2"/>
    <row r="59953" ht="12.75" hidden="1" customHeight="1" x14ac:dyDescent="0.2"/>
    <row r="59954" ht="12.75" hidden="1" customHeight="1" x14ac:dyDescent="0.2"/>
    <row r="59955" ht="12.75" hidden="1" customHeight="1" x14ac:dyDescent="0.2"/>
    <row r="59956" ht="12.75" hidden="1" customHeight="1" x14ac:dyDescent="0.2"/>
    <row r="59957" ht="12.75" hidden="1" customHeight="1" x14ac:dyDescent="0.2"/>
    <row r="59958" ht="12.75" hidden="1" customHeight="1" x14ac:dyDescent="0.2"/>
    <row r="59959" ht="12.75" hidden="1" customHeight="1" x14ac:dyDescent="0.2"/>
    <row r="59960" ht="12.75" hidden="1" customHeight="1" x14ac:dyDescent="0.2"/>
    <row r="59961" ht="12.75" hidden="1" customHeight="1" x14ac:dyDescent="0.2"/>
    <row r="59962" ht="12.75" hidden="1" customHeight="1" x14ac:dyDescent="0.2"/>
    <row r="59963" ht="12.75" hidden="1" customHeight="1" x14ac:dyDescent="0.2"/>
    <row r="59964" ht="12.75" hidden="1" customHeight="1" x14ac:dyDescent="0.2"/>
    <row r="59965" ht="12.75" hidden="1" customHeight="1" x14ac:dyDescent="0.2"/>
    <row r="59966" ht="12.75" hidden="1" customHeight="1" x14ac:dyDescent="0.2"/>
    <row r="59967" ht="12.75" hidden="1" customHeight="1" x14ac:dyDescent="0.2"/>
    <row r="59968" ht="12.75" hidden="1" customHeight="1" x14ac:dyDescent="0.2"/>
    <row r="59969" ht="12.75" hidden="1" customHeight="1" x14ac:dyDescent="0.2"/>
    <row r="59970" ht="12.75" hidden="1" customHeight="1" x14ac:dyDescent="0.2"/>
    <row r="59971" ht="12.75" hidden="1" customHeight="1" x14ac:dyDescent="0.2"/>
    <row r="59972" ht="12.75" hidden="1" customHeight="1" x14ac:dyDescent="0.2"/>
    <row r="59973" ht="12.75" hidden="1" customHeight="1" x14ac:dyDescent="0.2"/>
    <row r="59974" ht="12.75" hidden="1" customHeight="1" x14ac:dyDescent="0.2"/>
    <row r="59975" ht="12.75" hidden="1" customHeight="1" x14ac:dyDescent="0.2"/>
    <row r="59976" ht="12.75" hidden="1" customHeight="1" x14ac:dyDescent="0.2"/>
    <row r="59977" ht="12.75" hidden="1" customHeight="1" x14ac:dyDescent="0.2"/>
    <row r="59978" ht="12.75" hidden="1" customHeight="1" x14ac:dyDescent="0.2"/>
    <row r="59979" ht="12.75" hidden="1" customHeight="1" x14ac:dyDescent="0.2"/>
    <row r="59980" ht="12.75" hidden="1" customHeight="1" x14ac:dyDescent="0.2"/>
    <row r="59981" ht="12.75" hidden="1" customHeight="1" x14ac:dyDescent="0.2"/>
    <row r="59982" ht="12.75" hidden="1" customHeight="1" x14ac:dyDescent="0.2"/>
    <row r="59983" ht="12.75" hidden="1" customHeight="1" x14ac:dyDescent="0.2"/>
    <row r="59984" ht="12.75" hidden="1" customHeight="1" x14ac:dyDescent="0.2"/>
    <row r="59985" ht="12.75" hidden="1" customHeight="1" x14ac:dyDescent="0.2"/>
    <row r="59986" ht="12.75" hidden="1" customHeight="1" x14ac:dyDescent="0.2"/>
    <row r="59987" ht="12.75" hidden="1" customHeight="1" x14ac:dyDescent="0.2"/>
    <row r="59988" ht="12.75" hidden="1" customHeight="1" x14ac:dyDescent="0.2"/>
    <row r="59989" ht="12.75" hidden="1" customHeight="1" x14ac:dyDescent="0.2"/>
    <row r="59990" ht="12.75" hidden="1" customHeight="1" x14ac:dyDescent="0.2"/>
    <row r="59991" ht="12.75" hidden="1" customHeight="1" x14ac:dyDescent="0.2"/>
    <row r="59992" ht="12.75" hidden="1" customHeight="1" x14ac:dyDescent="0.2"/>
    <row r="59993" ht="12.75" hidden="1" customHeight="1" x14ac:dyDescent="0.2"/>
    <row r="59994" ht="12.75" hidden="1" customHeight="1" x14ac:dyDescent="0.2"/>
    <row r="59995" ht="12.75" hidden="1" customHeight="1" x14ac:dyDescent="0.2"/>
    <row r="59996" ht="12.75" hidden="1" customHeight="1" x14ac:dyDescent="0.2"/>
    <row r="59997" ht="12.75" hidden="1" customHeight="1" x14ac:dyDescent="0.2"/>
    <row r="59998" ht="12.75" hidden="1" customHeight="1" x14ac:dyDescent="0.2"/>
    <row r="59999" ht="12.75" hidden="1" customHeight="1" x14ac:dyDescent="0.2"/>
    <row r="60000" ht="12.75" hidden="1" customHeight="1" x14ac:dyDescent="0.2"/>
    <row r="60001" ht="12.75" hidden="1" customHeight="1" x14ac:dyDescent="0.2"/>
    <row r="60002" ht="12.75" hidden="1" customHeight="1" x14ac:dyDescent="0.2"/>
    <row r="60003" ht="12.75" hidden="1" customHeight="1" x14ac:dyDescent="0.2"/>
    <row r="60004" ht="12.75" hidden="1" customHeight="1" x14ac:dyDescent="0.2"/>
    <row r="60005" ht="12.75" hidden="1" customHeight="1" x14ac:dyDescent="0.2"/>
    <row r="60006" ht="12.75" hidden="1" customHeight="1" x14ac:dyDescent="0.2"/>
    <row r="60007" ht="12.75" hidden="1" customHeight="1" x14ac:dyDescent="0.2"/>
    <row r="60008" ht="12.75" hidden="1" customHeight="1" x14ac:dyDescent="0.2"/>
    <row r="60009" ht="12.75" hidden="1" customHeight="1" x14ac:dyDescent="0.2"/>
    <row r="60010" ht="12.75" hidden="1" customHeight="1" x14ac:dyDescent="0.2"/>
    <row r="60011" ht="12.75" hidden="1" customHeight="1" x14ac:dyDescent="0.2"/>
    <row r="60012" ht="12.75" hidden="1" customHeight="1" x14ac:dyDescent="0.2"/>
    <row r="60013" ht="12.75" hidden="1" customHeight="1" x14ac:dyDescent="0.2"/>
    <row r="60014" ht="12.75" hidden="1" customHeight="1" x14ac:dyDescent="0.2"/>
    <row r="60015" ht="12.75" hidden="1" customHeight="1" x14ac:dyDescent="0.2"/>
    <row r="60016" ht="12.75" hidden="1" customHeight="1" x14ac:dyDescent="0.2"/>
    <row r="60017" ht="12.75" hidden="1" customHeight="1" x14ac:dyDescent="0.2"/>
    <row r="60018" ht="12.75" hidden="1" customHeight="1" x14ac:dyDescent="0.2"/>
    <row r="60019" ht="12.75" hidden="1" customHeight="1" x14ac:dyDescent="0.2"/>
    <row r="60020" ht="12.75" hidden="1" customHeight="1" x14ac:dyDescent="0.2"/>
    <row r="60021" ht="12.75" hidden="1" customHeight="1" x14ac:dyDescent="0.2"/>
    <row r="60022" ht="12.75" hidden="1" customHeight="1" x14ac:dyDescent="0.2"/>
    <row r="60023" ht="12.75" hidden="1" customHeight="1" x14ac:dyDescent="0.2"/>
    <row r="60024" ht="12.75" hidden="1" customHeight="1" x14ac:dyDescent="0.2"/>
    <row r="60025" ht="12.75" hidden="1" customHeight="1" x14ac:dyDescent="0.2"/>
    <row r="60026" ht="12.75" hidden="1" customHeight="1" x14ac:dyDescent="0.2"/>
    <row r="60027" ht="12.75" hidden="1" customHeight="1" x14ac:dyDescent="0.2"/>
    <row r="60028" ht="12.75" hidden="1" customHeight="1" x14ac:dyDescent="0.2"/>
    <row r="60029" ht="12.75" hidden="1" customHeight="1" x14ac:dyDescent="0.2"/>
    <row r="60030" ht="12.75" hidden="1" customHeight="1" x14ac:dyDescent="0.2"/>
    <row r="60031" ht="12.75" hidden="1" customHeight="1" x14ac:dyDescent="0.2"/>
    <row r="60032" ht="12.75" hidden="1" customHeight="1" x14ac:dyDescent="0.2"/>
    <row r="60033" ht="12.75" hidden="1" customHeight="1" x14ac:dyDescent="0.2"/>
    <row r="60034" ht="12.75" hidden="1" customHeight="1" x14ac:dyDescent="0.2"/>
    <row r="60035" ht="12.75" hidden="1" customHeight="1" x14ac:dyDescent="0.2"/>
    <row r="60036" ht="12.75" hidden="1" customHeight="1" x14ac:dyDescent="0.2"/>
    <row r="60037" ht="12.75" hidden="1" customHeight="1" x14ac:dyDescent="0.2"/>
    <row r="60038" ht="12.75" hidden="1" customHeight="1" x14ac:dyDescent="0.2"/>
    <row r="60039" ht="12.75" hidden="1" customHeight="1" x14ac:dyDescent="0.2"/>
    <row r="60040" ht="12.75" hidden="1" customHeight="1" x14ac:dyDescent="0.2"/>
    <row r="60041" ht="12.75" hidden="1" customHeight="1" x14ac:dyDescent="0.2"/>
    <row r="60042" ht="12.75" hidden="1" customHeight="1" x14ac:dyDescent="0.2"/>
    <row r="60043" ht="12.75" hidden="1" customHeight="1" x14ac:dyDescent="0.2"/>
    <row r="60044" ht="12.75" hidden="1" customHeight="1" x14ac:dyDescent="0.2"/>
    <row r="60045" ht="12.75" hidden="1" customHeight="1" x14ac:dyDescent="0.2"/>
    <row r="60046" ht="12.75" hidden="1" customHeight="1" x14ac:dyDescent="0.2"/>
    <row r="60047" ht="12.75" hidden="1" customHeight="1" x14ac:dyDescent="0.2"/>
    <row r="60048" ht="12.75" hidden="1" customHeight="1" x14ac:dyDescent="0.2"/>
    <row r="60049" ht="12.75" hidden="1" customHeight="1" x14ac:dyDescent="0.2"/>
    <row r="60050" ht="12.75" hidden="1" customHeight="1" x14ac:dyDescent="0.2"/>
    <row r="60051" ht="12.75" hidden="1" customHeight="1" x14ac:dyDescent="0.2"/>
    <row r="60052" ht="12.75" hidden="1" customHeight="1" x14ac:dyDescent="0.2"/>
    <row r="60053" ht="12.75" hidden="1" customHeight="1" x14ac:dyDescent="0.2"/>
    <row r="60054" ht="12.75" hidden="1" customHeight="1" x14ac:dyDescent="0.2"/>
    <row r="60055" ht="12.75" hidden="1" customHeight="1" x14ac:dyDescent="0.2"/>
    <row r="60056" ht="12.75" hidden="1" customHeight="1" x14ac:dyDescent="0.2"/>
    <row r="60057" ht="12.75" hidden="1" customHeight="1" x14ac:dyDescent="0.2"/>
    <row r="60058" ht="12.75" hidden="1" customHeight="1" x14ac:dyDescent="0.2"/>
    <row r="60059" ht="12.75" hidden="1" customHeight="1" x14ac:dyDescent="0.2"/>
    <row r="60060" ht="12.75" hidden="1" customHeight="1" x14ac:dyDescent="0.2"/>
    <row r="60061" ht="12.75" hidden="1" customHeight="1" x14ac:dyDescent="0.2"/>
    <row r="60062" ht="12.75" hidden="1" customHeight="1" x14ac:dyDescent="0.2"/>
    <row r="60063" ht="12.75" hidden="1" customHeight="1" x14ac:dyDescent="0.2"/>
    <row r="60064" ht="12.75" hidden="1" customHeight="1" x14ac:dyDescent="0.2"/>
    <row r="60065" ht="12.75" hidden="1" customHeight="1" x14ac:dyDescent="0.2"/>
    <row r="60066" ht="12.75" hidden="1" customHeight="1" x14ac:dyDescent="0.2"/>
    <row r="60067" ht="12.75" hidden="1" customHeight="1" x14ac:dyDescent="0.2"/>
    <row r="60068" ht="12.75" hidden="1" customHeight="1" x14ac:dyDescent="0.2"/>
    <row r="60069" ht="12.75" hidden="1" customHeight="1" x14ac:dyDescent="0.2"/>
    <row r="60070" ht="12.75" hidden="1" customHeight="1" x14ac:dyDescent="0.2"/>
    <row r="60071" ht="12.75" hidden="1" customHeight="1" x14ac:dyDescent="0.2"/>
    <row r="60072" ht="12.75" hidden="1" customHeight="1" x14ac:dyDescent="0.2"/>
    <row r="60073" ht="12.75" hidden="1" customHeight="1" x14ac:dyDescent="0.2"/>
    <row r="60074" ht="12.75" hidden="1" customHeight="1" x14ac:dyDescent="0.2"/>
    <row r="60075" ht="12.75" hidden="1" customHeight="1" x14ac:dyDescent="0.2"/>
    <row r="60076" ht="12.75" hidden="1" customHeight="1" x14ac:dyDescent="0.2"/>
    <row r="60077" ht="12.75" hidden="1" customHeight="1" x14ac:dyDescent="0.2"/>
    <row r="60078" ht="12.75" hidden="1" customHeight="1" x14ac:dyDescent="0.2"/>
    <row r="60079" ht="12.75" hidden="1" customHeight="1" x14ac:dyDescent="0.2"/>
    <row r="60080" ht="12.75" hidden="1" customHeight="1" x14ac:dyDescent="0.2"/>
    <row r="60081" ht="12.75" hidden="1" customHeight="1" x14ac:dyDescent="0.2"/>
    <row r="60082" ht="12.75" hidden="1" customHeight="1" x14ac:dyDescent="0.2"/>
    <row r="60083" ht="12.75" hidden="1" customHeight="1" x14ac:dyDescent="0.2"/>
    <row r="60084" ht="12.75" hidden="1" customHeight="1" x14ac:dyDescent="0.2"/>
    <row r="60085" ht="12.75" hidden="1" customHeight="1" x14ac:dyDescent="0.2"/>
    <row r="60086" ht="12.75" hidden="1" customHeight="1" x14ac:dyDescent="0.2"/>
    <row r="60087" ht="12.75" hidden="1" customHeight="1" x14ac:dyDescent="0.2"/>
    <row r="60088" ht="12.75" hidden="1" customHeight="1" x14ac:dyDescent="0.2"/>
    <row r="60089" ht="12.75" hidden="1" customHeight="1" x14ac:dyDescent="0.2"/>
    <row r="60090" ht="12.75" hidden="1" customHeight="1" x14ac:dyDescent="0.2"/>
    <row r="60091" ht="12.75" hidden="1" customHeight="1" x14ac:dyDescent="0.2"/>
    <row r="60092" ht="12.75" hidden="1" customHeight="1" x14ac:dyDescent="0.2"/>
    <row r="60093" ht="12.75" hidden="1" customHeight="1" x14ac:dyDescent="0.2"/>
    <row r="60094" ht="12.75" hidden="1" customHeight="1" x14ac:dyDescent="0.2"/>
    <row r="60095" ht="12.75" hidden="1" customHeight="1" x14ac:dyDescent="0.2"/>
    <row r="60096" ht="12.75" hidden="1" customHeight="1" x14ac:dyDescent="0.2"/>
    <row r="60097" ht="12.75" hidden="1" customHeight="1" x14ac:dyDescent="0.2"/>
    <row r="60098" ht="12.75" hidden="1" customHeight="1" x14ac:dyDescent="0.2"/>
    <row r="60099" ht="12.75" hidden="1" customHeight="1" x14ac:dyDescent="0.2"/>
    <row r="60100" ht="12.75" hidden="1" customHeight="1" x14ac:dyDescent="0.2"/>
    <row r="60101" ht="12.75" hidden="1" customHeight="1" x14ac:dyDescent="0.2"/>
    <row r="60102" ht="12.75" hidden="1" customHeight="1" x14ac:dyDescent="0.2"/>
    <row r="60103" ht="12.75" hidden="1" customHeight="1" x14ac:dyDescent="0.2"/>
    <row r="60104" ht="12.75" hidden="1" customHeight="1" x14ac:dyDescent="0.2"/>
    <row r="60105" ht="12.75" hidden="1" customHeight="1" x14ac:dyDescent="0.2"/>
    <row r="60106" ht="12.75" hidden="1" customHeight="1" x14ac:dyDescent="0.2"/>
    <row r="60107" ht="12.75" hidden="1" customHeight="1" x14ac:dyDescent="0.2"/>
    <row r="60108" ht="12.75" hidden="1" customHeight="1" x14ac:dyDescent="0.2"/>
    <row r="60109" ht="12.75" hidden="1" customHeight="1" x14ac:dyDescent="0.2"/>
    <row r="60110" ht="12.75" hidden="1" customHeight="1" x14ac:dyDescent="0.2"/>
    <row r="60111" ht="12.75" hidden="1" customHeight="1" x14ac:dyDescent="0.2"/>
    <row r="60112" ht="12.75" hidden="1" customHeight="1" x14ac:dyDescent="0.2"/>
    <row r="60113" ht="12.75" hidden="1" customHeight="1" x14ac:dyDescent="0.2"/>
    <row r="60114" ht="12.75" hidden="1" customHeight="1" x14ac:dyDescent="0.2"/>
    <row r="60115" ht="12.75" hidden="1" customHeight="1" x14ac:dyDescent="0.2"/>
    <row r="60116" ht="12.75" hidden="1" customHeight="1" x14ac:dyDescent="0.2"/>
    <row r="60117" ht="12.75" hidden="1" customHeight="1" x14ac:dyDescent="0.2"/>
    <row r="60118" ht="12.75" hidden="1" customHeight="1" x14ac:dyDescent="0.2"/>
    <row r="60119" ht="12.75" hidden="1" customHeight="1" x14ac:dyDescent="0.2"/>
    <row r="60120" ht="12.75" hidden="1" customHeight="1" x14ac:dyDescent="0.2"/>
    <row r="60121" ht="12.75" hidden="1" customHeight="1" x14ac:dyDescent="0.2"/>
    <row r="60122" ht="12.75" hidden="1" customHeight="1" x14ac:dyDescent="0.2"/>
    <row r="60123" ht="12.75" hidden="1" customHeight="1" x14ac:dyDescent="0.2"/>
    <row r="60124" ht="12.75" hidden="1" customHeight="1" x14ac:dyDescent="0.2"/>
    <row r="60125" ht="12.75" hidden="1" customHeight="1" x14ac:dyDescent="0.2"/>
    <row r="60126" ht="12.75" hidden="1" customHeight="1" x14ac:dyDescent="0.2"/>
    <row r="60127" ht="12.75" hidden="1" customHeight="1" x14ac:dyDescent="0.2"/>
    <row r="60128" ht="12.75" hidden="1" customHeight="1" x14ac:dyDescent="0.2"/>
    <row r="60129" ht="12.75" hidden="1" customHeight="1" x14ac:dyDescent="0.2"/>
    <row r="60130" ht="12.75" hidden="1" customHeight="1" x14ac:dyDescent="0.2"/>
    <row r="60131" ht="12.75" hidden="1" customHeight="1" x14ac:dyDescent="0.2"/>
    <row r="60132" ht="12.75" hidden="1" customHeight="1" x14ac:dyDescent="0.2"/>
    <row r="60133" ht="12.75" hidden="1" customHeight="1" x14ac:dyDescent="0.2"/>
    <row r="60134" ht="12.75" hidden="1" customHeight="1" x14ac:dyDescent="0.2"/>
    <row r="60135" ht="12.75" hidden="1" customHeight="1" x14ac:dyDescent="0.2"/>
    <row r="60136" ht="12.75" hidden="1" customHeight="1" x14ac:dyDescent="0.2"/>
    <row r="60137" ht="12.75" hidden="1" customHeight="1" x14ac:dyDescent="0.2"/>
    <row r="60138" ht="12.75" hidden="1" customHeight="1" x14ac:dyDescent="0.2"/>
    <row r="60139" ht="12.75" hidden="1" customHeight="1" x14ac:dyDescent="0.2"/>
    <row r="60140" ht="12.75" hidden="1" customHeight="1" x14ac:dyDescent="0.2"/>
    <row r="60141" ht="12.75" hidden="1" customHeight="1" x14ac:dyDescent="0.2"/>
    <row r="60142" ht="12.75" hidden="1" customHeight="1" x14ac:dyDescent="0.2"/>
    <row r="60143" ht="12.75" hidden="1" customHeight="1" x14ac:dyDescent="0.2"/>
    <row r="60144" ht="12.75" hidden="1" customHeight="1" x14ac:dyDescent="0.2"/>
    <row r="60145" ht="12.75" hidden="1" customHeight="1" x14ac:dyDescent="0.2"/>
    <row r="60146" ht="12.75" hidden="1" customHeight="1" x14ac:dyDescent="0.2"/>
    <row r="60147" ht="12.75" hidden="1" customHeight="1" x14ac:dyDescent="0.2"/>
    <row r="60148" ht="12.75" hidden="1" customHeight="1" x14ac:dyDescent="0.2"/>
    <row r="60149" ht="12.75" hidden="1" customHeight="1" x14ac:dyDescent="0.2"/>
    <row r="60150" ht="12.75" hidden="1" customHeight="1" x14ac:dyDescent="0.2"/>
    <row r="60151" ht="12.75" hidden="1" customHeight="1" x14ac:dyDescent="0.2"/>
    <row r="60152" ht="12.75" hidden="1" customHeight="1" x14ac:dyDescent="0.2"/>
    <row r="60153" ht="12.75" hidden="1" customHeight="1" x14ac:dyDescent="0.2"/>
    <row r="60154" ht="12.75" hidden="1" customHeight="1" x14ac:dyDescent="0.2"/>
    <row r="60155" ht="12.75" hidden="1" customHeight="1" x14ac:dyDescent="0.2"/>
    <row r="60156" ht="12.75" hidden="1" customHeight="1" x14ac:dyDescent="0.2"/>
    <row r="60157" ht="12.75" hidden="1" customHeight="1" x14ac:dyDescent="0.2"/>
    <row r="60158" ht="12.75" hidden="1" customHeight="1" x14ac:dyDescent="0.2"/>
    <row r="60159" ht="12.75" hidden="1" customHeight="1" x14ac:dyDescent="0.2"/>
    <row r="60160" ht="12.75" hidden="1" customHeight="1" x14ac:dyDescent="0.2"/>
    <row r="60161" ht="12.75" hidden="1" customHeight="1" x14ac:dyDescent="0.2"/>
    <row r="60162" ht="12.75" hidden="1" customHeight="1" x14ac:dyDescent="0.2"/>
    <row r="60163" ht="12.75" hidden="1" customHeight="1" x14ac:dyDescent="0.2"/>
    <row r="60164" ht="12.75" hidden="1" customHeight="1" x14ac:dyDescent="0.2"/>
    <row r="60165" ht="12.75" hidden="1" customHeight="1" x14ac:dyDescent="0.2"/>
    <row r="60166" ht="12.75" hidden="1" customHeight="1" x14ac:dyDescent="0.2"/>
    <row r="60167" ht="12.75" hidden="1" customHeight="1" x14ac:dyDescent="0.2"/>
    <row r="60168" ht="12.75" hidden="1" customHeight="1" x14ac:dyDescent="0.2"/>
    <row r="60169" ht="12.75" hidden="1" customHeight="1" x14ac:dyDescent="0.2"/>
    <row r="60170" ht="12.75" hidden="1" customHeight="1" x14ac:dyDescent="0.2"/>
    <row r="60171" ht="12.75" hidden="1" customHeight="1" x14ac:dyDescent="0.2"/>
    <row r="60172" ht="12.75" hidden="1" customHeight="1" x14ac:dyDescent="0.2"/>
    <row r="60173" ht="12.75" hidden="1" customHeight="1" x14ac:dyDescent="0.2"/>
    <row r="60174" ht="12.75" hidden="1" customHeight="1" x14ac:dyDescent="0.2"/>
    <row r="60175" ht="12.75" hidden="1" customHeight="1" x14ac:dyDescent="0.2"/>
    <row r="60176" ht="12.75" hidden="1" customHeight="1" x14ac:dyDescent="0.2"/>
    <row r="60177" ht="12.75" hidden="1" customHeight="1" x14ac:dyDescent="0.2"/>
    <row r="60178" ht="12.75" hidden="1" customHeight="1" x14ac:dyDescent="0.2"/>
    <row r="60179" ht="12.75" hidden="1" customHeight="1" x14ac:dyDescent="0.2"/>
    <row r="60180" ht="12.75" hidden="1" customHeight="1" x14ac:dyDescent="0.2"/>
    <row r="60181" ht="12.75" hidden="1" customHeight="1" x14ac:dyDescent="0.2"/>
    <row r="60182" ht="12.75" hidden="1" customHeight="1" x14ac:dyDescent="0.2"/>
    <row r="60183" ht="12.75" hidden="1" customHeight="1" x14ac:dyDescent="0.2"/>
    <row r="60184" ht="12.75" hidden="1" customHeight="1" x14ac:dyDescent="0.2"/>
    <row r="60185" ht="12.75" hidden="1" customHeight="1" x14ac:dyDescent="0.2"/>
    <row r="60186" ht="12.75" hidden="1" customHeight="1" x14ac:dyDescent="0.2"/>
    <row r="60187" ht="12.75" hidden="1" customHeight="1" x14ac:dyDescent="0.2"/>
    <row r="60188" ht="12.75" hidden="1" customHeight="1" x14ac:dyDescent="0.2"/>
    <row r="60189" ht="12.75" hidden="1" customHeight="1" x14ac:dyDescent="0.2"/>
    <row r="60190" ht="12.75" hidden="1" customHeight="1" x14ac:dyDescent="0.2"/>
    <row r="60191" ht="12.75" hidden="1" customHeight="1" x14ac:dyDescent="0.2"/>
    <row r="60192" ht="12.75" hidden="1" customHeight="1" x14ac:dyDescent="0.2"/>
    <row r="60193" ht="12.75" hidden="1" customHeight="1" x14ac:dyDescent="0.2"/>
    <row r="60194" ht="12.75" hidden="1" customHeight="1" x14ac:dyDescent="0.2"/>
    <row r="60195" ht="12.75" hidden="1" customHeight="1" x14ac:dyDescent="0.2"/>
    <row r="60196" ht="12.75" hidden="1" customHeight="1" x14ac:dyDescent="0.2"/>
    <row r="60197" ht="12.75" hidden="1" customHeight="1" x14ac:dyDescent="0.2"/>
    <row r="60198" ht="12.75" hidden="1" customHeight="1" x14ac:dyDescent="0.2"/>
    <row r="60199" ht="12.75" hidden="1" customHeight="1" x14ac:dyDescent="0.2"/>
    <row r="60200" ht="12.75" hidden="1" customHeight="1" x14ac:dyDescent="0.2"/>
    <row r="60201" ht="12.75" hidden="1" customHeight="1" x14ac:dyDescent="0.2"/>
    <row r="60202" ht="12.75" hidden="1" customHeight="1" x14ac:dyDescent="0.2"/>
    <row r="60203" ht="12.75" hidden="1" customHeight="1" x14ac:dyDescent="0.2"/>
    <row r="60204" ht="12.75" hidden="1" customHeight="1" x14ac:dyDescent="0.2"/>
    <row r="60205" ht="12.75" hidden="1" customHeight="1" x14ac:dyDescent="0.2"/>
    <row r="60206" ht="12.75" hidden="1" customHeight="1" x14ac:dyDescent="0.2"/>
    <row r="60207" ht="12.75" hidden="1" customHeight="1" x14ac:dyDescent="0.2"/>
    <row r="60208" ht="12.75" hidden="1" customHeight="1" x14ac:dyDescent="0.2"/>
    <row r="60209" ht="12.75" hidden="1" customHeight="1" x14ac:dyDescent="0.2"/>
    <row r="60210" ht="12.75" hidden="1" customHeight="1" x14ac:dyDescent="0.2"/>
    <row r="60211" ht="12.75" hidden="1" customHeight="1" x14ac:dyDescent="0.2"/>
    <row r="60212" ht="12.75" hidden="1" customHeight="1" x14ac:dyDescent="0.2"/>
    <row r="60213" ht="12.75" hidden="1" customHeight="1" x14ac:dyDescent="0.2"/>
    <row r="60214" ht="12.75" hidden="1" customHeight="1" x14ac:dyDescent="0.2"/>
    <row r="60215" ht="12.75" hidden="1" customHeight="1" x14ac:dyDescent="0.2"/>
    <row r="60216" ht="12.75" hidden="1" customHeight="1" x14ac:dyDescent="0.2"/>
    <row r="60217" ht="12.75" hidden="1" customHeight="1" x14ac:dyDescent="0.2"/>
    <row r="60218" ht="12.75" hidden="1" customHeight="1" x14ac:dyDescent="0.2"/>
    <row r="60219" ht="12.75" hidden="1" customHeight="1" x14ac:dyDescent="0.2"/>
    <row r="60220" ht="12.75" hidden="1" customHeight="1" x14ac:dyDescent="0.2"/>
    <row r="60221" ht="12.75" hidden="1" customHeight="1" x14ac:dyDescent="0.2"/>
    <row r="60222" ht="12.75" hidden="1" customHeight="1" x14ac:dyDescent="0.2"/>
    <row r="60223" ht="12.75" hidden="1" customHeight="1" x14ac:dyDescent="0.2"/>
    <row r="60224" ht="12.75" hidden="1" customHeight="1" x14ac:dyDescent="0.2"/>
    <row r="60225" ht="12.75" hidden="1" customHeight="1" x14ac:dyDescent="0.2"/>
    <row r="60226" ht="12.75" hidden="1" customHeight="1" x14ac:dyDescent="0.2"/>
    <row r="60227" ht="12.75" hidden="1" customHeight="1" x14ac:dyDescent="0.2"/>
    <row r="60228" ht="12.75" hidden="1" customHeight="1" x14ac:dyDescent="0.2"/>
    <row r="60229" ht="12.75" hidden="1" customHeight="1" x14ac:dyDescent="0.2"/>
    <row r="60230" ht="12.75" hidden="1" customHeight="1" x14ac:dyDescent="0.2"/>
    <row r="60231" ht="12.75" hidden="1" customHeight="1" x14ac:dyDescent="0.2"/>
    <row r="60232" ht="12.75" hidden="1" customHeight="1" x14ac:dyDescent="0.2"/>
    <row r="60233" ht="12.75" hidden="1" customHeight="1" x14ac:dyDescent="0.2"/>
    <row r="60234" ht="12.75" hidden="1" customHeight="1" x14ac:dyDescent="0.2"/>
    <row r="60235" ht="12.75" hidden="1" customHeight="1" x14ac:dyDescent="0.2"/>
    <row r="60236" ht="12.75" hidden="1" customHeight="1" x14ac:dyDescent="0.2"/>
    <row r="60237" ht="12.75" hidden="1" customHeight="1" x14ac:dyDescent="0.2"/>
    <row r="60238" ht="12.75" hidden="1" customHeight="1" x14ac:dyDescent="0.2"/>
    <row r="60239" ht="12.75" hidden="1" customHeight="1" x14ac:dyDescent="0.2"/>
    <row r="60240" ht="12.75" hidden="1" customHeight="1" x14ac:dyDescent="0.2"/>
    <row r="60241" ht="12.75" hidden="1" customHeight="1" x14ac:dyDescent="0.2"/>
    <row r="60242" ht="12.75" hidden="1" customHeight="1" x14ac:dyDescent="0.2"/>
    <row r="60243" ht="12.75" hidden="1" customHeight="1" x14ac:dyDescent="0.2"/>
    <row r="60244" ht="12.75" hidden="1" customHeight="1" x14ac:dyDescent="0.2"/>
    <row r="60245" ht="12.75" hidden="1" customHeight="1" x14ac:dyDescent="0.2"/>
    <row r="60246" ht="12.75" hidden="1" customHeight="1" x14ac:dyDescent="0.2"/>
    <row r="60247" ht="12.75" hidden="1" customHeight="1" x14ac:dyDescent="0.2"/>
    <row r="60248" ht="12.75" hidden="1" customHeight="1" x14ac:dyDescent="0.2"/>
    <row r="60249" ht="12.75" hidden="1" customHeight="1" x14ac:dyDescent="0.2"/>
    <row r="60250" ht="12.75" hidden="1" customHeight="1" x14ac:dyDescent="0.2"/>
    <row r="60251" ht="12.75" hidden="1" customHeight="1" x14ac:dyDescent="0.2"/>
    <row r="60252" ht="12.75" hidden="1" customHeight="1" x14ac:dyDescent="0.2"/>
    <row r="60253" ht="12.75" hidden="1" customHeight="1" x14ac:dyDescent="0.2"/>
    <row r="60254" ht="12.75" hidden="1" customHeight="1" x14ac:dyDescent="0.2"/>
    <row r="60255" ht="12.75" hidden="1" customHeight="1" x14ac:dyDescent="0.2"/>
    <row r="60256" ht="12.75" hidden="1" customHeight="1" x14ac:dyDescent="0.2"/>
    <row r="60257" ht="12.75" hidden="1" customHeight="1" x14ac:dyDescent="0.2"/>
    <row r="60258" ht="12.75" hidden="1" customHeight="1" x14ac:dyDescent="0.2"/>
    <row r="60259" ht="12.75" hidden="1" customHeight="1" x14ac:dyDescent="0.2"/>
    <row r="60260" ht="12.75" hidden="1" customHeight="1" x14ac:dyDescent="0.2"/>
    <row r="60261" ht="12.75" hidden="1" customHeight="1" x14ac:dyDescent="0.2"/>
    <row r="60262" ht="12.75" hidden="1" customHeight="1" x14ac:dyDescent="0.2"/>
    <row r="60263" ht="12.75" hidden="1" customHeight="1" x14ac:dyDescent="0.2"/>
    <row r="60264" ht="12.75" hidden="1" customHeight="1" x14ac:dyDescent="0.2"/>
    <row r="60265" ht="12.75" hidden="1" customHeight="1" x14ac:dyDescent="0.2"/>
    <row r="60266" ht="12.75" hidden="1" customHeight="1" x14ac:dyDescent="0.2"/>
    <row r="60267" ht="12.75" hidden="1" customHeight="1" x14ac:dyDescent="0.2"/>
    <row r="60268" ht="12.75" hidden="1" customHeight="1" x14ac:dyDescent="0.2"/>
    <row r="60269" ht="12.75" hidden="1" customHeight="1" x14ac:dyDescent="0.2"/>
    <row r="60270" ht="12.75" hidden="1" customHeight="1" x14ac:dyDescent="0.2"/>
    <row r="60271" ht="12.75" hidden="1" customHeight="1" x14ac:dyDescent="0.2"/>
    <row r="60272" ht="12.75" hidden="1" customHeight="1" x14ac:dyDescent="0.2"/>
    <row r="60273" ht="12.75" hidden="1" customHeight="1" x14ac:dyDescent="0.2"/>
    <row r="60274" ht="12.75" hidden="1" customHeight="1" x14ac:dyDescent="0.2"/>
    <row r="60275" ht="12.75" hidden="1" customHeight="1" x14ac:dyDescent="0.2"/>
    <row r="60276" ht="12.75" hidden="1" customHeight="1" x14ac:dyDescent="0.2"/>
    <row r="60277" ht="12.75" hidden="1" customHeight="1" x14ac:dyDescent="0.2"/>
    <row r="60278" ht="12.75" hidden="1" customHeight="1" x14ac:dyDescent="0.2"/>
    <row r="60279" ht="12.75" hidden="1" customHeight="1" x14ac:dyDescent="0.2"/>
    <row r="60280" ht="12.75" hidden="1" customHeight="1" x14ac:dyDescent="0.2"/>
    <row r="60281" ht="12.75" hidden="1" customHeight="1" x14ac:dyDescent="0.2"/>
    <row r="60282" ht="12.75" hidden="1" customHeight="1" x14ac:dyDescent="0.2"/>
    <row r="60283" ht="12.75" hidden="1" customHeight="1" x14ac:dyDescent="0.2"/>
    <row r="60284" ht="12.75" hidden="1" customHeight="1" x14ac:dyDescent="0.2"/>
    <row r="60285" ht="12.75" hidden="1" customHeight="1" x14ac:dyDescent="0.2"/>
    <row r="60286" ht="12.75" hidden="1" customHeight="1" x14ac:dyDescent="0.2"/>
    <row r="60287" ht="12.75" hidden="1" customHeight="1" x14ac:dyDescent="0.2"/>
    <row r="60288" ht="12.75" hidden="1" customHeight="1" x14ac:dyDescent="0.2"/>
    <row r="60289" ht="12.75" hidden="1" customHeight="1" x14ac:dyDescent="0.2"/>
    <row r="60290" ht="12.75" hidden="1" customHeight="1" x14ac:dyDescent="0.2"/>
    <row r="60291" ht="12.75" hidden="1" customHeight="1" x14ac:dyDescent="0.2"/>
    <row r="60292" ht="12.75" hidden="1" customHeight="1" x14ac:dyDescent="0.2"/>
    <row r="60293" ht="12.75" hidden="1" customHeight="1" x14ac:dyDescent="0.2"/>
    <row r="60294" ht="12.75" hidden="1" customHeight="1" x14ac:dyDescent="0.2"/>
    <row r="60295" ht="12.75" hidden="1" customHeight="1" x14ac:dyDescent="0.2"/>
    <row r="60296" ht="12.75" hidden="1" customHeight="1" x14ac:dyDescent="0.2"/>
    <row r="60297" ht="12.75" hidden="1" customHeight="1" x14ac:dyDescent="0.2"/>
    <row r="60298" ht="12.75" hidden="1" customHeight="1" x14ac:dyDescent="0.2"/>
    <row r="60299" ht="12.75" hidden="1" customHeight="1" x14ac:dyDescent="0.2"/>
    <row r="60300" ht="12.75" hidden="1" customHeight="1" x14ac:dyDescent="0.2"/>
    <row r="60301" ht="12.75" hidden="1" customHeight="1" x14ac:dyDescent="0.2"/>
    <row r="60302" ht="12.75" hidden="1" customHeight="1" x14ac:dyDescent="0.2"/>
    <row r="60303" ht="12.75" hidden="1" customHeight="1" x14ac:dyDescent="0.2"/>
    <row r="60304" ht="12.75" hidden="1" customHeight="1" x14ac:dyDescent="0.2"/>
    <row r="60305" ht="12.75" hidden="1" customHeight="1" x14ac:dyDescent="0.2"/>
    <row r="60306" ht="12.75" hidden="1" customHeight="1" x14ac:dyDescent="0.2"/>
    <row r="60307" ht="12.75" hidden="1" customHeight="1" x14ac:dyDescent="0.2"/>
    <row r="60308" ht="12.75" hidden="1" customHeight="1" x14ac:dyDescent="0.2"/>
    <row r="60309" ht="12.75" hidden="1" customHeight="1" x14ac:dyDescent="0.2"/>
    <row r="60310" ht="12.75" hidden="1" customHeight="1" x14ac:dyDescent="0.2"/>
    <row r="60311" ht="12.75" hidden="1" customHeight="1" x14ac:dyDescent="0.2"/>
    <row r="60312" ht="12.75" hidden="1" customHeight="1" x14ac:dyDescent="0.2"/>
    <row r="60313" ht="12.75" hidden="1" customHeight="1" x14ac:dyDescent="0.2"/>
    <row r="60314" ht="12.75" hidden="1" customHeight="1" x14ac:dyDescent="0.2"/>
    <row r="60315" ht="12.75" hidden="1" customHeight="1" x14ac:dyDescent="0.2"/>
    <row r="60316" ht="12.75" hidden="1" customHeight="1" x14ac:dyDescent="0.2"/>
    <row r="60317" ht="12.75" hidden="1" customHeight="1" x14ac:dyDescent="0.2"/>
    <row r="60318" ht="12.75" hidden="1" customHeight="1" x14ac:dyDescent="0.2"/>
    <row r="60319" ht="12.75" hidden="1" customHeight="1" x14ac:dyDescent="0.2"/>
    <row r="60320" ht="12.75" hidden="1" customHeight="1" x14ac:dyDescent="0.2"/>
    <row r="60321" ht="12.75" hidden="1" customHeight="1" x14ac:dyDescent="0.2"/>
    <row r="60322" ht="12.75" hidden="1" customHeight="1" x14ac:dyDescent="0.2"/>
    <row r="60323" ht="12.75" hidden="1" customHeight="1" x14ac:dyDescent="0.2"/>
    <row r="60324" ht="12.75" hidden="1" customHeight="1" x14ac:dyDescent="0.2"/>
    <row r="60325" ht="12.75" hidden="1" customHeight="1" x14ac:dyDescent="0.2"/>
    <row r="60326" ht="12.75" hidden="1" customHeight="1" x14ac:dyDescent="0.2"/>
    <row r="60327" ht="12.75" hidden="1" customHeight="1" x14ac:dyDescent="0.2"/>
    <row r="60328" ht="12.75" hidden="1" customHeight="1" x14ac:dyDescent="0.2"/>
    <row r="60329" ht="12.75" hidden="1" customHeight="1" x14ac:dyDescent="0.2"/>
    <row r="60330" ht="12.75" hidden="1" customHeight="1" x14ac:dyDescent="0.2"/>
    <row r="60331" ht="12.75" hidden="1" customHeight="1" x14ac:dyDescent="0.2"/>
    <row r="60332" ht="12.75" hidden="1" customHeight="1" x14ac:dyDescent="0.2"/>
    <row r="60333" ht="12.75" hidden="1" customHeight="1" x14ac:dyDescent="0.2"/>
    <row r="60334" ht="12.75" hidden="1" customHeight="1" x14ac:dyDescent="0.2"/>
    <row r="60335" ht="12.75" hidden="1" customHeight="1" x14ac:dyDescent="0.2"/>
    <row r="60336" ht="12.75" hidden="1" customHeight="1" x14ac:dyDescent="0.2"/>
    <row r="60337" ht="12.75" hidden="1" customHeight="1" x14ac:dyDescent="0.2"/>
    <row r="60338" ht="12.75" hidden="1" customHeight="1" x14ac:dyDescent="0.2"/>
    <row r="60339" ht="12.75" hidden="1" customHeight="1" x14ac:dyDescent="0.2"/>
    <row r="60340" ht="12.75" hidden="1" customHeight="1" x14ac:dyDescent="0.2"/>
    <row r="60341" ht="12.75" hidden="1" customHeight="1" x14ac:dyDescent="0.2"/>
    <row r="60342" ht="12.75" hidden="1" customHeight="1" x14ac:dyDescent="0.2"/>
    <row r="60343" ht="12.75" hidden="1" customHeight="1" x14ac:dyDescent="0.2"/>
    <row r="60344" ht="12.75" hidden="1" customHeight="1" x14ac:dyDescent="0.2"/>
    <row r="60345" ht="12.75" hidden="1" customHeight="1" x14ac:dyDescent="0.2"/>
    <row r="60346" ht="12.75" hidden="1" customHeight="1" x14ac:dyDescent="0.2"/>
    <row r="60347" ht="12.75" hidden="1" customHeight="1" x14ac:dyDescent="0.2"/>
    <row r="60348" ht="12.75" hidden="1" customHeight="1" x14ac:dyDescent="0.2"/>
    <row r="60349" ht="12.75" hidden="1" customHeight="1" x14ac:dyDescent="0.2"/>
    <row r="60350" ht="12.75" hidden="1" customHeight="1" x14ac:dyDescent="0.2"/>
    <row r="60351" ht="12.75" hidden="1" customHeight="1" x14ac:dyDescent="0.2"/>
    <row r="60352" ht="12.75" hidden="1" customHeight="1" x14ac:dyDescent="0.2"/>
    <row r="60353" ht="12.75" hidden="1" customHeight="1" x14ac:dyDescent="0.2"/>
    <row r="60354" ht="12.75" hidden="1" customHeight="1" x14ac:dyDescent="0.2"/>
    <row r="60355" ht="12.75" hidden="1" customHeight="1" x14ac:dyDescent="0.2"/>
    <row r="60356" ht="12.75" hidden="1" customHeight="1" x14ac:dyDescent="0.2"/>
    <row r="60357" ht="12.75" hidden="1" customHeight="1" x14ac:dyDescent="0.2"/>
    <row r="60358" ht="12.75" hidden="1" customHeight="1" x14ac:dyDescent="0.2"/>
    <row r="60359" ht="12.75" hidden="1" customHeight="1" x14ac:dyDescent="0.2"/>
    <row r="60360" ht="12.75" hidden="1" customHeight="1" x14ac:dyDescent="0.2"/>
    <row r="60361" ht="12.75" hidden="1" customHeight="1" x14ac:dyDescent="0.2"/>
    <row r="60362" ht="12.75" hidden="1" customHeight="1" x14ac:dyDescent="0.2"/>
    <row r="60363" ht="12.75" hidden="1" customHeight="1" x14ac:dyDescent="0.2"/>
    <row r="60364" ht="12.75" hidden="1" customHeight="1" x14ac:dyDescent="0.2"/>
    <row r="60365" ht="12.75" hidden="1" customHeight="1" x14ac:dyDescent="0.2"/>
    <row r="60366" ht="12.75" hidden="1" customHeight="1" x14ac:dyDescent="0.2"/>
    <row r="60367" ht="12.75" hidden="1" customHeight="1" x14ac:dyDescent="0.2"/>
    <row r="60368" ht="12.75" hidden="1" customHeight="1" x14ac:dyDescent="0.2"/>
    <row r="60369" ht="12.75" hidden="1" customHeight="1" x14ac:dyDescent="0.2"/>
    <row r="60370" ht="12.75" hidden="1" customHeight="1" x14ac:dyDescent="0.2"/>
    <row r="60371" ht="12.75" hidden="1" customHeight="1" x14ac:dyDescent="0.2"/>
    <row r="60372" ht="12.75" hidden="1" customHeight="1" x14ac:dyDescent="0.2"/>
    <row r="60373" ht="12.75" hidden="1" customHeight="1" x14ac:dyDescent="0.2"/>
    <row r="60374" ht="12.75" hidden="1" customHeight="1" x14ac:dyDescent="0.2"/>
    <row r="60375" ht="12.75" hidden="1" customHeight="1" x14ac:dyDescent="0.2"/>
    <row r="60376" ht="12.75" hidden="1" customHeight="1" x14ac:dyDescent="0.2"/>
    <row r="60377" ht="12.75" hidden="1" customHeight="1" x14ac:dyDescent="0.2"/>
    <row r="60378" ht="12.75" hidden="1" customHeight="1" x14ac:dyDescent="0.2"/>
    <row r="60379" ht="12.75" hidden="1" customHeight="1" x14ac:dyDescent="0.2"/>
    <row r="60380" ht="12.75" hidden="1" customHeight="1" x14ac:dyDescent="0.2"/>
    <row r="60381" ht="12.75" hidden="1" customHeight="1" x14ac:dyDescent="0.2"/>
    <row r="60382" ht="12.75" hidden="1" customHeight="1" x14ac:dyDescent="0.2"/>
    <row r="60383" ht="12.75" hidden="1" customHeight="1" x14ac:dyDescent="0.2"/>
    <row r="60384" ht="12.75" hidden="1" customHeight="1" x14ac:dyDescent="0.2"/>
    <row r="60385" ht="12.75" hidden="1" customHeight="1" x14ac:dyDescent="0.2"/>
    <row r="60386" ht="12.75" hidden="1" customHeight="1" x14ac:dyDescent="0.2"/>
    <row r="60387" ht="12.75" hidden="1" customHeight="1" x14ac:dyDescent="0.2"/>
    <row r="60388" ht="12.75" hidden="1" customHeight="1" x14ac:dyDescent="0.2"/>
    <row r="60389" ht="12.75" hidden="1" customHeight="1" x14ac:dyDescent="0.2"/>
    <row r="60390" ht="12.75" hidden="1" customHeight="1" x14ac:dyDescent="0.2"/>
    <row r="60391" ht="12.75" hidden="1" customHeight="1" x14ac:dyDescent="0.2"/>
    <row r="60392" ht="12.75" hidden="1" customHeight="1" x14ac:dyDescent="0.2"/>
    <row r="60393" ht="12.75" hidden="1" customHeight="1" x14ac:dyDescent="0.2"/>
    <row r="60394" ht="12.75" hidden="1" customHeight="1" x14ac:dyDescent="0.2"/>
    <row r="60395" ht="12.75" hidden="1" customHeight="1" x14ac:dyDescent="0.2"/>
    <row r="60396" ht="12.75" hidden="1" customHeight="1" x14ac:dyDescent="0.2"/>
    <row r="60397" ht="12.75" hidden="1" customHeight="1" x14ac:dyDescent="0.2"/>
    <row r="60398" ht="12.75" hidden="1" customHeight="1" x14ac:dyDescent="0.2"/>
    <row r="60399" ht="12.75" hidden="1" customHeight="1" x14ac:dyDescent="0.2"/>
    <row r="60400" ht="12.75" hidden="1" customHeight="1" x14ac:dyDescent="0.2"/>
    <row r="60401" ht="12.75" hidden="1" customHeight="1" x14ac:dyDescent="0.2"/>
    <row r="60402" ht="12.75" hidden="1" customHeight="1" x14ac:dyDescent="0.2"/>
    <row r="60403" ht="12.75" hidden="1" customHeight="1" x14ac:dyDescent="0.2"/>
    <row r="60404" ht="12.75" hidden="1" customHeight="1" x14ac:dyDescent="0.2"/>
    <row r="60405" ht="12.75" hidden="1" customHeight="1" x14ac:dyDescent="0.2"/>
    <row r="60406" ht="12.75" hidden="1" customHeight="1" x14ac:dyDescent="0.2"/>
    <row r="60407" ht="12.75" hidden="1" customHeight="1" x14ac:dyDescent="0.2"/>
    <row r="60408" ht="12.75" hidden="1" customHeight="1" x14ac:dyDescent="0.2"/>
    <row r="60409" ht="12.75" hidden="1" customHeight="1" x14ac:dyDescent="0.2"/>
    <row r="60410" ht="12.75" hidden="1" customHeight="1" x14ac:dyDescent="0.2"/>
    <row r="60411" ht="12.75" hidden="1" customHeight="1" x14ac:dyDescent="0.2"/>
    <row r="60412" ht="12.75" hidden="1" customHeight="1" x14ac:dyDescent="0.2"/>
    <row r="60413" ht="12.75" hidden="1" customHeight="1" x14ac:dyDescent="0.2"/>
    <row r="60414" ht="12.75" hidden="1" customHeight="1" x14ac:dyDescent="0.2"/>
    <row r="60415" ht="12.75" hidden="1" customHeight="1" x14ac:dyDescent="0.2"/>
    <row r="60416" ht="12.75" hidden="1" customHeight="1" x14ac:dyDescent="0.2"/>
    <row r="60417" ht="12.75" hidden="1" customHeight="1" x14ac:dyDescent="0.2"/>
    <row r="60418" ht="12.75" hidden="1" customHeight="1" x14ac:dyDescent="0.2"/>
    <row r="60419" ht="12.75" hidden="1" customHeight="1" x14ac:dyDescent="0.2"/>
    <row r="60420" ht="12.75" hidden="1" customHeight="1" x14ac:dyDescent="0.2"/>
    <row r="60421" ht="12.75" hidden="1" customHeight="1" x14ac:dyDescent="0.2"/>
    <row r="60422" ht="12.75" hidden="1" customHeight="1" x14ac:dyDescent="0.2"/>
    <row r="60423" ht="12.75" hidden="1" customHeight="1" x14ac:dyDescent="0.2"/>
    <row r="60424" ht="12.75" hidden="1" customHeight="1" x14ac:dyDescent="0.2"/>
    <row r="60425" ht="12.75" hidden="1" customHeight="1" x14ac:dyDescent="0.2"/>
    <row r="60426" ht="12.75" hidden="1" customHeight="1" x14ac:dyDescent="0.2"/>
    <row r="60427" ht="12.75" hidden="1" customHeight="1" x14ac:dyDescent="0.2"/>
    <row r="60428" ht="12.75" hidden="1" customHeight="1" x14ac:dyDescent="0.2"/>
    <row r="60429" ht="12.75" hidden="1" customHeight="1" x14ac:dyDescent="0.2"/>
    <row r="60430" ht="12.75" hidden="1" customHeight="1" x14ac:dyDescent="0.2"/>
    <row r="60431" ht="12.75" hidden="1" customHeight="1" x14ac:dyDescent="0.2"/>
    <row r="60432" ht="12.75" hidden="1" customHeight="1" x14ac:dyDescent="0.2"/>
    <row r="60433" ht="12.75" hidden="1" customHeight="1" x14ac:dyDescent="0.2"/>
    <row r="60434" ht="12.75" hidden="1" customHeight="1" x14ac:dyDescent="0.2"/>
    <row r="60435" ht="12.75" hidden="1" customHeight="1" x14ac:dyDescent="0.2"/>
    <row r="60436" ht="12.75" hidden="1" customHeight="1" x14ac:dyDescent="0.2"/>
    <row r="60437" ht="12.75" hidden="1" customHeight="1" x14ac:dyDescent="0.2"/>
    <row r="60438" ht="12.75" hidden="1" customHeight="1" x14ac:dyDescent="0.2"/>
    <row r="60439" ht="12.75" hidden="1" customHeight="1" x14ac:dyDescent="0.2"/>
    <row r="60440" ht="12.75" hidden="1" customHeight="1" x14ac:dyDescent="0.2"/>
    <row r="60441" ht="12.75" hidden="1" customHeight="1" x14ac:dyDescent="0.2"/>
    <row r="60442" ht="12.75" hidden="1" customHeight="1" x14ac:dyDescent="0.2"/>
    <row r="60443" ht="12.75" hidden="1" customHeight="1" x14ac:dyDescent="0.2"/>
    <row r="60444" ht="12.75" hidden="1" customHeight="1" x14ac:dyDescent="0.2"/>
    <row r="60445" ht="12.75" hidden="1" customHeight="1" x14ac:dyDescent="0.2"/>
    <row r="60446" ht="12.75" hidden="1" customHeight="1" x14ac:dyDescent="0.2"/>
    <row r="60447" ht="12.75" hidden="1" customHeight="1" x14ac:dyDescent="0.2"/>
    <row r="60448" ht="12.75" hidden="1" customHeight="1" x14ac:dyDescent="0.2"/>
    <row r="60449" ht="12.75" hidden="1" customHeight="1" x14ac:dyDescent="0.2"/>
    <row r="60450" ht="12.75" hidden="1" customHeight="1" x14ac:dyDescent="0.2"/>
    <row r="60451" ht="12.75" hidden="1" customHeight="1" x14ac:dyDescent="0.2"/>
    <row r="60452" ht="12.75" hidden="1" customHeight="1" x14ac:dyDescent="0.2"/>
    <row r="60453" ht="12.75" hidden="1" customHeight="1" x14ac:dyDescent="0.2"/>
    <row r="60454" ht="12.75" hidden="1" customHeight="1" x14ac:dyDescent="0.2"/>
    <row r="60455" ht="12.75" hidden="1" customHeight="1" x14ac:dyDescent="0.2"/>
    <row r="60456" ht="12.75" hidden="1" customHeight="1" x14ac:dyDescent="0.2"/>
    <row r="60457" ht="12.75" hidden="1" customHeight="1" x14ac:dyDescent="0.2"/>
    <row r="60458" ht="12.75" hidden="1" customHeight="1" x14ac:dyDescent="0.2"/>
    <row r="60459" ht="12.75" hidden="1" customHeight="1" x14ac:dyDescent="0.2"/>
    <row r="60460" ht="12.75" hidden="1" customHeight="1" x14ac:dyDescent="0.2"/>
    <row r="60461" ht="12.75" hidden="1" customHeight="1" x14ac:dyDescent="0.2"/>
    <row r="60462" ht="12.75" hidden="1" customHeight="1" x14ac:dyDescent="0.2"/>
    <row r="60463" ht="12.75" hidden="1" customHeight="1" x14ac:dyDescent="0.2"/>
    <row r="60464" ht="12.75" hidden="1" customHeight="1" x14ac:dyDescent="0.2"/>
    <row r="60465" ht="12.75" hidden="1" customHeight="1" x14ac:dyDescent="0.2"/>
    <row r="60466" ht="12.75" hidden="1" customHeight="1" x14ac:dyDescent="0.2"/>
    <row r="60467" ht="12.75" hidden="1" customHeight="1" x14ac:dyDescent="0.2"/>
    <row r="60468" ht="12.75" hidden="1" customHeight="1" x14ac:dyDescent="0.2"/>
    <row r="60469" ht="12.75" hidden="1" customHeight="1" x14ac:dyDescent="0.2"/>
    <row r="60470" ht="12.75" hidden="1" customHeight="1" x14ac:dyDescent="0.2"/>
    <row r="60471" ht="12.75" hidden="1" customHeight="1" x14ac:dyDescent="0.2"/>
    <row r="60472" ht="12.75" hidden="1" customHeight="1" x14ac:dyDescent="0.2"/>
    <row r="60473" ht="12.75" hidden="1" customHeight="1" x14ac:dyDescent="0.2"/>
    <row r="60474" ht="12.75" hidden="1" customHeight="1" x14ac:dyDescent="0.2"/>
    <row r="60475" ht="12.75" hidden="1" customHeight="1" x14ac:dyDescent="0.2"/>
    <row r="60476" ht="12.75" hidden="1" customHeight="1" x14ac:dyDescent="0.2"/>
    <row r="60477" ht="12.75" hidden="1" customHeight="1" x14ac:dyDescent="0.2"/>
    <row r="60478" ht="12.75" hidden="1" customHeight="1" x14ac:dyDescent="0.2"/>
    <row r="60479" ht="12.75" hidden="1" customHeight="1" x14ac:dyDescent="0.2"/>
    <row r="60480" ht="12.75" hidden="1" customHeight="1" x14ac:dyDescent="0.2"/>
    <row r="60481" ht="12.75" hidden="1" customHeight="1" x14ac:dyDescent="0.2"/>
    <row r="60482" ht="12.75" hidden="1" customHeight="1" x14ac:dyDescent="0.2"/>
    <row r="60483" ht="12.75" hidden="1" customHeight="1" x14ac:dyDescent="0.2"/>
    <row r="60484" ht="12.75" hidden="1" customHeight="1" x14ac:dyDescent="0.2"/>
    <row r="60485" ht="12.75" hidden="1" customHeight="1" x14ac:dyDescent="0.2"/>
    <row r="60486" ht="12.75" hidden="1" customHeight="1" x14ac:dyDescent="0.2"/>
    <row r="60487" ht="12.75" hidden="1" customHeight="1" x14ac:dyDescent="0.2"/>
    <row r="60488" ht="12.75" hidden="1" customHeight="1" x14ac:dyDescent="0.2"/>
    <row r="60489" ht="12.75" hidden="1" customHeight="1" x14ac:dyDescent="0.2"/>
    <row r="60490" ht="12.75" hidden="1" customHeight="1" x14ac:dyDescent="0.2"/>
    <row r="60491" ht="12.75" hidden="1" customHeight="1" x14ac:dyDescent="0.2"/>
    <row r="60492" ht="12.75" hidden="1" customHeight="1" x14ac:dyDescent="0.2"/>
    <row r="60493" ht="12.75" hidden="1" customHeight="1" x14ac:dyDescent="0.2"/>
    <row r="60494" ht="12.75" hidden="1" customHeight="1" x14ac:dyDescent="0.2"/>
    <row r="60495" ht="12.75" hidden="1" customHeight="1" x14ac:dyDescent="0.2"/>
    <row r="60496" ht="12.75" hidden="1" customHeight="1" x14ac:dyDescent="0.2"/>
    <row r="60497" ht="12.75" hidden="1" customHeight="1" x14ac:dyDescent="0.2"/>
    <row r="60498" ht="12.75" hidden="1" customHeight="1" x14ac:dyDescent="0.2"/>
    <row r="60499" ht="12.75" hidden="1" customHeight="1" x14ac:dyDescent="0.2"/>
    <row r="60500" ht="12.75" hidden="1" customHeight="1" x14ac:dyDescent="0.2"/>
    <row r="60501" ht="12.75" hidden="1" customHeight="1" x14ac:dyDescent="0.2"/>
    <row r="60502" ht="12.75" hidden="1" customHeight="1" x14ac:dyDescent="0.2"/>
    <row r="60503" ht="12.75" hidden="1" customHeight="1" x14ac:dyDescent="0.2"/>
    <row r="60504" ht="12.75" hidden="1" customHeight="1" x14ac:dyDescent="0.2"/>
    <row r="60505" ht="12.75" hidden="1" customHeight="1" x14ac:dyDescent="0.2"/>
    <row r="60506" ht="12.75" hidden="1" customHeight="1" x14ac:dyDescent="0.2"/>
    <row r="60507" ht="12.75" hidden="1" customHeight="1" x14ac:dyDescent="0.2"/>
    <row r="60508" ht="12.75" hidden="1" customHeight="1" x14ac:dyDescent="0.2"/>
    <row r="60509" ht="12.75" hidden="1" customHeight="1" x14ac:dyDescent="0.2"/>
    <row r="60510" ht="12.75" hidden="1" customHeight="1" x14ac:dyDescent="0.2"/>
    <row r="60511" ht="12.75" hidden="1" customHeight="1" x14ac:dyDescent="0.2"/>
    <row r="60512" ht="12.75" hidden="1" customHeight="1" x14ac:dyDescent="0.2"/>
    <row r="60513" ht="12.75" hidden="1" customHeight="1" x14ac:dyDescent="0.2"/>
    <row r="60514" ht="12.75" hidden="1" customHeight="1" x14ac:dyDescent="0.2"/>
    <row r="60515" ht="12.75" hidden="1" customHeight="1" x14ac:dyDescent="0.2"/>
    <row r="60516" ht="12.75" hidden="1" customHeight="1" x14ac:dyDescent="0.2"/>
    <row r="60517" ht="12.75" hidden="1" customHeight="1" x14ac:dyDescent="0.2"/>
    <row r="60518" ht="12.75" hidden="1" customHeight="1" x14ac:dyDescent="0.2"/>
    <row r="60519" ht="12.75" hidden="1" customHeight="1" x14ac:dyDescent="0.2"/>
    <row r="60520" ht="12.75" hidden="1" customHeight="1" x14ac:dyDescent="0.2"/>
    <row r="60521" ht="12.75" hidden="1" customHeight="1" x14ac:dyDescent="0.2"/>
    <row r="60522" ht="12.75" hidden="1" customHeight="1" x14ac:dyDescent="0.2"/>
    <row r="60523" ht="12.75" hidden="1" customHeight="1" x14ac:dyDescent="0.2"/>
    <row r="60524" ht="12.75" hidden="1" customHeight="1" x14ac:dyDescent="0.2"/>
    <row r="60525" ht="12.75" hidden="1" customHeight="1" x14ac:dyDescent="0.2"/>
    <row r="60526" ht="12.75" hidden="1" customHeight="1" x14ac:dyDescent="0.2"/>
    <row r="60527" ht="12.75" hidden="1" customHeight="1" x14ac:dyDescent="0.2"/>
    <row r="60528" ht="12.75" hidden="1" customHeight="1" x14ac:dyDescent="0.2"/>
    <row r="60529" ht="12.75" hidden="1" customHeight="1" x14ac:dyDescent="0.2"/>
    <row r="60530" ht="12.75" hidden="1" customHeight="1" x14ac:dyDescent="0.2"/>
    <row r="60531" ht="12.75" hidden="1" customHeight="1" x14ac:dyDescent="0.2"/>
    <row r="60532" ht="12.75" hidden="1" customHeight="1" x14ac:dyDescent="0.2"/>
    <row r="60533" ht="12.75" hidden="1" customHeight="1" x14ac:dyDescent="0.2"/>
    <row r="60534" ht="12.75" hidden="1" customHeight="1" x14ac:dyDescent="0.2"/>
    <row r="60535" ht="12.75" hidden="1" customHeight="1" x14ac:dyDescent="0.2"/>
    <row r="60536" ht="12.75" hidden="1" customHeight="1" x14ac:dyDescent="0.2"/>
    <row r="60537" ht="12.75" hidden="1" customHeight="1" x14ac:dyDescent="0.2"/>
    <row r="60538" ht="12.75" hidden="1" customHeight="1" x14ac:dyDescent="0.2"/>
    <row r="60539" ht="12.75" hidden="1" customHeight="1" x14ac:dyDescent="0.2"/>
    <row r="60540" ht="12.75" hidden="1" customHeight="1" x14ac:dyDescent="0.2"/>
    <row r="60541" ht="12.75" hidden="1" customHeight="1" x14ac:dyDescent="0.2"/>
    <row r="60542" ht="12.75" hidden="1" customHeight="1" x14ac:dyDescent="0.2"/>
    <row r="60543" ht="12.75" hidden="1" customHeight="1" x14ac:dyDescent="0.2"/>
    <row r="60544" ht="12.75" hidden="1" customHeight="1" x14ac:dyDescent="0.2"/>
    <row r="60545" ht="12.75" hidden="1" customHeight="1" x14ac:dyDescent="0.2"/>
    <row r="60546" ht="12.75" hidden="1" customHeight="1" x14ac:dyDescent="0.2"/>
    <row r="60547" ht="12.75" hidden="1" customHeight="1" x14ac:dyDescent="0.2"/>
    <row r="60548" ht="12.75" hidden="1" customHeight="1" x14ac:dyDescent="0.2"/>
    <row r="60549" ht="12.75" hidden="1" customHeight="1" x14ac:dyDescent="0.2"/>
    <row r="60550" ht="12.75" hidden="1" customHeight="1" x14ac:dyDescent="0.2"/>
    <row r="60551" ht="12.75" hidden="1" customHeight="1" x14ac:dyDescent="0.2"/>
    <row r="60552" ht="12.75" hidden="1" customHeight="1" x14ac:dyDescent="0.2"/>
    <row r="60553" ht="12.75" hidden="1" customHeight="1" x14ac:dyDescent="0.2"/>
    <row r="60554" ht="12.75" hidden="1" customHeight="1" x14ac:dyDescent="0.2"/>
    <row r="60555" ht="12.75" hidden="1" customHeight="1" x14ac:dyDescent="0.2"/>
    <row r="60556" ht="12.75" hidden="1" customHeight="1" x14ac:dyDescent="0.2"/>
    <row r="60557" ht="12.75" hidden="1" customHeight="1" x14ac:dyDescent="0.2"/>
    <row r="60558" ht="12.75" hidden="1" customHeight="1" x14ac:dyDescent="0.2"/>
    <row r="60559" ht="12.75" hidden="1" customHeight="1" x14ac:dyDescent="0.2"/>
    <row r="60560" ht="12.75" hidden="1" customHeight="1" x14ac:dyDescent="0.2"/>
    <row r="60561" ht="12.75" hidden="1" customHeight="1" x14ac:dyDescent="0.2"/>
    <row r="60562" ht="12.75" hidden="1" customHeight="1" x14ac:dyDescent="0.2"/>
    <row r="60563" ht="12.75" hidden="1" customHeight="1" x14ac:dyDescent="0.2"/>
    <row r="60564" ht="12.75" hidden="1" customHeight="1" x14ac:dyDescent="0.2"/>
    <row r="60565" ht="12.75" hidden="1" customHeight="1" x14ac:dyDescent="0.2"/>
    <row r="60566" ht="12.75" hidden="1" customHeight="1" x14ac:dyDescent="0.2"/>
    <row r="60567" ht="12.75" hidden="1" customHeight="1" x14ac:dyDescent="0.2"/>
    <row r="60568" ht="12.75" hidden="1" customHeight="1" x14ac:dyDescent="0.2"/>
    <row r="60569" ht="12.75" hidden="1" customHeight="1" x14ac:dyDescent="0.2"/>
    <row r="60570" ht="12.75" hidden="1" customHeight="1" x14ac:dyDescent="0.2"/>
    <row r="60571" ht="12.75" hidden="1" customHeight="1" x14ac:dyDescent="0.2"/>
    <row r="60572" ht="12.75" hidden="1" customHeight="1" x14ac:dyDescent="0.2"/>
    <row r="60573" ht="12.75" hidden="1" customHeight="1" x14ac:dyDescent="0.2"/>
    <row r="60574" ht="12.75" hidden="1" customHeight="1" x14ac:dyDescent="0.2"/>
    <row r="60575" ht="12.75" hidden="1" customHeight="1" x14ac:dyDescent="0.2"/>
    <row r="60576" ht="12.75" hidden="1" customHeight="1" x14ac:dyDescent="0.2"/>
    <row r="60577" ht="12.75" hidden="1" customHeight="1" x14ac:dyDescent="0.2"/>
    <row r="60578" ht="12.75" hidden="1" customHeight="1" x14ac:dyDescent="0.2"/>
    <row r="60579" ht="12.75" hidden="1" customHeight="1" x14ac:dyDescent="0.2"/>
    <row r="60580" ht="12.75" hidden="1" customHeight="1" x14ac:dyDescent="0.2"/>
    <row r="60581" ht="12.75" hidden="1" customHeight="1" x14ac:dyDescent="0.2"/>
    <row r="60582" ht="12.75" hidden="1" customHeight="1" x14ac:dyDescent="0.2"/>
    <row r="60583" ht="12.75" hidden="1" customHeight="1" x14ac:dyDescent="0.2"/>
    <row r="60584" ht="12.75" hidden="1" customHeight="1" x14ac:dyDescent="0.2"/>
    <row r="60585" ht="12.75" hidden="1" customHeight="1" x14ac:dyDescent="0.2"/>
    <row r="60586" ht="12.75" hidden="1" customHeight="1" x14ac:dyDescent="0.2"/>
    <row r="60587" ht="12.75" hidden="1" customHeight="1" x14ac:dyDescent="0.2"/>
    <row r="60588" ht="12.75" hidden="1" customHeight="1" x14ac:dyDescent="0.2"/>
    <row r="60589" ht="12.75" hidden="1" customHeight="1" x14ac:dyDescent="0.2"/>
    <row r="60590" ht="12.75" hidden="1" customHeight="1" x14ac:dyDescent="0.2"/>
    <row r="60591" ht="12.75" hidden="1" customHeight="1" x14ac:dyDescent="0.2"/>
    <row r="60592" ht="12.75" hidden="1" customHeight="1" x14ac:dyDescent="0.2"/>
    <row r="60593" ht="12.75" hidden="1" customHeight="1" x14ac:dyDescent="0.2"/>
    <row r="60594" ht="12.75" hidden="1" customHeight="1" x14ac:dyDescent="0.2"/>
    <row r="60595" ht="12.75" hidden="1" customHeight="1" x14ac:dyDescent="0.2"/>
    <row r="60596" ht="12.75" hidden="1" customHeight="1" x14ac:dyDescent="0.2"/>
    <row r="60597" ht="12.75" hidden="1" customHeight="1" x14ac:dyDescent="0.2"/>
    <row r="60598" ht="12.75" hidden="1" customHeight="1" x14ac:dyDescent="0.2"/>
    <row r="60599" ht="12.75" hidden="1" customHeight="1" x14ac:dyDescent="0.2"/>
    <row r="60600" ht="12.75" hidden="1" customHeight="1" x14ac:dyDescent="0.2"/>
    <row r="60601" ht="12.75" hidden="1" customHeight="1" x14ac:dyDescent="0.2"/>
    <row r="60602" ht="12.75" hidden="1" customHeight="1" x14ac:dyDescent="0.2"/>
    <row r="60603" ht="12.75" hidden="1" customHeight="1" x14ac:dyDescent="0.2"/>
    <row r="60604" ht="12.75" hidden="1" customHeight="1" x14ac:dyDescent="0.2"/>
    <row r="60605" ht="12.75" hidden="1" customHeight="1" x14ac:dyDescent="0.2"/>
    <row r="60606" ht="12.75" hidden="1" customHeight="1" x14ac:dyDescent="0.2"/>
    <row r="60607" ht="12.75" hidden="1" customHeight="1" x14ac:dyDescent="0.2"/>
    <row r="60608" ht="12.75" hidden="1" customHeight="1" x14ac:dyDescent="0.2"/>
    <row r="60609" ht="12.75" hidden="1" customHeight="1" x14ac:dyDescent="0.2"/>
    <row r="60610" ht="12.75" hidden="1" customHeight="1" x14ac:dyDescent="0.2"/>
    <row r="60611" ht="12.75" hidden="1" customHeight="1" x14ac:dyDescent="0.2"/>
    <row r="60612" ht="12.75" hidden="1" customHeight="1" x14ac:dyDescent="0.2"/>
    <row r="60613" ht="12.75" hidden="1" customHeight="1" x14ac:dyDescent="0.2"/>
    <row r="60614" ht="12.75" hidden="1" customHeight="1" x14ac:dyDescent="0.2"/>
    <row r="60615" ht="12.75" hidden="1" customHeight="1" x14ac:dyDescent="0.2"/>
    <row r="60616" ht="12.75" hidden="1" customHeight="1" x14ac:dyDescent="0.2"/>
    <row r="60617" ht="12.75" hidden="1" customHeight="1" x14ac:dyDescent="0.2"/>
    <row r="60618" ht="12.75" hidden="1" customHeight="1" x14ac:dyDescent="0.2"/>
    <row r="60619" ht="12.75" hidden="1" customHeight="1" x14ac:dyDescent="0.2"/>
    <row r="60620" ht="12.75" hidden="1" customHeight="1" x14ac:dyDescent="0.2"/>
    <row r="60621" ht="12.75" hidden="1" customHeight="1" x14ac:dyDescent="0.2"/>
    <row r="60622" ht="12.75" hidden="1" customHeight="1" x14ac:dyDescent="0.2"/>
    <row r="60623" ht="12.75" hidden="1" customHeight="1" x14ac:dyDescent="0.2"/>
    <row r="60624" ht="12.75" hidden="1" customHeight="1" x14ac:dyDescent="0.2"/>
    <row r="60625" ht="12.75" hidden="1" customHeight="1" x14ac:dyDescent="0.2"/>
    <row r="60626" ht="12.75" hidden="1" customHeight="1" x14ac:dyDescent="0.2"/>
    <row r="60627" ht="12.75" hidden="1" customHeight="1" x14ac:dyDescent="0.2"/>
    <row r="60628" ht="12.75" hidden="1" customHeight="1" x14ac:dyDescent="0.2"/>
    <row r="60629" ht="12.75" hidden="1" customHeight="1" x14ac:dyDescent="0.2"/>
    <row r="60630" ht="12.75" hidden="1" customHeight="1" x14ac:dyDescent="0.2"/>
    <row r="60631" ht="12.75" hidden="1" customHeight="1" x14ac:dyDescent="0.2"/>
    <row r="60632" ht="12.75" hidden="1" customHeight="1" x14ac:dyDescent="0.2"/>
    <row r="60633" ht="12.75" hidden="1" customHeight="1" x14ac:dyDescent="0.2"/>
    <row r="60634" ht="12.75" hidden="1" customHeight="1" x14ac:dyDescent="0.2"/>
    <row r="60635" ht="12.75" hidden="1" customHeight="1" x14ac:dyDescent="0.2"/>
    <row r="60636" ht="12.75" hidden="1" customHeight="1" x14ac:dyDescent="0.2"/>
    <row r="60637" ht="12.75" hidden="1" customHeight="1" x14ac:dyDescent="0.2"/>
    <row r="60638" ht="12.75" hidden="1" customHeight="1" x14ac:dyDescent="0.2"/>
    <row r="60639" ht="12.75" hidden="1" customHeight="1" x14ac:dyDescent="0.2"/>
    <row r="60640" ht="12.75" hidden="1" customHeight="1" x14ac:dyDescent="0.2"/>
    <row r="60641" ht="12.75" hidden="1" customHeight="1" x14ac:dyDescent="0.2"/>
    <row r="60642" ht="12.75" hidden="1" customHeight="1" x14ac:dyDescent="0.2"/>
    <row r="60643" ht="12.75" hidden="1" customHeight="1" x14ac:dyDescent="0.2"/>
    <row r="60644" ht="12.75" hidden="1" customHeight="1" x14ac:dyDescent="0.2"/>
    <row r="60645" ht="12.75" hidden="1" customHeight="1" x14ac:dyDescent="0.2"/>
    <row r="60646" ht="12.75" hidden="1" customHeight="1" x14ac:dyDescent="0.2"/>
    <row r="60647" ht="12.75" hidden="1" customHeight="1" x14ac:dyDescent="0.2"/>
    <row r="60648" ht="12.75" hidden="1" customHeight="1" x14ac:dyDescent="0.2"/>
    <row r="60649" ht="12.75" hidden="1" customHeight="1" x14ac:dyDescent="0.2"/>
    <row r="60650" ht="12.75" hidden="1" customHeight="1" x14ac:dyDescent="0.2"/>
    <row r="60651" ht="12.75" hidden="1" customHeight="1" x14ac:dyDescent="0.2"/>
    <row r="60652" ht="12.75" hidden="1" customHeight="1" x14ac:dyDescent="0.2"/>
    <row r="60653" ht="12.75" hidden="1" customHeight="1" x14ac:dyDescent="0.2"/>
    <row r="60654" ht="12.75" hidden="1" customHeight="1" x14ac:dyDescent="0.2"/>
    <row r="60655" ht="12.75" hidden="1" customHeight="1" x14ac:dyDescent="0.2"/>
    <row r="60656" ht="12.75" hidden="1" customHeight="1" x14ac:dyDescent="0.2"/>
    <row r="60657" ht="12.75" hidden="1" customHeight="1" x14ac:dyDescent="0.2"/>
    <row r="60658" ht="12.75" hidden="1" customHeight="1" x14ac:dyDescent="0.2"/>
    <row r="60659" ht="12.75" hidden="1" customHeight="1" x14ac:dyDescent="0.2"/>
    <row r="60660" ht="12.75" hidden="1" customHeight="1" x14ac:dyDescent="0.2"/>
    <row r="60661" ht="12.75" hidden="1" customHeight="1" x14ac:dyDescent="0.2"/>
    <row r="60662" ht="12.75" hidden="1" customHeight="1" x14ac:dyDescent="0.2"/>
    <row r="60663" ht="12.75" hidden="1" customHeight="1" x14ac:dyDescent="0.2"/>
    <row r="60664" ht="12.75" hidden="1" customHeight="1" x14ac:dyDescent="0.2"/>
    <row r="60665" ht="12.75" hidden="1" customHeight="1" x14ac:dyDescent="0.2"/>
    <row r="60666" ht="12.75" hidden="1" customHeight="1" x14ac:dyDescent="0.2"/>
    <row r="60667" ht="12.75" hidden="1" customHeight="1" x14ac:dyDescent="0.2"/>
    <row r="60668" ht="12.75" hidden="1" customHeight="1" x14ac:dyDescent="0.2"/>
    <row r="60669" ht="12.75" hidden="1" customHeight="1" x14ac:dyDescent="0.2"/>
    <row r="60670" ht="12.75" hidden="1" customHeight="1" x14ac:dyDescent="0.2"/>
    <row r="60671" ht="12.75" hidden="1" customHeight="1" x14ac:dyDescent="0.2"/>
    <row r="60672" ht="12.75" hidden="1" customHeight="1" x14ac:dyDescent="0.2"/>
    <row r="60673" ht="12.75" hidden="1" customHeight="1" x14ac:dyDescent="0.2"/>
    <row r="60674" ht="12.75" hidden="1" customHeight="1" x14ac:dyDescent="0.2"/>
    <row r="60675" ht="12.75" hidden="1" customHeight="1" x14ac:dyDescent="0.2"/>
    <row r="60676" ht="12.75" hidden="1" customHeight="1" x14ac:dyDescent="0.2"/>
    <row r="60677" ht="12.75" hidden="1" customHeight="1" x14ac:dyDescent="0.2"/>
    <row r="60678" ht="12.75" hidden="1" customHeight="1" x14ac:dyDescent="0.2"/>
    <row r="60679" ht="12.75" hidden="1" customHeight="1" x14ac:dyDescent="0.2"/>
    <row r="60680" ht="12.75" hidden="1" customHeight="1" x14ac:dyDescent="0.2"/>
    <row r="60681" ht="12.75" hidden="1" customHeight="1" x14ac:dyDescent="0.2"/>
    <row r="60682" ht="12.75" hidden="1" customHeight="1" x14ac:dyDescent="0.2"/>
    <row r="60683" ht="12.75" hidden="1" customHeight="1" x14ac:dyDescent="0.2"/>
    <row r="60684" ht="12.75" hidden="1" customHeight="1" x14ac:dyDescent="0.2"/>
    <row r="60685" ht="12.75" hidden="1" customHeight="1" x14ac:dyDescent="0.2"/>
    <row r="60686" ht="12.75" hidden="1" customHeight="1" x14ac:dyDescent="0.2"/>
    <row r="60687" ht="12.75" hidden="1" customHeight="1" x14ac:dyDescent="0.2"/>
    <row r="60688" ht="12.75" hidden="1" customHeight="1" x14ac:dyDescent="0.2"/>
    <row r="60689" ht="12.75" hidden="1" customHeight="1" x14ac:dyDescent="0.2"/>
    <row r="60690" ht="12.75" hidden="1" customHeight="1" x14ac:dyDescent="0.2"/>
    <row r="60691" ht="12.75" hidden="1" customHeight="1" x14ac:dyDescent="0.2"/>
    <row r="60692" ht="12.75" hidden="1" customHeight="1" x14ac:dyDescent="0.2"/>
    <row r="60693" ht="12.75" hidden="1" customHeight="1" x14ac:dyDescent="0.2"/>
    <row r="60694" ht="12.75" hidden="1" customHeight="1" x14ac:dyDescent="0.2"/>
    <row r="60695" ht="12.75" hidden="1" customHeight="1" x14ac:dyDescent="0.2"/>
    <row r="60696" ht="12.75" hidden="1" customHeight="1" x14ac:dyDescent="0.2"/>
    <row r="60697" ht="12.75" hidden="1" customHeight="1" x14ac:dyDescent="0.2"/>
    <row r="60698" ht="12.75" hidden="1" customHeight="1" x14ac:dyDescent="0.2"/>
    <row r="60699" ht="12.75" hidden="1" customHeight="1" x14ac:dyDescent="0.2"/>
    <row r="60700" ht="12.75" hidden="1" customHeight="1" x14ac:dyDescent="0.2"/>
    <row r="60701" ht="12.75" hidden="1" customHeight="1" x14ac:dyDescent="0.2"/>
    <row r="60702" ht="12.75" hidden="1" customHeight="1" x14ac:dyDescent="0.2"/>
    <row r="60703" ht="12.75" hidden="1" customHeight="1" x14ac:dyDescent="0.2"/>
    <row r="60704" ht="12.75" hidden="1" customHeight="1" x14ac:dyDescent="0.2"/>
    <row r="60705" ht="12.75" hidden="1" customHeight="1" x14ac:dyDescent="0.2"/>
    <row r="60706" ht="12.75" hidden="1" customHeight="1" x14ac:dyDescent="0.2"/>
    <row r="60707" ht="12.75" hidden="1" customHeight="1" x14ac:dyDescent="0.2"/>
    <row r="60708" ht="12.75" hidden="1" customHeight="1" x14ac:dyDescent="0.2"/>
    <row r="60709" ht="12.75" hidden="1" customHeight="1" x14ac:dyDescent="0.2"/>
    <row r="60710" ht="12.75" hidden="1" customHeight="1" x14ac:dyDescent="0.2"/>
    <row r="60711" ht="12.75" hidden="1" customHeight="1" x14ac:dyDescent="0.2"/>
    <row r="60712" ht="12.75" hidden="1" customHeight="1" x14ac:dyDescent="0.2"/>
    <row r="60713" ht="12.75" hidden="1" customHeight="1" x14ac:dyDescent="0.2"/>
    <row r="60714" ht="12.75" hidden="1" customHeight="1" x14ac:dyDescent="0.2"/>
    <row r="60715" ht="12.75" hidden="1" customHeight="1" x14ac:dyDescent="0.2"/>
    <row r="60716" ht="12.75" hidden="1" customHeight="1" x14ac:dyDescent="0.2"/>
    <row r="60717" ht="12.75" hidden="1" customHeight="1" x14ac:dyDescent="0.2"/>
    <row r="60718" ht="12.75" hidden="1" customHeight="1" x14ac:dyDescent="0.2"/>
    <row r="60719" ht="12.75" hidden="1" customHeight="1" x14ac:dyDescent="0.2"/>
    <row r="60720" ht="12.75" hidden="1" customHeight="1" x14ac:dyDescent="0.2"/>
    <row r="60721" ht="12.75" hidden="1" customHeight="1" x14ac:dyDescent="0.2"/>
    <row r="60722" ht="12.75" hidden="1" customHeight="1" x14ac:dyDescent="0.2"/>
    <row r="60723" ht="12.75" hidden="1" customHeight="1" x14ac:dyDescent="0.2"/>
    <row r="60724" ht="12.75" hidden="1" customHeight="1" x14ac:dyDescent="0.2"/>
    <row r="60725" ht="12.75" hidden="1" customHeight="1" x14ac:dyDescent="0.2"/>
    <row r="60726" ht="12.75" hidden="1" customHeight="1" x14ac:dyDescent="0.2"/>
    <row r="60727" ht="12.75" hidden="1" customHeight="1" x14ac:dyDescent="0.2"/>
    <row r="60728" ht="12.75" hidden="1" customHeight="1" x14ac:dyDescent="0.2"/>
    <row r="60729" ht="12.75" hidden="1" customHeight="1" x14ac:dyDescent="0.2"/>
    <row r="60730" ht="12.75" hidden="1" customHeight="1" x14ac:dyDescent="0.2"/>
    <row r="60731" ht="12.75" hidden="1" customHeight="1" x14ac:dyDescent="0.2"/>
    <row r="60732" ht="12.75" hidden="1" customHeight="1" x14ac:dyDescent="0.2"/>
    <row r="60733" ht="12.75" hidden="1" customHeight="1" x14ac:dyDescent="0.2"/>
    <row r="60734" ht="12.75" hidden="1" customHeight="1" x14ac:dyDescent="0.2"/>
    <row r="60735" ht="12.75" hidden="1" customHeight="1" x14ac:dyDescent="0.2"/>
    <row r="60736" ht="12.75" hidden="1" customHeight="1" x14ac:dyDescent="0.2"/>
    <row r="60737" ht="12.75" hidden="1" customHeight="1" x14ac:dyDescent="0.2"/>
    <row r="60738" ht="12.75" hidden="1" customHeight="1" x14ac:dyDescent="0.2"/>
    <row r="60739" ht="12.75" hidden="1" customHeight="1" x14ac:dyDescent="0.2"/>
    <row r="60740" ht="12.75" hidden="1" customHeight="1" x14ac:dyDescent="0.2"/>
    <row r="60741" ht="12.75" hidden="1" customHeight="1" x14ac:dyDescent="0.2"/>
    <row r="60742" ht="12.75" hidden="1" customHeight="1" x14ac:dyDescent="0.2"/>
    <row r="60743" ht="12.75" hidden="1" customHeight="1" x14ac:dyDescent="0.2"/>
    <row r="60744" ht="12.75" hidden="1" customHeight="1" x14ac:dyDescent="0.2"/>
    <row r="60745" ht="12.75" hidden="1" customHeight="1" x14ac:dyDescent="0.2"/>
    <row r="60746" ht="12.75" hidden="1" customHeight="1" x14ac:dyDescent="0.2"/>
    <row r="60747" ht="12.75" hidden="1" customHeight="1" x14ac:dyDescent="0.2"/>
    <row r="60748" ht="12.75" hidden="1" customHeight="1" x14ac:dyDescent="0.2"/>
    <row r="60749" ht="12.75" hidden="1" customHeight="1" x14ac:dyDescent="0.2"/>
    <row r="60750" ht="12.75" hidden="1" customHeight="1" x14ac:dyDescent="0.2"/>
    <row r="60751" ht="12.75" hidden="1" customHeight="1" x14ac:dyDescent="0.2"/>
    <row r="60752" ht="12.75" hidden="1" customHeight="1" x14ac:dyDescent="0.2"/>
    <row r="60753" ht="12.75" hidden="1" customHeight="1" x14ac:dyDescent="0.2"/>
    <row r="60754" ht="12.75" hidden="1" customHeight="1" x14ac:dyDescent="0.2"/>
    <row r="60755" ht="12.75" hidden="1" customHeight="1" x14ac:dyDescent="0.2"/>
    <row r="60756" ht="12.75" hidden="1" customHeight="1" x14ac:dyDescent="0.2"/>
    <row r="60757" ht="12.75" hidden="1" customHeight="1" x14ac:dyDescent="0.2"/>
    <row r="60758" ht="12.75" hidden="1" customHeight="1" x14ac:dyDescent="0.2"/>
    <row r="60759" ht="12.75" hidden="1" customHeight="1" x14ac:dyDescent="0.2"/>
    <row r="60760" ht="12.75" hidden="1" customHeight="1" x14ac:dyDescent="0.2"/>
    <row r="60761" ht="12.75" hidden="1" customHeight="1" x14ac:dyDescent="0.2"/>
    <row r="60762" ht="12.75" hidden="1" customHeight="1" x14ac:dyDescent="0.2"/>
    <row r="60763" ht="12.75" hidden="1" customHeight="1" x14ac:dyDescent="0.2"/>
    <row r="60764" ht="12.75" hidden="1" customHeight="1" x14ac:dyDescent="0.2"/>
    <row r="60765" ht="12.75" hidden="1" customHeight="1" x14ac:dyDescent="0.2"/>
    <row r="60766" ht="12.75" hidden="1" customHeight="1" x14ac:dyDescent="0.2"/>
    <row r="60767" ht="12.75" hidden="1" customHeight="1" x14ac:dyDescent="0.2"/>
    <row r="60768" ht="12.75" hidden="1" customHeight="1" x14ac:dyDescent="0.2"/>
    <row r="60769" ht="12.75" hidden="1" customHeight="1" x14ac:dyDescent="0.2"/>
    <row r="60770" ht="12.75" hidden="1" customHeight="1" x14ac:dyDescent="0.2"/>
    <row r="60771" ht="12.75" hidden="1" customHeight="1" x14ac:dyDescent="0.2"/>
    <row r="60772" ht="12.75" hidden="1" customHeight="1" x14ac:dyDescent="0.2"/>
    <row r="60773" ht="12.75" hidden="1" customHeight="1" x14ac:dyDescent="0.2"/>
    <row r="60774" ht="12.75" hidden="1" customHeight="1" x14ac:dyDescent="0.2"/>
    <row r="60775" ht="12.75" hidden="1" customHeight="1" x14ac:dyDescent="0.2"/>
    <row r="60776" ht="12.75" hidden="1" customHeight="1" x14ac:dyDescent="0.2"/>
    <row r="60777" ht="12.75" hidden="1" customHeight="1" x14ac:dyDescent="0.2"/>
    <row r="60778" ht="12.75" hidden="1" customHeight="1" x14ac:dyDescent="0.2"/>
    <row r="60779" ht="12.75" hidden="1" customHeight="1" x14ac:dyDescent="0.2"/>
    <row r="60780" ht="12.75" hidden="1" customHeight="1" x14ac:dyDescent="0.2"/>
    <row r="60781" ht="12.75" hidden="1" customHeight="1" x14ac:dyDescent="0.2"/>
    <row r="60782" ht="12.75" hidden="1" customHeight="1" x14ac:dyDescent="0.2"/>
    <row r="60783" ht="12.75" hidden="1" customHeight="1" x14ac:dyDescent="0.2"/>
    <row r="60784" ht="12.75" hidden="1" customHeight="1" x14ac:dyDescent="0.2"/>
    <row r="60785" ht="12.75" hidden="1" customHeight="1" x14ac:dyDescent="0.2"/>
    <row r="60786" ht="12.75" hidden="1" customHeight="1" x14ac:dyDescent="0.2"/>
    <row r="60787" ht="12.75" hidden="1" customHeight="1" x14ac:dyDescent="0.2"/>
    <row r="60788" ht="12.75" hidden="1" customHeight="1" x14ac:dyDescent="0.2"/>
    <row r="60789" ht="12.75" hidden="1" customHeight="1" x14ac:dyDescent="0.2"/>
    <row r="60790" ht="12.75" hidden="1" customHeight="1" x14ac:dyDescent="0.2"/>
    <row r="60791" ht="12.75" hidden="1" customHeight="1" x14ac:dyDescent="0.2"/>
    <row r="60792" ht="12.75" hidden="1" customHeight="1" x14ac:dyDescent="0.2"/>
    <row r="60793" ht="12.75" hidden="1" customHeight="1" x14ac:dyDescent="0.2"/>
    <row r="60794" ht="12.75" hidden="1" customHeight="1" x14ac:dyDescent="0.2"/>
    <row r="60795" ht="12.75" hidden="1" customHeight="1" x14ac:dyDescent="0.2"/>
    <row r="60796" ht="12.75" hidden="1" customHeight="1" x14ac:dyDescent="0.2"/>
    <row r="60797" ht="12.75" hidden="1" customHeight="1" x14ac:dyDescent="0.2"/>
    <row r="60798" ht="12.75" hidden="1" customHeight="1" x14ac:dyDescent="0.2"/>
    <row r="60799" ht="12.75" hidden="1" customHeight="1" x14ac:dyDescent="0.2"/>
    <row r="60800" ht="12.75" hidden="1" customHeight="1" x14ac:dyDescent="0.2"/>
    <row r="60801" ht="12.75" hidden="1" customHeight="1" x14ac:dyDescent="0.2"/>
    <row r="60802" ht="12.75" hidden="1" customHeight="1" x14ac:dyDescent="0.2"/>
    <row r="60803" ht="12.75" hidden="1" customHeight="1" x14ac:dyDescent="0.2"/>
    <row r="60804" ht="12.75" hidden="1" customHeight="1" x14ac:dyDescent="0.2"/>
    <row r="60805" ht="12.75" hidden="1" customHeight="1" x14ac:dyDescent="0.2"/>
    <row r="60806" ht="12.75" hidden="1" customHeight="1" x14ac:dyDescent="0.2"/>
    <row r="60807" ht="12.75" hidden="1" customHeight="1" x14ac:dyDescent="0.2"/>
    <row r="60808" ht="12.75" hidden="1" customHeight="1" x14ac:dyDescent="0.2"/>
    <row r="60809" ht="12.75" hidden="1" customHeight="1" x14ac:dyDescent="0.2"/>
    <row r="60810" ht="12.75" hidden="1" customHeight="1" x14ac:dyDescent="0.2"/>
    <row r="60811" ht="12.75" hidden="1" customHeight="1" x14ac:dyDescent="0.2"/>
    <row r="60812" ht="12.75" hidden="1" customHeight="1" x14ac:dyDescent="0.2"/>
    <row r="60813" ht="12.75" hidden="1" customHeight="1" x14ac:dyDescent="0.2"/>
    <row r="60814" ht="12.75" hidden="1" customHeight="1" x14ac:dyDescent="0.2"/>
    <row r="60815" ht="12.75" hidden="1" customHeight="1" x14ac:dyDescent="0.2"/>
    <row r="60816" ht="12.75" hidden="1" customHeight="1" x14ac:dyDescent="0.2"/>
    <row r="60817" ht="12.75" hidden="1" customHeight="1" x14ac:dyDescent="0.2"/>
    <row r="60818" ht="12.75" hidden="1" customHeight="1" x14ac:dyDescent="0.2"/>
    <row r="60819" ht="12.75" hidden="1" customHeight="1" x14ac:dyDescent="0.2"/>
    <row r="60820" ht="12.75" hidden="1" customHeight="1" x14ac:dyDescent="0.2"/>
    <row r="60821" ht="12.75" hidden="1" customHeight="1" x14ac:dyDescent="0.2"/>
    <row r="60822" ht="12.75" hidden="1" customHeight="1" x14ac:dyDescent="0.2"/>
    <row r="60823" ht="12.75" hidden="1" customHeight="1" x14ac:dyDescent="0.2"/>
    <row r="60824" ht="12.75" hidden="1" customHeight="1" x14ac:dyDescent="0.2"/>
    <row r="60825" ht="12.75" hidden="1" customHeight="1" x14ac:dyDescent="0.2"/>
    <row r="60826" ht="12.75" hidden="1" customHeight="1" x14ac:dyDescent="0.2"/>
    <row r="60827" ht="12.75" hidden="1" customHeight="1" x14ac:dyDescent="0.2"/>
    <row r="60828" ht="12.75" hidden="1" customHeight="1" x14ac:dyDescent="0.2"/>
    <row r="60829" ht="12.75" hidden="1" customHeight="1" x14ac:dyDescent="0.2"/>
    <row r="60830" ht="12.75" hidden="1" customHeight="1" x14ac:dyDescent="0.2"/>
    <row r="60831" ht="12.75" hidden="1" customHeight="1" x14ac:dyDescent="0.2"/>
    <row r="60832" ht="12.75" hidden="1" customHeight="1" x14ac:dyDescent="0.2"/>
    <row r="60833" ht="12.75" hidden="1" customHeight="1" x14ac:dyDescent="0.2"/>
    <row r="60834" ht="12.75" hidden="1" customHeight="1" x14ac:dyDescent="0.2"/>
    <row r="60835" ht="12.75" hidden="1" customHeight="1" x14ac:dyDescent="0.2"/>
    <row r="60836" ht="12.75" hidden="1" customHeight="1" x14ac:dyDescent="0.2"/>
    <row r="60837" ht="12.75" hidden="1" customHeight="1" x14ac:dyDescent="0.2"/>
    <row r="60838" ht="12.75" hidden="1" customHeight="1" x14ac:dyDescent="0.2"/>
    <row r="60839" ht="12.75" hidden="1" customHeight="1" x14ac:dyDescent="0.2"/>
    <row r="60840" ht="12.75" hidden="1" customHeight="1" x14ac:dyDescent="0.2"/>
    <row r="60841" ht="12.75" hidden="1" customHeight="1" x14ac:dyDescent="0.2"/>
    <row r="60842" ht="12.75" hidden="1" customHeight="1" x14ac:dyDescent="0.2"/>
    <row r="60843" ht="12.75" hidden="1" customHeight="1" x14ac:dyDescent="0.2"/>
    <row r="60844" ht="12.75" hidden="1" customHeight="1" x14ac:dyDescent="0.2"/>
    <row r="60845" ht="12.75" hidden="1" customHeight="1" x14ac:dyDescent="0.2"/>
    <row r="60846" ht="12.75" hidden="1" customHeight="1" x14ac:dyDescent="0.2"/>
    <row r="60847" ht="12.75" hidden="1" customHeight="1" x14ac:dyDescent="0.2"/>
    <row r="60848" ht="12.75" hidden="1" customHeight="1" x14ac:dyDescent="0.2"/>
    <row r="60849" ht="12.75" hidden="1" customHeight="1" x14ac:dyDescent="0.2"/>
    <row r="60850" ht="12.75" hidden="1" customHeight="1" x14ac:dyDescent="0.2"/>
    <row r="60851" ht="12.75" hidden="1" customHeight="1" x14ac:dyDescent="0.2"/>
    <row r="60852" ht="12.75" hidden="1" customHeight="1" x14ac:dyDescent="0.2"/>
    <row r="60853" ht="12.75" hidden="1" customHeight="1" x14ac:dyDescent="0.2"/>
    <row r="60854" ht="12.75" hidden="1" customHeight="1" x14ac:dyDescent="0.2"/>
    <row r="60855" ht="12.75" hidden="1" customHeight="1" x14ac:dyDescent="0.2"/>
    <row r="60856" ht="12.75" hidden="1" customHeight="1" x14ac:dyDescent="0.2"/>
    <row r="60857" ht="12.75" hidden="1" customHeight="1" x14ac:dyDescent="0.2"/>
    <row r="60858" ht="12.75" hidden="1" customHeight="1" x14ac:dyDescent="0.2"/>
    <row r="60859" ht="12.75" hidden="1" customHeight="1" x14ac:dyDescent="0.2"/>
    <row r="60860" ht="12.75" hidden="1" customHeight="1" x14ac:dyDescent="0.2"/>
    <row r="60861" ht="12.75" hidden="1" customHeight="1" x14ac:dyDescent="0.2"/>
    <row r="60862" ht="12.75" hidden="1" customHeight="1" x14ac:dyDescent="0.2"/>
    <row r="60863" ht="12.75" hidden="1" customHeight="1" x14ac:dyDescent="0.2"/>
    <row r="60864" ht="12.75" hidden="1" customHeight="1" x14ac:dyDescent="0.2"/>
    <row r="60865" ht="12.75" hidden="1" customHeight="1" x14ac:dyDescent="0.2"/>
    <row r="60866" ht="12.75" hidden="1" customHeight="1" x14ac:dyDescent="0.2"/>
    <row r="60867" ht="12.75" hidden="1" customHeight="1" x14ac:dyDescent="0.2"/>
    <row r="60868" ht="12.75" hidden="1" customHeight="1" x14ac:dyDescent="0.2"/>
    <row r="60869" ht="12.75" hidden="1" customHeight="1" x14ac:dyDescent="0.2"/>
    <row r="60870" ht="12.75" hidden="1" customHeight="1" x14ac:dyDescent="0.2"/>
    <row r="60871" ht="12.75" hidden="1" customHeight="1" x14ac:dyDescent="0.2"/>
    <row r="60872" ht="12.75" hidden="1" customHeight="1" x14ac:dyDescent="0.2"/>
    <row r="60873" ht="12.75" hidden="1" customHeight="1" x14ac:dyDescent="0.2"/>
    <row r="60874" ht="12.75" hidden="1" customHeight="1" x14ac:dyDescent="0.2"/>
    <row r="60875" ht="12.75" hidden="1" customHeight="1" x14ac:dyDescent="0.2"/>
    <row r="60876" ht="12.75" hidden="1" customHeight="1" x14ac:dyDescent="0.2"/>
    <row r="60877" ht="12.75" hidden="1" customHeight="1" x14ac:dyDescent="0.2"/>
    <row r="60878" ht="12.75" hidden="1" customHeight="1" x14ac:dyDescent="0.2"/>
    <row r="60879" ht="12.75" hidden="1" customHeight="1" x14ac:dyDescent="0.2"/>
    <row r="60880" ht="12.75" hidden="1" customHeight="1" x14ac:dyDescent="0.2"/>
    <row r="60881" ht="12.75" hidden="1" customHeight="1" x14ac:dyDescent="0.2"/>
    <row r="60882" ht="12.75" hidden="1" customHeight="1" x14ac:dyDescent="0.2"/>
    <row r="60883" ht="12.75" hidden="1" customHeight="1" x14ac:dyDescent="0.2"/>
    <row r="60884" ht="12.75" hidden="1" customHeight="1" x14ac:dyDescent="0.2"/>
    <row r="60885" ht="12.75" hidden="1" customHeight="1" x14ac:dyDescent="0.2"/>
    <row r="60886" ht="12.75" hidden="1" customHeight="1" x14ac:dyDescent="0.2"/>
    <row r="60887" ht="12.75" hidden="1" customHeight="1" x14ac:dyDescent="0.2"/>
    <row r="60888" ht="12.75" hidden="1" customHeight="1" x14ac:dyDescent="0.2"/>
    <row r="60889" ht="12.75" hidden="1" customHeight="1" x14ac:dyDescent="0.2"/>
    <row r="60890" ht="12.75" hidden="1" customHeight="1" x14ac:dyDescent="0.2"/>
    <row r="60891" ht="12.75" hidden="1" customHeight="1" x14ac:dyDescent="0.2"/>
    <row r="60892" ht="12.75" hidden="1" customHeight="1" x14ac:dyDescent="0.2"/>
    <row r="60893" ht="12.75" hidden="1" customHeight="1" x14ac:dyDescent="0.2"/>
    <row r="60894" ht="12.75" hidden="1" customHeight="1" x14ac:dyDescent="0.2"/>
    <row r="60895" ht="12.75" hidden="1" customHeight="1" x14ac:dyDescent="0.2"/>
    <row r="60896" ht="12.75" hidden="1" customHeight="1" x14ac:dyDescent="0.2"/>
    <row r="60897" ht="12.75" hidden="1" customHeight="1" x14ac:dyDescent="0.2"/>
    <row r="60898" ht="12.75" hidden="1" customHeight="1" x14ac:dyDescent="0.2"/>
    <row r="60899" ht="12.75" hidden="1" customHeight="1" x14ac:dyDescent="0.2"/>
    <row r="60900" ht="12.75" hidden="1" customHeight="1" x14ac:dyDescent="0.2"/>
    <row r="60901" ht="12.75" hidden="1" customHeight="1" x14ac:dyDescent="0.2"/>
    <row r="60902" ht="12.75" hidden="1" customHeight="1" x14ac:dyDescent="0.2"/>
    <row r="60903" ht="12.75" hidden="1" customHeight="1" x14ac:dyDescent="0.2"/>
    <row r="60904" ht="12.75" hidden="1" customHeight="1" x14ac:dyDescent="0.2"/>
    <row r="60905" ht="12.75" hidden="1" customHeight="1" x14ac:dyDescent="0.2"/>
    <row r="60906" ht="12.75" hidden="1" customHeight="1" x14ac:dyDescent="0.2"/>
    <row r="60907" ht="12.75" hidden="1" customHeight="1" x14ac:dyDescent="0.2"/>
    <row r="60908" ht="12.75" hidden="1" customHeight="1" x14ac:dyDescent="0.2"/>
    <row r="60909" ht="12.75" hidden="1" customHeight="1" x14ac:dyDescent="0.2"/>
    <row r="60910" ht="12.75" hidden="1" customHeight="1" x14ac:dyDescent="0.2"/>
    <row r="60911" ht="12.75" hidden="1" customHeight="1" x14ac:dyDescent="0.2"/>
    <row r="60912" ht="12.75" hidden="1" customHeight="1" x14ac:dyDescent="0.2"/>
    <row r="60913" ht="12.75" hidden="1" customHeight="1" x14ac:dyDescent="0.2"/>
    <row r="60914" ht="12.75" hidden="1" customHeight="1" x14ac:dyDescent="0.2"/>
    <row r="60915" ht="12.75" hidden="1" customHeight="1" x14ac:dyDescent="0.2"/>
    <row r="60916" ht="12.75" hidden="1" customHeight="1" x14ac:dyDescent="0.2"/>
    <row r="60917" ht="12.75" hidden="1" customHeight="1" x14ac:dyDescent="0.2"/>
    <row r="60918" ht="12.75" hidden="1" customHeight="1" x14ac:dyDescent="0.2"/>
    <row r="60919" ht="12.75" hidden="1" customHeight="1" x14ac:dyDescent="0.2"/>
    <row r="60920" ht="12.75" hidden="1" customHeight="1" x14ac:dyDescent="0.2"/>
    <row r="60921" ht="12.75" hidden="1" customHeight="1" x14ac:dyDescent="0.2"/>
    <row r="60922" ht="12.75" hidden="1" customHeight="1" x14ac:dyDescent="0.2"/>
    <row r="60923" ht="12.75" hidden="1" customHeight="1" x14ac:dyDescent="0.2"/>
    <row r="60924" ht="12.75" hidden="1" customHeight="1" x14ac:dyDescent="0.2"/>
    <row r="60925" ht="12.75" hidden="1" customHeight="1" x14ac:dyDescent="0.2"/>
    <row r="60926" ht="12.75" hidden="1" customHeight="1" x14ac:dyDescent="0.2"/>
    <row r="60927" ht="12.75" hidden="1" customHeight="1" x14ac:dyDescent="0.2"/>
    <row r="60928" ht="12.75" hidden="1" customHeight="1" x14ac:dyDescent="0.2"/>
    <row r="60929" ht="12.75" hidden="1" customHeight="1" x14ac:dyDescent="0.2"/>
    <row r="60930" ht="12.75" hidden="1" customHeight="1" x14ac:dyDescent="0.2"/>
    <row r="60931" ht="12.75" hidden="1" customHeight="1" x14ac:dyDescent="0.2"/>
    <row r="60932" ht="12.75" hidden="1" customHeight="1" x14ac:dyDescent="0.2"/>
    <row r="60933" ht="12.75" hidden="1" customHeight="1" x14ac:dyDescent="0.2"/>
    <row r="60934" ht="12.75" hidden="1" customHeight="1" x14ac:dyDescent="0.2"/>
    <row r="60935" ht="12.75" hidden="1" customHeight="1" x14ac:dyDescent="0.2"/>
    <row r="60936" ht="12.75" hidden="1" customHeight="1" x14ac:dyDescent="0.2"/>
    <row r="60937" ht="12.75" hidden="1" customHeight="1" x14ac:dyDescent="0.2"/>
    <row r="60938" ht="12.75" hidden="1" customHeight="1" x14ac:dyDescent="0.2"/>
    <row r="60939" ht="12.75" hidden="1" customHeight="1" x14ac:dyDescent="0.2"/>
    <row r="60940" ht="12.75" hidden="1" customHeight="1" x14ac:dyDescent="0.2"/>
    <row r="60941" ht="12.75" hidden="1" customHeight="1" x14ac:dyDescent="0.2"/>
    <row r="60942" ht="12.75" hidden="1" customHeight="1" x14ac:dyDescent="0.2"/>
    <row r="60943" ht="12.75" hidden="1" customHeight="1" x14ac:dyDescent="0.2"/>
    <row r="60944" ht="12.75" hidden="1" customHeight="1" x14ac:dyDescent="0.2"/>
    <row r="60945" ht="12.75" hidden="1" customHeight="1" x14ac:dyDescent="0.2"/>
    <row r="60946" ht="12.75" hidden="1" customHeight="1" x14ac:dyDescent="0.2"/>
    <row r="60947" ht="12.75" hidden="1" customHeight="1" x14ac:dyDescent="0.2"/>
    <row r="60948" ht="12.75" hidden="1" customHeight="1" x14ac:dyDescent="0.2"/>
    <row r="60949" ht="12.75" hidden="1" customHeight="1" x14ac:dyDescent="0.2"/>
    <row r="60950" ht="12.75" hidden="1" customHeight="1" x14ac:dyDescent="0.2"/>
    <row r="60951" ht="12.75" hidden="1" customHeight="1" x14ac:dyDescent="0.2"/>
    <row r="60952" ht="12.75" hidden="1" customHeight="1" x14ac:dyDescent="0.2"/>
    <row r="60953" ht="12.75" hidden="1" customHeight="1" x14ac:dyDescent="0.2"/>
    <row r="60954" ht="12.75" hidden="1" customHeight="1" x14ac:dyDescent="0.2"/>
    <row r="60955" ht="12.75" hidden="1" customHeight="1" x14ac:dyDescent="0.2"/>
    <row r="60956" ht="12.75" hidden="1" customHeight="1" x14ac:dyDescent="0.2"/>
    <row r="60957" ht="12.75" hidden="1" customHeight="1" x14ac:dyDescent="0.2"/>
    <row r="60958" ht="12.75" hidden="1" customHeight="1" x14ac:dyDescent="0.2"/>
    <row r="60959" ht="12.75" hidden="1" customHeight="1" x14ac:dyDescent="0.2"/>
    <row r="60960" ht="12.75" hidden="1" customHeight="1" x14ac:dyDescent="0.2"/>
    <row r="60961" ht="12.75" hidden="1" customHeight="1" x14ac:dyDescent="0.2"/>
    <row r="60962" ht="12.75" hidden="1" customHeight="1" x14ac:dyDescent="0.2"/>
    <row r="60963" ht="12.75" hidden="1" customHeight="1" x14ac:dyDescent="0.2"/>
    <row r="60964" ht="12.75" hidden="1" customHeight="1" x14ac:dyDescent="0.2"/>
    <row r="60965" ht="12.75" hidden="1" customHeight="1" x14ac:dyDescent="0.2"/>
    <row r="60966" ht="12.75" hidden="1" customHeight="1" x14ac:dyDescent="0.2"/>
    <row r="60967" ht="12.75" hidden="1" customHeight="1" x14ac:dyDescent="0.2"/>
    <row r="60968" ht="12.75" hidden="1" customHeight="1" x14ac:dyDescent="0.2"/>
    <row r="60969" ht="12.75" hidden="1" customHeight="1" x14ac:dyDescent="0.2"/>
    <row r="60970" ht="12.75" hidden="1" customHeight="1" x14ac:dyDescent="0.2"/>
    <row r="60971" ht="12.75" hidden="1" customHeight="1" x14ac:dyDescent="0.2"/>
    <row r="60972" ht="12.75" hidden="1" customHeight="1" x14ac:dyDescent="0.2"/>
    <row r="60973" ht="12.75" hidden="1" customHeight="1" x14ac:dyDescent="0.2"/>
    <row r="60974" ht="12.75" hidden="1" customHeight="1" x14ac:dyDescent="0.2"/>
    <row r="60975" ht="12.75" hidden="1" customHeight="1" x14ac:dyDescent="0.2"/>
    <row r="60976" ht="12.75" hidden="1" customHeight="1" x14ac:dyDescent="0.2"/>
    <row r="60977" ht="12.75" hidden="1" customHeight="1" x14ac:dyDescent="0.2"/>
    <row r="60978" ht="12.75" hidden="1" customHeight="1" x14ac:dyDescent="0.2"/>
    <row r="60979" ht="12.75" hidden="1" customHeight="1" x14ac:dyDescent="0.2"/>
    <row r="60980" ht="12.75" hidden="1" customHeight="1" x14ac:dyDescent="0.2"/>
    <row r="60981" ht="12.75" hidden="1" customHeight="1" x14ac:dyDescent="0.2"/>
    <row r="60982" ht="12.75" hidden="1" customHeight="1" x14ac:dyDescent="0.2"/>
    <row r="60983" ht="12.75" hidden="1" customHeight="1" x14ac:dyDescent="0.2"/>
    <row r="60984" ht="12.75" hidden="1" customHeight="1" x14ac:dyDescent="0.2"/>
    <row r="60985" ht="12.75" hidden="1" customHeight="1" x14ac:dyDescent="0.2"/>
    <row r="60986" ht="12.75" hidden="1" customHeight="1" x14ac:dyDescent="0.2"/>
    <row r="60987" ht="12.75" hidden="1" customHeight="1" x14ac:dyDescent="0.2"/>
    <row r="60988" ht="12.75" hidden="1" customHeight="1" x14ac:dyDescent="0.2"/>
    <row r="60989" ht="12.75" hidden="1" customHeight="1" x14ac:dyDescent="0.2"/>
    <row r="60990" ht="12.75" hidden="1" customHeight="1" x14ac:dyDescent="0.2"/>
    <row r="60991" ht="12.75" hidden="1" customHeight="1" x14ac:dyDescent="0.2"/>
    <row r="60992" ht="12.75" hidden="1" customHeight="1" x14ac:dyDescent="0.2"/>
    <row r="60993" ht="12.75" hidden="1" customHeight="1" x14ac:dyDescent="0.2"/>
    <row r="60994" ht="12.75" hidden="1" customHeight="1" x14ac:dyDescent="0.2"/>
    <row r="60995" ht="12.75" hidden="1" customHeight="1" x14ac:dyDescent="0.2"/>
    <row r="60996" ht="12.75" hidden="1" customHeight="1" x14ac:dyDescent="0.2"/>
    <row r="60997" ht="12.75" hidden="1" customHeight="1" x14ac:dyDescent="0.2"/>
    <row r="60998" ht="12.75" hidden="1" customHeight="1" x14ac:dyDescent="0.2"/>
    <row r="60999" ht="12.75" hidden="1" customHeight="1" x14ac:dyDescent="0.2"/>
    <row r="61000" ht="12.75" hidden="1" customHeight="1" x14ac:dyDescent="0.2"/>
    <row r="61001" ht="12.75" hidden="1" customHeight="1" x14ac:dyDescent="0.2"/>
    <row r="61002" ht="12.75" hidden="1" customHeight="1" x14ac:dyDescent="0.2"/>
    <row r="61003" ht="12.75" hidden="1" customHeight="1" x14ac:dyDescent="0.2"/>
    <row r="61004" ht="12.75" hidden="1" customHeight="1" x14ac:dyDescent="0.2"/>
    <row r="61005" ht="12.75" hidden="1" customHeight="1" x14ac:dyDescent="0.2"/>
    <row r="61006" ht="12.75" hidden="1" customHeight="1" x14ac:dyDescent="0.2"/>
    <row r="61007" ht="12.75" hidden="1" customHeight="1" x14ac:dyDescent="0.2"/>
    <row r="61008" ht="12.75" hidden="1" customHeight="1" x14ac:dyDescent="0.2"/>
    <row r="61009" ht="12.75" hidden="1" customHeight="1" x14ac:dyDescent="0.2"/>
    <row r="61010" ht="12.75" hidden="1" customHeight="1" x14ac:dyDescent="0.2"/>
    <row r="61011" ht="12.75" hidden="1" customHeight="1" x14ac:dyDescent="0.2"/>
    <row r="61012" ht="12.75" hidden="1" customHeight="1" x14ac:dyDescent="0.2"/>
    <row r="61013" ht="12.75" hidden="1" customHeight="1" x14ac:dyDescent="0.2"/>
    <row r="61014" ht="12.75" hidden="1" customHeight="1" x14ac:dyDescent="0.2"/>
    <row r="61015" ht="12.75" hidden="1" customHeight="1" x14ac:dyDescent="0.2"/>
    <row r="61016" ht="12.75" hidden="1" customHeight="1" x14ac:dyDescent="0.2"/>
    <row r="61017" ht="12.75" hidden="1" customHeight="1" x14ac:dyDescent="0.2"/>
    <row r="61018" ht="12.75" hidden="1" customHeight="1" x14ac:dyDescent="0.2"/>
    <row r="61019" ht="12.75" hidden="1" customHeight="1" x14ac:dyDescent="0.2"/>
    <row r="61020" ht="12.75" hidden="1" customHeight="1" x14ac:dyDescent="0.2"/>
    <row r="61021" ht="12.75" hidden="1" customHeight="1" x14ac:dyDescent="0.2"/>
    <row r="61022" ht="12.75" hidden="1" customHeight="1" x14ac:dyDescent="0.2"/>
    <row r="61023" ht="12.75" hidden="1" customHeight="1" x14ac:dyDescent="0.2"/>
    <row r="61024" ht="12.75" hidden="1" customHeight="1" x14ac:dyDescent="0.2"/>
    <row r="61025" ht="12.75" hidden="1" customHeight="1" x14ac:dyDescent="0.2"/>
    <row r="61026" ht="12.75" hidden="1" customHeight="1" x14ac:dyDescent="0.2"/>
    <row r="61027" ht="12.75" hidden="1" customHeight="1" x14ac:dyDescent="0.2"/>
    <row r="61028" ht="12.75" hidden="1" customHeight="1" x14ac:dyDescent="0.2"/>
    <row r="61029" ht="12.75" hidden="1" customHeight="1" x14ac:dyDescent="0.2"/>
    <row r="61030" ht="12.75" hidden="1" customHeight="1" x14ac:dyDescent="0.2"/>
    <row r="61031" ht="12.75" hidden="1" customHeight="1" x14ac:dyDescent="0.2"/>
    <row r="61032" ht="12.75" hidden="1" customHeight="1" x14ac:dyDescent="0.2"/>
    <row r="61033" ht="12.75" hidden="1" customHeight="1" x14ac:dyDescent="0.2"/>
    <row r="61034" ht="12.75" hidden="1" customHeight="1" x14ac:dyDescent="0.2"/>
    <row r="61035" ht="12.75" hidden="1" customHeight="1" x14ac:dyDescent="0.2"/>
    <row r="61036" ht="12.75" hidden="1" customHeight="1" x14ac:dyDescent="0.2"/>
    <row r="61037" ht="12.75" hidden="1" customHeight="1" x14ac:dyDescent="0.2"/>
    <row r="61038" ht="12.75" hidden="1" customHeight="1" x14ac:dyDescent="0.2"/>
    <row r="61039" ht="12.75" hidden="1" customHeight="1" x14ac:dyDescent="0.2"/>
    <row r="61040" ht="12.75" hidden="1" customHeight="1" x14ac:dyDescent="0.2"/>
    <row r="61041" ht="12.75" hidden="1" customHeight="1" x14ac:dyDescent="0.2"/>
    <row r="61042" ht="12.75" hidden="1" customHeight="1" x14ac:dyDescent="0.2"/>
    <row r="61043" ht="12.75" hidden="1" customHeight="1" x14ac:dyDescent="0.2"/>
    <row r="61044" ht="12.75" hidden="1" customHeight="1" x14ac:dyDescent="0.2"/>
    <row r="61045" ht="12.75" hidden="1" customHeight="1" x14ac:dyDescent="0.2"/>
    <row r="61046" ht="12.75" hidden="1" customHeight="1" x14ac:dyDescent="0.2"/>
    <row r="61047" ht="12.75" hidden="1" customHeight="1" x14ac:dyDescent="0.2"/>
    <row r="61048" ht="12.75" hidden="1" customHeight="1" x14ac:dyDescent="0.2"/>
    <row r="61049" ht="12.75" hidden="1" customHeight="1" x14ac:dyDescent="0.2"/>
    <row r="61050" ht="12.75" hidden="1" customHeight="1" x14ac:dyDescent="0.2"/>
    <row r="61051" ht="12.75" hidden="1" customHeight="1" x14ac:dyDescent="0.2"/>
    <row r="61052" ht="12.75" hidden="1" customHeight="1" x14ac:dyDescent="0.2"/>
    <row r="61053" ht="12.75" hidden="1" customHeight="1" x14ac:dyDescent="0.2"/>
    <row r="61054" ht="12.75" hidden="1" customHeight="1" x14ac:dyDescent="0.2"/>
    <row r="61055" ht="12.75" hidden="1" customHeight="1" x14ac:dyDescent="0.2"/>
    <row r="61056" ht="12.75" hidden="1" customHeight="1" x14ac:dyDescent="0.2"/>
    <row r="61057" ht="12.75" hidden="1" customHeight="1" x14ac:dyDescent="0.2"/>
    <row r="61058" ht="12.75" hidden="1" customHeight="1" x14ac:dyDescent="0.2"/>
    <row r="61059" ht="12.75" hidden="1" customHeight="1" x14ac:dyDescent="0.2"/>
    <row r="61060" ht="12.75" hidden="1" customHeight="1" x14ac:dyDescent="0.2"/>
    <row r="61061" ht="12.75" hidden="1" customHeight="1" x14ac:dyDescent="0.2"/>
    <row r="61062" ht="12.75" hidden="1" customHeight="1" x14ac:dyDescent="0.2"/>
    <row r="61063" ht="12.75" hidden="1" customHeight="1" x14ac:dyDescent="0.2"/>
    <row r="61064" ht="12.75" hidden="1" customHeight="1" x14ac:dyDescent="0.2"/>
    <row r="61065" ht="12.75" hidden="1" customHeight="1" x14ac:dyDescent="0.2"/>
    <row r="61066" ht="12.75" hidden="1" customHeight="1" x14ac:dyDescent="0.2"/>
    <row r="61067" ht="12.75" hidden="1" customHeight="1" x14ac:dyDescent="0.2"/>
    <row r="61068" ht="12.75" hidden="1" customHeight="1" x14ac:dyDescent="0.2"/>
    <row r="61069" ht="12.75" hidden="1" customHeight="1" x14ac:dyDescent="0.2"/>
    <row r="61070" ht="12.75" hidden="1" customHeight="1" x14ac:dyDescent="0.2"/>
    <row r="61071" ht="12.75" hidden="1" customHeight="1" x14ac:dyDescent="0.2"/>
    <row r="61072" ht="12.75" hidden="1" customHeight="1" x14ac:dyDescent="0.2"/>
    <row r="61073" ht="12.75" hidden="1" customHeight="1" x14ac:dyDescent="0.2"/>
    <row r="61074" ht="12.75" hidden="1" customHeight="1" x14ac:dyDescent="0.2"/>
    <row r="61075" ht="12.75" hidden="1" customHeight="1" x14ac:dyDescent="0.2"/>
    <row r="61076" ht="12.75" hidden="1" customHeight="1" x14ac:dyDescent="0.2"/>
    <row r="61077" ht="12.75" hidden="1" customHeight="1" x14ac:dyDescent="0.2"/>
    <row r="61078" ht="12.75" hidden="1" customHeight="1" x14ac:dyDescent="0.2"/>
    <row r="61079" ht="12.75" hidden="1" customHeight="1" x14ac:dyDescent="0.2"/>
    <row r="61080" ht="12.75" hidden="1" customHeight="1" x14ac:dyDescent="0.2"/>
    <row r="61081" ht="12.75" hidden="1" customHeight="1" x14ac:dyDescent="0.2"/>
    <row r="61082" ht="12.75" hidden="1" customHeight="1" x14ac:dyDescent="0.2"/>
    <row r="61083" ht="12.75" hidden="1" customHeight="1" x14ac:dyDescent="0.2"/>
    <row r="61084" ht="12.75" hidden="1" customHeight="1" x14ac:dyDescent="0.2"/>
    <row r="61085" ht="12.75" hidden="1" customHeight="1" x14ac:dyDescent="0.2"/>
    <row r="61086" ht="12.75" hidden="1" customHeight="1" x14ac:dyDescent="0.2"/>
    <row r="61087" ht="12.75" hidden="1" customHeight="1" x14ac:dyDescent="0.2"/>
    <row r="61088" ht="12.75" hidden="1" customHeight="1" x14ac:dyDescent="0.2"/>
    <row r="61089" ht="12.75" hidden="1" customHeight="1" x14ac:dyDescent="0.2"/>
    <row r="61090" ht="12.75" hidden="1" customHeight="1" x14ac:dyDescent="0.2"/>
    <row r="61091" ht="12.75" hidden="1" customHeight="1" x14ac:dyDescent="0.2"/>
    <row r="61092" ht="12.75" hidden="1" customHeight="1" x14ac:dyDescent="0.2"/>
    <row r="61093" ht="12.75" hidden="1" customHeight="1" x14ac:dyDescent="0.2"/>
    <row r="61094" ht="12.75" hidden="1" customHeight="1" x14ac:dyDescent="0.2"/>
    <row r="61095" ht="12.75" hidden="1" customHeight="1" x14ac:dyDescent="0.2"/>
    <row r="61096" ht="12.75" hidden="1" customHeight="1" x14ac:dyDescent="0.2"/>
    <row r="61097" ht="12.75" hidden="1" customHeight="1" x14ac:dyDescent="0.2"/>
    <row r="61098" ht="12.75" hidden="1" customHeight="1" x14ac:dyDescent="0.2"/>
    <row r="61099" ht="12.75" hidden="1" customHeight="1" x14ac:dyDescent="0.2"/>
    <row r="61100" ht="12.75" hidden="1" customHeight="1" x14ac:dyDescent="0.2"/>
    <row r="61101" ht="12.75" hidden="1" customHeight="1" x14ac:dyDescent="0.2"/>
    <row r="61102" ht="12.75" hidden="1" customHeight="1" x14ac:dyDescent="0.2"/>
    <row r="61103" ht="12.75" hidden="1" customHeight="1" x14ac:dyDescent="0.2"/>
    <row r="61104" ht="12.75" hidden="1" customHeight="1" x14ac:dyDescent="0.2"/>
    <row r="61105" ht="12.75" hidden="1" customHeight="1" x14ac:dyDescent="0.2"/>
    <row r="61106" ht="12.75" hidden="1" customHeight="1" x14ac:dyDescent="0.2"/>
    <row r="61107" ht="12.75" hidden="1" customHeight="1" x14ac:dyDescent="0.2"/>
    <row r="61108" ht="12.75" hidden="1" customHeight="1" x14ac:dyDescent="0.2"/>
    <row r="61109" ht="12.75" hidden="1" customHeight="1" x14ac:dyDescent="0.2"/>
    <row r="61110" ht="12.75" hidden="1" customHeight="1" x14ac:dyDescent="0.2"/>
    <row r="61111" ht="12.75" hidden="1" customHeight="1" x14ac:dyDescent="0.2"/>
    <row r="61112" ht="12.75" hidden="1" customHeight="1" x14ac:dyDescent="0.2"/>
    <row r="61113" ht="12.75" hidden="1" customHeight="1" x14ac:dyDescent="0.2"/>
    <row r="61114" ht="12.75" hidden="1" customHeight="1" x14ac:dyDescent="0.2"/>
    <row r="61115" ht="12.75" hidden="1" customHeight="1" x14ac:dyDescent="0.2"/>
    <row r="61116" ht="12.75" hidden="1" customHeight="1" x14ac:dyDescent="0.2"/>
    <row r="61117" ht="12.75" hidden="1" customHeight="1" x14ac:dyDescent="0.2"/>
    <row r="61118" ht="12.75" hidden="1" customHeight="1" x14ac:dyDescent="0.2"/>
    <row r="61119" ht="12.75" hidden="1" customHeight="1" x14ac:dyDescent="0.2"/>
    <row r="61120" ht="12.75" hidden="1" customHeight="1" x14ac:dyDescent="0.2"/>
    <row r="61121" ht="12.75" hidden="1" customHeight="1" x14ac:dyDescent="0.2"/>
    <row r="61122" ht="12.75" hidden="1" customHeight="1" x14ac:dyDescent="0.2"/>
    <row r="61123" ht="12.75" hidden="1" customHeight="1" x14ac:dyDescent="0.2"/>
    <row r="61124" ht="12.75" hidden="1" customHeight="1" x14ac:dyDescent="0.2"/>
    <row r="61125" ht="12.75" hidden="1" customHeight="1" x14ac:dyDescent="0.2"/>
    <row r="61126" ht="12.75" hidden="1" customHeight="1" x14ac:dyDescent="0.2"/>
    <row r="61127" ht="12.75" hidden="1" customHeight="1" x14ac:dyDescent="0.2"/>
    <row r="61128" ht="12.75" hidden="1" customHeight="1" x14ac:dyDescent="0.2"/>
    <row r="61129" ht="12.75" hidden="1" customHeight="1" x14ac:dyDescent="0.2"/>
    <row r="61130" ht="12.75" hidden="1" customHeight="1" x14ac:dyDescent="0.2"/>
    <row r="61131" ht="12.75" hidden="1" customHeight="1" x14ac:dyDescent="0.2"/>
    <row r="61132" ht="12.75" hidden="1" customHeight="1" x14ac:dyDescent="0.2"/>
    <row r="61133" ht="12.75" hidden="1" customHeight="1" x14ac:dyDescent="0.2"/>
    <row r="61134" ht="12.75" hidden="1" customHeight="1" x14ac:dyDescent="0.2"/>
    <row r="61135" ht="12.75" hidden="1" customHeight="1" x14ac:dyDescent="0.2"/>
    <row r="61136" ht="12.75" hidden="1" customHeight="1" x14ac:dyDescent="0.2"/>
    <row r="61137" ht="12.75" hidden="1" customHeight="1" x14ac:dyDescent="0.2"/>
    <row r="61138" ht="12.75" hidden="1" customHeight="1" x14ac:dyDescent="0.2"/>
    <row r="61139" ht="12.75" hidden="1" customHeight="1" x14ac:dyDescent="0.2"/>
    <row r="61140" ht="12.75" hidden="1" customHeight="1" x14ac:dyDescent="0.2"/>
    <row r="61141" ht="12.75" hidden="1" customHeight="1" x14ac:dyDescent="0.2"/>
    <row r="61142" ht="12.75" hidden="1" customHeight="1" x14ac:dyDescent="0.2"/>
    <row r="61143" ht="12.75" hidden="1" customHeight="1" x14ac:dyDescent="0.2"/>
    <row r="61144" ht="12.75" hidden="1" customHeight="1" x14ac:dyDescent="0.2"/>
    <row r="61145" ht="12.75" hidden="1" customHeight="1" x14ac:dyDescent="0.2"/>
    <row r="61146" ht="12.75" hidden="1" customHeight="1" x14ac:dyDescent="0.2"/>
    <row r="61147" ht="12.75" hidden="1" customHeight="1" x14ac:dyDescent="0.2"/>
    <row r="61148" ht="12.75" hidden="1" customHeight="1" x14ac:dyDescent="0.2"/>
    <row r="61149" ht="12.75" hidden="1" customHeight="1" x14ac:dyDescent="0.2"/>
    <row r="61150" ht="12.75" hidden="1" customHeight="1" x14ac:dyDescent="0.2"/>
    <row r="61151" ht="12.75" hidden="1" customHeight="1" x14ac:dyDescent="0.2"/>
    <row r="61152" ht="12.75" hidden="1" customHeight="1" x14ac:dyDescent="0.2"/>
    <row r="61153" ht="12.75" hidden="1" customHeight="1" x14ac:dyDescent="0.2"/>
    <row r="61154" ht="12.75" hidden="1" customHeight="1" x14ac:dyDescent="0.2"/>
    <row r="61155" ht="12.75" hidden="1" customHeight="1" x14ac:dyDescent="0.2"/>
    <row r="61156" ht="12.75" hidden="1" customHeight="1" x14ac:dyDescent="0.2"/>
    <row r="61157" ht="12.75" hidden="1" customHeight="1" x14ac:dyDescent="0.2"/>
    <row r="61158" ht="12.75" hidden="1" customHeight="1" x14ac:dyDescent="0.2"/>
    <row r="61159" ht="12.75" hidden="1" customHeight="1" x14ac:dyDescent="0.2"/>
    <row r="61160" ht="12.75" hidden="1" customHeight="1" x14ac:dyDescent="0.2"/>
    <row r="61161" ht="12.75" hidden="1" customHeight="1" x14ac:dyDescent="0.2"/>
    <row r="61162" ht="12.75" hidden="1" customHeight="1" x14ac:dyDescent="0.2"/>
    <row r="61163" ht="12.75" hidden="1" customHeight="1" x14ac:dyDescent="0.2"/>
    <row r="61164" ht="12.75" hidden="1" customHeight="1" x14ac:dyDescent="0.2"/>
    <row r="61165" ht="12.75" hidden="1" customHeight="1" x14ac:dyDescent="0.2"/>
    <row r="61166" ht="12.75" hidden="1" customHeight="1" x14ac:dyDescent="0.2"/>
    <row r="61167" ht="12.75" hidden="1" customHeight="1" x14ac:dyDescent="0.2"/>
    <row r="61168" ht="12.75" hidden="1" customHeight="1" x14ac:dyDescent="0.2"/>
    <row r="61169" ht="12.75" hidden="1" customHeight="1" x14ac:dyDescent="0.2"/>
    <row r="61170" ht="12.75" hidden="1" customHeight="1" x14ac:dyDescent="0.2"/>
    <row r="61171" ht="12.75" hidden="1" customHeight="1" x14ac:dyDescent="0.2"/>
    <row r="61172" ht="12.75" hidden="1" customHeight="1" x14ac:dyDescent="0.2"/>
    <row r="61173" ht="12.75" hidden="1" customHeight="1" x14ac:dyDescent="0.2"/>
    <row r="61174" ht="12.75" hidden="1" customHeight="1" x14ac:dyDescent="0.2"/>
    <row r="61175" ht="12.75" hidden="1" customHeight="1" x14ac:dyDescent="0.2"/>
    <row r="61176" ht="12.75" hidden="1" customHeight="1" x14ac:dyDescent="0.2"/>
    <row r="61177" ht="12.75" hidden="1" customHeight="1" x14ac:dyDescent="0.2"/>
    <row r="61178" ht="12.75" hidden="1" customHeight="1" x14ac:dyDescent="0.2"/>
    <row r="61179" ht="12.75" hidden="1" customHeight="1" x14ac:dyDescent="0.2"/>
    <row r="61180" ht="12.75" hidden="1" customHeight="1" x14ac:dyDescent="0.2"/>
    <row r="61181" ht="12.75" hidden="1" customHeight="1" x14ac:dyDescent="0.2"/>
    <row r="61182" ht="12.75" hidden="1" customHeight="1" x14ac:dyDescent="0.2"/>
    <row r="61183" ht="12.75" hidden="1" customHeight="1" x14ac:dyDescent="0.2"/>
    <row r="61184" ht="12.75" hidden="1" customHeight="1" x14ac:dyDescent="0.2"/>
    <row r="61185" ht="12.75" hidden="1" customHeight="1" x14ac:dyDescent="0.2"/>
    <row r="61186" ht="12.75" hidden="1" customHeight="1" x14ac:dyDescent="0.2"/>
    <row r="61187" ht="12.75" hidden="1" customHeight="1" x14ac:dyDescent="0.2"/>
    <row r="61188" ht="12.75" hidden="1" customHeight="1" x14ac:dyDescent="0.2"/>
    <row r="61189" ht="12.75" hidden="1" customHeight="1" x14ac:dyDescent="0.2"/>
    <row r="61190" ht="12.75" hidden="1" customHeight="1" x14ac:dyDescent="0.2"/>
    <row r="61191" ht="12.75" hidden="1" customHeight="1" x14ac:dyDescent="0.2"/>
    <row r="61192" ht="12.75" hidden="1" customHeight="1" x14ac:dyDescent="0.2"/>
    <row r="61193" ht="12.75" hidden="1" customHeight="1" x14ac:dyDescent="0.2"/>
    <row r="61194" ht="12.75" hidden="1" customHeight="1" x14ac:dyDescent="0.2"/>
    <row r="61195" ht="12.75" hidden="1" customHeight="1" x14ac:dyDescent="0.2"/>
    <row r="61196" ht="12.75" hidden="1" customHeight="1" x14ac:dyDescent="0.2"/>
    <row r="61197" ht="12.75" hidden="1" customHeight="1" x14ac:dyDescent="0.2"/>
    <row r="61198" ht="12.75" hidden="1" customHeight="1" x14ac:dyDescent="0.2"/>
    <row r="61199" ht="12.75" hidden="1" customHeight="1" x14ac:dyDescent="0.2"/>
    <row r="61200" ht="12.75" hidden="1" customHeight="1" x14ac:dyDescent="0.2"/>
    <row r="61201" ht="12.75" hidden="1" customHeight="1" x14ac:dyDescent="0.2"/>
    <row r="61202" ht="12.75" hidden="1" customHeight="1" x14ac:dyDescent="0.2"/>
    <row r="61203" ht="12.75" hidden="1" customHeight="1" x14ac:dyDescent="0.2"/>
    <row r="61204" ht="12.75" hidden="1" customHeight="1" x14ac:dyDescent="0.2"/>
    <row r="61205" ht="12.75" hidden="1" customHeight="1" x14ac:dyDescent="0.2"/>
    <row r="61206" ht="12.75" hidden="1" customHeight="1" x14ac:dyDescent="0.2"/>
    <row r="61207" ht="12.75" hidden="1" customHeight="1" x14ac:dyDescent="0.2"/>
    <row r="61208" ht="12.75" hidden="1" customHeight="1" x14ac:dyDescent="0.2"/>
    <row r="61209" ht="12.75" hidden="1" customHeight="1" x14ac:dyDescent="0.2"/>
    <row r="61210" ht="12.75" hidden="1" customHeight="1" x14ac:dyDescent="0.2"/>
    <row r="61211" ht="12.75" hidden="1" customHeight="1" x14ac:dyDescent="0.2"/>
    <row r="61212" ht="12.75" hidden="1" customHeight="1" x14ac:dyDescent="0.2"/>
    <row r="61213" ht="12.75" hidden="1" customHeight="1" x14ac:dyDescent="0.2"/>
    <row r="61214" ht="12.75" hidden="1" customHeight="1" x14ac:dyDescent="0.2"/>
    <row r="61215" ht="12.75" hidden="1" customHeight="1" x14ac:dyDescent="0.2"/>
    <row r="61216" ht="12.75" hidden="1" customHeight="1" x14ac:dyDescent="0.2"/>
    <row r="61217" ht="12.75" hidden="1" customHeight="1" x14ac:dyDescent="0.2"/>
    <row r="61218" ht="12.75" hidden="1" customHeight="1" x14ac:dyDescent="0.2"/>
    <row r="61219" ht="12.75" hidden="1" customHeight="1" x14ac:dyDescent="0.2"/>
    <row r="61220" ht="12.75" hidden="1" customHeight="1" x14ac:dyDescent="0.2"/>
    <row r="61221" ht="12.75" hidden="1" customHeight="1" x14ac:dyDescent="0.2"/>
    <row r="61222" ht="12.75" hidden="1" customHeight="1" x14ac:dyDescent="0.2"/>
    <row r="61223" ht="12.75" hidden="1" customHeight="1" x14ac:dyDescent="0.2"/>
    <row r="61224" ht="12.75" hidden="1" customHeight="1" x14ac:dyDescent="0.2"/>
    <row r="61225" ht="12.75" hidden="1" customHeight="1" x14ac:dyDescent="0.2"/>
    <row r="61226" ht="12.75" hidden="1" customHeight="1" x14ac:dyDescent="0.2"/>
    <row r="61227" ht="12.75" hidden="1" customHeight="1" x14ac:dyDescent="0.2"/>
    <row r="61228" ht="12.75" hidden="1" customHeight="1" x14ac:dyDescent="0.2"/>
    <row r="61229" ht="12.75" hidden="1" customHeight="1" x14ac:dyDescent="0.2"/>
    <row r="61230" ht="12.75" hidden="1" customHeight="1" x14ac:dyDescent="0.2"/>
    <row r="61231" ht="12.75" hidden="1" customHeight="1" x14ac:dyDescent="0.2"/>
    <row r="61232" ht="12.75" hidden="1" customHeight="1" x14ac:dyDescent="0.2"/>
    <row r="61233" ht="12.75" hidden="1" customHeight="1" x14ac:dyDescent="0.2"/>
    <row r="61234" ht="12.75" hidden="1" customHeight="1" x14ac:dyDescent="0.2"/>
    <row r="61235" ht="12.75" hidden="1" customHeight="1" x14ac:dyDescent="0.2"/>
    <row r="61236" ht="12.75" hidden="1" customHeight="1" x14ac:dyDescent="0.2"/>
    <row r="61237" ht="12.75" hidden="1" customHeight="1" x14ac:dyDescent="0.2"/>
    <row r="61238" ht="12.75" hidden="1" customHeight="1" x14ac:dyDescent="0.2"/>
    <row r="61239" ht="12.75" hidden="1" customHeight="1" x14ac:dyDescent="0.2"/>
    <row r="61240" ht="12.75" hidden="1" customHeight="1" x14ac:dyDescent="0.2"/>
    <row r="61241" ht="12.75" hidden="1" customHeight="1" x14ac:dyDescent="0.2"/>
    <row r="61242" ht="12.75" hidden="1" customHeight="1" x14ac:dyDescent="0.2"/>
    <row r="61243" ht="12.75" hidden="1" customHeight="1" x14ac:dyDescent="0.2"/>
    <row r="61244" ht="12.75" hidden="1" customHeight="1" x14ac:dyDescent="0.2"/>
    <row r="61245" ht="12.75" hidden="1" customHeight="1" x14ac:dyDescent="0.2"/>
    <row r="61246" ht="12.75" hidden="1" customHeight="1" x14ac:dyDescent="0.2"/>
    <row r="61247" ht="12.75" hidden="1" customHeight="1" x14ac:dyDescent="0.2"/>
    <row r="61248" ht="12.75" hidden="1" customHeight="1" x14ac:dyDescent="0.2"/>
    <row r="61249" ht="12.75" hidden="1" customHeight="1" x14ac:dyDescent="0.2"/>
    <row r="61250" ht="12.75" hidden="1" customHeight="1" x14ac:dyDescent="0.2"/>
    <row r="61251" ht="12.75" hidden="1" customHeight="1" x14ac:dyDescent="0.2"/>
    <row r="61252" ht="12.75" hidden="1" customHeight="1" x14ac:dyDescent="0.2"/>
    <row r="61253" ht="12.75" hidden="1" customHeight="1" x14ac:dyDescent="0.2"/>
    <row r="61254" ht="12.75" hidden="1" customHeight="1" x14ac:dyDescent="0.2"/>
    <row r="61255" ht="12.75" hidden="1" customHeight="1" x14ac:dyDescent="0.2"/>
    <row r="61256" ht="12.75" hidden="1" customHeight="1" x14ac:dyDescent="0.2"/>
    <row r="61257" ht="12.75" hidden="1" customHeight="1" x14ac:dyDescent="0.2"/>
    <row r="61258" ht="12.75" hidden="1" customHeight="1" x14ac:dyDescent="0.2"/>
    <row r="61259" ht="12.75" hidden="1" customHeight="1" x14ac:dyDescent="0.2"/>
    <row r="61260" ht="12.75" hidden="1" customHeight="1" x14ac:dyDescent="0.2"/>
    <row r="61261" ht="12.75" hidden="1" customHeight="1" x14ac:dyDescent="0.2"/>
    <row r="61262" ht="12.75" hidden="1" customHeight="1" x14ac:dyDescent="0.2"/>
    <row r="61263" ht="12.75" hidden="1" customHeight="1" x14ac:dyDescent="0.2"/>
    <row r="61264" ht="12.75" hidden="1" customHeight="1" x14ac:dyDescent="0.2"/>
    <row r="61265" ht="12.75" hidden="1" customHeight="1" x14ac:dyDescent="0.2"/>
    <row r="61266" ht="12.75" hidden="1" customHeight="1" x14ac:dyDescent="0.2"/>
    <row r="61267" ht="12.75" hidden="1" customHeight="1" x14ac:dyDescent="0.2"/>
    <row r="61268" ht="12.75" hidden="1" customHeight="1" x14ac:dyDescent="0.2"/>
    <row r="61269" ht="12.75" hidden="1" customHeight="1" x14ac:dyDescent="0.2"/>
    <row r="61270" ht="12.75" hidden="1" customHeight="1" x14ac:dyDescent="0.2"/>
    <row r="61271" ht="12.75" hidden="1" customHeight="1" x14ac:dyDescent="0.2"/>
    <row r="61272" ht="12.75" hidden="1" customHeight="1" x14ac:dyDescent="0.2"/>
    <row r="61273" ht="12.75" hidden="1" customHeight="1" x14ac:dyDescent="0.2"/>
    <row r="61274" ht="12.75" hidden="1" customHeight="1" x14ac:dyDescent="0.2"/>
    <row r="61275" ht="12.75" hidden="1" customHeight="1" x14ac:dyDescent="0.2"/>
    <row r="61276" ht="12.75" hidden="1" customHeight="1" x14ac:dyDescent="0.2"/>
    <row r="61277" ht="12.75" hidden="1" customHeight="1" x14ac:dyDescent="0.2"/>
    <row r="61278" ht="12.75" hidden="1" customHeight="1" x14ac:dyDescent="0.2"/>
    <row r="61279" ht="12.75" hidden="1" customHeight="1" x14ac:dyDescent="0.2"/>
    <row r="61280" ht="12.75" hidden="1" customHeight="1" x14ac:dyDescent="0.2"/>
    <row r="61281" ht="12.75" hidden="1" customHeight="1" x14ac:dyDescent="0.2"/>
    <row r="61282" ht="12.75" hidden="1" customHeight="1" x14ac:dyDescent="0.2"/>
    <row r="61283" ht="12.75" hidden="1" customHeight="1" x14ac:dyDescent="0.2"/>
    <row r="61284" ht="12.75" hidden="1" customHeight="1" x14ac:dyDescent="0.2"/>
    <row r="61285" ht="12.75" hidden="1" customHeight="1" x14ac:dyDescent="0.2"/>
    <row r="61286" ht="12.75" hidden="1" customHeight="1" x14ac:dyDescent="0.2"/>
    <row r="61287" ht="12.75" hidden="1" customHeight="1" x14ac:dyDescent="0.2"/>
    <row r="61288" ht="12.75" hidden="1" customHeight="1" x14ac:dyDescent="0.2"/>
    <row r="61289" ht="12.75" hidden="1" customHeight="1" x14ac:dyDescent="0.2"/>
    <row r="61290" ht="12.75" hidden="1" customHeight="1" x14ac:dyDescent="0.2"/>
    <row r="61291" ht="12.75" hidden="1" customHeight="1" x14ac:dyDescent="0.2"/>
    <row r="61292" ht="12.75" hidden="1" customHeight="1" x14ac:dyDescent="0.2"/>
    <row r="61293" ht="12.75" hidden="1" customHeight="1" x14ac:dyDescent="0.2"/>
    <row r="61294" ht="12.75" hidden="1" customHeight="1" x14ac:dyDescent="0.2"/>
    <row r="61295" ht="12.75" hidden="1" customHeight="1" x14ac:dyDescent="0.2"/>
    <row r="61296" ht="12.75" hidden="1" customHeight="1" x14ac:dyDescent="0.2"/>
    <row r="61297" ht="12.75" hidden="1" customHeight="1" x14ac:dyDescent="0.2"/>
    <row r="61298" ht="12.75" hidden="1" customHeight="1" x14ac:dyDescent="0.2"/>
    <row r="61299" ht="12.75" hidden="1" customHeight="1" x14ac:dyDescent="0.2"/>
    <row r="61300" ht="12.75" hidden="1" customHeight="1" x14ac:dyDescent="0.2"/>
    <row r="61301" ht="12.75" hidden="1" customHeight="1" x14ac:dyDescent="0.2"/>
    <row r="61302" ht="12.75" hidden="1" customHeight="1" x14ac:dyDescent="0.2"/>
    <row r="61303" ht="12.75" hidden="1" customHeight="1" x14ac:dyDescent="0.2"/>
    <row r="61304" ht="12.75" hidden="1" customHeight="1" x14ac:dyDescent="0.2"/>
    <row r="61305" ht="12.75" hidden="1" customHeight="1" x14ac:dyDescent="0.2"/>
    <row r="61306" ht="12.75" hidden="1" customHeight="1" x14ac:dyDescent="0.2"/>
    <row r="61307" ht="12.75" hidden="1" customHeight="1" x14ac:dyDescent="0.2"/>
    <row r="61308" ht="12.75" hidden="1" customHeight="1" x14ac:dyDescent="0.2"/>
    <row r="61309" ht="12.75" hidden="1" customHeight="1" x14ac:dyDescent="0.2"/>
    <row r="61310" ht="12.75" hidden="1" customHeight="1" x14ac:dyDescent="0.2"/>
    <row r="61311" ht="12.75" hidden="1" customHeight="1" x14ac:dyDescent="0.2"/>
    <row r="61312" ht="12.75" hidden="1" customHeight="1" x14ac:dyDescent="0.2"/>
    <row r="61313" ht="12.75" hidden="1" customHeight="1" x14ac:dyDescent="0.2"/>
    <row r="61314" ht="12.75" hidden="1" customHeight="1" x14ac:dyDescent="0.2"/>
    <row r="61315" ht="12.75" hidden="1" customHeight="1" x14ac:dyDescent="0.2"/>
    <row r="61316" ht="12.75" hidden="1" customHeight="1" x14ac:dyDescent="0.2"/>
    <row r="61317" ht="12.75" hidden="1" customHeight="1" x14ac:dyDescent="0.2"/>
    <row r="61318" ht="12.75" hidden="1" customHeight="1" x14ac:dyDescent="0.2"/>
    <row r="61319" ht="12.75" hidden="1" customHeight="1" x14ac:dyDescent="0.2"/>
    <row r="61320" ht="12.75" hidden="1" customHeight="1" x14ac:dyDescent="0.2"/>
    <row r="61321" ht="12.75" hidden="1" customHeight="1" x14ac:dyDescent="0.2"/>
    <row r="61322" ht="12.75" hidden="1" customHeight="1" x14ac:dyDescent="0.2"/>
    <row r="61323" ht="12.75" hidden="1" customHeight="1" x14ac:dyDescent="0.2"/>
    <row r="61324" ht="12.75" hidden="1" customHeight="1" x14ac:dyDescent="0.2"/>
    <row r="61325" ht="12.75" hidden="1" customHeight="1" x14ac:dyDescent="0.2"/>
    <row r="61326" ht="12.75" hidden="1" customHeight="1" x14ac:dyDescent="0.2"/>
    <row r="61327" ht="12.75" hidden="1" customHeight="1" x14ac:dyDescent="0.2"/>
    <row r="61328" ht="12.75" hidden="1" customHeight="1" x14ac:dyDescent="0.2"/>
    <row r="61329" ht="12.75" hidden="1" customHeight="1" x14ac:dyDescent="0.2"/>
    <row r="61330" ht="12.75" hidden="1" customHeight="1" x14ac:dyDescent="0.2"/>
    <row r="61331" ht="12.75" hidden="1" customHeight="1" x14ac:dyDescent="0.2"/>
    <row r="61332" ht="12.75" hidden="1" customHeight="1" x14ac:dyDescent="0.2"/>
    <row r="61333" ht="12.75" hidden="1" customHeight="1" x14ac:dyDescent="0.2"/>
    <row r="61334" ht="12.75" hidden="1" customHeight="1" x14ac:dyDescent="0.2"/>
    <row r="61335" ht="12.75" hidden="1" customHeight="1" x14ac:dyDescent="0.2"/>
    <row r="61336" ht="12.75" hidden="1" customHeight="1" x14ac:dyDescent="0.2"/>
    <row r="61337" ht="12.75" hidden="1" customHeight="1" x14ac:dyDescent="0.2"/>
    <row r="61338" ht="12.75" hidden="1" customHeight="1" x14ac:dyDescent="0.2"/>
    <row r="61339" ht="12.75" hidden="1" customHeight="1" x14ac:dyDescent="0.2"/>
    <row r="61340" ht="12.75" hidden="1" customHeight="1" x14ac:dyDescent="0.2"/>
    <row r="61341" ht="12.75" hidden="1" customHeight="1" x14ac:dyDescent="0.2"/>
    <row r="61342" ht="12.75" hidden="1" customHeight="1" x14ac:dyDescent="0.2"/>
    <row r="61343" ht="12.75" hidden="1" customHeight="1" x14ac:dyDescent="0.2"/>
    <row r="61344" ht="12.75" hidden="1" customHeight="1" x14ac:dyDescent="0.2"/>
    <row r="61345" ht="12.75" hidden="1" customHeight="1" x14ac:dyDescent="0.2"/>
    <row r="61346" ht="12.75" hidden="1" customHeight="1" x14ac:dyDescent="0.2"/>
    <row r="61347" ht="12.75" hidden="1" customHeight="1" x14ac:dyDescent="0.2"/>
    <row r="61348" ht="12.75" hidden="1" customHeight="1" x14ac:dyDescent="0.2"/>
    <row r="61349" ht="12.75" hidden="1" customHeight="1" x14ac:dyDescent="0.2"/>
    <row r="61350" ht="12.75" hidden="1" customHeight="1" x14ac:dyDescent="0.2"/>
    <row r="61351" ht="12.75" hidden="1" customHeight="1" x14ac:dyDescent="0.2"/>
    <row r="61352" ht="12.75" hidden="1" customHeight="1" x14ac:dyDescent="0.2"/>
    <row r="61353" ht="12.75" hidden="1" customHeight="1" x14ac:dyDescent="0.2"/>
    <row r="61354" ht="12.75" hidden="1" customHeight="1" x14ac:dyDescent="0.2"/>
    <row r="61355" ht="12.75" hidden="1" customHeight="1" x14ac:dyDescent="0.2"/>
    <row r="61356" ht="12.75" hidden="1" customHeight="1" x14ac:dyDescent="0.2"/>
    <row r="61357" ht="12.75" hidden="1" customHeight="1" x14ac:dyDescent="0.2"/>
    <row r="61358" ht="12.75" hidden="1" customHeight="1" x14ac:dyDescent="0.2"/>
    <row r="61359" ht="12.75" hidden="1" customHeight="1" x14ac:dyDescent="0.2"/>
    <row r="61360" ht="12.75" hidden="1" customHeight="1" x14ac:dyDescent="0.2"/>
    <row r="61361" ht="12.75" hidden="1" customHeight="1" x14ac:dyDescent="0.2"/>
    <row r="61362" ht="12.75" hidden="1" customHeight="1" x14ac:dyDescent="0.2"/>
    <row r="61363" ht="12.75" hidden="1" customHeight="1" x14ac:dyDescent="0.2"/>
    <row r="61364" ht="12.75" hidden="1" customHeight="1" x14ac:dyDescent="0.2"/>
    <row r="61365" ht="12.75" hidden="1" customHeight="1" x14ac:dyDescent="0.2"/>
    <row r="61366" ht="12.75" hidden="1" customHeight="1" x14ac:dyDescent="0.2"/>
    <row r="61367" ht="12.75" hidden="1" customHeight="1" x14ac:dyDescent="0.2"/>
    <row r="61368" ht="12.75" hidden="1" customHeight="1" x14ac:dyDescent="0.2"/>
    <row r="61369" ht="12.75" hidden="1" customHeight="1" x14ac:dyDescent="0.2"/>
    <row r="61370" ht="12.75" hidden="1" customHeight="1" x14ac:dyDescent="0.2"/>
    <row r="61371" ht="12.75" hidden="1" customHeight="1" x14ac:dyDescent="0.2"/>
    <row r="61372" ht="12.75" hidden="1" customHeight="1" x14ac:dyDescent="0.2"/>
    <row r="61373" ht="12.75" hidden="1" customHeight="1" x14ac:dyDescent="0.2"/>
    <row r="61374" ht="12.75" hidden="1" customHeight="1" x14ac:dyDescent="0.2"/>
    <row r="61375" ht="12.75" hidden="1" customHeight="1" x14ac:dyDescent="0.2"/>
    <row r="61376" ht="12.75" hidden="1" customHeight="1" x14ac:dyDescent="0.2"/>
    <row r="61377" ht="12.75" hidden="1" customHeight="1" x14ac:dyDescent="0.2"/>
    <row r="61378" ht="12.75" hidden="1" customHeight="1" x14ac:dyDescent="0.2"/>
    <row r="61379" ht="12.75" hidden="1" customHeight="1" x14ac:dyDescent="0.2"/>
    <row r="61380" ht="12.75" hidden="1" customHeight="1" x14ac:dyDescent="0.2"/>
    <row r="61381" ht="12.75" hidden="1" customHeight="1" x14ac:dyDescent="0.2"/>
    <row r="61382" ht="12.75" hidden="1" customHeight="1" x14ac:dyDescent="0.2"/>
    <row r="61383" ht="12.75" hidden="1" customHeight="1" x14ac:dyDescent="0.2"/>
    <row r="61384" ht="12.75" hidden="1" customHeight="1" x14ac:dyDescent="0.2"/>
    <row r="61385" ht="12.75" hidden="1" customHeight="1" x14ac:dyDescent="0.2"/>
    <row r="61386" ht="12.75" hidden="1" customHeight="1" x14ac:dyDescent="0.2"/>
    <row r="61387" ht="12.75" hidden="1" customHeight="1" x14ac:dyDescent="0.2"/>
    <row r="61388" ht="12.75" hidden="1" customHeight="1" x14ac:dyDescent="0.2"/>
    <row r="61389" ht="12.75" hidden="1" customHeight="1" x14ac:dyDescent="0.2"/>
    <row r="61390" ht="12.75" hidden="1" customHeight="1" x14ac:dyDescent="0.2"/>
    <row r="61391" ht="12.75" hidden="1" customHeight="1" x14ac:dyDescent="0.2"/>
    <row r="61392" ht="12.75" hidden="1" customHeight="1" x14ac:dyDescent="0.2"/>
    <row r="61393" ht="12.75" hidden="1" customHeight="1" x14ac:dyDescent="0.2"/>
    <row r="61394" ht="12.75" hidden="1" customHeight="1" x14ac:dyDescent="0.2"/>
    <row r="61395" ht="12.75" hidden="1" customHeight="1" x14ac:dyDescent="0.2"/>
    <row r="61396" ht="12.75" hidden="1" customHeight="1" x14ac:dyDescent="0.2"/>
    <row r="61397" ht="12.75" hidden="1" customHeight="1" x14ac:dyDescent="0.2"/>
    <row r="61398" ht="12.75" hidden="1" customHeight="1" x14ac:dyDescent="0.2"/>
    <row r="61399" ht="12.75" hidden="1" customHeight="1" x14ac:dyDescent="0.2"/>
    <row r="61400" ht="12.75" hidden="1" customHeight="1" x14ac:dyDescent="0.2"/>
    <row r="61401" ht="12.75" hidden="1" customHeight="1" x14ac:dyDescent="0.2"/>
    <row r="61402" ht="12.75" hidden="1" customHeight="1" x14ac:dyDescent="0.2"/>
    <row r="61403" ht="12.75" hidden="1" customHeight="1" x14ac:dyDescent="0.2"/>
    <row r="61404" ht="12.75" hidden="1" customHeight="1" x14ac:dyDescent="0.2"/>
    <row r="61405" ht="12.75" hidden="1" customHeight="1" x14ac:dyDescent="0.2"/>
    <row r="61406" ht="12.75" hidden="1" customHeight="1" x14ac:dyDescent="0.2"/>
    <row r="61407" ht="12.75" hidden="1" customHeight="1" x14ac:dyDescent="0.2"/>
    <row r="61408" ht="12.75" hidden="1" customHeight="1" x14ac:dyDescent="0.2"/>
    <row r="61409" ht="12.75" hidden="1" customHeight="1" x14ac:dyDescent="0.2"/>
    <row r="61410" ht="12.75" hidden="1" customHeight="1" x14ac:dyDescent="0.2"/>
    <row r="61411" ht="12.75" hidden="1" customHeight="1" x14ac:dyDescent="0.2"/>
    <row r="61412" ht="12.75" hidden="1" customHeight="1" x14ac:dyDescent="0.2"/>
    <row r="61413" ht="12.75" hidden="1" customHeight="1" x14ac:dyDescent="0.2"/>
    <row r="61414" ht="12.75" hidden="1" customHeight="1" x14ac:dyDescent="0.2"/>
    <row r="61415" ht="12.75" hidden="1" customHeight="1" x14ac:dyDescent="0.2"/>
    <row r="61416" ht="12.75" hidden="1" customHeight="1" x14ac:dyDescent="0.2"/>
    <row r="61417" ht="12.75" hidden="1" customHeight="1" x14ac:dyDescent="0.2"/>
    <row r="61418" ht="12.75" hidden="1" customHeight="1" x14ac:dyDescent="0.2"/>
    <row r="61419" ht="12.75" hidden="1" customHeight="1" x14ac:dyDescent="0.2"/>
    <row r="61420" ht="12.75" hidden="1" customHeight="1" x14ac:dyDescent="0.2"/>
    <row r="61421" ht="12.75" hidden="1" customHeight="1" x14ac:dyDescent="0.2"/>
    <row r="61422" ht="12.75" hidden="1" customHeight="1" x14ac:dyDescent="0.2"/>
    <row r="61423" ht="12.75" hidden="1" customHeight="1" x14ac:dyDescent="0.2"/>
    <row r="61424" ht="12.75" hidden="1" customHeight="1" x14ac:dyDescent="0.2"/>
    <row r="61425" ht="12.75" hidden="1" customHeight="1" x14ac:dyDescent="0.2"/>
    <row r="61426" ht="12.75" hidden="1" customHeight="1" x14ac:dyDescent="0.2"/>
    <row r="61427" ht="12.75" hidden="1" customHeight="1" x14ac:dyDescent="0.2"/>
    <row r="61428" ht="12.75" hidden="1" customHeight="1" x14ac:dyDescent="0.2"/>
    <row r="61429" ht="12.75" hidden="1" customHeight="1" x14ac:dyDescent="0.2"/>
    <row r="61430" ht="12.75" hidden="1" customHeight="1" x14ac:dyDescent="0.2"/>
    <row r="61431" ht="12.75" hidden="1" customHeight="1" x14ac:dyDescent="0.2"/>
    <row r="61432" ht="12.75" hidden="1" customHeight="1" x14ac:dyDescent="0.2"/>
    <row r="61433" ht="12.75" hidden="1" customHeight="1" x14ac:dyDescent="0.2"/>
    <row r="61434" ht="12.75" hidden="1" customHeight="1" x14ac:dyDescent="0.2"/>
    <row r="61435" ht="12.75" hidden="1" customHeight="1" x14ac:dyDescent="0.2"/>
    <row r="61436" ht="12.75" hidden="1" customHeight="1" x14ac:dyDescent="0.2"/>
    <row r="61437" ht="12.75" hidden="1" customHeight="1" x14ac:dyDescent="0.2"/>
    <row r="61438" ht="12.75" hidden="1" customHeight="1" x14ac:dyDescent="0.2"/>
    <row r="61439" ht="12.75" hidden="1" customHeight="1" x14ac:dyDescent="0.2"/>
    <row r="61440" ht="12.75" hidden="1" customHeight="1" x14ac:dyDescent="0.2"/>
    <row r="61441" ht="12.75" hidden="1" customHeight="1" x14ac:dyDescent="0.2"/>
    <row r="61442" ht="12.75" hidden="1" customHeight="1" x14ac:dyDescent="0.2"/>
    <row r="61443" ht="12.75" hidden="1" customHeight="1" x14ac:dyDescent="0.2"/>
    <row r="61444" ht="12.75" hidden="1" customHeight="1" x14ac:dyDescent="0.2"/>
    <row r="61445" ht="12.75" hidden="1" customHeight="1" x14ac:dyDescent="0.2"/>
    <row r="61446" ht="12.75" hidden="1" customHeight="1" x14ac:dyDescent="0.2"/>
    <row r="61447" ht="12.75" hidden="1" customHeight="1" x14ac:dyDescent="0.2"/>
    <row r="61448" ht="12.75" hidden="1" customHeight="1" x14ac:dyDescent="0.2"/>
    <row r="61449" ht="12.75" hidden="1" customHeight="1" x14ac:dyDescent="0.2"/>
    <row r="61450" ht="12.75" hidden="1" customHeight="1" x14ac:dyDescent="0.2"/>
    <row r="61451" ht="12.75" hidden="1" customHeight="1" x14ac:dyDescent="0.2"/>
    <row r="61452" ht="12.75" hidden="1" customHeight="1" x14ac:dyDescent="0.2"/>
    <row r="61453" ht="12.75" hidden="1" customHeight="1" x14ac:dyDescent="0.2"/>
    <row r="61454" ht="12.75" hidden="1" customHeight="1" x14ac:dyDescent="0.2"/>
    <row r="61455" ht="12.75" hidden="1" customHeight="1" x14ac:dyDescent="0.2"/>
    <row r="61456" ht="12.75" hidden="1" customHeight="1" x14ac:dyDescent="0.2"/>
    <row r="61457" ht="12.75" hidden="1" customHeight="1" x14ac:dyDescent="0.2"/>
    <row r="61458" ht="12.75" hidden="1" customHeight="1" x14ac:dyDescent="0.2"/>
    <row r="61459" ht="12.75" hidden="1" customHeight="1" x14ac:dyDescent="0.2"/>
    <row r="61460" ht="12.75" hidden="1" customHeight="1" x14ac:dyDescent="0.2"/>
    <row r="61461" ht="12.75" hidden="1" customHeight="1" x14ac:dyDescent="0.2"/>
    <row r="61462" ht="12.75" hidden="1" customHeight="1" x14ac:dyDescent="0.2"/>
    <row r="61463" ht="12.75" hidden="1" customHeight="1" x14ac:dyDescent="0.2"/>
    <row r="61464" ht="12.75" hidden="1" customHeight="1" x14ac:dyDescent="0.2"/>
    <row r="61465" ht="12.75" hidden="1" customHeight="1" x14ac:dyDescent="0.2"/>
    <row r="61466" ht="12.75" hidden="1" customHeight="1" x14ac:dyDescent="0.2"/>
    <row r="61467" ht="12.75" hidden="1" customHeight="1" x14ac:dyDescent="0.2"/>
    <row r="61468" ht="12.75" hidden="1" customHeight="1" x14ac:dyDescent="0.2"/>
    <row r="61469" ht="12.75" hidden="1" customHeight="1" x14ac:dyDescent="0.2"/>
    <row r="61470" ht="12.75" hidden="1" customHeight="1" x14ac:dyDescent="0.2"/>
    <row r="61471" ht="12.75" hidden="1" customHeight="1" x14ac:dyDescent="0.2"/>
    <row r="61472" ht="12.75" hidden="1" customHeight="1" x14ac:dyDescent="0.2"/>
    <row r="61473" ht="12.75" hidden="1" customHeight="1" x14ac:dyDescent="0.2"/>
    <row r="61474" ht="12.75" hidden="1" customHeight="1" x14ac:dyDescent="0.2"/>
    <row r="61475" ht="12.75" hidden="1" customHeight="1" x14ac:dyDescent="0.2"/>
    <row r="61476" ht="12.75" hidden="1" customHeight="1" x14ac:dyDescent="0.2"/>
    <row r="61477" ht="12.75" hidden="1" customHeight="1" x14ac:dyDescent="0.2"/>
    <row r="61478" ht="12.75" hidden="1" customHeight="1" x14ac:dyDescent="0.2"/>
    <row r="61479" ht="12.75" hidden="1" customHeight="1" x14ac:dyDescent="0.2"/>
    <row r="61480" ht="12.75" hidden="1" customHeight="1" x14ac:dyDescent="0.2"/>
    <row r="61481" ht="12.75" hidden="1" customHeight="1" x14ac:dyDescent="0.2"/>
    <row r="61482" ht="12.75" hidden="1" customHeight="1" x14ac:dyDescent="0.2"/>
    <row r="61483" ht="12.75" hidden="1" customHeight="1" x14ac:dyDescent="0.2"/>
    <row r="61484" ht="12.75" hidden="1" customHeight="1" x14ac:dyDescent="0.2"/>
    <row r="61485" ht="12.75" hidden="1" customHeight="1" x14ac:dyDescent="0.2"/>
    <row r="61486" ht="12.75" hidden="1" customHeight="1" x14ac:dyDescent="0.2"/>
    <row r="61487" ht="12.75" hidden="1" customHeight="1" x14ac:dyDescent="0.2"/>
    <row r="61488" ht="12.75" hidden="1" customHeight="1" x14ac:dyDescent="0.2"/>
    <row r="61489" ht="12.75" hidden="1" customHeight="1" x14ac:dyDescent="0.2"/>
    <row r="61490" ht="12.75" hidden="1" customHeight="1" x14ac:dyDescent="0.2"/>
    <row r="61491" ht="12.75" hidden="1" customHeight="1" x14ac:dyDescent="0.2"/>
    <row r="61492" ht="12.75" hidden="1" customHeight="1" x14ac:dyDescent="0.2"/>
    <row r="61493" ht="12.75" hidden="1" customHeight="1" x14ac:dyDescent="0.2"/>
    <row r="61494" ht="12.75" hidden="1" customHeight="1" x14ac:dyDescent="0.2"/>
    <row r="61495" ht="12.75" hidden="1" customHeight="1" x14ac:dyDescent="0.2"/>
    <row r="61496" ht="12.75" hidden="1" customHeight="1" x14ac:dyDescent="0.2"/>
    <row r="61497" ht="12.75" hidden="1" customHeight="1" x14ac:dyDescent="0.2"/>
    <row r="61498" ht="12.75" hidden="1" customHeight="1" x14ac:dyDescent="0.2"/>
    <row r="61499" ht="12.75" hidden="1" customHeight="1" x14ac:dyDescent="0.2"/>
    <row r="61500" ht="12.75" hidden="1" customHeight="1" x14ac:dyDescent="0.2"/>
    <row r="61501" ht="12.75" hidden="1" customHeight="1" x14ac:dyDescent="0.2"/>
    <row r="61502" ht="12.75" hidden="1" customHeight="1" x14ac:dyDescent="0.2"/>
    <row r="61503" ht="12.75" hidden="1" customHeight="1" x14ac:dyDescent="0.2"/>
    <row r="61504" ht="12.75" hidden="1" customHeight="1" x14ac:dyDescent="0.2"/>
    <row r="61505" ht="12.75" hidden="1" customHeight="1" x14ac:dyDescent="0.2"/>
    <row r="61506" ht="12.75" hidden="1" customHeight="1" x14ac:dyDescent="0.2"/>
    <row r="61507" ht="12.75" hidden="1" customHeight="1" x14ac:dyDescent="0.2"/>
    <row r="61508" ht="12.75" hidden="1" customHeight="1" x14ac:dyDescent="0.2"/>
    <row r="61509" ht="12.75" hidden="1" customHeight="1" x14ac:dyDescent="0.2"/>
    <row r="61510" ht="12.75" hidden="1" customHeight="1" x14ac:dyDescent="0.2"/>
    <row r="61511" ht="12.75" hidden="1" customHeight="1" x14ac:dyDescent="0.2"/>
    <row r="61512" ht="12.75" hidden="1" customHeight="1" x14ac:dyDescent="0.2"/>
    <row r="61513" ht="12.75" hidden="1" customHeight="1" x14ac:dyDescent="0.2"/>
    <row r="61514" ht="12.75" hidden="1" customHeight="1" x14ac:dyDescent="0.2"/>
    <row r="61515" ht="12.75" hidden="1" customHeight="1" x14ac:dyDescent="0.2"/>
    <row r="61516" ht="12.75" hidden="1" customHeight="1" x14ac:dyDescent="0.2"/>
    <row r="61517" ht="12.75" hidden="1" customHeight="1" x14ac:dyDescent="0.2"/>
    <row r="61518" ht="12.75" hidden="1" customHeight="1" x14ac:dyDescent="0.2"/>
    <row r="61519" ht="12.75" hidden="1" customHeight="1" x14ac:dyDescent="0.2"/>
    <row r="61520" ht="12.75" hidden="1" customHeight="1" x14ac:dyDescent="0.2"/>
    <row r="61521" ht="12.75" hidden="1" customHeight="1" x14ac:dyDescent="0.2"/>
    <row r="61522" ht="12.75" hidden="1" customHeight="1" x14ac:dyDescent="0.2"/>
    <row r="61523" ht="12.75" hidden="1" customHeight="1" x14ac:dyDescent="0.2"/>
    <row r="61524" ht="12.75" hidden="1" customHeight="1" x14ac:dyDescent="0.2"/>
    <row r="61525" ht="12.75" hidden="1" customHeight="1" x14ac:dyDescent="0.2"/>
    <row r="61526" ht="12.75" hidden="1" customHeight="1" x14ac:dyDescent="0.2"/>
    <row r="61527" ht="12.75" hidden="1" customHeight="1" x14ac:dyDescent="0.2"/>
    <row r="61528" ht="12.75" hidden="1" customHeight="1" x14ac:dyDescent="0.2"/>
    <row r="61529" ht="12.75" hidden="1" customHeight="1" x14ac:dyDescent="0.2"/>
    <row r="61530" ht="12.75" hidden="1" customHeight="1" x14ac:dyDescent="0.2"/>
    <row r="61531" ht="12.75" hidden="1" customHeight="1" x14ac:dyDescent="0.2"/>
    <row r="61532" ht="12.75" hidden="1" customHeight="1" x14ac:dyDescent="0.2"/>
    <row r="61533" ht="12.75" hidden="1" customHeight="1" x14ac:dyDescent="0.2"/>
    <row r="61534" ht="12.75" hidden="1" customHeight="1" x14ac:dyDescent="0.2"/>
    <row r="61535" ht="12.75" hidden="1" customHeight="1" x14ac:dyDescent="0.2"/>
    <row r="61536" ht="12.75" hidden="1" customHeight="1" x14ac:dyDescent="0.2"/>
    <row r="61537" ht="12.75" hidden="1" customHeight="1" x14ac:dyDescent="0.2"/>
    <row r="61538" ht="12.75" hidden="1" customHeight="1" x14ac:dyDescent="0.2"/>
    <row r="61539" ht="12.75" hidden="1" customHeight="1" x14ac:dyDescent="0.2"/>
    <row r="61540" ht="12.75" hidden="1" customHeight="1" x14ac:dyDescent="0.2"/>
    <row r="61541" ht="12.75" hidden="1" customHeight="1" x14ac:dyDescent="0.2"/>
    <row r="61542" ht="12.75" hidden="1" customHeight="1" x14ac:dyDescent="0.2"/>
    <row r="61543" ht="12.75" hidden="1" customHeight="1" x14ac:dyDescent="0.2"/>
    <row r="61544" ht="12.75" hidden="1" customHeight="1" x14ac:dyDescent="0.2"/>
    <row r="61545" ht="12.75" hidden="1" customHeight="1" x14ac:dyDescent="0.2"/>
    <row r="61546" ht="12.75" hidden="1" customHeight="1" x14ac:dyDescent="0.2"/>
    <row r="61547" ht="12.75" hidden="1" customHeight="1" x14ac:dyDescent="0.2"/>
    <row r="61548" ht="12.75" hidden="1" customHeight="1" x14ac:dyDescent="0.2"/>
    <row r="61549" ht="12.75" hidden="1" customHeight="1" x14ac:dyDescent="0.2"/>
    <row r="61550" ht="12.75" hidden="1" customHeight="1" x14ac:dyDescent="0.2"/>
    <row r="61551" ht="12.75" hidden="1" customHeight="1" x14ac:dyDescent="0.2"/>
    <row r="61552" ht="12.75" hidden="1" customHeight="1" x14ac:dyDescent="0.2"/>
    <row r="61553" ht="12.75" hidden="1" customHeight="1" x14ac:dyDescent="0.2"/>
    <row r="61554" ht="12.75" hidden="1" customHeight="1" x14ac:dyDescent="0.2"/>
    <row r="61555" ht="12.75" hidden="1" customHeight="1" x14ac:dyDescent="0.2"/>
    <row r="61556" ht="12.75" hidden="1" customHeight="1" x14ac:dyDescent="0.2"/>
    <row r="61557" ht="12.75" hidden="1" customHeight="1" x14ac:dyDescent="0.2"/>
    <row r="61558" ht="12.75" hidden="1" customHeight="1" x14ac:dyDescent="0.2"/>
    <row r="61559" ht="12.75" hidden="1" customHeight="1" x14ac:dyDescent="0.2"/>
    <row r="61560" ht="12.75" hidden="1" customHeight="1" x14ac:dyDescent="0.2"/>
    <row r="61561" ht="12.75" hidden="1" customHeight="1" x14ac:dyDescent="0.2"/>
    <row r="61562" ht="12.75" hidden="1" customHeight="1" x14ac:dyDescent="0.2"/>
    <row r="61563" ht="12.75" hidden="1" customHeight="1" x14ac:dyDescent="0.2"/>
    <row r="61564" ht="12.75" hidden="1" customHeight="1" x14ac:dyDescent="0.2"/>
    <row r="61565" ht="12.75" hidden="1" customHeight="1" x14ac:dyDescent="0.2"/>
    <row r="61566" ht="12.75" hidden="1" customHeight="1" x14ac:dyDescent="0.2"/>
    <row r="61567" ht="12.75" hidden="1" customHeight="1" x14ac:dyDescent="0.2"/>
    <row r="61568" ht="12.75" hidden="1" customHeight="1" x14ac:dyDescent="0.2"/>
    <row r="61569" ht="12.75" hidden="1" customHeight="1" x14ac:dyDescent="0.2"/>
    <row r="61570" ht="12.75" hidden="1" customHeight="1" x14ac:dyDescent="0.2"/>
    <row r="61571" ht="12.75" hidden="1" customHeight="1" x14ac:dyDescent="0.2"/>
    <row r="61572" ht="12.75" hidden="1" customHeight="1" x14ac:dyDescent="0.2"/>
    <row r="61573" ht="12.75" hidden="1" customHeight="1" x14ac:dyDescent="0.2"/>
    <row r="61574" ht="12.75" hidden="1" customHeight="1" x14ac:dyDescent="0.2"/>
    <row r="61575" ht="12.75" hidden="1" customHeight="1" x14ac:dyDescent="0.2"/>
    <row r="61576" ht="12.75" hidden="1" customHeight="1" x14ac:dyDescent="0.2"/>
    <row r="61577" ht="12.75" hidden="1" customHeight="1" x14ac:dyDescent="0.2"/>
    <row r="61578" ht="12.75" hidden="1" customHeight="1" x14ac:dyDescent="0.2"/>
    <row r="61579" ht="12.75" hidden="1" customHeight="1" x14ac:dyDescent="0.2"/>
    <row r="61580" ht="12.75" hidden="1" customHeight="1" x14ac:dyDescent="0.2"/>
    <row r="61581" ht="12.75" hidden="1" customHeight="1" x14ac:dyDescent="0.2"/>
    <row r="61582" ht="12.75" hidden="1" customHeight="1" x14ac:dyDescent="0.2"/>
    <row r="61583" ht="12.75" hidden="1" customHeight="1" x14ac:dyDescent="0.2"/>
    <row r="61584" ht="12.75" hidden="1" customHeight="1" x14ac:dyDescent="0.2"/>
    <row r="61585" ht="12.75" hidden="1" customHeight="1" x14ac:dyDescent="0.2"/>
    <row r="61586" ht="12.75" hidden="1" customHeight="1" x14ac:dyDescent="0.2"/>
    <row r="61587" ht="12.75" hidden="1" customHeight="1" x14ac:dyDescent="0.2"/>
    <row r="61588" ht="12.75" hidden="1" customHeight="1" x14ac:dyDescent="0.2"/>
    <row r="61589" ht="12.75" hidden="1" customHeight="1" x14ac:dyDescent="0.2"/>
    <row r="61590" ht="12.75" hidden="1" customHeight="1" x14ac:dyDescent="0.2"/>
    <row r="61591" ht="12.75" hidden="1" customHeight="1" x14ac:dyDescent="0.2"/>
    <row r="61592" ht="12.75" hidden="1" customHeight="1" x14ac:dyDescent="0.2"/>
    <row r="61593" ht="12.75" hidden="1" customHeight="1" x14ac:dyDescent="0.2"/>
    <row r="61594" ht="12.75" hidden="1" customHeight="1" x14ac:dyDescent="0.2"/>
    <row r="61595" ht="12.75" hidden="1" customHeight="1" x14ac:dyDescent="0.2"/>
    <row r="61596" ht="12.75" hidden="1" customHeight="1" x14ac:dyDescent="0.2"/>
    <row r="61597" ht="12.75" hidden="1" customHeight="1" x14ac:dyDescent="0.2"/>
    <row r="61598" ht="12.75" hidden="1" customHeight="1" x14ac:dyDescent="0.2"/>
    <row r="61599" ht="12.75" hidden="1" customHeight="1" x14ac:dyDescent="0.2"/>
    <row r="61600" ht="12.75" hidden="1" customHeight="1" x14ac:dyDescent="0.2"/>
    <row r="61601" ht="12.75" hidden="1" customHeight="1" x14ac:dyDescent="0.2"/>
    <row r="61602" ht="12.75" hidden="1" customHeight="1" x14ac:dyDescent="0.2"/>
    <row r="61603" ht="12.75" hidden="1" customHeight="1" x14ac:dyDescent="0.2"/>
    <row r="61604" ht="12.75" hidden="1" customHeight="1" x14ac:dyDescent="0.2"/>
    <row r="61605" ht="12.75" hidden="1" customHeight="1" x14ac:dyDescent="0.2"/>
    <row r="61606" ht="12.75" hidden="1" customHeight="1" x14ac:dyDescent="0.2"/>
    <row r="61607" ht="12.75" hidden="1" customHeight="1" x14ac:dyDescent="0.2"/>
    <row r="61608" ht="12.75" hidden="1" customHeight="1" x14ac:dyDescent="0.2"/>
    <row r="61609" ht="12.75" hidden="1" customHeight="1" x14ac:dyDescent="0.2"/>
    <row r="61610" ht="12.75" hidden="1" customHeight="1" x14ac:dyDescent="0.2"/>
    <row r="61611" ht="12.75" hidden="1" customHeight="1" x14ac:dyDescent="0.2"/>
    <row r="61612" ht="12.75" hidden="1" customHeight="1" x14ac:dyDescent="0.2"/>
    <row r="61613" ht="12.75" hidden="1" customHeight="1" x14ac:dyDescent="0.2"/>
    <row r="61614" ht="12.75" hidden="1" customHeight="1" x14ac:dyDescent="0.2"/>
    <row r="61615" ht="12.75" hidden="1" customHeight="1" x14ac:dyDescent="0.2"/>
    <row r="61616" ht="12.75" hidden="1" customHeight="1" x14ac:dyDescent="0.2"/>
    <row r="61617" ht="12.75" hidden="1" customHeight="1" x14ac:dyDescent="0.2"/>
    <row r="61618" ht="12.75" hidden="1" customHeight="1" x14ac:dyDescent="0.2"/>
    <row r="61619" ht="12.75" hidden="1" customHeight="1" x14ac:dyDescent="0.2"/>
    <row r="61620" ht="12.75" hidden="1" customHeight="1" x14ac:dyDescent="0.2"/>
    <row r="61621" ht="12.75" hidden="1" customHeight="1" x14ac:dyDescent="0.2"/>
    <row r="61622" ht="12.75" hidden="1" customHeight="1" x14ac:dyDescent="0.2"/>
    <row r="61623" ht="12.75" hidden="1" customHeight="1" x14ac:dyDescent="0.2"/>
    <row r="61624" ht="12.75" hidden="1" customHeight="1" x14ac:dyDescent="0.2"/>
    <row r="61625" ht="12.75" hidden="1" customHeight="1" x14ac:dyDescent="0.2"/>
    <row r="61626" ht="12.75" hidden="1" customHeight="1" x14ac:dyDescent="0.2"/>
    <row r="61627" ht="12.75" hidden="1" customHeight="1" x14ac:dyDescent="0.2"/>
    <row r="61628" ht="12.75" hidden="1" customHeight="1" x14ac:dyDescent="0.2"/>
    <row r="61629" ht="12.75" hidden="1" customHeight="1" x14ac:dyDescent="0.2"/>
    <row r="61630" ht="12.75" hidden="1" customHeight="1" x14ac:dyDescent="0.2"/>
    <row r="61631" ht="12.75" hidden="1" customHeight="1" x14ac:dyDescent="0.2"/>
    <row r="61632" ht="12.75" hidden="1" customHeight="1" x14ac:dyDescent="0.2"/>
    <row r="61633" ht="12.75" hidden="1" customHeight="1" x14ac:dyDescent="0.2"/>
    <row r="61634" ht="12.75" hidden="1" customHeight="1" x14ac:dyDescent="0.2"/>
    <row r="61635" ht="12.75" hidden="1" customHeight="1" x14ac:dyDescent="0.2"/>
    <row r="61636" ht="12.75" hidden="1" customHeight="1" x14ac:dyDescent="0.2"/>
    <row r="61637" ht="12.75" hidden="1" customHeight="1" x14ac:dyDescent="0.2"/>
    <row r="61638" ht="12.75" hidden="1" customHeight="1" x14ac:dyDescent="0.2"/>
    <row r="61639" ht="12.75" hidden="1" customHeight="1" x14ac:dyDescent="0.2"/>
    <row r="61640" ht="12.75" hidden="1" customHeight="1" x14ac:dyDescent="0.2"/>
    <row r="61641" ht="12.75" hidden="1" customHeight="1" x14ac:dyDescent="0.2"/>
    <row r="61642" ht="12.75" hidden="1" customHeight="1" x14ac:dyDescent="0.2"/>
    <row r="61643" ht="12.75" hidden="1" customHeight="1" x14ac:dyDescent="0.2"/>
    <row r="61644" ht="12.75" hidden="1" customHeight="1" x14ac:dyDescent="0.2"/>
    <row r="61645" ht="12.75" hidden="1" customHeight="1" x14ac:dyDescent="0.2"/>
    <row r="61646" ht="12.75" hidden="1" customHeight="1" x14ac:dyDescent="0.2"/>
    <row r="61647" ht="12.75" hidden="1" customHeight="1" x14ac:dyDescent="0.2"/>
    <row r="61648" ht="12.75" hidden="1" customHeight="1" x14ac:dyDescent="0.2"/>
    <row r="61649" ht="12.75" hidden="1" customHeight="1" x14ac:dyDescent="0.2"/>
    <row r="61650" ht="12.75" hidden="1" customHeight="1" x14ac:dyDescent="0.2"/>
    <row r="61651" ht="12.75" hidden="1" customHeight="1" x14ac:dyDescent="0.2"/>
    <row r="61652" ht="12.75" hidden="1" customHeight="1" x14ac:dyDescent="0.2"/>
    <row r="61653" ht="12.75" hidden="1" customHeight="1" x14ac:dyDescent="0.2"/>
    <row r="61654" ht="12.75" hidden="1" customHeight="1" x14ac:dyDescent="0.2"/>
    <row r="61655" ht="12.75" hidden="1" customHeight="1" x14ac:dyDescent="0.2"/>
    <row r="61656" ht="12.75" hidden="1" customHeight="1" x14ac:dyDescent="0.2"/>
    <row r="61657" ht="12.75" hidden="1" customHeight="1" x14ac:dyDescent="0.2"/>
    <row r="61658" ht="12.75" hidden="1" customHeight="1" x14ac:dyDescent="0.2"/>
    <row r="61659" ht="12.75" hidden="1" customHeight="1" x14ac:dyDescent="0.2"/>
    <row r="61660" ht="12.75" hidden="1" customHeight="1" x14ac:dyDescent="0.2"/>
    <row r="61661" ht="12.75" hidden="1" customHeight="1" x14ac:dyDescent="0.2"/>
    <row r="61662" ht="12.75" hidden="1" customHeight="1" x14ac:dyDescent="0.2"/>
    <row r="61663" ht="12.75" hidden="1" customHeight="1" x14ac:dyDescent="0.2"/>
    <row r="61664" ht="12.75" hidden="1" customHeight="1" x14ac:dyDescent="0.2"/>
    <row r="61665" ht="12.75" hidden="1" customHeight="1" x14ac:dyDescent="0.2"/>
    <row r="61666" ht="12.75" hidden="1" customHeight="1" x14ac:dyDescent="0.2"/>
    <row r="61667" ht="12.75" hidden="1" customHeight="1" x14ac:dyDescent="0.2"/>
    <row r="61668" ht="12.75" hidden="1" customHeight="1" x14ac:dyDescent="0.2"/>
    <row r="61669" ht="12.75" hidden="1" customHeight="1" x14ac:dyDescent="0.2"/>
    <row r="61670" ht="12.75" hidden="1" customHeight="1" x14ac:dyDescent="0.2"/>
    <row r="61671" ht="12.75" hidden="1" customHeight="1" x14ac:dyDescent="0.2"/>
    <row r="61672" ht="12.75" hidden="1" customHeight="1" x14ac:dyDescent="0.2"/>
    <row r="61673" ht="12.75" hidden="1" customHeight="1" x14ac:dyDescent="0.2"/>
    <row r="61674" ht="12.75" hidden="1" customHeight="1" x14ac:dyDescent="0.2"/>
    <row r="61675" ht="12.75" hidden="1" customHeight="1" x14ac:dyDescent="0.2"/>
    <row r="61676" ht="12.75" hidden="1" customHeight="1" x14ac:dyDescent="0.2"/>
    <row r="61677" ht="12.75" hidden="1" customHeight="1" x14ac:dyDescent="0.2"/>
    <row r="61678" ht="12.75" hidden="1" customHeight="1" x14ac:dyDescent="0.2"/>
    <row r="61679" ht="12.75" hidden="1" customHeight="1" x14ac:dyDescent="0.2"/>
    <row r="61680" ht="12.75" hidden="1" customHeight="1" x14ac:dyDescent="0.2"/>
    <row r="61681" ht="12.75" hidden="1" customHeight="1" x14ac:dyDescent="0.2"/>
    <row r="61682" ht="12.75" hidden="1" customHeight="1" x14ac:dyDescent="0.2"/>
    <row r="61683" ht="12.75" hidden="1" customHeight="1" x14ac:dyDescent="0.2"/>
    <row r="61684" ht="12.75" hidden="1" customHeight="1" x14ac:dyDescent="0.2"/>
    <row r="61685" ht="12.75" hidden="1" customHeight="1" x14ac:dyDescent="0.2"/>
    <row r="61686" ht="12.75" hidden="1" customHeight="1" x14ac:dyDescent="0.2"/>
    <row r="61687" ht="12.75" hidden="1" customHeight="1" x14ac:dyDescent="0.2"/>
    <row r="61688" ht="12.75" hidden="1" customHeight="1" x14ac:dyDescent="0.2"/>
    <row r="61689" ht="12.75" hidden="1" customHeight="1" x14ac:dyDescent="0.2"/>
    <row r="61690" ht="12.75" hidden="1" customHeight="1" x14ac:dyDescent="0.2"/>
    <row r="61691" ht="12.75" hidden="1" customHeight="1" x14ac:dyDescent="0.2"/>
    <row r="61692" ht="12.75" hidden="1" customHeight="1" x14ac:dyDescent="0.2"/>
    <row r="61693" ht="12.75" hidden="1" customHeight="1" x14ac:dyDescent="0.2"/>
    <row r="61694" ht="12.75" hidden="1" customHeight="1" x14ac:dyDescent="0.2"/>
    <row r="61695" ht="12.75" hidden="1" customHeight="1" x14ac:dyDescent="0.2"/>
    <row r="61696" ht="12.75" hidden="1" customHeight="1" x14ac:dyDescent="0.2"/>
    <row r="61697" ht="12.75" hidden="1" customHeight="1" x14ac:dyDescent="0.2"/>
    <row r="61698" ht="12.75" hidden="1" customHeight="1" x14ac:dyDescent="0.2"/>
    <row r="61699" ht="12.75" hidden="1" customHeight="1" x14ac:dyDescent="0.2"/>
    <row r="61700" ht="12.75" hidden="1" customHeight="1" x14ac:dyDescent="0.2"/>
    <row r="61701" ht="12.75" hidden="1" customHeight="1" x14ac:dyDescent="0.2"/>
    <row r="61702" ht="12.75" hidden="1" customHeight="1" x14ac:dyDescent="0.2"/>
    <row r="61703" ht="12.75" hidden="1" customHeight="1" x14ac:dyDescent="0.2"/>
    <row r="61704" ht="12.75" hidden="1" customHeight="1" x14ac:dyDescent="0.2"/>
    <row r="61705" ht="12.75" hidden="1" customHeight="1" x14ac:dyDescent="0.2"/>
    <row r="61706" ht="12.75" hidden="1" customHeight="1" x14ac:dyDescent="0.2"/>
    <row r="61707" ht="12.75" hidden="1" customHeight="1" x14ac:dyDescent="0.2"/>
    <row r="61708" ht="12.75" hidden="1" customHeight="1" x14ac:dyDescent="0.2"/>
    <row r="61709" ht="12.75" hidden="1" customHeight="1" x14ac:dyDescent="0.2"/>
    <row r="61710" ht="12.75" hidden="1" customHeight="1" x14ac:dyDescent="0.2"/>
    <row r="61711" ht="12.75" hidden="1" customHeight="1" x14ac:dyDescent="0.2"/>
    <row r="61712" ht="12.75" hidden="1" customHeight="1" x14ac:dyDescent="0.2"/>
    <row r="61713" ht="12.75" hidden="1" customHeight="1" x14ac:dyDescent="0.2"/>
    <row r="61714" ht="12.75" hidden="1" customHeight="1" x14ac:dyDescent="0.2"/>
    <row r="61715" ht="12.75" hidden="1" customHeight="1" x14ac:dyDescent="0.2"/>
    <row r="61716" ht="12.75" hidden="1" customHeight="1" x14ac:dyDescent="0.2"/>
    <row r="61717" ht="12.75" hidden="1" customHeight="1" x14ac:dyDescent="0.2"/>
    <row r="61718" ht="12.75" hidden="1" customHeight="1" x14ac:dyDescent="0.2"/>
    <row r="61719" ht="12.75" hidden="1" customHeight="1" x14ac:dyDescent="0.2"/>
    <row r="61720" ht="12.75" hidden="1" customHeight="1" x14ac:dyDescent="0.2"/>
    <row r="61721" ht="12.75" hidden="1" customHeight="1" x14ac:dyDescent="0.2"/>
    <row r="61722" ht="12.75" hidden="1" customHeight="1" x14ac:dyDescent="0.2"/>
    <row r="61723" ht="12.75" hidden="1" customHeight="1" x14ac:dyDescent="0.2"/>
    <row r="61724" ht="12.75" hidden="1" customHeight="1" x14ac:dyDescent="0.2"/>
    <row r="61725" ht="12.75" hidden="1" customHeight="1" x14ac:dyDescent="0.2"/>
    <row r="61726" ht="12.75" hidden="1" customHeight="1" x14ac:dyDescent="0.2"/>
    <row r="61727" ht="12.75" hidden="1" customHeight="1" x14ac:dyDescent="0.2"/>
    <row r="61728" ht="12.75" hidden="1" customHeight="1" x14ac:dyDescent="0.2"/>
    <row r="61729" ht="12.75" hidden="1" customHeight="1" x14ac:dyDescent="0.2"/>
    <row r="61730" ht="12.75" hidden="1" customHeight="1" x14ac:dyDescent="0.2"/>
    <row r="61731" ht="12.75" hidden="1" customHeight="1" x14ac:dyDescent="0.2"/>
    <row r="61732" ht="12.75" hidden="1" customHeight="1" x14ac:dyDescent="0.2"/>
    <row r="61733" ht="12.75" hidden="1" customHeight="1" x14ac:dyDescent="0.2"/>
    <row r="61734" ht="12.75" hidden="1" customHeight="1" x14ac:dyDescent="0.2"/>
    <row r="61735" ht="12.75" hidden="1" customHeight="1" x14ac:dyDescent="0.2"/>
    <row r="61736" ht="12.75" hidden="1" customHeight="1" x14ac:dyDescent="0.2"/>
    <row r="61737" ht="12.75" hidden="1" customHeight="1" x14ac:dyDescent="0.2"/>
    <row r="61738" ht="12.75" hidden="1" customHeight="1" x14ac:dyDescent="0.2"/>
    <row r="61739" ht="12.75" hidden="1" customHeight="1" x14ac:dyDescent="0.2"/>
    <row r="61740" ht="12.75" hidden="1" customHeight="1" x14ac:dyDescent="0.2"/>
    <row r="61741" ht="12.75" hidden="1" customHeight="1" x14ac:dyDescent="0.2"/>
    <row r="61742" ht="12.75" hidden="1" customHeight="1" x14ac:dyDescent="0.2"/>
    <row r="61743" ht="12.75" hidden="1" customHeight="1" x14ac:dyDescent="0.2"/>
    <row r="61744" ht="12.75" hidden="1" customHeight="1" x14ac:dyDescent="0.2"/>
    <row r="61745" ht="12.75" hidden="1" customHeight="1" x14ac:dyDescent="0.2"/>
    <row r="61746" ht="12.75" hidden="1" customHeight="1" x14ac:dyDescent="0.2"/>
    <row r="61747" ht="12.75" hidden="1" customHeight="1" x14ac:dyDescent="0.2"/>
    <row r="61748" ht="12.75" hidden="1" customHeight="1" x14ac:dyDescent="0.2"/>
    <row r="61749" ht="12.75" hidden="1" customHeight="1" x14ac:dyDescent="0.2"/>
    <row r="61750" ht="12.75" hidden="1" customHeight="1" x14ac:dyDescent="0.2"/>
    <row r="61751" ht="12.75" hidden="1" customHeight="1" x14ac:dyDescent="0.2"/>
    <row r="61752" ht="12.75" hidden="1" customHeight="1" x14ac:dyDescent="0.2"/>
    <row r="61753" ht="12.75" hidden="1" customHeight="1" x14ac:dyDescent="0.2"/>
    <row r="61754" ht="12.75" hidden="1" customHeight="1" x14ac:dyDescent="0.2"/>
    <row r="61755" ht="12.75" hidden="1" customHeight="1" x14ac:dyDescent="0.2"/>
    <row r="61756" ht="12.75" hidden="1" customHeight="1" x14ac:dyDescent="0.2"/>
    <row r="61757" ht="12.75" hidden="1" customHeight="1" x14ac:dyDescent="0.2"/>
    <row r="61758" ht="12.75" hidden="1" customHeight="1" x14ac:dyDescent="0.2"/>
    <row r="61759" ht="12.75" hidden="1" customHeight="1" x14ac:dyDescent="0.2"/>
    <row r="61760" ht="12.75" hidden="1" customHeight="1" x14ac:dyDescent="0.2"/>
    <row r="61761" ht="12.75" hidden="1" customHeight="1" x14ac:dyDescent="0.2"/>
    <row r="61762" ht="12.75" hidden="1" customHeight="1" x14ac:dyDescent="0.2"/>
    <row r="61763" ht="12.75" hidden="1" customHeight="1" x14ac:dyDescent="0.2"/>
    <row r="61764" ht="12.75" hidden="1" customHeight="1" x14ac:dyDescent="0.2"/>
    <row r="61765" ht="12.75" hidden="1" customHeight="1" x14ac:dyDescent="0.2"/>
    <row r="61766" ht="12.75" hidden="1" customHeight="1" x14ac:dyDescent="0.2"/>
    <row r="61767" ht="12.75" hidden="1" customHeight="1" x14ac:dyDescent="0.2"/>
    <row r="61768" ht="12.75" hidden="1" customHeight="1" x14ac:dyDescent="0.2"/>
    <row r="61769" ht="12.75" hidden="1" customHeight="1" x14ac:dyDescent="0.2"/>
    <row r="61770" ht="12.75" hidden="1" customHeight="1" x14ac:dyDescent="0.2"/>
    <row r="61771" ht="12.75" hidden="1" customHeight="1" x14ac:dyDescent="0.2"/>
    <row r="61772" ht="12.75" hidden="1" customHeight="1" x14ac:dyDescent="0.2"/>
    <row r="61773" ht="12.75" hidden="1" customHeight="1" x14ac:dyDescent="0.2"/>
    <row r="61774" ht="12.75" hidden="1" customHeight="1" x14ac:dyDescent="0.2"/>
    <row r="61775" ht="12.75" hidden="1" customHeight="1" x14ac:dyDescent="0.2"/>
    <row r="61776" ht="12.75" hidden="1" customHeight="1" x14ac:dyDescent="0.2"/>
    <row r="61777" ht="12.75" hidden="1" customHeight="1" x14ac:dyDescent="0.2"/>
    <row r="61778" ht="12.75" hidden="1" customHeight="1" x14ac:dyDescent="0.2"/>
    <row r="61779" ht="12.75" hidden="1" customHeight="1" x14ac:dyDescent="0.2"/>
    <row r="61780" ht="12.75" hidden="1" customHeight="1" x14ac:dyDescent="0.2"/>
    <row r="61781" ht="12.75" hidden="1" customHeight="1" x14ac:dyDescent="0.2"/>
    <row r="61782" ht="12.75" hidden="1" customHeight="1" x14ac:dyDescent="0.2"/>
    <row r="61783" ht="12.75" hidden="1" customHeight="1" x14ac:dyDescent="0.2"/>
    <row r="61784" ht="12.75" hidden="1" customHeight="1" x14ac:dyDescent="0.2"/>
    <row r="61785" ht="12.75" hidden="1" customHeight="1" x14ac:dyDescent="0.2"/>
    <row r="61786" ht="12.75" hidden="1" customHeight="1" x14ac:dyDescent="0.2"/>
    <row r="61787" ht="12.75" hidden="1" customHeight="1" x14ac:dyDescent="0.2"/>
    <row r="61788" ht="12.75" hidden="1" customHeight="1" x14ac:dyDescent="0.2"/>
    <row r="61789" ht="12.75" hidden="1" customHeight="1" x14ac:dyDescent="0.2"/>
    <row r="61790" ht="12.75" hidden="1" customHeight="1" x14ac:dyDescent="0.2"/>
    <row r="61791" ht="12.75" hidden="1" customHeight="1" x14ac:dyDescent="0.2"/>
    <row r="61792" ht="12.75" hidden="1" customHeight="1" x14ac:dyDescent="0.2"/>
    <row r="61793" ht="12.75" hidden="1" customHeight="1" x14ac:dyDescent="0.2"/>
    <row r="61794" ht="12.75" hidden="1" customHeight="1" x14ac:dyDescent="0.2"/>
    <row r="61795" ht="12.75" hidden="1" customHeight="1" x14ac:dyDescent="0.2"/>
    <row r="61796" ht="12.75" hidden="1" customHeight="1" x14ac:dyDescent="0.2"/>
    <row r="61797" ht="12.75" hidden="1" customHeight="1" x14ac:dyDescent="0.2"/>
    <row r="61798" ht="12.75" hidden="1" customHeight="1" x14ac:dyDescent="0.2"/>
    <row r="61799" ht="12.75" hidden="1" customHeight="1" x14ac:dyDescent="0.2"/>
    <row r="61800" ht="12.75" hidden="1" customHeight="1" x14ac:dyDescent="0.2"/>
    <row r="61801" ht="12.75" hidden="1" customHeight="1" x14ac:dyDescent="0.2"/>
    <row r="61802" ht="12.75" hidden="1" customHeight="1" x14ac:dyDescent="0.2"/>
    <row r="61803" ht="12.75" hidden="1" customHeight="1" x14ac:dyDescent="0.2"/>
    <row r="61804" ht="12.75" hidden="1" customHeight="1" x14ac:dyDescent="0.2"/>
    <row r="61805" ht="12.75" hidden="1" customHeight="1" x14ac:dyDescent="0.2"/>
    <row r="61806" ht="12.75" hidden="1" customHeight="1" x14ac:dyDescent="0.2"/>
    <row r="61807" ht="12.75" hidden="1" customHeight="1" x14ac:dyDescent="0.2"/>
    <row r="61808" ht="12.75" hidden="1" customHeight="1" x14ac:dyDescent="0.2"/>
    <row r="61809" ht="12.75" hidden="1" customHeight="1" x14ac:dyDescent="0.2"/>
    <row r="61810" ht="12.75" hidden="1" customHeight="1" x14ac:dyDescent="0.2"/>
    <row r="61811" ht="12.75" hidden="1" customHeight="1" x14ac:dyDescent="0.2"/>
    <row r="61812" ht="12.75" hidden="1" customHeight="1" x14ac:dyDescent="0.2"/>
    <row r="61813" ht="12.75" hidden="1" customHeight="1" x14ac:dyDescent="0.2"/>
    <row r="61814" ht="12.75" hidden="1" customHeight="1" x14ac:dyDescent="0.2"/>
    <row r="61815" ht="12.75" hidden="1" customHeight="1" x14ac:dyDescent="0.2"/>
    <row r="61816" ht="12.75" hidden="1" customHeight="1" x14ac:dyDescent="0.2"/>
    <row r="61817" ht="12.75" hidden="1" customHeight="1" x14ac:dyDescent="0.2"/>
    <row r="61818" ht="12.75" hidden="1" customHeight="1" x14ac:dyDescent="0.2"/>
    <row r="61819" ht="12.75" hidden="1" customHeight="1" x14ac:dyDescent="0.2"/>
    <row r="61820" ht="12.75" hidden="1" customHeight="1" x14ac:dyDescent="0.2"/>
    <row r="61821" ht="12.75" hidden="1" customHeight="1" x14ac:dyDescent="0.2"/>
    <row r="61822" ht="12.75" hidden="1" customHeight="1" x14ac:dyDescent="0.2"/>
    <row r="61823" ht="12.75" hidden="1" customHeight="1" x14ac:dyDescent="0.2"/>
    <row r="61824" ht="12.75" hidden="1" customHeight="1" x14ac:dyDescent="0.2"/>
    <row r="61825" ht="12.75" hidden="1" customHeight="1" x14ac:dyDescent="0.2"/>
    <row r="61826" ht="12.75" hidden="1" customHeight="1" x14ac:dyDescent="0.2"/>
    <row r="61827" ht="12.75" hidden="1" customHeight="1" x14ac:dyDescent="0.2"/>
    <row r="61828" ht="12.75" hidden="1" customHeight="1" x14ac:dyDescent="0.2"/>
    <row r="61829" ht="12.75" hidden="1" customHeight="1" x14ac:dyDescent="0.2"/>
    <row r="61830" ht="12.75" hidden="1" customHeight="1" x14ac:dyDescent="0.2"/>
    <row r="61831" ht="12.75" hidden="1" customHeight="1" x14ac:dyDescent="0.2"/>
    <row r="61832" ht="12.75" hidden="1" customHeight="1" x14ac:dyDescent="0.2"/>
    <row r="61833" ht="12.75" hidden="1" customHeight="1" x14ac:dyDescent="0.2"/>
    <row r="61834" ht="12.75" hidden="1" customHeight="1" x14ac:dyDescent="0.2"/>
    <row r="61835" ht="12.75" hidden="1" customHeight="1" x14ac:dyDescent="0.2"/>
    <row r="61836" ht="12.75" hidden="1" customHeight="1" x14ac:dyDescent="0.2"/>
    <row r="61837" ht="12.75" hidden="1" customHeight="1" x14ac:dyDescent="0.2"/>
    <row r="61838" ht="12.75" hidden="1" customHeight="1" x14ac:dyDescent="0.2"/>
    <row r="61839" ht="12.75" hidden="1" customHeight="1" x14ac:dyDescent="0.2"/>
    <row r="61840" ht="12.75" hidden="1" customHeight="1" x14ac:dyDescent="0.2"/>
    <row r="61841" ht="12.75" hidden="1" customHeight="1" x14ac:dyDescent="0.2"/>
    <row r="61842" ht="12.75" hidden="1" customHeight="1" x14ac:dyDescent="0.2"/>
    <row r="61843" ht="12.75" hidden="1" customHeight="1" x14ac:dyDescent="0.2"/>
    <row r="61844" ht="12.75" hidden="1" customHeight="1" x14ac:dyDescent="0.2"/>
    <row r="61845" ht="12.75" hidden="1" customHeight="1" x14ac:dyDescent="0.2"/>
    <row r="61846" ht="12.75" hidden="1" customHeight="1" x14ac:dyDescent="0.2"/>
    <row r="61847" ht="12.75" hidden="1" customHeight="1" x14ac:dyDescent="0.2"/>
    <row r="61848" ht="12.75" hidden="1" customHeight="1" x14ac:dyDescent="0.2"/>
    <row r="61849" ht="12.75" hidden="1" customHeight="1" x14ac:dyDescent="0.2"/>
    <row r="61850" ht="12.75" hidden="1" customHeight="1" x14ac:dyDescent="0.2"/>
    <row r="61851" ht="12.75" hidden="1" customHeight="1" x14ac:dyDescent="0.2"/>
    <row r="61852" ht="12.75" hidden="1" customHeight="1" x14ac:dyDescent="0.2"/>
    <row r="61853" ht="12.75" hidden="1" customHeight="1" x14ac:dyDescent="0.2"/>
    <row r="61854" ht="12.75" hidden="1" customHeight="1" x14ac:dyDescent="0.2"/>
    <row r="61855" ht="12.75" hidden="1" customHeight="1" x14ac:dyDescent="0.2"/>
    <row r="61856" ht="12.75" hidden="1" customHeight="1" x14ac:dyDescent="0.2"/>
    <row r="61857" ht="12.75" hidden="1" customHeight="1" x14ac:dyDescent="0.2"/>
    <row r="61858" ht="12.75" hidden="1" customHeight="1" x14ac:dyDescent="0.2"/>
    <row r="61859" ht="12.75" hidden="1" customHeight="1" x14ac:dyDescent="0.2"/>
    <row r="61860" ht="12.75" hidden="1" customHeight="1" x14ac:dyDescent="0.2"/>
    <row r="61861" ht="12.75" hidden="1" customHeight="1" x14ac:dyDescent="0.2"/>
    <row r="61862" ht="12.75" hidden="1" customHeight="1" x14ac:dyDescent="0.2"/>
    <row r="61863" ht="12.75" hidden="1" customHeight="1" x14ac:dyDescent="0.2"/>
    <row r="61864" ht="12.75" hidden="1" customHeight="1" x14ac:dyDescent="0.2"/>
    <row r="61865" ht="12.75" hidden="1" customHeight="1" x14ac:dyDescent="0.2"/>
    <row r="61866" ht="12.75" hidden="1" customHeight="1" x14ac:dyDescent="0.2"/>
    <row r="61867" ht="12.75" hidden="1" customHeight="1" x14ac:dyDescent="0.2"/>
    <row r="61868" ht="12.75" hidden="1" customHeight="1" x14ac:dyDescent="0.2"/>
    <row r="61869" ht="12.75" hidden="1" customHeight="1" x14ac:dyDescent="0.2"/>
    <row r="61870" ht="12.75" hidden="1" customHeight="1" x14ac:dyDescent="0.2"/>
    <row r="61871" ht="12.75" hidden="1" customHeight="1" x14ac:dyDescent="0.2"/>
    <row r="61872" ht="12.75" hidden="1" customHeight="1" x14ac:dyDescent="0.2"/>
    <row r="61873" ht="12.75" hidden="1" customHeight="1" x14ac:dyDescent="0.2"/>
    <row r="61874" ht="12.75" hidden="1" customHeight="1" x14ac:dyDescent="0.2"/>
    <row r="61875" ht="12.75" hidden="1" customHeight="1" x14ac:dyDescent="0.2"/>
    <row r="61876" ht="12.75" hidden="1" customHeight="1" x14ac:dyDescent="0.2"/>
    <row r="61877" ht="12.75" hidden="1" customHeight="1" x14ac:dyDescent="0.2"/>
    <row r="61878" ht="12.75" hidden="1" customHeight="1" x14ac:dyDescent="0.2"/>
    <row r="61879" ht="12.75" hidden="1" customHeight="1" x14ac:dyDescent="0.2"/>
    <row r="61880" ht="12.75" hidden="1" customHeight="1" x14ac:dyDescent="0.2"/>
    <row r="61881" ht="12.75" hidden="1" customHeight="1" x14ac:dyDescent="0.2"/>
    <row r="61882" ht="12.75" hidden="1" customHeight="1" x14ac:dyDescent="0.2"/>
    <row r="61883" ht="12.75" hidden="1" customHeight="1" x14ac:dyDescent="0.2"/>
    <row r="61884" ht="12.75" hidden="1" customHeight="1" x14ac:dyDescent="0.2"/>
    <row r="61885" ht="12.75" hidden="1" customHeight="1" x14ac:dyDescent="0.2"/>
    <row r="61886" ht="12.75" hidden="1" customHeight="1" x14ac:dyDescent="0.2"/>
    <row r="61887" ht="12.75" hidden="1" customHeight="1" x14ac:dyDescent="0.2"/>
    <row r="61888" ht="12.75" hidden="1" customHeight="1" x14ac:dyDescent="0.2"/>
    <row r="61889" ht="12.75" hidden="1" customHeight="1" x14ac:dyDescent="0.2"/>
    <row r="61890" ht="12.75" hidden="1" customHeight="1" x14ac:dyDescent="0.2"/>
    <row r="61891" ht="12.75" hidden="1" customHeight="1" x14ac:dyDescent="0.2"/>
    <row r="61892" ht="12.75" hidden="1" customHeight="1" x14ac:dyDescent="0.2"/>
    <row r="61893" ht="12.75" hidden="1" customHeight="1" x14ac:dyDescent="0.2"/>
    <row r="61894" ht="12.75" hidden="1" customHeight="1" x14ac:dyDescent="0.2"/>
    <row r="61895" ht="12.75" hidden="1" customHeight="1" x14ac:dyDescent="0.2"/>
    <row r="61896" ht="12.75" hidden="1" customHeight="1" x14ac:dyDescent="0.2"/>
    <row r="61897" ht="12.75" hidden="1" customHeight="1" x14ac:dyDescent="0.2"/>
    <row r="61898" ht="12.75" hidden="1" customHeight="1" x14ac:dyDescent="0.2"/>
    <row r="61899" ht="12.75" hidden="1" customHeight="1" x14ac:dyDescent="0.2"/>
    <row r="61900" ht="12.75" hidden="1" customHeight="1" x14ac:dyDescent="0.2"/>
    <row r="61901" ht="12.75" hidden="1" customHeight="1" x14ac:dyDescent="0.2"/>
    <row r="61902" ht="12.75" hidden="1" customHeight="1" x14ac:dyDescent="0.2"/>
    <row r="61903" ht="12.75" hidden="1" customHeight="1" x14ac:dyDescent="0.2"/>
    <row r="61904" ht="12.75" hidden="1" customHeight="1" x14ac:dyDescent="0.2"/>
    <row r="61905" ht="12.75" hidden="1" customHeight="1" x14ac:dyDescent="0.2"/>
    <row r="61906" ht="12.75" hidden="1" customHeight="1" x14ac:dyDescent="0.2"/>
    <row r="61907" ht="12.75" hidden="1" customHeight="1" x14ac:dyDescent="0.2"/>
    <row r="61908" ht="12.75" hidden="1" customHeight="1" x14ac:dyDescent="0.2"/>
    <row r="61909" ht="12.75" hidden="1" customHeight="1" x14ac:dyDescent="0.2"/>
    <row r="61910" ht="12.75" hidden="1" customHeight="1" x14ac:dyDescent="0.2"/>
    <row r="61911" ht="12.75" hidden="1" customHeight="1" x14ac:dyDescent="0.2"/>
    <row r="61912" ht="12.75" hidden="1" customHeight="1" x14ac:dyDescent="0.2"/>
    <row r="61913" ht="12.75" hidden="1" customHeight="1" x14ac:dyDescent="0.2"/>
    <row r="61914" ht="12.75" hidden="1" customHeight="1" x14ac:dyDescent="0.2"/>
    <row r="61915" ht="12.75" hidden="1" customHeight="1" x14ac:dyDescent="0.2"/>
    <row r="61916" ht="12.75" hidden="1" customHeight="1" x14ac:dyDescent="0.2"/>
    <row r="61917" ht="12.75" hidden="1" customHeight="1" x14ac:dyDescent="0.2"/>
    <row r="61918" ht="12.75" hidden="1" customHeight="1" x14ac:dyDescent="0.2"/>
    <row r="61919" ht="12.75" hidden="1" customHeight="1" x14ac:dyDescent="0.2"/>
    <row r="61920" ht="12.75" hidden="1" customHeight="1" x14ac:dyDescent="0.2"/>
    <row r="61921" ht="12.75" hidden="1" customHeight="1" x14ac:dyDescent="0.2"/>
    <row r="61922" ht="12.75" hidden="1" customHeight="1" x14ac:dyDescent="0.2"/>
    <row r="61923" ht="12.75" hidden="1" customHeight="1" x14ac:dyDescent="0.2"/>
    <row r="61924" ht="12.75" hidden="1" customHeight="1" x14ac:dyDescent="0.2"/>
    <row r="61925" ht="12.75" hidden="1" customHeight="1" x14ac:dyDescent="0.2"/>
    <row r="61926" ht="12.75" hidden="1" customHeight="1" x14ac:dyDescent="0.2"/>
    <row r="61927" ht="12.75" hidden="1" customHeight="1" x14ac:dyDescent="0.2"/>
    <row r="61928" ht="12.75" hidden="1" customHeight="1" x14ac:dyDescent="0.2"/>
    <row r="61929" ht="12.75" hidden="1" customHeight="1" x14ac:dyDescent="0.2"/>
    <row r="61930" ht="12.75" hidden="1" customHeight="1" x14ac:dyDescent="0.2"/>
    <row r="61931" ht="12.75" hidden="1" customHeight="1" x14ac:dyDescent="0.2"/>
    <row r="61932" ht="12.75" hidden="1" customHeight="1" x14ac:dyDescent="0.2"/>
    <row r="61933" ht="12.75" hidden="1" customHeight="1" x14ac:dyDescent="0.2"/>
    <row r="61934" ht="12.75" hidden="1" customHeight="1" x14ac:dyDescent="0.2"/>
    <row r="61935" ht="12.75" hidden="1" customHeight="1" x14ac:dyDescent="0.2"/>
    <row r="61936" ht="12.75" hidden="1" customHeight="1" x14ac:dyDescent="0.2"/>
    <row r="61937" ht="12.75" hidden="1" customHeight="1" x14ac:dyDescent="0.2"/>
    <row r="61938" ht="12.75" hidden="1" customHeight="1" x14ac:dyDescent="0.2"/>
    <row r="61939" ht="12.75" hidden="1" customHeight="1" x14ac:dyDescent="0.2"/>
    <row r="61940" ht="12.75" hidden="1" customHeight="1" x14ac:dyDescent="0.2"/>
    <row r="61941" ht="12.75" hidden="1" customHeight="1" x14ac:dyDescent="0.2"/>
    <row r="61942" ht="12.75" hidden="1" customHeight="1" x14ac:dyDescent="0.2"/>
    <row r="61943" ht="12.75" hidden="1" customHeight="1" x14ac:dyDescent="0.2"/>
    <row r="61944" ht="12.75" hidden="1" customHeight="1" x14ac:dyDescent="0.2"/>
    <row r="61945" ht="12.75" hidden="1" customHeight="1" x14ac:dyDescent="0.2"/>
    <row r="61946" ht="12.75" hidden="1" customHeight="1" x14ac:dyDescent="0.2"/>
    <row r="61947" ht="12.75" hidden="1" customHeight="1" x14ac:dyDescent="0.2"/>
    <row r="61948" ht="12.75" hidden="1" customHeight="1" x14ac:dyDescent="0.2"/>
    <row r="61949" ht="12.75" hidden="1" customHeight="1" x14ac:dyDescent="0.2"/>
    <row r="61950" ht="12.75" hidden="1" customHeight="1" x14ac:dyDescent="0.2"/>
    <row r="61951" ht="12.75" hidden="1" customHeight="1" x14ac:dyDescent="0.2"/>
    <row r="61952" ht="12.75" hidden="1" customHeight="1" x14ac:dyDescent="0.2"/>
    <row r="61953" ht="12.75" hidden="1" customHeight="1" x14ac:dyDescent="0.2"/>
    <row r="61954" ht="12.75" hidden="1" customHeight="1" x14ac:dyDescent="0.2"/>
    <row r="61955" ht="12.75" hidden="1" customHeight="1" x14ac:dyDescent="0.2"/>
    <row r="61956" ht="12.75" hidden="1" customHeight="1" x14ac:dyDescent="0.2"/>
    <row r="61957" ht="12.75" hidden="1" customHeight="1" x14ac:dyDescent="0.2"/>
    <row r="61958" ht="12.75" hidden="1" customHeight="1" x14ac:dyDescent="0.2"/>
    <row r="61959" ht="12.75" hidden="1" customHeight="1" x14ac:dyDescent="0.2"/>
    <row r="61960" ht="12.75" hidden="1" customHeight="1" x14ac:dyDescent="0.2"/>
    <row r="61961" ht="12.75" hidden="1" customHeight="1" x14ac:dyDescent="0.2"/>
    <row r="61962" ht="12.75" hidden="1" customHeight="1" x14ac:dyDescent="0.2"/>
    <row r="61963" ht="12.75" hidden="1" customHeight="1" x14ac:dyDescent="0.2"/>
    <row r="61964" ht="12.75" hidden="1" customHeight="1" x14ac:dyDescent="0.2"/>
    <row r="61965" ht="12.75" hidden="1" customHeight="1" x14ac:dyDescent="0.2"/>
    <row r="61966" ht="12.75" hidden="1" customHeight="1" x14ac:dyDescent="0.2"/>
    <row r="61967" ht="12.75" hidden="1" customHeight="1" x14ac:dyDescent="0.2"/>
    <row r="61968" ht="12.75" hidden="1" customHeight="1" x14ac:dyDescent="0.2"/>
    <row r="61969" ht="12.75" hidden="1" customHeight="1" x14ac:dyDescent="0.2"/>
    <row r="61970" ht="12.75" hidden="1" customHeight="1" x14ac:dyDescent="0.2"/>
    <row r="61971" ht="12.75" hidden="1" customHeight="1" x14ac:dyDescent="0.2"/>
    <row r="61972" ht="12.75" hidden="1" customHeight="1" x14ac:dyDescent="0.2"/>
    <row r="61973" ht="12.75" hidden="1" customHeight="1" x14ac:dyDescent="0.2"/>
    <row r="61974" ht="12.75" hidden="1" customHeight="1" x14ac:dyDescent="0.2"/>
    <row r="61975" ht="12.75" hidden="1" customHeight="1" x14ac:dyDescent="0.2"/>
    <row r="61976" ht="12.75" hidden="1" customHeight="1" x14ac:dyDescent="0.2"/>
    <row r="61977" ht="12.75" hidden="1" customHeight="1" x14ac:dyDescent="0.2"/>
    <row r="61978" ht="12.75" hidden="1" customHeight="1" x14ac:dyDescent="0.2"/>
    <row r="61979" ht="12.75" hidden="1" customHeight="1" x14ac:dyDescent="0.2"/>
    <row r="61980" ht="12.75" hidden="1" customHeight="1" x14ac:dyDescent="0.2"/>
    <row r="61981" ht="12.75" hidden="1" customHeight="1" x14ac:dyDescent="0.2"/>
    <row r="61982" ht="12.75" hidden="1" customHeight="1" x14ac:dyDescent="0.2"/>
    <row r="61983" ht="12.75" hidden="1" customHeight="1" x14ac:dyDescent="0.2"/>
    <row r="61984" ht="12.75" hidden="1" customHeight="1" x14ac:dyDescent="0.2"/>
    <row r="61985" ht="12.75" hidden="1" customHeight="1" x14ac:dyDescent="0.2"/>
    <row r="61986" ht="12.75" hidden="1" customHeight="1" x14ac:dyDescent="0.2"/>
    <row r="61987" ht="12.75" hidden="1" customHeight="1" x14ac:dyDescent="0.2"/>
    <row r="61988" ht="12.75" hidden="1" customHeight="1" x14ac:dyDescent="0.2"/>
    <row r="61989" ht="12.75" hidden="1" customHeight="1" x14ac:dyDescent="0.2"/>
    <row r="61990" ht="12.75" hidden="1" customHeight="1" x14ac:dyDescent="0.2"/>
    <row r="61991" ht="12.75" hidden="1" customHeight="1" x14ac:dyDescent="0.2"/>
    <row r="61992" ht="12.75" hidden="1" customHeight="1" x14ac:dyDescent="0.2"/>
    <row r="61993" ht="12.75" hidden="1" customHeight="1" x14ac:dyDescent="0.2"/>
    <row r="61994" ht="12.75" hidden="1" customHeight="1" x14ac:dyDescent="0.2"/>
    <row r="61995" ht="12.75" hidden="1" customHeight="1" x14ac:dyDescent="0.2"/>
    <row r="61996" ht="12.75" hidden="1" customHeight="1" x14ac:dyDescent="0.2"/>
    <row r="61997" ht="12.75" hidden="1" customHeight="1" x14ac:dyDescent="0.2"/>
    <row r="61998" ht="12.75" hidden="1" customHeight="1" x14ac:dyDescent="0.2"/>
    <row r="61999" ht="12.75" hidden="1" customHeight="1" x14ac:dyDescent="0.2"/>
    <row r="62000" ht="12.75" hidden="1" customHeight="1" x14ac:dyDescent="0.2"/>
    <row r="62001" ht="12.75" hidden="1" customHeight="1" x14ac:dyDescent="0.2"/>
    <row r="62002" ht="12.75" hidden="1" customHeight="1" x14ac:dyDescent="0.2"/>
    <row r="62003" ht="12.75" hidden="1" customHeight="1" x14ac:dyDescent="0.2"/>
    <row r="62004" ht="12.75" hidden="1" customHeight="1" x14ac:dyDescent="0.2"/>
    <row r="62005" ht="12.75" hidden="1" customHeight="1" x14ac:dyDescent="0.2"/>
    <row r="62006" ht="12.75" hidden="1" customHeight="1" x14ac:dyDescent="0.2"/>
    <row r="62007" ht="12.75" hidden="1" customHeight="1" x14ac:dyDescent="0.2"/>
    <row r="62008" ht="12.75" hidden="1" customHeight="1" x14ac:dyDescent="0.2"/>
    <row r="62009" ht="12.75" hidden="1" customHeight="1" x14ac:dyDescent="0.2"/>
    <row r="62010" ht="12.75" hidden="1" customHeight="1" x14ac:dyDescent="0.2"/>
    <row r="62011" ht="12.75" hidden="1" customHeight="1" x14ac:dyDescent="0.2"/>
    <row r="62012" ht="12.75" hidden="1" customHeight="1" x14ac:dyDescent="0.2"/>
    <row r="62013" ht="12.75" hidden="1" customHeight="1" x14ac:dyDescent="0.2"/>
    <row r="62014" ht="12.75" hidden="1" customHeight="1" x14ac:dyDescent="0.2"/>
    <row r="62015" ht="12.75" hidden="1" customHeight="1" x14ac:dyDescent="0.2"/>
    <row r="62016" ht="12.75" hidden="1" customHeight="1" x14ac:dyDescent="0.2"/>
    <row r="62017" ht="12.75" hidden="1" customHeight="1" x14ac:dyDescent="0.2"/>
    <row r="62018" ht="12.75" hidden="1" customHeight="1" x14ac:dyDescent="0.2"/>
    <row r="62019" ht="12.75" hidden="1" customHeight="1" x14ac:dyDescent="0.2"/>
    <row r="62020" ht="12.75" hidden="1" customHeight="1" x14ac:dyDescent="0.2"/>
    <row r="62021" ht="12.75" hidden="1" customHeight="1" x14ac:dyDescent="0.2"/>
    <row r="62022" ht="12.75" hidden="1" customHeight="1" x14ac:dyDescent="0.2"/>
    <row r="62023" ht="12.75" hidden="1" customHeight="1" x14ac:dyDescent="0.2"/>
    <row r="62024" ht="12.75" hidden="1" customHeight="1" x14ac:dyDescent="0.2"/>
    <row r="62025" ht="12.75" hidden="1" customHeight="1" x14ac:dyDescent="0.2"/>
    <row r="62026" ht="12.75" hidden="1" customHeight="1" x14ac:dyDescent="0.2"/>
    <row r="62027" ht="12.75" hidden="1" customHeight="1" x14ac:dyDescent="0.2"/>
    <row r="62028" ht="12.75" hidden="1" customHeight="1" x14ac:dyDescent="0.2"/>
    <row r="62029" ht="12.75" hidden="1" customHeight="1" x14ac:dyDescent="0.2"/>
    <row r="62030" ht="12.75" hidden="1" customHeight="1" x14ac:dyDescent="0.2"/>
    <row r="62031" ht="12.75" hidden="1" customHeight="1" x14ac:dyDescent="0.2"/>
    <row r="62032" ht="12.75" hidden="1" customHeight="1" x14ac:dyDescent="0.2"/>
    <row r="62033" ht="12.75" hidden="1" customHeight="1" x14ac:dyDescent="0.2"/>
    <row r="62034" ht="12.75" hidden="1" customHeight="1" x14ac:dyDescent="0.2"/>
    <row r="62035" ht="12.75" hidden="1" customHeight="1" x14ac:dyDescent="0.2"/>
    <row r="62036" ht="12.75" hidden="1" customHeight="1" x14ac:dyDescent="0.2"/>
    <row r="62037" ht="12.75" hidden="1" customHeight="1" x14ac:dyDescent="0.2"/>
    <row r="62038" ht="12.75" hidden="1" customHeight="1" x14ac:dyDescent="0.2"/>
    <row r="62039" ht="12.75" hidden="1" customHeight="1" x14ac:dyDescent="0.2"/>
    <row r="62040" ht="12.75" hidden="1" customHeight="1" x14ac:dyDescent="0.2"/>
    <row r="62041" ht="12.75" hidden="1" customHeight="1" x14ac:dyDescent="0.2"/>
    <row r="62042" ht="12.75" hidden="1" customHeight="1" x14ac:dyDescent="0.2"/>
    <row r="62043" ht="12.75" hidden="1" customHeight="1" x14ac:dyDescent="0.2"/>
    <row r="62044" ht="12.75" hidden="1" customHeight="1" x14ac:dyDescent="0.2"/>
    <row r="62045" ht="12.75" hidden="1" customHeight="1" x14ac:dyDescent="0.2"/>
    <row r="62046" ht="12.75" hidden="1" customHeight="1" x14ac:dyDescent="0.2"/>
    <row r="62047" ht="12.75" hidden="1" customHeight="1" x14ac:dyDescent="0.2"/>
    <row r="62048" ht="12.75" hidden="1" customHeight="1" x14ac:dyDescent="0.2"/>
    <row r="62049" ht="12.75" hidden="1" customHeight="1" x14ac:dyDescent="0.2"/>
    <row r="62050" ht="12.75" hidden="1" customHeight="1" x14ac:dyDescent="0.2"/>
    <row r="62051" ht="12.75" hidden="1" customHeight="1" x14ac:dyDescent="0.2"/>
    <row r="62052" ht="12.75" hidden="1" customHeight="1" x14ac:dyDescent="0.2"/>
    <row r="62053" ht="12.75" hidden="1" customHeight="1" x14ac:dyDescent="0.2"/>
    <row r="62054" ht="12.75" hidden="1" customHeight="1" x14ac:dyDescent="0.2"/>
    <row r="62055" ht="12.75" hidden="1" customHeight="1" x14ac:dyDescent="0.2"/>
    <row r="62056" ht="12.75" hidden="1" customHeight="1" x14ac:dyDescent="0.2"/>
    <row r="62057" ht="12.75" hidden="1" customHeight="1" x14ac:dyDescent="0.2"/>
    <row r="62058" ht="12.75" hidden="1" customHeight="1" x14ac:dyDescent="0.2"/>
    <row r="62059" ht="12.75" hidden="1" customHeight="1" x14ac:dyDescent="0.2"/>
    <row r="62060" ht="12.75" hidden="1" customHeight="1" x14ac:dyDescent="0.2"/>
    <row r="62061" ht="12.75" hidden="1" customHeight="1" x14ac:dyDescent="0.2"/>
    <row r="62062" ht="12.75" hidden="1" customHeight="1" x14ac:dyDescent="0.2"/>
    <row r="62063" ht="12.75" hidden="1" customHeight="1" x14ac:dyDescent="0.2"/>
    <row r="62064" ht="12.75" hidden="1" customHeight="1" x14ac:dyDescent="0.2"/>
    <row r="62065" ht="12.75" hidden="1" customHeight="1" x14ac:dyDescent="0.2"/>
    <row r="62066" ht="12.75" hidden="1" customHeight="1" x14ac:dyDescent="0.2"/>
    <row r="62067" ht="12.75" hidden="1" customHeight="1" x14ac:dyDescent="0.2"/>
    <row r="62068" ht="12.75" hidden="1" customHeight="1" x14ac:dyDescent="0.2"/>
    <row r="62069" ht="12.75" hidden="1" customHeight="1" x14ac:dyDescent="0.2"/>
    <row r="62070" ht="12.75" hidden="1" customHeight="1" x14ac:dyDescent="0.2"/>
    <row r="62071" ht="12.75" hidden="1" customHeight="1" x14ac:dyDescent="0.2"/>
    <row r="62072" ht="12.75" hidden="1" customHeight="1" x14ac:dyDescent="0.2"/>
    <row r="62073" ht="12.75" hidden="1" customHeight="1" x14ac:dyDescent="0.2"/>
    <row r="62074" ht="12.75" hidden="1" customHeight="1" x14ac:dyDescent="0.2"/>
    <row r="62075" ht="12.75" hidden="1" customHeight="1" x14ac:dyDescent="0.2"/>
    <row r="62076" ht="12.75" hidden="1" customHeight="1" x14ac:dyDescent="0.2"/>
    <row r="62077" ht="12.75" hidden="1" customHeight="1" x14ac:dyDescent="0.2"/>
    <row r="62078" ht="12.75" hidden="1" customHeight="1" x14ac:dyDescent="0.2"/>
    <row r="62079" ht="12.75" hidden="1" customHeight="1" x14ac:dyDescent="0.2"/>
    <row r="62080" ht="12.75" hidden="1" customHeight="1" x14ac:dyDescent="0.2"/>
    <row r="62081" ht="12.75" hidden="1" customHeight="1" x14ac:dyDescent="0.2"/>
    <row r="62082" ht="12.75" hidden="1" customHeight="1" x14ac:dyDescent="0.2"/>
    <row r="62083" ht="12.75" hidden="1" customHeight="1" x14ac:dyDescent="0.2"/>
    <row r="62084" ht="12.75" hidden="1" customHeight="1" x14ac:dyDescent="0.2"/>
    <row r="62085" ht="12.75" hidden="1" customHeight="1" x14ac:dyDescent="0.2"/>
    <row r="62086" ht="12.75" hidden="1" customHeight="1" x14ac:dyDescent="0.2"/>
    <row r="62087" ht="12.75" hidden="1" customHeight="1" x14ac:dyDescent="0.2"/>
    <row r="62088" ht="12.75" hidden="1" customHeight="1" x14ac:dyDescent="0.2"/>
    <row r="62089" ht="12.75" hidden="1" customHeight="1" x14ac:dyDescent="0.2"/>
    <row r="62090" ht="12.75" hidden="1" customHeight="1" x14ac:dyDescent="0.2"/>
    <row r="62091" ht="12.75" hidden="1" customHeight="1" x14ac:dyDescent="0.2"/>
    <row r="62092" ht="12.75" hidden="1" customHeight="1" x14ac:dyDescent="0.2"/>
    <row r="62093" ht="12.75" hidden="1" customHeight="1" x14ac:dyDescent="0.2"/>
    <row r="62094" ht="12.75" hidden="1" customHeight="1" x14ac:dyDescent="0.2"/>
    <row r="62095" ht="12.75" hidden="1" customHeight="1" x14ac:dyDescent="0.2"/>
    <row r="62096" ht="12.75" hidden="1" customHeight="1" x14ac:dyDescent="0.2"/>
    <row r="62097" ht="12.75" hidden="1" customHeight="1" x14ac:dyDescent="0.2"/>
    <row r="62098" ht="12.75" hidden="1" customHeight="1" x14ac:dyDescent="0.2"/>
    <row r="62099" ht="12.75" hidden="1" customHeight="1" x14ac:dyDescent="0.2"/>
    <row r="62100" ht="12.75" hidden="1" customHeight="1" x14ac:dyDescent="0.2"/>
    <row r="62101" ht="12.75" hidden="1" customHeight="1" x14ac:dyDescent="0.2"/>
    <row r="62102" ht="12.75" hidden="1" customHeight="1" x14ac:dyDescent="0.2"/>
    <row r="62103" ht="12.75" hidden="1" customHeight="1" x14ac:dyDescent="0.2"/>
    <row r="62104" ht="12.75" hidden="1" customHeight="1" x14ac:dyDescent="0.2"/>
    <row r="62105" ht="12.75" hidden="1" customHeight="1" x14ac:dyDescent="0.2"/>
    <row r="62106" ht="12.75" hidden="1" customHeight="1" x14ac:dyDescent="0.2"/>
    <row r="62107" ht="12.75" hidden="1" customHeight="1" x14ac:dyDescent="0.2"/>
    <row r="62108" ht="12.75" hidden="1" customHeight="1" x14ac:dyDescent="0.2"/>
    <row r="62109" ht="12.75" hidden="1" customHeight="1" x14ac:dyDescent="0.2"/>
    <row r="62110" ht="12.75" hidden="1" customHeight="1" x14ac:dyDescent="0.2"/>
    <row r="62111" ht="12.75" hidden="1" customHeight="1" x14ac:dyDescent="0.2"/>
    <row r="62112" ht="12.75" hidden="1" customHeight="1" x14ac:dyDescent="0.2"/>
    <row r="62113" ht="12.75" hidden="1" customHeight="1" x14ac:dyDescent="0.2"/>
    <row r="62114" ht="12.75" hidden="1" customHeight="1" x14ac:dyDescent="0.2"/>
    <row r="62115" ht="12.75" hidden="1" customHeight="1" x14ac:dyDescent="0.2"/>
    <row r="62116" ht="12.75" hidden="1" customHeight="1" x14ac:dyDescent="0.2"/>
    <row r="62117" ht="12.75" hidden="1" customHeight="1" x14ac:dyDescent="0.2"/>
    <row r="62118" ht="12.75" hidden="1" customHeight="1" x14ac:dyDescent="0.2"/>
    <row r="62119" ht="12.75" hidden="1" customHeight="1" x14ac:dyDescent="0.2"/>
    <row r="62120" ht="12.75" hidden="1" customHeight="1" x14ac:dyDescent="0.2"/>
    <row r="62121" ht="12.75" hidden="1" customHeight="1" x14ac:dyDescent="0.2"/>
    <row r="62122" ht="12.75" hidden="1" customHeight="1" x14ac:dyDescent="0.2"/>
    <row r="62123" ht="12.75" hidden="1" customHeight="1" x14ac:dyDescent="0.2"/>
    <row r="62124" ht="12.75" hidden="1" customHeight="1" x14ac:dyDescent="0.2"/>
    <row r="62125" ht="12.75" hidden="1" customHeight="1" x14ac:dyDescent="0.2"/>
    <row r="62126" ht="12.75" hidden="1" customHeight="1" x14ac:dyDescent="0.2"/>
    <row r="62127" ht="12.75" hidden="1" customHeight="1" x14ac:dyDescent="0.2"/>
    <row r="62128" ht="12.75" hidden="1" customHeight="1" x14ac:dyDescent="0.2"/>
    <row r="62129" ht="12.75" hidden="1" customHeight="1" x14ac:dyDescent="0.2"/>
    <row r="62130" ht="12.75" hidden="1" customHeight="1" x14ac:dyDescent="0.2"/>
    <row r="62131" ht="12.75" hidden="1" customHeight="1" x14ac:dyDescent="0.2"/>
    <row r="62132" ht="12.75" hidden="1" customHeight="1" x14ac:dyDescent="0.2"/>
    <row r="62133" ht="12.75" hidden="1" customHeight="1" x14ac:dyDescent="0.2"/>
    <row r="62134" ht="12.75" hidden="1" customHeight="1" x14ac:dyDescent="0.2"/>
    <row r="62135" ht="12.75" hidden="1" customHeight="1" x14ac:dyDescent="0.2"/>
    <row r="62136" ht="12.75" hidden="1" customHeight="1" x14ac:dyDescent="0.2"/>
    <row r="62137" ht="12.75" hidden="1" customHeight="1" x14ac:dyDescent="0.2"/>
    <row r="62138" ht="12.75" hidden="1" customHeight="1" x14ac:dyDescent="0.2"/>
    <row r="62139" ht="12.75" hidden="1" customHeight="1" x14ac:dyDescent="0.2"/>
    <row r="62140" ht="12.75" hidden="1" customHeight="1" x14ac:dyDescent="0.2"/>
    <row r="62141" ht="12.75" hidden="1" customHeight="1" x14ac:dyDescent="0.2"/>
    <row r="62142" ht="12.75" hidden="1" customHeight="1" x14ac:dyDescent="0.2"/>
    <row r="62143" ht="12.75" hidden="1" customHeight="1" x14ac:dyDescent="0.2"/>
    <row r="62144" ht="12.75" hidden="1" customHeight="1" x14ac:dyDescent="0.2"/>
    <row r="62145" ht="12.75" hidden="1" customHeight="1" x14ac:dyDescent="0.2"/>
    <row r="62146" ht="12.75" hidden="1" customHeight="1" x14ac:dyDescent="0.2"/>
    <row r="62147" ht="12.75" hidden="1" customHeight="1" x14ac:dyDescent="0.2"/>
    <row r="62148" ht="12.75" hidden="1" customHeight="1" x14ac:dyDescent="0.2"/>
    <row r="62149" ht="12.75" hidden="1" customHeight="1" x14ac:dyDescent="0.2"/>
    <row r="62150" ht="12.75" hidden="1" customHeight="1" x14ac:dyDescent="0.2"/>
    <row r="62151" ht="12.75" hidden="1" customHeight="1" x14ac:dyDescent="0.2"/>
    <row r="62152" ht="12.75" hidden="1" customHeight="1" x14ac:dyDescent="0.2"/>
    <row r="62153" ht="12.75" hidden="1" customHeight="1" x14ac:dyDescent="0.2"/>
    <row r="62154" ht="12.75" hidden="1" customHeight="1" x14ac:dyDescent="0.2"/>
    <row r="62155" ht="12.75" hidden="1" customHeight="1" x14ac:dyDescent="0.2"/>
    <row r="62156" ht="12.75" hidden="1" customHeight="1" x14ac:dyDescent="0.2"/>
    <row r="62157" ht="12.75" hidden="1" customHeight="1" x14ac:dyDescent="0.2"/>
    <row r="62158" ht="12.75" hidden="1" customHeight="1" x14ac:dyDescent="0.2"/>
    <row r="62159" ht="12.75" hidden="1" customHeight="1" x14ac:dyDescent="0.2"/>
    <row r="62160" ht="12.75" hidden="1" customHeight="1" x14ac:dyDescent="0.2"/>
    <row r="62161" ht="12.75" hidden="1" customHeight="1" x14ac:dyDescent="0.2"/>
    <row r="62162" ht="12.75" hidden="1" customHeight="1" x14ac:dyDescent="0.2"/>
    <row r="62163" ht="12.75" hidden="1" customHeight="1" x14ac:dyDescent="0.2"/>
    <row r="62164" ht="12.75" hidden="1" customHeight="1" x14ac:dyDescent="0.2"/>
    <row r="62165" ht="12.75" hidden="1" customHeight="1" x14ac:dyDescent="0.2"/>
    <row r="62166" ht="12.75" hidden="1" customHeight="1" x14ac:dyDescent="0.2"/>
    <row r="62167" ht="12.75" hidden="1" customHeight="1" x14ac:dyDescent="0.2"/>
    <row r="62168" ht="12.75" hidden="1" customHeight="1" x14ac:dyDescent="0.2"/>
    <row r="62169" ht="12.75" hidden="1" customHeight="1" x14ac:dyDescent="0.2"/>
    <row r="62170" ht="12.75" hidden="1" customHeight="1" x14ac:dyDescent="0.2"/>
    <row r="62171" ht="12.75" hidden="1" customHeight="1" x14ac:dyDescent="0.2"/>
    <row r="62172" ht="12.75" hidden="1" customHeight="1" x14ac:dyDescent="0.2"/>
    <row r="62173" ht="12.75" hidden="1" customHeight="1" x14ac:dyDescent="0.2"/>
    <row r="62174" ht="12.75" hidden="1" customHeight="1" x14ac:dyDescent="0.2"/>
    <row r="62175" ht="12.75" hidden="1" customHeight="1" x14ac:dyDescent="0.2"/>
    <row r="62176" ht="12.75" hidden="1" customHeight="1" x14ac:dyDescent="0.2"/>
    <row r="62177" ht="12.75" hidden="1" customHeight="1" x14ac:dyDescent="0.2"/>
    <row r="62178" ht="12.75" hidden="1" customHeight="1" x14ac:dyDescent="0.2"/>
    <row r="62179" ht="12.75" hidden="1" customHeight="1" x14ac:dyDescent="0.2"/>
    <row r="62180" ht="12.75" hidden="1" customHeight="1" x14ac:dyDescent="0.2"/>
    <row r="62181" ht="12.75" hidden="1" customHeight="1" x14ac:dyDescent="0.2"/>
    <row r="62182" ht="12.75" hidden="1" customHeight="1" x14ac:dyDescent="0.2"/>
    <row r="62183" ht="12.75" hidden="1" customHeight="1" x14ac:dyDescent="0.2"/>
    <row r="62184" ht="12.75" hidden="1" customHeight="1" x14ac:dyDescent="0.2"/>
    <row r="62185" ht="12.75" hidden="1" customHeight="1" x14ac:dyDescent="0.2"/>
    <row r="62186" ht="12.75" hidden="1" customHeight="1" x14ac:dyDescent="0.2"/>
    <row r="62187" ht="12.75" hidden="1" customHeight="1" x14ac:dyDescent="0.2"/>
    <row r="62188" ht="12.75" hidden="1" customHeight="1" x14ac:dyDescent="0.2"/>
    <row r="62189" ht="12.75" hidden="1" customHeight="1" x14ac:dyDescent="0.2"/>
    <row r="62190" ht="12.75" hidden="1" customHeight="1" x14ac:dyDescent="0.2"/>
    <row r="62191" ht="12.75" hidden="1" customHeight="1" x14ac:dyDescent="0.2"/>
    <row r="62192" ht="12.75" hidden="1" customHeight="1" x14ac:dyDescent="0.2"/>
    <row r="62193" ht="12.75" hidden="1" customHeight="1" x14ac:dyDescent="0.2"/>
    <row r="62194" ht="12.75" hidden="1" customHeight="1" x14ac:dyDescent="0.2"/>
    <row r="62195" ht="12.75" hidden="1" customHeight="1" x14ac:dyDescent="0.2"/>
    <row r="62196" ht="12.75" hidden="1" customHeight="1" x14ac:dyDescent="0.2"/>
    <row r="62197" ht="12.75" hidden="1" customHeight="1" x14ac:dyDescent="0.2"/>
    <row r="62198" ht="12.75" hidden="1" customHeight="1" x14ac:dyDescent="0.2"/>
    <row r="62199" ht="12.75" hidden="1" customHeight="1" x14ac:dyDescent="0.2"/>
    <row r="62200" ht="12.75" hidden="1" customHeight="1" x14ac:dyDescent="0.2"/>
    <row r="62201" ht="12.75" hidden="1" customHeight="1" x14ac:dyDescent="0.2"/>
    <row r="62202" ht="12.75" hidden="1" customHeight="1" x14ac:dyDescent="0.2"/>
    <row r="62203" ht="12.75" hidden="1" customHeight="1" x14ac:dyDescent="0.2"/>
    <row r="62204" ht="12.75" hidden="1" customHeight="1" x14ac:dyDescent="0.2"/>
    <row r="62205" ht="12.75" hidden="1" customHeight="1" x14ac:dyDescent="0.2"/>
    <row r="62206" ht="12.75" hidden="1" customHeight="1" x14ac:dyDescent="0.2"/>
    <row r="62207" ht="12.75" hidden="1" customHeight="1" x14ac:dyDescent="0.2"/>
    <row r="62208" ht="12.75" hidden="1" customHeight="1" x14ac:dyDescent="0.2"/>
    <row r="62209" ht="12.75" hidden="1" customHeight="1" x14ac:dyDescent="0.2"/>
    <row r="62210" ht="12.75" hidden="1" customHeight="1" x14ac:dyDescent="0.2"/>
    <row r="62211" ht="12.75" hidden="1" customHeight="1" x14ac:dyDescent="0.2"/>
    <row r="62212" ht="12.75" hidden="1" customHeight="1" x14ac:dyDescent="0.2"/>
    <row r="62213" ht="12.75" hidden="1" customHeight="1" x14ac:dyDescent="0.2"/>
    <row r="62214" ht="12.75" hidden="1" customHeight="1" x14ac:dyDescent="0.2"/>
    <row r="62215" ht="12.75" hidden="1" customHeight="1" x14ac:dyDescent="0.2"/>
    <row r="62216" ht="12.75" hidden="1" customHeight="1" x14ac:dyDescent="0.2"/>
    <row r="62217" ht="12.75" hidden="1" customHeight="1" x14ac:dyDescent="0.2"/>
    <row r="62218" ht="12.75" hidden="1" customHeight="1" x14ac:dyDescent="0.2"/>
    <row r="62219" ht="12.75" hidden="1" customHeight="1" x14ac:dyDescent="0.2"/>
    <row r="62220" ht="12.75" hidden="1" customHeight="1" x14ac:dyDescent="0.2"/>
    <row r="62221" ht="12.75" hidden="1" customHeight="1" x14ac:dyDescent="0.2"/>
    <row r="62222" ht="12.75" hidden="1" customHeight="1" x14ac:dyDescent="0.2"/>
    <row r="62223" ht="12.75" hidden="1" customHeight="1" x14ac:dyDescent="0.2"/>
    <row r="62224" ht="12.75" hidden="1" customHeight="1" x14ac:dyDescent="0.2"/>
    <row r="62225" ht="12.75" hidden="1" customHeight="1" x14ac:dyDescent="0.2"/>
    <row r="62226" ht="12.75" hidden="1" customHeight="1" x14ac:dyDescent="0.2"/>
    <row r="62227" ht="12.75" hidden="1" customHeight="1" x14ac:dyDescent="0.2"/>
    <row r="62228" ht="12.75" hidden="1" customHeight="1" x14ac:dyDescent="0.2"/>
    <row r="62229" ht="12.75" hidden="1" customHeight="1" x14ac:dyDescent="0.2"/>
    <row r="62230" ht="12.75" hidden="1" customHeight="1" x14ac:dyDescent="0.2"/>
    <row r="62231" ht="12.75" hidden="1" customHeight="1" x14ac:dyDescent="0.2"/>
    <row r="62232" ht="12.75" hidden="1" customHeight="1" x14ac:dyDescent="0.2"/>
    <row r="62233" ht="12.75" hidden="1" customHeight="1" x14ac:dyDescent="0.2"/>
    <row r="62234" ht="12.75" hidden="1" customHeight="1" x14ac:dyDescent="0.2"/>
    <row r="62235" ht="12.75" hidden="1" customHeight="1" x14ac:dyDescent="0.2"/>
    <row r="62236" ht="12.75" hidden="1" customHeight="1" x14ac:dyDescent="0.2"/>
    <row r="62237" ht="12.75" hidden="1" customHeight="1" x14ac:dyDescent="0.2"/>
    <row r="62238" ht="12.75" hidden="1" customHeight="1" x14ac:dyDescent="0.2"/>
    <row r="62239" ht="12.75" hidden="1" customHeight="1" x14ac:dyDescent="0.2"/>
    <row r="62240" ht="12.75" hidden="1" customHeight="1" x14ac:dyDescent="0.2"/>
    <row r="62241" ht="12.75" hidden="1" customHeight="1" x14ac:dyDescent="0.2"/>
    <row r="62242" ht="12.75" hidden="1" customHeight="1" x14ac:dyDescent="0.2"/>
    <row r="62243" ht="12.75" hidden="1" customHeight="1" x14ac:dyDescent="0.2"/>
    <row r="62244" ht="12.75" hidden="1" customHeight="1" x14ac:dyDescent="0.2"/>
    <row r="62245" ht="12.75" hidden="1" customHeight="1" x14ac:dyDescent="0.2"/>
    <row r="62246" ht="12.75" hidden="1" customHeight="1" x14ac:dyDescent="0.2"/>
    <row r="62247" ht="12.75" hidden="1" customHeight="1" x14ac:dyDescent="0.2"/>
    <row r="62248" ht="12.75" hidden="1" customHeight="1" x14ac:dyDescent="0.2"/>
    <row r="62249" ht="12.75" hidden="1" customHeight="1" x14ac:dyDescent="0.2"/>
    <row r="62250" ht="12.75" hidden="1" customHeight="1" x14ac:dyDescent="0.2"/>
    <row r="62251" ht="12.75" hidden="1" customHeight="1" x14ac:dyDescent="0.2"/>
    <row r="62252" ht="12.75" hidden="1" customHeight="1" x14ac:dyDescent="0.2"/>
    <row r="62253" ht="12.75" hidden="1" customHeight="1" x14ac:dyDescent="0.2"/>
    <row r="62254" ht="12.75" hidden="1" customHeight="1" x14ac:dyDescent="0.2"/>
    <row r="62255" ht="12.75" hidden="1" customHeight="1" x14ac:dyDescent="0.2"/>
    <row r="62256" ht="12.75" hidden="1" customHeight="1" x14ac:dyDescent="0.2"/>
    <row r="62257" ht="12.75" hidden="1" customHeight="1" x14ac:dyDescent="0.2"/>
    <row r="62258" ht="12.75" hidden="1" customHeight="1" x14ac:dyDescent="0.2"/>
    <row r="62259" ht="12.75" hidden="1" customHeight="1" x14ac:dyDescent="0.2"/>
    <row r="62260" ht="12.75" hidden="1" customHeight="1" x14ac:dyDescent="0.2"/>
    <row r="62261" ht="12.75" hidden="1" customHeight="1" x14ac:dyDescent="0.2"/>
    <row r="62262" ht="12.75" hidden="1" customHeight="1" x14ac:dyDescent="0.2"/>
    <row r="62263" ht="12.75" hidden="1" customHeight="1" x14ac:dyDescent="0.2"/>
    <row r="62264" ht="12.75" hidden="1" customHeight="1" x14ac:dyDescent="0.2"/>
    <row r="62265" ht="12.75" hidden="1" customHeight="1" x14ac:dyDescent="0.2"/>
    <row r="62266" ht="12.75" hidden="1" customHeight="1" x14ac:dyDescent="0.2"/>
    <row r="62267" ht="12.75" hidden="1" customHeight="1" x14ac:dyDescent="0.2"/>
    <row r="62268" ht="12.75" hidden="1" customHeight="1" x14ac:dyDescent="0.2"/>
    <row r="62269" ht="12.75" hidden="1" customHeight="1" x14ac:dyDescent="0.2"/>
    <row r="62270" ht="12.75" hidden="1" customHeight="1" x14ac:dyDescent="0.2"/>
    <row r="62271" ht="12.75" hidden="1" customHeight="1" x14ac:dyDescent="0.2"/>
    <row r="62272" ht="12.75" hidden="1" customHeight="1" x14ac:dyDescent="0.2"/>
    <row r="62273" ht="12.75" hidden="1" customHeight="1" x14ac:dyDescent="0.2"/>
    <row r="62274" ht="12.75" hidden="1" customHeight="1" x14ac:dyDescent="0.2"/>
    <row r="62275" ht="12.75" hidden="1" customHeight="1" x14ac:dyDescent="0.2"/>
    <row r="62276" ht="12.75" hidden="1" customHeight="1" x14ac:dyDescent="0.2"/>
    <row r="62277" ht="12.75" hidden="1" customHeight="1" x14ac:dyDescent="0.2"/>
    <row r="62278" ht="12.75" hidden="1" customHeight="1" x14ac:dyDescent="0.2"/>
    <row r="62279" ht="12.75" hidden="1" customHeight="1" x14ac:dyDescent="0.2"/>
    <row r="62280" ht="12.75" hidden="1" customHeight="1" x14ac:dyDescent="0.2"/>
    <row r="62281" ht="12.75" hidden="1" customHeight="1" x14ac:dyDescent="0.2"/>
    <row r="62282" ht="12.75" hidden="1" customHeight="1" x14ac:dyDescent="0.2"/>
    <row r="62283" ht="12.75" hidden="1" customHeight="1" x14ac:dyDescent="0.2"/>
    <row r="62284" ht="12.75" hidden="1" customHeight="1" x14ac:dyDescent="0.2"/>
    <row r="62285" ht="12.75" hidden="1" customHeight="1" x14ac:dyDescent="0.2"/>
    <row r="62286" ht="12.75" hidden="1" customHeight="1" x14ac:dyDescent="0.2"/>
    <row r="62287" ht="12.75" hidden="1" customHeight="1" x14ac:dyDescent="0.2"/>
    <row r="62288" ht="12.75" hidden="1" customHeight="1" x14ac:dyDescent="0.2"/>
    <row r="62289" ht="12.75" hidden="1" customHeight="1" x14ac:dyDescent="0.2"/>
    <row r="62290" ht="12.75" hidden="1" customHeight="1" x14ac:dyDescent="0.2"/>
    <row r="62291" ht="12.75" hidden="1" customHeight="1" x14ac:dyDescent="0.2"/>
    <row r="62292" ht="12.75" hidden="1" customHeight="1" x14ac:dyDescent="0.2"/>
    <row r="62293" ht="12.75" hidden="1" customHeight="1" x14ac:dyDescent="0.2"/>
    <row r="62294" ht="12.75" hidden="1" customHeight="1" x14ac:dyDescent="0.2"/>
    <row r="62295" ht="12.75" hidden="1" customHeight="1" x14ac:dyDescent="0.2"/>
    <row r="62296" ht="12.75" hidden="1" customHeight="1" x14ac:dyDescent="0.2"/>
    <row r="62297" ht="12.75" hidden="1" customHeight="1" x14ac:dyDescent="0.2"/>
    <row r="62298" ht="12.75" hidden="1" customHeight="1" x14ac:dyDescent="0.2"/>
    <row r="62299" ht="12.75" hidden="1" customHeight="1" x14ac:dyDescent="0.2"/>
    <row r="62300" ht="12.75" hidden="1" customHeight="1" x14ac:dyDescent="0.2"/>
    <row r="62301" ht="12.75" hidden="1" customHeight="1" x14ac:dyDescent="0.2"/>
    <row r="62302" ht="12.75" hidden="1" customHeight="1" x14ac:dyDescent="0.2"/>
    <row r="62303" ht="12.75" hidden="1" customHeight="1" x14ac:dyDescent="0.2"/>
    <row r="62304" ht="12.75" hidden="1" customHeight="1" x14ac:dyDescent="0.2"/>
    <row r="62305" ht="12.75" hidden="1" customHeight="1" x14ac:dyDescent="0.2"/>
    <row r="62306" ht="12.75" hidden="1" customHeight="1" x14ac:dyDescent="0.2"/>
    <row r="62307" ht="12.75" hidden="1" customHeight="1" x14ac:dyDescent="0.2"/>
    <row r="62308" ht="12.75" hidden="1" customHeight="1" x14ac:dyDescent="0.2"/>
    <row r="62309" ht="12.75" hidden="1" customHeight="1" x14ac:dyDescent="0.2"/>
    <row r="62310" ht="12.75" hidden="1" customHeight="1" x14ac:dyDescent="0.2"/>
    <row r="62311" ht="12.75" hidden="1" customHeight="1" x14ac:dyDescent="0.2"/>
    <row r="62312" ht="12.75" hidden="1" customHeight="1" x14ac:dyDescent="0.2"/>
    <row r="62313" ht="12.75" hidden="1" customHeight="1" x14ac:dyDescent="0.2"/>
    <row r="62314" ht="12.75" hidden="1" customHeight="1" x14ac:dyDescent="0.2"/>
    <row r="62315" ht="12.75" hidden="1" customHeight="1" x14ac:dyDescent="0.2"/>
    <row r="62316" ht="12.75" hidden="1" customHeight="1" x14ac:dyDescent="0.2"/>
    <row r="62317" ht="12.75" hidden="1" customHeight="1" x14ac:dyDescent="0.2"/>
    <row r="62318" ht="12.75" hidden="1" customHeight="1" x14ac:dyDescent="0.2"/>
    <row r="62319" ht="12.75" hidden="1" customHeight="1" x14ac:dyDescent="0.2"/>
    <row r="62320" ht="12.75" hidden="1" customHeight="1" x14ac:dyDescent="0.2"/>
    <row r="62321" ht="12.75" hidden="1" customHeight="1" x14ac:dyDescent="0.2"/>
    <row r="62322" ht="12.75" hidden="1" customHeight="1" x14ac:dyDescent="0.2"/>
    <row r="62323" ht="12.75" hidden="1" customHeight="1" x14ac:dyDescent="0.2"/>
    <row r="62324" ht="12.75" hidden="1" customHeight="1" x14ac:dyDescent="0.2"/>
    <row r="62325" ht="12.75" hidden="1" customHeight="1" x14ac:dyDescent="0.2"/>
    <row r="62326" ht="12.75" hidden="1" customHeight="1" x14ac:dyDescent="0.2"/>
    <row r="62327" ht="12.75" hidden="1" customHeight="1" x14ac:dyDescent="0.2"/>
    <row r="62328" ht="12.75" hidden="1" customHeight="1" x14ac:dyDescent="0.2"/>
    <row r="62329" ht="12.75" hidden="1" customHeight="1" x14ac:dyDescent="0.2"/>
    <row r="62330" ht="12.75" hidden="1" customHeight="1" x14ac:dyDescent="0.2"/>
    <row r="62331" ht="12.75" hidden="1" customHeight="1" x14ac:dyDescent="0.2"/>
    <row r="62332" ht="12.75" hidden="1" customHeight="1" x14ac:dyDescent="0.2"/>
    <row r="62333" ht="12.75" hidden="1" customHeight="1" x14ac:dyDescent="0.2"/>
    <row r="62334" ht="12.75" hidden="1" customHeight="1" x14ac:dyDescent="0.2"/>
    <row r="62335" ht="12.75" hidden="1" customHeight="1" x14ac:dyDescent="0.2"/>
    <row r="62336" ht="12.75" hidden="1" customHeight="1" x14ac:dyDescent="0.2"/>
    <row r="62337" ht="12.75" hidden="1" customHeight="1" x14ac:dyDescent="0.2"/>
    <row r="62338" ht="12.75" hidden="1" customHeight="1" x14ac:dyDescent="0.2"/>
    <row r="62339" ht="12.75" hidden="1" customHeight="1" x14ac:dyDescent="0.2"/>
    <row r="62340" ht="12.75" hidden="1" customHeight="1" x14ac:dyDescent="0.2"/>
    <row r="62341" ht="12.75" hidden="1" customHeight="1" x14ac:dyDescent="0.2"/>
    <row r="62342" ht="12.75" hidden="1" customHeight="1" x14ac:dyDescent="0.2"/>
    <row r="62343" ht="12.75" hidden="1" customHeight="1" x14ac:dyDescent="0.2"/>
    <row r="62344" ht="12.75" hidden="1" customHeight="1" x14ac:dyDescent="0.2"/>
    <row r="62345" ht="12.75" hidden="1" customHeight="1" x14ac:dyDescent="0.2"/>
    <row r="62346" ht="12.75" hidden="1" customHeight="1" x14ac:dyDescent="0.2"/>
    <row r="62347" ht="12.75" hidden="1" customHeight="1" x14ac:dyDescent="0.2"/>
    <row r="62348" ht="12.75" hidden="1" customHeight="1" x14ac:dyDescent="0.2"/>
    <row r="62349" ht="12.75" hidden="1" customHeight="1" x14ac:dyDescent="0.2"/>
    <row r="62350" ht="12.75" hidden="1" customHeight="1" x14ac:dyDescent="0.2"/>
    <row r="62351" ht="12.75" hidden="1" customHeight="1" x14ac:dyDescent="0.2"/>
    <row r="62352" ht="12.75" hidden="1" customHeight="1" x14ac:dyDescent="0.2"/>
    <row r="62353" ht="12.75" hidden="1" customHeight="1" x14ac:dyDescent="0.2"/>
    <row r="62354" ht="12.75" hidden="1" customHeight="1" x14ac:dyDescent="0.2"/>
    <row r="62355" ht="12.75" hidden="1" customHeight="1" x14ac:dyDescent="0.2"/>
    <row r="62356" ht="12.75" hidden="1" customHeight="1" x14ac:dyDescent="0.2"/>
    <row r="62357" ht="12.75" hidden="1" customHeight="1" x14ac:dyDescent="0.2"/>
    <row r="62358" ht="12.75" hidden="1" customHeight="1" x14ac:dyDescent="0.2"/>
    <row r="62359" ht="12.75" hidden="1" customHeight="1" x14ac:dyDescent="0.2"/>
    <row r="62360" ht="12.75" hidden="1" customHeight="1" x14ac:dyDescent="0.2"/>
    <row r="62361" ht="12.75" hidden="1" customHeight="1" x14ac:dyDescent="0.2"/>
    <row r="62362" ht="12.75" hidden="1" customHeight="1" x14ac:dyDescent="0.2"/>
    <row r="62363" ht="12.75" hidden="1" customHeight="1" x14ac:dyDescent="0.2"/>
    <row r="62364" ht="12.75" hidden="1" customHeight="1" x14ac:dyDescent="0.2"/>
    <row r="62365" ht="12.75" hidden="1" customHeight="1" x14ac:dyDescent="0.2"/>
    <row r="62366" ht="12.75" hidden="1" customHeight="1" x14ac:dyDescent="0.2"/>
    <row r="62367" ht="12.75" hidden="1" customHeight="1" x14ac:dyDescent="0.2"/>
    <row r="62368" ht="12.75" hidden="1" customHeight="1" x14ac:dyDescent="0.2"/>
    <row r="62369" ht="12.75" hidden="1" customHeight="1" x14ac:dyDescent="0.2"/>
    <row r="62370" ht="12.75" hidden="1" customHeight="1" x14ac:dyDescent="0.2"/>
    <row r="62371" ht="12.75" hidden="1" customHeight="1" x14ac:dyDescent="0.2"/>
    <row r="62372" ht="12.75" hidden="1" customHeight="1" x14ac:dyDescent="0.2"/>
    <row r="62373" ht="12.75" hidden="1" customHeight="1" x14ac:dyDescent="0.2"/>
    <row r="62374" ht="12.75" hidden="1" customHeight="1" x14ac:dyDescent="0.2"/>
    <row r="62375" ht="12.75" hidden="1" customHeight="1" x14ac:dyDescent="0.2"/>
    <row r="62376" ht="12.75" hidden="1" customHeight="1" x14ac:dyDescent="0.2"/>
    <row r="62377" ht="12.75" hidden="1" customHeight="1" x14ac:dyDescent="0.2"/>
    <row r="62378" ht="12.75" hidden="1" customHeight="1" x14ac:dyDescent="0.2"/>
    <row r="62379" ht="12.75" hidden="1" customHeight="1" x14ac:dyDescent="0.2"/>
    <row r="62380" ht="12.75" hidden="1" customHeight="1" x14ac:dyDescent="0.2"/>
    <row r="62381" ht="12.75" hidden="1" customHeight="1" x14ac:dyDescent="0.2"/>
    <row r="62382" ht="12.75" hidden="1" customHeight="1" x14ac:dyDescent="0.2"/>
    <row r="62383" ht="12.75" hidden="1" customHeight="1" x14ac:dyDescent="0.2"/>
    <row r="62384" ht="12.75" hidden="1" customHeight="1" x14ac:dyDescent="0.2"/>
    <row r="62385" ht="12.75" hidden="1" customHeight="1" x14ac:dyDescent="0.2"/>
    <row r="62386" ht="12.75" hidden="1" customHeight="1" x14ac:dyDescent="0.2"/>
    <row r="62387" ht="12.75" hidden="1" customHeight="1" x14ac:dyDescent="0.2"/>
    <row r="62388" ht="12.75" hidden="1" customHeight="1" x14ac:dyDescent="0.2"/>
    <row r="62389" ht="12.75" hidden="1" customHeight="1" x14ac:dyDescent="0.2"/>
    <row r="62390" ht="12.75" hidden="1" customHeight="1" x14ac:dyDescent="0.2"/>
    <row r="62391" ht="12.75" hidden="1" customHeight="1" x14ac:dyDescent="0.2"/>
    <row r="62392" ht="12.75" hidden="1" customHeight="1" x14ac:dyDescent="0.2"/>
    <row r="62393" ht="12.75" hidden="1" customHeight="1" x14ac:dyDescent="0.2"/>
    <row r="62394" ht="12.75" hidden="1" customHeight="1" x14ac:dyDescent="0.2"/>
    <row r="62395" ht="12.75" hidden="1" customHeight="1" x14ac:dyDescent="0.2"/>
    <row r="62396" ht="12.75" hidden="1" customHeight="1" x14ac:dyDescent="0.2"/>
    <row r="62397" ht="12.75" hidden="1" customHeight="1" x14ac:dyDescent="0.2"/>
    <row r="62398" ht="12.75" hidden="1" customHeight="1" x14ac:dyDescent="0.2"/>
    <row r="62399" ht="12.75" hidden="1" customHeight="1" x14ac:dyDescent="0.2"/>
    <row r="62400" ht="12.75" hidden="1" customHeight="1" x14ac:dyDescent="0.2"/>
    <row r="62401" ht="12.75" hidden="1" customHeight="1" x14ac:dyDescent="0.2"/>
    <row r="62402" ht="12.75" hidden="1" customHeight="1" x14ac:dyDescent="0.2"/>
    <row r="62403" ht="12.75" hidden="1" customHeight="1" x14ac:dyDescent="0.2"/>
    <row r="62404" ht="12.75" hidden="1" customHeight="1" x14ac:dyDescent="0.2"/>
    <row r="62405" ht="12.75" hidden="1" customHeight="1" x14ac:dyDescent="0.2"/>
    <row r="62406" ht="12.75" hidden="1" customHeight="1" x14ac:dyDescent="0.2"/>
    <row r="62407" ht="12.75" hidden="1" customHeight="1" x14ac:dyDescent="0.2"/>
    <row r="62408" ht="12.75" hidden="1" customHeight="1" x14ac:dyDescent="0.2"/>
    <row r="62409" ht="12.75" hidden="1" customHeight="1" x14ac:dyDescent="0.2"/>
    <row r="62410" ht="12.75" hidden="1" customHeight="1" x14ac:dyDescent="0.2"/>
    <row r="62411" ht="12.75" hidden="1" customHeight="1" x14ac:dyDescent="0.2"/>
    <row r="62412" ht="12.75" hidden="1" customHeight="1" x14ac:dyDescent="0.2"/>
    <row r="62413" ht="12.75" hidden="1" customHeight="1" x14ac:dyDescent="0.2"/>
    <row r="62414" ht="12.75" hidden="1" customHeight="1" x14ac:dyDescent="0.2"/>
    <row r="62415" ht="12.75" hidden="1" customHeight="1" x14ac:dyDescent="0.2"/>
    <row r="62416" ht="12.75" hidden="1" customHeight="1" x14ac:dyDescent="0.2"/>
    <row r="62417" ht="12.75" hidden="1" customHeight="1" x14ac:dyDescent="0.2"/>
    <row r="62418" ht="12.75" hidden="1" customHeight="1" x14ac:dyDescent="0.2"/>
    <row r="62419" ht="12.75" hidden="1" customHeight="1" x14ac:dyDescent="0.2"/>
    <row r="62420" ht="12.75" hidden="1" customHeight="1" x14ac:dyDescent="0.2"/>
    <row r="62421" ht="12.75" hidden="1" customHeight="1" x14ac:dyDescent="0.2"/>
    <row r="62422" ht="12.75" hidden="1" customHeight="1" x14ac:dyDescent="0.2"/>
    <row r="62423" ht="12.75" hidden="1" customHeight="1" x14ac:dyDescent="0.2"/>
    <row r="62424" ht="12.75" hidden="1" customHeight="1" x14ac:dyDescent="0.2"/>
    <row r="62425" ht="12.75" hidden="1" customHeight="1" x14ac:dyDescent="0.2"/>
    <row r="62426" ht="12.75" hidden="1" customHeight="1" x14ac:dyDescent="0.2"/>
    <row r="62427" ht="12.75" hidden="1" customHeight="1" x14ac:dyDescent="0.2"/>
    <row r="62428" ht="12.75" hidden="1" customHeight="1" x14ac:dyDescent="0.2"/>
    <row r="62429" ht="12.75" hidden="1" customHeight="1" x14ac:dyDescent="0.2"/>
    <row r="62430" ht="12.75" hidden="1" customHeight="1" x14ac:dyDescent="0.2"/>
    <row r="62431" ht="12.75" hidden="1" customHeight="1" x14ac:dyDescent="0.2"/>
    <row r="62432" ht="12.75" hidden="1" customHeight="1" x14ac:dyDescent="0.2"/>
    <row r="62433" ht="12.75" hidden="1" customHeight="1" x14ac:dyDescent="0.2"/>
    <row r="62434" ht="12.75" hidden="1" customHeight="1" x14ac:dyDescent="0.2"/>
    <row r="62435" ht="12.75" hidden="1" customHeight="1" x14ac:dyDescent="0.2"/>
    <row r="62436" ht="12.75" hidden="1" customHeight="1" x14ac:dyDescent="0.2"/>
    <row r="62437" ht="12.75" hidden="1" customHeight="1" x14ac:dyDescent="0.2"/>
    <row r="62438" ht="12.75" hidden="1" customHeight="1" x14ac:dyDescent="0.2"/>
    <row r="62439" ht="12.75" hidden="1" customHeight="1" x14ac:dyDescent="0.2"/>
    <row r="62440" ht="12.75" hidden="1" customHeight="1" x14ac:dyDescent="0.2"/>
    <row r="62441" ht="12.75" hidden="1" customHeight="1" x14ac:dyDescent="0.2"/>
    <row r="62442" ht="12.75" hidden="1" customHeight="1" x14ac:dyDescent="0.2"/>
    <row r="62443" ht="12.75" hidden="1" customHeight="1" x14ac:dyDescent="0.2"/>
    <row r="62444" ht="12.75" hidden="1" customHeight="1" x14ac:dyDescent="0.2"/>
    <row r="62445" ht="12.75" hidden="1" customHeight="1" x14ac:dyDescent="0.2"/>
    <row r="62446" ht="12.75" hidden="1" customHeight="1" x14ac:dyDescent="0.2"/>
    <row r="62447" ht="12.75" hidden="1" customHeight="1" x14ac:dyDescent="0.2"/>
    <row r="62448" ht="12.75" hidden="1" customHeight="1" x14ac:dyDescent="0.2"/>
    <row r="62449" ht="12.75" hidden="1" customHeight="1" x14ac:dyDescent="0.2"/>
    <row r="62450" ht="12.75" hidden="1" customHeight="1" x14ac:dyDescent="0.2"/>
    <row r="62451" ht="12.75" hidden="1" customHeight="1" x14ac:dyDescent="0.2"/>
    <row r="62452" ht="12.75" hidden="1" customHeight="1" x14ac:dyDescent="0.2"/>
    <row r="62453" ht="12.75" hidden="1" customHeight="1" x14ac:dyDescent="0.2"/>
    <row r="62454" ht="12.75" hidden="1" customHeight="1" x14ac:dyDescent="0.2"/>
    <row r="62455" ht="12.75" hidden="1" customHeight="1" x14ac:dyDescent="0.2"/>
    <row r="62456" ht="12.75" hidden="1" customHeight="1" x14ac:dyDescent="0.2"/>
    <row r="62457" ht="12.75" hidden="1" customHeight="1" x14ac:dyDescent="0.2"/>
    <row r="62458" ht="12.75" hidden="1" customHeight="1" x14ac:dyDescent="0.2"/>
    <row r="62459" ht="12.75" hidden="1" customHeight="1" x14ac:dyDescent="0.2"/>
    <row r="62460" ht="12.75" hidden="1" customHeight="1" x14ac:dyDescent="0.2"/>
    <row r="62461" ht="12.75" hidden="1" customHeight="1" x14ac:dyDescent="0.2"/>
    <row r="62462" ht="12.75" hidden="1" customHeight="1" x14ac:dyDescent="0.2"/>
    <row r="62463" ht="12.75" hidden="1" customHeight="1" x14ac:dyDescent="0.2"/>
    <row r="62464" ht="12.75" hidden="1" customHeight="1" x14ac:dyDescent="0.2"/>
    <row r="62465" ht="12.75" hidden="1" customHeight="1" x14ac:dyDescent="0.2"/>
    <row r="62466" ht="12.75" hidden="1" customHeight="1" x14ac:dyDescent="0.2"/>
    <row r="62467" ht="12.75" hidden="1" customHeight="1" x14ac:dyDescent="0.2"/>
    <row r="62468" ht="12.75" hidden="1" customHeight="1" x14ac:dyDescent="0.2"/>
    <row r="62469" ht="12.75" hidden="1" customHeight="1" x14ac:dyDescent="0.2"/>
    <row r="62470" ht="12.75" hidden="1" customHeight="1" x14ac:dyDescent="0.2"/>
    <row r="62471" ht="12.75" hidden="1" customHeight="1" x14ac:dyDescent="0.2"/>
    <row r="62472" ht="12.75" hidden="1" customHeight="1" x14ac:dyDescent="0.2"/>
    <row r="62473" ht="12.75" hidden="1" customHeight="1" x14ac:dyDescent="0.2"/>
    <row r="62474" ht="12.75" hidden="1" customHeight="1" x14ac:dyDescent="0.2"/>
    <row r="62475" ht="12.75" hidden="1" customHeight="1" x14ac:dyDescent="0.2"/>
    <row r="62476" ht="12.75" hidden="1" customHeight="1" x14ac:dyDescent="0.2"/>
    <row r="62477" ht="12.75" hidden="1" customHeight="1" x14ac:dyDescent="0.2"/>
    <row r="62478" ht="12.75" hidden="1" customHeight="1" x14ac:dyDescent="0.2"/>
    <row r="62479" ht="12.75" hidden="1" customHeight="1" x14ac:dyDescent="0.2"/>
    <row r="62480" ht="12.75" hidden="1" customHeight="1" x14ac:dyDescent="0.2"/>
    <row r="62481" ht="12.75" hidden="1" customHeight="1" x14ac:dyDescent="0.2"/>
    <row r="62482" ht="12.75" hidden="1" customHeight="1" x14ac:dyDescent="0.2"/>
    <row r="62483" ht="12.75" hidden="1" customHeight="1" x14ac:dyDescent="0.2"/>
    <row r="62484" ht="12.75" hidden="1" customHeight="1" x14ac:dyDescent="0.2"/>
    <row r="62485" ht="12.75" hidden="1" customHeight="1" x14ac:dyDescent="0.2"/>
    <row r="62486" ht="12.75" hidden="1" customHeight="1" x14ac:dyDescent="0.2"/>
    <row r="62487" ht="12.75" hidden="1" customHeight="1" x14ac:dyDescent="0.2"/>
    <row r="62488" ht="12.75" hidden="1" customHeight="1" x14ac:dyDescent="0.2"/>
    <row r="62489" ht="12.75" hidden="1" customHeight="1" x14ac:dyDescent="0.2"/>
    <row r="62490" ht="12.75" hidden="1" customHeight="1" x14ac:dyDescent="0.2"/>
    <row r="62491" ht="12.75" hidden="1" customHeight="1" x14ac:dyDescent="0.2"/>
    <row r="62492" ht="12.75" hidden="1" customHeight="1" x14ac:dyDescent="0.2"/>
    <row r="62493" ht="12.75" hidden="1" customHeight="1" x14ac:dyDescent="0.2"/>
    <row r="62494" ht="12.75" hidden="1" customHeight="1" x14ac:dyDescent="0.2"/>
    <row r="62495" ht="12.75" hidden="1" customHeight="1" x14ac:dyDescent="0.2"/>
    <row r="62496" ht="12.75" hidden="1" customHeight="1" x14ac:dyDescent="0.2"/>
    <row r="62497" ht="12.75" hidden="1" customHeight="1" x14ac:dyDescent="0.2"/>
    <row r="62498" ht="12.75" hidden="1" customHeight="1" x14ac:dyDescent="0.2"/>
    <row r="62499" ht="12.75" hidden="1" customHeight="1" x14ac:dyDescent="0.2"/>
    <row r="62500" ht="12.75" hidden="1" customHeight="1" x14ac:dyDescent="0.2"/>
    <row r="62501" ht="12.75" hidden="1" customHeight="1" x14ac:dyDescent="0.2"/>
    <row r="62502" ht="12.75" hidden="1" customHeight="1" x14ac:dyDescent="0.2"/>
    <row r="62503" ht="12.75" hidden="1" customHeight="1" x14ac:dyDescent="0.2"/>
    <row r="62504" ht="12.75" hidden="1" customHeight="1" x14ac:dyDescent="0.2"/>
    <row r="62505" ht="12.75" hidden="1" customHeight="1" x14ac:dyDescent="0.2"/>
    <row r="62506" ht="12.75" hidden="1" customHeight="1" x14ac:dyDescent="0.2"/>
    <row r="62507" ht="12.75" hidden="1" customHeight="1" x14ac:dyDescent="0.2"/>
    <row r="62508" ht="12.75" hidden="1" customHeight="1" x14ac:dyDescent="0.2"/>
    <row r="62509" ht="12.75" hidden="1" customHeight="1" x14ac:dyDescent="0.2"/>
    <row r="62510" ht="12.75" hidden="1" customHeight="1" x14ac:dyDescent="0.2"/>
    <row r="62511" ht="12.75" hidden="1" customHeight="1" x14ac:dyDescent="0.2"/>
    <row r="62512" ht="12.75" hidden="1" customHeight="1" x14ac:dyDescent="0.2"/>
    <row r="62513" ht="12.75" hidden="1" customHeight="1" x14ac:dyDescent="0.2"/>
    <row r="62514" ht="12.75" hidden="1" customHeight="1" x14ac:dyDescent="0.2"/>
    <row r="62515" ht="12.75" hidden="1" customHeight="1" x14ac:dyDescent="0.2"/>
    <row r="62516" ht="12.75" hidden="1" customHeight="1" x14ac:dyDescent="0.2"/>
    <row r="62517" ht="12.75" hidden="1" customHeight="1" x14ac:dyDescent="0.2"/>
    <row r="62518" ht="12.75" hidden="1" customHeight="1" x14ac:dyDescent="0.2"/>
    <row r="62519" ht="12.75" hidden="1" customHeight="1" x14ac:dyDescent="0.2"/>
    <row r="62520" ht="12.75" hidden="1" customHeight="1" x14ac:dyDescent="0.2"/>
    <row r="62521" ht="12.75" hidden="1" customHeight="1" x14ac:dyDescent="0.2"/>
    <row r="62522" ht="12.75" hidden="1" customHeight="1" x14ac:dyDescent="0.2"/>
    <row r="62523" ht="12.75" hidden="1" customHeight="1" x14ac:dyDescent="0.2"/>
    <row r="62524" ht="12.75" hidden="1" customHeight="1" x14ac:dyDescent="0.2"/>
    <row r="62525" ht="12.75" hidden="1" customHeight="1" x14ac:dyDescent="0.2"/>
    <row r="62526" ht="12.75" hidden="1" customHeight="1" x14ac:dyDescent="0.2"/>
    <row r="62527" ht="12.75" hidden="1" customHeight="1" x14ac:dyDescent="0.2"/>
    <row r="62528" ht="12.75" hidden="1" customHeight="1" x14ac:dyDescent="0.2"/>
    <row r="62529" ht="12.75" hidden="1" customHeight="1" x14ac:dyDescent="0.2"/>
    <row r="62530" ht="12.75" hidden="1" customHeight="1" x14ac:dyDescent="0.2"/>
    <row r="62531" ht="12.75" hidden="1" customHeight="1" x14ac:dyDescent="0.2"/>
    <row r="62532" ht="12.75" hidden="1" customHeight="1" x14ac:dyDescent="0.2"/>
    <row r="62533" ht="12.75" hidden="1" customHeight="1" x14ac:dyDescent="0.2"/>
    <row r="62534" ht="12.75" hidden="1" customHeight="1" x14ac:dyDescent="0.2"/>
    <row r="62535" ht="12.75" hidden="1" customHeight="1" x14ac:dyDescent="0.2"/>
    <row r="62536" ht="12.75" hidden="1" customHeight="1" x14ac:dyDescent="0.2"/>
    <row r="62537" ht="12.75" hidden="1" customHeight="1" x14ac:dyDescent="0.2"/>
    <row r="62538" ht="12.75" hidden="1" customHeight="1" x14ac:dyDescent="0.2"/>
    <row r="62539" ht="12.75" hidden="1" customHeight="1" x14ac:dyDescent="0.2"/>
    <row r="62540" ht="12.75" hidden="1" customHeight="1" x14ac:dyDescent="0.2"/>
    <row r="62541" ht="12.75" hidden="1" customHeight="1" x14ac:dyDescent="0.2"/>
    <row r="62542" ht="12.75" hidden="1" customHeight="1" x14ac:dyDescent="0.2"/>
    <row r="62543" ht="12.75" hidden="1" customHeight="1" x14ac:dyDescent="0.2"/>
    <row r="62544" ht="12.75" hidden="1" customHeight="1" x14ac:dyDescent="0.2"/>
    <row r="62545" ht="12.75" hidden="1" customHeight="1" x14ac:dyDescent="0.2"/>
    <row r="62546" ht="12.75" hidden="1" customHeight="1" x14ac:dyDescent="0.2"/>
    <row r="62547" ht="12.75" hidden="1" customHeight="1" x14ac:dyDescent="0.2"/>
    <row r="62548" ht="12.75" hidden="1" customHeight="1" x14ac:dyDescent="0.2"/>
    <row r="62549" ht="12.75" hidden="1" customHeight="1" x14ac:dyDescent="0.2"/>
    <row r="62550" ht="12.75" hidden="1" customHeight="1" x14ac:dyDescent="0.2"/>
    <row r="62551" ht="12.75" hidden="1" customHeight="1" x14ac:dyDescent="0.2"/>
    <row r="62552" ht="12.75" hidden="1" customHeight="1" x14ac:dyDescent="0.2"/>
    <row r="62553" ht="12.75" hidden="1" customHeight="1" x14ac:dyDescent="0.2"/>
    <row r="62554" ht="12.75" hidden="1" customHeight="1" x14ac:dyDescent="0.2"/>
    <row r="62555" ht="12.75" hidden="1" customHeight="1" x14ac:dyDescent="0.2"/>
    <row r="62556" ht="12.75" hidden="1" customHeight="1" x14ac:dyDescent="0.2"/>
    <row r="62557" ht="12.75" hidden="1" customHeight="1" x14ac:dyDescent="0.2"/>
    <row r="62558" ht="12.75" hidden="1" customHeight="1" x14ac:dyDescent="0.2"/>
    <row r="62559" ht="12.75" hidden="1" customHeight="1" x14ac:dyDescent="0.2"/>
    <row r="62560" ht="12.75" hidden="1" customHeight="1" x14ac:dyDescent="0.2"/>
    <row r="62561" ht="12.75" hidden="1" customHeight="1" x14ac:dyDescent="0.2"/>
    <row r="62562" ht="12.75" hidden="1" customHeight="1" x14ac:dyDescent="0.2"/>
    <row r="62563" ht="12.75" hidden="1" customHeight="1" x14ac:dyDescent="0.2"/>
    <row r="62564" ht="12.75" hidden="1" customHeight="1" x14ac:dyDescent="0.2"/>
    <row r="62565" ht="12.75" hidden="1" customHeight="1" x14ac:dyDescent="0.2"/>
    <row r="62566" ht="12.75" hidden="1" customHeight="1" x14ac:dyDescent="0.2"/>
    <row r="62567" ht="12.75" hidden="1" customHeight="1" x14ac:dyDescent="0.2"/>
    <row r="62568" ht="12.75" hidden="1" customHeight="1" x14ac:dyDescent="0.2"/>
    <row r="62569" ht="12.75" hidden="1" customHeight="1" x14ac:dyDescent="0.2"/>
    <row r="62570" ht="12.75" hidden="1" customHeight="1" x14ac:dyDescent="0.2"/>
    <row r="62571" ht="12.75" hidden="1" customHeight="1" x14ac:dyDescent="0.2"/>
    <row r="62572" ht="12.75" hidden="1" customHeight="1" x14ac:dyDescent="0.2"/>
    <row r="62573" ht="12.75" hidden="1" customHeight="1" x14ac:dyDescent="0.2"/>
    <row r="62574" ht="12.75" hidden="1" customHeight="1" x14ac:dyDescent="0.2"/>
    <row r="62575" ht="12.75" hidden="1" customHeight="1" x14ac:dyDescent="0.2"/>
    <row r="62576" ht="12.75" hidden="1" customHeight="1" x14ac:dyDescent="0.2"/>
    <row r="62577" ht="12.75" hidden="1" customHeight="1" x14ac:dyDescent="0.2"/>
    <row r="62578" ht="12.75" hidden="1" customHeight="1" x14ac:dyDescent="0.2"/>
    <row r="62579" ht="12.75" hidden="1" customHeight="1" x14ac:dyDescent="0.2"/>
    <row r="62580" ht="12.75" hidden="1" customHeight="1" x14ac:dyDescent="0.2"/>
    <row r="62581" ht="12.75" hidden="1" customHeight="1" x14ac:dyDescent="0.2"/>
    <row r="62582" ht="12.75" hidden="1" customHeight="1" x14ac:dyDescent="0.2"/>
    <row r="62583" ht="12.75" hidden="1" customHeight="1" x14ac:dyDescent="0.2"/>
    <row r="62584" ht="12.75" hidden="1" customHeight="1" x14ac:dyDescent="0.2"/>
    <row r="62585" ht="12.75" hidden="1" customHeight="1" x14ac:dyDescent="0.2"/>
    <row r="62586" ht="12.75" hidden="1" customHeight="1" x14ac:dyDescent="0.2"/>
    <row r="62587" ht="12.75" hidden="1" customHeight="1" x14ac:dyDescent="0.2"/>
    <row r="62588" ht="12.75" hidden="1" customHeight="1" x14ac:dyDescent="0.2"/>
    <row r="62589" ht="12.75" hidden="1" customHeight="1" x14ac:dyDescent="0.2"/>
    <row r="62590" ht="12.75" hidden="1" customHeight="1" x14ac:dyDescent="0.2"/>
    <row r="62591" ht="12.75" hidden="1" customHeight="1" x14ac:dyDescent="0.2"/>
    <row r="62592" ht="12.75" hidden="1" customHeight="1" x14ac:dyDescent="0.2"/>
    <row r="62593" ht="12.75" hidden="1" customHeight="1" x14ac:dyDescent="0.2"/>
    <row r="62594" ht="12.75" hidden="1" customHeight="1" x14ac:dyDescent="0.2"/>
    <row r="62595" ht="12.75" hidden="1" customHeight="1" x14ac:dyDescent="0.2"/>
    <row r="62596" ht="12.75" hidden="1" customHeight="1" x14ac:dyDescent="0.2"/>
    <row r="62597" ht="12.75" hidden="1" customHeight="1" x14ac:dyDescent="0.2"/>
    <row r="62598" ht="12.75" hidden="1" customHeight="1" x14ac:dyDescent="0.2"/>
    <row r="62599" ht="12.75" hidden="1" customHeight="1" x14ac:dyDescent="0.2"/>
    <row r="62600" ht="12.75" hidden="1" customHeight="1" x14ac:dyDescent="0.2"/>
    <row r="62601" ht="12.75" hidden="1" customHeight="1" x14ac:dyDescent="0.2"/>
    <row r="62602" ht="12.75" hidden="1" customHeight="1" x14ac:dyDescent="0.2"/>
    <row r="62603" ht="12.75" hidden="1" customHeight="1" x14ac:dyDescent="0.2"/>
    <row r="62604" ht="12.75" hidden="1" customHeight="1" x14ac:dyDescent="0.2"/>
    <row r="62605" ht="12.75" hidden="1" customHeight="1" x14ac:dyDescent="0.2"/>
    <row r="62606" ht="12.75" hidden="1" customHeight="1" x14ac:dyDescent="0.2"/>
    <row r="62607" ht="12.75" hidden="1" customHeight="1" x14ac:dyDescent="0.2"/>
    <row r="62608" ht="12.75" hidden="1" customHeight="1" x14ac:dyDescent="0.2"/>
    <row r="62609" ht="12.75" hidden="1" customHeight="1" x14ac:dyDescent="0.2"/>
    <row r="62610" ht="12.75" hidden="1" customHeight="1" x14ac:dyDescent="0.2"/>
    <row r="62611" ht="12.75" hidden="1" customHeight="1" x14ac:dyDescent="0.2"/>
    <row r="62612" ht="12.75" hidden="1" customHeight="1" x14ac:dyDescent="0.2"/>
    <row r="62613" ht="12.75" hidden="1" customHeight="1" x14ac:dyDescent="0.2"/>
    <row r="62614" ht="12.75" hidden="1" customHeight="1" x14ac:dyDescent="0.2"/>
    <row r="62615" ht="12.75" hidden="1" customHeight="1" x14ac:dyDescent="0.2"/>
    <row r="62616" ht="12.75" hidden="1" customHeight="1" x14ac:dyDescent="0.2"/>
    <row r="62617" ht="12.75" hidden="1" customHeight="1" x14ac:dyDescent="0.2"/>
    <row r="62618" ht="12.75" hidden="1" customHeight="1" x14ac:dyDescent="0.2"/>
    <row r="62619" ht="12.75" hidden="1" customHeight="1" x14ac:dyDescent="0.2"/>
    <row r="62620" ht="12.75" hidden="1" customHeight="1" x14ac:dyDescent="0.2"/>
    <row r="62621" ht="12.75" hidden="1" customHeight="1" x14ac:dyDescent="0.2"/>
    <row r="62622" ht="12.75" hidden="1" customHeight="1" x14ac:dyDescent="0.2"/>
    <row r="62623" ht="12.75" hidden="1" customHeight="1" x14ac:dyDescent="0.2"/>
    <row r="62624" ht="12.75" hidden="1" customHeight="1" x14ac:dyDescent="0.2"/>
    <row r="62625" ht="12.75" hidden="1" customHeight="1" x14ac:dyDescent="0.2"/>
    <row r="62626" ht="12.75" hidden="1" customHeight="1" x14ac:dyDescent="0.2"/>
    <row r="62627" ht="12.75" hidden="1" customHeight="1" x14ac:dyDescent="0.2"/>
    <row r="62628" ht="12.75" hidden="1" customHeight="1" x14ac:dyDescent="0.2"/>
    <row r="62629" ht="12.75" hidden="1" customHeight="1" x14ac:dyDescent="0.2"/>
    <row r="62630" ht="12.75" hidden="1" customHeight="1" x14ac:dyDescent="0.2"/>
    <row r="62631" ht="12.75" hidden="1" customHeight="1" x14ac:dyDescent="0.2"/>
    <row r="62632" ht="12.75" hidden="1" customHeight="1" x14ac:dyDescent="0.2"/>
    <row r="62633" ht="12.75" hidden="1" customHeight="1" x14ac:dyDescent="0.2"/>
    <row r="62634" ht="12.75" hidden="1" customHeight="1" x14ac:dyDescent="0.2"/>
    <row r="62635" ht="12.75" hidden="1" customHeight="1" x14ac:dyDescent="0.2"/>
    <row r="62636" ht="12.75" hidden="1" customHeight="1" x14ac:dyDescent="0.2"/>
    <row r="62637" ht="12.75" hidden="1" customHeight="1" x14ac:dyDescent="0.2"/>
    <row r="62638" ht="12.75" hidden="1" customHeight="1" x14ac:dyDescent="0.2"/>
    <row r="62639" ht="12.75" hidden="1" customHeight="1" x14ac:dyDescent="0.2"/>
    <row r="62640" ht="12.75" hidden="1" customHeight="1" x14ac:dyDescent="0.2"/>
    <row r="62641" ht="12.75" hidden="1" customHeight="1" x14ac:dyDescent="0.2"/>
    <row r="62642" ht="12.75" hidden="1" customHeight="1" x14ac:dyDescent="0.2"/>
    <row r="62643" ht="12.75" hidden="1" customHeight="1" x14ac:dyDescent="0.2"/>
    <row r="62644" ht="12.75" hidden="1" customHeight="1" x14ac:dyDescent="0.2"/>
    <row r="62645" ht="12.75" hidden="1" customHeight="1" x14ac:dyDescent="0.2"/>
    <row r="62646" ht="12.75" hidden="1" customHeight="1" x14ac:dyDescent="0.2"/>
    <row r="62647" ht="12.75" hidden="1" customHeight="1" x14ac:dyDescent="0.2"/>
    <row r="62648" ht="12.75" hidden="1" customHeight="1" x14ac:dyDescent="0.2"/>
    <row r="62649" ht="12.75" hidden="1" customHeight="1" x14ac:dyDescent="0.2"/>
    <row r="62650" ht="12.75" hidden="1" customHeight="1" x14ac:dyDescent="0.2"/>
    <row r="62651" ht="12.75" hidden="1" customHeight="1" x14ac:dyDescent="0.2"/>
    <row r="62652" ht="12.75" hidden="1" customHeight="1" x14ac:dyDescent="0.2"/>
    <row r="62653" ht="12.75" hidden="1" customHeight="1" x14ac:dyDescent="0.2"/>
    <row r="62654" ht="12.75" hidden="1" customHeight="1" x14ac:dyDescent="0.2"/>
    <row r="62655" ht="12.75" hidden="1" customHeight="1" x14ac:dyDescent="0.2"/>
    <row r="62656" ht="12.75" hidden="1" customHeight="1" x14ac:dyDescent="0.2"/>
    <row r="62657" ht="12.75" hidden="1" customHeight="1" x14ac:dyDescent="0.2"/>
    <row r="62658" ht="12.75" hidden="1" customHeight="1" x14ac:dyDescent="0.2"/>
    <row r="62659" ht="12.75" hidden="1" customHeight="1" x14ac:dyDescent="0.2"/>
    <row r="62660" ht="12.75" hidden="1" customHeight="1" x14ac:dyDescent="0.2"/>
    <row r="62661" ht="12.75" hidden="1" customHeight="1" x14ac:dyDescent="0.2"/>
    <row r="62662" ht="12.75" hidden="1" customHeight="1" x14ac:dyDescent="0.2"/>
    <row r="62663" ht="12.75" hidden="1" customHeight="1" x14ac:dyDescent="0.2"/>
    <row r="62664" ht="12.75" hidden="1" customHeight="1" x14ac:dyDescent="0.2"/>
    <row r="62665" ht="12.75" hidden="1" customHeight="1" x14ac:dyDescent="0.2"/>
    <row r="62666" ht="12.75" hidden="1" customHeight="1" x14ac:dyDescent="0.2"/>
    <row r="62667" ht="12.75" hidden="1" customHeight="1" x14ac:dyDescent="0.2"/>
    <row r="62668" ht="12.75" hidden="1" customHeight="1" x14ac:dyDescent="0.2"/>
    <row r="62669" ht="12.75" hidden="1" customHeight="1" x14ac:dyDescent="0.2"/>
    <row r="62670" ht="12.75" hidden="1" customHeight="1" x14ac:dyDescent="0.2"/>
    <row r="62671" ht="12.75" hidden="1" customHeight="1" x14ac:dyDescent="0.2"/>
    <row r="62672" ht="12.75" hidden="1" customHeight="1" x14ac:dyDescent="0.2"/>
    <row r="62673" ht="12.75" hidden="1" customHeight="1" x14ac:dyDescent="0.2"/>
    <row r="62674" ht="12.75" hidden="1" customHeight="1" x14ac:dyDescent="0.2"/>
    <row r="62675" ht="12.75" hidden="1" customHeight="1" x14ac:dyDescent="0.2"/>
    <row r="62676" ht="12.75" hidden="1" customHeight="1" x14ac:dyDescent="0.2"/>
    <row r="62677" ht="12.75" hidden="1" customHeight="1" x14ac:dyDescent="0.2"/>
    <row r="62678" ht="12.75" hidden="1" customHeight="1" x14ac:dyDescent="0.2"/>
    <row r="62679" ht="12.75" hidden="1" customHeight="1" x14ac:dyDescent="0.2"/>
    <row r="62680" ht="12.75" hidden="1" customHeight="1" x14ac:dyDescent="0.2"/>
    <row r="62681" ht="12.75" hidden="1" customHeight="1" x14ac:dyDescent="0.2"/>
    <row r="62682" ht="12.75" hidden="1" customHeight="1" x14ac:dyDescent="0.2"/>
    <row r="62683" ht="12.75" hidden="1" customHeight="1" x14ac:dyDescent="0.2"/>
    <row r="62684" ht="12.75" hidden="1" customHeight="1" x14ac:dyDescent="0.2"/>
    <row r="62685" ht="12.75" hidden="1" customHeight="1" x14ac:dyDescent="0.2"/>
    <row r="62686" ht="12.75" hidden="1" customHeight="1" x14ac:dyDescent="0.2"/>
    <row r="62687" ht="12.75" hidden="1" customHeight="1" x14ac:dyDescent="0.2"/>
    <row r="62688" ht="12.75" hidden="1" customHeight="1" x14ac:dyDescent="0.2"/>
    <row r="62689" ht="12.75" hidden="1" customHeight="1" x14ac:dyDescent="0.2"/>
    <row r="62690" ht="12.75" hidden="1" customHeight="1" x14ac:dyDescent="0.2"/>
    <row r="62691" ht="12.75" hidden="1" customHeight="1" x14ac:dyDescent="0.2"/>
    <row r="62692" ht="12.75" hidden="1" customHeight="1" x14ac:dyDescent="0.2"/>
    <row r="62693" ht="12.75" hidden="1" customHeight="1" x14ac:dyDescent="0.2"/>
    <row r="62694" ht="12.75" hidden="1" customHeight="1" x14ac:dyDescent="0.2"/>
    <row r="62695" ht="12.75" hidden="1" customHeight="1" x14ac:dyDescent="0.2"/>
    <row r="62696" ht="12.75" hidden="1" customHeight="1" x14ac:dyDescent="0.2"/>
    <row r="62697" ht="12.75" hidden="1" customHeight="1" x14ac:dyDescent="0.2"/>
    <row r="62698" ht="12.75" hidden="1" customHeight="1" x14ac:dyDescent="0.2"/>
    <row r="62699" ht="12.75" hidden="1" customHeight="1" x14ac:dyDescent="0.2"/>
    <row r="62700" ht="12.75" hidden="1" customHeight="1" x14ac:dyDescent="0.2"/>
    <row r="62701" ht="12.75" hidden="1" customHeight="1" x14ac:dyDescent="0.2"/>
    <row r="62702" ht="12.75" hidden="1" customHeight="1" x14ac:dyDescent="0.2"/>
    <row r="62703" ht="12.75" hidden="1" customHeight="1" x14ac:dyDescent="0.2"/>
    <row r="62704" ht="12.75" hidden="1" customHeight="1" x14ac:dyDescent="0.2"/>
    <row r="62705" ht="12.75" hidden="1" customHeight="1" x14ac:dyDescent="0.2"/>
    <row r="62706" ht="12.75" hidden="1" customHeight="1" x14ac:dyDescent="0.2"/>
    <row r="62707" ht="12.75" hidden="1" customHeight="1" x14ac:dyDescent="0.2"/>
    <row r="62708" ht="12.75" hidden="1" customHeight="1" x14ac:dyDescent="0.2"/>
    <row r="62709" ht="12.75" hidden="1" customHeight="1" x14ac:dyDescent="0.2"/>
    <row r="62710" ht="12.75" hidden="1" customHeight="1" x14ac:dyDescent="0.2"/>
    <row r="62711" ht="12.75" hidden="1" customHeight="1" x14ac:dyDescent="0.2"/>
    <row r="62712" ht="12.75" hidden="1" customHeight="1" x14ac:dyDescent="0.2"/>
    <row r="62713" ht="12.75" hidden="1" customHeight="1" x14ac:dyDescent="0.2"/>
    <row r="62714" ht="12.75" hidden="1" customHeight="1" x14ac:dyDescent="0.2"/>
    <row r="62715" ht="12.75" hidden="1" customHeight="1" x14ac:dyDescent="0.2"/>
    <row r="62716" ht="12.75" hidden="1" customHeight="1" x14ac:dyDescent="0.2"/>
    <row r="62717" ht="12.75" hidden="1" customHeight="1" x14ac:dyDescent="0.2"/>
    <row r="62718" ht="12.75" hidden="1" customHeight="1" x14ac:dyDescent="0.2"/>
    <row r="62719" ht="12.75" hidden="1" customHeight="1" x14ac:dyDescent="0.2"/>
    <row r="62720" ht="12.75" hidden="1" customHeight="1" x14ac:dyDescent="0.2"/>
    <row r="62721" ht="12.75" hidden="1" customHeight="1" x14ac:dyDescent="0.2"/>
    <row r="62722" ht="12.75" hidden="1" customHeight="1" x14ac:dyDescent="0.2"/>
    <row r="62723" ht="12.75" hidden="1" customHeight="1" x14ac:dyDescent="0.2"/>
    <row r="62724" ht="12.75" hidden="1" customHeight="1" x14ac:dyDescent="0.2"/>
    <row r="62725" ht="12.75" hidden="1" customHeight="1" x14ac:dyDescent="0.2"/>
    <row r="62726" ht="12.75" hidden="1" customHeight="1" x14ac:dyDescent="0.2"/>
    <row r="62727" ht="12.75" hidden="1" customHeight="1" x14ac:dyDescent="0.2"/>
    <row r="62728" ht="12.75" hidden="1" customHeight="1" x14ac:dyDescent="0.2"/>
    <row r="62729" ht="12.75" hidden="1" customHeight="1" x14ac:dyDescent="0.2"/>
    <row r="62730" ht="12.75" hidden="1" customHeight="1" x14ac:dyDescent="0.2"/>
    <row r="62731" ht="12.75" hidden="1" customHeight="1" x14ac:dyDescent="0.2"/>
    <row r="62732" ht="12.75" hidden="1" customHeight="1" x14ac:dyDescent="0.2"/>
    <row r="62733" ht="12.75" hidden="1" customHeight="1" x14ac:dyDescent="0.2"/>
    <row r="62734" ht="12.75" hidden="1" customHeight="1" x14ac:dyDescent="0.2"/>
    <row r="62735" ht="12.75" hidden="1" customHeight="1" x14ac:dyDescent="0.2"/>
    <row r="62736" ht="12.75" hidden="1" customHeight="1" x14ac:dyDescent="0.2"/>
    <row r="62737" ht="12.75" hidden="1" customHeight="1" x14ac:dyDescent="0.2"/>
    <row r="62738" ht="12.75" hidden="1" customHeight="1" x14ac:dyDescent="0.2"/>
    <row r="62739" ht="12.75" hidden="1" customHeight="1" x14ac:dyDescent="0.2"/>
    <row r="62740" ht="12.75" hidden="1" customHeight="1" x14ac:dyDescent="0.2"/>
    <row r="62741" ht="12.75" hidden="1" customHeight="1" x14ac:dyDescent="0.2"/>
    <row r="62742" ht="12.75" hidden="1" customHeight="1" x14ac:dyDescent="0.2"/>
    <row r="62743" ht="12.75" hidden="1" customHeight="1" x14ac:dyDescent="0.2"/>
    <row r="62744" ht="12.75" hidden="1" customHeight="1" x14ac:dyDescent="0.2"/>
    <row r="62745" ht="12.75" hidden="1" customHeight="1" x14ac:dyDescent="0.2"/>
    <row r="62746" ht="12.75" hidden="1" customHeight="1" x14ac:dyDescent="0.2"/>
    <row r="62747" ht="12.75" hidden="1" customHeight="1" x14ac:dyDescent="0.2"/>
    <row r="62748" ht="12.75" hidden="1" customHeight="1" x14ac:dyDescent="0.2"/>
    <row r="62749" ht="12.75" hidden="1" customHeight="1" x14ac:dyDescent="0.2"/>
    <row r="62750" ht="12.75" hidden="1" customHeight="1" x14ac:dyDescent="0.2"/>
    <row r="62751" ht="12.75" hidden="1" customHeight="1" x14ac:dyDescent="0.2"/>
    <row r="62752" ht="12.75" hidden="1" customHeight="1" x14ac:dyDescent="0.2"/>
    <row r="62753" ht="12.75" hidden="1" customHeight="1" x14ac:dyDescent="0.2"/>
    <row r="62754" ht="12.75" hidden="1" customHeight="1" x14ac:dyDescent="0.2"/>
    <row r="62755" ht="12.75" hidden="1" customHeight="1" x14ac:dyDescent="0.2"/>
    <row r="62756" ht="12.75" hidden="1" customHeight="1" x14ac:dyDescent="0.2"/>
    <row r="62757" ht="12.75" hidden="1" customHeight="1" x14ac:dyDescent="0.2"/>
    <row r="62758" ht="12.75" hidden="1" customHeight="1" x14ac:dyDescent="0.2"/>
    <row r="62759" ht="12.75" hidden="1" customHeight="1" x14ac:dyDescent="0.2"/>
    <row r="62760" ht="12.75" hidden="1" customHeight="1" x14ac:dyDescent="0.2"/>
    <row r="62761" ht="12.75" hidden="1" customHeight="1" x14ac:dyDescent="0.2"/>
    <row r="62762" ht="12.75" hidden="1" customHeight="1" x14ac:dyDescent="0.2"/>
    <row r="62763" ht="12.75" hidden="1" customHeight="1" x14ac:dyDescent="0.2"/>
    <row r="62764" ht="12.75" hidden="1" customHeight="1" x14ac:dyDescent="0.2"/>
    <row r="62765" ht="12.75" hidden="1" customHeight="1" x14ac:dyDescent="0.2"/>
    <row r="62766" ht="12.75" hidden="1" customHeight="1" x14ac:dyDescent="0.2"/>
    <row r="62767" ht="12.75" hidden="1" customHeight="1" x14ac:dyDescent="0.2"/>
    <row r="62768" ht="12.75" hidden="1" customHeight="1" x14ac:dyDescent="0.2"/>
    <row r="62769" ht="12.75" hidden="1" customHeight="1" x14ac:dyDescent="0.2"/>
    <row r="62770" ht="12.75" hidden="1" customHeight="1" x14ac:dyDescent="0.2"/>
    <row r="62771" ht="12.75" hidden="1" customHeight="1" x14ac:dyDescent="0.2"/>
    <row r="62772" ht="12.75" hidden="1" customHeight="1" x14ac:dyDescent="0.2"/>
    <row r="62773" ht="12.75" hidden="1" customHeight="1" x14ac:dyDescent="0.2"/>
    <row r="62774" ht="12.75" hidden="1" customHeight="1" x14ac:dyDescent="0.2"/>
    <row r="62775" ht="12.75" hidden="1" customHeight="1" x14ac:dyDescent="0.2"/>
    <row r="62776" ht="12.75" hidden="1" customHeight="1" x14ac:dyDescent="0.2"/>
    <row r="62777" ht="12.75" hidden="1" customHeight="1" x14ac:dyDescent="0.2"/>
    <row r="62778" ht="12.75" hidden="1" customHeight="1" x14ac:dyDescent="0.2"/>
    <row r="62779" ht="12.75" hidden="1" customHeight="1" x14ac:dyDescent="0.2"/>
    <row r="62780" ht="12.75" hidden="1" customHeight="1" x14ac:dyDescent="0.2"/>
    <row r="62781" ht="12.75" hidden="1" customHeight="1" x14ac:dyDescent="0.2"/>
    <row r="62782" ht="12.75" hidden="1" customHeight="1" x14ac:dyDescent="0.2"/>
    <row r="62783" ht="12.75" hidden="1" customHeight="1" x14ac:dyDescent="0.2"/>
    <row r="62784" ht="12.75" hidden="1" customHeight="1" x14ac:dyDescent="0.2"/>
    <row r="62785" ht="12.75" hidden="1" customHeight="1" x14ac:dyDescent="0.2"/>
    <row r="62786" ht="12.75" hidden="1" customHeight="1" x14ac:dyDescent="0.2"/>
    <row r="62787" ht="12.75" hidden="1" customHeight="1" x14ac:dyDescent="0.2"/>
    <row r="62788" ht="12.75" hidden="1" customHeight="1" x14ac:dyDescent="0.2"/>
    <row r="62789" ht="12.75" hidden="1" customHeight="1" x14ac:dyDescent="0.2"/>
    <row r="62790" ht="12.75" hidden="1" customHeight="1" x14ac:dyDescent="0.2"/>
    <row r="62791" ht="12.75" hidden="1" customHeight="1" x14ac:dyDescent="0.2"/>
    <row r="62792" ht="12.75" hidden="1" customHeight="1" x14ac:dyDescent="0.2"/>
    <row r="62793" ht="12.75" hidden="1" customHeight="1" x14ac:dyDescent="0.2"/>
    <row r="62794" ht="12.75" hidden="1" customHeight="1" x14ac:dyDescent="0.2"/>
    <row r="62795" ht="12.75" hidden="1" customHeight="1" x14ac:dyDescent="0.2"/>
    <row r="62796" ht="12.75" hidden="1" customHeight="1" x14ac:dyDescent="0.2"/>
    <row r="62797" ht="12.75" hidden="1" customHeight="1" x14ac:dyDescent="0.2"/>
    <row r="62798" ht="12.75" hidden="1" customHeight="1" x14ac:dyDescent="0.2"/>
    <row r="62799" ht="12.75" hidden="1" customHeight="1" x14ac:dyDescent="0.2"/>
    <row r="62800" ht="12.75" hidden="1" customHeight="1" x14ac:dyDescent="0.2"/>
    <row r="62801" ht="12.75" hidden="1" customHeight="1" x14ac:dyDescent="0.2"/>
    <row r="62802" ht="12.75" hidden="1" customHeight="1" x14ac:dyDescent="0.2"/>
    <row r="62803" ht="12.75" hidden="1" customHeight="1" x14ac:dyDescent="0.2"/>
    <row r="62804" ht="12.75" hidden="1" customHeight="1" x14ac:dyDescent="0.2"/>
    <row r="62805" ht="12.75" hidden="1" customHeight="1" x14ac:dyDescent="0.2"/>
    <row r="62806" ht="12.75" hidden="1" customHeight="1" x14ac:dyDescent="0.2"/>
    <row r="62807" ht="12.75" hidden="1" customHeight="1" x14ac:dyDescent="0.2"/>
    <row r="62808" ht="12.75" hidden="1" customHeight="1" x14ac:dyDescent="0.2"/>
    <row r="62809" ht="12.75" hidden="1" customHeight="1" x14ac:dyDescent="0.2"/>
    <row r="62810" ht="12.75" hidden="1" customHeight="1" x14ac:dyDescent="0.2"/>
    <row r="62811" ht="12.75" hidden="1" customHeight="1" x14ac:dyDescent="0.2"/>
    <row r="62812" ht="12.75" hidden="1" customHeight="1" x14ac:dyDescent="0.2"/>
    <row r="62813" ht="12.75" hidden="1" customHeight="1" x14ac:dyDescent="0.2"/>
    <row r="62814" ht="12.75" hidden="1" customHeight="1" x14ac:dyDescent="0.2"/>
    <row r="62815" ht="12.75" hidden="1" customHeight="1" x14ac:dyDescent="0.2"/>
    <row r="62816" ht="12.75" hidden="1" customHeight="1" x14ac:dyDescent="0.2"/>
    <row r="62817" ht="12.75" hidden="1" customHeight="1" x14ac:dyDescent="0.2"/>
    <row r="62818" ht="12.75" hidden="1" customHeight="1" x14ac:dyDescent="0.2"/>
    <row r="62819" ht="12.75" hidden="1" customHeight="1" x14ac:dyDescent="0.2"/>
    <row r="62820" ht="12.75" hidden="1" customHeight="1" x14ac:dyDescent="0.2"/>
    <row r="62821" ht="12.75" hidden="1" customHeight="1" x14ac:dyDescent="0.2"/>
    <row r="62822" ht="12.75" hidden="1" customHeight="1" x14ac:dyDescent="0.2"/>
    <row r="62823" ht="12.75" hidden="1" customHeight="1" x14ac:dyDescent="0.2"/>
    <row r="62824" ht="12.75" hidden="1" customHeight="1" x14ac:dyDescent="0.2"/>
    <row r="62825" ht="12.75" hidden="1" customHeight="1" x14ac:dyDescent="0.2"/>
    <row r="62826" ht="12.75" hidden="1" customHeight="1" x14ac:dyDescent="0.2"/>
    <row r="62827" ht="12.75" hidden="1" customHeight="1" x14ac:dyDescent="0.2"/>
    <row r="62828" ht="12.75" hidden="1" customHeight="1" x14ac:dyDescent="0.2"/>
    <row r="62829" ht="12.75" hidden="1" customHeight="1" x14ac:dyDescent="0.2"/>
    <row r="62830" ht="12.75" hidden="1" customHeight="1" x14ac:dyDescent="0.2"/>
    <row r="62831" ht="12.75" hidden="1" customHeight="1" x14ac:dyDescent="0.2"/>
    <row r="62832" ht="12.75" hidden="1" customHeight="1" x14ac:dyDescent="0.2"/>
    <row r="62833" ht="12.75" hidden="1" customHeight="1" x14ac:dyDescent="0.2"/>
    <row r="62834" ht="12.75" hidden="1" customHeight="1" x14ac:dyDescent="0.2"/>
    <row r="62835" ht="12.75" hidden="1" customHeight="1" x14ac:dyDescent="0.2"/>
    <row r="62836" ht="12.75" hidden="1" customHeight="1" x14ac:dyDescent="0.2"/>
    <row r="62837" ht="12.75" hidden="1" customHeight="1" x14ac:dyDescent="0.2"/>
    <row r="62838" ht="12.75" hidden="1" customHeight="1" x14ac:dyDescent="0.2"/>
    <row r="62839" ht="12.75" hidden="1" customHeight="1" x14ac:dyDescent="0.2"/>
    <row r="62840" ht="12.75" hidden="1" customHeight="1" x14ac:dyDescent="0.2"/>
    <row r="62841" ht="12.75" hidden="1" customHeight="1" x14ac:dyDescent="0.2"/>
    <row r="62842" ht="12.75" hidden="1" customHeight="1" x14ac:dyDescent="0.2"/>
    <row r="62843" ht="12.75" hidden="1" customHeight="1" x14ac:dyDescent="0.2"/>
    <row r="62844" ht="12.75" hidden="1" customHeight="1" x14ac:dyDescent="0.2"/>
    <row r="62845" ht="12.75" hidden="1" customHeight="1" x14ac:dyDescent="0.2"/>
    <row r="62846" ht="12.75" hidden="1" customHeight="1" x14ac:dyDescent="0.2"/>
    <row r="62847" ht="12.75" hidden="1" customHeight="1" x14ac:dyDescent="0.2"/>
    <row r="62848" ht="12.75" hidden="1" customHeight="1" x14ac:dyDescent="0.2"/>
    <row r="62849" ht="12.75" hidden="1" customHeight="1" x14ac:dyDescent="0.2"/>
    <row r="62850" ht="12.75" hidden="1" customHeight="1" x14ac:dyDescent="0.2"/>
    <row r="62851" ht="12.75" hidden="1" customHeight="1" x14ac:dyDescent="0.2"/>
    <row r="62852" ht="12.75" hidden="1" customHeight="1" x14ac:dyDescent="0.2"/>
    <row r="62853" ht="12.75" hidden="1" customHeight="1" x14ac:dyDescent="0.2"/>
    <row r="62854" ht="12.75" hidden="1" customHeight="1" x14ac:dyDescent="0.2"/>
    <row r="62855" ht="12.75" hidden="1" customHeight="1" x14ac:dyDescent="0.2"/>
    <row r="62856" ht="12.75" hidden="1" customHeight="1" x14ac:dyDescent="0.2"/>
    <row r="62857" ht="12.75" hidden="1" customHeight="1" x14ac:dyDescent="0.2"/>
    <row r="62858" ht="12.75" hidden="1" customHeight="1" x14ac:dyDescent="0.2"/>
    <row r="62859" ht="12.75" hidden="1" customHeight="1" x14ac:dyDescent="0.2"/>
    <row r="62860" ht="12.75" hidden="1" customHeight="1" x14ac:dyDescent="0.2"/>
    <row r="62861" ht="12.75" hidden="1" customHeight="1" x14ac:dyDescent="0.2"/>
    <row r="62862" ht="12.75" hidden="1" customHeight="1" x14ac:dyDescent="0.2"/>
    <row r="62863" ht="12.75" hidden="1" customHeight="1" x14ac:dyDescent="0.2"/>
    <row r="62864" ht="12.75" hidden="1" customHeight="1" x14ac:dyDescent="0.2"/>
    <row r="62865" ht="12.75" hidden="1" customHeight="1" x14ac:dyDescent="0.2"/>
    <row r="62866" ht="12.75" hidden="1" customHeight="1" x14ac:dyDescent="0.2"/>
    <row r="62867" ht="12.75" hidden="1" customHeight="1" x14ac:dyDescent="0.2"/>
    <row r="62868" ht="12.75" hidden="1" customHeight="1" x14ac:dyDescent="0.2"/>
    <row r="62869" ht="12.75" hidden="1" customHeight="1" x14ac:dyDescent="0.2"/>
    <row r="62870" ht="12.75" hidden="1" customHeight="1" x14ac:dyDescent="0.2"/>
    <row r="62871" ht="12.75" hidden="1" customHeight="1" x14ac:dyDescent="0.2"/>
    <row r="62872" ht="12.75" hidden="1" customHeight="1" x14ac:dyDescent="0.2"/>
    <row r="62873" ht="12.75" hidden="1" customHeight="1" x14ac:dyDescent="0.2"/>
    <row r="62874" ht="12.75" hidden="1" customHeight="1" x14ac:dyDescent="0.2"/>
    <row r="62875" ht="12.75" hidden="1" customHeight="1" x14ac:dyDescent="0.2"/>
    <row r="62876" ht="12.75" hidden="1" customHeight="1" x14ac:dyDescent="0.2"/>
    <row r="62877" ht="12.75" hidden="1" customHeight="1" x14ac:dyDescent="0.2"/>
    <row r="62878" ht="12.75" hidden="1" customHeight="1" x14ac:dyDescent="0.2"/>
    <row r="62879" ht="12.75" hidden="1" customHeight="1" x14ac:dyDescent="0.2"/>
    <row r="62880" ht="12.75" hidden="1" customHeight="1" x14ac:dyDescent="0.2"/>
    <row r="62881" ht="12.75" hidden="1" customHeight="1" x14ac:dyDescent="0.2"/>
    <row r="62882" ht="12.75" hidden="1" customHeight="1" x14ac:dyDescent="0.2"/>
    <row r="62883" ht="12.75" hidden="1" customHeight="1" x14ac:dyDescent="0.2"/>
    <row r="62884" ht="12.75" hidden="1" customHeight="1" x14ac:dyDescent="0.2"/>
    <row r="62885" ht="12.75" hidden="1" customHeight="1" x14ac:dyDescent="0.2"/>
    <row r="62886" ht="12.75" hidden="1" customHeight="1" x14ac:dyDescent="0.2"/>
    <row r="62887" ht="12.75" hidden="1" customHeight="1" x14ac:dyDescent="0.2"/>
    <row r="62888" ht="12.75" hidden="1" customHeight="1" x14ac:dyDescent="0.2"/>
    <row r="62889" ht="12.75" hidden="1" customHeight="1" x14ac:dyDescent="0.2"/>
    <row r="62890" ht="12.75" hidden="1" customHeight="1" x14ac:dyDescent="0.2"/>
    <row r="62891" ht="12.75" hidden="1" customHeight="1" x14ac:dyDescent="0.2"/>
    <row r="62892" ht="12.75" hidden="1" customHeight="1" x14ac:dyDescent="0.2"/>
    <row r="62893" ht="12.75" hidden="1" customHeight="1" x14ac:dyDescent="0.2"/>
    <row r="62894" ht="12.75" hidden="1" customHeight="1" x14ac:dyDescent="0.2"/>
    <row r="62895" ht="12.75" hidden="1" customHeight="1" x14ac:dyDescent="0.2"/>
    <row r="62896" ht="12.75" hidden="1" customHeight="1" x14ac:dyDescent="0.2"/>
    <row r="62897" ht="12.75" hidden="1" customHeight="1" x14ac:dyDescent="0.2"/>
    <row r="62898" ht="12.75" hidden="1" customHeight="1" x14ac:dyDescent="0.2"/>
    <row r="62899" ht="12.75" hidden="1" customHeight="1" x14ac:dyDescent="0.2"/>
    <row r="62900" ht="12.75" hidden="1" customHeight="1" x14ac:dyDescent="0.2"/>
    <row r="62901" ht="12.75" hidden="1" customHeight="1" x14ac:dyDescent="0.2"/>
    <row r="62902" ht="12.75" hidden="1" customHeight="1" x14ac:dyDescent="0.2"/>
    <row r="62903" ht="12.75" hidden="1" customHeight="1" x14ac:dyDescent="0.2"/>
    <row r="62904" ht="12.75" hidden="1" customHeight="1" x14ac:dyDescent="0.2"/>
    <row r="62905" ht="12.75" hidden="1" customHeight="1" x14ac:dyDescent="0.2"/>
    <row r="62906" ht="12.75" hidden="1" customHeight="1" x14ac:dyDescent="0.2"/>
    <row r="62907" ht="12.75" hidden="1" customHeight="1" x14ac:dyDescent="0.2"/>
    <row r="62908" ht="12.75" hidden="1" customHeight="1" x14ac:dyDescent="0.2"/>
    <row r="62909" ht="12.75" hidden="1" customHeight="1" x14ac:dyDescent="0.2"/>
    <row r="62910" ht="12.75" hidden="1" customHeight="1" x14ac:dyDescent="0.2"/>
    <row r="62911" ht="12.75" hidden="1" customHeight="1" x14ac:dyDescent="0.2"/>
    <row r="62912" ht="12.75" hidden="1" customHeight="1" x14ac:dyDescent="0.2"/>
    <row r="62913" ht="12.75" hidden="1" customHeight="1" x14ac:dyDescent="0.2"/>
    <row r="62914" ht="12.75" hidden="1" customHeight="1" x14ac:dyDescent="0.2"/>
    <row r="62915" ht="12.75" hidden="1" customHeight="1" x14ac:dyDescent="0.2"/>
    <row r="62916" ht="12.75" hidden="1" customHeight="1" x14ac:dyDescent="0.2"/>
    <row r="62917" ht="12.75" hidden="1" customHeight="1" x14ac:dyDescent="0.2"/>
    <row r="62918" ht="12.75" hidden="1" customHeight="1" x14ac:dyDescent="0.2"/>
    <row r="62919" ht="12.75" hidden="1" customHeight="1" x14ac:dyDescent="0.2"/>
    <row r="62920" ht="12.75" hidden="1" customHeight="1" x14ac:dyDescent="0.2"/>
    <row r="62921" ht="12.75" hidden="1" customHeight="1" x14ac:dyDescent="0.2"/>
    <row r="62922" ht="12.75" hidden="1" customHeight="1" x14ac:dyDescent="0.2"/>
    <row r="62923" ht="12.75" hidden="1" customHeight="1" x14ac:dyDescent="0.2"/>
    <row r="62924" ht="12.75" hidden="1" customHeight="1" x14ac:dyDescent="0.2"/>
    <row r="62925" ht="12.75" hidden="1" customHeight="1" x14ac:dyDescent="0.2"/>
    <row r="62926" ht="12.75" hidden="1" customHeight="1" x14ac:dyDescent="0.2"/>
    <row r="62927" ht="12.75" hidden="1" customHeight="1" x14ac:dyDescent="0.2"/>
    <row r="62928" ht="12.75" hidden="1" customHeight="1" x14ac:dyDescent="0.2"/>
    <row r="62929" ht="12.75" hidden="1" customHeight="1" x14ac:dyDescent="0.2"/>
    <row r="62930" ht="12.75" hidden="1" customHeight="1" x14ac:dyDescent="0.2"/>
    <row r="62931" ht="12.75" hidden="1" customHeight="1" x14ac:dyDescent="0.2"/>
    <row r="62932" ht="12.75" hidden="1" customHeight="1" x14ac:dyDescent="0.2"/>
    <row r="62933" ht="12.75" hidden="1" customHeight="1" x14ac:dyDescent="0.2"/>
    <row r="62934" ht="12.75" hidden="1" customHeight="1" x14ac:dyDescent="0.2"/>
    <row r="62935" ht="12.75" hidden="1" customHeight="1" x14ac:dyDescent="0.2"/>
    <row r="62936" ht="12.75" hidden="1" customHeight="1" x14ac:dyDescent="0.2"/>
    <row r="62937" ht="12.75" hidden="1" customHeight="1" x14ac:dyDescent="0.2"/>
    <row r="62938" ht="12.75" hidden="1" customHeight="1" x14ac:dyDescent="0.2"/>
    <row r="62939" ht="12.75" hidden="1" customHeight="1" x14ac:dyDescent="0.2"/>
    <row r="62940" ht="12.75" hidden="1" customHeight="1" x14ac:dyDescent="0.2"/>
    <row r="62941" ht="12.75" hidden="1" customHeight="1" x14ac:dyDescent="0.2"/>
    <row r="62942" ht="12.75" hidden="1" customHeight="1" x14ac:dyDescent="0.2"/>
    <row r="62943" ht="12.75" hidden="1" customHeight="1" x14ac:dyDescent="0.2"/>
    <row r="62944" ht="12.75" hidden="1" customHeight="1" x14ac:dyDescent="0.2"/>
    <row r="62945" ht="12.75" hidden="1" customHeight="1" x14ac:dyDescent="0.2"/>
    <row r="62946" ht="12.75" hidden="1" customHeight="1" x14ac:dyDescent="0.2"/>
    <row r="62947" ht="12.75" hidden="1" customHeight="1" x14ac:dyDescent="0.2"/>
    <row r="62948" ht="12.75" hidden="1" customHeight="1" x14ac:dyDescent="0.2"/>
    <row r="62949" ht="12.75" hidden="1" customHeight="1" x14ac:dyDescent="0.2"/>
    <row r="62950" ht="12.75" hidden="1" customHeight="1" x14ac:dyDescent="0.2"/>
    <row r="62951" ht="12.75" hidden="1" customHeight="1" x14ac:dyDescent="0.2"/>
    <row r="62952" ht="12.75" hidden="1" customHeight="1" x14ac:dyDescent="0.2"/>
    <row r="62953" ht="12.75" hidden="1" customHeight="1" x14ac:dyDescent="0.2"/>
    <row r="62954" ht="12.75" hidden="1" customHeight="1" x14ac:dyDescent="0.2"/>
    <row r="62955" ht="12.75" hidden="1" customHeight="1" x14ac:dyDescent="0.2"/>
    <row r="62956" ht="12.75" hidden="1" customHeight="1" x14ac:dyDescent="0.2"/>
    <row r="62957" ht="12.75" hidden="1" customHeight="1" x14ac:dyDescent="0.2"/>
    <row r="62958" ht="12.75" hidden="1" customHeight="1" x14ac:dyDescent="0.2"/>
    <row r="62959" ht="12.75" hidden="1" customHeight="1" x14ac:dyDescent="0.2"/>
    <row r="62960" ht="12.75" hidden="1" customHeight="1" x14ac:dyDescent="0.2"/>
    <row r="62961" ht="12.75" hidden="1" customHeight="1" x14ac:dyDescent="0.2"/>
    <row r="62962" ht="12.75" hidden="1" customHeight="1" x14ac:dyDescent="0.2"/>
    <row r="62963" ht="12.75" hidden="1" customHeight="1" x14ac:dyDescent="0.2"/>
    <row r="62964" ht="12.75" hidden="1" customHeight="1" x14ac:dyDescent="0.2"/>
    <row r="62965" ht="12.75" hidden="1" customHeight="1" x14ac:dyDescent="0.2"/>
    <row r="62966" ht="12.75" hidden="1" customHeight="1" x14ac:dyDescent="0.2"/>
    <row r="62967" ht="12.75" hidden="1" customHeight="1" x14ac:dyDescent="0.2"/>
    <row r="62968" ht="12.75" hidden="1" customHeight="1" x14ac:dyDescent="0.2"/>
    <row r="62969" ht="12.75" hidden="1" customHeight="1" x14ac:dyDescent="0.2"/>
    <row r="62970" ht="12.75" hidden="1" customHeight="1" x14ac:dyDescent="0.2"/>
    <row r="62971" ht="12.75" hidden="1" customHeight="1" x14ac:dyDescent="0.2"/>
    <row r="62972" ht="12.75" hidden="1" customHeight="1" x14ac:dyDescent="0.2"/>
    <row r="62973" ht="12.75" hidden="1" customHeight="1" x14ac:dyDescent="0.2"/>
    <row r="62974" ht="12.75" hidden="1" customHeight="1" x14ac:dyDescent="0.2"/>
    <row r="62975" ht="12.75" hidden="1" customHeight="1" x14ac:dyDescent="0.2"/>
    <row r="62976" ht="12.75" hidden="1" customHeight="1" x14ac:dyDescent="0.2"/>
    <row r="62977" ht="12.75" hidden="1" customHeight="1" x14ac:dyDescent="0.2"/>
    <row r="62978" ht="12.75" hidden="1" customHeight="1" x14ac:dyDescent="0.2"/>
    <row r="62979" ht="12.75" hidden="1" customHeight="1" x14ac:dyDescent="0.2"/>
    <row r="62980" ht="12.75" hidden="1" customHeight="1" x14ac:dyDescent="0.2"/>
    <row r="62981" ht="12.75" hidden="1" customHeight="1" x14ac:dyDescent="0.2"/>
    <row r="62982" ht="12.75" hidden="1" customHeight="1" x14ac:dyDescent="0.2"/>
    <row r="62983" ht="12.75" hidden="1" customHeight="1" x14ac:dyDescent="0.2"/>
    <row r="62984" ht="12.75" hidden="1" customHeight="1" x14ac:dyDescent="0.2"/>
    <row r="62985" ht="12.75" hidden="1" customHeight="1" x14ac:dyDescent="0.2"/>
    <row r="62986" ht="12.75" hidden="1" customHeight="1" x14ac:dyDescent="0.2"/>
    <row r="62987" ht="12.75" hidden="1" customHeight="1" x14ac:dyDescent="0.2"/>
    <row r="62988" ht="12.75" hidden="1" customHeight="1" x14ac:dyDescent="0.2"/>
    <row r="62989" ht="12.75" hidden="1" customHeight="1" x14ac:dyDescent="0.2"/>
    <row r="62990" ht="12.75" hidden="1" customHeight="1" x14ac:dyDescent="0.2"/>
    <row r="62991" ht="12.75" hidden="1" customHeight="1" x14ac:dyDescent="0.2"/>
    <row r="62992" ht="12.75" hidden="1" customHeight="1" x14ac:dyDescent="0.2"/>
    <row r="62993" ht="12.75" hidden="1" customHeight="1" x14ac:dyDescent="0.2"/>
    <row r="62994" ht="12.75" hidden="1" customHeight="1" x14ac:dyDescent="0.2"/>
    <row r="62995" ht="12.75" hidden="1" customHeight="1" x14ac:dyDescent="0.2"/>
    <row r="62996" ht="12.75" hidden="1" customHeight="1" x14ac:dyDescent="0.2"/>
    <row r="62997" ht="12.75" hidden="1" customHeight="1" x14ac:dyDescent="0.2"/>
    <row r="62998" ht="12.75" hidden="1" customHeight="1" x14ac:dyDescent="0.2"/>
    <row r="62999" ht="12.75" hidden="1" customHeight="1" x14ac:dyDescent="0.2"/>
    <row r="63000" ht="12.75" hidden="1" customHeight="1" x14ac:dyDescent="0.2"/>
    <row r="63001" ht="12.75" hidden="1" customHeight="1" x14ac:dyDescent="0.2"/>
    <row r="63002" ht="12.75" hidden="1" customHeight="1" x14ac:dyDescent="0.2"/>
    <row r="63003" ht="12.75" hidden="1" customHeight="1" x14ac:dyDescent="0.2"/>
    <row r="63004" ht="12.75" hidden="1" customHeight="1" x14ac:dyDescent="0.2"/>
    <row r="63005" ht="12.75" hidden="1" customHeight="1" x14ac:dyDescent="0.2"/>
    <row r="63006" ht="12.75" hidden="1" customHeight="1" x14ac:dyDescent="0.2"/>
    <row r="63007" ht="12.75" hidden="1" customHeight="1" x14ac:dyDescent="0.2"/>
    <row r="63008" ht="12.75" hidden="1" customHeight="1" x14ac:dyDescent="0.2"/>
    <row r="63009" ht="12.75" hidden="1" customHeight="1" x14ac:dyDescent="0.2"/>
    <row r="63010" ht="12.75" hidden="1" customHeight="1" x14ac:dyDescent="0.2"/>
    <row r="63011" ht="12.75" hidden="1" customHeight="1" x14ac:dyDescent="0.2"/>
    <row r="63012" ht="12.75" hidden="1" customHeight="1" x14ac:dyDescent="0.2"/>
    <row r="63013" ht="12.75" hidden="1" customHeight="1" x14ac:dyDescent="0.2"/>
    <row r="63014" ht="12.75" hidden="1" customHeight="1" x14ac:dyDescent="0.2"/>
    <row r="63015" ht="12.75" hidden="1" customHeight="1" x14ac:dyDescent="0.2"/>
    <row r="63016" ht="12.75" hidden="1" customHeight="1" x14ac:dyDescent="0.2"/>
    <row r="63017" ht="12.75" hidden="1" customHeight="1" x14ac:dyDescent="0.2"/>
    <row r="63018" ht="12.75" hidden="1" customHeight="1" x14ac:dyDescent="0.2"/>
    <row r="63019" ht="12.75" hidden="1" customHeight="1" x14ac:dyDescent="0.2"/>
    <row r="63020" ht="12.75" hidden="1" customHeight="1" x14ac:dyDescent="0.2"/>
    <row r="63021" ht="12.75" hidden="1" customHeight="1" x14ac:dyDescent="0.2"/>
    <row r="63022" ht="12.75" hidden="1" customHeight="1" x14ac:dyDescent="0.2"/>
    <row r="63023" ht="12.75" hidden="1" customHeight="1" x14ac:dyDescent="0.2"/>
    <row r="63024" ht="12.75" hidden="1" customHeight="1" x14ac:dyDescent="0.2"/>
    <row r="63025" ht="12.75" hidden="1" customHeight="1" x14ac:dyDescent="0.2"/>
    <row r="63026" ht="12.75" hidden="1" customHeight="1" x14ac:dyDescent="0.2"/>
    <row r="63027" ht="12.75" hidden="1" customHeight="1" x14ac:dyDescent="0.2"/>
    <row r="63028" ht="12.75" hidden="1" customHeight="1" x14ac:dyDescent="0.2"/>
    <row r="63029" ht="12.75" hidden="1" customHeight="1" x14ac:dyDescent="0.2"/>
    <row r="63030" ht="12.75" hidden="1" customHeight="1" x14ac:dyDescent="0.2"/>
    <row r="63031" ht="12.75" hidden="1" customHeight="1" x14ac:dyDescent="0.2"/>
    <row r="63032" ht="12.75" hidden="1" customHeight="1" x14ac:dyDescent="0.2"/>
    <row r="63033" ht="12.75" hidden="1" customHeight="1" x14ac:dyDescent="0.2"/>
    <row r="63034" ht="12.75" hidden="1" customHeight="1" x14ac:dyDescent="0.2"/>
    <row r="63035" ht="12.75" hidden="1" customHeight="1" x14ac:dyDescent="0.2"/>
    <row r="63036" ht="12.75" hidden="1" customHeight="1" x14ac:dyDescent="0.2"/>
    <row r="63037" ht="12.75" hidden="1" customHeight="1" x14ac:dyDescent="0.2"/>
    <row r="63038" ht="12.75" hidden="1" customHeight="1" x14ac:dyDescent="0.2"/>
    <row r="63039" ht="12.75" hidden="1" customHeight="1" x14ac:dyDescent="0.2"/>
    <row r="63040" ht="12.75" hidden="1" customHeight="1" x14ac:dyDescent="0.2"/>
    <row r="63041" ht="12.75" hidden="1" customHeight="1" x14ac:dyDescent="0.2"/>
    <row r="63042" ht="12.75" hidden="1" customHeight="1" x14ac:dyDescent="0.2"/>
    <row r="63043" ht="12.75" hidden="1" customHeight="1" x14ac:dyDescent="0.2"/>
    <row r="63044" ht="12.75" hidden="1" customHeight="1" x14ac:dyDescent="0.2"/>
    <row r="63045" ht="12.75" hidden="1" customHeight="1" x14ac:dyDescent="0.2"/>
    <row r="63046" ht="12.75" hidden="1" customHeight="1" x14ac:dyDescent="0.2"/>
    <row r="63047" ht="12.75" hidden="1" customHeight="1" x14ac:dyDescent="0.2"/>
    <row r="63048" ht="12.75" hidden="1" customHeight="1" x14ac:dyDescent="0.2"/>
    <row r="63049" ht="12.75" hidden="1" customHeight="1" x14ac:dyDescent="0.2"/>
    <row r="63050" ht="12.75" hidden="1" customHeight="1" x14ac:dyDescent="0.2"/>
    <row r="63051" ht="12.75" hidden="1" customHeight="1" x14ac:dyDescent="0.2"/>
    <row r="63052" ht="12.75" hidden="1" customHeight="1" x14ac:dyDescent="0.2"/>
    <row r="63053" ht="12.75" hidden="1" customHeight="1" x14ac:dyDescent="0.2"/>
    <row r="63054" ht="12.75" hidden="1" customHeight="1" x14ac:dyDescent="0.2"/>
    <row r="63055" ht="12.75" hidden="1" customHeight="1" x14ac:dyDescent="0.2"/>
    <row r="63056" ht="12.75" hidden="1" customHeight="1" x14ac:dyDescent="0.2"/>
    <row r="63057" ht="12.75" hidden="1" customHeight="1" x14ac:dyDescent="0.2"/>
    <row r="63058" ht="12.75" hidden="1" customHeight="1" x14ac:dyDescent="0.2"/>
    <row r="63059" ht="12.75" hidden="1" customHeight="1" x14ac:dyDescent="0.2"/>
    <row r="63060" ht="12.75" hidden="1" customHeight="1" x14ac:dyDescent="0.2"/>
    <row r="63061" ht="12.75" hidden="1" customHeight="1" x14ac:dyDescent="0.2"/>
    <row r="63062" ht="12.75" hidden="1" customHeight="1" x14ac:dyDescent="0.2"/>
    <row r="63063" ht="12.75" hidden="1" customHeight="1" x14ac:dyDescent="0.2"/>
    <row r="63064" ht="12.75" hidden="1" customHeight="1" x14ac:dyDescent="0.2"/>
    <row r="63065" ht="12.75" hidden="1" customHeight="1" x14ac:dyDescent="0.2"/>
    <row r="63066" ht="12.75" hidden="1" customHeight="1" x14ac:dyDescent="0.2"/>
    <row r="63067" ht="12.75" hidden="1" customHeight="1" x14ac:dyDescent="0.2"/>
    <row r="63068" ht="12.75" hidden="1" customHeight="1" x14ac:dyDescent="0.2"/>
    <row r="63069" ht="12.75" hidden="1" customHeight="1" x14ac:dyDescent="0.2"/>
    <row r="63070" ht="12.75" hidden="1" customHeight="1" x14ac:dyDescent="0.2"/>
    <row r="63071" ht="12.75" hidden="1" customHeight="1" x14ac:dyDescent="0.2"/>
    <row r="63072" ht="12.75" hidden="1" customHeight="1" x14ac:dyDescent="0.2"/>
    <row r="63073" ht="12.75" hidden="1" customHeight="1" x14ac:dyDescent="0.2"/>
    <row r="63074" ht="12.75" hidden="1" customHeight="1" x14ac:dyDescent="0.2"/>
    <row r="63075" ht="12.75" hidden="1" customHeight="1" x14ac:dyDescent="0.2"/>
    <row r="63076" ht="12.75" hidden="1" customHeight="1" x14ac:dyDescent="0.2"/>
    <row r="63077" ht="12.75" hidden="1" customHeight="1" x14ac:dyDescent="0.2"/>
    <row r="63078" ht="12.75" hidden="1" customHeight="1" x14ac:dyDescent="0.2"/>
    <row r="63079" ht="12.75" hidden="1" customHeight="1" x14ac:dyDescent="0.2"/>
    <row r="63080" ht="12.75" hidden="1" customHeight="1" x14ac:dyDescent="0.2"/>
    <row r="63081" ht="12.75" hidden="1" customHeight="1" x14ac:dyDescent="0.2"/>
    <row r="63082" ht="12.75" hidden="1" customHeight="1" x14ac:dyDescent="0.2"/>
    <row r="63083" ht="12.75" hidden="1" customHeight="1" x14ac:dyDescent="0.2"/>
    <row r="63084" ht="12.75" hidden="1" customHeight="1" x14ac:dyDescent="0.2"/>
    <row r="63085" ht="12.75" hidden="1" customHeight="1" x14ac:dyDescent="0.2"/>
    <row r="63086" ht="12.75" hidden="1" customHeight="1" x14ac:dyDescent="0.2"/>
    <row r="63087" ht="12.75" hidden="1" customHeight="1" x14ac:dyDescent="0.2"/>
    <row r="63088" ht="12.75" hidden="1" customHeight="1" x14ac:dyDescent="0.2"/>
    <row r="63089" ht="12.75" hidden="1" customHeight="1" x14ac:dyDescent="0.2"/>
    <row r="63090" ht="12.75" hidden="1" customHeight="1" x14ac:dyDescent="0.2"/>
    <row r="63091" ht="12.75" hidden="1" customHeight="1" x14ac:dyDescent="0.2"/>
    <row r="63092" ht="12.75" hidden="1" customHeight="1" x14ac:dyDescent="0.2"/>
    <row r="63093" ht="12.75" hidden="1" customHeight="1" x14ac:dyDescent="0.2"/>
    <row r="63094" ht="12.75" hidden="1" customHeight="1" x14ac:dyDescent="0.2"/>
    <row r="63095" ht="12.75" hidden="1" customHeight="1" x14ac:dyDescent="0.2"/>
    <row r="63096" ht="12.75" hidden="1" customHeight="1" x14ac:dyDescent="0.2"/>
    <row r="63097" ht="12.75" hidden="1" customHeight="1" x14ac:dyDescent="0.2"/>
    <row r="63098" ht="12.75" hidden="1" customHeight="1" x14ac:dyDescent="0.2"/>
    <row r="63099" ht="12.75" hidden="1" customHeight="1" x14ac:dyDescent="0.2"/>
    <row r="63100" ht="12.75" hidden="1" customHeight="1" x14ac:dyDescent="0.2"/>
    <row r="63101" ht="12.75" hidden="1" customHeight="1" x14ac:dyDescent="0.2"/>
    <row r="63102" ht="12.75" hidden="1" customHeight="1" x14ac:dyDescent="0.2"/>
    <row r="63103" ht="12.75" hidden="1" customHeight="1" x14ac:dyDescent="0.2"/>
    <row r="63104" ht="12.75" hidden="1" customHeight="1" x14ac:dyDescent="0.2"/>
    <row r="63105" ht="12.75" hidden="1" customHeight="1" x14ac:dyDescent="0.2"/>
    <row r="63106" ht="12.75" hidden="1" customHeight="1" x14ac:dyDescent="0.2"/>
    <row r="63107" ht="12.75" hidden="1" customHeight="1" x14ac:dyDescent="0.2"/>
    <row r="63108" ht="12.75" hidden="1" customHeight="1" x14ac:dyDescent="0.2"/>
    <row r="63109" ht="12.75" hidden="1" customHeight="1" x14ac:dyDescent="0.2"/>
    <row r="63110" ht="12.75" hidden="1" customHeight="1" x14ac:dyDescent="0.2"/>
    <row r="63111" ht="12.75" hidden="1" customHeight="1" x14ac:dyDescent="0.2"/>
    <row r="63112" ht="12.75" hidden="1" customHeight="1" x14ac:dyDescent="0.2"/>
    <row r="63113" ht="12.75" hidden="1" customHeight="1" x14ac:dyDescent="0.2"/>
    <row r="63114" ht="12.75" hidden="1" customHeight="1" x14ac:dyDescent="0.2"/>
    <row r="63115" ht="12.75" hidden="1" customHeight="1" x14ac:dyDescent="0.2"/>
    <row r="63116" ht="12.75" hidden="1" customHeight="1" x14ac:dyDescent="0.2"/>
    <row r="63117" ht="12.75" hidden="1" customHeight="1" x14ac:dyDescent="0.2"/>
    <row r="63118" ht="12.75" hidden="1" customHeight="1" x14ac:dyDescent="0.2"/>
    <row r="63119" ht="12.75" hidden="1" customHeight="1" x14ac:dyDescent="0.2"/>
    <row r="63120" ht="12.75" hidden="1" customHeight="1" x14ac:dyDescent="0.2"/>
    <row r="63121" ht="12.75" hidden="1" customHeight="1" x14ac:dyDescent="0.2"/>
    <row r="63122" ht="12.75" hidden="1" customHeight="1" x14ac:dyDescent="0.2"/>
    <row r="63123" ht="12.75" hidden="1" customHeight="1" x14ac:dyDescent="0.2"/>
    <row r="63124" ht="12.75" hidden="1" customHeight="1" x14ac:dyDescent="0.2"/>
    <row r="63125" ht="12.75" hidden="1" customHeight="1" x14ac:dyDescent="0.2"/>
    <row r="63126" ht="12.75" hidden="1" customHeight="1" x14ac:dyDescent="0.2"/>
    <row r="63127" ht="12.75" hidden="1" customHeight="1" x14ac:dyDescent="0.2"/>
    <row r="63128" ht="12.75" hidden="1" customHeight="1" x14ac:dyDescent="0.2"/>
    <row r="63129" ht="12.75" hidden="1" customHeight="1" x14ac:dyDescent="0.2"/>
    <row r="63130" ht="12.75" hidden="1" customHeight="1" x14ac:dyDescent="0.2"/>
    <row r="63131" ht="12.75" hidden="1" customHeight="1" x14ac:dyDescent="0.2"/>
    <row r="63132" ht="12.75" hidden="1" customHeight="1" x14ac:dyDescent="0.2"/>
    <row r="63133" ht="12.75" hidden="1" customHeight="1" x14ac:dyDescent="0.2"/>
    <row r="63134" ht="12.75" hidden="1" customHeight="1" x14ac:dyDescent="0.2"/>
    <row r="63135" ht="12.75" hidden="1" customHeight="1" x14ac:dyDescent="0.2"/>
    <row r="63136" ht="12.75" hidden="1" customHeight="1" x14ac:dyDescent="0.2"/>
    <row r="63137" ht="12.75" hidden="1" customHeight="1" x14ac:dyDescent="0.2"/>
    <row r="63138" ht="12.75" hidden="1" customHeight="1" x14ac:dyDescent="0.2"/>
    <row r="63139" ht="12.75" hidden="1" customHeight="1" x14ac:dyDescent="0.2"/>
    <row r="63140" ht="12.75" hidden="1" customHeight="1" x14ac:dyDescent="0.2"/>
    <row r="63141" ht="12.75" hidden="1" customHeight="1" x14ac:dyDescent="0.2"/>
    <row r="63142" ht="12.75" hidden="1" customHeight="1" x14ac:dyDescent="0.2"/>
    <row r="63143" ht="12.75" hidden="1" customHeight="1" x14ac:dyDescent="0.2"/>
    <row r="63144" ht="12.75" hidden="1" customHeight="1" x14ac:dyDescent="0.2"/>
    <row r="63145" ht="12.75" hidden="1" customHeight="1" x14ac:dyDescent="0.2"/>
    <row r="63146" ht="12.75" hidden="1" customHeight="1" x14ac:dyDescent="0.2"/>
    <row r="63147" ht="12.75" hidden="1" customHeight="1" x14ac:dyDescent="0.2"/>
    <row r="63148" ht="12.75" hidden="1" customHeight="1" x14ac:dyDescent="0.2"/>
    <row r="63149" ht="12.75" hidden="1" customHeight="1" x14ac:dyDescent="0.2"/>
    <row r="63150" ht="12.75" hidden="1" customHeight="1" x14ac:dyDescent="0.2"/>
    <row r="63151" ht="12.75" hidden="1" customHeight="1" x14ac:dyDescent="0.2"/>
    <row r="63152" ht="12.75" hidden="1" customHeight="1" x14ac:dyDescent="0.2"/>
    <row r="63153" ht="12.75" hidden="1" customHeight="1" x14ac:dyDescent="0.2"/>
    <row r="63154" ht="12.75" hidden="1" customHeight="1" x14ac:dyDescent="0.2"/>
    <row r="63155" ht="12.75" hidden="1" customHeight="1" x14ac:dyDescent="0.2"/>
    <row r="63156" ht="12.75" hidden="1" customHeight="1" x14ac:dyDescent="0.2"/>
    <row r="63157" ht="12.75" hidden="1" customHeight="1" x14ac:dyDescent="0.2"/>
    <row r="63158" ht="12.75" hidden="1" customHeight="1" x14ac:dyDescent="0.2"/>
    <row r="63159" ht="12.75" hidden="1" customHeight="1" x14ac:dyDescent="0.2"/>
    <row r="63160" ht="12.75" hidden="1" customHeight="1" x14ac:dyDescent="0.2"/>
    <row r="63161" ht="12.75" hidden="1" customHeight="1" x14ac:dyDescent="0.2"/>
    <row r="63162" ht="12.75" hidden="1" customHeight="1" x14ac:dyDescent="0.2"/>
    <row r="63163" ht="12.75" hidden="1" customHeight="1" x14ac:dyDescent="0.2"/>
    <row r="63164" ht="12.75" hidden="1" customHeight="1" x14ac:dyDescent="0.2"/>
    <row r="63165" ht="12.75" hidden="1" customHeight="1" x14ac:dyDescent="0.2"/>
    <row r="63166" ht="12.75" hidden="1" customHeight="1" x14ac:dyDescent="0.2"/>
    <row r="63167" ht="12.75" hidden="1" customHeight="1" x14ac:dyDescent="0.2"/>
    <row r="63168" ht="12.75" hidden="1" customHeight="1" x14ac:dyDescent="0.2"/>
    <row r="63169" ht="12.75" hidden="1" customHeight="1" x14ac:dyDescent="0.2"/>
    <row r="63170" ht="12.75" hidden="1" customHeight="1" x14ac:dyDescent="0.2"/>
    <row r="63171" ht="12.75" hidden="1" customHeight="1" x14ac:dyDescent="0.2"/>
    <row r="63172" ht="12.75" hidden="1" customHeight="1" x14ac:dyDescent="0.2"/>
    <row r="63173" ht="12.75" hidden="1" customHeight="1" x14ac:dyDescent="0.2"/>
    <row r="63174" ht="12.75" hidden="1" customHeight="1" x14ac:dyDescent="0.2"/>
    <row r="63175" ht="12.75" hidden="1" customHeight="1" x14ac:dyDescent="0.2"/>
    <row r="63176" ht="12.75" hidden="1" customHeight="1" x14ac:dyDescent="0.2"/>
    <row r="63177" ht="12.75" hidden="1" customHeight="1" x14ac:dyDescent="0.2"/>
    <row r="63178" ht="12.75" hidden="1" customHeight="1" x14ac:dyDescent="0.2"/>
    <row r="63179" ht="12.75" hidden="1" customHeight="1" x14ac:dyDescent="0.2"/>
    <row r="63180" ht="12.75" hidden="1" customHeight="1" x14ac:dyDescent="0.2"/>
    <row r="63181" ht="12.75" hidden="1" customHeight="1" x14ac:dyDescent="0.2"/>
    <row r="63182" ht="12.75" hidden="1" customHeight="1" x14ac:dyDescent="0.2"/>
    <row r="63183" ht="12.75" hidden="1" customHeight="1" x14ac:dyDescent="0.2"/>
    <row r="63184" ht="12.75" hidden="1" customHeight="1" x14ac:dyDescent="0.2"/>
    <row r="63185" ht="12.75" hidden="1" customHeight="1" x14ac:dyDescent="0.2"/>
    <row r="63186" ht="12.75" hidden="1" customHeight="1" x14ac:dyDescent="0.2"/>
    <row r="63187" ht="12.75" hidden="1" customHeight="1" x14ac:dyDescent="0.2"/>
    <row r="63188" ht="12.75" hidden="1" customHeight="1" x14ac:dyDescent="0.2"/>
    <row r="63189" ht="12.75" hidden="1" customHeight="1" x14ac:dyDescent="0.2"/>
    <row r="63190" ht="12.75" hidden="1" customHeight="1" x14ac:dyDescent="0.2"/>
    <row r="63191" ht="12.75" hidden="1" customHeight="1" x14ac:dyDescent="0.2"/>
    <row r="63192" ht="12.75" hidden="1" customHeight="1" x14ac:dyDescent="0.2"/>
    <row r="63193" ht="12.75" hidden="1" customHeight="1" x14ac:dyDescent="0.2"/>
    <row r="63194" ht="12.75" hidden="1" customHeight="1" x14ac:dyDescent="0.2"/>
    <row r="63195" ht="12.75" hidden="1" customHeight="1" x14ac:dyDescent="0.2"/>
    <row r="63196" ht="12.75" hidden="1" customHeight="1" x14ac:dyDescent="0.2"/>
    <row r="63197" ht="12.75" hidden="1" customHeight="1" x14ac:dyDescent="0.2"/>
    <row r="63198" ht="12.75" hidden="1" customHeight="1" x14ac:dyDescent="0.2"/>
    <row r="63199" ht="12.75" hidden="1" customHeight="1" x14ac:dyDescent="0.2"/>
    <row r="63200" ht="12.75" hidden="1" customHeight="1" x14ac:dyDescent="0.2"/>
    <row r="63201" ht="12.75" hidden="1" customHeight="1" x14ac:dyDescent="0.2"/>
    <row r="63202" ht="12.75" hidden="1" customHeight="1" x14ac:dyDescent="0.2"/>
    <row r="63203" ht="12.75" hidden="1" customHeight="1" x14ac:dyDescent="0.2"/>
    <row r="63204" ht="12.75" hidden="1" customHeight="1" x14ac:dyDescent="0.2"/>
    <row r="63205" ht="12.75" hidden="1" customHeight="1" x14ac:dyDescent="0.2"/>
    <row r="63206" ht="12.75" hidden="1" customHeight="1" x14ac:dyDescent="0.2"/>
    <row r="63207" ht="12.75" hidden="1" customHeight="1" x14ac:dyDescent="0.2"/>
    <row r="63208" ht="12.75" hidden="1" customHeight="1" x14ac:dyDescent="0.2"/>
    <row r="63209" ht="12.75" hidden="1" customHeight="1" x14ac:dyDescent="0.2"/>
    <row r="63210" ht="12.75" hidden="1" customHeight="1" x14ac:dyDescent="0.2"/>
    <row r="63211" ht="12.75" hidden="1" customHeight="1" x14ac:dyDescent="0.2"/>
    <row r="63212" ht="12.75" hidden="1" customHeight="1" x14ac:dyDescent="0.2"/>
    <row r="63213" ht="12.75" hidden="1" customHeight="1" x14ac:dyDescent="0.2"/>
    <row r="63214" ht="12.75" hidden="1" customHeight="1" x14ac:dyDescent="0.2"/>
    <row r="63215" ht="12.75" hidden="1" customHeight="1" x14ac:dyDescent="0.2"/>
    <row r="63216" ht="12.75" hidden="1" customHeight="1" x14ac:dyDescent="0.2"/>
    <row r="63217" ht="12.75" hidden="1" customHeight="1" x14ac:dyDescent="0.2"/>
    <row r="63218" ht="12.75" hidden="1" customHeight="1" x14ac:dyDescent="0.2"/>
    <row r="63219" ht="12.75" hidden="1" customHeight="1" x14ac:dyDescent="0.2"/>
    <row r="63220" ht="12.75" hidden="1" customHeight="1" x14ac:dyDescent="0.2"/>
    <row r="63221" ht="12.75" hidden="1" customHeight="1" x14ac:dyDescent="0.2"/>
    <row r="63222" ht="12.75" hidden="1" customHeight="1" x14ac:dyDescent="0.2"/>
    <row r="63223" ht="12.75" hidden="1" customHeight="1" x14ac:dyDescent="0.2"/>
    <row r="63224" ht="12.75" hidden="1" customHeight="1" x14ac:dyDescent="0.2"/>
    <row r="63225" ht="12.75" hidden="1" customHeight="1" x14ac:dyDescent="0.2"/>
    <row r="63226" ht="12.75" hidden="1" customHeight="1" x14ac:dyDescent="0.2"/>
    <row r="63227" ht="12.75" hidden="1" customHeight="1" x14ac:dyDescent="0.2"/>
    <row r="63228" ht="12.75" hidden="1" customHeight="1" x14ac:dyDescent="0.2"/>
    <row r="63229" ht="12.75" hidden="1" customHeight="1" x14ac:dyDescent="0.2"/>
    <row r="63230" ht="12.75" hidden="1" customHeight="1" x14ac:dyDescent="0.2"/>
    <row r="63231" ht="12.75" hidden="1" customHeight="1" x14ac:dyDescent="0.2"/>
    <row r="63232" ht="12.75" hidden="1" customHeight="1" x14ac:dyDescent="0.2"/>
    <row r="63233" ht="12.75" hidden="1" customHeight="1" x14ac:dyDescent="0.2"/>
    <row r="63234" ht="12.75" hidden="1" customHeight="1" x14ac:dyDescent="0.2"/>
    <row r="63235" ht="12.75" hidden="1" customHeight="1" x14ac:dyDescent="0.2"/>
    <row r="63236" ht="12.75" hidden="1" customHeight="1" x14ac:dyDescent="0.2"/>
    <row r="63237" ht="12.75" hidden="1" customHeight="1" x14ac:dyDescent="0.2"/>
    <row r="63238" ht="12.75" hidden="1" customHeight="1" x14ac:dyDescent="0.2"/>
    <row r="63239" ht="12.75" hidden="1" customHeight="1" x14ac:dyDescent="0.2"/>
    <row r="63240" ht="12.75" hidden="1" customHeight="1" x14ac:dyDescent="0.2"/>
    <row r="63241" ht="12.75" hidden="1" customHeight="1" x14ac:dyDescent="0.2"/>
    <row r="63242" ht="12.75" hidden="1" customHeight="1" x14ac:dyDescent="0.2"/>
    <row r="63243" ht="12.75" hidden="1" customHeight="1" x14ac:dyDescent="0.2"/>
    <row r="63244" ht="12.75" hidden="1" customHeight="1" x14ac:dyDescent="0.2"/>
    <row r="63245" ht="12.75" hidden="1" customHeight="1" x14ac:dyDescent="0.2"/>
    <row r="63246" ht="12.75" hidden="1" customHeight="1" x14ac:dyDescent="0.2"/>
    <row r="63247" ht="12.75" hidden="1" customHeight="1" x14ac:dyDescent="0.2"/>
    <row r="63248" ht="12.75" hidden="1" customHeight="1" x14ac:dyDescent="0.2"/>
    <row r="63249" ht="12.75" hidden="1" customHeight="1" x14ac:dyDescent="0.2"/>
    <row r="63250" ht="12.75" hidden="1" customHeight="1" x14ac:dyDescent="0.2"/>
    <row r="63251" ht="12.75" hidden="1" customHeight="1" x14ac:dyDescent="0.2"/>
    <row r="63252" ht="12.75" hidden="1" customHeight="1" x14ac:dyDescent="0.2"/>
    <row r="63253" ht="12.75" hidden="1" customHeight="1" x14ac:dyDescent="0.2"/>
    <row r="63254" ht="12.75" hidden="1" customHeight="1" x14ac:dyDescent="0.2"/>
    <row r="63255" ht="12.75" hidden="1" customHeight="1" x14ac:dyDescent="0.2"/>
    <row r="63256" ht="12.75" hidden="1" customHeight="1" x14ac:dyDescent="0.2"/>
    <row r="63257" ht="12.75" hidden="1" customHeight="1" x14ac:dyDescent="0.2"/>
    <row r="63258" ht="12.75" hidden="1" customHeight="1" x14ac:dyDescent="0.2"/>
    <row r="63259" ht="12.75" hidden="1" customHeight="1" x14ac:dyDescent="0.2"/>
    <row r="63260" ht="12.75" hidden="1" customHeight="1" x14ac:dyDescent="0.2"/>
    <row r="63261" ht="12.75" hidden="1" customHeight="1" x14ac:dyDescent="0.2"/>
    <row r="63262" ht="12.75" hidden="1" customHeight="1" x14ac:dyDescent="0.2"/>
    <row r="63263" ht="12.75" hidden="1" customHeight="1" x14ac:dyDescent="0.2"/>
    <row r="63264" ht="12.75" hidden="1" customHeight="1" x14ac:dyDescent="0.2"/>
    <row r="63265" ht="12.75" hidden="1" customHeight="1" x14ac:dyDescent="0.2"/>
    <row r="63266" ht="12.75" hidden="1" customHeight="1" x14ac:dyDescent="0.2"/>
    <row r="63267" ht="12.75" hidden="1" customHeight="1" x14ac:dyDescent="0.2"/>
    <row r="63268" ht="12.75" hidden="1" customHeight="1" x14ac:dyDescent="0.2"/>
    <row r="63269" ht="12.75" hidden="1" customHeight="1" x14ac:dyDescent="0.2"/>
    <row r="63270" ht="12.75" hidden="1" customHeight="1" x14ac:dyDescent="0.2"/>
    <row r="63271" ht="12.75" hidden="1" customHeight="1" x14ac:dyDescent="0.2"/>
    <row r="63272" ht="12.75" hidden="1" customHeight="1" x14ac:dyDescent="0.2"/>
    <row r="63273" ht="12.75" hidden="1" customHeight="1" x14ac:dyDescent="0.2"/>
    <row r="63274" ht="12.75" hidden="1" customHeight="1" x14ac:dyDescent="0.2"/>
    <row r="63275" ht="12.75" hidden="1" customHeight="1" x14ac:dyDescent="0.2"/>
    <row r="63276" ht="12.75" hidden="1" customHeight="1" x14ac:dyDescent="0.2"/>
    <row r="63277" ht="12.75" hidden="1" customHeight="1" x14ac:dyDescent="0.2"/>
    <row r="63278" ht="12.75" hidden="1" customHeight="1" x14ac:dyDescent="0.2"/>
    <row r="63279" ht="12.75" hidden="1" customHeight="1" x14ac:dyDescent="0.2"/>
    <row r="63280" ht="12.75" hidden="1" customHeight="1" x14ac:dyDescent="0.2"/>
    <row r="63281" ht="12.75" hidden="1" customHeight="1" x14ac:dyDescent="0.2"/>
    <row r="63282" ht="12.75" hidden="1" customHeight="1" x14ac:dyDescent="0.2"/>
    <row r="63283" ht="12.75" hidden="1" customHeight="1" x14ac:dyDescent="0.2"/>
    <row r="63284" ht="12.75" hidden="1" customHeight="1" x14ac:dyDescent="0.2"/>
    <row r="63285" ht="12.75" hidden="1" customHeight="1" x14ac:dyDescent="0.2"/>
    <row r="63286" ht="12.75" hidden="1" customHeight="1" x14ac:dyDescent="0.2"/>
    <row r="63287" ht="12.75" hidden="1" customHeight="1" x14ac:dyDescent="0.2"/>
    <row r="63288" ht="12.75" hidden="1" customHeight="1" x14ac:dyDescent="0.2"/>
    <row r="63289" ht="12.75" hidden="1" customHeight="1" x14ac:dyDescent="0.2"/>
    <row r="63290" ht="12.75" hidden="1" customHeight="1" x14ac:dyDescent="0.2"/>
    <row r="63291" ht="12.75" hidden="1" customHeight="1" x14ac:dyDescent="0.2"/>
    <row r="63292" ht="12.75" hidden="1" customHeight="1" x14ac:dyDescent="0.2"/>
    <row r="63293" ht="12.75" hidden="1" customHeight="1" x14ac:dyDescent="0.2"/>
    <row r="63294" ht="12.75" hidden="1" customHeight="1" x14ac:dyDescent="0.2"/>
    <row r="63295" ht="12.75" hidden="1" customHeight="1" x14ac:dyDescent="0.2"/>
    <row r="63296" ht="12.75" hidden="1" customHeight="1" x14ac:dyDescent="0.2"/>
    <row r="63297" ht="12.75" hidden="1" customHeight="1" x14ac:dyDescent="0.2"/>
    <row r="63298" ht="12.75" hidden="1" customHeight="1" x14ac:dyDescent="0.2"/>
    <row r="63299" ht="12.75" hidden="1" customHeight="1" x14ac:dyDescent="0.2"/>
    <row r="63300" ht="12.75" hidden="1" customHeight="1" x14ac:dyDescent="0.2"/>
    <row r="63301" ht="12.75" hidden="1" customHeight="1" x14ac:dyDescent="0.2"/>
    <row r="63302" ht="12.75" hidden="1" customHeight="1" x14ac:dyDescent="0.2"/>
    <row r="63303" ht="12.75" hidden="1" customHeight="1" x14ac:dyDescent="0.2"/>
    <row r="63304" ht="12.75" hidden="1" customHeight="1" x14ac:dyDescent="0.2"/>
    <row r="63305" ht="12.75" hidden="1" customHeight="1" x14ac:dyDescent="0.2"/>
    <row r="63306" ht="12.75" hidden="1" customHeight="1" x14ac:dyDescent="0.2"/>
    <row r="63307" ht="12.75" hidden="1" customHeight="1" x14ac:dyDescent="0.2"/>
    <row r="63308" ht="12.75" hidden="1" customHeight="1" x14ac:dyDescent="0.2"/>
    <row r="63309" ht="12.75" hidden="1" customHeight="1" x14ac:dyDescent="0.2"/>
    <row r="63310" ht="12.75" hidden="1" customHeight="1" x14ac:dyDescent="0.2"/>
    <row r="63311" ht="12.75" hidden="1" customHeight="1" x14ac:dyDescent="0.2"/>
    <row r="63312" ht="12.75" hidden="1" customHeight="1" x14ac:dyDescent="0.2"/>
    <row r="63313" ht="12.75" hidden="1" customHeight="1" x14ac:dyDescent="0.2"/>
    <row r="63314" ht="12.75" hidden="1" customHeight="1" x14ac:dyDescent="0.2"/>
    <row r="63315" ht="12.75" hidden="1" customHeight="1" x14ac:dyDescent="0.2"/>
    <row r="63316" ht="12.75" hidden="1" customHeight="1" x14ac:dyDescent="0.2"/>
    <row r="63317" ht="12.75" hidden="1" customHeight="1" x14ac:dyDescent="0.2"/>
    <row r="63318" ht="12.75" hidden="1" customHeight="1" x14ac:dyDescent="0.2"/>
    <row r="63319" ht="12.75" hidden="1" customHeight="1" x14ac:dyDescent="0.2"/>
    <row r="63320" ht="12.75" hidden="1" customHeight="1" x14ac:dyDescent="0.2"/>
    <row r="63321" ht="12.75" hidden="1" customHeight="1" x14ac:dyDescent="0.2"/>
    <row r="63322" ht="12.75" hidden="1" customHeight="1" x14ac:dyDescent="0.2"/>
    <row r="63323" ht="12.75" hidden="1" customHeight="1" x14ac:dyDescent="0.2"/>
    <row r="63324" ht="12.75" hidden="1" customHeight="1" x14ac:dyDescent="0.2"/>
    <row r="63325" ht="12.75" hidden="1" customHeight="1" x14ac:dyDescent="0.2"/>
    <row r="63326" ht="12.75" hidden="1" customHeight="1" x14ac:dyDescent="0.2"/>
    <row r="63327" ht="12.75" hidden="1" customHeight="1" x14ac:dyDescent="0.2"/>
    <row r="63328" ht="12.75" hidden="1" customHeight="1" x14ac:dyDescent="0.2"/>
    <row r="63329" ht="12.75" hidden="1" customHeight="1" x14ac:dyDescent="0.2"/>
    <row r="63330" ht="12.75" hidden="1" customHeight="1" x14ac:dyDescent="0.2"/>
    <row r="63331" ht="12.75" hidden="1" customHeight="1" x14ac:dyDescent="0.2"/>
    <row r="63332" ht="12.75" hidden="1" customHeight="1" x14ac:dyDescent="0.2"/>
    <row r="63333" ht="12.75" hidden="1" customHeight="1" x14ac:dyDescent="0.2"/>
    <row r="63334" ht="12.75" hidden="1" customHeight="1" x14ac:dyDescent="0.2"/>
    <row r="63335" ht="12.75" hidden="1" customHeight="1" x14ac:dyDescent="0.2"/>
    <row r="63336" ht="12.75" hidden="1" customHeight="1" x14ac:dyDescent="0.2"/>
    <row r="63337" ht="12.75" hidden="1" customHeight="1" x14ac:dyDescent="0.2"/>
    <row r="63338" ht="12.75" hidden="1" customHeight="1" x14ac:dyDescent="0.2"/>
    <row r="63339" ht="12.75" hidden="1" customHeight="1" x14ac:dyDescent="0.2"/>
    <row r="63340" ht="12.75" hidden="1" customHeight="1" x14ac:dyDescent="0.2"/>
    <row r="63341" ht="12.75" hidden="1" customHeight="1" x14ac:dyDescent="0.2"/>
    <row r="63342" ht="12.75" hidden="1" customHeight="1" x14ac:dyDescent="0.2"/>
    <row r="63343" ht="12.75" hidden="1" customHeight="1" x14ac:dyDescent="0.2"/>
    <row r="63344" ht="12.75" hidden="1" customHeight="1" x14ac:dyDescent="0.2"/>
    <row r="63345" ht="12.75" hidden="1" customHeight="1" x14ac:dyDescent="0.2"/>
    <row r="63346" ht="12.75" hidden="1" customHeight="1" x14ac:dyDescent="0.2"/>
    <row r="63347" ht="12.75" hidden="1" customHeight="1" x14ac:dyDescent="0.2"/>
    <row r="63348" ht="12.75" hidden="1" customHeight="1" x14ac:dyDescent="0.2"/>
    <row r="63349" ht="12.75" hidden="1" customHeight="1" x14ac:dyDescent="0.2"/>
    <row r="63350" ht="12.75" hidden="1" customHeight="1" x14ac:dyDescent="0.2"/>
    <row r="63351" ht="12.75" hidden="1" customHeight="1" x14ac:dyDescent="0.2"/>
    <row r="63352" ht="12.75" hidden="1" customHeight="1" x14ac:dyDescent="0.2"/>
    <row r="63353" ht="12.75" hidden="1" customHeight="1" x14ac:dyDescent="0.2"/>
    <row r="63354" ht="12.75" hidden="1" customHeight="1" x14ac:dyDescent="0.2"/>
    <row r="63355" ht="12.75" hidden="1" customHeight="1" x14ac:dyDescent="0.2"/>
    <row r="63356" ht="12.75" hidden="1" customHeight="1" x14ac:dyDescent="0.2"/>
    <row r="63357" ht="12.75" hidden="1" customHeight="1" x14ac:dyDescent="0.2"/>
    <row r="63358" ht="12.75" hidden="1" customHeight="1" x14ac:dyDescent="0.2"/>
    <row r="63359" ht="12.75" hidden="1" customHeight="1" x14ac:dyDescent="0.2"/>
    <row r="63360" ht="12.75" hidden="1" customHeight="1" x14ac:dyDescent="0.2"/>
    <row r="63361" ht="12.75" hidden="1" customHeight="1" x14ac:dyDescent="0.2"/>
    <row r="63362" ht="12.75" hidden="1" customHeight="1" x14ac:dyDescent="0.2"/>
    <row r="63363" ht="12.75" hidden="1" customHeight="1" x14ac:dyDescent="0.2"/>
    <row r="63364" ht="12.75" hidden="1" customHeight="1" x14ac:dyDescent="0.2"/>
    <row r="63365" ht="12.75" hidden="1" customHeight="1" x14ac:dyDescent="0.2"/>
    <row r="63366" ht="12.75" hidden="1" customHeight="1" x14ac:dyDescent="0.2"/>
    <row r="63367" ht="12.75" hidden="1" customHeight="1" x14ac:dyDescent="0.2"/>
    <row r="63368" ht="12.75" hidden="1" customHeight="1" x14ac:dyDescent="0.2"/>
    <row r="63369" ht="12.75" hidden="1" customHeight="1" x14ac:dyDescent="0.2"/>
    <row r="63370" ht="12.75" hidden="1" customHeight="1" x14ac:dyDescent="0.2"/>
    <row r="63371" ht="12.75" hidden="1" customHeight="1" x14ac:dyDescent="0.2"/>
    <row r="63372" ht="12.75" hidden="1" customHeight="1" x14ac:dyDescent="0.2"/>
    <row r="63373" ht="12.75" hidden="1" customHeight="1" x14ac:dyDescent="0.2"/>
    <row r="63374" ht="12.75" hidden="1" customHeight="1" x14ac:dyDescent="0.2"/>
    <row r="63375" ht="12.75" hidden="1" customHeight="1" x14ac:dyDescent="0.2"/>
    <row r="63376" ht="12.75" hidden="1" customHeight="1" x14ac:dyDescent="0.2"/>
    <row r="63377" ht="12.75" hidden="1" customHeight="1" x14ac:dyDescent="0.2"/>
    <row r="63378" ht="12.75" hidden="1" customHeight="1" x14ac:dyDescent="0.2"/>
    <row r="63379" ht="12.75" hidden="1" customHeight="1" x14ac:dyDescent="0.2"/>
    <row r="63380" ht="12.75" hidden="1" customHeight="1" x14ac:dyDescent="0.2"/>
    <row r="63381" ht="12.75" hidden="1" customHeight="1" x14ac:dyDescent="0.2"/>
    <row r="63382" ht="12.75" hidden="1" customHeight="1" x14ac:dyDescent="0.2"/>
    <row r="63383" ht="12.75" hidden="1" customHeight="1" x14ac:dyDescent="0.2"/>
    <row r="63384" ht="12.75" hidden="1" customHeight="1" x14ac:dyDescent="0.2"/>
    <row r="63385" ht="12.75" hidden="1" customHeight="1" x14ac:dyDescent="0.2"/>
    <row r="63386" ht="12.75" hidden="1" customHeight="1" x14ac:dyDescent="0.2"/>
    <row r="63387" ht="12.75" hidden="1" customHeight="1" x14ac:dyDescent="0.2"/>
    <row r="63388" ht="12.75" hidden="1" customHeight="1" x14ac:dyDescent="0.2"/>
    <row r="63389" ht="12.75" hidden="1" customHeight="1" x14ac:dyDescent="0.2"/>
    <row r="63390" ht="12.75" hidden="1" customHeight="1" x14ac:dyDescent="0.2"/>
    <row r="63391" ht="12.75" hidden="1" customHeight="1" x14ac:dyDescent="0.2"/>
    <row r="63392" ht="12.75" hidden="1" customHeight="1" x14ac:dyDescent="0.2"/>
    <row r="63393" ht="12.75" hidden="1" customHeight="1" x14ac:dyDescent="0.2"/>
    <row r="63394" ht="12.75" hidden="1" customHeight="1" x14ac:dyDescent="0.2"/>
    <row r="63395" ht="12.75" hidden="1" customHeight="1" x14ac:dyDescent="0.2"/>
    <row r="63396" ht="12.75" hidden="1" customHeight="1" x14ac:dyDescent="0.2"/>
    <row r="63397" ht="12.75" hidden="1" customHeight="1" x14ac:dyDescent="0.2"/>
    <row r="63398" ht="12.75" hidden="1" customHeight="1" x14ac:dyDescent="0.2"/>
    <row r="63399" ht="12.75" hidden="1" customHeight="1" x14ac:dyDescent="0.2"/>
    <row r="63400" ht="12.75" hidden="1" customHeight="1" x14ac:dyDescent="0.2"/>
    <row r="63401" ht="12.75" hidden="1" customHeight="1" x14ac:dyDescent="0.2"/>
    <row r="63402" ht="12.75" hidden="1" customHeight="1" x14ac:dyDescent="0.2"/>
    <row r="63403" ht="12.75" hidden="1" customHeight="1" x14ac:dyDescent="0.2"/>
    <row r="63404" ht="12.75" hidden="1" customHeight="1" x14ac:dyDescent="0.2"/>
    <row r="63405" ht="12.75" hidden="1" customHeight="1" x14ac:dyDescent="0.2"/>
    <row r="63406" ht="12.75" hidden="1" customHeight="1" x14ac:dyDescent="0.2"/>
    <row r="63407" ht="12.75" hidden="1" customHeight="1" x14ac:dyDescent="0.2"/>
    <row r="63408" ht="12.75" hidden="1" customHeight="1" x14ac:dyDescent="0.2"/>
    <row r="63409" ht="12.75" hidden="1" customHeight="1" x14ac:dyDescent="0.2"/>
    <row r="63410" ht="12.75" hidden="1" customHeight="1" x14ac:dyDescent="0.2"/>
    <row r="63411" ht="12.75" hidden="1" customHeight="1" x14ac:dyDescent="0.2"/>
    <row r="63412" ht="12.75" hidden="1" customHeight="1" x14ac:dyDescent="0.2"/>
    <row r="63413" ht="12.75" hidden="1" customHeight="1" x14ac:dyDescent="0.2"/>
    <row r="63414" ht="12.75" hidden="1" customHeight="1" x14ac:dyDescent="0.2"/>
    <row r="63415" ht="12.75" hidden="1" customHeight="1" x14ac:dyDescent="0.2"/>
    <row r="63416" ht="12.75" hidden="1" customHeight="1" x14ac:dyDescent="0.2"/>
    <row r="63417" ht="12.75" hidden="1" customHeight="1" x14ac:dyDescent="0.2"/>
    <row r="63418" ht="12.75" hidden="1" customHeight="1" x14ac:dyDescent="0.2"/>
    <row r="63419" ht="12.75" hidden="1" customHeight="1" x14ac:dyDescent="0.2"/>
    <row r="63420" ht="12.75" hidden="1" customHeight="1" x14ac:dyDescent="0.2"/>
    <row r="63421" ht="12.75" hidden="1" customHeight="1" x14ac:dyDescent="0.2"/>
    <row r="63422" ht="12.75" hidden="1" customHeight="1" x14ac:dyDescent="0.2"/>
    <row r="63423" ht="12.75" hidden="1" customHeight="1" x14ac:dyDescent="0.2"/>
    <row r="63424" ht="12.75" hidden="1" customHeight="1" x14ac:dyDescent="0.2"/>
    <row r="63425" ht="12.75" hidden="1" customHeight="1" x14ac:dyDescent="0.2"/>
    <row r="63426" ht="12.75" hidden="1" customHeight="1" x14ac:dyDescent="0.2"/>
    <row r="63427" ht="12.75" hidden="1" customHeight="1" x14ac:dyDescent="0.2"/>
    <row r="63428" ht="12.75" hidden="1" customHeight="1" x14ac:dyDescent="0.2"/>
    <row r="63429" ht="12.75" hidden="1" customHeight="1" x14ac:dyDescent="0.2"/>
    <row r="63430" ht="12.75" hidden="1" customHeight="1" x14ac:dyDescent="0.2"/>
    <row r="63431" ht="12.75" hidden="1" customHeight="1" x14ac:dyDescent="0.2"/>
    <row r="63432" ht="12.75" hidden="1" customHeight="1" x14ac:dyDescent="0.2"/>
    <row r="63433" ht="12.75" hidden="1" customHeight="1" x14ac:dyDescent="0.2"/>
    <row r="63434" ht="12.75" hidden="1" customHeight="1" x14ac:dyDescent="0.2"/>
    <row r="63435" ht="12.75" hidden="1" customHeight="1" x14ac:dyDescent="0.2"/>
    <row r="63436" ht="12.75" hidden="1" customHeight="1" x14ac:dyDescent="0.2"/>
    <row r="63437" ht="12.75" hidden="1" customHeight="1" x14ac:dyDescent="0.2"/>
    <row r="63438" ht="12.75" hidden="1" customHeight="1" x14ac:dyDescent="0.2"/>
    <row r="63439" ht="12.75" hidden="1" customHeight="1" x14ac:dyDescent="0.2"/>
    <row r="63440" ht="12.75" hidden="1" customHeight="1" x14ac:dyDescent="0.2"/>
    <row r="63441" ht="12.75" hidden="1" customHeight="1" x14ac:dyDescent="0.2"/>
    <row r="63442" ht="12.75" hidden="1" customHeight="1" x14ac:dyDescent="0.2"/>
    <row r="63443" ht="12.75" hidden="1" customHeight="1" x14ac:dyDescent="0.2"/>
    <row r="63444" ht="12.75" hidden="1" customHeight="1" x14ac:dyDescent="0.2"/>
    <row r="63445" ht="12.75" hidden="1" customHeight="1" x14ac:dyDescent="0.2"/>
    <row r="63446" ht="12.75" hidden="1" customHeight="1" x14ac:dyDescent="0.2"/>
    <row r="63447" ht="12.75" hidden="1" customHeight="1" x14ac:dyDescent="0.2"/>
    <row r="63448" ht="12.75" hidden="1" customHeight="1" x14ac:dyDescent="0.2"/>
    <row r="63449" ht="12.75" hidden="1" customHeight="1" x14ac:dyDescent="0.2"/>
    <row r="63450" ht="12.75" hidden="1" customHeight="1" x14ac:dyDescent="0.2"/>
    <row r="63451" ht="12.75" hidden="1" customHeight="1" x14ac:dyDescent="0.2"/>
    <row r="63452" ht="12.75" hidden="1" customHeight="1" x14ac:dyDescent="0.2"/>
    <row r="63453" ht="12.75" hidden="1" customHeight="1" x14ac:dyDescent="0.2"/>
    <row r="63454" ht="12.75" hidden="1" customHeight="1" x14ac:dyDescent="0.2"/>
    <row r="63455" ht="12.75" hidden="1" customHeight="1" x14ac:dyDescent="0.2"/>
    <row r="63456" ht="12.75" hidden="1" customHeight="1" x14ac:dyDescent="0.2"/>
    <row r="63457" ht="12.75" hidden="1" customHeight="1" x14ac:dyDescent="0.2"/>
    <row r="63458" ht="12.75" hidden="1" customHeight="1" x14ac:dyDescent="0.2"/>
    <row r="63459" ht="12.75" hidden="1" customHeight="1" x14ac:dyDescent="0.2"/>
    <row r="63460" ht="12.75" hidden="1" customHeight="1" x14ac:dyDescent="0.2"/>
    <row r="63461" ht="12.75" hidden="1" customHeight="1" x14ac:dyDescent="0.2"/>
    <row r="63462" ht="12.75" hidden="1" customHeight="1" x14ac:dyDescent="0.2"/>
    <row r="63463" ht="12.75" hidden="1" customHeight="1" x14ac:dyDescent="0.2"/>
    <row r="63464" ht="12.75" hidden="1" customHeight="1" x14ac:dyDescent="0.2"/>
    <row r="63465" ht="12.75" hidden="1" customHeight="1" x14ac:dyDescent="0.2"/>
    <row r="63466" ht="12.75" hidden="1" customHeight="1" x14ac:dyDescent="0.2"/>
    <row r="63467" ht="12.75" hidden="1" customHeight="1" x14ac:dyDescent="0.2"/>
    <row r="63468" ht="12.75" hidden="1" customHeight="1" x14ac:dyDescent="0.2"/>
    <row r="63469" ht="12.75" hidden="1" customHeight="1" x14ac:dyDescent="0.2"/>
    <row r="63470" ht="12.75" hidden="1" customHeight="1" x14ac:dyDescent="0.2"/>
    <row r="63471" ht="12.75" hidden="1" customHeight="1" x14ac:dyDescent="0.2"/>
    <row r="63472" ht="12.75" hidden="1" customHeight="1" x14ac:dyDescent="0.2"/>
    <row r="63473" ht="12.75" hidden="1" customHeight="1" x14ac:dyDescent="0.2"/>
    <row r="63474" ht="12.75" hidden="1" customHeight="1" x14ac:dyDescent="0.2"/>
    <row r="63475" ht="12.75" hidden="1" customHeight="1" x14ac:dyDescent="0.2"/>
    <row r="63476" ht="12.75" hidden="1" customHeight="1" x14ac:dyDescent="0.2"/>
    <row r="63477" ht="12.75" hidden="1" customHeight="1" x14ac:dyDescent="0.2"/>
    <row r="63478" ht="12.75" hidden="1" customHeight="1" x14ac:dyDescent="0.2"/>
    <row r="63479" ht="12.75" hidden="1" customHeight="1" x14ac:dyDescent="0.2"/>
    <row r="63480" ht="12.75" hidden="1" customHeight="1" x14ac:dyDescent="0.2"/>
    <row r="63481" ht="12.75" hidden="1" customHeight="1" x14ac:dyDescent="0.2"/>
    <row r="63482" ht="12.75" hidden="1" customHeight="1" x14ac:dyDescent="0.2"/>
    <row r="63483" ht="12.75" hidden="1" customHeight="1" x14ac:dyDescent="0.2"/>
    <row r="63484" ht="12.75" hidden="1" customHeight="1" x14ac:dyDescent="0.2"/>
    <row r="63485" ht="12.75" hidden="1" customHeight="1" x14ac:dyDescent="0.2"/>
    <row r="63486" ht="12.75" hidden="1" customHeight="1" x14ac:dyDescent="0.2"/>
    <row r="63487" ht="12.75" hidden="1" customHeight="1" x14ac:dyDescent="0.2"/>
    <row r="63488" ht="12.75" hidden="1" customHeight="1" x14ac:dyDescent="0.2"/>
    <row r="63489" ht="12.75" hidden="1" customHeight="1" x14ac:dyDescent="0.2"/>
    <row r="63490" ht="12.75" hidden="1" customHeight="1" x14ac:dyDescent="0.2"/>
    <row r="63491" ht="12.75" hidden="1" customHeight="1" x14ac:dyDescent="0.2"/>
    <row r="63492" ht="12.75" hidden="1" customHeight="1" x14ac:dyDescent="0.2"/>
    <row r="63493" ht="12.75" hidden="1" customHeight="1" x14ac:dyDescent="0.2"/>
    <row r="63494" ht="12.75" hidden="1" customHeight="1" x14ac:dyDescent="0.2"/>
    <row r="63495" ht="12.75" hidden="1" customHeight="1" x14ac:dyDescent="0.2"/>
    <row r="63496" ht="12.75" hidden="1" customHeight="1" x14ac:dyDescent="0.2"/>
    <row r="63497" ht="12.75" hidden="1" customHeight="1" x14ac:dyDescent="0.2"/>
    <row r="63498" ht="12.75" hidden="1" customHeight="1" x14ac:dyDescent="0.2"/>
    <row r="63499" ht="12.75" hidden="1" customHeight="1" x14ac:dyDescent="0.2"/>
    <row r="63500" ht="12.75" hidden="1" customHeight="1" x14ac:dyDescent="0.2"/>
    <row r="63501" ht="12.75" hidden="1" customHeight="1" x14ac:dyDescent="0.2"/>
    <row r="63502" ht="12.75" hidden="1" customHeight="1" x14ac:dyDescent="0.2"/>
    <row r="63503" ht="12.75" hidden="1" customHeight="1" x14ac:dyDescent="0.2"/>
    <row r="63504" ht="12.75" hidden="1" customHeight="1" x14ac:dyDescent="0.2"/>
    <row r="63505" ht="12.75" hidden="1" customHeight="1" x14ac:dyDescent="0.2"/>
    <row r="63506" ht="12.75" hidden="1" customHeight="1" x14ac:dyDescent="0.2"/>
    <row r="63507" ht="12.75" hidden="1" customHeight="1" x14ac:dyDescent="0.2"/>
    <row r="63508" ht="12.75" hidden="1" customHeight="1" x14ac:dyDescent="0.2"/>
    <row r="63509" ht="12.75" hidden="1" customHeight="1" x14ac:dyDescent="0.2"/>
    <row r="63510" ht="12.75" hidden="1" customHeight="1" x14ac:dyDescent="0.2"/>
    <row r="63511" ht="12.75" hidden="1" customHeight="1" x14ac:dyDescent="0.2"/>
    <row r="63512" ht="12.75" hidden="1" customHeight="1" x14ac:dyDescent="0.2"/>
    <row r="63513" ht="12.75" hidden="1" customHeight="1" x14ac:dyDescent="0.2"/>
    <row r="63514" ht="12.75" hidden="1" customHeight="1" x14ac:dyDescent="0.2"/>
    <row r="63515" ht="12.75" hidden="1" customHeight="1" x14ac:dyDescent="0.2"/>
    <row r="63516" ht="12.75" hidden="1" customHeight="1" x14ac:dyDescent="0.2"/>
    <row r="63517" ht="12.75" hidden="1" customHeight="1" x14ac:dyDescent="0.2"/>
    <row r="63518" ht="12.75" hidden="1" customHeight="1" x14ac:dyDescent="0.2"/>
    <row r="63519" ht="12.75" hidden="1" customHeight="1" x14ac:dyDescent="0.2"/>
    <row r="63520" ht="12.75" hidden="1" customHeight="1" x14ac:dyDescent="0.2"/>
    <row r="63521" ht="12.75" hidden="1" customHeight="1" x14ac:dyDescent="0.2"/>
    <row r="63522" ht="12.75" hidden="1" customHeight="1" x14ac:dyDescent="0.2"/>
    <row r="63523" ht="12.75" hidden="1" customHeight="1" x14ac:dyDescent="0.2"/>
    <row r="63524" ht="12.75" hidden="1" customHeight="1" x14ac:dyDescent="0.2"/>
    <row r="63525" ht="12.75" hidden="1" customHeight="1" x14ac:dyDescent="0.2"/>
    <row r="63526" ht="12.75" hidden="1" customHeight="1" x14ac:dyDescent="0.2"/>
    <row r="63527" ht="12.75" hidden="1" customHeight="1" x14ac:dyDescent="0.2"/>
    <row r="63528" ht="12.75" hidden="1" customHeight="1" x14ac:dyDescent="0.2"/>
    <row r="63529" ht="12.75" hidden="1" customHeight="1" x14ac:dyDescent="0.2"/>
    <row r="63530" ht="12.75" hidden="1" customHeight="1" x14ac:dyDescent="0.2"/>
    <row r="63531" ht="12.75" hidden="1" customHeight="1" x14ac:dyDescent="0.2"/>
    <row r="63532" ht="12.75" hidden="1" customHeight="1" x14ac:dyDescent="0.2"/>
    <row r="63533" ht="12.75" hidden="1" customHeight="1" x14ac:dyDescent="0.2"/>
    <row r="63534" ht="12.75" hidden="1" customHeight="1" x14ac:dyDescent="0.2"/>
    <row r="63535" ht="12.75" hidden="1" customHeight="1" x14ac:dyDescent="0.2"/>
    <row r="63536" ht="12.75" hidden="1" customHeight="1" x14ac:dyDescent="0.2"/>
    <row r="63537" ht="12.75" hidden="1" customHeight="1" x14ac:dyDescent="0.2"/>
    <row r="63538" ht="12.75" hidden="1" customHeight="1" x14ac:dyDescent="0.2"/>
    <row r="63539" ht="12.75" hidden="1" customHeight="1" x14ac:dyDescent="0.2"/>
    <row r="63540" ht="12.75" hidden="1" customHeight="1" x14ac:dyDescent="0.2"/>
    <row r="63541" ht="12.75" hidden="1" customHeight="1" x14ac:dyDescent="0.2"/>
    <row r="63542" ht="12.75" hidden="1" customHeight="1" x14ac:dyDescent="0.2"/>
    <row r="63543" ht="12.75" hidden="1" customHeight="1" x14ac:dyDescent="0.2"/>
    <row r="63544" ht="12.75" hidden="1" customHeight="1" x14ac:dyDescent="0.2"/>
    <row r="63545" ht="12.75" hidden="1" customHeight="1" x14ac:dyDescent="0.2"/>
    <row r="63546" ht="12.75" hidden="1" customHeight="1" x14ac:dyDescent="0.2"/>
    <row r="63547" ht="12.75" hidden="1" customHeight="1" x14ac:dyDescent="0.2"/>
    <row r="63548" ht="12.75" hidden="1" customHeight="1" x14ac:dyDescent="0.2"/>
    <row r="63549" ht="12.75" hidden="1" customHeight="1" x14ac:dyDescent="0.2"/>
    <row r="63550" ht="12.75" hidden="1" customHeight="1" x14ac:dyDescent="0.2"/>
    <row r="63551" ht="12.75" hidden="1" customHeight="1" x14ac:dyDescent="0.2"/>
    <row r="63552" ht="12.75" hidden="1" customHeight="1" x14ac:dyDescent="0.2"/>
    <row r="63553" ht="12.75" hidden="1" customHeight="1" x14ac:dyDescent="0.2"/>
    <row r="63554" ht="12.75" hidden="1" customHeight="1" x14ac:dyDescent="0.2"/>
    <row r="63555" ht="12.75" hidden="1" customHeight="1" x14ac:dyDescent="0.2"/>
    <row r="63556" ht="12.75" hidden="1" customHeight="1" x14ac:dyDescent="0.2"/>
    <row r="63557" ht="12.75" hidden="1" customHeight="1" x14ac:dyDescent="0.2"/>
    <row r="63558" ht="12.75" hidden="1" customHeight="1" x14ac:dyDescent="0.2"/>
    <row r="63559" ht="12.75" hidden="1" customHeight="1" x14ac:dyDescent="0.2"/>
    <row r="63560" ht="12.75" hidden="1" customHeight="1" x14ac:dyDescent="0.2"/>
    <row r="63561" ht="12.75" hidden="1" customHeight="1" x14ac:dyDescent="0.2"/>
    <row r="63562" ht="12.75" hidden="1" customHeight="1" x14ac:dyDescent="0.2"/>
    <row r="63563" ht="12.75" hidden="1" customHeight="1" x14ac:dyDescent="0.2"/>
    <row r="63564" ht="12.75" hidden="1" customHeight="1" x14ac:dyDescent="0.2"/>
    <row r="63565" ht="12.75" hidden="1" customHeight="1" x14ac:dyDescent="0.2"/>
    <row r="63566" ht="12.75" hidden="1" customHeight="1" x14ac:dyDescent="0.2"/>
    <row r="63567" ht="12.75" hidden="1" customHeight="1" x14ac:dyDescent="0.2"/>
    <row r="63568" ht="12.75" hidden="1" customHeight="1" x14ac:dyDescent="0.2"/>
    <row r="63569" ht="12.75" hidden="1" customHeight="1" x14ac:dyDescent="0.2"/>
    <row r="63570" ht="12.75" hidden="1" customHeight="1" x14ac:dyDescent="0.2"/>
    <row r="63571" ht="12.75" hidden="1" customHeight="1" x14ac:dyDescent="0.2"/>
    <row r="63572" ht="12.75" hidden="1" customHeight="1" x14ac:dyDescent="0.2"/>
    <row r="63573" ht="12.75" hidden="1" customHeight="1" x14ac:dyDescent="0.2"/>
    <row r="63574" ht="12.75" hidden="1" customHeight="1" x14ac:dyDescent="0.2"/>
    <row r="63575" ht="12.75" hidden="1" customHeight="1" x14ac:dyDescent="0.2"/>
    <row r="63576" ht="12.75" hidden="1" customHeight="1" x14ac:dyDescent="0.2"/>
    <row r="63577" ht="12.75" hidden="1" customHeight="1" x14ac:dyDescent="0.2"/>
    <row r="63578" ht="12.75" hidden="1" customHeight="1" x14ac:dyDescent="0.2"/>
    <row r="63579" ht="12.75" hidden="1" customHeight="1" x14ac:dyDescent="0.2"/>
    <row r="63580" ht="12.75" hidden="1" customHeight="1" x14ac:dyDescent="0.2"/>
    <row r="63581" ht="12.75" hidden="1" customHeight="1" x14ac:dyDescent="0.2"/>
    <row r="63582" ht="12.75" hidden="1" customHeight="1" x14ac:dyDescent="0.2"/>
    <row r="63583" ht="12.75" hidden="1" customHeight="1" x14ac:dyDescent="0.2"/>
    <row r="63584" ht="12.75" hidden="1" customHeight="1" x14ac:dyDescent="0.2"/>
    <row r="63585" ht="12.75" hidden="1" customHeight="1" x14ac:dyDescent="0.2"/>
    <row r="63586" ht="12.75" hidden="1" customHeight="1" x14ac:dyDescent="0.2"/>
    <row r="63587" ht="12.75" hidden="1" customHeight="1" x14ac:dyDescent="0.2"/>
    <row r="63588" ht="12.75" hidden="1" customHeight="1" x14ac:dyDescent="0.2"/>
    <row r="63589" ht="12.75" hidden="1" customHeight="1" x14ac:dyDescent="0.2"/>
    <row r="63590" ht="12.75" hidden="1" customHeight="1" x14ac:dyDescent="0.2"/>
    <row r="63591" ht="12.75" hidden="1" customHeight="1" x14ac:dyDescent="0.2"/>
    <row r="63592" ht="12.75" hidden="1" customHeight="1" x14ac:dyDescent="0.2"/>
    <row r="63593" ht="12.75" hidden="1" customHeight="1" x14ac:dyDescent="0.2"/>
    <row r="63594" ht="12.75" hidden="1" customHeight="1" x14ac:dyDescent="0.2"/>
    <row r="63595" ht="12.75" hidden="1" customHeight="1" x14ac:dyDescent="0.2"/>
    <row r="63596" ht="12.75" hidden="1" customHeight="1" x14ac:dyDescent="0.2"/>
    <row r="63597" ht="12.75" hidden="1" customHeight="1" x14ac:dyDescent="0.2"/>
    <row r="63598" ht="12.75" hidden="1" customHeight="1" x14ac:dyDescent="0.2"/>
    <row r="63599" ht="12.75" hidden="1" customHeight="1" x14ac:dyDescent="0.2"/>
    <row r="63600" ht="12.75" hidden="1" customHeight="1" x14ac:dyDescent="0.2"/>
    <row r="63601" ht="12.75" hidden="1" customHeight="1" x14ac:dyDescent="0.2"/>
    <row r="63602" ht="12.75" hidden="1" customHeight="1" x14ac:dyDescent="0.2"/>
    <row r="63603" ht="12.75" hidden="1" customHeight="1" x14ac:dyDescent="0.2"/>
    <row r="63604" ht="12.75" hidden="1" customHeight="1" x14ac:dyDescent="0.2"/>
    <row r="63605" ht="12.75" hidden="1" customHeight="1" x14ac:dyDescent="0.2"/>
    <row r="63606" ht="12.75" hidden="1" customHeight="1" x14ac:dyDescent="0.2"/>
    <row r="63607" ht="12.75" hidden="1" customHeight="1" x14ac:dyDescent="0.2"/>
    <row r="63608" ht="12.75" hidden="1" customHeight="1" x14ac:dyDescent="0.2"/>
    <row r="63609" ht="12.75" hidden="1" customHeight="1" x14ac:dyDescent="0.2"/>
    <row r="63610" ht="12.75" hidden="1" customHeight="1" x14ac:dyDescent="0.2"/>
    <row r="63611" ht="12.75" hidden="1" customHeight="1" x14ac:dyDescent="0.2"/>
    <row r="63612" ht="12.75" hidden="1" customHeight="1" x14ac:dyDescent="0.2"/>
    <row r="63613" ht="12.75" hidden="1" customHeight="1" x14ac:dyDescent="0.2"/>
    <row r="63614" ht="12.75" hidden="1" customHeight="1" x14ac:dyDescent="0.2"/>
    <row r="63615" ht="12.75" hidden="1" customHeight="1" x14ac:dyDescent="0.2"/>
    <row r="63616" ht="12.75" hidden="1" customHeight="1" x14ac:dyDescent="0.2"/>
    <row r="63617" ht="12.75" hidden="1" customHeight="1" x14ac:dyDescent="0.2"/>
    <row r="63618" ht="12.75" hidden="1" customHeight="1" x14ac:dyDescent="0.2"/>
    <row r="63619" ht="12.75" hidden="1" customHeight="1" x14ac:dyDescent="0.2"/>
    <row r="63620" ht="12.75" hidden="1" customHeight="1" x14ac:dyDescent="0.2"/>
    <row r="63621" ht="12.75" hidden="1" customHeight="1" x14ac:dyDescent="0.2"/>
    <row r="63622" ht="12.75" hidden="1" customHeight="1" x14ac:dyDescent="0.2"/>
    <row r="63623" ht="12.75" hidden="1" customHeight="1" x14ac:dyDescent="0.2"/>
    <row r="63624" ht="12.75" hidden="1" customHeight="1" x14ac:dyDescent="0.2"/>
    <row r="63625" ht="12.75" hidden="1" customHeight="1" x14ac:dyDescent="0.2"/>
    <row r="63626" ht="12.75" hidden="1" customHeight="1" x14ac:dyDescent="0.2"/>
    <row r="63627" ht="12.75" hidden="1" customHeight="1" x14ac:dyDescent="0.2"/>
    <row r="63628" ht="12.75" hidden="1" customHeight="1" x14ac:dyDescent="0.2"/>
    <row r="63629" ht="12.75" hidden="1" customHeight="1" x14ac:dyDescent="0.2"/>
    <row r="63630" ht="12.75" hidden="1" customHeight="1" x14ac:dyDescent="0.2"/>
    <row r="63631" ht="12.75" hidden="1" customHeight="1" x14ac:dyDescent="0.2"/>
    <row r="63632" ht="12.75" hidden="1" customHeight="1" x14ac:dyDescent="0.2"/>
    <row r="63633" ht="12.75" hidden="1" customHeight="1" x14ac:dyDescent="0.2"/>
    <row r="63634" ht="12.75" hidden="1" customHeight="1" x14ac:dyDescent="0.2"/>
    <row r="63635" ht="12.75" hidden="1" customHeight="1" x14ac:dyDescent="0.2"/>
    <row r="63636" ht="12.75" hidden="1" customHeight="1" x14ac:dyDescent="0.2"/>
    <row r="63637" ht="12.75" hidden="1" customHeight="1" x14ac:dyDescent="0.2"/>
    <row r="63638" ht="12.75" hidden="1" customHeight="1" x14ac:dyDescent="0.2"/>
    <row r="63639" ht="12.75" hidden="1" customHeight="1" x14ac:dyDescent="0.2"/>
    <row r="63640" ht="12.75" hidden="1" customHeight="1" x14ac:dyDescent="0.2"/>
    <row r="63641" ht="12.75" hidden="1" customHeight="1" x14ac:dyDescent="0.2"/>
    <row r="63642" ht="12.75" hidden="1" customHeight="1" x14ac:dyDescent="0.2"/>
    <row r="63643" ht="12.75" hidden="1" customHeight="1" x14ac:dyDescent="0.2"/>
    <row r="63644" ht="12.75" hidden="1" customHeight="1" x14ac:dyDescent="0.2"/>
    <row r="63645" ht="12.75" hidden="1" customHeight="1" x14ac:dyDescent="0.2"/>
    <row r="63646" ht="12.75" hidden="1" customHeight="1" x14ac:dyDescent="0.2"/>
    <row r="63647" ht="12.75" hidden="1" customHeight="1" x14ac:dyDescent="0.2"/>
    <row r="63648" ht="12.75" hidden="1" customHeight="1" x14ac:dyDescent="0.2"/>
    <row r="63649" ht="12.75" hidden="1" customHeight="1" x14ac:dyDescent="0.2"/>
    <row r="63650" ht="12.75" hidden="1" customHeight="1" x14ac:dyDescent="0.2"/>
    <row r="63651" ht="12.75" hidden="1" customHeight="1" x14ac:dyDescent="0.2"/>
    <row r="63652" ht="12.75" hidden="1" customHeight="1" x14ac:dyDescent="0.2"/>
    <row r="63653" ht="12.75" hidden="1" customHeight="1" x14ac:dyDescent="0.2"/>
    <row r="63654" ht="12.75" hidden="1" customHeight="1" x14ac:dyDescent="0.2"/>
    <row r="63655" ht="12.75" hidden="1" customHeight="1" x14ac:dyDescent="0.2"/>
    <row r="63656" ht="12.75" hidden="1" customHeight="1" x14ac:dyDescent="0.2"/>
    <row r="63657" ht="12.75" hidden="1" customHeight="1" x14ac:dyDescent="0.2"/>
    <row r="63658" ht="12.75" hidden="1" customHeight="1" x14ac:dyDescent="0.2"/>
    <row r="63659" ht="12.75" hidden="1" customHeight="1" x14ac:dyDescent="0.2"/>
    <row r="63660" ht="12.75" hidden="1" customHeight="1" x14ac:dyDescent="0.2"/>
    <row r="63661" ht="12.75" hidden="1" customHeight="1" x14ac:dyDescent="0.2"/>
    <row r="63662" ht="12.75" hidden="1" customHeight="1" x14ac:dyDescent="0.2"/>
    <row r="63663" ht="12.75" hidden="1" customHeight="1" x14ac:dyDescent="0.2"/>
    <row r="63664" ht="12.75" hidden="1" customHeight="1" x14ac:dyDescent="0.2"/>
    <row r="63665" ht="12.75" hidden="1" customHeight="1" x14ac:dyDescent="0.2"/>
    <row r="63666" ht="12.75" hidden="1" customHeight="1" x14ac:dyDescent="0.2"/>
    <row r="63667" ht="12.75" hidden="1" customHeight="1" x14ac:dyDescent="0.2"/>
    <row r="63668" ht="12.75" hidden="1" customHeight="1" x14ac:dyDescent="0.2"/>
    <row r="63669" ht="12.75" hidden="1" customHeight="1" x14ac:dyDescent="0.2"/>
    <row r="63670" ht="12.75" hidden="1" customHeight="1" x14ac:dyDescent="0.2"/>
    <row r="63671" ht="12.75" hidden="1" customHeight="1" x14ac:dyDescent="0.2"/>
    <row r="63672" ht="12.75" hidden="1" customHeight="1" x14ac:dyDescent="0.2"/>
    <row r="63673" ht="12.75" hidden="1" customHeight="1" x14ac:dyDescent="0.2"/>
    <row r="63674" ht="12.75" hidden="1" customHeight="1" x14ac:dyDescent="0.2"/>
    <row r="63675" ht="12.75" hidden="1" customHeight="1" x14ac:dyDescent="0.2"/>
    <row r="63676" ht="12.75" hidden="1" customHeight="1" x14ac:dyDescent="0.2"/>
    <row r="63677" ht="12.75" hidden="1" customHeight="1" x14ac:dyDescent="0.2"/>
    <row r="63678" ht="12.75" hidden="1" customHeight="1" x14ac:dyDescent="0.2"/>
    <row r="63679" ht="12.75" hidden="1" customHeight="1" x14ac:dyDescent="0.2"/>
    <row r="63680" ht="12.75" hidden="1" customHeight="1" x14ac:dyDescent="0.2"/>
    <row r="63681" ht="12.75" hidden="1" customHeight="1" x14ac:dyDescent="0.2"/>
    <row r="63682" ht="12.75" hidden="1" customHeight="1" x14ac:dyDescent="0.2"/>
    <row r="63683" ht="12.75" hidden="1" customHeight="1" x14ac:dyDescent="0.2"/>
    <row r="63684" ht="12.75" hidden="1" customHeight="1" x14ac:dyDescent="0.2"/>
    <row r="63685" ht="12.75" hidden="1" customHeight="1" x14ac:dyDescent="0.2"/>
    <row r="63686" ht="12.75" hidden="1" customHeight="1" x14ac:dyDescent="0.2"/>
    <row r="63687" ht="12.75" hidden="1" customHeight="1" x14ac:dyDescent="0.2"/>
    <row r="63688" ht="12.75" hidden="1" customHeight="1" x14ac:dyDescent="0.2"/>
    <row r="63689" ht="12.75" hidden="1" customHeight="1" x14ac:dyDescent="0.2"/>
    <row r="63690" ht="12.75" hidden="1" customHeight="1" x14ac:dyDescent="0.2"/>
    <row r="63691" ht="12.75" hidden="1" customHeight="1" x14ac:dyDescent="0.2"/>
    <row r="63692" ht="12.75" hidden="1" customHeight="1" x14ac:dyDescent="0.2"/>
    <row r="63693" ht="12.75" hidden="1" customHeight="1" x14ac:dyDescent="0.2"/>
    <row r="63694" ht="12.75" hidden="1" customHeight="1" x14ac:dyDescent="0.2"/>
    <row r="63695" ht="12.75" hidden="1" customHeight="1" x14ac:dyDescent="0.2"/>
    <row r="63696" ht="12.75" hidden="1" customHeight="1" x14ac:dyDescent="0.2"/>
    <row r="63697" ht="12.75" hidden="1" customHeight="1" x14ac:dyDescent="0.2"/>
    <row r="63698" ht="12.75" hidden="1" customHeight="1" x14ac:dyDescent="0.2"/>
    <row r="63699" ht="12.75" hidden="1" customHeight="1" x14ac:dyDescent="0.2"/>
    <row r="63700" ht="12.75" hidden="1" customHeight="1" x14ac:dyDescent="0.2"/>
    <row r="63701" ht="12.75" hidden="1" customHeight="1" x14ac:dyDescent="0.2"/>
    <row r="63702" ht="12.75" hidden="1" customHeight="1" x14ac:dyDescent="0.2"/>
    <row r="63703" ht="12.75" hidden="1" customHeight="1" x14ac:dyDescent="0.2"/>
    <row r="63704" ht="12.75" hidden="1" customHeight="1" x14ac:dyDescent="0.2"/>
    <row r="63705" ht="12.75" hidden="1" customHeight="1" x14ac:dyDescent="0.2"/>
    <row r="63706" ht="12.75" hidden="1" customHeight="1" x14ac:dyDescent="0.2"/>
    <row r="63707" ht="12.75" hidden="1" customHeight="1" x14ac:dyDescent="0.2"/>
    <row r="63708" ht="12.75" hidden="1" customHeight="1" x14ac:dyDescent="0.2"/>
    <row r="63709" ht="12.75" hidden="1" customHeight="1" x14ac:dyDescent="0.2"/>
    <row r="63710" ht="12.75" hidden="1" customHeight="1" x14ac:dyDescent="0.2"/>
    <row r="63711" ht="12.75" hidden="1" customHeight="1" x14ac:dyDescent="0.2"/>
    <row r="63712" ht="12.75" hidden="1" customHeight="1" x14ac:dyDescent="0.2"/>
    <row r="63713" ht="12.75" hidden="1" customHeight="1" x14ac:dyDescent="0.2"/>
    <row r="63714" ht="12.75" hidden="1" customHeight="1" x14ac:dyDescent="0.2"/>
    <row r="63715" ht="12.75" hidden="1" customHeight="1" x14ac:dyDescent="0.2"/>
    <row r="63716" ht="12.75" hidden="1" customHeight="1" x14ac:dyDescent="0.2"/>
    <row r="63717" ht="12.75" hidden="1" customHeight="1" x14ac:dyDescent="0.2"/>
    <row r="63718" ht="12.75" hidden="1" customHeight="1" x14ac:dyDescent="0.2"/>
    <row r="63719" ht="12.75" hidden="1" customHeight="1" x14ac:dyDescent="0.2"/>
    <row r="63720" ht="12.75" hidden="1" customHeight="1" x14ac:dyDescent="0.2"/>
    <row r="63721" ht="12.75" hidden="1" customHeight="1" x14ac:dyDescent="0.2"/>
    <row r="63722" ht="12.75" hidden="1" customHeight="1" x14ac:dyDescent="0.2"/>
    <row r="63723" ht="12.75" hidden="1" customHeight="1" x14ac:dyDescent="0.2"/>
    <row r="63724" ht="12.75" hidden="1" customHeight="1" x14ac:dyDescent="0.2"/>
    <row r="63725" ht="12.75" hidden="1" customHeight="1" x14ac:dyDescent="0.2"/>
    <row r="63726" ht="12.75" hidden="1" customHeight="1" x14ac:dyDescent="0.2"/>
    <row r="63727" ht="12.75" hidden="1" customHeight="1" x14ac:dyDescent="0.2"/>
    <row r="63728" ht="12.75" hidden="1" customHeight="1" x14ac:dyDescent="0.2"/>
    <row r="63729" ht="12.75" hidden="1" customHeight="1" x14ac:dyDescent="0.2"/>
    <row r="63730" ht="12.75" hidden="1" customHeight="1" x14ac:dyDescent="0.2"/>
    <row r="63731" ht="12.75" hidden="1" customHeight="1" x14ac:dyDescent="0.2"/>
    <row r="63732" ht="12.75" hidden="1" customHeight="1" x14ac:dyDescent="0.2"/>
    <row r="63733" ht="12.75" hidden="1" customHeight="1" x14ac:dyDescent="0.2"/>
    <row r="63734" ht="12.75" hidden="1" customHeight="1" x14ac:dyDescent="0.2"/>
    <row r="63735" ht="12.75" hidden="1" customHeight="1" x14ac:dyDescent="0.2"/>
    <row r="63736" ht="12.75" hidden="1" customHeight="1" x14ac:dyDescent="0.2"/>
    <row r="63737" ht="12.75" hidden="1" customHeight="1" x14ac:dyDescent="0.2"/>
    <row r="63738" ht="12.75" hidden="1" customHeight="1" x14ac:dyDescent="0.2"/>
    <row r="63739" ht="12.75" hidden="1" customHeight="1" x14ac:dyDescent="0.2"/>
    <row r="63740" ht="12.75" hidden="1" customHeight="1" x14ac:dyDescent="0.2"/>
    <row r="63741" ht="12.75" hidden="1" customHeight="1" x14ac:dyDescent="0.2"/>
    <row r="63742" ht="12.75" hidden="1" customHeight="1" x14ac:dyDescent="0.2"/>
    <row r="63743" ht="12.75" hidden="1" customHeight="1" x14ac:dyDescent="0.2"/>
    <row r="63744" ht="12.75" hidden="1" customHeight="1" x14ac:dyDescent="0.2"/>
    <row r="63745" ht="12.75" hidden="1" customHeight="1" x14ac:dyDescent="0.2"/>
    <row r="63746" ht="12.75" hidden="1" customHeight="1" x14ac:dyDescent="0.2"/>
    <row r="63747" ht="12.75" hidden="1" customHeight="1" x14ac:dyDescent="0.2"/>
    <row r="63748" ht="12.75" hidden="1" customHeight="1" x14ac:dyDescent="0.2"/>
    <row r="63749" ht="12.75" hidden="1" customHeight="1" x14ac:dyDescent="0.2"/>
    <row r="63750" ht="12.75" hidden="1" customHeight="1" x14ac:dyDescent="0.2"/>
    <row r="63751" ht="12.75" hidden="1" customHeight="1" x14ac:dyDescent="0.2"/>
    <row r="63752" ht="12.75" hidden="1" customHeight="1" x14ac:dyDescent="0.2"/>
    <row r="63753" ht="12.75" hidden="1" customHeight="1" x14ac:dyDescent="0.2"/>
    <row r="63754" ht="12.75" hidden="1" customHeight="1" x14ac:dyDescent="0.2"/>
    <row r="63755" ht="12.75" hidden="1" customHeight="1" x14ac:dyDescent="0.2"/>
    <row r="63756" ht="12.75" hidden="1" customHeight="1" x14ac:dyDescent="0.2"/>
    <row r="63757" ht="12.75" hidden="1" customHeight="1" x14ac:dyDescent="0.2"/>
    <row r="63758" ht="12.75" hidden="1" customHeight="1" x14ac:dyDescent="0.2"/>
    <row r="63759" ht="12.75" hidden="1" customHeight="1" x14ac:dyDescent="0.2"/>
    <row r="63760" ht="12.75" hidden="1" customHeight="1" x14ac:dyDescent="0.2"/>
    <row r="63761" ht="12.75" hidden="1" customHeight="1" x14ac:dyDescent="0.2"/>
    <row r="63762" ht="12.75" hidden="1" customHeight="1" x14ac:dyDescent="0.2"/>
    <row r="63763" ht="12.75" hidden="1" customHeight="1" x14ac:dyDescent="0.2"/>
    <row r="63764" ht="12.75" hidden="1" customHeight="1" x14ac:dyDescent="0.2"/>
    <row r="63765" ht="12.75" hidden="1" customHeight="1" x14ac:dyDescent="0.2"/>
    <row r="63766" ht="12.75" hidden="1" customHeight="1" x14ac:dyDescent="0.2"/>
    <row r="63767" ht="12.75" hidden="1" customHeight="1" x14ac:dyDescent="0.2"/>
    <row r="63768" ht="12.75" hidden="1" customHeight="1" x14ac:dyDescent="0.2"/>
    <row r="63769" ht="12.75" hidden="1" customHeight="1" x14ac:dyDescent="0.2"/>
    <row r="63770" ht="12.75" hidden="1" customHeight="1" x14ac:dyDescent="0.2"/>
    <row r="63771" ht="12.75" hidden="1" customHeight="1" x14ac:dyDescent="0.2"/>
    <row r="63772" ht="12.75" hidden="1" customHeight="1" x14ac:dyDescent="0.2"/>
    <row r="63773" ht="12.75" hidden="1" customHeight="1" x14ac:dyDescent="0.2"/>
    <row r="63774" ht="12.75" hidden="1" customHeight="1" x14ac:dyDescent="0.2"/>
    <row r="63775" ht="12.75" hidden="1" customHeight="1" x14ac:dyDescent="0.2"/>
    <row r="63776" ht="12.75" hidden="1" customHeight="1" x14ac:dyDescent="0.2"/>
    <row r="63777" ht="12.75" hidden="1" customHeight="1" x14ac:dyDescent="0.2"/>
    <row r="63778" ht="12.75" hidden="1" customHeight="1" x14ac:dyDescent="0.2"/>
    <row r="63779" ht="12.75" hidden="1" customHeight="1" x14ac:dyDescent="0.2"/>
    <row r="63780" ht="12.75" hidden="1" customHeight="1" x14ac:dyDescent="0.2"/>
    <row r="63781" ht="12.75" hidden="1" customHeight="1" x14ac:dyDescent="0.2"/>
    <row r="63782" ht="12.75" hidden="1" customHeight="1" x14ac:dyDescent="0.2"/>
    <row r="63783" ht="12.75" hidden="1" customHeight="1" x14ac:dyDescent="0.2"/>
    <row r="63784" ht="12.75" hidden="1" customHeight="1" x14ac:dyDescent="0.2"/>
    <row r="63785" ht="12.75" hidden="1" customHeight="1" x14ac:dyDescent="0.2"/>
    <row r="63786" ht="12.75" hidden="1" customHeight="1" x14ac:dyDescent="0.2"/>
    <row r="63787" ht="12.75" hidden="1" customHeight="1" x14ac:dyDescent="0.2"/>
    <row r="63788" ht="12.75" hidden="1" customHeight="1" x14ac:dyDescent="0.2"/>
    <row r="63789" ht="12.75" hidden="1" customHeight="1" x14ac:dyDescent="0.2"/>
    <row r="63790" ht="12.75" hidden="1" customHeight="1" x14ac:dyDescent="0.2"/>
    <row r="63791" ht="12.75" hidden="1" customHeight="1" x14ac:dyDescent="0.2"/>
    <row r="63792" ht="12.75" hidden="1" customHeight="1" x14ac:dyDescent="0.2"/>
    <row r="63793" ht="12.75" hidden="1" customHeight="1" x14ac:dyDescent="0.2"/>
    <row r="63794" ht="12.75" hidden="1" customHeight="1" x14ac:dyDescent="0.2"/>
    <row r="63795" ht="12.75" hidden="1" customHeight="1" x14ac:dyDescent="0.2"/>
    <row r="63796" ht="12.75" hidden="1" customHeight="1" x14ac:dyDescent="0.2"/>
    <row r="63797" ht="12.75" hidden="1" customHeight="1" x14ac:dyDescent="0.2"/>
    <row r="63798" ht="12.75" hidden="1" customHeight="1" x14ac:dyDescent="0.2"/>
    <row r="63799" ht="12.75" hidden="1" customHeight="1" x14ac:dyDescent="0.2"/>
    <row r="63800" ht="12.75" hidden="1" customHeight="1" x14ac:dyDescent="0.2"/>
    <row r="63801" ht="12.75" hidden="1" customHeight="1" x14ac:dyDescent="0.2"/>
    <row r="63802" ht="12.75" hidden="1" customHeight="1" x14ac:dyDescent="0.2"/>
    <row r="63803" ht="12.75" hidden="1" customHeight="1" x14ac:dyDescent="0.2"/>
    <row r="63804" ht="12.75" hidden="1" customHeight="1" x14ac:dyDescent="0.2"/>
    <row r="63805" ht="12.75" hidden="1" customHeight="1" x14ac:dyDescent="0.2"/>
    <row r="63806" ht="12.75" hidden="1" customHeight="1" x14ac:dyDescent="0.2"/>
    <row r="63807" ht="12.75" hidden="1" customHeight="1" x14ac:dyDescent="0.2"/>
    <row r="63808" ht="12.75" hidden="1" customHeight="1" x14ac:dyDescent="0.2"/>
    <row r="63809" ht="12.75" hidden="1" customHeight="1" x14ac:dyDescent="0.2"/>
    <row r="63810" ht="12.75" hidden="1" customHeight="1" x14ac:dyDescent="0.2"/>
    <row r="63811" ht="12.75" hidden="1" customHeight="1" x14ac:dyDescent="0.2"/>
    <row r="63812" ht="12.75" hidden="1" customHeight="1" x14ac:dyDescent="0.2"/>
    <row r="63813" ht="12.75" hidden="1" customHeight="1" x14ac:dyDescent="0.2"/>
    <row r="63814" ht="12.75" hidden="1" customHeight="1" x14ac:dyDescent="0.2"/>
    <row r="63815" ht="12.75" hidden="1" customHeight="1" x14ac:dyDescent="0.2"/>
    <row r="63816" ht="12.75" hidden="1" customHeight="1" x14ac:dyDescent="0.2"/>
    <row r="63817" ht="12.75" hidden="1" customHeight="1" x14ac:dyDescent="0.2"/>
    <row r="63818" ht="12.75" hidden="1" customHeight="1" x14ac:dyDescent="0.2"/>
    <row r="63819" ht="12.75" hidden="1" customHeight="1" x14ac:dyDescent="0.2"/>
    <row r="63820" ht="12.75" hidden="1" customHeight="1" x14ac:dyDescent="0.2"/>
    <row r="63821" ht="12.75" hidden="1" customHeight="1" x14ac:dyDescent="0.2"/>
    <row r="63822" ht="12.75" hidden="1" customHeight="1" x14ac:dyDescent="0.2"/>
    <row r="63823" ht="12.75" hidden="1" customHeight="1" x14ac:dyDescent="0.2"/>
    <row r="63824" ht="12.75" hidden="1" customHeight="1" x14ac:dyDescent="0.2"/>
    <row r="63825" ht="12.75" hidden="1" customHeight="1" x14ac:dyDescent="0.2"/>
    <row r="63826" ht="12.75" hidden="1" customHeight="1" x14ac:dyDescent="0.2"/>
    <row r="63827" ht="12.75" hidden="1" customHeight="1" x14ac:dyDescent="0.2"/>
    <row r="63828" ht="12.75" hidden="1" customHeight="1" x14ac:dyDescent="0.2"/>
    <row r="63829" ht="12.75" hidden="1" customHeight="1" x14ac:dyDescent="0.2"/>
    <row r="63830" ht="12.75" hidden="1" customHeight="1" x14ac:dyDescent="0.2"/>
    <row r="63831" ht="12.75" hidden="1" customHeight="1" x14ac:dyDescent="0.2"/>
    <row r="63832" ht="12.75" hidden="1" customHeight="1" x14ac:dyDescent="0.2"/>
    <row r="63833" ht="12.75" hidden="1" customHeight="1" x14ac:dyDescent="0.2"/>
    <row r="63834" ht="12.75" hidden="1" customHeight="1" x14ac:dyDescent="0.2"/>
    <row r="63835" ht="12.75" hidden="1" customHeight="1" x14ac:dyDescent="0.2"/>
    <row r="63836" ht="12.75" hidden="1" customHeight="1" x14ac:dyDescent="0.2"/>
    <row r="63837" ht="12.75" hidden="1" customHeight="1" x14ac:dyDescent="0.2"/>
    <row r="63838" ht="12.75" hidden="1" customHeight="1" x14ac:dyDescent="0.2"/>
    <row r="63839" ht="12.75" hidden="1" customHeight="1" x14ac:dyDescent="0.2"/>
    <row r="63840" ht="12.75" hidden="1" customHeight="1" x14ac:dyDescent="0.2"/>
    <row r="63841" ht="12.75" hidden="1" customHeight="1" x14ac:dyDescent="0.2"/>
    <row r="63842" ht="12.75" hidden="1" customHeight="1" x14ac:dyDescent="0.2"/>
    <row r="63843" ht="12.75" hidden="1" customHeight="1" x14ac:dyDescent="0.2"/>
    <row r="63844" ht="12.75" hidden="1" customHeight="1" x14ac:dyDescent="0.2"/>
    <row r="63845" ht="12.75" hidden="1" customHeight="1" x14ac:dyDescent="0.2"/>
    <row r="63846" ht="12.75" hidden="1" customHeight="1" x14ac:dyDescent="0.2"/>
    <row r="63847" ht="12.75" hidden="1" customHeight="1" x14ac:dyDescent="0.2"/>
    <row r="63848" ht="12.75" hidden="1" customHeight="1" x14ac:dyDescent="0.2"/>
    <row r="63849" ht="12.75" hidden="1" customHeight="1" x14ac:dyDescent="0.2"/>
    <row r="63850" ht="12.75" hidden="1" customHeight="1" x14ac:dyDescent="0.2"/>
    <row r="63851" ht="12.75" hidden="1" customHeight="1" x14ac:dyDescent="0.2"/>
    <row r="63852" ht="12.75" hidden="1" customHeight="1" x14ac:dyDescent="0.2"/>
    <row r="63853" ht="12.75" hidden="1" customHeight="1" x14ac:dyDescent="0.2"/>
    <row r="63854" ht="12.75" hidden="1" customHeight="1" x14ac:dyDescent="0.2"/>
    <row r="63855" ht="12.75" hidden="1" customHeight="1" x14ac:dyDescent="0.2"/>
    <row r="63856" ht="12.75" hidden="1" customHeight="1" x14ac:dyDescent="0.2"/>
    <row r="63857" ht="12.75" hidden="1" customHeight="1" x14ac:dyDescent="0.2"/>
    <row r="63858" ht="12.75" hidden="1" customHeight="1" x14ac:dyDescent="0.2"/>
    <row r="63859" ht="12.75" hidden="1" customHeight="1" x14ac:dyDescent="0.2"/>
    <row r="63860" ht="12.75" hidden="1" customHeight="1" x14ac:dyDescent="0.2"/>
    <row r="63861" ht="12.75" hidden="1" customHeight="1" x14ac:dyDescent="0.2"/>
    <row r="63862" ht="12.75" hidden="1" customHeight="1" x14ac:dyDescent="0.2"/>
    <row r="63863" ht="12.75" hidden="1" customHeight="1" x14ac:dyDescent="0.2"/>
    <row r="63864" ht="12.75" hidden="1" customHeight="1" x14ac:dyDescent="0.2"/>
    <row r="63865" ht="12.75" hidden="1" customHeight="1" x14ac:dyDescent="0.2"/>
    <row r="63866" ht="12.75" hidden="1" customHeight="1" x14ac:dyDescent="0.2"/>
    <row r="63867" ht="12.75" hidden="1" customHeight="1" x14ac:dyDescent="0.2"/>
    <row r="63868" ht="12.75" hidden="1" customHeight="1" x14ac:dyDescent="0.2"/>
    <row r="63869" ht="12.75" hidden="1" customHeight="1" x14ac:dyDescent="0.2"/>
    <row r="63870" ht="12.75" hidden="1" customHeight="1" x14ac:dyDescent="0.2"/>
    <row r="63871" ht="12.75" hidden="1" customHeight="1" x14ac:dyDescent="0.2"/>
    <row r="63872" ht="12.75" hidden="1" customHeight="1" x14ac:dyDescent="0.2"/>
    <row r="63873" ht="12.75" hidden="1" customHeight="1" x14ac:dyDescent="0.2"/>
    <row r="63874" ht="12.75" hidden="1" customHeight="1" x14ac:dyDescent="0.2"/>
    <row r="63875" ht="12.75" hidden="1" customHeight="1" x14ac:dyDescent="0.2"/>
    <row r="63876" ht="12.75" hidden="1" customHeight="1" x14ac:dyDescent="0.2"/>
    <row r="63877" ht="12.75" hidden="1" customHeight="1" x14ac:dyDescent="0.2"/>
    <row r="63878" ht="12.75" hidden="1" customHeight="1" x14ac:dyDescent="0.2"/>
    <row r="63879" ht="12.75" hidden="1" customHeight="1" x14ac:dyDescent="0.2"/>
    <row r="63880" ht="12.75" hidden="1" customHeight="1" x14ac:dyDescent="0.2"/>
    <row r="63881" ht="12.75" hidden="1" customHeight="1" x14ac:dyDescent="0.2"/>
    <row r="63882" ht="12.75" hidden="1" customHeight="1" x14ac:dyDescent="0.2"/>
    <row r="63883" ht="12.75" hidden="1" customHeight="1" x14ac:dyDescent="0.2"/>
    <row r="63884" ht="12.75" hidden="1" customHeight="1" x14ac:dyDescent="0.2"/>
    <row r="63885" ht="12.75" hidden="1" customHeight="1" x14ac:dyDescent="0.2"/>
    <row r="63886" ht="12.75" hidden="1" customHeight="1" x14ac:dyDescent="0.2"/>
    <row r="63887" ht="12.75" hidden="1" customHeight="1" x14ac:dyDescent="0.2"/>
    <row r="63888" ht="12.75" hidden="1" customHeight="1" x14ac:dyDescent="0.2"/>
    <row r="63889" ht="12.75" hidden="1" customHeight="1" x14ac:dyDescent="0.2"/>
    <row r="63890" ht="12.75" hidden="1" customHeight="1" x14ac:dyDescent="0.2"/>
    <row r="63891" ht="12.75" hidden="1" customHeight="1" x14ac:dyDescent="0.2"/>
    <row r="63892" ht="12.75" hidden="1" customHeight="1" x14ac:dyDescent="0.2"/>
    <row r="63893" ht="12.75" hidden="1" customHeight="1" x14ac:dyDescent="0.2"/>
    <row r="63894" ht="12.75" hidden="1" customHeight="1" x14ac:dyDescent="0.2"/>
    <row r="63895" ht="12.75" hidden="1" customHeight="1" x14ac:dyDescent="0.2"/>
    <row r="63896" ht="12.75" hidden="1" customHeight="1" x14ac:dyDescent="0.2"/>
    <row r="63897" ht="12.75" hidden="1" customHeight="1" x14ac:dyDescent="0.2"/>
    <row r="63898" ht="12.75" hidden="1" customHeight="1" x14ac:dyDescent="0.2"/>
    <row r="63899" ht="12.75" hidden="1" customHeight="1" x14ac:dyDescent="0.2"/>
    <row r="63900" ht="12.75" hidden="1" customHeight="1" x14ac:dyDescent="0.2"/>
    <row r="63901" ht="12.75" hidden="1" customHeight="1" x14ac:dyDescent="0.2"/>
    <row r="63902" ht="12.75" hidden="1" customHeight="1" x14ac:dyDescent="0.2"/>
    <row r="63903" ht="12.75" hidden="1" customHeight="1" x14ac:dyDescent="0.2"/>
    <row r="63904" ht="12.75" hidden="1" customHeight="1" x14ac:dyDescent="0.2"/>
    <row r="63905" ht="12.75" hidden="1" customHeight="1" x14ac:dyDescent="0.2"/>
    <row r="63906" ht="12.75" hidden="1" customHeight="1" x14ac:dyDescent="0.2"/>
    <row r="63907" ht="12.75" hidden="1" customHeight="1" x14ac:dyDescent="0.2"/>
    <row r="63908" ht="12.75" hidden="1" customHeight="1" x14ac:dyDescent="0.2"/>
    <row r="63909" ht="12.75" hidden="1" customHeight="1" x14ac:dyDescent="0.2"/>
    <row r="63910" ht="12.75" hidden="1" customHeight="1" x14ac:dyDescent="0.2"/>
    <row r="63911" ht="12.75" hidden="1" customHeight="1" x14ac:dyDescent="0.2"/>
    <row r="63912" ht="12.75" hidden="1" customHeight="1" x14ac:dyDescent="0.2"/>
    <row r="63913" ht="12.75" hidden="1" customHeight="1" x14ac:dyDescent="0.2"/>
    <row r="63914" ht="12.75" hidden="1" customHeight="1" x14ac:dyDescent="0.2"/>
    <row r="63915" ht="12.75" hidden="1" customHeight="1" x14ac:dyDescent="0.2"/>
    <row r="63916" ht="12.75" hidden="1" customHeight="1" x14ac:dyDescent="0.2"/>
    <row r="63917" ht="12.75" hidden="1" customHeight="1" x14ac:dyDescent="0.2"/>
    <row r="63918" ht="12.75" hidden="1" customHeight="1" x14ac:dyDescent="0.2"/>
    <row r="63919" ht="12.75" hidden="1" customHeight="1" x14ac:dyDescent="0.2"/>
    <row r="63920" ht="12.75" hidden="1" customHeight="1" x14ac:dyDescent="0.2"/>
    <row r="63921" ht="12.75" hidden="1" customHeight="1" x14ac:dyDescent="0.2"/>
    <row r="63922" ht="12.75" hidden="1" customHeight="1" x14ac:dyDescent="0.2"/>
    <row r="63923" ht="12.75" hidden="1" customHeight="1" x14ac:dyDescent="0.2"/>
    <row r="63924" ht="12.75" hidden="1" customHeight="1" x14ac:dyDescent="0.2"/>
    <row r="63925" ht="12.75" hidden="1" customHeight="1" x14ac:dyDescent="0.2"/>
    <row r="63926" ht="12.75" hidden="1" customHeight="1" x14ac:dyDescent="0.2"/>
    <row r="63927" ht="12.75" hidden="1" customHeight="1" x14ac:dyDescent="0.2"/>
    <row r="63928" ht="12.75" hidden="1" customHeight="1" x14ac:dyDescent="0.2"/>
    <row r="63929" ht="12.75" hidden="1" customHeight="1" x14ac:dyDescent="0.2"/>
    <row r="63930" ht="12.75" hidden="1" customHeight="1" x14ac:dyDescent="0.2"/>
    <row r="63931" ht="12.75" hidden="1" customHeight="1" x14ac:dyDescent="0.2"/>
    <row r="63932" ht="12.75" hidden="1" customHeight="1" x14ac:dyDescent="0.2"/>
    <row r="63933" ht="12.75" hidden="1" customHeight="1" x14ac:dyDescent="0.2"/>
    <row r="63934" ht="12.75" hidden="1" customHeight="1" x14ac:dyDescent="0.2"/>
    <row r="63935" ht="12.75" hidden="1" customHeight="1" x14ac:dyDescent="0.2"/>
    <row r="63936" ht="12.75" hidden="1" customHeight="1" x14ac:dyDescent="0.2"/>
    <row r="63937" ht="12.75" hidden="1" customHeight="1" x14ac:dyDescent="0.2"/>
    <row r="63938" ht="12.75" hidden="1" customHeight="1" x14ac:dyDescent="0.2"/>
    <row r="63939" ht="12.75" hidden="1" customHeight="1" x14ac:dyDescent="0.2"/>
    <row r="63940" ht="12.75" hidden="1" customHeight="1" x14ac:dyDescent="0.2"/>
    <row r="63941" ht="12.75" hidden="1" customHeight="1" x14ac:dyDescent="0.2"/>
    <row r="63942" ht="12.75" hidden="1" customHeight="1" x14ac:dyDescent="0.2"/>
    <row r="63943" ht="12.75" hidden="1" customHeight="1" x14ac:dyDescent="0.2"/>
    <row r="63944" ht="12.75" hidden="1" customHeight="1" x14ac:dyDescent="0.2"/>
    <row r="63945" ht="12.75" hidden="1" customHeight="1" x14ac:dyDescent="0.2"/>
    <row r="63946" ht="12.75" hidden="1" customHeight="1" x14ac:dyDescent="0.2"/>
    <row r="63947" ht="12.75" hidden="1" customHeight="1" x14ac:dyDescent="0.2"/>
    <row r="63948" ht="12.75" hidden="1" customHeight="1" x14ac:dyDescent="0.2"/>
    <row r="63949" ht="12.75" hidden="1" customHeight="1" x14ac:dyDescent="0.2"/>
    <row r="63950" ht="12.75" hidden="1" customHeight="1" x14ac:dyDescent="0.2"/>
    <row r="63951" ht="12.75" hidden="1" customHeight="1" x14ac:dyDescent="0.2"/>
    <row r="63952" ht="12.75" hidden="1" customHeight="1" x14ac:dyDescent="0.2"/>
    <row r="63953" ht="12.75" hidden="1" customHeight="1" x14ac:dyDescent="0.2"/>
    <row r="63954" ht="12.75" hidden="1" customHeight="1" x14ac:dyDescent="0.2"/>
    <row r="63955" ht="12.75" hidden="1" customHeight="1" x14ac:dyDescent="0.2"/>
    <row r="63956" ht="12.75" hidden="1" customHeight="1" x14ac:dyDescent="0.2"/>
    <row r="63957" ht="12.75" hidden="1" customHeight="1" x14ac:dyDescent="0.2"/>
    <row r="63958" ht="12.75" hidden="1" customHeight="1" x14ac:dyDescent="0.2"/>
    <row r="63959" ht="12.75" hidden="1" customHeight="1" x14ac:dyDescent="0.2"/>
    <row r="63960" ht="12.75" hidden="1" customHeight="1" x14ac:dyDescent="0.2"/>
    <row r="63961" ht="12.75" hidden="1" customHeight="1" x14ac:dyDescent="0.2"/>
    <row r="63962" ht="12.75" hidden="1" customHeight="1" x14ac:dyDescent="0.2"/>
    <row r="63963" ht="12.75" hidden="1" customHeight="1" x14ac:dyDescent="0.2"/>
    <row r="63964" ht="12.75" hidden="1" customHeight="1" x14ac:dyDescent="0.2"/>
    <row r="63965" ht="12.75" hidden="1" customHeight="1" x14ac:dyDescent="0.2"/>
    <row r="63966" ht="12.75" hidden="1" customHeight="1" x14ac:dyDescent="0.2"/>
    <row r="63967" ht="12.75" hidden="1" customHeight="1" x14ac:dyDescent="0.2"/>
    <row r="63968" ht="12.75" hidden="1" customHeight="1" x14ac:dyDescent="0.2"/>
    <row r="63969" ht="12.75" hidden="1" customHeight="1" x14ac:dyDescent="0.2"/>
    <row r="63970" ht="12.75" hidden="1" customHeight="1" x14ac:dyDescent="0.2"/>
    <row r="63971" ht="12.75" hidden="1" customHeight="1" x14ac:dyDescent="0.2"/>
    <row r="63972" ht="12.75" hidden="1" customHeight="1" x14ac:dyDescent="0.2"/>
    <row r="63973" ht="12.75" hidden="1" customHeight="1" x14ac:dyDescent="0.2"/>
    <row r="63974" ht="12.75" hidden="1" customHeight="1" x14ac:dyDescent="0.2"/>
    <row r="63975" ht="12.75" hidden="1" customHeight="1" x14ac:dyDescent="0.2"/>
    <row r="63976" ht="12.75" hidden="1" customHeight="1" x14ac:dyDescent="0.2"/>
    <row r="63977" ht="12.75" hidden="1" customHeight="1" x14ac:dyDescent="0.2"/>
    <row r="63978" ht="12.75" hidden="1" customHeight="1" x14ac:dyDescent="0.2"/>
    <row r="63979" ht="12.75" hidden="1" customHeight="1" x14ac:dyDescent="0.2"/>
    <row r="63980" ht="12.75" hidden="1" customHeight="1" x14ac:dyDescent="0.2"/>
    <row r="63981" ht="12.75" hidden="1" customHeight="1" x14ac:dyDescent="0.2"/>
    <row r="63982" ht="12.75" hidden="1" customHeight="1" x14ac:dyDescent="0.2"/>
    <row r="63983" ht="12.75" hidden="1" customHeight="1" x14ac:dyDescent="0.2"/>
    <row r="63984" ht="12.75" hidden="1" customHeight="1" x14ac:dyDescent="0.2"/>
    <row r="63985" ht="12.75" hidden="1" customHeight="1" x14ac:dyDescent="0.2"/>
    <row r="63986" ht="12.75" hidden="1" customHeight="1" x14ac:dyDescent="0.2"/>
    <row r="63987" ht="12.75" hidden="1" customHeight="1" x14ac:dyDescent="0.2"/>
    <row r="63988" ht="12.75" hidden="1" customHeight="1" x14ac:dyDescent="0.2"/>
    <row r="63989" ht="12.75" hidden="1" customHeight="1" x14ac:dyDescent="0.2"/>
    <row r="63990" ht="12.75" hidden="1" customHeight="1" x14ac:dyDescent="0.2"/>
    <row r="63991" ht="12.75" hidden="1" customHeight="1" x14ac:dyDescent="0.2"/>
    <row r="63992" ht="12.75" hidden="1" customHeight="1" x14ac:dyDescent="0.2"/>
    <row r="63993" ht="12.75" hidden="1" customHeight="1" x14ac:dyDescent="0.2"/>
    <row r="63994" ht="12.75" hidden="1" customHeight="1" x14ac:dyDescent="0.2"/>
    <row r="63995" ht="12.75" hidden="1" customHeight="1" x14ac:dyDescent="0.2"/>
    <row r="63996" ht="12.75" hidden="1" customHeight="1" x14ac:dyDescent="0.2"/>
    <row r="63997" ht="12.75" hidden="1" customHeight="1" x14ac:dyDescent="0.2"/>
    <row r="63998" ht="12.75" hidden="1" customHeight="1" x14ac:dyDescent="0.2"/>
    <row r="63999" ht="12.75" hidden="1" customHeight="1" x14ac:dyDescent="0.2"/>
    <row r="64000" ht="12.75" hidden="1" customHeight="1" x14ac:dyDescent="0.2"/>
    <row r="64001" ht="12.75" hidden="1" customHeight="1" x14ac:dyDescent="0.2"/>
    <row r="64002" ht="12.75" hidden="1" customHeight="1" x14ac:dyDescent="0.2"/>
    <row r="64003" ht="12.75" hidden="1" customHeight="1" x14ac:dyDescent="0.2"/>
    <row r="64004" ht="12.75" hidden="1" customHeight="1" x14ac:dyDescent="0.2"/>
    <row r="64005" ht="12.75" hidden="1" customHeight="1" x14ac:dyDescent="0.2"/>
    <row r="64006" ht="12.75" hidden="1" customHeight="1" x14ac:dyDescent="0.2"/>
    <row r="64007" ht="12.75" hidden="1" customHeight="1" x14ac:dyDescent="0.2"/>
    <row r="64008" ht="12.75" hidden="1" customHeight="1" x14ac:dyDescent="0.2"/>
    <row r="64009" ht="12.75" hidden="1" customHeight="1" x14ac:dyDescent="0.2"/>
    <row r="64010" ht="12.75" hidden="1" customHeight="1" x14ac:dyDescent="0.2"/>
    <row r="64011" ht="12.75" hidden="1" customHeight="1" x14ac:dyDescent="0.2"/>
    <row r="64012" ht="12.75" hidden="1" customHeight="1" x14ac:dyDescent="0.2"/>
    <row r="64013" ht="12.75" hidden="1" customHeight="1" x14ac:dyDescent="0.2"/>
    <row r="64014" ht="12.75" hidden="1" customHeight="1" x14ac:dyDescent="0.2"/>
    <row r="64015" ht="12.75" hidden="1" customHeight="1" x14ac:dyDescent="0.2"/>
    <row r="64016" ht="12.75" hidden="1" customHeight="1" x14ac:dyDescent="0.2"/>
    <row r="64017" ht="12.75" hidden="1" customHeight="1" x14ac:dyDescent="0.2"/>
    <row r="64018" ht="12.75" hidden="1" customHeight="1" x14ac:dyDescent="0.2"/>
    <row r="64019" ht="12.75" hidden="1" customHeight="1" x14ac:dyDescent="0.2"/>
    <row r="64020" ht="12.75" hidden="1" customHeight="1" x14ac:dyDescent="0.2"/>
    <row r="64021" ht="12.75" hidden="1" customHeight="1" x14ac:dyDescent="0.2"/>
    <row r="64022" ht="12.75" hidden="1" customHeight="1" x14ac:dyDescent="0.2"/>
    <row r="64023" ht="12.75" hidden="1" customHeight="1" x14ac:dyDescent="0.2"/>
    <row r="64024" ht="12.75" hidden="1" customHeight="1" x14ac:dyDescent="0.2"/>
    <row r="64025" ht="12.75" hidden="1" customHeight="1" x14ac:dyDescent="0.2"/>
    <row r="64026" ht="12.75" hidden="1" customHeight="1" x14ac:dyDescent="0.2"/>
    <row r="64027" ht="12.75" hidden="1" customHeight="1" x14ac:dyDescent="0.2"/>
    <row r="64028" ht="12.75" hidden="1" customHeight="1" x14ac:dyDescent="0.2"/>
    <row r="64029" ht="12.75" hidden="1" customHeight="1" x14ac:dyDescent="0.2"/>
    <row r="64030" ht="12.75" hidden="1" customHeight="1" x14ac:dyDescent="0.2"/>
    <row r="64031" ht="12.75" hidden="1" customHeight="1" x14ac:dyDescent="0.2"/>
    <row r="64032" ht="12.75" hidden="1" customHeight="1" x14ac:dyDescent="0.2"/>
    <row r="64033" ht="12.75" hidden="1" customHeight="1" x14ac:dyDescent="0.2"/>
    <row r="64034" ht="12.75" hidden="1" customHeight="1" x14ac:dyDescent="0.2"/>
    <row r="64035" ht="12.75" hidden="1" customHeight="1" x14ac:dyDescent="0.2"/>
    <row r="64036" ht="12.75" hidden="1" customHeight="1" x14ac:dyDescent="0.2"/>
    <row r="64037" ht="12.75" hidden="1" customHeight="1" x14ac:dyDescent="0.2"/>
    <row r="64038" ht="12.75" hidden="1" customHeight="1" x14ac:dyDescent="0.2"/>
    <row r="64039" ht="12.75" hidden="1" customHeight="1" x14ac:dyDescent="0.2"/>
    <row r="64040" ht="12.75" hidden="1" customHeight="1" x14ac:dyDescent="0.2"/>
    <row r="64041" ht="12.75" hidden="1" customHeight="1" x14ac:dyDescent="0.2"/>
    <row r="64042" ht="12.75" hidden="1" customHeight="1" x14ac:dyDescent="0.2"/>
    <row r="64043" ht="12.75" hidden="1" customHeight="1" x14ac:dyDescent="0.2"/>
    <row r="64044" ht="12.75" hidden="1" customHeight="1" x14ac:dyDescent="0.2"/>
    <row r="64045" ht="12.75" hidden="1" customHeight="1" x14ac:dyDescent="0.2"/>
    <row r="64046" ht="12.75" hidden="1" customHeight="1" x14ac:dyDescent="0.2"/>
    <row r="64047" ht="12.75" hidden="1" customHeight="1" x14ac:dyDescent="0.2"/>
    <row r="64048" ht="12.75" hidden="1" customHeight="1" x14ac:dyDescent="0.2"/>
    <row r="64049" ht="12.75" hidden="1" customHeight="1" x14ac:dyDescent="0.2"/>
    <row r="64050" ht="12.75" hidden="1" customHeight="1" x14ac:dyDescent="0.2"/>
    <row r="64051" ht="12.75" hidden="1" customHeight="1" x14ac:dyDescent="0.2"/>
    <row r="64052" ht="12.75" hidden="1" customHeight="1" x14ac:dyDescent="0.2"/>
    <row r="64053" ht="12.75" hidden="1" customHeight="1" x14ac:dyDescent="0.2"/>
    <row r="64054" ht="12.75" hidden="1" customHeight="1" x14ac:dyDescent="0.2"/>
    <row r="64055" ht="12.75" hidden="1" customHeight="1" x14ac:dyDescent="0.2"/>
    <row r="64056" ht="12.75" hidden="1" customHeight="1" x14ac:dyDescent="0.2"/>
    <row r="64057" ht="12.75" hidden="1" customHeight="1" x14ac:dyDescent="0.2"/>
    <row r="64058" ht="12.75" hidden="1" customHeight="1" x14ac:dyDescent="0.2"/>
    <row r="64059" ht="12.75" hidden="1" customHeight="1" x14ac:dyDescent="0.2"/>
    <row r="64060" ht="12.75" hidden="1" customHeight="1" x14ac:dyDescent="0.2"/>
    <row r="64061" ht="12.75" hidden="1" customHeight="1" x14ac:dyDescent="0.2"/>
    <row r="64062" ht="12.75" hidden="1" customHeight="1" x14ac:dyDescent="0.2"/>
    <row r="64063" ht="12.75" hidden="1" customHeight="1" x14ac:dyDescent="0.2"/>
    <row r="64064" ht="12.75" hidden="1" customHeight="1" x14ac:dyDescent="0.2"/>
    <row r="64065" ht="12.75" hidden="1" customHeight="1" x14ac:dyDescent="0.2"/>
    <row r="64066" ht="12.75" hidden="1" customHeight="1" x14ac:dyDescent="0.2"/>
    <row r="64067" ht="12.75" hidden="1" customHeight="1" x14ac:dyDescent="0.2"/>
    <row r="64068" ht="12.75" hidden="1" customHeight="1" x14ac:dyDescent="0.2"/>
    <row r="64069" ht="12.75" hidden="1" customHeight="1" x14ac:dyDescent="0.2"/>
    <row r="64070" ht="12.75" hidden="1" customHeight="1" x14ac:dyDescent="0.2"/>
    <row r="64071" ht="12.75" hidden="1" customHeight="1" x14ac:dyDescent="0.2"/>
    <row r="64072" ht="12.75" hidden="1" customHeight="1" x14ac:dyDescent="0.2"/>
    <row r="64073" ht="12.75" hidden="1" customHeight="1" x14ac:dyDescent="0.2"/>
    <row r="64074" ht="12.75" hidden="1" customHeight="1" x14ac:dyDescent="0.2"/>
    <row r="64075" ht="12.75" hidden="1" customHeight="1" x14ac:dyDescent="0.2"/>
    <row r="64076" ht="12.75" hidden="1" customHeight="1" x14ac:dyDescent="0.2"/>
    <row r="64077" ht="12.75" hidden="1" customHeight="1" x14ac:dyDescent="0.2"/>
    <row r="64078" ht="12.75" hidden="1" customHeight="1" x14ac:dyDescent="0.2"/>
    <row r="64079" ht="12.75" hidden="1" customHeight="1" x14ac:dyDescent="0.2"/>
    <row r="64080" ht="12.75" hidden="1" customHeight="1" x14ac:dyDescent="0.2"/>
    <row r="64081" ht="12.75" hidden="1" customHeight="1" x14ac:dyDescent="0.2"/>
    <row r="64082" ht="12.75" hidden="1" customHeight="1" x14ac:dyDescent="0.2"/>
    <row r="64083" ht="12.75" hidden="1" customHeight="1" x14ac:dyDescent="0.2"/>
    <row r="64084" ht="12.75" hidden="1" customHeight="1" x14ac:dyDescent="0.2"/>
    <row r="64085" ht="12.75" hidden="1" customHeight="1" x14ac:dyDescent="0.2"/>
    <row r="64086" ht="12.75" hidden="1" customHeight="1" x14ac:dyDescent="0.2"/>
    <row r="64087" ht="12.75" hidden="1" customHeight="1" x14ac:dyDescent="0.2"/>
    <row r="64088" ht="12.75" hidden="1" customHeight="1" x14ac:dyDescent="0.2"/>
    <row r="64089" ht="12.75" hidden="1" customHeight="1" x14ac:dyDescent="0.2"/>
    <row r="64090" ht="12.75" hidden="1" customHeight="1" x14ac:dyDescent="0.2"/>
    <row r="64091" ht="12.75" hidden="1" customHeight="1" x14ac:dyDescent="0.2"/>
    <row r="64092" ht="12.75" hidden="1" customHeight="1" x14ac:dyDescent="0.2"/>
    <row r="64093" ht="12.75" hidden="1" customHeight="1" x14ac:dyDescent="0.2"/>
    <row r="64094" ht="12.75" hidden="1" customHeight="1" x14ac:dyDescent="0.2"/>
    <row r="64095" ht="12.75" hidden="1" customHeight="1" x14ac:dyDescent="0.2"/>
    <row r="64096" ht="12.75" hidden="1" customHeight="1" x14ac:dyDescent="0.2"/>
    <row r="64097" ht="12.75" hidden="1" customHeight="1" x14ac:dyDescent="0.2"/>
    <row r="64098" ht="12.75" hidden="1" customHeight="1" x14ac:dyDescent="0.2"/>
    <row r="64099" ht="12.75" hidden="1" customHeight="1" x14ac:dyDescent="0.2"/>
    <row r="64100" ht="12.75" hidden="1" customHeight="1" x14ac:dyDescent="0.2"/>
    <row r="64101" ht="12.75" hidden="1" customHeight="1" x14ac:dyDescent="0.2"/>
    <row r="64102" ht="12.75" hidden="1" customHeight="1" x14ac:dyDescent="0.2"/>
    <row r="64103" ht="12.75" hidden="1" customHeight="1" x14ac:dyDescent="0.2"/>
    <row r="64104" ht="12.75" hidden="1" customHeight="1" x14ac:dyDescent="0.2"/>
    <row r="64105" ht="12.75" hidden="1" customHeight="1" x14ac:dyDescent="0.2"/>
    <row r="64106" ht="12.75" hidden="1" customHeight="1" x14ac:dyDescent="0.2"/>
    <row r="64107" ht="12.75" hidden="1" customHeight="1" x14ac:dyDescent="0.2"/>
    <row r="64108" ht="12.75" hidden="1" customHeight="1" x14ac:dyDescent="0.2"/>
    <row r="64109" ht="12.75" hidden="1" customHeight="1" x14ac:dyDescent="0.2"/>
    <row r="64110" ht="12.75" hidden="1" customHeight="1" x14ac:dyDescent="0.2"/>
    <row r="64111" ht="12.75" hidden="1" customHeight="1" x14ac:dyDescent="0.2"/>
    <row r="64112" ht="12.75" hidden="1" customHeight="1" x14ac:dyDescent="0.2"/>
    <row r="64113" ht="12.75" hidden="1" customHeight="1" x14ac:dyDescent="0.2"/>
    <row r="64114" ht="12.75" hidden="1" customHeight="1" x14ac:dyDescent="0.2"/>
    <row r="64115" ht="12.75" hidden="1" customHeight="1" x14ac:dyDescent="0.2"/>
    <row r="64116" ht="12.75" hidden="1" customHeight="1" x14ac:dyDescent="0.2"/>
    <row r="64117" ht="12.75" hidden="1" customHeight="1" x14ac:dyDescent="0.2"/>
    <row r="64118" ht="12.75" hidden="1" customHeight="1" x14ac:dyDescent="0.2"/>
    <row r="64119" ht="12.75" hidden="1" customHeight="1" x14ac:dyDescent="0.2"/>
    <row r="64120" ht="12.75" hidden="1" customHeight="1" x14ac:dyDescent="0.2"/>
    <row r="64121" ht="12.75" hidden="1" customHeight="1" x14ac:dyDescent="0.2"/>
    <row r="64122" ht="12.75" hidden="1" customHeight="1" x14ac:dyDescent="0.2"/>
    <row r="64123" ht="12.75" hidden="1" customHeight="1" x14ac:dyDescent="0.2"/>
    <row r="64124" ht="12.75" hidden="1" customHeight="1" x14ac:dyDescent="0.2"/>
    <row r="64125" ht="12.75" hidden="1" customHeight="1" x14ac:dyDescent="0.2"/>
    <row r="64126" ht="12.75" hidden="1" customHeight="1" x14ac:dyDescent="0.2"/>
    <row r="64127" ht="12.75" hidden="1" customHeight="1" x14ac:dyDescent="0.2"/>
    <row r="64128" ht="12.75" hidden="1" customHeight="1" x14ac:dyDescent="0.2"/>
    <row r="64129" ht="12.75" hidden="1" customHeight="1" x14ac:dyDescent="0.2"/>
    <row r="64130" ht="12.75" hidden="1" customHeight="1" x14ac:dyDescent="0.2"/>
    <row r="64131" ht="12.75" hidden="1" customHeight="1" x14ac:dyDescent="0.2"/>
    <row r="64132" ht="12.75" hidden="1" customHeight="1" x14ac:dyDescent="0.2"/>
    <row r="64133" ht="12.75" hidden="1" customHeight="1" x14ac:dyDescent="0.2"/>
    <row r="64134" ht="12.75" hidden="1" customHeight="1" x14ac:dyDescent="0.2"/>
    <row r="64135" ht="12.75" hidden="1" customHeight="1" x14ac:dyDescent="0.2"/>
    <row r="64136" ht="12.75" hidden="1" customHeight="1" x14ac:dyDescent="0.2"/>
    <row r="64137" ht="12.75" hidden="1" customHeight="1" x14ac:dyDescent="0.2"/>
    <row r="64138" ht="12.75" hidden="1" customHeight="1" x14ac:dyDescent="0.2"/>
    <row r="64139" ht="12.75" hidden="1" customHeight="1" x14ac:dyDescent="0.2"/>
    <row r="64140" ht="12.75" hidden="1" customHeight="1" x14ac:dyDescent="0.2"/>
    <row r="64141" ht="12.75" hidden="1" customHeight="1" x14ac:dyDescent="0.2"/>
    <row r="64142" ht="12.75" hidden="1" customHeight="1" x14ac:dyDescent="0.2"/>
    <row r="64143" ht="12.75" hidden="1" customHeight="1" x14ac:dyDescent="0.2"/>
    <row r="64144" ht="12.75" hidden="1" customHeight="1" x14ac:dyDescent="0.2"/>
    <row r="64145" ht="12.75" hidden="1" customHeight="1" x14ac:dyDescent="0.2"/>
    <row r="64146" ht="12.75" hidden="1" customHeight="1" x14ac:dyDescent="0.2"/>
    <row r="64147" ht="12.75" hidden="1" customHeight="1" x14ac:dyDescent="0.2"/>
    <row r="64148" ht="12.75" hidden="1" customHeight="1" x14ac:dyDescent="0.2"/>
    <row r="64149" ht="12.75" hidden="1" customHeight="1" x14ac:dyDescent="0.2"/>
    <row r="64150" ht="12.75" hidden="1" customHeight="1" x14ac:dyDescent="0.2"/>
    <row r="64151" ht="12.75" hidden="1" customHeight="1" x14ac:dyDescent="0.2"/>
    <row r="64152" ht="12.75" hidden="1" customHeight="1" x14ac:dyDescent="0.2"/>
    <row r="64153" ht="12.75" hidden="1" customHeight="1" x14ac:dyDescent="0.2"/>
    <row r="64154" ht="12.75" hidden="1" customHeight="1" x14ac:dyDescent="0.2"/>
    <row r="64155" ht="12.75" hidden="1" customHeight="1" x14ac:dyDescent="0.2"/>
    <row r="64156" ht="12.75" hidden="1" customHeight="1" x14ac:dyDescent="0.2"/>
    <row r="64157" ht="12.75" hidden="1" customHeight="1" x14ac:dyDescent="0.2"/>
    <row r="64158" ht="12.75" hidden="1" customHeight="1" x14ac:dyDescent="0.2"/>
    <row r="64159" ht="12.75" hidden="1" customHeight="1" x14ac:dyDescent="0.2"/>
    <row r="64160" ht="12.75" hidden="1" customHeight="1" x14ac:dyDescent="0.2"/>
    <row r="64161" ht="12.75" hidden="1" customHeight="1" x14ac:dyDescent="0.2"/>
    <row r="64162" ht="12.75" hidden="1" customHeight="1" x14ac:dyDescent="0.2"/>
    <row r="64163" ht="12.75" hidden="1" customHeight="1" x14ac:dyDescent="0.2"/>
    <row r="64164" ht="12.75" hidden="1" customHeight="1" x14ac:dyDescent="0.2"/>
    <row r="64165" ht="12.75" hidden="1" customHeight="1" x14ac:dyDescent="0.2"/>
    <row r="64166" ht="12.75" hidden="1" customHeight="1" x14ac:dyDescent="0.2"/>
    <row r="64167" ht="12.75" hidden="1" customHeight="1" x14ac:dyDescent="0.2"/>
    <row r="64168" ht="12.75" hidden="1" customHeight="1" x14ac:dyDescent="0.2"/>
    <row r="64169" ht="12.75" hidden="1" customHeight="1" x14ac:dyDescent="0.2"/>
    <row r="64170" ht="12.75" hidden="1" customHeight="1" x14ac:dyDescent="0.2"/>
    <row r="64171" ht="12.75" hidden="1" customHeight="1" x14ac:dyDescent="0.2"/>
    <row r="64172" ht="12.75" hidden="1" customHeight="1" x14ac:dyDescent="0.2"/>
    <row r="64173" ht="12.75" hidden="1" customHeight="1" x14ac:dyDescent="0.2"/>
    <row r="64174" ht="12.75" hidden="1" customHeight="1" x14ac:dyDescent="0.2"/>
    <row r="64175" ht="12.75" hidden="1" customHeight="1" x14ac:dyDescent="0.2"/>
    <row r="64176" ht="12.75" hidden="1" customHeight="1" x14ac:dyDescent="0.2"/>
    <row r="64177" ht="12.75" hidden="1" customHeight="1" x14ac:dyDescent="0.2"/>
    <row r="64178" ht="12.75" hidden="1" customHeight="1" x14ac:dyDescent="0.2"/>
    <row r="64179" ht="12.75" hidden="1" customHeight="1" x14ac:dyDescent="0.2"/>
    <row r="64180" ht="12.75" hidden="1" customHeight="1" x14ac:dyDescent="0.2"/>
    <row r="64181" ht="12.75" hidden="1" customHeight="1" x14ac:dyDescent="0.2"/>
    <row r="64182" ht="12.75" hidden="1" customHeight="1" x14ac:dyDescent="0.2"/>
    <row r="64183" ht="12.75" hidden="1" customHeight="1" x14ac:dyDescent="0.2"/>
    <row r="64184" ht="12.75" hidden="1" customHeight="1" x14ac:dyDescent="0.2"/>
    <row r="64185" ht="12.75" hidden="1" customHeight="1" x14ac:dyDescent="0.2"/>
    <row r="64186" ht="12.75" hidden="1" customHeight="1" x14ac:dyDescent="0.2"/>
    <row r="64187" ht="12.75" hidden="1" customHeight="1" x14ac:dyDescent="0.2"/>
    <row r="64188" ht="12.75" hidden="1" customHeight="1" x14ac:dyDescent="0.2"/>
    <row r="64189" ht="12.75" hidden="1" customHeight="1" x14ac:dyDescent="0.2"/>
    <row r="64190" ht="12.75" hidden="1" customHeight="1" x14ac:dyDescent="0.2"/>
    <row r="64191" ht="12.75" hidden="1" customHeight="1" x14ac:dyDescent="0.2"/>
    <row r="64192" ht="12.75" hidden="1" customHeight="1" x14ac:dyDescent="0.2"/>
    <row r="64193" ht="12.75" hidden="1" customHeight="1" x14ac:dyDescent="0.2"/>
    <row r="64194" ht="12.75" hidden="1" customHeight="1" x14ac:dyDescent="0.2"/>
    <row r="64195" ht="12.75" hidden="1" customHeight="1" x14ac:dyDescent="0.2"/>
    <row r="64196" ht="12.75" hidden="1" customHeight="1" x14ac:dyDescent="0.2"/>
    <row r="64197" ht="12.75" hidden="1" customHeight="1" x14ac:dyDescent="0.2"/>
    <row r="64198" ht="12.75" hidden="1" customHeight="1" x14ac:dyDescent="0.2"/>
    <row r="64199" ht="12.75" hidden="1" customHeight="1" x14ac:dyDescent="0.2"/>
    <row r="64200" ht="12.75" hidden="1" customHeight="1" x14ac:dyDescent="0.2"/>
    <row r="64201" ht="12.75" hidden="1" customHeight="1" x14ac:dyDescent="0.2"/>
    <row r="64202" ht="12.75" hidden="1" customHeight="1" x14ac:dyDescent="0.2"/>
    <row r="64203" ht="12.75" hidden="1" customHeight="1" x14ac:dyDescent="0.2"/>
    <row r="64204" ht="12.75" hidden="1" customHeight="1" x14ac:dyDescent="0.2"/>
    <row r="64205" ht="12.75" hidden="1" customHeight="1" x14ac:dyDescent="0.2"/>
    <row r="64206" ht="12.75" hidden="1" customHeight="1" x14ac:dyDescent="0.2"/>
    <row r="64207" ht="12.75" hidden="1" customHeight="1" x14ac:dyDescent="0.2"/>
    <row r="64208" ht="12.75" hidden="1" customHeight="1" x14ac:dyDescent="0.2"/>
    <row r="64209" ht="12.75" hidden="1" customHeight="1" x14ac:dyDescent="0.2"/>
    <row r="64210" ht="12.75" hidden="1" customHeight="1" x14ac:dyDescent="0.2"/>
    <row r="64211" ht="12.75" hidden="1" customHeight="1" x14ac:dyDescent="0.2"/>
    <row r="64212" ht="12.75" hidden="1" customHeight="1" x14ac:dyDescent="0.2"/>
    <row r="64213" ht="12.75" hidden="1" customHeight="1" x14ac:dyDescent="0.2"/>
    <row r="64214" ht="12.75" hidden="1" customHeight="1" x14ac:dyDescent="0.2"/>
    <row r="64215" ht="12.75" hidden="1" customHeight="1" x14ac:dyDescent="0.2"/>
    <row r="64216" ht="12.75" hidden="1" customHeight="1" x14ac:dyDescent="0.2"/>
    <row r="64217" ht="12.75" hidden="1" customHeight="1" x14ac:dyDescent="0.2"/>
    <row r="64218" ht="12.75" hidden="1" customHeight="1" x14ac:dyDescent="0.2"/>
    <row r="64219" ht="12.75" hidden="1" customHeight="1" x14ac:dyDescent="0.2"/>
    <row r="64220" ht="12.75" hidden="1" customHeight="1" x14ac:dyDescent="0.2"/>
    <row r="64221" ht="12.75" hidden="1" customHeight="1" x14ac:dyDescent="0.2"/>
    <row r="64222" ht="12.75" hidden="1" customHeight="1" x14ac:dyDescent="0.2"/>
    <row r="64223" ht="12.75" hidden="1" customHeight="1" x14ac:dyDescent="0.2"/>
    <row r="64224" ht="12.75" hidden="1" customHeight="1" x14ac:dyDescent="0.2"/>
    <row r="64225" ht="12.75" hidden="1" customHeight="1" x14ac:dyDescent="0.2"/>
    <row r="64226" ht="12.75" hidden="1" customHeight="1" x14ac:dyDescent="0.2"/>
    <row r="64227" ht="12.75" hidden="1" customHeight="1" x14ac:dyDescent="0.2"/>
    <row r="64228" ht="12.75" hidden="1" customHeight="1" x14ac:dyDescent="0.2"/>
    <row r="64229" ht="12.75" hidden="1" customHeight="1" x14ac:dyDescent="0.2"/>
    <row r="64230" ht="12.75" hidden="1" customHeight="1" x14ac:dyDescent="0.2"/>
    <row r="64231" ht="12.75" hidden="1" customHeight="1" x14ac:dyDescent="0.2"/>
    <row r="64232" ht="12.75" hidden="1" customHeight="1" x14ac:dyDescent="0.2"/>
    <row r="64233" ht="12.75" hidden="1" customHeight="1" x14ac:dyDescent="0.2"/>
    <row r="64234" ht="12.75" hidden="1" customHeight="1" x14ac:dyDescent="0.2"/>
    <row r="64235" ht="12.75" hidden="1" customHeight="1" x14ac:dyDescent="0.2"/>
    <row r="64236" ht="12.75" hidden="1" customHeight="1" x14ac:dyDescent="0.2"/>
    <row r="64237" ht="12.75" hidden="1" customHeight="1" x14ac:dyDescent="0.2"/>
    <row r="64238" ht="12.75" hidden="1" customHeight="1" x14ac:dyDescent="0.2"/>
    <row r="64239" ht="12.75" hidden="1" customHeight="1" x14ac:dyDescent="0.2"/>
    <row r="64240" ht="12.75" hidden="1" customHeight="1" x14ac:dyDescent="0.2"/>
    <row r="64241" ht="12.75" hidden="1" customHeight="1" x14ac:dyDescent="0.2"/>
    <row r="64242" ht="12.75" hidden="1" customHeight="1" x14ac:dyDescent="0.2"/>
    <row r="64243" ht="12.75" hidden="1" customHeight="1" x14ac:dyDescent="0.2"/>
    <row r="64244" ht="12.75" hidden="1" customHeight="1" x14ac:dyDescent="0.2"/>
    <row r="64245" ht="12.75" hidden="1" customHeight="1" x14ac:dyDescent="0.2"/>
    <row r="64246" ht="12.75" hidden="1" customHeight="1" x14ac:dyDescent="0.2"/>
    <row r="64247" ht="12.75" hidden="1" customHeight="1" x14ac:dyDescent="0.2"/>
    <row r="64248" ht="12.75" hidden="1" customHeight="1" x14ac:dyDescent="0.2"/>
    <row r="64249" ht="12.75" hidden="1" customHeight="1" x14ac:dyDescent="0.2"/>
    <row r="64250" ht="12.75" hidden="1" customHeight="1" x14ac:dyDescent="0.2"/>
    <row r="64251" ht="12.75" hidden="1" customHeight="1" x14ac:dyDescent="0.2"/>
    <row r="64252" ht="12.75" hidden="1" customHeight="1" x14ac:dyDescent="0.2"/>
    <row r="64253" ht="12.75" hidden="1" customHeight="1" x14ac:dyDescent="0.2"/>
    <row r="64254" ht="12.75" hidden="1" customHeight="1" x14ac:dyDescent="0.2"/>
    <row r="64255" ht="12.75" hidden="1" customHeight="1" x14ac:dyDescent="0.2"/>
    <row r="64256" ht="12.75" hidden="1" customHeight="1" x14ac:dyDescent="0.2"/>
    <row r="64257" ht="12.75" hidden="1" customHeight="1" x14ac:dyDescent="0.2"/>
    <row r="64258" ht="12.75" hidden="1" customHeight="1" x14ac:dyDescent="0.2"/>
    <row r="64259" ht="12.75" hidden="1" customHeight="1" x14ac:dyDescent="0.2"/>
    <row r="64260" ht="12.75" hidden="1" customHeight="1" x14ac:dyDescent="0.2"/>
    <row r="64261" ht="12.75" hidden="1" customHeight="1" x14ac:dyDescent="0.2"/>
    <row r="64262" ht="12.75" hidden="1" customHeight="1" x14ac:dyDescent="0.2"/>
    <row r="64263" ht="12.75" hidden="1" customHeight="1" x14ac:dyDescent="0.2"/>
    <row r="64264" ht="12.75" hidden="1" customHeight="1" x14ac:dyDescent="0.2"/>
    <row r="64265" ht="12.75" hidden="1" customHeight="1" x14ac:dyDescent="0.2"/>
    <row r="64266" ht="12.75" hidden="1" customHeight="1" x14ac:dyDescent="0.2"/>
    <row r="64267" ht="12.75" hidden="1" customHeight="1" x14ac:dyDescent="0.2"/>
    <row r="64268" ht="12.75" hidden="1" customHeight="1" x14ac:dyDescent="0.2"/>
    <row r="64269" ht="12.75" hidden="1" customHeight="1" x14ac:dyDescent="0.2"/>
    <row r="64270" ht="12.75" hidden="1" customHeight="1" x14ac:dyDescent="0.2"/>
    <row r="64271" ht="12.75" hidden="1" customHeight="1" x14ac:dyDescent="0.2"/>
    <row r="64272" ht="12.75" hidden="1" customHeight="1" x14ac:dyDescent="0.2"/>
    <row r="64273" ht="12.75" hidden="1" customHeight="1" x14ac:dyDescent="0.2"/>
    <row r="64274" ht="12.75" hidden="1" customHeight="1" x14ac:dyDescent="0.2"/>
    <row r="64275" ht="12.75" hidden="1" customHeight="1" x14ac:dyDescent="0.2"/>
    <row r="64276" ht="12.75" hidden="1" customHeight="1" x14ac:dyDescent="0.2"/>
    <row r="64277" ht="12.75" hidden="1" customHeight="1" x14ac:dyDescent="0.2"/>
    <row r="64278" ht="12.75" hidden="1" customHeight="1" x14ac:dyDescent="0.2"/>
    <row r="64279" ht="12.75" hidden="1" customHeight="1" x14ac:dyDescent="0.2"/>
    <row r="64280" ht="12.75" hidden="1" customHeight="1" x14ac:dyDescent="0.2"/>
    <row r="64281" ht="12.75" hidden="1" customHeight="1" x14ac:dyDescent="0.2"/>
    <row r="64282" ht="12.75" hidden="1" customHeight="1" x14ac:dyDescent="0.2"/>
    <row r="64283" ht="12.75" hidden="1" customHeight="1" x14ac:dyDescent="0.2"/>
    <row r="64284" ht="12.75" hidden="1" customHeight="1" x14ac:dyDescent="0.2"/>
    <row r="64285" ht="12.75" hidden="1" customHeight="1" x14ac:dyDescent="0.2"/>
    <row r="64286" ht="12.75" hidden="1" customHeight="1" x14ac:dyDescent="0.2"/>
    <row r="64287" ht="12.75" hidden="1" customHeight="1" x14ac:dyDescent="0.2"/>
    <row r="64288" ht="12.75" hidden="1" customHeight="1" x14ac:dyDescent="0.2"/>
    <row r="64289" ht="12.75" hidden="1" customHeight="1" x14ac:dyDescent="0.2"/>
    <row r="64290" ht="12.75" hidden="1" customHeight="1" x14ac:dyDescent="0.2"/>
    <row r="64291" ht="12.75" hidden="1" customHeight="1" x14ac:dyDescent="0.2"/>
    <row r="64292" ht="12.75" hidden="1" customHeight="1" x14ac:dyDescent="0.2"/>
    <row r="64293" ht="12.75" hidden="1" customHeight="1" x14ac:dyDescent="0.2"/>
    <row r="64294" ht="12.75" hidden="1" customHeight="1" x14ac:dyDescent="0.2"/>
    <row r="64295" ht="12.75" hidden="1" customHeight="1" x14ac:dyDescent="0.2"/>
    <row r="64296" ht="12.75" hidden="1" customHeight="1" x14ac:dyDescent="0.2"/>
    <row r="64297" ht="12.75" hidden="1" customHeight="1" x14ac:dyDescent="0.2"/>
    <row r="64298" ht="12.75" hidden="1" customHeight="1" x14ac:dyDescent="0.2"/>
    <row r="64299" ht="12.75" hidden="1" customHeight="1" x14ac:dyDescent="0.2"/>
    <row r="64300" ht="12.75" hidden="1" customHeight="1" x14ac:dyDescent="0.2"/>
    <row r="64301" ht="12.75" hidden="1" customHeight="1" x14ac:dyDescent="0.2"/>
    <row r="64302" ht="12.75" hidden="1" customHeight="1" x14ac:dyDescent="0.2"/>
    <row r="64303" ht="12.75" hidden="1" customHeight="1" x14ac:dyDescent="0.2"/>
    <row r="64304" ht="12.75" hidden="1" customHeight="1" x14ac:dyDescent="0.2"/>
    <row r="64305" ht="12.75" hidden="1" customHeight="1" x14ac:dyDescent="0.2"/>
    <row r="64306" ht="12.75" hidden="1" customHeight="1" x14ac:dyDescent="0.2"/>
    <row r="64307" ht="12.75" hidden="1" customHeight="1" x14ac:dyDescent="0.2"/>
    <row r="64308" ht="12.75" hidden="1" customHeight="1" x14ac:dyDescent="0.2"/>
    <row r="64309" ht="12.75" hidden="1" customHeight="1" x14ac:dyDescent="0.2"/>
    <row r="64310" ht="12.75" hidden="1" customHeight="1" x14ac:dyDescent="0.2"/>
    <row r="64311" ht="12.75" hidden="1" customHeight="1" x14ac:dyDescent="0.2"/>
    <row r="64312" ht="12.75" hidden="1" customHeight="1" x14ac:dyDescent="0.2"/>
    <row r="64313" ht="12.75" hidden="1" customHeight="1" x14ac:dyDescent="0.2"/>
    <row r="64314" ht="12.75" hidden="1" customHeight="1" x14ac:dyDescent="0.2"/>
    <row r="64315" ht="12.75" hidden="1" customHeight="1" x14ac:dyDescent="0.2"/>
    <row r="64316" ht="12.75" hidden="1" customHeight="1" x14ac:dyDescent="0.2"/>
    <row r="64317" ht="12.75" hidden="1" customHeight="1" x14ac:dyDescent="0.2"/>
    <row r="64318" ht="12.75" hidden="1" customHeight="1" x14ac:dyDescent="0.2"/>
    <row r="64319" ht="12.75" hidden="1" customHeight="1" x14ac:dyDescent="0.2"/>
    <row r="64320" ht="12.75" hidden="1" customHeight="1" x14ac:dyDescent="0.2"/>
    <row r="64321" ht="12.75" hidden="1" customHeight="1" x14ac:dyDescent="0.2"/>
    <row r="64322" ht="12.75" hidden="1" customHeight="1" x14ac:dyDescent="0.2"/>
    <row r="64323" ht="12.75" hidden="1" customHeight="1" x14ac:dyDescent="0.2"/>
    <row r="64324" ht="12.75" hidden="1" customHeight="1" x14ac:dyDescent="0.2"/>
    <row r="64325" ht="12.75" hidden="1" customHeight="1" x14ac:dyDescent="0.2"/>
    <row r="64326" ht="12.75" hidden="1" customHeight="1" x14ac:dyDescent="0.2"/>
    <row r="64327" ht="12.75" hidden="1" customHeight="1" x14ac:dyDescent="0.2"/>
    <row r="64328" ht="12.75" hidden="1" customHeight="1" x14ac:dyDescent="0.2"/>
    <row r="64329" ht="12.75" hidden="1" customHeight="1" x14ac:dyDescent="0.2"/>
    <row r="64330" ht="12.75" hidden="1" customHeight="1" x14ac:dyDescent="0.2"/>
    <row r="64331" ht="12.75" hidden="1" customHeight="1" x14ac:dyDescent="0.2"/>
    <row r="64332" ht="12.75" hidden="1" customHeight="1" x14ac:dyDescent="0.2"/>
    <row r="64333" ht="12.75" hidden="1" customHeight="1" x14ac:dyDescent="0.2"/>
    <row r="64334" ht="12.75" hidden="1" customHeight="1" x14ac:dyDescent="0.2"/>
    <row r="64335" ht="12.75" hidden="1" customHeight="1" x14ac:dyDescent="0.2"/>
    <row r="64336" ht="12.75" hidden="1" customHeight="1" x14ac:dyDescent="0.2"/>
    <row r="64337" ht="12.75" hidden="1" customHeight="1" x14ac:dyDescent="0.2"/>
    <row r="64338" ht="12.75" hidden="1" customHeight="1" x14ac:dyDescent="0.2"/>
    <row r="64339" ht="12.75" hidden="1" customHeight="1" x14ac:dyDescent="0.2"/>
    <row r="64340" ht="12.75" hidden="1" customHeight="1" x14ac:dyDescent="0.2"/>
    <row r="64341" ht="12.75" hidden="1" customHeight="1" x14ac:dyDescent="0.2"/>
    <row r="64342" ht="12.75" hidden="1" customHeight="1" x14ac:dyDescent="0.2"/>
    <row r="64343" ht="12.75" hidden="1" customHeight="1" x14ac:dyDescent="0.2"/>
    <row r="64344" ht="12.75" hidden="1" customHeight="1" x14ac:dyDescent="0.2"/>
    <row r="64345" ht="12.75" hidden="1" customHeight="1" x14ac:dyDescent="0.2"/>
    <row r="64346" ht="12.75" hidden="1" customHeight="1" x14ac:dyDescent="0.2"/>
    <row r="64347" ht="12.75" hidden="1" customHeight="1" x14ac:dyDescent="0.2"/>
    <row r="64348" ht="12.75" hidden="1" customHeight="1" x14ac:dyDescent="0.2"/>
    <row r="64349" ht="12.75" hidden="1" customHeight="1" x14ac:dyDescent="0.2"/>
    <row r="64350" ht="12.75" hidden="1" customHeight="1" x14ac:dyDescent="0.2"/>
    <row r="64351" ht="12.75" hidden="1" customHeight="1" x14ac:dyDescent="0.2"/>
    <row r="64352" ht="12.75" hidden="1" customHeight="1" x14ac:dyDescent="0.2"/>
    <row r="64353" ht="12.75" hidden="1" customHeight="1" x14ac:dyDescent="0.2"/>
    <row r="64354" ht="12.75" hidden="1" customHeight="1" x14ac:dyDescent="0.2"/>
    <row r="64355" ht="12.75" hidden="1" customHeight="1" x14ac:dyDescent="0.2"/>
    <row r="64356" ht="12.75" hidden="1" customHeight="1" x14ac:dyDescent="0.2"/>
    <row r="64357" ht="12.75" hidden="1" customHeight="1" x14ac:dyDescent="0.2"/>
    <row r="64358" ht="12.75" hidden="1" customHeight="1" x14ac:dyDescent="0.2"/>
    <row r="64359" ht="12.75" hidden="1" customHeight="1" x14ac:dyDescent="0.2"/>
    <row r="64360" ht="12.75" hidden="1" customHeight="1" x14ac:dyDescent="0.2"/>
    <row r="64361" ht="12.75" hidden="1" customHeight="1" x14ac:dyDescent="0.2"/>
    <row r="64362" ht="12.75" hidden="1" customHeight="1" x14ac:dyDescent="0.2"/>
    <row r="64363" ht="12.75" hidden="1" customHeight="1" x14ac:dyDescent="0.2"/>
    <row r="64364" ht="12.75" hidden="1" customHeight="1" x14ac:dyDescent="0.2"/>
    <row r="64365" ht="12.75" hidden="1" customHeight="1" x14ac:dyDescent="0.2"/>
    <row r="64366" ht="12.75" hidden="1" customHeight="1" x14ac:dyDescent="0.2"/>
    <row r="64367" ht="12.75" hidden="1" customHeight="1" x14ac:dyDescent="0.2"/>
    <row r="64368" ht="12.75" hidden="1" customHeight="1" x14ac:dyDescent="0.2"/>
    <row r="64369" ht="12.75" hidden="1" customHeight="1" x14ac:dyDescent="0.2"/>
    <row r="64370" ht="12.75" hidden="1" customHeight="1" x14ac:dyDescent="0.2"/>
    <row r="64371" ht="12.75" hidden="1" customHeight="1" x14ac:dyDescent="0.2"/>
    <row r="64372" ht="12.75" hidden="1" customHeight="1" x14ac:dyDescent="0.2"/>
    <row r="64373" ht="12.75" hidden="1" customHeight="1" x14ac:dyDescent="0.2"/>
    <row r="64374" ht="12.75" hidden="1" customHeight="1" x14ac:dyDescent="0.2"/>
    <row r="64375" ht="12.75" hidden="1" customHeight="1" x14ac:dyDescent="0.2"/>
    <row r="64376" ht="12.75" hidden="1" customHeight="1" x14ac:dyDescent="0.2"/>
    <row r="64377" ht="12.75" hidden="1" customHeight="1" x14ac:dyDescent="0.2"/>
    <row r="64378" ht="12.75" hidden="1" customHeight="1" x14ac:dyDescent="0.2"/>
    <row r="64379" ht="12.75" hidden="1" customHeight="1" x14ac:dyDescent="0.2"/>
    <row r="64380" ht="12.75" hidden="1" customHeight="1" x14ac:dyDescent="0.2"/>
    <row r="64381" ht="12.75" hidden="1" customHeight="1" x14ac:dyDescent="0.2"/>
    <row r="64382" ht="12.75" hidden="1" customHeight="1" x14ac:dyDescent="0.2"/>
    <row r="64383" ht="12.75" hidden="1" customHeight="1" x14ac:dyDescent="0.2"/>
    <row r="64384" ht="12.75" hidden="1" customHeight="1" x14ac:dyDescent="0.2"/>
    <row r="64385" ht="12.75" hidden="1" customHeight="1" x14ac:dyDescent="0.2"/>
    <row r="64386" ht="12.75" hidden="1" customHeight="1" x14ac:dyDescent="0.2"/>
    <row r="64387" ht="12.75" hidden="1" customHeight="1" x14ac:dyDescent="0.2"/>
    <row r="64388" ht="12.75" hidden="1" customHeight="1" x14ac:dyDescent="0.2"/>
    <row r="64389" ht="12.75" hidden="1" customHeight="1" x14ac:dyDescent="0.2"/>
    <row r="64390" ht="12.75" hidden="1" customHeight="1" x14ac:dyDescent="0.2"/>
    <row r="64391" ht="12.75" hidden="1" customHeight="1" x14ac:dyDescent="0.2"/>
    <row r="64392" ht="12.75" hidden="1" customHeight="1" x14ac:dyDescent="0.2"/>
    <row r="64393" ht="12.75" hidden="1" customHeight="1" x14ac:dyDescent="0.2"/>
    <row r="64394" ht="12.75" hidden="1" customHeight="1" x14ac:dyDescent="0.2"/>
    <row r="64395" ht="12.75" hidden="1" customHeight="1" x14ac:dyDescent="0.2"/>
    <row r="64396" ht="12.75" hidden="1" customHeight="1" x14ac:dyDescent="0.2"/>
    <row r="64397" ht="12.75" hidden="1" customHeight="1" x14ac:dyDescent="0.2"/>
    <row r="64398" ht="12.75" hidden="1" customHeight="1" x14ac:dyDescent="0.2"/>
    <row r="64399" ht="12.75" hidden="1" customHeight="1" x14ac:dyDescent="0.2"/>
    <row r="64400" ht="12.75" hidden="1" customHeight="1" x14ac:dyDescent="0.2"/>
    <row r="64401" ht="12.75" hidden="1" customHeight="1" x14ac:dyDescent="0.2"/>
    <row r="64402" ht="12.75" hidden="1" customHeight="1" x14ac:dyDescent="0.2"/>
    <row r="64403" ht="12.75" hidden="1" customHeight="1" x14ac:dyDescent="0.2"/>
    <row r="64404" ht="12.75" hidden="1" customHeight="1" x14ac:dyDescent="0.2"/>
    <row r="64405" ht="12.75" hidden="1" customHeight="1" x14ac:dyDescent="0.2"/>
    <row r="64406" ht="12.75" hidden="1" customHeight="1" x14ac:dyDescent="0.2"/>
    <row r="64407" ht="12.75" hidden="1" customHeight="1" x14ac:dyDescent="0.2"/>
    <row r="64408" ht="12.75" hidden="1" customHeight="1" x14ac:dyDescent="0.2"/>
    <row r="64409" ht="12.75" hidden="1" customHeight="1" x14ac:dyDescent="0.2"/>
    <row r="64410" ht="12.75" hidden="1" customHeight="1" x14ac:dyDescent="0.2"/>
    <row r="64411" ht="12.75" hidden="1" customHeight="1" x14ac:dyDescent="0.2"/>
    <row r="64412" ht="12.75" hidden="1" customHeight="1" x14ac:dyDescent="0.2"/>
    <row r="64413" ht="12.75" hidden="1" customHeight="1" x14ac:dyDescent="0.2"/>
    <row r="64414" ht="12.75" hidden="1" customHeight="1" x14ac:dyDescent="0.2"/>
    <row r="64415" ht="12.75" hidden="1" customHeight="1" x14ac:dyDescent="0.2"/>
    <row r="64416" ht="12.75" hidden="1" customHeight="1" x14ac:dyDescent="0.2"/>
    <row r="64417" ht="12.75" hidden="1" customHeight="1" x14ac:dyDescent="0.2"/>
    <row r="64418" ht="12.75" hidden="1" customHeight="1" x14ac:dyDescent="0.2"/>
    <row r="64419" ht="12.75" hidden="1" customHeight="1" x14ac:dyDescent="0.2"/>
    <row r="64420" ht="12.75" hidden="1" customHeight="1" x14ac:dyDescent="0.2"/>
    <row r="64421" ht="12.75" hidden="1" customHeight="1" x14ac:dyDescent="0.2"/>
    <row r="64422" ht="12.75" hidden="1" customHeight="1" x14ac:dyDescent="0.2"/>
    <row r="64423" ht="12.75" hidden="1" customHeight="1" x14ac:dyDescent="0.2"/>
    <row r="64424" ht="12.75" hidden="1" customHeight="1" x14ac:dyDescent="0.2"/>
    <row r="64425" ht="12.75" hidden="1" customHeight="1" x14ac:dyDescent="0.2"/>
    <row r="64426" ht="12.75" hidden="1" customHeight="1" x14ac:dyDescent="0.2"/>
    <row r="64427" ht="12.75" hidden="1" customHeight="1" x14ac:dyDescent="0.2"/>
    <row r="64428" ht="12.75" hidden="1" customHeight="1" x14ac:dyDescent="0.2"/>
    <row r="64429" ht="12.75" hidden="1" customHeight="1" x14ac:dyDescent="0.2"/>
    <row r="64430" ht="12.75" hidden="1" customHeight="1" x14ac:dyDescent="0.2"/>
    <row r="64431" ht="12.75" hidden="1" customHeight="1" x14ac:dyDescent="0.2"/>
    <row r="64432" ht="12.75" hidden="1" customHeight="1" x14ac:dyDescent="0.2"/>
    <row r="64433" ht="12.75" hidden="1" customHeight="1" x14ac:dyDescent="0.2"/>
    <row r="64434" ht="12.75" hidden="1" customHeight="1" x14ac:dyDescent="0.2"/>
    <row r="64435" ht="12.75" hidden="1" customHeight="1" x14ac:dyDescent="0.2"/>
    <row r="64436" ht="12.75" hidden="1" customHeight="1" x14ac:dyDescent="0.2"/>
    <row r="64437" ht="12.75" hidden="1" customHeight="1" x14ac:dyDescent="0.2"/>
    <row r="64438" ht="12.75" hidden="1" customHeight="1" x14ac:dyDescent="0.2"/>
    <row r="64439" ht="12.75" hidden="1" customHeight="1" x14ac:dyDescent="0.2"/>
    <row r="64440" ht="12.75" hidden="1" customHeight="1" x14ac:dyDescent="0.2"/>
    <row r="64441" ht="12.75" hidden="1" customHeight="1" x14ac:dyDescent="0.2"/>
    <row r="64442" ht="12.75" hidden="1" customHeight="1" x14ac:dyDescent="0.2"/>
    <row r="64443" ht="12.75" hidden="1" customHeight="1" x14ac:dyDescent="0.2"/>
    <row r="64444" ht="12.75" hidden="1" customHeight="1" x14ac:dyDescent="0.2"/>
    <row r="64445" ht="12.75" hidden="1" customHeight="1" x14ac:dyDescent="0.2"/>
    <row r="64446" ht="12.75" hidden="1" customHeight="1" x14ac:dyDescent="0.2"/>
    <row r="64447" ht="12.75" hidden="1" customHeight="1" x14ac:dyDescent="0.2"/>
    <row r="64448" ht="12.75" hidden="1" customHeight="1" x14ac:dyDescent="0.2"/>
    <row r="64449" ht="12.75" hidden="1" customHeight="1" x14ac:dyDescent="0.2"/>
    <row r="64450" ht="12.75" hidden="1" customHeight="1" x14ac:dyDescent="0.2"/>
    <row r="64451" ht="12.75" hidden="1" customHeight="1" x14ac:dyDescent="0.2"/>
    <row r="64452" ht="12.75" hidden="1" customHeight="1" x14ac:dyDescent="0.2"/>
    <row r="64453" ht="12.75" hidden="1" customHeight="1" x14ac:dyDescent="0.2"/>
    <row r="64454" ht="12.75" hidden="1" customHeight="1" x14ac:dyDescent="0.2"/>
    <row r="64455" ht="12.75" hidden="1" customHeight="1" x14ac:dyDescent="0.2"/>
    <row r="64456" ht="12.75" hidden="1" customHeight="1" x14ac:dyDescent="0.2"/>
    <row r="64457" ht="12.75" hidden="1" customHeight="1" x14ac:dyDescent="0.2"/>
    <row r="64458" ht="12.75" hidden="1" customHeight="1" x14ac:dyDescent="0.2"/>
    <row r="64459" ht="12.75" hidden="1" customHeight="1" x14ac:dyDescent="0.2"/>
    <row r="64460" ht="12.75" hidden="1" customHeight="1" x14ac:dyDescent="0.2"/>
    <row r="64461" ht="12.75" hidden="1" customHeight="1" x14ac:dyDescent="0.2"/>
    <row r="64462" ht="12.75" hidden="1" customHeight="1" x14ac:dyDescent="0.2"/>
    <row r="64463" ht="12.75" hidden="1" customHeight="1" x14ac:dyDescent="0.2"/>
    <row r="64464" ht="12.75" hidden="1" customHeight="1" x14ac:dyDescent="0.2"/>
    <row r="64465" ht="12.75" hidden="1" customHeight="1" x14ac:dyDescent="0.2"/>
    <row r="64466" ht="12.75" hidden="1" customHeight="1" x14ac:dyDescent="0.2"/>
    <row r="64467" ht="12.75" hidden="1" customHeight="1" x14ac:dyDescent="0.2"/>
    <row r="64468" ht="12.75" hidden="1" customHeight="1" x14ac:dyDescent="0.2"/>
    <row r="64469" ht="12.75" hidden="1" customHeight="1" x14ac:dyDescent="0.2"/>
    <row r="64470" ht="12.75" hidden="1" customHeight="1" x14ac:dyDescent="0.2"/>
    <row r="64471" ht="12.75" hidden="1" customHeight="1" x14ac:dyDescent="0.2"/>
    <row r="64472" ht="12.75" hidden="1" customHeight="1" x14ac:dyDescent="0.2"/>
    <row r="64473" ht="12.75" hidden="1" customHeight="1" x14ac:dyDescent="0.2"/>
    <row r="64474" ht="12.75" hidden="1" customHeight="1" x14ac:dyDescent="0.2"/>
    <row r="64475" ht="12.75" hidden="1" customHeight="1" x14ac:dyDescent="0.2"/>
    <row r="64476" ht="12.75" hidden="1" customHeight="1" x14ac:dyDescent="0.2"/>
    <row r="64477" ht="12.75" hidden="1" customHeight="1" x14ac:dyDescent="0.2"/>
    <row r="64478" ht="12.75" hidden="1" customHeight="1" x14ac:dyDescent="0.2"/>
    <row r="64479" ht="12.75" hidden="1" customHeight="1" x14ac:dyDescent="0.2"/>
    <row r="64480" ht="12.75" hidden="1" customHeight="1" x14ac:dyDescent="0.2"/>
    <row r="64481" ht="12.75" hidden="1" customHeight="1" x14ac:dyDescent="0.2"/>
    <row r="64482" ht="12.75" hidden="1" customHeight="1" x14ac:dyDescent="0.2"/>
    <row r="64483" ht="12.75" hidden="1" customHeight="1" x14ac:dyDescent="0.2"/>
    <row r="64484" ht="12.75" hidden="1" customHeight="1" x14ac:dyDescent="0.2"/>
    <row r="64485" ht="12.75" hidden="1" customHeight="1" x14ac:dyDescent="0.2"/>
    <row r="64486" ht="12.75" hidden="1" customHeight="1" x14ac:dyDescent="0.2"/>
    <row r="64487" ht="12.75" hidden="1" customHeight="1" x14ac:dyDescent="0.2"/>
    <row r="64488" ht="12.75" hidden="1" customHeight="1" x14ac:dyDescent="0.2"/>
    <row r="64489" ht="12.75" hidden="1" customHeight="1" x14ac:dyDescent="0.2"/>
    <row r="64490" ht="12.75" hidden="1" customHeight="1" x14ac:dyDescent="0.2"/>
    <row r="64491" ht="12.75" hidden="1" customHeight="1" x14ac:dyDescent="0.2"/>
    <row r="64492" ht="12.75" hidden="1" customHeight="1" x14ac:dyDescent="0.2"/>
    <row r="64493" ht="12.75" hidden="1" customHeight="1" x14ac:dyDescent="0.2"/>
    <row r="64494" ht="12.75" hidden="1" customHeight="1" x14ac:dyDescent="0.2"/>
    <row r="64495" ht="12.75" hidden="1" customHeight="1" x14ac:dyDescent="0.2"/>
    <row r="64496" ht="12.75" hidden="1" customHeight="1" x14ac:dyDescent="0.2"/>
    <row r="64497" ht="12.75" hidden="1" customHeight="1" x14ac:dyDescent="0.2"/>
    <row r="64498" ht="12.75" hidden="1" customHeight="1" x14ac:dyDescent="0.2"/>
    <row r="64499" ht="12.75" hidden="1" customHeight="1" x14ac:dyDescent="0.2"/>
    <row r="64500" ht="12.75" hidden="1" customHeight="1" x14ac:dyDescent="0.2"/>
    <row r="64501" ht="12.75" hidden="1" customHeight="1" x14ac:dyDescent="0.2"/>
    <row r="64502" ht="12.75" hidden="1" customHeight="1" x14ac:dyDescent="0.2"/>
    <row r="64503" ht="12.75" hidden="1" customHeight="1" x14ac:dyDescent="0.2"/>
    <row r="64504" ht="12.75" hidden="1" customHeight="1" x14ac:dyDescent="0.2"/>
    <row r="64505" ht="12.75" hidden="1" customHeight="1" x14ac:dyDescent="0.2"/>
    <row r="64506" ht="12.75" hidden="1" customHeight="1" x14ac:dyDescent="0.2"/>
    <row r="64507" ht="12.75" hidden="1" customHeight="1" x14ac:dyDescent="0.2"/>
    <row r="64508" ht="12.75" hidden="1" customHeight="1" x14ac:dyDescent="0.2"/>
    <row r="64509" ht="12.75" hidden="1" customHeight="1" x14ac:dyDescent="0.2"/>
    <row r="64510" ht="12.75" hidden="1" customHeight="1" x14ac:dyDescent="0.2"/>
    <row r="64511" ht="12.75" hidden="1" customHeight="1" x14ac:dyDescent="0.2"/>
    <row r="64512" ht="12.75" hidden="1" customHeight="1" x14ac:dyDescent="0.2"/>
    <row r="64513" ht="12.75" hidden="1" customHeight="1" x14ac:dyDescent="0.2"/>
    <row r="64514" ht="12.75" hidden="1" customHeight="1" x14ac:dyDescent="0.2"/>
    <row r="64515" ht="12.75" hidden="1" customHeight="1" x14ac:dyDescent="0.2"/>
    <row r="64516" ht="12.75" hidden="1" customHeight="1" x14ac:dyDescent="0.2"/>
    <row r="64517" ht="12.75" hidden="1" customHeight="1" x14ac:dyDescent="0.2"/>
    <row r="64518" ht="12.75" hidden="1" customHeight="1" x14ac:dyDescent="0.2"/>
    <row r="64519" ht="12.75" hidden="1" customHeight="1" x14ac:dyDescent="0.2"/>
    <row r="64520" ht="12.75" hidden="1" customHeight="1" x14ac:dyDescent="0.2"/>
    <row r="64521" ht="12.75" hidden="1" customHeight="1" x14ac:dyDescent="0.2"/>
    <row r="64522" ht="12.75" hidden="1" customHeight="1" x14ac:dyDescent="0.2"/>
    <row r="64523" ht="12.75" hidden="1" customHeight="1" x14ac:dyDescent="0.2"/>
    <row r="64524" ht="12.75" hidden="1" customHeight="1" x14ac:dyDescent="0.2"/>
    <row r="64525" ht="12.75" hidden="1" customHeight="1" x14ac:dyDescent="0.2"/>
    <row r="64526" ht="12.75" hidden="1" customHeight="1" x14ac:dyDescent="0.2"/>
    <row r="64527" ht="12.75" hidden="1" customHeight="1" x14ac:dyDescent="0.2"/>
    <row r="64528" ht="12.75" hidden="1" customHeight="1" x14ac:dyDescent="0.2"/>
    <row r="64529" ht="12.75" hidden="1" customHeight="1" x14ac:dyDescent="0.2"/>
    <row r="64530" ht="12.75" hidden="1" customHeight="1" x14ac:dyDescent="0.2"/>
    <row r="64531" ht="12.75" hidden="1" customHeight="1" x14ac:dyDescent="0.2"/>
    <row r="64532" ht="12.75" hidden="1" customHeight="1" x14ac:dyDescent="0.2"/>
    <row r="64533" ht="12.75" hidden="1" customHeight="1" x14ac:dyDescent="0.2"/>
    <row r="64534" ht="12.75" hidden="1" customHeight="1" x14ac:dyDescent="0.2"/>
    <row r="64535" ht="12.75" hidden="1" customHeight="1" x14ac:dyDescent="0.2"/>
    <row r="64536" ht="12.75" hidden="1" customHeight="1" x14ac:dyDescent="0.2"/>
    <row r="64537" ht="12.75" hidden="1" customHeight="1" x14ac:dyDescent="0.2"/>
    <row r="64538" ht="12.75" hidden="1" customHeight="1" x14ac:dyDescent="0.2"/>
    <row r="64539" ht="12.75" hidden="1" customHeight="1" x14ac:dyDescent="0.2"/>
    <row r="64540" ht="12.75" hidden="1" customHeight="1" x14ac:dyDescent="0.2"/>
    <row r="64541" ht="12.75" hidden="1" customHeight="1" x14ac:dyDescent="0.2"/>
    <row r="64542" ht="12.75" hidden="1" customHeight="1" x14ac:dyDescent="0.2"/>
    <row r="64543" ht="12.75" hidden="1" customHeight="1" x14ac:dyDescent="0.2"/>
    <row r="64544" ht="12.75" hidden="1" customHeight="1" x14ac:dyDescent="0.2"/>
    <row r="64545" ht="12.75" hidden="1" customHeight="1" x14ac:dyDescent="0.2"/>
    <row r="64546" ht="12.75" hidden="1" customHeight="1" x14ac:dyDescent="0.2"/>
    <row r="64547" ht="12.75" hidden="1" customHeight="1" x14ac:dyDescent="0.2"/>
    <row r="64548" ht="12.75" hidden="1" customHeight="1" x14ac:dyDescent="0.2"/>
    <row r="64549" ht="12.75" hidden="1" customHeight="1" x14ac:dyDescent="0.2"/>
    <row r="64550" ht="12.75" hidden="1" customHeight="1" x14ac:dyDescent="0.2"/>
    <row r="64551" ht="12.75" hidden="1" customHeight="1" x14ac:dyDescent="0.2"/>
    <row r="64552" ht="12.75" hidden="1" customHeight="1" x14ac:dyDescent="0.2"/>
    <row r="64553" ht="12.75" hidden="1" customHeight="1" x14ac:dyDescent="0.2"/>
    <row r="64554" ht="12.75" hidden="1" customHeight="1" x14ac:dyDescent="0.2"/>
    <row r="64555" ht="12.75" hidden="1" customHeight="1" x14ac:dyDescent="0.2"/>
    <row r="64556" ht="12.75" hidden="1" customHeight="1" x14ac:dyDescent="0.2"/>
    <row r="64557" ht="12.75" hidden="1" customHeight="1" x14ac:dyDescent="0.2"/>
    <row r="64558" ht="12.75" hidden="1" customHeight="1" x14ac:dyDescent="0.2"/>
    <row r="64559" ht="12.75" hidden="1" customHeight="1" x14ac:dyDescent="0.2"/>
    <row r="64560" ht="12.75" hidden="1" customHeight="1" x14ac:dyDescent="0.2"/>
    <row r="64561" ht="12.75" hidden="1" customHeight="1" x14ac:dyDescent="0.2"/>
    <row r="64562" ht="12.75" hidden="1" customHeight="1" x14ac:dyDescent="0.2"/>
    <row r="64563" ht="12.75" hidden="1" customHeight="1" x14ac:dyDescent="0.2"/>
    <row r="64564" ht="12.75" hidden="1" customHeight="1" x14ac:dyDescent="0.2"/>
    <row r="64565" ht="12.75" hidden="1" customHeight="1" x14ac:dyDescent="0.2"/>
    <row r="64566" ht="12.75" hidden="1" customHeight="1" x14ac:dyDescent="0.2"/>
    <row r="64567" ht="12.75" hidden="1" customHeight="1" x14ac:dyDescent="0.2"/>
    <row r="64568" ht="12.75" hidden="1" customHeight="1" x14ac:dyDescent="0.2"/>
    <row r="64569" ht="12.75" hidden="1" customHeight="1" x14ac:dyDescent="0.2"/>
    <row r="64570" ht="12.75" hidden="1" customHeight="1" x14ac:dyDescent="0.2"/>
    <row r="64571" ht="12.75" hidden="1" customHeight="1" x14ac:dyDescent="0.2"/>
    <row r="64572" ht="12.75" hidden="1" customHeight="1" x14ac:dyDescent="0.2"/>
    <row r="64573" ht="12.75" hidden="1" customHeight="1" x14ac:dyDescent="0.2"/>
    <row r="64574" ht="12.75" hidden="1" customHeight="1" x14ac:dyDescent="0.2"/>
    <row r="64575" ht="12.75" hidden="1" customHeight="1" x14ac:dyDescent="0.2"/>
    <row r="64576" ht="12.75" hidden="1" customHeight="1" x14ac:dyDescent="0.2"/>
    <row r="64577" ht="12.75" hidden="1" customHeight="1" x14ac:dyDescent="0.2"/>
    <row r="64578" ht="12.75" hidden="1" customHeight="1" x14ac:dyDescent="0.2"/>
    <row r="64579" ht="12.75" hidden="1" customHeight="1" x14ac:dyDescent="0.2"/>
    <row r="64580" ht="12.75" hidden="1" customHeight="1" x14ac:dyDescent="0.2"/>
    <row r="64581" ht="12.75" hidden="1" customHeight="1" x14ac:dyDescent="0.2"/>
    <row r="64582" ht="12.75" hidden="1" customHeight="1" x14ac:dyDescent="0.2"/>
    <row r="64583" ht="12.75" hidden="1" customHeight="1" x14ac:dyDescent="0.2"/>
    <row r="64584" ht="12.75" hidden="1" customHeight="1" x14ac:dyDescent="0.2"/>
    <row r="64585" ht="12.75" hidden="1" customHeight="1" x14ac:dyDescent="0.2"/>
    <row r="64586" ht="12.75" hidden="1" customHeight="1" x14ac:dyDescent="0.2"/>
    <row r="64587" ht="12.75" hidden="1" customHeight="1" x14ac:dyDescent="0.2"/>
    <row r="64588" ht="12.75" hidden="1" customHeight="1" x14ac:dyDescent="0.2"/>
    <row r="64589" ht="12.75" hidden="1" customHeight="1" x14ac:dyDescent="0.2"/>
    <row r="64590" ht="12.75" hidden="1" customHeight="1" x14ac:dyDescent="0.2"/>
    <row r="64591" ht="12.75" hidden="1" customHeight="1" x14ac:dyDescent="0.2"/>
    <row r="64592" ht="12.75" hidden="1" customHeight="1" x14ac:dyDescent="0.2"/>
    <row r="64593" ht="12.75" hidden="1" customHeight="1" x14ac:dyDescent="0.2"/>
    <row r="64594" ht="12.75" hidden="1" customHeight="1" x14ac:dyDescent="0.2"/>
    <row r="64595" ht="12.75" hidden="1" customHeight="1" x14ac:dyDescent="0.2"/>
    <row r="64596" ht="12.75" hidden="1" customHeight="1" x14ac:dyDescent="0.2"/>
    <row r="64597" ht="12.75" hidden="1" customHeight="1" x14ac:dyDescent="0.2"/>
    <row r="64598" ht="12.75" hidden="1" customHeight="1" x14ac:dyDescent="0.2"/>
    <row r="64599" ht="12.75" hidden="1" customHeight="1" x14ac:dyDescent="0.2"/>
    <row r="64600" ht="12.75" hidden="1" customHeight="1" x14ac:dyDescent="0.2"/>
    <row r="64601" ht="12.75" hidden="1" customHeight="1" x14ac:dyDescent="0.2"/>
    <row r="64602" ht="12.75" hidden="1" customHeight="1" x14ac:dyDescent="0.2"/>
    <row r="64603" ht="12.75" hidden="1" customHeight="1" x14ac:dyDescent="0.2"/>
    <row r="64604" ht="12.75" hidden="1" customHeight="1" x14ac:dyDescent="0.2"/>
    <row r="64605" ht="12.75" hidden="1" customHeight="1" x14ac:dyDescent="0.2"/>
    <row r="64606" ht="12.75" hidden="1" customHeight="1" x14ac:dyDescent="0.2"/>
    <row r="64607" ht="12.75" hidden="1" customHeight="1" x14ac:dyDescent="0.2"/>
    <row r="64608" ht="12.75" hidden="1" customHeight="1" x14ac:dyDescent="0.2"/>
    <row r="64609" ht="12.75" hidden="1" customHeight="1" x14ac:dyDescent="0.2"/>
    <row r="64610" ht="12.75" hidden="1" customHeight="1" x14ac:dyDescent="0.2"/>
    <row r="64611" ht="12.75" hidden="1" customHeight="1" x14ac:dyDescent="0.2"/>
    <row r="64612" ht="12.75" hidden="1" customHeight="1" x14ac:dyDescent="0.2"/>
    <row r="64613" ht="12.75" hidden="1" customHeight="1" x14ac:dyDescent="0.2"/>
    <row r="64614" ht="12.75" hidden="1" customHeight="1" x14ac:dyDescent="0.2"/>
    <row r="64615" ht="12.75" hidden="1" customHeight="1" x14ac:dyDescent="0.2"/>
    <row r="64616" ht="12.75" hidden="1" customHeight="1" x14ac:dyDescent="0.2"/>
    <row r="64617" ht="12.75" hidden="1" customHeight="1" x14ac:dyDescent="0.2"/>
    <row r="64618" ht="12.75" hidden="1" customHeight="1" x14ac:dyDescent="0.2"/>
    <row r="64619" ht="12.75" hidden="1" customHeight="1" x14ac:dyDescent="0.2"/>
    <row r="64620" ht="12.75" hidden="1" customHeight="1" x14ac:dyDescent="0.2"/>
    <row r="64621" ht="12.75" hidden="1" customHeight="1" x14ac:dyDescent="0.2"/>
    <row r="64622" ht="12.75" hidden="1" customHeight="1" x14ac:dyDescent="0.2"/>
    <row r="64623" ht="12.75" hidden="1" customHeight="1" x14ac:dyDescent="0.2"/>
    <row r="64624" ht="12.75" hidden="1" customHeight="1" x14ac:dyDescent="0.2"/>
    <row r="64625" ht="12.75" hidden="1" customHeight="1" x14ac:dyDescent="0.2"/>
    <row r="64626" ht="12.75" hidden="1" customHeight="1" x14ac:dyDescent="0.2"/>
    <row r="64627" ht="12.75" hidden="1" customHeight="1" x14ac:dyDescent="0.2"/>
    <row r="64628" ht="12.75" hidden="1" customHeight="1" x14ac:dyDescent="0.2"/>
    <row r="64629" ht="12.75" hidden="1" customHeight="1" x14ac:dyDescent="0.2"/>
    <row r="64630" ht="12.75" hidden="1" customHeight="1" x14ac:dyDescent="0.2"/>
    <row r="64631" ht="12.75" hidden="1" customHeight="1" x14ac:dyDescent="0.2"/>
    <row r="64632" ht="12.75" hidden="1" customHeight="1" x14ac:dyDescent="0.2"/>
    <row r="64633" ht="12.75" hidden="1" customHeight="1" x14ac:dyDescent="0.2"/>
    <row r="64634" ht="12.75" hidden="1" customHeight="1" x14ac:dyDescent="0.2"/>
    <row r="64635" ht="12.75" hidden="1" customHeight="1" x14ac:dyDescent="0.2"/>
    <row r="64636" ht="12.75" hidden="1" customHeight="1" x14ac:dyDescent="0.2"/>
    <row r="64637" ht="12.75" hidden="1" customHeight="1" x14ac:dyDescent="0.2"/>
    <row r="64638" ht="12.75" hidden="1" customHeight="1" x14ac:dyDescent="0.2"/>
    <row r="64639" ht="12.75" hidden="1" customHeight="1" x14ac:dyDescent="0.2"/>
    <row r="64640" ht="12.75" hidden="1" customHeight="1" x14ac:dyDescent="0.2"/>
    <row r="64641" ht="12.75" hidden="1" customHeight="1" x14ac:dyDescent="0.2"/>
    <row r="64642" ht="12.75" hidden="1" customHeight="1" x14ac:dyDescent="0.2"/>
    <row r="64643" ht="12.75" hidden="1" customHeight="1" x14ac:dyDescent="0.2"/>
    <row r="64644" ht="12.75" hidden="1" customHeight="1" x14ac:dyDescent="0.2"/>
    <row r="64645" ht="12.75" hidden="1" customHeight="1" x14ac:dyDescent="0.2"/>
    <row r="64646" ht="12.75" hidden="1" customHeight="1" x14ac:dyDescent="0.2"/>
    <row r="64647" ht="12.75" hidden="1" customHeight="1" x14ac:dyDescent="0.2"/>
    <row r="64648" ht="12.75" hidden="1" customHeight="1" x14ac:dyDescent="0.2"/>
    <row r="64649" ht="12.75" hidden="1" customHeight="1" x14ac:dyDescent="0.2"/>
    <row r="64650" ht="12.75" hidden="1" customHeight="1" x14ac:dyDescent="0.2"/>
    <row r="64651" ht="12.75" hidden="1" customHeight="1" x14ac:dyDescent="0.2"/>
    <row r="64652" ht="12.75" hidden="1" customHeight="1" x14ac:dyDescent="0.2"/>
    <row r="64653" ht="12.75" hidden="1" customHeight="1" x14ac:dyDescent="0.2"/>
    <row r="64654" ht="12.75" hidden="1" customHeight="1" x14ac:dyDescent="0.2"/>
    <row r="64655" ht="12.75" hidden="1" customHeight="1" x14ac:dyDescent="0.2"/>
    <row r="64656" ht="12.75" hidden="1" customHeight="1" x14ac:dyDescent="0.2"/>
    <row r="64657" ht="12.75" hidden="1" customHeight="1" x14ac:dyDescent="0.2"/>
    <row r="64658" ht="12.75" hidden="1" customHeight="1" x14ac:dyDescent="0.2"/>
    <row r="64659" ht="12.75" hidden="1" customHeight="1" x14ac:dyDescent="0.2"/>
    <row r="64660" ht="12.75" hidden="1" customHeight="1" x14ac:dyDescent="0.2"/>
    <row r="64661" ht="12.75" hidden="1" customHeight="1" x14ac:dyDescent="0.2"/>
    <row r="64662" ht="12.75" hidden="1" customHeight="1" x14ac:dyDescent="0.2"/>
    <row r="64663" ht="12.75" hidden="1" customHeight="1" x14ac:dyDescent="0.2"/>
    <row r="64664" ht="12.75" hidden="1" customHeight="1" x14ac:dyDescent="0.2"/>
    <row r="64665" ht="12.75" hidden="1" customHeight="1" x14ac:dyDescent="0.2"/>
    <row r="64666" ht="12.75" hidden="1" customHeight="1" x14ac:dyDescent="0.2"/>
    <row r="64667" ht="12.75" hidden="1" customHeight="1" x14ac:dyDescent="0.2"/>
    <row r="64668" ht="12.75" hidden="1" customHeight="1" x14ac:dyDescent="0.2"/>
    <row r="64669" ht="12.75" hidden="1" customHeight="1" x14ac:dyDescent="0.2"/>
    <row r="64670" ht="12.75" hidden="1" customHeight="1" x14ac:dyDescent="0.2"/>
    <row r="64671" ht="12.75" hidden="1" customHeight="1" x14ac:dyDescent="0.2"/>
    <row r="64672" ht="12.75" hidden="1" customHeight="1" x14ac:dyDescent="0.2"/>
    <row r="64673" ht="12.75" hidden="1" customHeight="1" x14ac:dyDescent="0.2"/>
    <row r="64674" ht="12.75" hidden="1" customHeight="1" x14ac:dyDescent="0.2"/>
    <row r="64675" ht="12.75" hidden="1" customHeight="1" x14ac:dyDescent="0.2"/>
    <row r="64676" ht="12.75" hidden="1" customHeight="1" x14ac:dyDescent="0.2"/>
    <row r="64677" ht="12.75" hidden="1" customHeight="1" x14ac:dyDescent="0.2"/>
    <row r="64678" ht="12.75" hidden="1" customHeight="1" x14ac:dyDescent="0.2"/>
    <row r="64679" ht="12.75" hidden="1" customHeight="1" x14ac:dyDescent="0.2"/>
    <row r="64680" ht="12.75" hidden="1" customHeight="1" x14ac:dyDescent="0.2"/>
    <row r="64681" ht="12.75" hidden="1" customHeight="1" x14ac:dyDescent="0.2"/>
    <row r="64682" ht="12.75" hidden="1" customHeight="1" x14ac:dyDescent="0.2"/>
    <row r="64683" ht="12.75" hidden="1" customHeight="1" x14ac:dyDescent="0.2"/>
    <row r="64684" ht="12.75" hidden="1" customHeight="1" x14ac:dyDescent="0.2"/>
    <row r="64685" ht="12.75" hidden="1" customHeight="1" x14ac:dyDescent="0.2"/>
    <row r="64686" ht="12.75" hidden="1" customHeight="1" x14ac:dyDescent="0.2"/>
    <row r="64687" ht="12.75" hidden="1" customHeight="1" x14ac:dyDescent="0.2"/>
    <row r="64688" ht="12.75" hidden="1" customHeight="1" x14ac:dyDescent="0.2"/>
    <row r="64689" ht="12.75" hidden="1" customHeight="1" x14ac:dyDescent="0.2"/>
    <row r="64690" ht="12.75" hidden="1" customHeight="1" x14ac:dyDescent="0.2"/>
    <row r="64691" ht="12.75" hidden="1" customHeight="1" x14ac:dyDescent="0.2"/>
    <row r="64692" ht="12.75" hidden="1" customHeight="1" x14ac:dyDescent="0.2"/>
    <row r="64693" ht="12.75" hidden="1" customHeight="1" x14ac:dyDescent="0.2"/>
    <row r="64694" ht="12.75" hidden="1" customHeight="1" x14ac:dyDescent="0.2"/>
    <row r="64695" ht="12.75" hidden="1" customHeight="1" x14ac:dyDescent="0.2"/>
    <row r="64696" ht="12.75" hidden="1" customHeight="1" x14ac:dyDescent="0.2"/>
    <row r="64697" ht="12.75" hidden="1" customHeight="1" x14ac:dyDescent="0.2"/>
    <row r="64698" ht="12.75" hidden="1" customHeight="1" x14ac:dyDescent="0.2"/>
    <row r="64699" ht="12.75" hidden="1" customHeight="1" x14ac:dyDescent="0.2"/>
    <row r="64700" ht="12.75" hidden="1" customHeight="1" x14ac:dyDescent="0.2"/>
    <row r="64701" ht="12.75" hidden="1" customHeight="1" x14ac:dyDescent="0.2"/>
    <row r="64702" ht="12.75" hidden="1" customHeight="1" x14ac:dyDescent="0.2"/>
    <row r="64703" ht="12.75" hidden="1" customHeight="1" x14ac:dyDescent="0.2"/>
    <row r="64704" ht="12.75" hidden="1" customHeight="1" x14ac:dyDescent="0.2"/>
    <row r="64705" ht="12.75" hidden="1" customHeight="1" x14ac:dyDescent="0.2"/>
    <row r="64706" ht="12.75" hidden="1" customHeight="1" x14ac:dyDescent="0.2"/>
    <row r="64707" ht="12.75" hidden="1" customHeight="1" x14ac:dyDescent="0.2"/>
    <row r="64708" ht="12.75" hidden="1" customHeight="1" x14ac:dyDescent="0.2"/>
    <row r="64709" ht="12.75" hidden="1" customHeight="1" x14ac:dyDescent="0.2"/>
    <row r="64710" ht="12.75" hidden="1" customHeight="1" x14ac:dyDescent="0.2"/>
    <row r="64711" ht="12.75" hidden="1" customHeight="1" x14ac:dyDescent="0.2"/>
    <row r="64712" ht="12.75" hidden="1" customHeight="1" x14ac:dyDescent="0.2"/>
    <row r="64713" ht="12.75" hidden="1" customHeight="1" x14ac:dyDescent="0.2"/>
    <row r="64714" ht="12.75" hidden="1" customHeight="1" x14ac:dyDescent="0.2"/>
    <row r="64715" ht="12.75" hidden="1" customHeight="1" x14ac:dyDescent="0.2"/>
    <row r="64716" ht="12.75" hidden="1" customHeight="1" x14ac:dyDescent="0.2"/>
    <row r="64717" ht="12.75" hidden="1" customHeight="1" x14ac:dyDescent="0.2"/>
    <row r="64718" ht="12.75" hidden="1" customHeight="1" x14ac:dyDescent="0.2"/>
    <row r="64719" ht="12.75" hidden="1" customHeight="1" x14ac:dyDescent="0.2"/>
    <row r="64720" ht="12.75" hidden="1" customHeight="1" x14ac:dyDescent="0.2"/>
    <row r="64721" ht="12.75" hidden="1" customHeight="1" x14ac:dyDescent="0.2"/>
    <row r="64722" ht="12.75" hidden="1" customHeight="1" x14ac:dyDescent="0.2"/>
    <row r="64723" ht="12.75" hidden="1" customHeight="1" x14ac:dyDescent="0.2"/>
    <row r="64724" ht="12.75" hidden="1" customHeight="1" x14ac:dyDescent="0.2"/>
    <row r="64725" ht="12.75" hidden="1" customHeight="1" x14ac:dyDescent="0.2"/>
    <row r="64726" ht="12.75" hidden="1" customHeight="1" x14ac:dyDescent="0.2"/>
    <row r="64727" ht="12.75" hidden="1" customHeight="1" x14ac:dyDescent="0.2"/>
    <row r="64728" ht="12.75" hidden="1" customHeight="1" x14ac:dyDescent="0.2"/>
    <row r="64729" ht="12.75" hidden="1" customHeight="1" x14ac:dyDescent="0.2"/>
    <row r="64730" ht="12.75" hidden="1" customHeight="1" x14ac:dyDescent="0.2"/>
    <row r="64731" ht="12.75" hidden="1" customHeight="1" x14ac:dyDescent="0.2"/>
    <row r="64732" ht="12.75" hidden="1" customHeight="1" x14ac:dyDescent="0.2"/>
    <row r="64733" ht="12.75" hidden="1" customHeight="1" x14ac:dyDescent="0.2"/>
    <row r="64734" ht="12.75" hidden="1" customHeight="1" x14ac:dyDescent="0.2"/>
    <row r="64735" ht="12.75" hidden="1" customHeight="1" x14ac:dyDescent="0.2"/>
    <row r="64736" ht="12.75" hidden="1" customHeight="1" x14ac:dyDescent="0.2"/>
    <row r="64737" ht="12.75" hidden="1" customHeight="1" x14ac:dyDescent="0.2"/>
    <row r="64738" ht="12.75" hidden="1" customHeight="1" x14ac:dyDescent="0.2"/>
    <row r="64739" ht="12.75" hidden="1" customHeight="1" x14ac:dyDescent="0.2"/>
    <row r="64740" ht="12.75" hidden="1" customHeight="1" x14ac:dyDescent="0.2"/>
    <row r="64741" ht="12.75" hidden="1" customHeight="1" x14ac:dyDescent="0.2"/>
    <row r="64742" ht="12.75" hidden="1" customHeight="1" x14ac:dyDescent="0.2"/>
    <row r="64743" ht="12.75" hidden="1" customHeight="1" x14ac:dyDescent="0.2"/>
    <row r="64744" ht="12.75" hidden="1" customHeight="1" x14ac:dyDescent="0.2"/>
    <row r="64745" ht="12.75" hidden="1" customHeight="1" x14ac:dyDescent="0.2"/>
    <row r="64746" ht="12.75" hidden="1" customHeight="1" x14ac:dyDescent="0.2"/>
    <row r="64747" ht="12.75" hidden="1" customHeight="1" x14ac:dyDescent="0.2"/>
    <row r="64748" ht="12.75" hidden="1" customHeight="1" x14ac:dyDescent="0.2"/>
    <row r="64749" ht="12.75" hidden="1" customHeight="1" x14ac:dyDescent="0.2"/>
    <row r="64750" ht="12.75" hidden="1" customHeight="1" x14ac:dyDescent="0.2"/>
    <row r="64751" ht="12.75" hidden="1" customHeight="1" x14ac:dyDescent="0.2"/>
    <row r="64752" ht="12.75" hidden="1" customHeight="1" x14ac:dyDescent="0.2"/>
    <row r="64753" ht="12.75" hidden="1" customHeight="1" x14ac:dyDescent="0.2"/>
    <row r="64754" ht="12.75" hidden="1" customHeight="1" x14ac:dyDescent="0.2"/>
    <row r="64755" ht="12.75" hidden="1" customHeight="1" x14ac:dyDescent="0.2"/>
    <row r="64756" ht="12.75" hidden="1" customHeight="1" x14ac:dyDescent="0.2"/>
    <row r="64757" ht="12.75" hidden="1" customHeight="1" x14ac:dyDescent="0.2"/>
    <row r="64758" ht="12.75" hidden="1" customHeight="1" x14ac:dyDescent="0.2"/>
    <row r="64759" ht="12.75" hidden="1" customHeight="1" x14ac:dyDescent="0.2"/>
    <row r="64760" ht="12.75" hidden="1" customHeight="1" x14ac:dyDescent="0.2"/>
    <row r="64761" ht="12.75" hidden="1" customHeight="1" x14ac:dyDescent="0.2"/>
    <row r="64762" ht="12.75" hidden="1" customHeight="1" x14ac:dyDescent="0.2"/>
    <row r="64763" ht="12.75" hidden="1" customHeight="1" x14ac:dyDescent="0.2"/>
    <row r="64764" ht="12.75" hidden="1" customHeight="1" x14ac:dyDescent="0.2"/>
    <row r="64765" ht="12.75" hidden="1" customHeight="1" x14ac:dyDescent="0.2"/>
    <row r="64766" ht="12.75" hidden="1" customHeight="1" x14ac:dyDescent="0.2"/>
    <row r="64767" ht="12.75" hidden="1" customHeight="1" x14ac:dyDescent="0.2"/>
    <row r="64768" ht="12.75" hidden="1" customHeight="1" x14ac:dyDescent="0.2"/>
    <row r="64769" ht="12.75" hidden="1" customHeight="1" x14ac:dyDescent="0.2"/>
    <row r="64770" ht="12.75" hidden="1" customHeight="1" x14ac:dyDescent="0.2"/>
    <row r="64771" ht="12.75" hidden="1" customHeight="1" x14ac:dyDescent="0.2"/>
    <row r="64772" ht="12.75" hidden="1" customHeight="1" x14ac:dyDescent="0.2"/>
    <row r="64773" ht="12.75" hidden="1" customHeight="1" x14ac:dyDescent="0.2"/>
    <row r="64774" ht="12.75" hidden="1" customHeight="1" x14ac:dyDescent="0.2"/>
    <row r="64775" ht="12.75" hidden="1" customHeight="1" x14ac:dyDescent="0.2"/>
    <row r="64776" ht="12.75" hidden="1" customHeight="1" x14ac:dyDescent="0.2"/>
    <row r="64777" ht="12.75" hidden="1" customHeight="1" x14ac:dyDescent="0.2"/>
    <row r="64778" ht="12.75" hidden="1" customHeight="1" x14ac:dyDescent="0.2"/>
    <row r="64779" ht="12.75" hidden="1" customHeight="1" x14ac:dyDescent="0.2"/>
    <row r="64780" ht="12.75" hidden="1" customHeight="1" x14ac:dyDescent="0.2"/>
    <row r="64781" ht="12.75" hidden="1" customHeight="1" x14ac:dyDescent="0.2"/>
    <row r="64782" ht="12.75" hidden="1" customHeight="1" x14ac:dyDescent="0.2"/>
    <row r="64783" ht="12.75" hidden="1" customHeight="1" x14ac:dyDescent="0.2"/>
    <row r="64784" ht="12.75" hidden="1" customHeight="1" x14ac:dyDescent="0.2"/>
    <row r="64785" ht="12.75" hidden="1" customHeight="1" x14ac:dyDescent="0.2"/>
    <row r="64786" ht="12.75" hidden="1" customHeight="1" x14ac:dyDescent="0.2"/>
    <row r="64787" ht="12.75" hidden="1" customHeight="1" x14ac:dyDescent="0.2"/>
    <row r="64788" ht="12.75" hidden="1" customHeight="1" x14ac:dyDescent="0.2"/>
    <row r="64789" ht="12.75" hidden="1" customHeight="1" x14ac:dyDescent="0.2"/>
    <row r="64790" ht="12.75" hidden="1" customHeight="1" x14ac:dyDescent="0.2"/>
    <row r="64791" ht="12.75" hidden="1" customHeight="1" x14ac:dyDescent="0.2"/>
    <row r="64792" ht="12.75" hidden="1" customHeight="1" x14ac:dyDescent="0.2"/>
    <row r="64793" ht="12.75" hidden="1" customHeight="1" x14ac:dyDescent="0.2"/>
    <row r="64794" ht="12.75" hidden="1" customHeight="1" x14ac:dyDescent="0.2"/>
    <row r="64795" ht="12.75" hidden="1" customHeight="1" x14ac:dyDescent="0.2"/>
    <row r="64796" ht="12.75" hidden="1" customHeight="1" x14ac:dyDescent="0.2"/>
    <row r="64797" ht="12.75" hidden="1" customHeight="1" x14ac:dyDescent="0.2"/>
    <row r="64798" ht="12.75" hidden="1" customHeight="1" x14ac:dyDescent="0.2"/>
    <row r="64799" ht="12.75" hidden="1" customHeight="1" x14ac:dyDescent="0.2"/>
    <row r="64800" ht="12.75" hidden="1" customHeight="1" x14ac:dyDescent="0.2"/>
    <row r="64801" ht="12.75" hidden="1" customHeight="1" x14ac:dyDescent="0.2"/>
    <row r="64802" ht="12.75" hidden="1" customHeight="1" x14ac:dyDescent="0.2"/>
    <row r="64803" ht="12.75" hidden="1" customHeight="1" x14ac:dyDescent="0.2"/>
    <row r="64804" ht="12.75" hidden="1" customHeight="1" x14ac:dyDescent="0.2"/>
    <row r="64805" ht="12.75" hidden="1" customHeight="1" x14ac:dyDescent="0.2"/>
    <row r="64806" ht="12.75" hidden="1" customHeight="1" x14ac:dyDescent="0.2"/>
    <row r="64807" ht="12.75" hidden="1" customHeight="1" x14ac:dyDescent="0.2"/>
    <row r="64808" ht="12.75" hidden="1" customHeight="1" x14ac:dyDescent="0.2"/>
    <row r="64809" ht="12.75" hidden="1" customHeight="1" x14ac:dyDescent="0.2"/>
    <row r="64810" ht="12.75" hidden="1" customHeight="1" x14ac:dyDescent="0.2"/>
    <row r="64811" ht="12.75" hidden="1" customHeight="1" x14ac:dyDescent="0.2"/>
    <row r="64812" ht="12.75" hidden="1" customHeight="1" x14ac:dyDescent="0.2"/>
    <row r="64813" ht="12.75" hidden="1" customHeight="1" x14ac:dyDescent="0.2"/>
    <row r="64814" ht="12.75" hidden="1" customHeight="1" x14ac:dyDescent="0.2"/>
    <row r="64815" ht="12.75" hidden="1" customHeight="1" x14ac:dyDescent="0.2"/>
    <row r="64816" ht="12.75" hidden="1" customHeight="1" x14ac:dyDescent="0.2"/>
    <row r="64817" ht="12.75" hidden="1" customHeight="1" x14ac:dyDescent="0.2"/>
    <row r="64818" ht="12.75" hidden="1" customHeight="1" x14ac:dyDescent="0.2"/>
    <row r="64819" ht="12.75" hidden="1" customHeight="1" x14ac:dyDescent="0.2"/>
    <row r="64820" ht="12.75" hidden="1" customHeight="1" x14ac:dyDescent="0.2"/>
    <row r="64821" ht="12.75" hidden="1" customHeight="1" x14ac:dyDescent="0.2"/>
    <row r="64822" ht="12.75" hidden="1" customHeight="1" x14ac:dyDescent="0.2"/>
    <row r="64823" ht="12.75" hidden="1" customHeight="1" x14ac:dyDescent="0.2"/>
    <row r="64824" ht="12.75" hidden="1" customHeight="1" x14ac:dyDescent="0.2"/>
    <row r="64825" ht="12.75" hidden="1" customHeight="1" x14ac:dyDescent="0.2"/>
    <row r="64826" ht="12.75" hidden="1" customHeight="1" x14ac:dyDescent="0.2"/>
    <row r="64827" ht="12.75" hidden="1" customHeight="1" x14ac:dyDescent="0.2"/>
    <row r="64828" ht="12.75" hidden="1" customHeight="1" x14ac:dyDescent="0.2"/>
    <row r="64829" ht="12.75" hidden="1" customHeight="1" x14ac:dyDescent="0.2"/>
    <row r="64830" ht="12.75" hidden="1" customHeight="1" x14ac:dyDescent="0.2"/>
    <row r="64831" ht="12.75" hidden="1" customHeight="1" x14ac:dyDescent="0.2"/>
    <row r="64832" ht="12.75" hidden="1" customHeight="1" x14ac:dyDescent="0.2"/>
    <row r="64833" ht="12.75" hidden="1" customHeight="1" x14ac:dyDescent="0.2"/>
    <row r="64834" ht="12.75" hidden="1" customHeight="1" x14ac:dyDescent="0.2"/>
    <row r="64835" ht="12.75" hidden="1" customHeight="1" x14ac:dyDescent="0.2"/>
    <row r="64836" ht="12.75" hidden="1" customHeight="1" x14ac:dyDescent="0.2"/>
    <row r="64837" ht="12.75" hidden="1" customHeight="1" x14ac:dyDescent="0.2"/>
    <row r="64838" ht="12.75" hidden="1" customHeight="1" x14ac:dyDescent="0.2"/>
    <row r="64839" ht="12.75" hidden="1" customHeight="1" x14ac:dyDescent="0.2"/>
    <row r="64840" ht="12.75" hidden="1" customHeight="1" x14ac:dyDescent="0.2"/>
    <row r="64841" ht="12.75" hidden="1" customHeight="1" x14ac:dyDescent="0.2"/>
    <row r="64842" ht="12.75" hidden="1" customHeight="1" x14ac:dyDescent="0.2"/>
    <row r="64843" ht="12.75" hidden="1" customHeight="1" x14ac:dyDescent="0.2"/>
    <row r="64844" ht="12.75" hidden="1" customHeight="1" x14ac:dyDescent="0.2"/>
    <row r="64845" ht="12.75" hidden="1" customHeight="1" x14ac:dyDescent="0.2"/>
    <row r="64846" ht="12.75" hidden="1" customHeight="1" x14ac:dyDescent="0.2"/>
    <row r="64847" ht="12.75" hidden="1" customHeight="1" x14ac:dyDescent="0.2"/>
    <row r="64848" ht="12.75" hidden="1" customHeight="1" x14ac:dyDescent="0.2"/>
    <row r="64849" ht="12.75" hidden="1" customHeight="1" x14ac:dyDescent="0.2"/>
    <row r="64850" ht="12.75" hidden="1" customHeight="1" x14ac:dyDescent="0.2"/>
    <row r="64851" ht="12.75" hidden="1" customHeight="1" x14ac:dyDescent="0.2"/>
    <row r="64852" ht="12.75" hidden="1" customHeight="1" x14ac:dyDescent="0.2"/>
    <row r="64853" ht="12.75" hidden="1" customHeight="1" x14ac:dyDescent="0.2"/>
    <row r="64854" ht="12.75" hidden="1" customHeight="1" x14ac:dyDescent="0.2"/>
    <row r="64855" ht="12.75" hidden="1" customHeight="1" x14ac:dyDescent="0.2"/>
    <row r="64856" ht="12.75" hidden="1" customHeight="1" x14ac:dyDescent="0.2"/>
    <row r="64857" ht="12.75" hidden="1" customHeight="1" x14ac:dyDescent="0.2"/>
    <row r="64858" ht="12.75" hidden="1" customHeight="1" x14ac:dyDescent="0.2"/>
    <row r="64859" ht="12.75" hidden="1" customHeight="1" x14ac:dyDescent="0.2"/>
    <row r="64860" ht="12.75" hidden="1" customHeight="1" x14ac:dyDescent="0.2"/>
    <row r="64861" ht="12.75" hidden="1" customHeight="1" x14ac:dyDescent="0.2"/>
    <row r="64862" ht="12.75" hidden="1" customHeight="1" x14ac:dyDescent="0.2"/>
    <row r="64863" ht="12.75" hidden="1" customHeight="1" x14ac:dyDescent="0.2"/>
    <row r="64864" ht="12.75" hidden="1" customHeight="1" x14ac:dyDescent="0.2"/>
    <row r="64865" ht="12.75" hidden="1" customHeight="1" x14ac:dyDescent="0.2"/>
    <row r="64866" ht="12.75" hidden="1" customHeight="1" x14ac:dyDescent="0.2"/>
    <row r="64867" ht="12.75" hidden="1" customHeight="1" x14ac:dyDescent="0.2"/>
    <row r="64868" ht="12.75" hidden="1" customHeight="1" x14ac:dyDescent="0.2"/>
    <row r="64869" ht="12.75" hidden="1" customHeight="1" x14ac:dyDescent="0.2"/>
    <row r="64870" ht="12.75" hidden="1" customHeight="1" x14ac:dyDescent="0.2"/>
    <row r="64871" ht="12.75" hidden="1" customHeight="1" x14ac:dyDescent="0.2"/>
    <row r="64872" ht="12.75" hidden="1" customHeight="1" x14ac:dyDescent="0.2"/>
    <row r="64873" ht="12.75" hidden="1" customHeight="1" x14ac:dyDescent="0.2"/>
    <row r="64874" ht="12.75" hidden="1" customHeight="1" x14ac:dyDescent="0.2"/>
    <row r="64875" ht="12.75" hidden="1" customHeight="1" x14ac:dyDescent="0.2"/>
    <row r="64876" ht="12.75" hidden="1" customHeight="1" x14ac:dyDescent="0.2"/>
    <row r="64877" ht="12.75" hidden="1" customHeight="1" x14ac:dyDescent="0.2"/>
    <row r="64878" ht="12.75" hidden="1" customHeight="1" x14ac:dyDescent="0.2"/>
    <row r="64879" ht="12.75" hidden="1" customHeight="1" x14ac:dyDescent="0.2"/>
    <row r="64880" ht="12.75" hidden="1" customHeight="1" x14ac:dyDescent="0.2"/>
    <row r="64881" ht="12.75" hidden="1" customHeight="1" x14ac:dyDescent="0.2"/>
    <row r="64882" ht="12.75" hidden="1" customHeight="1" x14ac:dyDescent="0.2"/>
    <row r="64883" ht="12.75" hidden="1" customHeight="1" x14ac:dyDescent="0.2"/>
    <row r="64884" ht="12.75" hidden="1" customHeight="1" x14ac:dyDescent="0.2"/>
    <row r="64885" ht="12.75" hidden="1" customHeight="1" x14ac:dyDescent="0.2"/>
    <row r="64886" ht="12.75" hidden="1" customHeight="1" x14ac:dyDescent="0.2"/>
    <row r="64887" ht="12.75" hidden="1" customHeight="1" x14ac:dyDescent="0.2"/>
    <row r="64888" ht="12.75" hidden="1" customHeight="1" x14ac:dyDescent="0.2"/>
    <row r="64889" ht="12.75" hidden="1" customHeight="1" x14ac:dyDescent="0.2"/>
    <row r="64890" ht="12.75" hidden="1" customHeight="1" x14ac:dyDescent="0.2"/>
    <row r="64891" ht="12.75" hidden="1" customHeight="1" x14ac:dyDescent="0.2"/>
    <row r="64892" ht="12.75" hidden="1" customHeight="1" x14ac:dyDescent="0.2"/>
    <row r="64893" ht="12.75" hidden="1" customHeight="1" x14ac:dyDescent="0.2"/>
    <row r="64894" ht="12.75" hidden="1" customHeight="1" x14ac:dyDescent="0.2"/>
    <row r="64895" ht="12.75" hidden="1" customHeight="1" x14ac:dyDescent="0.2"/>
    <row r="64896" ht="12.75" hidden="1" customHeight="1" x14ac:dyDescent="0.2"/>
    <row r="64897" ht="12.75" hidden="1" customHeight="1" x14ac:dyDescent="0.2"/>
    <row r="64898" ht="12.75" hidden="1" customHeight="1" x14ac:dyDescent="0.2"/>
    <row r="64899" ht="12.75" hidden="1" customHeight="1" x14ac:dyDescent="0.2"/>
    <row r="64900" ht="12.75" hidden="1" customHeight="1" x14ac:dyDescent="0.2"/>
    <row r="64901" ht="12.75" hidden="1" customHeight="1" x14ac:dyDescent="0.2"/>
    <row r="64902" ht="12.75" hidden="1" customHeight="1" x14ac:dyDescent="0.2"/>
    <row r="64903" ht="12.75" hidden="1" customHeight="1" x14ac:dyDescent="0.2"/>
    <row r="64904" ht="12.75" hidden="1" customHeight="1" x14ac:dyDescent="0.2"/>
    <row r="64905" ht="12.75" hidden="1" customHeight="1" x14ac:dyDescent="0.2"/>
    <row r="64906" ht="12.75" hidden="1" customHeight="1" x14ac:dyDescent="0.2"/>
    <row r="64907" ht="12.75" hidden="1" customHeight="1" x14ac:dyDescent="0.2"/>
    <row r="64908" ht="12.75" hidden="1" customHeight="1" x14ac:dyDescent="0.2"/>
    <row r="64909" ht="12.75" hidden="1" customHeight="1" x14ac:dyDescent="0.2"/>
    <row r="64910" ht="12.75" hidden="1" customHeight="1" x14ac:dyDescent="0.2"/>
    <row r="64911" ht="12.75" hidden="1" customHeight="1" x14ac:dyDescent="0.2"/>
    <row r="64912" ht="12.75" hidden="1" customHeight="1" x14ac:dyDescent="0.2"/>
    <row r="64913" ht="12.75" hidden="1" customHeight="1" x14ac:dyDescent="0.2"/>
    <row r="64914" ht="12.75" hidden="1" customHeight="1" x14ac:dyDescent="0.2"/>
    <row r="64915" ht="12.75" hidden="1" customHeight="1" x14ac:dyDescent="0.2"/>
    <row r="64916" ht="12.75" hidden="1" customHeight="1" x14ac:dyDescent="0.2"/>
    <row r="64917" ht="12.75" hidden="1" customHeight="1" x14ac:dyDescent="0.2"/>
    <row r="64918" ht="12.75" hidden="1" customHeight="1" x14ac:dyDescent="0.2"/>
    <row r="64919" ht="12.75" hidden="1" customHeight="1" x14ac:dyDescent="0.2"/>
    <row r="64920" ht="12.75" hidden="1" customHeight="1" x14ac:dyDescent="0.2"/>
    <row r="64921" ht="12.75" hidden="1" customHeight="1" x14ac:dyDescent="0.2"/>
    <row r="64922" ht="12.75" hidden="1" customHeight="1" x14ac:dyDescent="0.2"/>
    <row r="64923" ht="12.75" hidden="1" customHeight="1" x14ac:dyDescent="0.2"/>
    <row r="64924" ht="12.75" hidden="1" customHeight="1" x14ac:dyDescent="0.2"/>
    <row r="64925" ht="12.75" hidden="1" customHeight="1" x14ac:dyDescent="0.2"/>
    <row r="64926" ht="12.75" hidden="1" customHeight="1" x14ac:dyDescent="0.2"/>
    <row r="64927" ht="12.75" hidden="1" customHeight="1" x14ac:dyDescent="0.2"/>
    <row r="64928" ht="12.75" hidden="1" customHeight="1" x14ac:dyDescent="0.2"/>
    <row r="64929" ht="12.75" hidden="1" customHeight="1" x14ac:dyDescent="0.2"/>
    <row r="64930" ht="12.75" hidden="1" customHeight="1" x14ac:dyDescent="0.2"/>
    <row r="64931" ht="12.75" hidden="1" customHeight="1" x14ac:dyDescent="0.2"/>
    <row r="64932" ht="12.75" hidden="1" customHeight="1" x14ac:dyDescent="0.2"/>
    <row r="64933" ht="12.75" hidden="1" customHeight="1" x14ac:dyDescent="0.2"/>
    <row r="64934" ht="12.75" hidden="1" customHeight="1" x14ac:dyDescent="0.2"/>
    <row r="64935" ht="12.75" hidden="1" customHeight="1" x14ac:dyDescent="0.2"/>
    <row r="64936" ht="12.75" hidden="1" customHeight="1" x14ac:dyDescent="0.2"/>
    <row r="64937" ht="12.75" hidden="1" customHeight="1" x14ac:dyDescent="0.2"/>
    <row r="64938" ht="12.75" hidden="1" customHeight="1" x14ac:dyDescent="0.2"/>
    <row r="64939" ht="12.75" hidden="1" customHeight="1" x14ac:dyDescent="0.2"/>
    <row r="64940" ht="12.75" hidden="1" customHeight="1" x14ac:dyDescent="0.2"/>
    <row r="64941" ht="12.75" hidden="1" customHeight="1" x14ac:dyDescent="0.2"/>
    <row r="64942" ht="12.75" hidden="1" customHeight="1" x14ac:dyDescent="0.2"/>
    <row r="64943" ht="12.75" hidden="1" customHeight="1" x14ac:dyDescent="0.2"/>
    <row r="64944" ht="12.75" hidden="1" customHeight="1" x14ac:dyDescent="0.2"/>
    <row r="64945" ht="12.75" hidden="1" customHeight="1" x14ac:dyDescent="0.2"/>
    <row r="64946" ht="12.75" hidden="1" customHeight="1" x14ac:dyDescent="0.2"/>
    <row r="64947" ht="12.75" hidden="1" customHeight="1" x14ac:dyDescent="0.2"/>
    <row r="64948" ht="12.75" hidden="1" customHeight="1" x14ac:dyDescent="0.2"/>
    <row r="64949" ht="12.75" hidden="1" customHeight="1" x14ac:dyDescent="0.2"/>
    <row r="64950" ht="12.75" hidden="1" customHeight="1" x14ac:dyDescent="0.2"/>
    <row r="64951" ht="12.75" hidden="1" customHeight="1" x14ac:dyDescent="0.2"/>
    <row r="64952" ht="12.75" hidden="1" customHeight="1" x14ac:dyDescent="0.2"/>
    <row r="64953" ht="12.75" hidden="1" customHeight="1" x14ac:dyDescent="0.2"/>
    <row r="64954" ht="12.75" hidden="1" customHeight="1" x14ac:dyDescent="0.2"/>
    <row r="64955" ht="12.75" hidden="1" customHeight="1" x14ac:dyDescent="0.2"/>
    <row r="64956" ht="12.75" hidden="1" customHeight="1" x14ac:dyDescent="0.2"/>
    <row r="64957" ht="12.75" hidden="1" customHeight="1" x14ac:dyDescent="0.2"/>
    <row r="64958" ht="12.75" hidden="1" customHeight="1" x14ac:dyDescent="0.2"/>
    <row r="64959" ht="12.75" hidden="1" customHeight="1" x14ac:dyDescent="0.2"/>
    <row r="64960" ht="12.75" hidden="1" customHeight="1" x14ac:dyDescent="0.2"/>
    <row r="64961" ht="12.75" hidden="1" customHeight="1" x14ac:dyDescent="0.2"/>
    <row r="64962" ht="12.75" hidden="1" customHeight="1" x14ac:dyDescent="0.2"/>
    <row r="64963" ht="12.75" hidden="1" customHeight="1" x14ac:dyDescent="0.2"/>
    <row r="64964" ht="12.75" hidden="1" customHeight="1" x14ac:dyDescent="0.2"/>
    <row r="64965" ht="12.75" hidden="1" customHeight="1" x14ac:dyDescent="0.2"/>
    <row r="64966" ht="12.75" hidden="1" customHeight="1" x14ac:dyDescent="0.2"/>
    <row r="64967" ht="12.75" hidden="1" customHeight="1" x14ac:dyDescent="0.2"/>
    <row r="64968" ht="12.75" hidden="1" customHeight="1" x14ac:dyDescent="0.2"/>
    <row r="64969" ht="12.75" hidden="1" customHeight="1" x14ac:dyDescent="0.2"/>
    <row r="64970" ht="12.75" hidden="1" customHeight="1" x14ac:dyDescent="0.2"/>
    <row r="64971" ht="12.75" hidden="1" customHeight="1" x14ac:dyDescent="0.2"/>
    <row r="64972" ht="12.75" hidden="1" customHeight="1" x14ac:dyDescent="0.2"/>
    <row r="64973" ht="12.75" hidden="1" customHeight="1" x14ac:dyDescent="0.2"/>
    <row r="64974" ht="12.75" hidden="1" customHeight="1" x14ac:dyDescent="0.2"/>
    <row r="64975" ht="12.75" hidden="1" customHeight="1" x14ac:dyDescent="0.2"/>
    <row r="64976" ht="12.75" hidden="1" customHeight="1" x14ac:dyDescent="0.2"/>
    <row r="64977" ht="12.75" hidden="1" customHeight="1" x14ac:dyDescent="0.2"/>
    <row r="64978" ht="12.75" hidden="1" customHeight="1" x14ac:dyDescent="0.2"/>
    <row r="64979" ht="12.75" hidden="1" customHeight="1" x14ac:dyDescent="0.2"/>
    <row r="64980" ht="12.75" hidden="1" customHeight="1" x14ac:dyDescent="0.2"/>
    <row r="64981" ht="12.75" hidden="1" customHeight="1" x14ac:dyDescent="0.2"/>
    <row r="64982" ht="12.75" hidden="1" customHeight="1" x14ac:dyDescent="0.2"/>
    <row r="64983" ht="12.75" hidden="1" customHeight="1" x14ac:dyDescent="0.2"/>
    <row r="64984" ht="12.75" hidden="1" customHeight="1" x14ac:dyDescent="0.2"/>
    <row r="64985" ht="12.75" hidden="1" customHeight="1" x14ac:dyDescent="0.2"/>
    <row r="64986" ht="12.75" hidden="1" customHeight="1" x14ac:dyDescent="0.2"/>
    <row r="64987" ht="12.75" hidden="1" customHeight="1" x14ac:dyDescent="0.2"/>
    <row r="64988" ht="12.75" hidden="1" customHeight="1" x14ac:dyDescent="0.2"/>
    <row r="64989" ht="12.75" hidden="1" customHeight="1" x14ac:dyDescent="0.2"/>
    <row r="64990" ht="12.75" hidden="1" customHeight="1" x14ac:dyDescent="0.2"/>
    <row r="64991" ht="12.75" hidden="1" customHeight="1" x14ac:dyDescent="0.2"/>
    <row r="64992" ht="12.75" hidden="1" customHeight="1" x14ac:dyDescent="0.2"/>
    <row r="64993" ht="12.75" hidden="1" customHeight="1" x14ac:dyDescent="0.2"/>
    <row r="64994" ht="12.75" hidden="1" customHeight="1" x14ac:dyDescent="0.2"/>
    <row r="64995" ht="12.75" hidden="1" customHeight="1" x14ac:dyDescent="0.2"/>
    <row r="64996" ht="12.75" hidden="1" customHeight="1" x14ac:dyDescent="0.2"/>
    <row r="64997" ht="12.75" hidden="1" customHeight="1" x14ac:dyDescent="0.2"/>
    <row r="64998" ht="12.75" hidden="1" customHeight="1" x14ac:dyDescent="0.2"/>
    <row r="64999" ht="12.75" hidden="1" customHeight="1" x14ac:dyDescent="0.2"/>
    <row r="65000" ht="12.75" hidden="1" customHeight="1" x14ac:dyDescent="0.2"/>
    <row r="65001" ht="12.75" hidden="1" customHeight="1" x14ac:dyDescent="0.2"/>
    <row r="65002" ht="12.75" hidden="1" customHeight="1" x14ac:dyDescent="0.2"/>
    <row r="65003" ht="12.75" hidden="1" customHeight="1" x14ac:dyDescent="0.2"/>
    <row r="65004" ht="12.75" hidden="1" customHeight="1" x14ac:dyDescent="0.2"/>
    <row r="65005" ht="12.75" hidden="1" customHeight="1" x14ac:dyDescent="0.2"/>
    <row r="65006" ht="12.75" hidden="1" customHeight="1" x14ac:dyDescent="0.2"/>
    <row r="65007" ht="12.75" hidden="1" customHeight="1" x14ac:dyDescent="0.2"/>
    <row r="65008" ht="12.75" hidden="1" customHeight="1" x14ac:dyDescent="0.2"/>
    <row r="65009" ht="12.75" hidden="1" customHeight="1" x14ac:dyDescent="0.2"/>
    <row r="65010" ht="12.75" hidden="1" customHeight="1" x14ac:dyDescent="0.2"/>
    <row r="65011" ht="12.75" hidden="1" customHeight="1" x14ac:dyDescent="0.2"/>
    <row r="65012" ht="12.75" hidden="1" customHeight="1" x14ac:dyDescent="0.2"/>
    <row r="65013" ht="12.75" hidden="1" customHeight="1" x14ac:dyDescent="0.2"/>
    <row r="65014" ht="12.75" hidden="1" customHeight="1" x14ac:dyDescent="0.2"/>
    <row r="65015" ht="12.75" hidden="1" customHeight="1" x14ac:dyDescent="0.2"/>
    <row r="65016" ht="12.75" hidden="1" customHeight="1" x14ac:dyDescent="0.2"/>
    <row r="65017" ht="12.75" hidden="1" customHeight="1" x14ac:dyDescent="0.2"/>
    <row r="65018" ht="12.75" hidden="1" customHeight="1" x14ac:dyDescent="0.2"/>
    <row r="65019" ht="12.75" hidden="1" customHeight="1" x14ac:dyDescent="0.2"/>
    <row r="65020" ht="12.75" hidden="1" customHeight="1" x14ac:dyDescent="0.2"/>
    <row r="65021" ht="12.75" hidden="1" customHeight="1" x14ac:dyDescent="0.2"/>
    <row r="65022" ht="12.75" hidden="1" customHeight="1" x14ac:dyDescent="0.2"/>
    <row r="65023" ht="12.75" hidden="1" customHeight="1" x14ac:dyDescent="0.2"/>
    <row r="65024" ht="12.75" hidden="1" customHeight="1" x14ac:dyDescent="0.2"/>
    <row r="65025" ht="12.75" hidden="1" customHeight="1" x14ac:dyDescent="0.2"/>
    <row r="65026" ht="12.75" hidden="1" customHeight="1" x14ac:dyDescent="0.2"/>
    <row r="65027" ht="12.75" hidden="1" customHeight="1" x14ac:dyDescent="0.2"/>
    <row r="65028" ht="12.75" hidden="1" customHeight="1" x14ac:dyDescent="0.2"/>
    <row r="65029" ht="12.75" hidden="1" customHeight="1" x14ac:dyDescent="0.2"/>
    <row r="65030" ht="12.75" hidden="1" customHeight="1" x14ac:dyDescent="0.2"/>
    <row r="65031" ht="12.75" hidden="1" customHeight="1" x14ac:dyDescent="0.2"/>
    <row r="65032" ht="12.75" hidden="1" customHeight="1" x14ac:dyDescent="0.2"/>
    <row r="65033" ht="12.75" hidden="1" customHeight="1" x14ac:dyDescent="0.2"/>
    <row r="65034" ht="12.75" hidden="1" customHeight="1" x14ac:dyDescent="0.2"/>
    <row r="65035" ht="12.75" hidden="1" customHeight="1" x14ac:dyDescent="0.2"/>
    <row r="65036" ht="12.75" hidden="1" customHeight="1" x14ac:dyDescent="0.2"/>
    <row r="65037" ht="12.75" hidden="1" customHeight="1" x14ac:dyDescent="0.2"/>
    <row r="65038" ht="12.75" hidden="1" customHeight="1" x14ac:dyDescent="0.2"/>
    <row r="65039" ht="12.75" hidden="1" customHeight="1" x14ac:dyDescent="0.2"/>
    <row r="65040" ht="12.75" hidden="1" customHeight="1" x14ac:dyDescent="0.2"/>
    <row r="65041" ht="12.75" hidden="1" customHeight="1" x14ac:dyDescent="0.2"/>
    <row r="65042" ht="12.75" hidden="1" customHeight="1" x14ac:dyDescent="0.2"/>
    <row r="65043" ht="12.75" hidden="1" customHeight="1" x14ac:dyDescent="0.2"/>
    <row r="65044" ht="12.75" hidden="1" customHeight="1" x14ac:dyDescent="0.2"/>
    <row r="65045" ht="12.75" hidden="1" customHeight="1" x14ac:dyDescent="0.2"/>
    <row r="65046" ht="12.75" hidden="1" customHeight="1" x14ac:dyDescent="0.2"/>
    <row r="65047" ht="12.75" hidden="1" customHeight="1" x14ac:dyDescent="0.2"/>
    <row r="65048" ht="12.75" hidden="1" customHeight="1" x14ac:dyDescent="0.2"/>
    <row r="65049" ht="12.75" hidden="1" customHeight="1" x14ac:dyDescent="0.2"/>
    <row r="65050" ht="12.75" hidden="1" customHeight="1" x14ac:dyDescent="0.2"/>
    <row r="65051" ht="12.75" hidden="1" customHeight="1" x14ac:dyDescent="0.2"/>
    <row r="65052" ht="12.75" hidden="1" customHeight="1" x14ac:dyDescent="0.2"/>
    <row r="65053" ht="12.75" hidden="1" customHeight="1" x14ac:dyDescent="0.2"/>
    <row r="65054" ht="12.75" hidden="1" customHeight="1" x14ac:dyDescent="0.2"/>
    <row r="65055" ht="12.75" hidden="1" customHeight="1" x14ac:dyDescent="0.2"/>
    <row r="65056" ht="12.75" hidden="1" customHeight="1" x14ac:dyDescent="0.2"/>
    <row r="65057" ht="12.75" hidden="1" customHeight="1" x14ac:dyDescent="0.2"/>
    <row r="65058" ht="12.75" hidden="1" customHeight="1" x14ac:dyDescent="0.2"/>
    <row r="65059" ht="12.75" hidden="1" customHeight="1" x14ac:dyDescent="0.2"/>
    <row r="65060" ht="12.75" hidden="1" customHeight="1" x14ac:dyDescent="0.2"/>
    <row r="65061" ht="12.75" hidden="1" customHeight="1" x14ac:dyDescent="0.2"/>
    <row r="65062" ht="12.75" hidden="1" customHeight="1" x14ac:dyDescent="0.2"/>
    <row r="65063" ht="12.75" hidden="1" customHeight="1" x14ac:dyDescent="0.2"/>
    <row r="65064" ht="12.75" hidden="1" customHeight="1" x14ac:dyDescent="0.2"/>
    <row r="65065" ht="12.75" hidden="1" customHeight="1" x14ac:dyDescent="0.2"/>
    <row r="65066" ht="12.75" hidden="1" customHeight="1" x14ac:dyDescent="0.2"/>
    <row r="65067" ht="12.75" hidden="1" customHeight="1" x14ac:dyDescent="0.2"/>
    <row r="65068" ht="12.75" hidden="1" customHeight="1" x14ac:dyDescent="0.2"/>
    <row r="65069" ht="12.75" hidden="1" customHeight="1" x14ac:dyDescent="0.2"/>
    <row r="65070" ht="12.75" hidden="1" customHeight="1" x14ac:dyDescent="0.2"/>
    <row r="65071" ht="12.75" hidden="1" customHeight="1" x14ac:dyDescent="0.2"/>
    <row r="65072" ht="12.75" hidden="1" customHeight="1" x14ac:dyDescent="0.2"/>
    <row r="65073" ht="12.75" hidden="1" customHeight="1" x14ac:dyDescent="0.2"/>
    <row r="65074" ht="12.75" hidden="1" customHeight="1" x14ac:dyDescent="0.2"/>
    <row r="65075" ht="12.75" hidden="1" customHeight="1" x14ac:dyDescent="0.2"/>
    <row r="65076" ht="12.75" hidden="1" customHeight="1" x14ac:dyDescent="0.2"/>
    <row r="65077" ht="12.75" hidden="1" customHeight="1" x14ac:dyDescent="0.2"/>
    <row r="65078" ht="12.75" hidden="1" customHeight="1" x14ac:dyDescent="0.2"/>
    <row r="65079" ht="12.75" hidden="1" customHeight="1" x14ac:dyDescent="0.2"/>
    <row r="65080" ht="12.75" hidden="1" customHeight="1" x14ac:dyDescent="0.2"/>
    <row r="65081" ht="12.75" hidden="1" customHeight="1" x14ac:dyDescent="0.2"/>
    <row r="65082" ht="12.75" hidden="1" customHeight="1" x14ac:dyDescent="0.2"/>
    <row r="65083" ht="12.75" hidden="1" customHeight="1" x14ac:dyDescent="0.2"/>
    <row r="65084" ht="12.75" hidden="1" customHeight="1" x14ac:dyDescent="0.2"/>
    <row r="65085" ht="12.75" hidden="1" customHeight="1" x14ac:dyDescent="0.2"/>
    <row r="65086" ht="12.75" hidden="1" customHeight="1" x14ac:dyDescent="0.2"/>
    <row r="65087" ht="12.75" hidden="1" customHeight="1" x14ac:dyDescent="0.2"/>
    <row r="65088" ht="12.75" hidden="1" customHeight="1" x14ac:dyDescent="0.2"/>
    <row r="65089" ht="12.75" hidden="1" customHeight="1" x14ac:dyDescent="0.2"/>
    <row r="65090" ht="12.75" hidden="1" customHeight="1" x14ac:dyDescent="0.2"/>
    <row r="65091" ht="12.75" hidden="1" customHeight="1" x14ac:dyDescent="0.2"/>
    <row r="65092" ht="12.75" hidden="1" customHeight="1" x14ac:dyDescent="0.2"/>
    <row r="65093" ht="12.75" hidden="1" customHeight="1" x14ac:dyDescent="0.2"/>
    <row r="65094" ht="12.75" hidden="1" customHeight="1" x14ac:dyDescent="0.2"/>
    <row r="65095" ht="12.75" hidden="1" customHeight="1" x14ac:dyDescent="0.2"/>
    <row r="65096" ht="12.75" hidden="1" customHeight="1" x14ac:dyDescent="0.2"/>
    <row r="65097" ht="12.75" hidden="1" customHeight="1" x14ac:dyDescent="0.2"/>
    <row r="65098" ht="12.75" hidden="1" customHeight="1" x14ac:dyDescent="0.2"/>
    <row r="65099" ht="12.75" hidden="1" customHeight="1" x14ac:dyDescent="0.2"/>
    <row r="65100" ht="12.75" hidden="1" customHeight="1" x14ac:dyDescent="0.2"/>
    <row r="65101" ht="12.75" hidden="1" customHeight="1" x14ac:dyDescent="0.2"/>
    <row r="65102" ht="12.75" hidden="1" customHeight="1" x14ac:dyDescent="0.2"/>
    <row r="65103" ht="12.75" hidden="1" customHeight="1" x14ac:dyDescent="0.2"/>
    <row r="65104" ht="12.75" hidden="1" customHeight="1" x14ac:dyDescent="0.2"/>
    <row r="65105" ht="12.75" hidden="1" customHeight="1" x14ac:dyDescent="0.2"/>
    <row r="65106" ht="12.75" hidden="1" customHeight="1" x14ac:dyDescent="0.2"/>
    <row r="65107" ht="12.75" hidden="1" customHeight="1" x14ac:dyDescent="0.2"/>
    <row r="65108" ht="12.75" hidden="1" customHeight="1" x14ac:dyDescent="0.2"/>
    <row r="65109" ht="12.75" hidden="1" customHeight="1" x14ac:dyDescent="0.2"/>
    <row r="65110" ht="12.75" hidden="1" customHeight="1" x14ac:dyDescent="0.2"/>
    <row r="65111" ht="12.75" hidden="1" customHeight="1" x14ac:dyDescent="0.2"/>
    <row r="65112" ht="12.75" hidden="1" customHeight="1" x14ac:dyDescent="0.2"/>
    <row r="65113" ht="12.75" hidden="1" customHeight="1" x14ac:dyDescent="0.2"/>
    <row r="65114" ht="12.75" hidden="1" customHeight="1" x14ac:dyDescent="0.2"/>
    <row r="65115" ht="12.75" hidden="1" customHeight="1" x14ac:dyDescent="0.2"/>
    <row r="65116" ht="12.75" hidden="1" customHeight="1" x14ac:dyDescent="0.2"/>
    <row r="65117" ht="12.75" hidden="1" customHeight="1" x14ac:dyDescent="0.2"/>
    <row r="65118" ht="12.75" hidden="1" customHeight="1" x14ac:dyDescent="0.2"/>
    <row r="65119" ht="12.75" hidden="1" customHeight="1" x14ac:dyDescent="0.2"/>
    <row r="65120" ht="12.75" hidden="1" customHeight="1" x14ac:dyDescent="0.2"/>
    <row r="65121" ht="12.75" hidden="1" customHeight="1" x14ac:dyDescent="0.2"/>
    <row r="65122" ht="12.75" hidden="1" customHeight="1" x14ac:dyDescent="0.2"/>
    <row r="65123" ht="12.75" hidden="1" customHeight="1" x14ac:dyDescent="0.2"/>
    <row r="65124" ht="12.75" hidden="1" customHeight="1" x14ac:dyDescent="0.2"/>
    <row r="65125" ht="12.75" hidden="1" customHeight="1" x14ac:dyDescent="0.2"/>
    <row r="65126" ht="12.75" hidden="1" customHeight="1" x14ac:dyDescent="0.2"/>
    <row r="65127" ht="12.75" hidden="1" customHeight="1" x14ac:dyDescent="0.2"/>
    <row r="65128" ht="12.75" hidden="1" customHeight="1" x14ac:dyDescent="0.2"/>
    <row r="65129" ht="12.75" hidden="1" customHeight="1" x14ac:dyDescent="0.2"/>
    <row r="65130" ht="12.75" hidden="1" customHeight="1" x14ac:dyDescent="0.2"/>
    <row r="65131" ht="12.75" hidden="1" customHeight="1" x14ac:dyDescent="0.2"/>
    <row r="65132" ht="12.75" hidden="1" customHeight="1" x14ac:dyDescent="0.2"/>
    <row r="65133" ht="12.75" hidden="1" customHeight="1" x14ac:dyDescent="0.2"/>
    <row r="65134" ht="12.75" hidden="1" customHeight="1" x14ac:dyDescent="0.2"/>
    <row r="65135" ht="12.75" hidden="1" customHeight="1" x14ac:dyDescent="0.2"/>
    <row r="65136" ht="12.75" hidden="1" customHeight="1" x14ac:dyDescent="0.2"/>
    <row r="65137" ht="12.75" hidden="1" customHeight="1" x14ac:dyDescent="0.2"/>
    <row r="65138" ht="12.75" hidden="1" customHeight="1" x14ac:dyDescent="0.2"/>
    <row r="65139" ht="12.75" hidden="1" customHeight="1" x14ac:dyDescent="0.2"/>
    <row r="65140" ht="12.75" hidden="1" customHeight="1" x14ac:dyDescent="0.2"/>
    <row r="65141" ht="12.75" hidden="1" customHeight="1" x14ac:dyDescent="0.2"/>
    <row r="65142" ht="12.75" hidden="1" customHeight="1" x14ac:dyDescent="0.2"/>
    <row r="65143" ht="12.75" hidden="1" customHeight="1" x14ac:dyDescent="0.2"/>
    <row r="65144" ht="12.75" hidden="1" customHeight="1" x14ac:dyDescent="0.2"/>
    <row r="65145" ht="12.75" hidden="1" customHeight="1" x14ac:dyDescent="0.2"/>
    <row r="65146" ht="12.75" hidden="1" customHeight="1" x14ac:dyDescent="0.2"/>
    <row r="65147" ht="12.75" hidden="1" customHeight="1" x14ac:dyDescent="0.2"/>
    <row r="65148" ht="12.75" hidden="1" customHeight="1" x14ac:dyDescent="0.2"/>
    <row r="65149" ht="12.75" hidden="1" customHeight="1" x14ac:dyDescent="0.2"/>
    <row r="65150" ht="12.75" hidden="1" customHeight="1" x14ac:dyDescent="0.2"/>
    <row r="65151" ht="12.75" hidden="1" customHeight="1" x14ac:dyDescent="0.2"/>
    <row r="65152" ht="12.75" hidden="1" customHeight="1" x14ac:dyDescent="0.2"/>
    <row r="65153" ht="12.75" hidden="1" customHeight="1" x14ac:dyDescent="0.2"/>
    <row r="65154" ht="12.75" hidden="1" customHeight="1" x14ac:dyDescent="0.2"/>
    <row r="65155" ht="12.75" hidden="1" customHeight="1" x14ac:dyDescent="0.2"/>
    <row r="65156" ht="12.75" hidden="1" customHeight="1" x14ac:dyDescent="0.2"/>
    <row r="65157" ht="12.75" hidden="1" customHeight="1" x14ac:dyDescent="0.2"/>
    <row r="65158" ht="12.75" hidden="1" customHeight="1" x14ac:dyDescent="0.2"/>
    <row r="65159" ht="12.75" hidden="1" customHeight="1" x14ac:dyDescent="0.2"/>
    <row r="65160" ht="12.75" hidden="1" customHeight="1" x14ac:dyDescent="0.2"/>
    <row r="65161" ht="12.75" hidden="1" customHeight="1" x14ac:dyDescent="0.2"/>
    <row r="65162" ht="12.75" hidden="1" customHeight="1" x14ac:dyDescent="0.2"/>
    <row r="65163" ht="12.75" hidden="1" customHeight="1" x14ac:dyDescent="0.2"/>
    <row r="65164" ht="12.75" hidden="1" customHeight="1" x14ac:dyDescent="0.2"/>
    <row r="65165" ht="12.75" hidden="1" customHeight="1" x14ac:dyDescent="0.2"/>
    <row r="65166" ht="12.75" hidden="1" customHeight="1" x14ac:dyDescent="0.2"/>
    <row r="65167" ht="12.75" hidden="1" customHeight="1" x14ac:dyDescent="0.2"/>
    <row r="65168" ht="12.75" hidden="1" customHeight="1" x14ac:dyDescent="0.2"/>
    <row r="65169" ht="12.75" hidden="1" customHeight="1" x14ac:dyDescent="0.2"/>
    <row r="65170" ht="12.75" hidden="1" customHeight="1" x14ac:dyDescent="0.2"/>
    <row r="65171" ht="12.75" hidden="1" customHeight="1" x14ac:dyDescent="0.2"/>
    <row r="65172" ht="12.75" hidden="1" customHeight="1" x14ac:dyDescent="0.2"/>
    <row r="65173" ht="12.75" hidden="1" customHeight="1" x14ac:dyDescent="0.2"/>
    <row r="65174" ht="12.75" hidden="1" customHeight="1" x14ac:dyDescent="0.2"/>
    <row r="65175" ht="12.75" hidden="1" customHeight="1" x14ac:dyDescent="0.2"/>
    <row r="65176" ht="12.75" hidden="1" customHeight="1" x14ac:dyDescent="0.2"/>
    <row r="65177" ht="12.75" hidden="1" customHeight="1" x14ac:dyDescent="0.2"/>
    <row r="65178" ht="12.75" hidden="1" customHeight="1" x14ac:dyDescent="0.2"/>
    <row r="65179" ht="12.75" hidden="1" customHeight="1" x14ac:dyDescent="0.2"/>
    <row r="65180" ht="12.75" hidden="1" customHeight="1" x14ac:dyDescent="0.2"/>
    <row r="65181" ht="12.75" hidden="1" customHeight="1" x14ac:dyDescent="0.2"/>
    <row r="65182" ht="12.75" hidden="1" customHeight="1" x14ac:dyDescent="0.2"/>
    <row r="65183" ht="12.75" hidden="1" customHeight="1" x14ac:dyDescent="0.2"/>
    <row r="65184" ht="12.75" hidden="1" customHeight="1" x14ac:dyDescent="0.2"/>
    <row r="65185" ht="12.75" hidden="1" customHeight="1" x14ac:dyDescent="0.2"/>
    <row r="65186" ht="12.75" hidden="1" customHeight="1" x14ac:dyDescent="0.2"/>
    <row r="65187" ht="12.75" hidden="1" customHeight="1" x14ac:dyDescent="0.2"/>
    <row r="65188" ht="12.75" hidden="1" customHeight="1" x14ac:dyDescent="0.2"/>
    <row r="65189" ht="12.75" hidden="1" customHeight="1" x14ac:dyDescent="0.2"/>
    <row r="65190" ht="12.75" hidden="1" customHeight="1" x14ac:dyDescent="0.2"/>
    <row r="65191" ht="12.75" hidden="1" customHeight="1" x14ac:dyDescent="0.2"/>
    <row r="65192" ht="12.75" hidden="1" customHeight="1" x14ac:dyDescent="0.2"/>
    <row r="65193" ht="12.75" hidden="1" customHeight="1" x14ac:dyDescent="0.2"/>
    <row r="65194" ht="12.75" hidden="1" customHeight="1" x14ac:dyDescent="0.2"/>
    <row r="65195" ht="12.75" hidden="1" customHeight="1" x14ac:dyDescent="0.2"/>
    <row r="65196" ht="12.75" hidden="1" customHeight="1" x14ac:dyDescent="0.2"/>
    <row r="65197" ht="12.75" hidden="1" customHeight="1" x14ac:dyDescent="0.2"/>
    <row r="65198" ht="12.75" hidden="1" customHeight="1" x14ac:dyDescent="0.2"/>
    <row r="65199" ht="12.75" hidden="1" customHeight="1" x14ac:dyDescent="0.2"/>
    <row r="65200" ht="12.75" hidden="1" customHeight="1" x14ac:dyDescent="0.2"/>
    <row r="65201" ht="12.75" hidden="1" customHeight="1" x14ac:dyDescent="0.2"/>
    <row r="65202" ht="12.75" hidden="1" customHeight="1" x14ac:dyDescent="0.2"/>
    <row r="65203" ht="12.75" hidden="1" customHeight="1" x14ac:dyDescent="0.2"/>
    <row r="65204" ht="12.75" hidden="1" customHeight="1" x14ac:dyDescent="0.2"/>
    <row r="65205" ht="12.75" hidden="1" customHeight="1" x14ac:dyDescent="0.2"/>
    <row r="65206" ht="12.75" hidden="1" customHeight="1" x14ac:dyDescent="0.2"/>
    <row r="65207" ht="12.75" hidden="1" customHeight="1" x14ac:dyDescent="0.2"/>
    <row r="65208" ht="12.75" hidden="1" customHeight="1" x14ac:dyDescent="0.2"/>
    <row r="65209" ht="12.75" hidden="1" customHeight="1" x14ac:dyDescent="0.2"/>
    <row r="65210" ht="12.75" hidden="1" customHeight="1" x14ac:dyDescent="0.2"/>
    <row r="65211" ht="12.75" hidden="1" customHeight="1" x14ac:dyDescent="0.2"/>
    <row r="65212" ht="12.75" hidden="1" customHeight="1" x14ac:dyDescent="0.2"/>
    <row r="65213" ht="12.75" hidden="1" customHeight="1" x14ac:dyDescent="0.2"/>
    <row r="65214" ht="12.75" hidden="1" customHeight="1" x14ac:dyDescent="0.2"/>
    <row r="65215" ht="12.75" hidden="1" customHeight="1" x14ac:dyDescent="0.2"/>
    <row r="65216" ht="12.75" hidden="1" customHeight="1" x14ac:dyDescent="0.2"/>
    <row r="65217" ht="12.75" hidden="1" customHeight="1" x14ac:dyDescent="0.2"/>
    <row r="65218" ht="12.75" hidden="1" customHeight="1" x14ac:dyDescent="0.2"/>
    <row r="65219" ht="12.75" hidden="1" customHeight="1" x14ac:dyDescent="0.2"/>
    <row r="65220" ht="12.75" hidden="1" customHeight="1" x14ac:dyDescent="0.2"/>
    <row r="65221" ht="12.75" hidden="1" customHeight="1" x14ac:dyDescent="0.2"/>
    <row r="65222" ht="12.75" hidden="1" customHeight="1" x14ac:dyDescent="0.2"/>
    <row r="65223" ht="12.75" hidden="1" customHeight="1" x14ac:dyDescent="0.2"/>
    <row r="65224" ht="12.75" hidden="1" customHeight="1" x14ac:dyDescent="0.2"/>
    <row r="65225" ht="12.75" hidden="1" customHeight="1" x14ac:dyDescent="0.2"/>
    <row r="65226" ht="12.75" hidden="1" customHeight="1" x14ac:dyDescent="0.2"/>
    <row r="65227" ht="12.75" hidden="1" customHeight="1" x14ac:dyDescent="0.2"/>
    <row r="65228" ht="12.75" hidden="1" customHeight="1" x14ac:dyDescent="0.2"/>
    <row r="65229" ht="12.75" hidden="1" customHeight="1" x14ac:dyDescent="0.2"/>
    <row r="65230" ht="12.75" hidden="1" customHeight="1" x14ac:dyDescent="0.2"/>
    <row r="65231" ht="12.75" hidden="1" customHeight="1" x14ac:dyDescent="0.2"/>
    <row r="65232" ht="12.75" hidden="1" customHeight="1" x14ac:dyDescent="0.2"/>
    <row r="65233" ht="12.75" hidden="1" customHeight="1" x14ac:dyDescent="0.2"/>
    <row r="65234" ht="12.75" hidden="1" customHeight="1" x14ac:dyDescent="0.2"/>
    <row r="65235" ht="12.75" hidden="1" customHeight="1" x14ac:dyDescent="0.2"/>
    <row r="65236" ht="12.75" hidden="1" customHeight="1" x14ac:dyDescent="0.2"/>
    <row r="65237" ht="12.75" hidden="1" customHeight="1" x14ac:dyDescent="0.2"/>
    <row r="65238" ht="12.75" hidden="1" customHeight="1" x14ac:dyDescent="0.2"/>
    <row r="65239" ht="12.75" hidden="1" customHeight="1" x14ac:dyDescent="0.2"/>
    <row r="65240" ht="12.75" hidden="1" customHeight="1" x14ac:dyDescent="0.2"/>
    <row r="65241" ht="12.75" hidden="1" customHeight="1" x14ac:dyDescent="0.2"/>
    <row r="65242" ht="12.75" hidden="1" customHeight="1" x14ac:dyDescent="0.2"/>
    <row r="65243" ht="12.75" hidden="1" customHeight="1" x14ac:dyDescent="0.2"/>
    <row r="65244" ht="12.75" hidden="1" customHeight="1" x14ac:dyDescent="0.2"/>
    <row r="65245" ht="12.75" hidden="1" customHeight="1" x14ac:dyDescent="0.2"/>
    <row r="65246" ht="12.75" hidden="1" customHeight="1" x14ac:dyDescent="0.2"/>
    <row r="65247" ht="12.75" hidden="1" customHeight="1" x14ac:dyDescent="0.2"/>
    <row r="65248" ht="12.75" hidden="1" customHeight="1" x14ac:dyDescent="0.2"/>
    <row r="65249" ht="12.75" hidden="1" customHeight="1" x14ac:dyDescent="0.2"/>
    <row r="65250" ht="12.75" hidden="1" customHeight="1" x14ac:dyDescent="0.2"/>
    <row r="65251" ht="12.75" hidden="1" customHeight="1" x14ac:dyDescent="0.2"/>
    <row r="65252" ht="12.75" hidden="1" customHeight="1" x14ac:dyDescent="0.2"/>
    <row r="65253" ht="12.75" hidden="1" customHeight="1" x14ac:dyDescent="0.2"/>
    <row r="65254" ht="12.75" hidden="1" customHeight="1" x14ac:dyDescent="0.2"/>
    <row r="65255" ht="12.75" hidden="1" customHeight="1" x14ac:dyDescent="0.2"/>
    <row r="65256" ht="12.75" hidden="1" customHeight="1" x14ac:dyDescent="0.2"/>
    <row r="65257" ht="12.75" hidden="1" customHeight="1" x14ac:dyDescent="0.2"/>
    <row r="65258" ht="12.75" hidden="1" customHeight="1" x14ac:dyDescent="0.2"/>
    <row r="65259" ht="12.75" hidden="1" customHeight="1" x14ac:dyDescent="0.2"/>
    <row r="65260" ht="12.75" hidden="1" customHeight="1" x14ac:dyDescent="0.2"/>
    <row r="65261" ht="12.75" hidden="1" customHeight="1" x14ac:dyDescent="0.2"/>
    <row r="65262" ht="12.75" hidden="1" customHeight="1" x14ac:dyDescent="0.2"/>
    <row r="65263" ht="12.75" hidden="1" customHeight="1" x14ac:dyDescent="0.2"/>
    <row r="65264" ht="12.75" hidden="1" customHeight="1" x14ac:dyDescent="0.2"/>
    <row r="65265" ht="12.75" hidden="1" customHeight="1" x14ac:dyDescent="0.2"/>
    <row r="65266" ht="12.75" hidden="1" customHeight="1" x14ac:dyDescent="0.2"/>
    <row r="65267" ht="12.75" hidden="1" customHeight="1" x14ac:dyDescent="0.2"/>
    <row r="65268" ht="12.75" hidden="1" customHeight="1" x14ac:dyDescent="0.2"/>
    <row r="65269" ht="12.75" hidden="1" customHeight="1" x14ac:dyDescent="0.2"/>
    <row r="65270" ht="12.75" hidden="1" customHeight="1" x14ac:dyDescent="0.2"/>
    <row r="65271" ht="12.75" hidden="1" customHeight="1" x14ac:dyDescent="0.2"/>
    <row r="65272" ht="12.75" hidden="1" customHeight="1" x14ac:dyDescent="0.2"/>
    <row r="65273" ht="12.75" hidden="1" customHeight="1" x14ac:dyDescent="0.2"/>
    <row r="65274" ht="12.75" hidden="1" customHeight="1" x14ac:dyDescent="0.2"/>
    <row r="65275" ht="12.75" hidden="1" customHeight="1" x14ac:dyDescent="0.2"/>
    <row r="65276" ht="12.75" hidden="1" customHeight="1" x14ac:dyDescent="0.2"/>
    <row r="65277" ht="12.75" hidden="1" customHeight="1" x14ac:dyDescent="0.2"/>
    <row r="65278" ht="12.75" hidden="1" customHeight="1" x14ac:dyDescent="0.2"/>
    <row r="65279" ht="12.75" hidden="1" customHeight="1" x14ac:dyDescent="0.2"/>
    <row r="65280" ht="12.75" hidden="1" customHeight="1" x14ac:dyDescent="0.2"/>
    <row r="65281" ht="12.75" hidden="1" customHeight="1" x14ac:dyDescent="0.2"/>
    <row r="65282" ht="12.75" hidden="1" customHeight="1" x14ac:dyDescent="0.2"/>
    <row r="65283" ht="12.75" hidden="1" customHeight="1" x14ac:dyDescent="0.2"/>
    <row r="65284" ht="12.75" hidden="1" customHeight="1" x14ac:dyDescent="0.2"/>
    <row r="65285" ht="12.75" hidden="1" customHeight="1" x14ac:dyDescent="0.2"/>
    <row r="65286" ht="12.75" hidden="1" customHeight="1" x14ac:dyDescent="0.2"/>
    <row r="65287" ht="12.75" hidden="1" customHeight="1" x14ac:dyDescent="0.2"/>
    <row r="65288" ht="12.75" hidden="1" customHeight="1" x14ac:dyDescent="0.2"/>
    <row r="65289" ht="12.75" hidden="1" customHeight="1" x14ac:dyDescent="0.2"/>
    <row r="65290" ht="12.75" hidden="1" customHeight="1" x14ac:dyDescent="0.2"/>
    <row r="65291" ht="12.75" hidden="1" customHeight="1" x14ac:dyDescent="0.2"/>
    <row r="65292" ht="12.75" hidden="1" customHeight="1" x14ac:dyDescent="0.2"/>
    <row r="65293" ht="12.75" hidden="1" customHeight="1" x14ac:dyDescent="0.2"/>
    <row r="65294" ht="12.75" hidden="1" customHeight="1" x14ac:dyDescent="0.2"/>
    <row r="65295" ht="12.75" hidden="1" customHeight="1" x14ac:dyDescent="0.2"/>
    <row r="65296" ht="12.75" hidden="1" customHeight="1" x14ac:dyDescent="0.2"/>
    <row r="65297" ht="12.75" hidden="1" customHeight="1" x14ac:dyDescent="0.2"/>
    <row r="65298" ht="12.75" hidden="1" customHeight="1" x14ac:dyDescent="0.2"/>
    <row r="65299" ht="12.75" hidden="1" customHeight="1" x14ac:dyDescent="0.2"/>
    <row r="65300" ht="12.75" hidden="1" customHeight="1" x14ac:dyDescent="0.2"/>
    <row r="65301" ht="12.75" hidden="1" customHeight="1" x14ac:dyDescent="0.2"/>
    <row r="65302" ht="12.75" hidden="1" customHeight="1" x14ac:dyDescent="0.2"/>
    <row r="65303" ht="12.75" hidden="1" customHeight="1" x14ac:dyDescent="0.2"/>
    <row r="65304" ht="12.75" hidden="1" customHeight="1" x14ac:dyDescent="0.2"/>
    <row r="65305" ht="12.75" hidden="1" customHeight="1" x14ac:dyDescent="0.2"/>
    <row r="65306" ht="12.75" hidden="1" customHeight="1" x14ac:dyDescent="0.2"/>
    <row r="65307" ht="12.75" hidden="1" customHeight="1" x14ac:dyDescent="0.2"/>
    <row r="65308" ht="12.75" hidden="1" customHeight="1" x14ac:dyDescent="0.2"/>
    <row r="65309" ht="12.75" hidden="1" customHeight="1" x14ac:dyDescent="0.2"/>
    <row r="65310" ht="12.75" hidden="1" customHeight="1" x14ac:dyDescent="0.2"/>
    <row r="65311" ht="12.75" hidden="1" customHeight="1" x14ac:dyDescent="0.2"/>
    <row r="65312" ht="12.75" hidden="1" customHeight="1" x14ac:dyDescent="0.2"/>
    <row r="65313" ht="12.75" hidden="1" customHeight="1" x14ac:dyDescent="0.2"/>
    <row r="65314" ht="12.75" hidden="1" customHeight="1" x14ac:dyDescent="0.2"/>
    <row r="65315" ht="12.75" hidden="1" customHeight="1" x14ac:dyDescent="0.2"/>
    <row r="65316" ht="12.75" hidden="1" customHeight="1" x14ac:dyDescent="0.2"/>
    <row r="65317" ht="12.75" hidden="1" customHeight="1" x14ac:dyDescent="0.2"/>
    <row r="65318" ht="12.75" hidden="1" customHeight="1" x14ac:dyDescent="0.2"/>
    <row r="65319" ht="12.75" hidden="1" customHeight="1" x14ac:dyDescent="0.2"/>
    <row r="65320" ht="12.75" hidden="1" customHeight="1" x14ac:dyDescent="0.2"/>
    <row r="65321" ht="12.75" hidden="1" customHeight="1" x14ac:dyDescent="0.2"/>
    <row r="65322" ht="12.75" hidden="1" customHeight="1" x14ac:dyDescent="0.2"/>
    <row r="65323" ht="12.75" hidden="1" customHeight="1" x14ac:dyDescent="0.2"/>
    <row r="65324" ht="12.75" hidden="1" customHeight="1" x14ac:dyDescent="0.2"/>
    <row r="65325" ht="12.75" hidden="1" customHeight="1" x14ac:dyDescent="0.2"/>
    <row r="65326" ht="12.75" hidden="1" customHeight="1" x14ac:dyDescent="0.2"/>
    <row r="65327" ht="12.75" hidden="1" customHeight="1" x14ac:dyDescent="0.2"/>
    <row r="65328" ht="12.75" hidden="1" customHeight="1" x14ac:dyDescent="0.2"/>
    <row r="65329" ht="12.75" hidden="1" customHeight="1" x14ac:dyDescent="0.2"/>
    <row r="65330" ht="12.75" hidden="1" customHeight="1" x14ac:dyDescent="0.2"/>
    <row r="65331" ht="12.75" hidden="1" customHeight="1" x14ac:dyDescent="0.2"/>
    <row r="65332" ht="12.75" hidden="1" customHeight="1" x14ac:dyDescent="0.2"/>
    <row r="65333" ht="12.75" hidden="1" customHeight="1" x14ac:dyDescent="0.2"/>
    <row r="65334" ht="12.75" hidden="1" customHeight="1" x14ac:dyDescent="0.2"/>
    <row r="65335" ht="12.75" hidden="1" customHeight="1" x14ac:dyDescent="0.2"/>
    <row r="65336" ht="12.75" hidden="1" customHeight="1" x14ac:dyDescent="0.2"/>
    <row r="65337" ht="12.75" hidden="1" customHeight="1" x14ac:dyDescent="0.2"/>
    <row r="65338" ht="12.75" hidden="1" customHeight="1" x14ac:dyDescent="0.2"/>
    <row r="65339" ht="12.75" hidden="1" customHeight="1" x14ac:dyDescent="0.2"/>
    <row r="65340" ht="12.75" hidden="1" customHeight="1" x14ac:dyDescent="0.2"/>
    <row r="65341" ht="12.75" hidden="1" customHeight="1" x14ac:dyDescent="0.2"/>
    <row r="65342" ht="12.75" hidden="1" customHeight="1" x14ac:dyDescent="0.2"/>
    <row r="65343" ht="12.75" hidden="1" customHeight="1" x14ac:dyDescent="0.2"/>
    <row r="65344" ht="12.75" hidden="1" customHeight="1" x14ac:dyDescent="0.2"/>
    <row r="65345" ht="12.75" hidden="1" customHeight="1" x14ac:dyDescent="0.2"/>
    <row r="65346" ht="12.75" hidden="1" customHeight="1" x14ac:dyDescent="0.2"/>
    <row r="65347" ht="12.75" hidden="1" customHeight="1" x14ac:dyDescent="0.2"/>
    <row r="65348" ht="12.75" hidden="1" customHeight="1" x14ac:dyDescent="0.2"/>
    <row r="65349" ht="12.75" hidden="1" customHeight="1" x14ac:dyDescent="0.2"/>
    <row r="65350" ht="12.75" hidden="1" customHeight="1" x14ac:dyDescent="0.2"/>
    <row r="65351" ht="12.75" hidden="1" customHeight="1" x14ac:dyDescent="0.2"/>
    <row r="65352" ht="12.75" hidden="1" customHeight="1" x14ac:dyDescent="0.2"/>
    <row r="65353" ht="12.75" hidden="1" customHeight="1" x14ac:dyDescent="0.2"/>
    <row r="65354" ht="12.75" hidden="1" customHeight="1" x14ac:dyDescent="0.2"/>
    <row r="65355" ht="12.75" hidden="1" customHeight="1" x14ac:dyDescent="0.2"/>
    <row r="65356" ht="12.75" hidden="1" customHeight="1" x14ac:dyDescent="0.2"/>
    <row r="65357" ht="12.75" hidden="1" customHeight="1" x14ac:dyDescent="0.2"/>
    <row r="65358" ht="12.75" hidden="1" customHeight="1" x14ac:dyDescent="0.2"/>
    <row r="65359" ht="12.75" hidden="1" customHeight="1" x14ac:dyDescent="0.2"/>
    <row r="65360" ht="12.75" hidden="1" customHeight="1" x14ac:dyDescent="0.2"/>
    <row r="65361" ht="12.75" hidden="1" customHeight="1" x14ac:dyDescent="0.2"/>
    <row r="65362" ht="12.75" hidden="1" customHeight="1" x14ac:dyDescent="0.2"/>
    <row r="65363" ht="12.75" hidden="1" customHeight="1" x14ac:dyDescent="0.2"/>
    <row r="65364" ht="12.75" hidden="1" customHeight="1" x14ac:dyDescent="0.2"/>
    <row r="65365" ht="12.75" hidden="1" customHeight="1" x14ac:dyDescent="0.2"/>
    <row r="65366" ht="12.75" hidden="1" customHeight="1" x14ac:dyDescent="0.2"/>
    <row r="65367" ht="12.75" hidden="1" customHeight="1" x14ac:dyDescent="0.2"/>
    <row r="65368" ht="12.75" hidden="1" customHeight="1" x14ac:dyDescent="0.2"/>
    <row r="65369" ht="12.75" hidden="1" customHeight="1" x14ac:dyDescent="0.2"/>
    <row r="65370" ht="12.75" hidden="1" customHeight="1" x14ac:dyDescent="0.2"/>
    <row r="65371" ht="12.75" hidden="1" customHeight="1" x14ac:dyDescent="0.2"/>
    <row r="65372" ht="12.75" hidden="1" customHeight="1" x14ac:dyDescent="0.2"/>
    <row r="65373" ht="12.75" hidden="1" customHeight="1" x14ac:dyDescent="0.2"/>
    <row r="65374" ht="12.75" hidden="1" customHeight="1" x14ac:dyDescent="0.2"/>
    <row r="65375" ht="12.75" hidden="1" customHeight="1" x14ac:dyDescent="0.2"/>
    <row r="65376" ht="12.75" hidden="1" customHeight="1" x14ac:dyDescent="0.2"/>
    <row r="65377" ht="12.75" hidden="1" customHeight="1" x14ac:dyDescent="0.2"/>
    <row r="65378" ht="12.75" hidden="1" customHeight="1" x14ac:dyDescent="0.2"/>
    <row r="65379" ht="12.75" hidden="1" customHeight="1" x14ac:dyDescent="0.2"/>
    <row r="65380" ht="12.75" hidden="1" customHeight="1" x14ac:dyDescent="0.2"/>
    <row r="65381" ht="12.75" hidden="1" customHeight="1" x14ac:dyDescent="0.2"/>
    <row r="65382" ht="12.75" hidden="1" customHeight="1" x14ac:dyDescent="0.2"/>
    <row r="65383" ht="12.75" hidden="1" customHeight="1" x14ac:dyDescent="0.2"/>
    <row r="65384" ht="12.75" hidden="1" customHeight="1" x14ac:dyDescent="0.2"/>
    <row r="65385" ht="12.75" hidden="1" customHeight="1" x14ac:dyDescent="0.2"/>
    <row r="65386" ht="12.75" hidden="1" customHeight="1" x14ac:dyDescent="0.2"/>
    <row r="65387" ht="12.75" hidden="1" customHeight="1" x14ac:dyDescent="0.2"/>
    <row r="65388" ht="12.75" hidden="1" customHeight="1" x14ac:dyDescent="0.2"/>
    <row r="65389" ht="12.75" hidden="1" customHeight="1" x14ac:dyDescent="0.2"/>
    <row r="65390" ht="12.75" hidden="1" customHeight="1" x14ac:dyDescent="0.2"/>
    <row r="65391" ht="12.75" hidden="1" customHeight="1" x14ac:dyDescent="0.2"/>
    <row r="65392" ht="12.75" hidden="1" customHeight="1" x14ac:dyDescent="0.2"/>
    <row r="65393" ht="12.75" hidden="1" customHeight="1" x14ac:dyDescent="0.2"/>
    <row r="65394" ht="12.75" hidden="1" customHeight="1" x14ac:dyDescent="0.2"/>
    <row r="65395" ht="12.75" hidden="1" customHeight="1" x14ac:dyDescent="0.2"/>
    <row r="65396" ht="12.75" hidden="1" customHeight="1" x14ac:dyDescent="0.2"/>
    <row r="65397" ht="12.75" hidden="1" customHeight="1" x14ac:dyDescent="0.2"/>
    <row r="65398" ht="12.75" hidden="1" customHeight="1" x14ac:dyDescent="0.2"/>
    <row r="65399" ht="12.75" hidden="1" customHeight="1" x14ac:dyDescent="0.2"/>
    <row r="65400" ht="12.75" hidden="1" customHeight="1" x14ac:dyDescent="0.2"/>
    <row r="65401" ht="12.75" hidden="1" customHeight="1" x14ac:dyDescent="0.2"/>
    <row r="65402" ht="12.75" hidden="1" customHeight="1" x14ac:dyDescent="0.2"/>
    <row r="65403" ht="12.75" hidden="1" customHeight="1" x14ac:dyDescent="0.2"/>
    <row r="65404" ht="12.75" hidden="1" customHeight="1" x14ac:dyDescent="0.2"/>
    <row r="65405" ht="12.75" hidden="1" customHeight="1" x14ac:dyDescent="0.2"/>
    <row r="65406" ht="12.75" hidden="1" customHeight="1" x14ac:dyDescent="0.2"/>
    <row r="65407" ht="12.75" hidden="1" customHeight="1" x14ac:dyDescent="0.2"/>
    <row r="65408" ht="12.75" hidden="1" customHeight="1" x14ac:dyDescent="0.2"/>
    <row r="65409" ht="12.75" hidden="1" customHeight="1" x14ac:dyDescent="0.2"/>
    <row r="65410" ht="12.75" hidden="1" customHeight="1" x14ac:dyDescent="0.2"/>
    <row r="65411" ht="12.75" hidden="1" customHeight="1" x14ac:dyDescent="0.2"/>
    <row r="65412" ht="12.75" hidden="1" customHeight="1" x14ac:dyDescent="0.2"/>
    <row r="65413" ht="12.75" hidden="1" customHeight="1" x14ac:dyDescent="0.2"/>
    <row r="65414" ht="12.75" hidden="1" customHeight="1" x14ac:dyDescent="0.2"/>
    <row r="65415" ht="12.75" hidden="1" customHeight="1" x14ac:dyDescent="0.2"/>
    <row r="65416" ht="12.75" hidden="1" customHeight="1" x14ac:dyDescent="0.2"/>
    <row r="65417" ht="12.75" hidden="1" customHeight="1" x14ac:dyDescent="0.2"/>
    <row r="65418" ht="12.75" hidden="1" customHeight="1" x14ac:dyDescent="0.2"/>
    <row r="65419" ht="12.75" hidden="1" customHeight="1" x14ac:dyDescent="0.2"/>
    <row r="65420" ht="12.75" hidden="1" customHeight="1" x14ac:dyDescent="0.2"/>
    <row r="65421" ht="12.75" hidden="1" customHeight="1" x14ac:dyDescent="0.2"/>
    <row r="65422" ht="12.75" hidden="1" customHeight="1" x14ac:dyDescent="0.2"/>
    <row r="65423" ht="12.75" hidden="1" customHeight="1" x14ac:dyDescent="0.2"/>
    <row r="65424" ht="12.75" hidden="1" customHeight="1" x14ac:dyDescent="0.2"/>
    <row r="65425" ht="12.75" hidden="1" customHeight="1" x14ac:dyDescent="0.2"/>
    <row r="65426" ht="12.75" hidden="1" customHeight="1" x14ac:dyDescent="0.2"/>
    <row r="65427" ht="12.75" hidden="1" customHeight="1" x14ac:dyDescent="0.2"/>
    <row r="65428" ht="12.75" hidden="1" customHeight="1" x14ac:dyDescent="0.2"/>
    <row r="65429" ht="12.75" hidden="1" customHeight="1" x14ac:dyDescent="0.2"/>
    <row r="65430" ht="12.75" hidden="1" customHeight="1" x14ac:dyDescent="0.2"/>
    <row r="65431" ht="12.75" hidden="1" customHeight="1" x14ac:dyDescent="0.2"/>
    <row r="65432" ht="12.75" hidden="1" customHeight="1" x14ac:dyDescent="0.2"/>
    <row r="65433" ht="12.75" hidden="1" customHeight="1" x14ac:dyDescent="0.2"/>
    <row r="65434" ht="12.75" hidden="1" customHeight="1" x14ac:dyDescent="0.2"/>
    <row r="65435" ht="12.75" hidden="1" customHeight="1" x14ac:dyDescent="0.2"/>
    <row r="65436" ht="12.75" hidden="1" customHeight="1" x14ac:dyDescent="0.2"/>
    <row r="65437" ht="12.75" hidden="1" customHeight="1" x14ac:dyDescent="0.2"/>
    <row r="65438" ht="12.75" hidden="1" customHeight="1" x14ac:dyDescent="0.2"/>
    <row r="65439" ht="12.75" hidden="1" customHeight="1" x14ac:dyDescent="0.2"/>
    <row r="65440" ht="12.75" hidden="1" customHeight="1" x14ac:dyDescent="0.2"/>
    <row r="65441" ht="12.75" hidden="1" customHeight="1" x14ac:dyDescent="0.2"/>
    <row r="65442" ht="12.75" hidden="1" customHeight="1" x14ac:dyDescent="0.2"/>
    <row r="65443" ht="12.75" hidden="1" customHeight="1" x14ac:dyDescent="0.2"/>
    <row r="65444" ht="12.75" hidden="1" customHeight="1" x14ac:dyDescent="0.2"/>
    <row r="65445" ht="12.75" hidden="1" customHeight="1" x14ac:dyDescent="0.2"/>
    <row r="65446" ht="12.75" hidden="1" customHeight="1" x14ac:dyDescent="0.2"/>
    <row r="65447" ht="12.75" hidden="1" customHeight="1" x14ac:dyDescent="0.2"/>
    <row r="65448" ht="12.75" hidden="1" customHeight="1" x14ac:dyDescent="0.2"/>
    <row r="65449" ht="12.75" hidden="1" customHeight="1" x14ac:dyDescent="0.2"/>
    <row r="65450" ht="12.75" hidden="1" customHeight="1" x14ac:dyDescent="0.2"/>
    <row r="65451" ht="12.75" hidden="1" customHeight="1" x14ac:dyDescent="0.2"/>
    <row r="65452" ht="12.75" hidden="1" customHeight="1" x14ac:dyDescent="0.2"/>
    <row r="65453" ht="12.75" hidden="1" customHeight="1" x14ac:dyDescent="0.2"/>
    <row r="65454" ht="12.75" hidden="1" customHeight="1" x14ac:dyDescent="0.2"/>
    <row r="65455" ht="12.75" hidden="1" customHeight="1" x14ac:dyDescent="0.2"/>
    <row r="65456" ht="12.75" hidden="1" customHeight="1" x14ac:dyDescent="0.2"/>
    <row r="65457" ht="12.75" hidden="1" customHeight="1" x14ac:dyDescent="0.2"/>
    <row r="65458" ht="12.75" hidden="1" customHeight="1" x14ac:dyDescent="0.2"/>
    <row r="65459" ht="12.75" hidden="1" customHeight="1" x14ac:dyDescent="0.2"/>
    <row r="65460" ht="12.75" hidden="1" customHeight="1" x14ac:dyDescent="0.2"/>
    <row r="65461" ht="12.75" hidden="1" customHeight="1" x14ac:dyDescent="0.2"/>
    <row r="65462" ht="12.75" hidden="1" customHeight="1" x14ac:dyDescent="0.2"/>
    <row r="65463" ht="12.75" hidden="1" customHeight="1" x14ac:dyDescent="0.2"/>
    <row r="65464" ht="12.75" hidden="1" customHeight="1" x14ac:dyDescent="0.2"/>
    <row r="65465" ht="12.75" hidden="1" customHeight="1" x14ac:dyDescent="0.2"/>
    <row r="65466" ht="12.75" hidden="1" customHeight="1" x14ac:dyDescent="0.2"/>
    <row r="65467" ht="12.75" hidden="1" customHeight="1" x14ac:dyDescent="0.2"/>
    <row r="65468" ht="12.75" hidden="1" customHeight="1" x14ac:dyDescent="0.2"/>
    <row r="65469" ht="12.75" hidden="1" customHeight="1" x14ac:dyDescent="0.2"/>
    <row r="65470" ht="12.75" hidden="1" customHeight="1" x14ac:dyDescent="0.2"/>
    <row r="65471" ht="12.75" hidden="1" customHeight="1" x14ac:dyDescent="0.2"/>
    <row r="65472" ht="12.75" hidden="1" customHeight="1" x14ac:dyDescent="0.2"/>
    <row r="65473" ht="12.75" hidden="1" customHeight="1" x14ac:dyDescent="0.2"/>
    <row r="65474" ht="12.75" hidden="1" customHeight="1" x14ac:dyDescent="0.2"/>
    <row r="65475" ht="12.75" hidden="1" customHeight="1" x14ac:dyDescent="0.2"/>
    <row r="65476" ht="12.75" hidden="1" customHeight="1" x14ac:dyDescent="0.2"/>
    <row r="65477" ht="12.75" hidden="1" customHeight="1" x14ac:dyDescent="0.2"/>
    <row r="65478" ht="12.75" hidden="1" customHeight="1" x14ac:dyDescent="0.2"/>
    <row r="65479" ht="12.75" hidden="1" customHeight="1" x14ac:dyDescent="0.2"/>
    <row r="65480" ht="12.75" hidden="1" customHeight="1" x14ac:dyDescent="0.2"/>
    <row r="65481" ht="12.75" hidden="1" customHeight="1" x14ac:dyDescent="0.2"/>
    <row r="65482" ht="12.75" hidden="1" customHeight="1" x14ac:dyDescent="0.2"/>
    <row r="65483" ht="12.75" hidden="1" customHeight="1" x14ac:dyDescent="0.2"/>
    <row r="65484" ht="12.75" hidden="1" customHeight="1" x14ac:dyDescent="0.2"/>
    <row r="65485" ht="12.75" hidden="1" customHeight="1" x14ac:dyDescent="0.2"/>
    <row r="65486" ht="12.75" hidden="1" customHeight="1" x14ac:dyDescent="0.2"/>
    <row r="65487" ht="12.75" hidden="1" customHeight="1" x14ac:dyDescent="0.2"/>
    <row r="65488" ht="12.75" hidden="1" customHeight="1" x14ac:dyDescent="0.2"/>
    <row r="65489" ht="12.75" hidden="1" customHeight="1" x14ac:dyDescent="0.2"/>
    <row r="65490" ht="12.75" hidden="1" customHeight="1" x14ac:dyDescent="0.2"/>
    <row r="65491" ht="12.75" hidden="1" customHeight="1" x14ac:dyDescent="0.2"/>
    <row r="65492" ht="12.75" hidden="1" customHeight="1" x14ac:dyDescent="0.2"/>
    <row r="65493" ht="12.75" hidden="1" customHeight="1" x14ac:dyDescent="0.2"/>
    <row r="65494" ht="12.75" hidden="1" customHeight="1" x14ac:dyDescent="0.2"/>
    <row r="65495" ht="12.75" hidden="1" customHeight="1" x14ac:dyDescent="0.2"/>
    <row r="65496" ht="12.75" hidden="1" customHeight="1" x14ac:dyDescent="0.2"/>
    <row r="65497" ht="12.75" hidden="1" customHeight="1" x14ac:dyDescent="0.2"/>
    <row r="65498" ht="12.75" hidden="1" customHeight="1" x14ac:dyDescent="0.2"/>
    <row r="65499" ht="12.75" hidden="1" customHeight="1" x14ac:dyDescent="0.2"/>
    <row r="65500" ht="12.75" hidden="1" customHeight="1" x14ac:dyDescent="0.2"/>
    <row r="65501" ht="12.75" hidden="1" customHeight="1" x14ac:dyDescent="0.2"/>
    <row r="65502" ht="12.75" hidden="1" customHeight="1" x14ac:dyDescent="0.2"/>
    <row r="65503" ht="12.75" hidden="1" customHeight="1" x14ac:dyDescent="0.2"/>
    <row r="65504" ht="12.75" hidden="1" customHeight="1" x14ac:dyDescent="0.2"/>
    <row r="65505" ht="12.75" hidden="1" customHeight="1" x14ac:dyDescent="0.2"/>
    <row r="65506" ht="12.75" hidden="1" customHeight="1" x14ac:dyDescent="0.2"/>
    <row r="65507" ht="12.75" hidden="1" customHeight="1" x14ac:dyDescent="0.2"/>
    <row r="65508" ht="12.75" hidden="1" customHeight="1" x14ac:dyDescent="0.2"/>
    <row r="65509" ht="12.75" hidden="1" customHeight="1" x14ac:dyDescent="0.2"/>
    <row r="65510" ht="12.75" hidden="1" customHeight="1" x14ac:dyDescent="0.2"/>
    <row r="65511" ht="12.75" hidden="1" customHeight="1" x14ac:dyDescent="0.2"/>
    <row r="65512" ht="12.75" hidden="1" customHeight="1" x14ac:dyDescent="0.2"/>
    <row r="65513" ht="12.75" hidden="1" customHeight="1" x14ac:dyDescent="0.2"/>
    <row r="65514" ht="12.75" hidden="1" customHeight="1" x14ac:dyDescent="0.2"/>
    <row r="65515" ht="12.75" hidden="1" customHeight="1" x14ac:dyDescent="0.2"/>
    <row r="65516" ht="12.75" hidden="1" customHeight="1" x14ac:dyDescent="0.2"/>
    <row r="65517" ht="12.75" hidden="1" customHeight="1" x14ac:dyDescent="0.2"/>
    <row r="65518" ht="12.75" hidden="1" customHeight="1" x14ac:dyDescent="0.2"/>
    <row r="65519" ht="12.75" hidden="1" customHeight="1" x14ac:dyDescent="0.2"/>
    <row r="65520" ht="12.75" hidden="1" customHeight="1" x14ac:dyDescent="0.2"/>
    <row r="65521" ht="12.75" hidden="1" customHeight="1" x14ac:dyDescent="0.2"/>
    <row r="65522" ht="12.75" hidden="1" customHeight="1" x14ac:dyDescent="0.2"/>
    <row r="65523" ht="12.75" hidden="1" customHeight="1" x14ac:dyDescent="0.2"/>
    <row r="65524" ht="12.75" hidden="1" customHeight="1" x14ac:dyDescent="0.2"/>
    <row r="65525" ht="12.75" hidden="1" customHeight="1" x14ac:dyDescent="0.2"/>
    <row r="65526" ht="12.75" hidden="1" customHeight="1" x14ac:dyDescent="0.2"/>
    <row r="65527" ht="12.75" hidden="1" customHeight="1" x14ac:dyDescent="0.2"/>
    <row r="65528" ht="12.75" hidden="1" customHeight="1" x14ac:dyDescent="0.2"/>
    <row r="65529" ht="12.75" hidden="1" customHeight="1" x14ac:dyDescent="0.2"/>
    <row r="65530" ht="12.75" hidden="1" customHeight="1" x14ac:dyDescent="0.2"/>
    <row r="65531" ht="12.75" hidden="1" customHeight="1" x14ac:dyDescent="0.2"/>
    <row r="65532" ht="12.75" hidden="1" customHeight="1" x14ac:dyDescent="0.2"/>
    <row r="65533" ht="12.75" hidden="1" customHeight="1" x14ac:dyDescent="0.2"/>
    <row r="65534" ht="12.75" hidden="1" customHeight="1" x14ac:dyDescent="0.2"/>
    <row r="65535" x14ac:dyDescent="0.2"/>
    <row r="65536" x14ac:dyDescent="0.2"/>
  </sheetData>
  <mergeCells count="16">
    <mergeCell ref="A153:K153"/>
    <mergeCell ref="A154:K154"/>
    <mergeCell ref="J9:J10"/>
    <mergeCell ref="G9:I9"/>
    <mergeCell ref="B9:D9"/>
    <mergeCell ref="E9:E10"/>
    <mergeCell ref="A1:H1"/>
    <mergeCell ref="A2:K2"/>
    <mergeCell ref="K9:K10"/>
    <mergeCell ref="G8:K8"/>
    <mergeCell ref="G7:K7"/>
    <mergeCell ref="A7:A10"/>
    <mergeCell ref="F9:F10"/>
    <mergeCell ref="B8:F8"/>
    <mergeCell ref="A3:K3"/>
    <mergeCell ref="B7:F7"/>
  </mergeCells>
  <phoneticPr fontId="3" type="noConversion"/>
  <hyperlinks>
    <hyperlink ref="J1" location="Index!Print_Area" display="Return to Index"/>
    <hyperlink ref="K1" location="'Technical notes'!Print_Area" display="Go to technical notes"/>
  </hyperlinks>
  <pageMargins left="0.39370078740157483" right="0.39370078740157483" top="0.39370078740157483" bottom="0.39370078740157483" header="0.19685039370078741" footer="0.19685039370078741"/>
  <pageSetup paperSize="9" scale="80" fitToHeight="100" orientation="landscape" r:id="rId1"/>
  <headerFooter alignWithMargins="0">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4"/>
  <sheetViews>
    <sheetView showGridLines="0" workbookViewId="0">
      <pane ySplit="11" topLeftCell="A12" activePane="bottomLeft" state="frozen"/>
      <selection activeCell="C30" sqref="C30"/>
      <selection pane="bottomLeft" activeCell="I127" sqref="I127"/>
    </sheetView>
  </sheetViews>
  <sheetFormatPr defaultColWidth="0" defaultRowHeight="0" customHeight="1" zeroHeight="1" x14ac:dyDescent="0.2"/>
  <cols>
    <col min="1" max="1" width="20" style="17" customWidth="1"/>
    <col min="2" max="4" width="11.140625" style="19" customWidth="1"/>
    <col min="5" max="5" width="33" style="19" customWidth="1"/>
    <col min="6" max="6" width="13.42578125" style="19" customWidth="1"/>
    <col min="7" max="9" width="11.140625" style="15" customWidth="1"/>
    <col min="10" max="10" width="1.28515625" style="16" customWidth="1"/>
    <col min="11" max="16384" width="11.140625" style="16" hidden="1"/>
  </cols>
  <sheetData>
    <row r="1" spans="1:9" ht="46.5" customHeight="1" x14ac:dyDescent="0.2">
      <c r="A1" s="390" t="s">
        <v>285</v>
      </c>
      <c r="B1" s="390"/>
      <c r="C1" s="390"/>
      <c r="D1" s="390"/>
      <c r="E1" s="390"/>
      <c r="F1" s="390"/>
      <c r="G1" s="10"/>
      <c r="H1" s="12" t="s">
        <v>73</v>
      </c>
      <c r="I1" s="12" t="s">
        <v>74</v>
      </c>
    </row>
    <row r="2" spans="1:9" ht="12.75" x14ac:dyDescent="0.2">
      <c r="A2" s="13" t="s">
        <v>286</v>
      </c>
    </row>
    <row r="3" spans="1:9" ht="27" customHeight="1" x14ac:dyDescent="0.2">
      <c r="A3" s="391" t="s">
        <v>776</v>
      </c>
      <c r="B3" s="391"/>
      <c r="C3" s="391"/>
      <c r="D3" s="391"/>
      <c r="E3" s="391"/>
      <c r="F3" s="391"/>
      <c r="G3" s="391"/>
      <c r="H3" s="391"/>
      <c r="I3" s="391"/>
    </row>
    <row r="4" spans="1:9" ht="12.75" x14ac:dyDescent="0.2">
      <c r="A4" s="13" t="s">
        <v>7</v>
      </c>
    </row>
    <row r="5" spans="1:9" ht="12.75" x14ac:dyDescent="0.2">
      <c r="A5" s="13" t="s">
        <v>52</v>
      </c>
    </row>
    <row r="6" spans="1:9" ht="12.75" x14ac:dyDescent="0.2">
      <c r="A6" s="15"/>
    </row>
    <row r="7" spans="1:9" ht="14.25" customHeight="1" x14ac:dyDescent="0.2">
      <c r="A7" s="207" t="s">
        <v>25</v>
      </c>
      <c r="B7" s="429" t="s">
        <v>314</v>
      </c>
      <c r="C7" s="430"/>
      <c r="D7" s="430"/>
      <c r="E7" s="430"/>
      <c r="F7" s="431"/>
      <c r="G7" s="432" t="s">
        <v>315</v>
      </c>
      <c r="H7" s="433"/>
      <c r="I7" s="434"/>
    </row>
    <row r="8" spans="1:9" ht="40.5" customHeight="1" x14ac:dyDescent="0.2">
      <c r="A8" s="169"/>
      <c r="B8" s="396" t="s">
        <v>316</v>
      </c>
      <c r="C8" s="397"/>
      <c r="D8" s="398"/>
      <c r="E8" s="435" t="s">
        <v>317</v>
      </c>
      <c r="F8" s="437" t="s">
        <v>318</v>
      </c>
      <c r="G8" s="426" t="s">
        <v>319</v>
      </c>
      <c r="H8" s="427"/>
      <c r="I8" s="428"/>
    </row>
    <row r="9" spans="1:9" ht="38.25" x14ac:dyDescent="0.2">
      <c r="A9" s="169"/>
      <c r="B9" s="21" t="s">
        <v>320</v>
      </c>
      <c r="C9" s="21" t="s">
        <v>321</v>
      </c>
      <c r="D9" s="21" t="s">
        <v>32</v>
      </c>
      <c r="E9" s="436"/>
      <c r="F9" s="438"/>
      <c r="G9" s="325" t="s">
        <v>320</v>
      </c>
      <c r="H9" s="325" t="s">
        <v>321</v>
      </c>
      <c r="I9" s="22" t="s">
        <v>32</v>
      </c>
    </row>
    <row r="10" spans="1:9" ht="12.75" x14ac:dyDescent="0.2">
      <c r="A10" s="169"/>
      <c r="B10" s="170"/>
      <c r="C10" s="170"/>
      <c r="D10" s="170"/>
      <c r="E10" s="208"/>
      <c r="F10" s="170"/>
      <c r="G10" s="209"/>
      <c r="H10" s="209"/>
      <c r="I10" s="209"/>
    </row>
    <row r="11" spans="1:9" s="30" customFormat="1" ht="12.75" customHeight="1" x14ac:dyDescent="0.2">
      <c r="A11" s="210"/>
      <c r="B11" s="77" t="s">
        <v>16</v>
      </c>
      <c r="C11" s="77" t="s">
        <v>17</v>
      </c>
      <c r="D11" s="211" t="s">
        <v>39</v>
      </c>
      <c r="E11" s="77" t="s">
        <v>18</v>
      </c>
      <c r="F11" s="77" t="s">
        <v>40</v>
      </c>
      <c r="G11" s="80" t="s">
        <v>43</v>
      </c>
      <c r="H11" s="80" t="s">
        <v>44</v>
      </c>
      <c r="I11" s="80" t="s">
        <v>45</v>
      </c>
    </row>
    <row r="12" spans="1:9" ht="12.75" x14ac:dyDescent="0.2">
      <c r="A12" s="179"/>
      <c r="B12" s="170"/>
      <c r="C12" s="170"/>
      <c r="D12" s="170"/>
      <c r="E12" s="170"/>
      <c r="F12" s="170"/>
      <c r="G12" s="209"/>
      <c r="H12" s="209"/>
      <c r="I12" s="209"/>
    </row>
    <row r="13" spans="1:9" ht="12.75" x14ac:dyDescent="0.2">
      <c r="A13" s="17" t="s">
        <v>118</v>
      </c>
      <c r="B13" s="212"/>
      <c r="C13" s="170"/>
      <c r="D13" s="213"/>
      <c r="E13" s="343"/>
      <c r="F13" s="173"/>
      <c r="G13" s="187"/>
      <c r="H13" s="188"/>
      <c r="I13" s="189"/>
    </row>
    <row r="14" spans="1:9" ht="12.75" x14ac:dyDescent="0.2">
      <c r="A14" s="17" t="s">
        <v>119</v>
      </c>
      <c r="B14" s="222">
        <v>68</v>
      </c>
      <c r="C14" s="223">
        <v>44</v>
      </c>
      <c r="D14" s="224">
        <v>112</v>
      </c>
      <c r="E14" s="344">
        <v>146.30000000000001</v>
      </c>
      <c r="F14" s="225">
        <v>258.3</v>
      </c>
      <c r="G14" s="215">
        <v>61</v>
      </c>
      <c r="H14" s="216">
        <v>39</v>
      </c>
      <c r="I14" s="217">
        <v>100</v>
      </c>
    </row>
    <row r="15" spans="1:9" ht="12.75" x14ac:dyDescent="0.2">
      <c r="A15" s="17" t="s">
        <v>120</v>
      </c>
      <c r="B15" s="222">
        <v>66.099999999999994</v>
      </c>
      <c r="C15" s="223">
        <v>37.4</v>
      </c>
      <c r="D15" s="224">
        <v>103.4</v>
      </c>
      <c r="E15" s="343">
        <v>141.30000000000001</v>
      </c>
      <c r="F15" s="225">
        <v>244.7</v>
      </c>
      <c r="G15" s="215">
        <v>64</v>
      </c>
      <c r="H15" s="216">
        <v>36</v>
      </c>
      <c r="I15" s="217">
        <v>100</v>
      </c>
    </row>
    <row r="16" spans="1:9" ht="12.75" x14ac:dyDescent="0.2">
      <c r="A16" s="17" t="s">
        <v>238</v>
      </c>
      <c r="B16" s="222">
        <v>54.1</v>
      </c>
      <c r="C16" s="223">
        <v>31.5</v>
      </c>
      <c r="D16" s="224">
        <v>85.6</v>
      </c>
      <c r="E16" s="343">
        <v>125.5</v>
      </c>
      <c r="F16" s="225">
        <v>211.2</v>
      </c>
      <c r="G16" s="215">
        <v>63</v>
      </c>
      <c r="H16" s="216">
        <v>37</v>
      </c>
      <c r="I16" s="217">
        <v>100</v>
      </c>
    </row>
    <row r="17" spans="1:9" ht="12.75" x14ac:dyDescent="0.2">
      <c r="A17" s="17" t="s">
        <v>279</v>
      </c>
      <c r="B17" s="222">
        <v>48.1</v>
      </c>
      <c r="C17" s="223">
        <v>24.9</v>
      </c>
      <c r="D17" s="224">
        <v>72.900000000000006</v>
      </c>
      <c r="E17" s="343">
        <v>123</v>
      </c>
      <c r="F17" s="225">
        <v>196</v>
      </c>
      <c r="G17" s="215">
        <v>66</v>
      </c>
      <c r="H17" s="216">
        <v>34</v>
      </c>
      <c r="I17" s="217">
        <v>100</v>
      </c>
    </row>
    <row r="18" spans="1:9" ht="38.25" x14ac:dyDescent="0.2">
      <c r="A18" s="250" t="s">
        <v>99</v>
      </c>
      <c r="B18" s="222">
        <v>5</v>
      </c>
      <c r="C18" s="223">
        <v>3.9</v>
      </c>
      <c r="D18" s="224">
        <v>8.9</v>
      </c>
      <c r="E18" s="343">
        <v>101.7</v>
      </c>
      <c r="F18" s="225">
        <v>110.6</v>
      </c>
      <c r="G18" s="215">
        <v>56</v>
      </c>
      <c r="H18" s="216">
        <v>44</v>
      </c>
      <c r="I18" s="217">
        <v>100</v>
      </c>
    </row>
    <row r="19" spans="1:9" ht="12.75" x14ac:dyDescent="0.2">
      <c r="A19" s="48" t="s">
        <v>122</v>
      </c>
      <c r="B19" s="222">
        <v>66.900000000000006</v>
      </c>
      <c r="C19" s="223">
        <v>45.1</v>
      </c>
      <c r="D19" s="224">
        <v>112.1</v>
      </c>
      <c r="E19" s="343">
        <v>143.19999999999999</v>
      </c>
      <c r="F19" s="225">
        <v>255.3</v>
      </c>
      <c r="G19" s="215">
        <v>60</v>
      </c>
      <c r="H19" s="216">
        <v>40</v>
      </c>
      <c r="I19" s="221">
        <v>100</v>
      </c>
    </row>
    <row r="20" spans="1:9" ht="12.75" x14ac:dyDescent="0.2">
      <c r="A20" s="17" t="s">
        <v>123</v>
      </c>
      <c r="B20" s="222">
        <v>65.7</v>
      </c>
      <c r="C20" s="223">
        <v>38.1</v>
      </c>
      <c r="D20" s="224">
        <v>103.8</v>
      </c>
      <c r="E20" s="343">
        <v>142.5</v>
      </c>
      <c r="F20" s="225">
        <v>246.3</v>
      </c>
      <c r="G20" s="219">
        <v>63</v>
      </c>
      <c r="H20" s="220">
        <v>37</v>
      </c>
      <c r="I20" s="217">
        <v>100</v>
      </c>
    </row>
    <row r="21" spans="1:9" ht="12.75" x14ac:dyDescent="0.2">
      <c r="A21" s="17" t="s">
        <v>228</v>
      </c>
      <c r="B21" s="222">
        <v>59.4</v>
      </c>
      <c r="C21" s="223">
        <v>33.4</v>
      </c>
      <c r="D21" s="224">
        <v>92.8</v>
      </c>
      <c r="E21" s="344">
        <v>128.6</v>
      </c>
      <c r="F21" s="14">
        <v>221.4</v>
      </c>
      <c r="G21" s="215">
        <v>64</v>
      </c>
      <c r="H21" s="216">
        <v>36</v>
      </c>
      <c r="I21" s="217">
        <v>100</v>
      </c>
    </row>
    <row r="22" spans="1:9" s="153" customFormat="1" ht="12.75" x14ac:dyDescent="0.2">
      <c r="A22" s="153" t="s">
        <v>269</v>
      </c>
      <c r="B22" s="338">
        <v>51.9</v>
      </c>
      <c r="C22" s="339">
        <v>28.2</v>
      </c>
      <c r="D22" s="340">
        <v>80</v>
      </c>
      <c r="E22" s="345">
        <v>128.69999999999999</v>
      </c>
      <c r="F22" s="262">
        <v>208.7</v>
      </c>
      <c r="G22" s="215">
        <v>65</v>
      </c>
      <c r="H22" s="216">
        <v>35</v>
      </c>
      <c r="I22" s="217">
        <v>100</v>
      </c>
    </row>
    <row r="23" spans="1:9" ht="38.25" x14ac:dyDescent="0.2">
      <c r="A23" s="250" t="s">
        <v>100</v>
      </c>
      <c r="B23" s="222">
        <v>13.8</v>
      </c>
      <c r="C23" s="223">
        <v>8.1</v>
      </c>
      <c r="D23" s="224">
        <v>21.9</v>
      </c>
      <c r="E23" s="344">
        <v>106.7</v>
      </c>
      <c r="F23" s="14">
        <v>128.6</v>
      </c>
      <c r="G23" s="215">
        <v>63</v>
      </c>
      <c r="H23" s="216">
        <v>37</v>
      </c>
      <c r="I23" s="217">
        <v>100</v>
      </c>
    </row>
    <row r="24" spans="1:9" ht="13.5" customHeight="1" x14ac:dyDescent="0.2">
      <c r="A24" s="48" t="s">
        <v>101</v>
      </c>
      <c r="B24" s="222">
        <v>9.3000000000000007</v>
      </c>
      <c r="C24" s="223">
        <v>6.3</v>
      </c>
      <c r="D24" s="224">
        <v>15.6</v>
      </c>
      <c r="E24" s="344">
        <v>20.6</v>
      </c>
      <c r="F24" s="14">
        <v>36.200000000000003</v>
      </c>
      <c r="G24" s="215">
        <v>60</v>
      </c>
      <c r="H24" s="216">
        <v>40</v>
      </c>
      <c r="I24" s="217">
        <v>100</v>
      </c>
    </row>
    <row r="25" spans="1:9" ht="12.75" x14ac:dyDescent="0.2">
      <c r="A25" s="17" t="s">
        <v>126</v>
      </c>
      <c r="B25" s="222">
        <v>16.899999999999999</v>
      </c>
      <c r="C25" s="223">
        <v>11.7</v>
      </c>
      <c r="D25" s="224">
        <v>28.7</v>
      </c>
      <c r="E25" s="344">
        <v>35.5</v>
      </c>
      <c r="F25" s="14">
        <v>64.2</v>
      </c>
      <c r="G25" s="215">
        <v>59</v>
      </c>
      <c r="H25" s="216">
        <v>41</v>
      </c>
      <c r="I25" s="221">
        <v>100</v>
      </c>
    </row>
    <row r="26" spans="1:9" ht="12.75" x14ac:dyDescent="0.2">
      <c r="A26" s="17" t="s">
        <v>127</v>
      </c>
      <c r="B26" s="222">
        <v>17</v>
      </c>
      <c r="C26" s="223">
        <v>11.9</v>
      </c>
      <c r="D26" s="224">
        <v>28.9</v>
      </c>
      <c r="E26" s="343">
        <v>37.6</v>
      </c>
      <c r="F26" s="225">
        <v>66.5</v>
      </c>
      <c r="G26" s="219">
        <v>59</v>
      </c>
      <c r="H26" s="220">
        <v>41</v>
      </c>
      <c r="I26" s="217">
        <v>100</v>
      </c>
    </row>
    <row r="27" spans="1:9" ht="12.75" x14ac:dyDescent="0.2">
      <c r="A27" s="17" t="s">
        <v>128</v>
      </c>
      <c r="B27" s="222">
        <v>17.3</v>
      </c>
      <c r="C27" s="223">
        <v>11.5</v>
      </c>
      <c r="D27" s="224">
        <v>28.9</v>
      </c>
      <c r="E27" s="343">
        <v>36.4</v>
      </c>
      <c r="F27" s="225">
        <v>65.3</v>
      </c>
      <c r="G27" s="219">
        <v>60</v>
      </c>
      <c r="H27" s="220">
        <v>40</v>
      </c>
      <c r="I27" s="217">
        <v>100</v>
      </c>
    </row>
    <row r="28" spans="1:9" ht="12.75" x14ac:dyDescent="0.2">
      <c r="A28" s="17" t="s">
        <v>129</v>
      </c>
      <c r="B28" s="222">
        <v>15.7</v>
      </c>
      <c r="C28" s="223">
        <v>9.9</v>
      </c>
      <c r="D28" s="224">
        <v>25.6</v>
      </c>
      <c r="E28" s="343">
        <v>33.6</v>
      </c>
      <c r="F28" s="225">
        <v>59.2</v>
      </c>
      <c r="G28" s="215">
        <v>61</v>
      </c>
      <c r="H28" s="216">
        <v>39</v>
      </c>
      <c r="I28" s="217">
        <v>100</v>
      </c>
    </row>
    <row r="29" spans="1:9" ht="12.75" x14ac:dyDescent="0.2">
      <c r="A29" s="17" t="s">
        <v>130</v>
      </c>
      <c r="B29" s="222">
        <v>18</v>
      </c>
      <c r="C29" s="223">
        <v>10.5</v>
      </c>
      <c r="D29" s="224">
        <v>28.6</v>
      </c>
      <c r="E29" s="343">
        <v>38.700000000000003</v>
      </c>
      <c r="F29" s="225">
        <v>67.2</v>
      </c>
      <c r="G29" s="215">
        <v>63</v>
      </c>
      <c r="H29" s="216">
        <v>37</v>
      </c>
      <c r="I29" s="217">
        <v>100</v>
      </c>
    </row>
    <row r="30" spans="1:9" ht="12.75" x14ac:dyDescent="0.2">
      <c r="A30" s="17" t="s">
        <v>131</v>
      </c>
      <c r="B30" s="222">
        <v>17.100000000000001</v>
      </c>
      <c r="C30" s="223">
        <v>9.9</v>
      </c>
      <c r="D30" s="224">
        <v>26.9</v>
      </c>
      <c r="E30" s="343">
        <v>35.700000000000003</v>
      </c>
      <c r="F30" s="225">
        <v>62.6</v>
      </c>
      <c r="G30" s="215">
        <v>63</v>
      </c>
      <c r="H30" s="216">
        <v>37</v>
      </c>
      <c r="I30" s="217">
        <v>100</v>
      </c>
    </row>
    <row r="31" spans="1:9" ht="12.75" x14ac:dyDescent="0.2">
      <c r="A31" s="17" t="s">
        <v>132</v>
      </c>
      <c r="B31" s="222">
        <v>16.5</v>
      </c>
      <c r="C31" s="223">
        <v>9.5</v>
      </c>
      <c r="D31" s="224">
        <v>26</v>
      </c>
      <c r="E31" s="343">
        <v>35.799999999999997</v>
      </c>
      <c r="F31" s="225">
        <v>61.8</v>
      </c>
      <c r="G31" s="215">
        <v>63</v>
      </c>
      <c r="H31" s="216">
        <v>37</v>
      </c>
      <c r="I31" s="217">
        <v>100</v>
      </c>
    </row>
    <row r="32" spans="1:9" ht="12.75" x14ac:dyDescent="0.2">
      <c r="A32" s="17" t="s">
        <v>133</v>
      </c>
      <c r="B32" s="222">
        <v>14.1</v>
      </c>
      <c r="C32" s="223">
        <v>8.1999999999999993</v>
      </c>
      <c r="D32" s="224">
        <v>22.3</v>
      </c>
      <c r="E32" s="343">
        <v>32.4</v>
      </c>
      <c r="F32" s="225">
        <v>54.7</v>
      </c>
      <c r="G32" s="215">
        <v>63</v>
      </c>
      <c r="H32" s="216">
        <v>37</v>
      </c>
      <c r="I32" s="217">
        <v>100</v>
      </c>
    </row>
    <row r="33" spans="1:9" ht="12.75" x14ac:dyDescent="0.2">
      <c r="A33" s="17" t="s">
        <v>134</v>
      </c>
      <c r="B33" s="222">
        <v>18.399999999999999</v>
      </c>
      <c r="C33" s="223">
        <v>9.8000000000000007</v>
      </c>
      <c r="D33" s="224">
        <v>28.2</v>
      </c>
      <c r="E33" s="343">
        <v>37.4</v>
      </c>
      <c r="F33" s="225">
        <v>65.599999999999994</v>
      </c>
      <c r="G33" s="215">
        <v>65</v>
      </c>
      <c r="H33" s="216">
        <v>35</v>
      </c>
      <c r="I33" s="217">
        <v>100</v>
      </c>
    </row>
    <row r="34" spans="1:9" ht="12.75" x14ac:dyDescent="0.2">
      <c r="A34" s="17" t="s">
        <v>148</v>
      </c>
      <c r="B34" s="222">
        <v>14.4</v>
      </c>
      <c r="C34" s="223">
        <v>7.9</v>
      </c>
      <c r="D34" s="224">
        <v>22.3</v>
      </c>
      <c r="E34" s="343">
        <v>29.3</v>
      </c>
      <c r="F34" s="225">
        <v>51.6</v>
      </c>
      <c r="G34" s="215">
        <v>65</v>
      </c>
      <c r="H34" s="216">
        <v>35</v>
      </c>
      <c r="I34" s="217">
        <v>100</v>
      </c>
    </row>
    <row r="35" spans="1:9" ht="12.75" x14ac:dyDescent="0.2">
      <c r="A35" s="17" t="s">
        <v>151</v>
      </c>
      <c r="B35" s="222">
        <v>13.8</v>
      </c>
      <c r="C35" s="223">
        <v>7.6</v>
      </c>
      <c r="D35" s="224">
        <v>21.5</v>
      </c>
      <c r="E35" s="343">
        <v>30</v>
      </c>
      <c r="F35" s="225">
        <v>51.4</v>
      </c>
      <c r="G35" s="215">
        <v>64</v>
      </c>
      <c r="H35" s="216">
        <v>36</v>
      </c>
      <c r="I35" s="217">
        <v>100</v>
      </c>
    </row>
    <row r="36" spans="1:9" ht="12.75" x14ac:dyDescent="0.2">
      <c r="A36" s="17" t="s">
        <v>229</v>
      </c>
      <c r="B36" s="222">
        <v>12.8</v>
      </c>
      <c r="C36" s="223">
        <v>8.1</v>
      </c>
      <c r="D36" s="224">
        <v>20.9</v>
      </c>
      <c r="E36" s="343">
        <v>31.9</v>
      </c>
      <c r="F36" s="225">
        <v>52.8</v>
      </c>
      <c r="G36" s="215">
        <v>61</v>
      </c>
      <c r="H36" s="216">
        <v>39</v>
      </c>
      <c r="I36" s="217">
        <v>100</v>
      </c>
    </row>
    <row r="37" spans="1:9" ht="12.75" x14ac:dyDescent="0.2">
      <c r="A37" s="17" t="s">
        <v>239</v>
      </c>
      <c r="B37" s="222">
        <v>13.1</v>
      </c>
      <c r="C37" s="223">
        <v>8</v>
      </c>
      <c r="D37" s="224">
        <v>21</v>
      </c>
      <c r="E37" s="343">
        <v>34.299999999999997</v>
      </c>
      <c r="F37" s="225">
        <v>55.3</v>
      </c>
      <c r="G37" s="215">
        <v>62</v>
      </c>
      <c r="H37" s="216">
        <v>38</v>
      </c>
      <c r="I37" s="217">
        <v>100</v>
      </c>
    </row>
    <row r="38" spans="1:9" ht="12.75" x14ac:dyDescent="0.2">
      <c r="A38" s="17" t="s">
        <v>249</v>
      </c>
      <c r="B38" s="222">
        <v>12.6</v>
      </c>
      <c r="C38" s="223">
        <v>6.9</v>
      </c>
      <c r="D38" s="224">
        <v>19.600000000000001</v>
      </c>
      <c r="E38" s="343">
        <v>31.5</v>
      </c>
      <c r="F38" s="225">
        <v>51</v>
      </c>
      <c r="G38" s="215">
        <v>65</v>
      </c>
      <c r="H38" s="216">
        <v>35</v>
      </c>
      <c r="I38" s="217">
        <v>100</v>
      </c>
    </row>
    <row r="39" spans="1:9" ht="12.75" x14ac:dyDescent="0.2">
      <c r="A39" s="17" t="s">
        <v>256</v>
      </c>
      <c r="B39" s="222">
        <v>13.9</v>
      </c>
      <c r="C39" s="223">
        <v>7.1</v>
      </c>
      <c r="D39" s="224">
        <v>21</v>
      </c>
      <c r="E39" s="343">
        <v>32.6</v>
      </c>
      <c r="F39" s="225">
        <v>53.5</v>
      </c>
      <c r="G39" s="215">
        <v>66</v>
      </c>
      <c r="H39" s="216">
        <v>34</v>
      </c>
      <c r="I39" s="217">
        <v>100</v>
      </c>
    </row>
    <row r="40" spans="1:9" ht="12.75" x14ac:dyDescent="0.2">
      <c r="A40" s="17" t="s">
        <v>270</v>
      </c>
      <c r="B40" s="222">
        <v>12.3</v>
      </c>
      <c r="C40" s="223">
        <v>6.2</v>
      </c>
      <c r="D40" s="224">
        <v>18.5</v>
      </c>
      <c r="E40" s="343">
        <v>30.4</v>
      </c>
      <c r="F40" s="225">
        <v>48.8</v>
      </c>
      <c r="G40" s="215">
        <v>66</v>
      </c>
      <c r="H40" s="216">
        <v>34</v>
      </c>
      <c r="I40" s="217">
        <v>100</v>
      </c>
    </row>
    <row r="41" spans="1:9" ht="12.75" x14ac:dyDescent="0.2">
      <c r="A41" s="17" t="s">
        <v>280</v>
      </c>
      <c r="B41" s="222">
        <v>9.3000000000000007</v>
      </c>
      <c r="C41" s="223">
        <v>4.7</v>
      </c>
      <c r="D41" s="224">
        <v>14</v>
      </c>
      <c r="E41" s="343">
        <v>28.6</v>
      </c>
      <c r="F41" s="225">
        <v>42.5</v>
      </c>
      <c r="G41" s="215">
        <v>66</v>
      </c>
      <c r="H41" s="216">
        <v>34</v>
      </c>
      <c r="I41" s="217">
        <v>100</v>
      </c>
    </row>
    <row r="42" spans="1:9" ht="12.75" x14ac:dyDescent="0.2">
      <c r="A42" s="15" t="s">
        <v>755</v>
      </c>
      <c r="B42" s="222">
        <v>3</v>
      </c>
      <c r="C42" s="223">
        <v>1.8</v>
      </c>
      <c r="D42" s="224">
        <v>4.8</v>
      </c>
      <c r="E42" s="343">
        <v>25.8</v>
      </c>
      <c r="F42" s="225">
        <v>30.6</v>
      </c>
      <c r="G42" s="215">
        <v>63</v>
      </c>
      <c r="H42" s="216">
        <v>37</v>
      </c>
      <c r="I42" s="217">
        <v>100</v>
      </c>
    </row>
    <row r="43" spans="1:9" ht="12.75" x14ac:dyDescent="0.2">
      <c r="A43" s="17" t="s">
        <v>757</v>
      </c>
      <c r="B43" s="222">
        <v>0.9</v>
      </c>
      <c r="C43" s="223">
        <v>0.9</v>
      </c>
      <c r="D43" s="224">
        <v>1.8</v>
      </c>
      <c r="E43" s="343">
        <v>28.3</v>
      </c>
      <c r="F43" s="225">
        <v>30.1</v>
      </c>
      <c r="G43" s="215">
        <v>48</v>
      </c>
      <c r="H43" s="216">
        <v>52</v>
      </c>
      <c r="I43" s="217">
        <v>100</v>
      </c>
    </row>
    <row r="44" spans="1:9" ht="12.75" x14ac:dyDescent="0.2">
      <c r="A44" s="17" t="s">
        <v>784</v>
      </c>
      <c r="B44" s="222">
        <v>0.7</v>
      </c>
      <c r="C44" s="223">
        <v>0.7</v>
      </c>
      <c r="D44" s="224">
        <v>1.3</v>
      </c>
      <c r="E44" s="343">
        <v>24</v>
      </c>
      <c r="F44" s="225">
        <v>25.4</v>
      </c>
      <c r="G44" s="215">
        <v>49</v>
      </c>
      <c r="H44" s="216">
        <v>51</v>
      </c>
      <c r="I44" s="217">
        <v>100</v>
      </c>
    </row>
    <row r="45" spans="1:9" ht="38.25" x14ac:dyDescent="0.2">
      <c r="A45" s="250" t="s">
        <v>102</v>
      </c>
      <c r="B45" s="222">
        <v>0.5</v>
      </c>
      <c r="C45" s="223">
        <v>0.5</v>
      </c>
      <c r="D45" s="224">
        <v>1</v>
      </c>
      <c r="E45" s="343">
        <v>23.6</v>
      </c>
      <c r="F45" s="225">
        <v>24.5</v>
      </c>
      <c r="G45" s="215">
        <v>49</v>
      </c>
      <c r="H45" s="216">
        <v>51</v>
      </c>
      <c r="I45" s="217">
        <v>100</v>
      </c>
    </row>
    <row r="46" spans="1:9" ht="12.75" x14ac:dyDescent="0.2">
      <c r="A46" s="17" t="s">
        <v>136</v>
      </c>
      <c r="B46" s="222">
        <v>14.7</v>
      </c>
      <c r="C46" s="223">
        <v>10.199999999999999</v>
      </c>
      <c r="D46" s="224">
        <v>24.9</v>
      </c>
      <c r="E46" s="343">
        <v>31</v>
      </c>
      <c r="F46" s="225">
        <v>55.9</v>
      </c>
      <c r="G46" s="215">
        <v>59</v>
      </c>
      <c r="H46" s="216">
        <v>41</v>
      </c>
      <c r="I46" s="217">
        <v>100</v>
      </c>
    </row>
    <row r="47" spans="1:9" ht="12.75" customHeight="1" x14ac:dyDescent="0.2">
      <c r="A47" s="17" t="s">
        <v>137</v>
      </c>
      <c r="B47" s="222">
        <v>17.399999999999999</v>
      </c>
      <c r="C47" s="223">
        <v>12.2</v>
      </c>
      <c r="D47" s="224">
        <v>29.6</v>
      </c>
      <c r="E47" s="343">
        <v>37.6</v>
      </c>
      <c r="F47" s="225">
        <v>67.2</v>
      </c>
      <c r="G47" s="215">
        <v>59</v>
      </c>
      <c r="H47" s="216">
        <v>41</v>
      </c>
      <c r="I47" s="221">
        <v>100</v>
      </c>
    </row>
    <row r="48" spans="1:9" ht="12.75" x14ac:dyDescent="0.2">
      <c r="A48" s="17" t="s">
        <v>138</v>
      </c>
      <c r="B48" s="222">
        <v>17.2</v>
      </c>
      <c r="C48" s="223">
        <v>11.6</v>
      </c>
      <c r="D48" s="224">
        <v>28.8</v>
      </c>
      <c r="E48" s="343">
        <v>37.299999999999997</v>
      </c>
      <c r="F48" s="225">
        <v>66.099999999999994</v>
      </c>
      <c r="G48" s="215">
        <v>60</v>
      </c>
      <c r="H48" s="216">
        <v>40</v>
      </c>
      <c r="I48" s="221">
        <v>100</v>
      </c>
    </row>
    <row r="49" spans="1:9" ht="12.75" x14ac:dyDescent="0.2">
      <c r="A49" s="17" t="s">
        <v>139</v>
      </c>
      <c r="B49" s="222">
        <v>17</v>
      </c>
      <c r="C49" s="223">
        <v>11.2</v>
      </c>
      <c r="D49" s="224">
        <v>28.2</v>
      </c>
      <c r="E49" s="343">
        <v>36</v>
      </c>
      <c r="F49" s="225">
        <v>64.2</v>
      </c>
      <c r="G49" s="215">
        <v>60</v>
      </c>
      <c r="H49" s="216">
        <v>40</v>
      </c>
      <c r="I49" s="217">
        <v>100</v>
      </c>
    </row>
    <row r="50" spans="1:9" ht="12.75" x14ac:dyDescent="0.2">
      <c r="A50" s="17" t="s">
        <v>140</v>
      </c>
      <c r="B50" s="222">
        <v>16.2</v>
      </c>
      <c r="C50" s="223">
        <v>9.5</v>
      </c>
      <c r="D50" s="224">
        <v>25.7</v>
      </c>
      <c r="E50" s="343">
        <v>35</v>
      </c>
      <c r="F50" s="225">
        <v>60.7</v>
      </c>
      <c r="G50" s="219">
        <v>63</v>
      </c>
      <c r="H50" s="220">
        <v>37</v>
      </c>
      <c r="I50" s="217">
        <v>100</v>
      </c>
    </row>
    <row r="51" spans="1:9" ht="12.75" x14ac:dyDescent="0.2">
      <c r="A51" s="17" t="s">
        <v>141</v>
      </c>
      <c r="B51" s="222">
        <v>17.5</v>
      </c>
      <c r="C51" s="223">
        <v>10.3</v>
      </c>
      <c r="D51" s="224">
        <v>27.7</v>
      </c>
      <c r="E51" s="343">
        <v>37.1</v>
      </c>
      <c r="F51" s="225">
        <v>64.900000000000006</v>
      </c>
      <c r="G51" s="219">
        <v>63</v>
      </c>
      <c r="H51" s="220">
        <v>37</v>
      </c>
      <c r="I51" s="217">
        <v>100</v>
      </c>
    </row>
    <row r="52" spans="1:9" ht="12.75" x14ac:dyDescent="0.2">
      <c r="A52" s="17" t="s">
        <v>142</v>
      </c>
      <c r="B52" s="222">
        <v>17.100000000000001</v>
      </c>
      <c r="C52" s="223">
        <v>9.6999999999999993</v>
      </c>
      <c r="D52" s="224">
        <v>26.8</v>
      </c>
      <c r="E52" s="343">
        <v>35.6</v>
      </c>
      <c r="F52" s="225">
        <v>62.4</v>
      </c>
      <c r="G52" s="215">
        <v>64</v>
      </c>
      <c r="H52" s="216">
        <v>36</v>
      </c>
      <c r="I52" s="217">
        <v>100</v>
      </c>
    </row>
    <row r="53" spans="1:9" ht="12.75" x14ac:dyDescent="0.2">
      <c r="A53" s="17" t="s">
        <v>143</v>
      </c>
      <c r="B53" s="222">
        <v>15.5</v>
      </c>
      <c r="C53" s="223">
        <v>9</v>
      </c>
      <c r="D53" s="224">
        <v>24.5</v>
      </c>
      <c r="E53" s="343">
        <v>35.200000000000003</v>
      </c>
      <c r="F53" s="225">
        <v>59.8</v>
      </c>
      <c r="G53" s="215">
        <v>63</v>
      </c>
      <c r="H53" s="216">
        <v>37</v>
      </c>
      <c r="I53" s="217">
        <v>100</v>
      </c>
    </row>
    <row r="54" spans="1:9" ht="12.75" x14ac:dyDescent="0.2">
      <c r="A54" s="17" t="s">
        <v>144</v>
      </c>
      <c r="B54" s="222">
        <v>15.7</v>
      </c>
      <c r="C54" s="223">
        <v>8.6999999999999993</v>
      </c>
      <c r="D54" s="224">
        <v>24.4</v>
      </c>
      <c r="E54" s="343">
        <v>34</v>
      </c>
      <c r="F54" s="225">
        <v>58.4</v>
      </c>
      <c r="G54" s="215">
        <v>64</v>
      </c>
      <c r="H54" s="216">
        <v>36</v>
      </c>
      <c r="I54" s="217">
        <v>100</v>
      </c>
    </row>
    <row r="55" spans="1:9" ht="12.75" x14ac:dyDescent="0.2">
      <c r="A55" s="17" t="s">
        <v>145</v>
      </c>
      <c r="B55" s="222">
        <v>16.3</v>
      </c>
      <c r="C55" s="223">
        <v>8.6</v>
      </c>
      <c r="D55" s="224">
        <v>24.9</v>
      </c>
      <c r="E55" s="343">
        <v>32.299999999999997</v>
      </c>
      <c r="F55" s="225">
        <v>57.2</v>
      </c>
      <c r="G55" s="215">
        <v>66</v>
      </c>
      <c r="H55" s="216">
        <v>34</v>
      </c>
      <c r="I55" s="217">
        <v>100</v>
      </c>
    </row>
    <row r="56" spans="1:9" ht="12.75" x14ac:dyDescent="0.2">
      <c r="A56" s="17" t="s">
        <v>149</v>
      </c>
      <c r="B56" s="222">
        <v>14</v>
      </c>
      <c r="C56" s="223">
        <v>7.7</v>
      </c>
      <c r="D56" s="224">
        <v>21.6</v>
      </c>
      <c r="E56" s="343">
        <v>29</v>
      </c>
      <c r="F56" s="225">
        <v>50.7</v>
      </c>
      <c r="G56" s="215">
        <v>65</v>
      </c>
      <c r="H56" s="216">
        <v>35</v>
      </c>
      <c r="I56" s="217">
        <v>100</v>
      </c>
    </row>
    <row r="57" spans="1:9" ht="12.75" x14ac:dyDescent="0.2">
      <c r="A57" s="17" t="s">
        <v>150</v>
      </c>
      <c r="B57" s="222">
        <v>13.8</v>
      </c>
      <c r="C57" s="223">
        <v>8.3000000000000007</v>
      </c>
      <c r="D57" s="224">
        <v>22.1</v>
      </c>
      <c r="E57" s="343">
        <v>33.299999999999997</v>
      </c>
      <c r="F57" s="225">
        <v>55.4</v>
      </c>
      <c r="G57" s="215">
        <v>62</v>
      </c>
      <c r="H57" s="216">
        <v>38</v>
      </c>
      <c r="I57" s="217">
        <v>100</v>
      </c>
    </row>
    <row r="58" spans="1:9" ht="12.75" x14ac:dyDescent="0.2">
      <c r="A58" s="17" t="s">
        <v>230</v>
      </c>
      <c r="B58" s="222">
        <v>12.4</v>
      </c>
      <c r="C58" s="223">
        <v>7.6</v>
      </c>
      <c r="D58" s="224">
        <v>20</v>
      </c>
      <c r="E58" s="343">
        <v>32.299999999999997</v>
      </c>
      <c r="F58" s="225">
        <v>52.3</v>
      </c>
      <c r="G58" s="215">
        <v>62</v>
      </c>
      <c r="H58" s="216">
        <v>38</v>
      </c>
      <c r="I58" s="217">
        <v>100</v>
      </c>
    </row>
    <row r="59" spans="1:9" ht="12.75" x14ac:dyDescent="0.2">
      <c r="A59" s="17" t="s">
        <v>240</v>
      </c>
      <c r="B59" s="222">
        <v>12.6</v>
      </c>
      <c r="C59" s="223">
        <v>7.3</v>
      </c>
      <c r="D59" s="224">
        <v>19.899999999999999</v>
      </c>
      <c r="E59" s="343">
        <v>32.6</v>
      </c>
      <c r="F59" s="225">
        <v>52.5</v>
      </c>
      <c r="G59" s="215">
        <v>63</v>
      </c>
      <c r="H59" s="216">
        <v>37</v>
      </c>
      <c r="I59" s="217">
        <v>100</v>
      </c>
    </row>
    <row r="60" spans="1:9" ht="12.75" x14ac:dyDescent="0.2">
      <c r="A60" s="17" t="s">
        <v>250</v>
      </c>
      <c r="B60" s="222">
        <v>13.6</v>
      </c>
      <c r="C60" s="223">
        <v>7.1</v>
      </c>
      <c r="D60" s="224">
        <v>20.7</v>
      </c>
      <c r="E60" s="343">
        <v>32.299999999999997</v>
      </c>
      <c r="F60" s="225">
        <v>53</v>
      </c>
      <c r="G60" s="215">
        <v>66</v>
      </c>
      <c r="H60" s="216">
        <v>34</v>
      </c>
      <c r="I60" s="217">
        <v>100</v>
      </c>
    </row>
    <row r="61" spans="1:9" ht="12.75" x14ac:dyDescent="0.2">
      <c r="A61" s="17" t="s">
        <v>257</v>
      </c>
      <c r="B61" s="222">
        <v>14.1</v>
      </c>
      <c r="C61" s="223">
        <v>7</v>
      </c>
      <c r="D61" s="224">
        <v>21.1</v>
      </c>
      <c r="E61" s="343">
        <v>33.1</v>
      </c>
      <c r="F61" s="225">
        <v>54.2</v>
      </c>
      <c r="G61" s="215">
        <v>67</v>
      </c>
      <c r="H61" s="216">
        <v>33</v>
      </c>
      <c r="I61" s="217">
        <v>100</v>
      </c>
    </row>
    <row r="62" spans="1:9" ht="12.75" x14ac:dyDescent="0.2">
      <c r="A62" s="17" t="s">
        <v>271</v>
      </c>
      <c r="B62" s="222">
        <v>9.8000000000000007</v>
      </c>
      <c r="C62" s="223">
        <v>5</v>
      </c>
      <c r="D62" s="224">
        <v>14.8</v>
      </c>
      <c r="E62" s="343">
        <v>27.7</v>
      </c>
      <c r="F62" s="225">
        <v>42.5</v>
      </c>
      <c r="G62" s="215">
        <v>66</v>
      </c>
      <c r="H62" s="216">
        <v>34</v>
      </c>
      <c r="I62" s="217">
        <v>100</v>
      </c>
    </row>
    <row r="63" spans="1:9" ht="12.75" x14ac:dyDescent="0.2">
      <c r="A63" s="15" t="s">
        <v>281</v>
      </c>
      <c r="B63" s="222">
        <v>4.8</v>
      </c>
      <c r="C63" s="223">
        <v>2.5</v>
      </c>
      <c r="D63" s="224">
        <v>7.4</v>
      </c>
      <c r="E63" s="343">
        <v>25.6</v>
      </c>
      <c r="F63" s="225">
        <v>33</v>
      </c>
      <c r="G63" s="215">
        <v>65</v>
      </c>
      <c r="H63" s="216">
        <v>35</v>
      </c>
      <c r="I63" s="217">
        <v>100</v>
      </c>
    </row>
    <row r="64" spans="1:9" ht="12.75" x14ac:dyDescent="0.2">
      <c r="A64" s="17" t="s">
        <v>758</v>
      </c>
      <c r="B64" s="222">
        <v>1</v>
      </c>
      <c r="C64" s="223">
        <v>1</v>
      </c>
      <c r="D64" s="224">
        <v>2.1</v>
      </c>
      <c r="E64" s="343">
        <v>28.1</v>
      </c>
      <c r="F64" s="225">
        <v>30.2</v>
      </c>
      <c r="G64" s="215">
        <v>51</v>
      </c>
      <c r="H64" s="216">
        <v>49</v>
      </c>
      <c r="I64" s="217">
        <v>100</v>
      </c>
    </row>
    <row r="65" spans="1:9" ht="12.75" x14ac:dyDescent="0.2">
      <c r="A65" s="17" t="s">
        <v>785</v>
      </c>
      <c r="B65" s="222">
        <v>0.8</v>
      </c>
      <c r="C65" s="223">
        <v>0.8</v>
      </c>
      <c r="D65" s="224">
        <v>1.6</v>
      </c>
      <c r="E65" s="343">
        <v>27.3</v>
      </c>
      <c r="F65" s="225">
        <v>28.9</v>
      </c>
      <c r="G65" s="215">
        <v>49</v>
      </c>
      <c r="H65" s="216">
        <v>51</v>
      </c>
      <c r="I65" s="217">
        <v>100</v>
      </c>
    </row>
    <row r="66" spans="1:9" ht="38.25" x14ac:dyDescent="0.2">
      <c r="A66" s="250" t="s">
        <v>103</v>
      </c>
      <c r="B66" s="222">
        <v>0.5</v>
      </c>
      <c r="C66" s="223">
        <v>0.5</v>
      </c>
      <c r="D66" s="224">
        <v>1</v>
      </c>
      <c r="E66" s="343">
        <v>21.8</v>
      </c>
      <c r="F66" s="225">
        <v>22.8</v>
      </c>
      <c r="G66" s="215">
        <v>48</v>
      </c>
      <c r="H66" s="216">
        <v>52</v>
      </c>
      <c r="I66" s="217">
        <v>100</v>
      </c>
    </row>
    <row r="67" spans="1:9" ht="12.75" x14ac:dyDescent="0.2">
      <c r="A67" s="176">
        <v>39722</v>
      </c>
      <c r="B67" s="222">
        <v>0.9</v>
      </c>
      <c r="C67" s="223">
        <v>0.6</v>
      </c>
      <c r="D67" s="224">
        <v>1.5</v>
      </c>
      <c r="E67" s="343">
        <v>2.1</v>
      </c>
      <c r="F67" s="225">
        <v>3.6</v>
      </c>
      <c r="G67" s="215">
        <v>59</v>
      </c>
      <c r="H67" s="216">
        <v>41</v>
      </c>
      <c r="I67" s="221">
        <v>100</v>
      </c>
    </row>
    <row r="68" spans="1:9" ht="12.75" x14ac:dyDescent="0.2">
      <c r="A68" s="176" t="s">
        <v>175</v>
      </c>
      <c r="B68" s="222">
        <v>4.5</v>
      </c>
      <c r="C68" s="223">
        <v>2.9</v>
      </c>
      <c r="D68" s="224">
        <v>7.4</v>
      </c>
      <c r="E68" s="343">
        <v>10</v>
      </c>
      <c r="F68" s="225">
        <v>17.5</v>
      </c>
      <c r="G68" s="215">
        <v>60</v>
      </c>
      <c r="H68" s="216">
        <v>40</v>
      </c>
      <c r="I68" s="221">
        <v>100</v>
      </c>
    </row>
    <row r="69" spans="1:9" ht="12.75" x14ac:dyDescent="0.2">
      <c r="A69" s="176" t="s">
        <v>176</v>
      </c>
      <c r="B69" s="222">
        <v>3.9</v>
      </c>
      <c r="C69" s="223">
        <v>2.8</v>
      </c>
      <c r="D69" s="224">
        <v>6.7</v>
      </c>
      <c r="E69" s="343">
        <v>8.4</v>
      </c>
      <c r="F69" s="225">
        <v>15.1</v>
      </c>
      <c r="G69" s="215">
        <v>59</v>
      </c>
      <c r="H69" s="216">
        <v>41</v>
      </c>
      <c r="I69" s="221">
        <v>100</v>
      </c>
    </row>
    <row r="70" spans="1:9" ht="12.75" x14ac:dyDescent="0.2">
      <c r="A70" s="176" t="s">
        <v>177</v>
      </c>
      <c r="B70" s="222">
        <v>5.6</v>
      </c>
      <c r="C70" s="223">
        <v>3.8</v>
      </c>
      <c r="D70" s="224">
        <v>9.4</v>
      </c>
      <c r="E70" s="343">
        <v>11.5</v>
      </c>
      <c r="F70" s="225">
        <v>21</v>
      </c>
      <c r="G70" s="219">
        <v>60</v>
      </c>
      <c r="H70" s="220">
        <v>40</v>
      </c>
      <c r="I70" s="221">
        <v>100</v>
      </c>
    </row>
    <row r="71" spans="1:9" ht="12.75" x14ac:dyDescent="0.2">
      <c r="A71" s="176" t="s">
        <v>178</v>
      </c>
      <c r="B71" s="222">
        <v>5.2</v>
      </c>
      <c r="C71" s="223">
        <v>3.6</v>
      </c>
      <c r="D71" s="224">
        <v>8.8000000000000007</v>
      </c>
      <c r="E71" s="343">
        <v>11</v>
      </c>
      <c r="F71" s="225">
        <v>19.8</v>
      </c>
      <c r="G71" s="219">
        <v>59</v>
      </c>
      <c r="H71" s="220">
        <v>41</v>
      </c>
      <c r="I71" s="217">
        <v>100</v>
      </c>
    </row>
    <row r="72" spans="1:9" ht="12.75" x14ac:dyDescent="0.2">
      <c r="A72" s="176" t="s">
        <v>179</v>
      </c>
      <c r="B72" s="222">
        <v>6.2</v>
      </c>
      <c r="C72" s="223">
        <v>4.3</v>
      </c>
      <c r="D72" s="224">
        <v>10.4</v>
      </c>
      <c r="E72" s="343">
        <v>13</v>
      </c>
      <c r="F72" s="225">
        <v>23.4</v>
      </c>
      <c r="G72" s="219">
        <v>59</v>
      </c>
      <c r="H72" s="220">
        <v>41</v>
      </c>
      <c r="I72" s="217">
        <v>100</v>
      </c>
    </row>
    <row r="73" spans="1:9" ht="12.75" x14ac:dyDescent="0.2">
      <c r="A73" s="176" t="s">
        <v>180</v>
      </c>
      <c r="B73" s="222">
        <v>5.6</v>
      </c>
      <c r="C73" s="223">
        <v>4</v>
      </c>
      <c r="D73" s="224">
        <v>9.6</v>
      </c>
      <c r="E73" s="343">
        <v>12.2</v>
      </c>
      <c r="F73" s="225">
        <v>21.8</v>
      </c>
      <c r="G73" s="219">
        <v>58</v>
      </c>
      <c r="H73" s="220">
        <v>42</v>
      </c>
      <c r="I73" s="217">
        <v>100</v>
      </c>
    </row>
    <row r="74" spans="1:9" ht="12.75" x14ac:dyDescent="0.2">
      <c r="A74" s="176" t="s">
        <v>181</v>
      </c>
      <c r="B74" s="222">
        <v>5.6</v>
      </c>
      <c r="C74" s="223">
        <v>3.9</v>
      </c>
      <c r="D74" s="224">
        <v>9.6</v>
      </c>
      <c r="E74" s="343">
        <v>12.4</v>
      </c>
      <c r="F74" s="225">
        <v>22</v>
      </c>
      <c r="G74" s="219">
        <v>59</v>
      </c>
      <c r="H74" s="220">
        <v>41</v>
      </c>
      <c r="I74" s="217">
        <v>100</v>
      </c>
    </row>
    <row r="75" spans="1:9" ht="12.75" x14ac:dyDescent="0.2">
      <c r="A75" s="176" t="s">
        <v>182</v>
      </c>
      <c r="B75" s="222">
        <v>5.8</v>
      </c>
      <c r="C75" s="223">
        <v>4</v>
      </c>
      <c r="D75" s="224">
        <v>9.8000000000000007</v>
      </c>
      <c r="E75" s="343">
        <v>13</v>
      </c>
      <c r="F75" s="225">
        <v>22.7</v>
      </c>
      <c r="G75" s="215">
        <v>59</v>
      </c>
      <c r="H75" s="216">
        <v>41</v>
      </c>
      <c r="I75" s="217">
        <v>100</v>
      </c>
    </row>
    <row r="76" spans="1:9" ht="12.75" x14ac:dyDescent="0.2">
      <c r="A76" s="176" t="s">
        <v>183</v>
      </c>
      <c r="B76" s="222">
        <v>6</v>
      </c>
      <c r="C76" s="223">
        <v>4</v>
      </c>
      <c r="D76" s="224">
        <v>10</v>
      </c>
      <c r="E76" s="343">
        <v>12.9</v>
      </c>
      <c r="F76" s="225">
        <v>22.9</v>
      </c>
      <c r="G76" s="215">
        <v>60</v>
      </c>
      <c r="H76" s="216">
        <v>40</v>
      </c>
      <c r="I76" s="217">
        <v>100</v>
      </c>
    </row>
    <row r="77" spans="1:9" ht="12.75" x14ac:dyDescent="0.2">
      <c r="A77" s="176" t="s">
        <v>184</v>
      </c>
      <c r="B77" s="222">
        <v>5.4</v>
      </c>
      <c r="C77" s="223">
        <v>3.6</v>
      </c>
      <c r="D77" s="224">
        <v>9.1</v>
      </c>
      <c r="E77" s="343">
        <v>11.4</v>
      </c>
      <c r="F77" s="225">
        <v>20.5</v>
      </c>
      <c r="G77" s="215">
        <v>60</v>
      </c>
      <c r="H77" s="216">
        <v>40</v>
      </c>
      <c r="I77" s="217">
        <v>100</v>
      </c>
    </row>
    <row r="78" spans="1:9" ht="12.75" x14ac:dyDescent="0.2">
      <c r="A78" s="176" t="s">
        <v>185</v>
      </c>
      <c r="B78" s="222">
        <v>5.9</v>
      </c>
      <c r="C78" s="223">
        <v>3.9</v>
      </c>
      <c r="D78" s="224">
        <v>9.8000000000000007</v>
      </c>
      <c r="E78" s="343">
        <v>12.2</v>
      </c>
      <c r="F78" s="225">
        <v>22</v>
      </c>
      <c r="G78" s="215">
        <v>60</v>
      </c>
      <c r="H78" s="216">
        <v>40</v>
      </c>
      <c r="I78" s="217">
        <v>100</v>
      </c>
    </row>
    <row r="79" spans="1:9" ht="12.75" x14ac:dyDescent="0.2">
      <c r="A79" s="176" t="s">
        <v>186</v>
      </c>
      <c r="B79" s="222">
        <v>5.7</v>
      </c>
      <c r="C79" s="223">
        <v>3.7</v>
      </c>
      <c r="D79" s="224">
        <v>9.5</v>
      </c>
      <c r="E79" s="343">
        <v>12</v>
      </c>
      <c r="F79" s="225">
        <v>21.5</v>
      </c>
      <c r="G79" s="215">
        <v>61</v>
      </c>
      <c r="H79" s="216">
        <v>39</v>
      </c>
      <c r="I79" s="217">
        <v>100</v>
      </c>
    </row>
    <row r="80" spans="1:9" ht="12.75" x14ac:dyDescent="0.2">
      <c r="A80" s="176" t="s">
        <v>187</v>
      </c>
      <c r="B80" s="222">
        <v>5.4</v>
      </c>
      <c r="C80" s="223">
        <v>3.5</v>
      </c>
      <c r="D80" s="224">
        <v>8.9</v>
      </c>
      <c r="E80" s="343">
        <v>11.8</v>
      </c>
      <c r="F80" s="225">
        <v>20.7</v>
      </c>
      <c r="G80" s="215">
        <v>61</v>
      </c>
      <c r="H80" s="216">
        <v>39</v>
      </c>
      <c r="I80" s="217">
        <v>100</v>
      </c>
    </row>
    <row r="81" spans="1:9" ht="12.75" x14ac:dyDescent="0.2">
      <c r="A81" s="176" t="s">
        <v>188</v>
      </c>
      <c r="B81" s="222">
        <v>4.5</v>
      </c>
      <c r="C81" s="223">
        <v>2.7</v>
      </c>
      <c r="D81" s="224">
        <v>7.2</v>
      </c>
      <c r="E81" s="343">
        <v>9.8000000000000007</v>
      </c>
      <c r="F81" s="225">
        <v>17</v>
      </c>
      <c r="G81" s="215">
        <v>62</v>
      </c>
      <c r="H81" s="216">
        <v>38</v>
      </c>
      <c r="I81" s="217">
        <v>100</v>
      </c>
    </row>
    <row r="82" spans="1:9" ht="12.75" x14ac:dyDescent="0.2">
      <c r="A82" s="176" t="s">
        <v>189</v>
      </c>
      <c r="B82" s="222">
        <v>5.8</v>
      </c>
      <c r="C82" s="223">
        <v>3.4</v>
      </c>
      <c r="D82" s="224">
        <v>9.1999999999999993</v>
      </c>
      <c r="E82" s="343">
        <v>12.9</v>
      </c>
      <c r="F82" s="225">
        <v>22.1</v>
      </c>
      <c r="G82" s="215">
        <v>63</v>
      </c>
      <c r="H82" s="216">
        <v>37</v>
      </c>
      <c r="I82" s="217">
        <v>100</v>
      </c>
    </row>
    <row r="83" spans="1:9" ht="12.75" x14ac:dyDescent="0.2">
      <c r="A83" s="176" t="s">
        <v>190</v>
      </c>
      <c r="B83" s="222">
        <v>5.9</v>
      </c>
      <c r="C83" s="223">
        <v>3.4</v>
      </c>
      <c r="D83" s="224">
        <v>9.3000000000000007</v>
      </c>
      <c r="E83" s="343">
        <v>12.3</v>
      </c>
      <c r="F83" s="225">
        <v>21.6</v>
      </c>
      <c r="G83" s="215">
        <v>63</v>
      </c>
      <c r="H83" s="216">
        <v>37</v>
      </c>
      <c r="I83" s="217">
        <v>100</v>
      </c>
    </row>
    <row r="84" spans="1:9" ht="12.75" x14ac:dyDescent="0.2">
      <c r="A84" s="176" t="s">
        <v>191</v>
      </c>
      <c r="B84" s="222">
        <v>6.4</v>
      </c>
      <c r="C84" s="223">
        <v>3.7</v>
      </c>
      <c r="D84" s="224">
        <v>10.1</v>
      </c>
      <c r="E84" s="343">
        <v>13.5</v>
      </c>
      <c r="F84" s="225">
        <v>23.6</v>
      </c>
      <c r="G84" s="215">
        <v>63</v>
      </c>
      <c r="H84" s="216">
        <v>37</v>
      </c>
      <c r="I84" s="217">
        <v>100</v>
      </c>
    </row>
    <row r="85" spans="1:9" ht="12.75" x14ac:dyDescent="0.2">
      <c r="A85" s="176" t="s">
        <v>192</v>
      </c>
      <c r="B85" s="222">
        <v>5.7</v>
      </c>
      <c r="C85" s="223">
        <v>3.4</v>
      </c>
      <c r="D85" s="224">
        <v>9.1</v>
      </c>
      <c r="E85" s="343">
        <v>12</v>
      </c>
      <c r="F85" s="225">
        <v>21.1</v>
      </c>
      <c r="G85" s="215">
        <v>63</v>
      </c>
      <c r="H85" s="216">
        <v>37</v>
      </c>
      <c r="I85" s="217">
        <v>100</v>
      </c>
    </row>
    <row r="86" spans="1:9" ht="12.75" x14ac:dyDescent="0.2">
      <c r="A86" s="176" t="s">
        <v>193</v>
      </c>
      <c r="B86" s="222">
        <v>5.4</v>
      </c>
      <c r="C86" s="223">
        <v>3.1</v>
      </c>
      <c r="D86" s="224">
        <v>8.5</v>
      </c>
      <c r="E86" s="343">
        <v>11.7</v>
      </c>
      <c r="F86" s="225">
        <v>20.2</v>
      </c>
      <c r="G86" s="215">
        <v>63</v>
      </c>
      <c r="H86" s="216">
        <v>37</v>
      </c>
      <c r="I86" s="217">
        <v>100</v>
      </c>
    </row>
    <row r="87" spans="1:9" ht="12.75" x14ac:dyDescent="0.2">
      <c r="A87" s="176" t="s">
        <v>194</v>
      </c>
      <c r="B87" s="222">
        <v>6</v>
      </c>
      <c r="C87" s="223">
        <v>3.3</v>
      </c>
      <c r="D87" s="224">
        <v>9.3000000000000007</v>
      </c>
      <c r="E87" s="343">
        <v>12</v>
      </c>
      <c r="F87" s="225">
        <v>21.3</v>
      </c>
      <c r="G87" s="215">
        <v>64</v>
      </c>
      <c r="H87" s="216">
        <v>36</v>
      </c>
      <c r="I87" s="217">
        <v>100</v>
      </c>
    </row>
    <row r="88" spans="1:9" ht="12.75" x14ac:dyDescent="0.2">
      <c r="A88" s="176" t="s">
        <v>195</v>
      </c>
      <c r="B88" s="222">
        <v>5.9</v>
      </c>
      <c r="C88" s="223">
        <v>3.2</v>
      </c>
      <c r="D88" s="224">
        <v>9.1999999999999993</v>
      </c>
      <c r="E88" s="343">
        <v>12.2</v>
      </c>
      <c r="F88" s="225">
        <v>21.3</v>
      </c>
      <c r="G88" s="215">
        <v>65</v>
      </c>
      <c r="H88" s="216">
        <v>35</v>
      </c>
      <c r="I88" s="217">
        <v>100</v>
      </c>
    </row>
    <row r="89" spans="1:9" ht="12.75" x14ac:dyDescent="0.2">
      <c r="A89" s="176" t="s">
        <v>196</v>
      </c>
      <c r="B89" s="222">
        <v>5.2</v>
      </c>
      <c r="C89" s="223">
        <v>3.1</v>
      </c>
      <c r="D89" s="224">
        <v>8.3000000000000007</v>
      </c>
      <c r="E89" s="343">
        <v>11.4</v>
      </c>
      <c r="F89" s="225">
        <v>19.7</v>
      </c>
      <c r="G89" s="215">
        <v>63</v>
      </c>
      <c r="H89" s="216">
        <v>37</v>
      </c>
      <c r="I89" s="217">
        <v>100</v>
      </c>
    </row>
    <row r="90" spans="1:9" ht="12.75" x14ac:dyDescent="0.2">
      <c r="A90" s="176" t="s">
        <v>197</v>
      </c>
      <c r="B90" s="222">
        <v>5.4</v>
      </c>
      <c r="C90" s="223">
        <v>3.2</v>
      </c>
      <c r="D90" s="224">
        <v>8.6</v>
      </c>
      <c r="E90" s="343">
        <v>12.2</v>
      </c>
      <c r="F90" s="225">
        <v>20.8</v>
      </c>
      <c r="G90" s="215">
        <v>63</v>
      </c>
      <c r="H90" s="216">
        <v>37</v>
      </c>
      <c r="I90" s="217">
        <v>100</v>
      </c>
    </row>
    <row r="91" spans="1:9" ht="12.75" x14ac:dyDescent="0.2">
      <c r="A91" s="176" t="s">
        <v>198</v>
      </c>
      <c r="B91" s="222">
        <v>4.9000000000000004</v>
      </c>
      <c r="C91" s="223">
        <v>2.8</v>
      </c>
      <c r="D91" s="224">
        <v>7.8</v>
      </c>
      <c r="E91" s="343">
        <v>11.3</v>
      </c>
      <c r="F91" s="225">
        <v>19</v>
      </c>
      <c r="G91" s="215">
        <v>64</v>
      </c>
      <c r="H91" s="216">
        <v>36</v>
      </c>
      <c r="I91" s="217">
        <v>100</v>
      </c>
    </row>
    <row r="92" spans="1:9" ht="12.75" x14ac:dyDescent="0.2">
      <c r="A92" s="176" t="s">
        <v>199</v>
      </c>
      <c r="B92" s="222">
        <v>5.2</v>
      </c>
      <c r="C92" s="223">
        <v>3</v>
      </c>
      <c r="D92" s="224">
        <v>8.1999999999999993</v>
      </c>
      <c r="E92" s="343">
        <v>11.7</v>
      </c>
      <c r="F92" s="225">
        <v>19.899999999999999</v>
      </c>
      <c r="G92" s="215">
        <v>63</v>
      </c>
      <c r="H92" s="216">
        <v>37</v>
      </c>
      <c r="I92" s="217">
        <v>100</v>
      </c>
    </row>
    <row r="93" spans="1:9" ht="12.75" x14ac:dyDescent="0.2">
      <c r="A93" s="176" t="s">
        <v>200</v>
      </c>
      <c r="B93" s="222">
        <v>4</v>
      </c>
      <c r="C93" s="223">
        <v>2.2999999999999998</v>
      </c>
      <c r="D93" s="224">
        <v>6.3</v>
      </c>
      <c r="E93" s="343">
        <v>9.4</v>
      </c>
      <c r="F93" s="225">
        <v>15.7</v>
      </c>
      <c r="G93" s="215">
        <v>63</v>
      </c>
      <c r="H93" s="216">
        <v>37</v>
      </c>
      <c r="I93" s="217">
        <v>100</v>
      </c>
    </row>
    <row r="94" spans="1:9" ht="12.75" x14ac:dyDescent="0.2">
      <c r="A94" s="176" t="s">
        <v>201</v>
      </c>
      <c r="B94" s="222">
        <v>5.8</v>
      </c>
      <c r="C94" s="223">
        <v>3.3</v>
      </c>
      <c r="D94" s="224">
        <v>9.1</v>
      </c>
      <c r="E94" s="343">
        <v>12.8</v>
      </c>
      <c r="F94" s="225">
        <v>21.9</v>
      </c>
      <c r="G94" s="215">
        <v>64</v>
      </c>
      <c r="H94" s="216">
        <v>36</v>
      </c>
      <c r="I94" s="217">
        <v>100</v>
      </c>
    </row>
    <row r="95" spans="1:9" ht="12.75" x14ac:dyDescent="0.2">
      <c r="A95" s="176" t="s">
        <v>202</v>
      </c>
      <c r="B95" s="222">
        <v>5.8</v>
      </c>
      <c r="C95" s="223">
        <v>3.1</v>
      </c>
      <c r="D95" s="224">
        <v>9</v>
      </c>
      <c r="E95" s="343">
        <v>11.9</v>
      </c>
      <c r="F95" s="225">
        <v>20.8</v>
      </c>
      <c r="G95" s="215">
        <v>65</v>
      </c>
      <c r="H95" s="216">
        <v>35</v>
      </c>
      <c r="I95" s="217">
        <v>100</v>
      </c>
    </row>
    <row r="96" spans="1:9" ht="12.75" x14ac:dyDescent="0.2">
      <c r="A96" s="176" t="s">
        <v>203</v>
      </c>
      <c r="B96" s="222">
        <v>6.7</v>
      </c>
      <c r="C96" s="223">
        <v>3.4</v>
      </c>
      <c r="D96" s="224">
        <v>10.1</v>
      </c>
      <c r="E96" s="343">
        <v>12.8</v>
      </c>
      <c r="F96" s="225">
        <v>22.9</v>
      </c>
      <c r="G96" s="215">
        <v>66</v>
      </c>
      <c r="H96" s="216">
        <v>34</v>
      </c>
      <c r="I96" s="217">
        <v>100</v>
      </c>
    </row>
    <row r="97" spans="1:9" ht="12.75" x14ac:dyDescent="0.2">
      <c r="A97" s="176" t="s">
        <v>204</v>
      </c>
      <c r="B97" s="222">
        <v>4.7</v>
      </c>
      <c r="C97" s="223">
        <v>2.6</v>
      </c>
      <c r="D97" s="224">
        <v>7.3</v>
      </c>
      <c r="E97" s="343">
        <v>9.6999999999999993</v>
      </c>
      <c r="F97" s="225">
        <v>17</v>
      </c>
      <c r="G97" s="215">
        <v>65</v>
      </c>
      <c r="H97" s="216">
        <v>35</v>
      </c>
      <c r="I97" s="217">
        <v>100</v>
      </c>
    </row>
    <row r="98" spans="1:9" ht="12.75" x14ac:dyDescent="0.2">
      <c r="A98" s="176" t="s">
        <v>205</v>
      </c>
      <c r="B98" s="222">
        <v>4.9000000000000004</v>
      </c>
      <c r="C98" s="223">
        <v>2.6</v>
      </c>
      <c r="D98" s="224">
        <v>7.5</v>
      </c>
      <c r="E98" s="343">
        <v>9.8000000000000007</v>
      </c>
      <c r="F98" s="225">
        <v>17.399999999999999</v>
      </c>
      <c r="G98" s="215">
        <v>65</v>
      </c>
      <c r="H98" s="216">
        <v>35</v>
      </c>
      <c r="I98" s="217">
        <v>100</v>
      </c>
    </row>
    <row r="99" spans="1:9" ht="12.75" x14ac:dyDescent="0.2">
      <c r="A99" s="176" t="s">
        <v>206</v>
      </c>
      <c r="B99" s="222">
        <v>4.7</v>
      </c>
      <c r="C99" s="223">
        <v>2.7</v>
      </c>
      <c r="D99" s="224">
        <v>7.4</v>
      </c>
      <c r="E99" s="343">
        <v>9.8000000000000007</v>
      </c>
      <c r="F99" s="225">
        <v>17.2</v>
      </c>
      <c r="G99" s="215">
        <v>64</v>
      </c>
      <c r="H99" s="216">
        <v>36</v>
      </c>
      <c r="I99" s="217">
        <v>100</v>
      </c>
    </row>
    <row r="100" spans="1:9" ht="12.75" x14ac:dyDescent="0.2">
      <c r="A100" s="176" t="s">
        <v>207</v>
      </c>
      <c r="B100" s="222">
        <v>4.7</v>
      </c>
      <c r="C100" s="223">
        <v>2.5</v>
      </c>
      <c r="D100" s="224">
        <v>7.2</v>
      </c>
      <c r="E100" s="343">
        <v>9.6</v>
      </c>
      <c r="F100" s="225">
        <v>16.8</v>
      </c>
      <c r="G100" s="215">
        <v>66</v>
      </c>
      <c r="H100" s="216">
        <v>34</v>
      </c>
      <c r="I100" s="217">
        <v>100</v>
      </c>
    </row>
    <row r="101" spans="1:9" ht="12.75" x14ac:dyDescent="0.2">
      <c r="A101" s="176" t="s">
        <v>208</v>
      </c>
      <c r="B101" s="222">
        <v>4.5</v>
      </c>
      <c r="C101" s="223">
        <v>2.5</v>
      </c>
      <c r="D101" s="224">
        <v>7</v>
      </c>
      <c r="E101" s="343">
        <v>9.6999999999999993</v>
      </c>
      <c r="F101" s="225">
        <v>16.7</v>
      </c>
      <c r="G101" s="215">
        <v>64</v>
      </c>
      <c r="H101" s="216">
        <v>36</v>
      </c>
      <c r="I101" s="217">
        <v>100</v>
      </c>
    </row>
    <row r="102" spans="1:9" ht="12.75" x14ac:dyDescent="0.2">
      <c r="A102" s="226" t="s">
        <v>231</v>
      </c>
      <c r="B102" s="222">
        <v>4.5999999999999996</v>
      </c>
      <c r="C102" s="223">
        <v>2.6</v>
      </c>
      <c r="D102" s="224">
        <v>7.2</v>
      </c>
      <c r="E102" s="343">
        <v>10.7</v>
      </c>
      <c r="F102" s="225">
        <v>18</v>
      </c>
      <c r="G102" s="215">
        <v>64</v>
      </c>
      <c r="H102" s="216">
        <v>36</v>
      </c>
      <c r="I102" s="217">
        <v>100</v>
      </c>
    </row>
    <row r="103" spans="1:9" ht="12.75" x14ac:dyDescent="0.2">
      <c r="A103" s="226" t="s">
        <v>232</v>
      </c>
      <c r="B103" s="222">
        <v>4.5</v>
      </c>
      <c r="C103" s="223">
        <v>2.8</v>
      </c>
      <c r="D103" s="224">
        <v>7.3</v>
      </c>
      <c r="E103" s="343">
        <v>11.2</v>
      </c>
      <c r="F103" s="225">
        <v>18.5</v>
      </c>
      <c r="G103" s="215">
        <v>62</v>
      </c>
      <c r="H103" s="216">
        <v>38</v>
      </c>
      <c r="I103" s="217">
        <v>100</v>
      </c>
    </row>
    <row r="104" spans="1:9" ht="12.75" x14ac:dyDescent="0.2">
      <c r="A104" s="226" t="s">
        <v>233</v>
      </c>
      <c r="B104" s="222">
        <v>4.7</v>
      </c>
      <c r="C104" s="223">
        <v>2.9</v>
      </c>
      <c r="D104" s="224">
        <v>7.6</v>
      </c>
      <c r="E104" s="343">
        <v>11.4</v>
      </c>
      <c r="F104" s="225">
        <v>19</v>
      </c>
      <c r="G104" s="215">
        <v>62</v>
      </c>
      <c r="H104" s="216">
        <v>38</v>
      </c>
      <c r="I104" s="217">
        <v>100</v>
      </c>
    </row>
    <row r="105" spans="1:9" ht="12.75" x14ac:dyDescent="0.2">
      <c r="A105" s="226">
        <v>40878</v>
      </c>
      <c r="B105" s="222">
        <v>3.6</v>
      </c>
      <c r="C105" s="223">
        <v>2.4</v>
      </c>
      <c r="D105" s="224">
        <v>6</v>
      </c>
      <c r="E105" s="343">
        <v>9.4</v>
      </c>
      <c r="F105" s="225">
        <v>15.4</v>
      </c>
      <c r="G105" s="215">
        <v>61</v>
      </c>
      <c r="H105" s="216">
        <v>39</v>
      </c>
      <c r="I105" s="217">
        <v>100</v>
      </c>
    </row>
    <row r="106" spans="1:9" ht="12.75" x14ac:dyDescent="0.2">
      <c r="A106" s="226">
        <v>40909</v>
      </c>
      <c r="B106" s="222">
        <v>4.7</v>
      </c>
      <c r="C106" s="223">
        <v>2.7</v>
      </c>
      <c r="D106" s="224">
        <v>7.4</v>
      </c>
      <c r="E106" s="343">
        <v>11.8</v>
      </c>
      <c r="F106" s="225">
        <v>19.2</v>
      </c>
      <c r="G106" s="215">
        <v>63</v>
      </c>
      <c r="H106" s="216">
        <v>37</v>
      </c>
      <c r="I106" s="217">
        <v>100</v>
      </c>
    </row>
    <row r="107" spans="1:9" ht="12.75" x14ac:dyDescent="0.2">
      <c r="A107" s="226">
        <v>40940</v>
      </c>
      <c r="B107" s="222">
        <v>4.0999999999999996</v>
      </c>
      <c r="C107" s="223">
        <v>2.6</v>
      </c>
      <c r="D107" s="224">
        <v>6.7</v>
      </c>
      <c r="E107" s="343">
        <v>11</v>
      </c>
      <c r="F107" s="225">
        <v>17.7</v>
      </c>
      <c r="G107" s="215">
        <v>62</v>
      </c>
      <c r="H107" s="216">
        <v>38</v>
      </c>
      <c r="I107" s="217">
        <v>100</v>
      </c>
    </row>
    <row r="108" spans="1:9" ht="12.75" x14ac:dyDescent="0.2">
      <c r="A108" s="226">
        <v>40969</v>
      </c>
      <c r="B108" s="222">
        <v>4.3</v>
      </c>
      <c r="C108" s="223">
        <v>2.7</v>
      </c>
      <c r="D108" s="224">
        <v>7</v>
      </c>
      <c r="E108" s="343">
        <v>11.5</v>
      </c>
      <c r="F108" s="225">
        <v>18.399999999999999</v>
      </c>
      <c r="G108" s="215">
        <v>61</v>
      </c>
      <c r="H108" s="216">
        <v>39</v>
      </c>
      <c r="I108" s="217">
        <v>100</v>
      </c>
    </row>
    <row r="109" spans="1:9" ht="12.75" x14ac:dyDescent="0.2">
      <c r="A109" s="226">
        <v>41000</v>
      </c>
      <c r="B109" s="222">
        <v>3.8</v>
      </c>
      <c r="C109" s="223">
        <v>2.2000000000000002</v>
      </c>
      <c r="D109" s="224">
        <v>6.1</v>
      </c>
      <c r="E109" s="343">
        <v>10.199999999999999</v>
      </c>
      <c r="F109" s="225">
        <v>16.2</v>
      </c>
      <c r="G109" s="215">
        <v>63</v>
      </c>
      <c r="H109" s="216">
        <v>37</v>
      </c>
      <c r="I109" s="217">
        <v>100</v>
      </c>
    </row>
    <row r="110" spans="1:9" ht="12.75" x14ac:dyDescent="0.2">
      <c r="A110" s="226">
        <v>41030</v>
      </c>
      <c r="B110" s="222">
        <v>4.5</v>
      </c>
      <c r="C110" s="223">
        <v>2.4</v>
      </c>
      <c r="D110" s="224">
        <v>6.9</v>
      </c>
      <c r="E110" s="343">
        <v>10.9</v>
      </c>
      <c r="F110" s="225">
        <v>17.8</v>
      </c>
      <c r="G110" s="215">
        <v>65</v>
      </c>
      <c r="H110" s="216">
        <v>35</v>
      </c>
      <c r="I110" s="217">
        <v>100</v>
      </c>
    </row>
    <row r="111" spans="1:9" ht="12.75" x14ac:dyDescent="0.2">
      <c r="A111" s="227">
        <v>41061</v>
      </c>
      <c r="B111" s="222">
        <v>4.3</v>
      </c>
      <c r="C111" s="223">
        <v>2.2999999999999998</v>
      </c>
      <c r="D111" s="224">
        <v>6.6</v>
      </c>
      <c r="E111" s="343">
        <v>10.4</v>
      </c>
      <c r="F111" s="225">
        <v>17</v>
      </c>
      <c r="G111" s="215">
        <v>65</v>
      </c>
      <c r="H111" s="216">
        <v>35</v>
      </c>
      <c r="I111" s="217">
        <v>100</v>
      </c>
    </row>
    <row r="112" spans="1:9" ht="12.75" x14ac:dyDescent="0.2">
      <c r="A112" s="227">
        <v>41091</v>
      </c>
      <c r="B112" s="222">
        <v>4.5999999999999996</v>
      </c>
      <c r="C112" s="223">
        <v>2.4</v>
      </c>
      <c r="D112" s="224">
        <v>7</v>
      </c>
      <c r="E112" s="343">
        <v>11</v>
      </c>
      <c r="F112" s="225">
        <v>18</v>
      </c>
      <c r="G112" s="215">
        <v>65</v>
      </c>
      <c r="H112" s="216">
        <v>35</v>
      </c>
      <c r="I112" s="217">
        <v>100</v>
      </c>
    </row>
    <row r="113" spans="1:9" ht="12.75" x14ac:dyDescent="0.2">
      <c r="A113" s="227">
        <v>41122</v>
      </c>
      <c r="B113" s="222">
        <v>4.7</v>
      </c>
      <c r="C113" s="223">
        <v>2.4</v>
      </c>
      <c r="D113" s="224">
        <v>7.1</v>
      </c>
      <c r="E113" s="343">
        <v>10.9</v>
      </c>
      <c r="F113" s="225">
        <v>18</v>
      </c>
      <c r="G113" s="216">
        <v>66</v>
      </c>
      <c r="H113" s="216">
        <v>34</v>
      </c>
      <c r="I113" s="217">
        <v>100</v>
      </c>
    </row>
    <row r="114" spans="1:9" ht="12.75" x14ac:dyDescent="0.2">
      <c r="A114" s="227">
        <v>41153</v>
      </c>
      <c r="B114" s="222">
        <v>4.5999999999999996</v>
      </c>
      <c r="C114" s="223">
        <v>2.2999999999999998</v>
      </c>
      <c r="D114" s="224">
        <v>6.9</v>
      </c>
      <c r="E114" s="343">
        <v>10.6</v>
      </c>
      <c r="F114" s="225">
        <v>17.5</v>
      </c>
      <c r="G114" s="216">
        <v>67</v>
      </c>
      <c r="H114" s="216">
        <v>33</v>
      </c>
      <c r="I114" s="217">
        <v>100</v>
      </c>
    </row>
    <row r="115" spans="1:9" ht="12.75" x14ac:dyDescent="0.2">
      <c r="A115" s="227">
        <v>41183</v>
      </c>
      <c r="B115" s="222">
        <v>4.9000000000000004</v>
      </c>
      <c r="C115" s="223">
        <v>2.4</v>
      </c>
      <c r="D115" s="224">
        <v>7.4</v>
      </c>
      <c r="E115" s="343">
        <v>11.5</v>
      </c>
      <c r="F115" s="225">
        <v>18.8</v>
      </c>
      <c r="G115" s="216">
        <v>67</v>
      </c>
      <c r="H115" s="216">
        <v>33</v>
      </c>
      <c r="I115" s="217">
        <v>100</v>
      </c>
    </row>
    <row r="116" spans="1:9" ht="12.75" x14ac:dyDescent="0.2">
      <c r="A116" s="227">
        <v>41214</v>
      </c>
      <c r="B116" s="222">
        <v>4.5</v>
      </c>
      <c r="C116" s="223">
        <v>2.2999999999999998</v>
      </c>
      <c r="D116" s="224">
        <v>6.8</v>
      </c>
      <c r="E116" s="343">
        <v>11</v>
      </c>
      <c r="F116" s="225">
        <v>17.899999999999999</v>
      </c>
      <c r="G116" s="216">
        <v>66</v>
      </c>
      <c r="H116" s="216">
        <v>34</v>
      </c>
      <c r="I116" s="217">
        <v>100</v>
      </c>
    </row>
    <row r="117" spans="1:9" ht="12.75" x14ac:dyDescent="0.2">
      <c r="A117" s="227">
        <v>41244</v>
      </c>
      <c r="B117" s="222">
        <v>2.8</v>
      </c>
      <c r="C117" s="223">
        <v>1.5</v>
      </c>
      <c r="D117" s="224">
        <v>4.3</v>
      </c>
      <c r="E117" s="343">
        <v>7.9</v>
      </c>
      <c r="F117" s="225">
        <v>12.1</v>
      </c>
      <c r="G117" s="216">
        <v>66</v>
      </c>
      <c r="H117" s="216">
        <v>34</v>
      </c>
      <c r="I117" s="217">
        <v>100</v>
      </c>
    </row>
    <row r="118" spans="1:9" ht="12.75" x14ac:dyDescent="0.2">
      <c r="A118" s="227">
        <v>41275</v>
      </c>
      <c r="B118" s="222">
        <v>4</v>
      </c>
      <c r="C118" s="223">
        <v>2</v>
      </c>
      <c r="D118" s="224">
        <v>5.9</v>
      </c>
      <c r="E118" s="343">
        <v>10.6</v>
      </c>
      <c r="F118" s="225">
        <v>16.5</v>
      </c>
      <c r="G118" s="216">
        <v>67</v>
      </c>
      <c r="H118" s="216">
        <v>33</v>
      </c>
      <c r="I118" s="217">
        <v>100</v>
      </c>
    </row>
    <row r="119" spans="1:9" ht="12.75" x14ac:dyDescent="0.2">
      <c r="A119" s="227">
        <v>41306</v>
      </c>
      <c r="B119" s="223">
        <v>3.1</v>
      </c>
      <c r="C119" s="223">
        <v>1.6</v>
      </c>
      <c r="D119" s="224">
        <v>4.5999999999999996</v>
      </c>
      <c r="E119" s="343">
        <v>9.3000000000000007</v>
      </c>
      <c r="F119" s="225">
        <v>13.9</v>
      </c>
      <c r="G119" s="216">
        <v>66</v>
      </c>
      <c r="H119" s="216">
        <v>34</v>
      </c>
      <c r="I119" s="217">
        <v>100</v>
      </c>
    </row>
    <row r="120" spans="1:9" ht="12.75" x14ac:dyDescent="0.2">
      <c r="A120" s="227">
        <v>41334</v>
      </c>
      <c r="B120" s="223">
        <v>2.2000000000000002</v>
      </c>
      <c r="C120" s="223">
        <v>1.2</v>
      </c>
      <c r="D120" s="224">
        <v>3.4</v>
      </c>
      <c r="E120" s="343">
        <v>8.6999999999999993</v>
      </c>
      <c r="F120" s="225">
        <v>12.1</v>
      </c>
      <c r="G120" s="216">
        <v>66</v>
      </c>
      <c r="H120" s="216">
        <v>34</v>
      </c>
      <c r="I120" s="217">
        <v>100</v>
      </c>
    </row>
    <row r="121" spans="1:9" ht="12.75" x14ac:dyDescent="0.2">
      <c r="A121" s="227">
        <v>41365</v>
      </c>
      <c r="B121" s="223">
        <v>1.6</v>
      </c>
      <c r="C121" s="223">
        <v>0.8</v>
      </c>
      <c r="D121" s="224">
        <v>2.4</v>
      </c>
      <c r="E121" s="343">
        <v>8.1999999999999993</v>
      </c>
      <c r="F121" s="225">
        <v>10.6</v>
      </c>
      <c r="G121" s="216">
        <v>67</v>
      </c>
      <c r="H121" s="216">
        <v>33</v>
      </c>
      <c r="I121" s="217">
        <v>100</v>
      </c>
    </row>
    <row r="122" spans="1:9" ht="12.75" x14ac:dyDescent="0.2">
      <c r="A122" s="227">
        <v>41395</v>
      </c>
      <c r="B122" s="223">
        <v>1</v>
      </c>
      <c r="C122" s="223">
        <v>0.6</v>
      </c>
      <c r="D122" s="224">
        <v>1.6</v>
      </c>
      <c r="E122" s="343">
        <v>8.6999999999999993</v>
      </c>
      <c r="F122" s="225">
        <v>10.3</v>
      </c>
      <c r="G122" s="216">
        <v>62</v>
      </c>
      <c r="H122" s="216">
        <v>38</v>
      </c>
      <c r="I122" s="217">
        <v>100</v>
      </c>
    </row>
    <row r="123" spans="1:9" ht="12.75" x14ac:dyDescent="0.2">
      <c r="A123" s="227">
        <v>41426</v>
      </c>
      <c r="B123" s="223">
        <v>0.4</v>
      </c>
      <c r="C123" s="223">
        <v>0.4</v>
      </c>
      <c r="D123" s="224">
        <v>0.8</v>
      </c>
      <c r="E123" s="343">
        <v>8.9</v>
      </c>
      <c r="F123" s="225">
        <v>9.8000000000000007</v>
      </c>
      <c r="G123" s="216">
        <v>53</v>
      </c>
      <c r="H123" s="216">
        <v>47</v>
      </c>
      <c r="I123" s="217">
        <v>100</v>
      </c>
    </row>
    <row r="124" spans="1:9" ht="12.75" x14ac:dyDescent="0.2">
      <c r="A124" s="227">
        <v>41456</v>
      </c>
      <c r="B124" s="223">
        <v>0.3</v>
      </c>
      <c r="C124" s="223">
        <v>0.3</v>
      </c>
      <c r="D124" s="224">
        <v>0.7</v>
      </c>
      <c r="E124" s="343">
        <v>10.1</v>
      </c>
      <c r="F124" s="225">
        <v>10.8</v>
      </c>
      <c r="G124" s="216">
        <v>50</v>
      </c>
      <c r="H124" s="216">
        <v>50</v>
      </c>
      <c r="I124" s="217">
        <v>100</v>
      </c>
    </row>
    <row r="125" spans="1:9" ht="12.75" x14ac:dyDescent="0.2">
      <c r="A125" s="227">
        <v>41487</v>
      </c>
      <c r="B125" s="223">
        <v>0.3</v>
      </c>
      <c r="C125" s="223">
        <v>0.3</v>
      </c>
      <c r="D125" s="224">
        <v>0.6</v>
      </c>
      <c r="E125" s="343">
        <v>9.1</v>
      </c>
      <c r="F125" s="225">
        <v>9.6999999999999993</v>
      </c>
      <c r="G125" s="216">
        <v>48</v>
      </c>
      <c r="H125" s="216">
        <v>52</v>
      </c>
      <c r="I125" s="217">
        <v>100</v>
      </c>
    </row>
    <row r="126" spans="1:9" ht="12.75" x14ac:dyDescent="0.2">
      <c r="A126" s="227">
        <v>41518</v>
      </c>
      <c r="B126" s="223">
        <v>0.3</v>
      </c>
      <c r="C126" s="223">
        <v>0.3</v>
      </c>
      <c r="D126" s="224">
        <v>0.6</v>
      </c>
      <c r="E126" s="343">
        <v>9.1</v>
      </c>
      <c r="F126" s="225">
        <v>9.6999999999999993</v>
      </c>
      <c r="G126" s="216">
        <v>47</v>
      </c>
      <c r="H126" s="216">
        <v>53</v>
      </c>
      <c r="I126" s="217">
        <v>100</v>
      </c>
    </row>
    <row r="127" spans="1:9" ht="12.75" x14ac:dyDescent="0.2">
      <c r="A127" s="227">
        <v>41548</v>
      </c>
      <c r="B127" s="223">
        <v>0.3</v>
      </c>
      <c r="C127" s="223">
        <v>0.3</v>
      </c>
      <c r="D127" s="224">
        <v>0.5</v>
      </c>
      <c r="E127" s="343">
        <v>9.5</v>
      </c>
      <c r="F127" s="225">
        <v>10</v>
      </c>
      <c r="G127" s="216">
        <v>50</v>
      </c>
      <c r="H127" s="216">
        <v>50</v>
      </c>
      <c r="I127" s="217">
        <v>100</v>
      </c>
    </row>
    <row r="128" spans="1:9" ht="12.75" x14ac:dyDescent="0.2">
      <c r="A128" s="227">
        <v>41579</v>
      </c>
      <c r="B128" s="223">
        <v>0.2</v>
      </c>
      <c r="C128" s="223">
        <v>0.3</v>
      </c>
      <c r="D128" s="224">
        <v>0.5</v>
      </c>
      <c r="E128" s="343">
        <v>8.6999999999999993</v>
      </c>
      <c r="F128" s="225">
        <v>9.1999999999999993</v>
      </c>
      <c r="G128" s="216">
        <v>48</v>
      </c>
      <c r="H128" s="216">
        <v>52</v>
      </c>
      <c r="I128" s="217">
        <v>100</v>
      </c>
    </row>
    <row r="129" spans="1:11" ht="12.75" x14ac:dyDescent="0.2">
      <c r="A129" s="227">
        <v>41609</v>
      </c>
      <c r="B129" s="124">
        <v>0.1</v>
      </c>
      <c r="C129" s="124">
        <v>0.2</v>
      </c>
      <c r="D129" s="224">
        <v>0.3</v>
      </c>
      <c r="E129" s="343">
        <v>5.9</v>
      </c>
      <c r="F129" s="225">
        <v>6.2</v>
      </c>
      <c r="G129" s="375">
        <v>48</v>
      </c>
      <c r="H129" s="375">
        <v>52</v>
      </c>
      <c r="I129" s="217">
        <v>100</v>
      </c>
    </row>
    <row r="130" spans="1:11" ht="12.75" x14ac:dyDescent="0.2">
      <c r="A130" s="227">
        <v>41640</v>
      </c>
      <c r="B130" s="124">
        <v>0.2</v>
      </c>
      <c r="C130" s="124">
        <v>0.2</v>
      </c>
      <c r="D130" s="224">
        <v>0.4</v>
      </c>
      <c r="E130" s="343">
        <v>8.6999999999999993</v>
      </c>
      <c r="F130" s="225">
        <v>9.1999999999999993</v>
      </c>
      <c r="G130" s="375">
        <v>49</v>
      </c>
      <c r="H130" s="375">
        <v>51</v>
      </c>
      <c r="I130" s="217">
        <v>100</v>
      </c>
    </row>
    <row r="131" spans="1:11" ht="12.75" x14ac:dyDescent="0.2">
      <c r="A131" s="227">
        <v>41671</v>
      </c>
      <c r="B131" s="124">
        <v>0.1</v>
      </c>
      <c r="C131" s="124">
        <v>0.1</v>
      </c>
      <c r="D131" s="224">
        <v>0.3</v>
      </c>
      <c r="E131" s="343">
        <v>7.2</v>
      </c>
      <c r="F131" s="225">
        <v>7.5</v>
      </c>
      <c r="G131" s="375">
        <v>48</v>
      </c>
      <c r="H131" s="375">
        <v>52</v>
      </c>
      <c r="I131" s="217">
        <v>100</v>
      </c>
    </row>
    <row r="132" spans="1:11" ht="12.75" x14ac:dyDescent="0.2">
      <c r="A132" s="227">
        <v>41699</v>
      </c>
      <c r="B132" s="124">
        <v>0.1</v>
      </c>
      <c r="C132" s="124">
        <v>0.1</v>
      </c>
      <c r="D132" s="224">
        <v>0.2</v>
      </c>
      <c r="E132" s="343">
        <v>7.6</v>
      </c>
      <c r="F132" s="225">
        <v>7.9</v>
      </c>
      <c r="G132" s="375">
        <v>50</v>
      </c>
      <c r="H132" s="375">
        <v>50</v>
      </c>
      <c r="I132" s="217">
        <v>100</v>
      </c>
    </row>
    <row r="133" spans="1:11" ht="12.75" x14ac:dyDescent="0.2">
      <c r="A133" s="144" t="s">
        <v>237</v>
      </c>
      <c r="B133" s="223">
        <v>267.5</v>
      </c>
      <c r="C133" s="223">
        <v>159.6</v>
      </c>
      <c r="D133" s="224">
        <v>427.1</v>
      </c>
      <c r="E133" s="343">
        <v>693.9</v>
      </c>
      <c r="F133" s="225">
        <v>1121.0999999999999</v>
      </c>
      <c r="G133" s="216">
        <v>63</v>
      </c>
      <c r="H133" s="216">
        <v>37</v>
      </c>
      <c r="I133" s="217">
        <v>100</v>
      </c>
    </row>
    <row r="134" spans="1:11" ht="12.75" x14ac:dyDescent="0.2">
      <c r="B134" s="214"/>
      <c r="C134" s="214"/>
      <c r="D134" s="214"/>
      <c r="E134" s="218"/>
      <c r="F134" s="214"/>
      <c r="G134" s="228"/>
      <c r="H134" s="228"/>
      <c r="I134" s="326"/>
    </row>
    <row r="135" spans="1:11" ht="12.75" x14ac:dyDescent="0.2">
      <c r="A135" s="38" t="s">
        <v>24</v>
      </c>
      <c r="B135" s="214"/>
      <c r="C135" s="214"/>
      <c r="D135" s="214"/>
      <c r="E135" s="218"/>
      <c r="F135" s="214"/>
      <c r="G135" s="228"/>
      <c r="H135" s="228"/>
    </row>
    <row r="136" spans="1:11" ht="42.75" customHeight="1" x14ac:dyDescent="0.2">
      <c r="A136" s="439" t="s">
        <v>711</v>
      </c>
      <c r="B136" s="439"/>
      <c r="C136" s="439"/>
      <c r="D136" s="439"/>
      <c r="E136" s="439"/>
      <c r="F136" s="439"/>
      <c r="G136" s="439"/>
      <c r="H136" s="439"/>
      <c r="I136" s="439"/>
      <c r="J136" s="439"/>
      <c r="K136" s="439"/>
    </row>
    <row r="137" spans="1:11" ht="29.25" customHeight="1" x14ac:dyDescent="0.2">
      <c r="A137" s="440" t="s">
        <v>712</v>
      </c>
      <c r="B137" s="440"/>
      <c r="C137" s="440"/>
      <c r="D137" s="440"/>
      <c r="E137" s="440"/>
      <c r="F137" s="440"/>
      <c r="G137" s="440"/>
      <c r="H137" s="440"/>
      <c r="I137" s="440"/>
      <c r="J137" s="440"/>
      <c r="K137" s="440"/>
    </row>
    <row r="138" spans="1:11" ht="18.75" customHeight="1" x14ac:dyDescent="0.2">
      <c r="A138" s="440" t="s">
        <v>322</v>
      </c>
      <c r="B138" s="440"/>
      <c r="C138" s="440"/>
      <c r="D138" s="440"/>
      <c r="E138" s="440"/>
      <c r="F138" s="440"/>
      <c r="G138" s="440"/>
      <c r="H138" s="440"/>
      <c r="I138" s="440"/>
      <c r="J138" s="440"/>
      <c r="K138" s="440"/>
    </row>
    <row r="139" spans="1:11" ht="12.75" customHeight="1" x14ac:dyDescent="0.2">
      <c r="A139" s="38" t="s">
        <v>791</v>
      </c>
    </row>
    <row r="140" spans="1:11" ht="12.75" hidden="1" customHeight="1" x14ac:dyDescent="0.2">
      <c r="A140" s="230"/>
      <c r="B140" s="380"/>
      <c r="C140" s="380"/>
      <c r="D140" s="381"/>
      <c r="E140" s="382"/>
      <c r="F140" s="383"/>
      <c r="G140" s="384"/>
      <c r="H140" s="385"/>
      <c r="I140" s="386"/>
      <c r="J140" s="386"/>
      <c r="K140" s="230"/>
    </row>
    <row r="141" spans="1:11" ht="12.75" hidden="1" customHeight="1" x14ac:dyDescent="0.2">
      <c r="A141" s="230"/>
      <c r="D141" s="381"/>
      <c r="E141" s="382"/>
      <c r="F141" s="383"/>
      <c r="G141" s="384"/>
      <c r="H141" s="385"/>
      <c r="I141" s="386"/>
      <c r="J141" s="386"/>
      <c r="K141" s="230"/>
    </row>
    <row r="142" spans="1:11" ht="12.75" hidden="1" customHeight="1" x14ac:dyDescent="0.2">
      <c r="A142" s="230"/>
      <c r="B142" s="229"/>
      <c r="C142" s="229"/>
      <c r="D142" s="229"/>
      <c r="G142" s="19"/>
      <c r="H142" s="19"/>
      <c r="J142" s="15"/>
      <c r="K142" s="230"/>
    </row>
    <row r="143" spans="1:11" ht="12.75" hidden="1" customHeight="1" x14ac:dyDescent="0.2">
      <c r="A143" s="230"/>
      <c r="B143" s="230"/>
      <c r="C143" s="230"/>
      <c r="D143" s="230"/>
      <c r="E143" s="229"/>
      <c r="F143" s="229"/>
      <c r="G143" s="229"/>
      <c r="H143" s="229"/>
      <c r="I143" s="206"/>
      <c r="J143" s="206"/>
      <c r="K143" s="230"/>
    </row>
    <row r="144" spans="1:11" ht="12.75" hidden="1" customHeight="1" x14ac:dyDescent="0.2">
      <c r="A144" s="230"/>
      <c r="B144" s="230"/>
      <c r="C144" s="230"/>
      <c r="D144" s="230"/>
      <c r="E144" s="230"/>
      <c r="F144" s="230"/>
      <c r="G144" s="230"/>
      <c r="H144" s="230"/>
      <c r="I144" s="230"/>
      <c r="J144" s="230"/>
      <c r="K144" s="230"/>
    </row>
    <row r="145" spans="1:11" ht="12.75" hidden="1" customHeight="1" x14ac:dyDescent="0.2">
      <c r="A145" s="230"/>
      <c r="B145" s="230"/>
      <c r="C145" s="230"/>
      <c r="D145" s="230"/>
      <c r="E145" s="230"/>
      <c r="F145" s="230"/>
      <c r="G145" s="230"/>
      <c r="H145" s="230"/>
      <c r="I145" s="230"/>
      <c r="J145" s="230"/>
      <c r="K145" s="15"/>
    </row>
    <row r="146" spans="1:11" ht="12.75" hidden="1" customHeight="1" x14ac:dyDescent="0.2">
      <c r="A146" s="230"/>
      <c r="B146" s="230"/>
      <c r="C146" s="230"/>
      <c r="D146" s="230"/>
      <c r="E146" s="230"/>
      <c r="F146" s="230"/>
      <c r="G146" s="230"/>
      <c r="H146" s="230"/>
      <c r="I146" s="230"/>
      <c r="J146" s="230"/>
      <c r="K146" s="15"/>
    </row>
    <row r="147" spans="1:11" ht="12.75" hidden="1" customHeight="1" x14ac:dyDescent="0.2">
      <c r="A147" s="101" t="s">
        <v>791</v>
      </c>
      <c r="B147" s="230"/>
      <c r="C147" s="230"/>
      <c r="D147" s="230"/>
      <c r="E147" s="230"/>
      <c r="F147" s="230"/>
      <c r="G147" s="230"/>
      <c r="H147" s="230"/>
      <c r="I147" s="230"/>
      <c r="J147" s="230"/>
      <c r="K147" s="15"/>
    </row>
    <row r="148" spans="1:11" ht="12.75" x14ac:dyDescent="0.2">
      <c r="B148" s="41"/>
      <c r="C148"/>
      <c r="D148"/>
      <c r="E148"/>
      <c r="F148"/>
      <c r="G148"/>
      <c r="H148"/>
    </row>
    <row r="149" spans="1:11" ht="12.75" x14ac:dyDescent="0.2">
      <c r="B149" s="41"/>
      <c r="C149" s="41"/>
      <c r="D149" s="41"/>
      <c r="E149" s="41"/>
      <c r="F149" s="41"/>
      <c r="G149" s="41"/>
      <c r="H149" s="41"/>
    </row>
    <row r="150" spans="1:11" ht="12.75" x14ac:dyDescent="0.2">
      <c r="B150" s="41"/>
      <c r="C150" s="41"/>
      <c r="D150" s="41"/>
      <c r="E150" s="41"/>
      <c r="F150" s="41"/>
      <c r="G150" s="41"/>
      <c r="H150" s="41"/>
    </row>
    <row r="151" spans="1:11" ht="12.75" x14ac:dyDescent="0.2">
      <c r="B151" s="41"/>
      <c r="C151" s="41"/>
      <c r="D151" s="41"/>
      <c r="E151" s="41"/>
      <c r="F151" s="41"/>
      <c r="G151" s="41"/>
      <c r="H151" s="41"/>
    </row>
    <row r="152" spans="1:11" ht="12.75" x14ac:dyDescent="0.2">
      <c r="B152" s="41"/>
      <c r="C152" s="41"/>
      <c r="D152" s="41"/>
      <c r="E152" s="41"/>
      <c r="F152" s="41"/>
      <c r="G152" s="41"/>
      <c r="H152" s="41"/>
    </row>
    <row r="153" spans="1:11" ht="12.75" x14ac:dyDescent="0.2">
      <c r="B153" s="41"/>
      <c r="C153" s="41"/>
      <c r="D153" s="41"/>
      <c r="E153" s="41"/>
      <c r="F153" s="41"/>
      <c r="G153" s="41"/>
      <c r="H153" s="41"/>
    </row>
    <row r="154" spans="1:11" ht="12.75" x14ac:dyDescent="0.2">
      <c r="B154" s="41"/>
      <c r="C154" s="41"/>
      <c r="D154" s="41"/>
      <c r="E154" s="41"/>
      <c r="F154" s="41"/>
      <c r="G154" s="41"/>
      <c r="H154" s="41"/>
    </row>
    <row r="155" spans="1:11" ht="12.75" x14ac:dyDescent="0.2">
      <c r="B155" s="41"/>
      <c r="C155" s="41"/>
      <c r="D155" s="41"/>
      <c r="E155" s="41"/>
      <c r="F155" s="41"/>
      <c r="G155" s="41"/>
      <c r="H155" s="41"/>
    </row>
    <row r="156" spans="1:11" ht="12.75" customHeight="1" x14ac:dyDescent="0.2"/>
    <row r="157" spans="1:11" ht="12.75" hidden="1" customHeight="1" x14ac:dyDescent="0.2"/>
    <row r="158" spans="1:11" ht="12.75" hidden="1" customHeight="1" x14ac:dyDescent="0.2"/>
    <row r="159" spans="1:11" ht="0" hidden="1" customHeight="1" x14ac:dyDescent="0.2"/>
    <row r="160" spans="1:11" ht="0" hidden="1" customHeight="1" x14ac:dyDescent="0.2"/>
    <row r="161" ht="0" hidden="1" customHeight="1" x14ac:dyDescent="0.2"/>
    <row r="162" ht="0" hidden="1" customHeight="1" x14ac:dyDescent="0.2"/>
    <row r="163" ht="0" hidden="1" customHeight="1" x14ac:dyDescent="0.2"/>
    <row r="164" ht="0" hidden="1" customHeight="1" x14ac:dyDescent="0.2"/>
  </sheetData>
  <mergeCells count="11">
    <mergeCell ref="A136:K136"/>
    <mergeCell ref="A137:K137"/>
    <mergeCell ref="A138:K138"/>
    <mergeCell ref="A1:F1"/>
    <mergeCell ref="A3:I3"/>
    <mergeCell ref="G8:I8"/>
    <mergeCell ref="B7:F7"/>
    <mergeCell ref="G7:I7"/>
    <mergeCell ref="B8:D8"/>
    <mergeCell ref="E8:E9"/>
    <mergeCell ref="F8:F9"/>
  </mergeCells>
  <phoneticPr fontId="3" type="noConversion"/>
  <hyperlinks>
    <hyperlink ref="H1" location="Index!Print_Area" display="Return to Index"/>
    <hyperlink ref="I1" location="'Technical notes'!Print_Area" display="Go to technical notes"/>
  </hyperlinks>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5536"/>
  <sheetViews>
    <sheetView showGridLines="0" workbookViewId="0">
      <pane ySplit="12" topLeftCell="A13" activePane="bottomLeft" state="frozen"/>
      <selection activeCell="C30" sqref="C30"/>
      <selection pane="bottomLeft" activeCell="K13" sqref="K13"/>
    </sheetView>
  </sheetViews>
  <sheetFormatPr defaultRowHeight="12.75" zeroHeight="1" x14ac:dyDescent="0.2"/>
  <cols>
    <col min="1" max="1" width="15.85546875" customWidth="1"/>
    <col min="7" max="7" width="11.140625" customWidth="1"/>
    <col min="10" max="10" width="13.5703125" customWidth="1"/>
  </cols>
  <sheetData>
    <row r="1" spans="1:17" s="44" customFormat="1" ht="40.5" customHeight="1" x14ac:dyDescent="0.2">
      <c r="A1" s="390" t="s">
        <v>287</v>
      </c>
      <c r="B1" s="390"/>
      <c r="C1" s="390"/>
      <c r="D1" s="390"/>
      <c r="E1" s="390"/>
      <c r="F1" s="390"/>
      <c r="G1" s="390"/>
      <c r="H1" s="390"/>
      <c r="I1" s="390"/>
      <c r="J1" s="390"/>
      <c r="K1" s="390"/>
      <c r="L1" s="390"/>
      <c r="P1" s="12" t="s">
        <v>73</v>
      </c>
      <c r="Q1" s="12" t="s">
        <v>74</v>
      </c>
    </row>
    <row r="2" spans="1:17" s="44" customFormat="1" x14ac:dyDescent="0.2">
      <c r="A2" s="13" t="s">
        <v>288</v>
      </c>
      <c r="B2" s="14"/>
      <c r="C2" s="14"/>
      <c r="D2" s="14"/>
      <c r="E2" s="14"/>
      <c r="F2" s="14"/>
      <c r="G2" s="14"/>
      <c r="H2" s="14"/>
      <c r="I2" s="14"/>
      <c r="J2" s="14"/>
      <c r="K2" s="15"/>
      <c r="L2" s="15"/>
    </row>
    <row r="3" spans="1:17" s="44" customFormat="1" ht="27" customHeight="1" x14ac:dyDescent="0.2">
      <c r="A3" s="443" t="s">
        <v>780</v>
      </c>
      <c r="B3" s="444"/>
      <c r="C3" s="444"/>
      <c r="D3" s="444"/>
      <c r="E3" s="444"/>
      <c r="F3" s="444"/>
      <c r="G3" s="444"/>
      <c r="H3" s="444"/>
      <c r="I3" s="444"/>
      <c r="J3" s="444"/>
      <c r="K3" s="444"/>
      <c r="L3" s="15"/>
    </row>
    <row r="4" spans="1:17" s="44" customFormat="1" x14ac:dyDescent="0.2">
      <c r="A4" s="13" t="s">
        <v>7</v>
      </c>
      <c r="B4" s="14"/>
      <c r="C4" s="14"/>
      <c r="D4" s="14"/>
      <c r="E4" s="14"/>
      <c r="F4" s="14"/>
      <c r="G4" s="14"/>
      <c r="H4" s="14"/>
      <c r="I4" s="14"/>
      <c r="J4" s="14"/>
      <c r="K4" s="15"/>
      <c r="L4" s="15"/>
    </row>
    <row r="5" spans="1:17" s="44" customFormat="1" x14ac:dyDescent="0.2">
      <c r="A5" s="13" t="s">
        <v>52</v>
      </c>
      <c r="B5" s="14"/>
      <c r="C5" s="14"/>
      <c r="D5" s="14"/>
      <c r="E5" s="14"/>
      <c r="F5" s="14"/>
      <c r="G5" s="14"/>
      <c r="H5" s="14"/>
      <c r="I5" s="14"/>
      <c r="J5" s="14"/>
      <c r="K5" s="15"/>
      <c r="L5" s="15"/>
    </row>
    <row r="6" spans="1:17" s="44" customFormat="1" x14ac:dyDescent="0.2"/>
    <row r="7" spans="1:17" s="44" customFormat="1" x14ac:dyDescent="0.2">
      <c r="A7" s="393" t="s">
        <v>323</v>
      </c>
      <c r="B7" s="394" t="s">
        <v>48</v>
      </c>
      <c r="C7" s="394"/>
      <c r="D7" s="394"/>
      <c r="E7" s="394"/>
      <c r="F7" s="394"/>
      <c r="G7" s="394"/>
      <c r="H7" s="394"/>
      <c r="I7" s="394"/>
      <c r="J7" s="394"/>
      <c r="K7" s="395" t="s">
        <v>49</v>
      </c>
      <c r="L7" s="395"/>
      <c r="M7" s="395"/>
      <c r="N7" s="395"/>
      <c r="O7" s="395"/>
    </row>
    <row r="8" spans="1:17" s="44" customFormat="1" ht="45" customHeight="1" x14ac:dyDescent="0.2">
      <c r="A8" s="393"/>
      <c r="B8" s="396" t="s">
        <v>50</v>
      </c>
      <c r="C8" s="397"/>
      <c r="D8" s="397"/>
      <c r="E8" s="397"/>
      <c r="F8" s="398"/>
      <c r="G8" s="396" t="s">
        <v>28</v>
      </c>
      <c r="H8" s="397"/>
      <c r="I8" s="398"/>
      <c r="J8" s="400" t="s">
        <v>29</v>
      </c>
      <c r="K8" s="401" t="s">
        <v>50</v>
      </c>
      <c r="L8" s="401"/>
      <c r="M8" s="401"/>
      <c r="N8" s="401"/>
      <c r="O8" s="401"/>
    </row>
    <row r="9" spans="1:17" s="44" customFormat="1" ht="33.75" customHeight="1" x14ac:dyDescent="0.2">
      <c r="A9" s="393"/>
      <c r="B9" s="400" t="s">
        <v>30</v>
      </c>
      <c r="C9" s="400"/>
      <c r="D9" s="400"/>
      <c r="E9" s="400" t="s">
        <v>31</v>
      </c>
      <c r="F9" s="400" t="s">
        <v>32</v>
      </c>
      <c r="G9" s="400" t="s">
        <v>33</v>
      </c>
      <c r="H9" s="400" t="s">
        <v>34</v>
      </c>
      <c r="I9" s="403" t="s">
        <v>35</v>
      </c>
      <c r="J9" s="400"/>
      <c r="K9" s="401" t="s">
        <v>30</v>
      </c>
      <c r="L9" s="401"/>
      <c r="M9" s="401"/>
      <c r="N9" s="401" t="s">
        <v>31</v>
      </c>
      <c r="O9" s="401" t="s">
        <v>32</v>
      </c>
    </row>
    <row r="10" spans="1:17" s="44" customFormat="1" ht="51" x14ac:dyDescent="0.2">
      <c r="A10" s="393"/>
      <c r="B10" s="21" t="s">
        <v>36</v>
      </c>
      <c r="C10" s="21" t="s">
        <v>37</v>
      </c>
      <c r="D10" s="21" t="s">
        <v>38</v>
      </c>
      <c r="E10" s="400"/>
      <c r="F10" s="400"/>
      <c r="G10" s="400"/>
      <c r="H10" s="400"/>
      <c r="I10" s="403"/>
      <c r="J10" s="400"/>
      <c r="K10" s="22" t="s">
        <v>36</v>
      </c>
      <c r="L10" s="22" t="s">
        <v>37</v>
      </c>
      <c r="M10" s="22" t="s">
        <v>38</v>
      </c>
      <c r="N10" s="401"/>
      <c r="O10" s="401"/>
    </row>
    <row r="11" spans="1:17" s="44" customFormat="1" x14ac:dyDescent="0.2">
      <c r="A11" s="23"/>
      <c r="B11" s="24"/>
      <c r="C11" s="24"/>
      <c r="D11" s="24"/>
      <c r="E11" s="24"/>
      <c r="F11" s="24"/>
      <c r="G11" s="24"/>
      <c r="H11" s="24"/>
      <c r="I11" s="25"/>
      <c r="J11" s="25"/>
      <c r="K11" s="26"/>
      <c r="L11" s="26"/>
      <c r="M11" s="26"/>
      <c r="N11" s="26"/>
      <c r="O11" s="26"/>
    </row>
    <row r="12" spans="1:17" s="44" customFormat="1" x14ac:dyDescent="0.2">
      <c r="A12" s="27"/>
      <c r="B12" s="28" t="s">
        <v>16</v>
      </c>
      <c r="C12" s="28" t="s">
        <v>17</v>
      </c>
      <c r="D12" s="28" t="s">
        <v>39</v>
      </c>
      <c r="E12" s="156" t="s">
        <v>18</v>
      </c>
      <c r="F12" s="28" t="s">
        <v>40</v>
      </c>
      <c r="G12" s="28" t="s">
        <v>19</v>
      </c>
      <c r="H12" s="28" t="s">
        <v>20</v>
      </c>
      <c r="I12" s="28" t="s">
        <v>41</v>
      </c>
      <c r="J12" s="28" t="s">
        <v>42</v>
      </c>
      <c r="K12" s="29" t="s">
        <v>43</v>
      </c>
      <c r="L12" s="29" t="s">
        <v>44</v>
      </c>
      <c r="M12" s="29" t="s">
        <v>45</v>
      </c>
      <c r="N12" s="29" t="s">
        <v>46</v>
      </c>
      <c r="O12" s="80" t="s">
        <v>47</v>
      </c>
    </row>
    <row r="13" spans="1:17" s="44" customFormat="1" x14ac:dyDescent="0.2">
      <c r="A13" s="17"/>
      <c r="B13" s="14"/>
      <c r="C13" s="14"/>
      <c r="D13" s="14"/>
      <c r="E13" s="14"/>
      <c r="F13" s="14"/>
      <c r="G13" s="14"/>
      <c r="H13" s="14"/>
      <c r="I13" s="14"/>
      <c r="J13" s="14"/>
      <c r="K13" s="32"/>
      <c r="L13" s="32"/>
      <c r="M13" s="32"/>
      <c r="N13" s="32"/>
      <c r="O13" s="32"/>
    </row>
    <row r="14" spans="1:17" s="44" customFormat="1" x14ac:dyDescent="0.2">
      <c r="A14" s="139" t="s">
        <v>118</v>
      </c>
      <c r="B14" s="25"/>
      <c r="C14" s="25"/>
      <c r="D14" s="25"/>
      <c r="E14" s="25"/>
      <c r="F14" s="201"/>
      <c r="G14" s="25"/>
      <c r="H14" s="25"/>
      <c r="I14" s="201"/>
      <c r="J14" s="202"/>
      <c r="K14" s="188"/>
      <c r="L14" s="188"/>
      <c r="M14" s="188"/>
      <c r="N14" s="188"/>
      <c r="O14" s="189"/>
    </row>
    <row r="15" spans="1:17" s="44" customFormat="1" x14ac:dyDescent="0.2">
      <c r="A15" s="17" t="s">
        <v>119</v>
      </c>
      <c r="B15" s="238">
        <v>152.80000000000001</v>
      </c>
      <c r="C15" s="205">
        <v>46.8</v>
      </c>
      <c r="D15" s="205">
        <v>199.6</v>
      </c>
      <c r="E15" s="205">
        <v>214.3</v>
      </c>
      <c r="F15" s="244">
        <v>413.9</v>
      </c>
      <c r="G15" s="205">
        <v>233.3</v>
      </c>
      <c r="H15" s="205">
        <v>0.3</v>
      </c>
      <c r="I15" s="244">
        <v>233.7</v>
      </c>
      <c r="J15" s="239">
        <v>647.6</v>
      </c>
      <c r="K15" s="203">
        <v>37</v>
      </c>
      <c r="L15" s="203">
        <v>11</v>
      </c>
      <c r="M15" s="203">
        <v>48</v>
      </c>
      <c r="N15" s="203">
        <v>52</v>
      </c>
      <c r="O15" s="313">
        <v>100</v>
      </c>
    </row>
    <row r="16" spans="1:17" s="44" customFormat="1" x14ac:dyDescent="0.2">
      <c r="A16" s="17" t="s">
        <v>120</v>
      </c>
      <c r="B16" s="238">
        <v>155.30000000000001</v>
      </c>
      <c r="C16" s="205">
        <v>61.1</v>
      </c>
      <c r="D16" s="205">
        <v>216.3</v>
      </c>
      <c r="E16" s="205">
        <v>207.4</v>
      </c>
      <c r="F16" s="244">
        <v>423.7</v>
      </c>
      <c r="G16" s="205">
        <v>237</v>
      </c>
      <c r="H16" s="205">
        <v>0.7</v>
      </c>
      <c r="I16" s="244">
        <v>237.7</v>
      </c>
      <c r="J16" s="239">
        <v>661.3</v>
      </c>
      <c r="K16" s="203">
        <v>37</v>
      </c>
      <c r="L16" s="203">
        <v>14</v>
      </c>
      <c r="M16" s="203">
        <v>51</v>
      </c>
      <c r="N16" s="203">
        <v>49</v>
      </c>
      <c r="O16" s="313">
        <v>100</v>
      </c>
    </row>
    <row r="17" spans="1:15" s="44" customFormat="1" x14ac:dyDescent="0.2">
      <c r="A17" s="17" t="s">
        <v>238</v>
      </c>
      <c r="B17" s="238">
        <v>122.8</v>
      </c>
      <c r="C17" s="205">
        <v>126.2</v>
      </c>
      <c r="D17" s="205">
        <v>249</v>
      </c>
      <c r="E17" s="205">
        <v>179.6</v>
      </c>
      <c r="F17" s="244">
        <v>428.7</v>
      </c>
      <c r="G17" s="205">
        <v>279.10000000000002</v>
      </c>
      <c r="H17" s="205">
        <v>10.8</v>
      </c>
      <c r="I17" s="244">
        <v>289.89999999999998</v>
      </c>
      <c r="J17" s="239">
        <v>718.6</v>
      </c>
      <c r="K17" s="203">
        <v>29</v>
      </c>
      <c r="L17" s="203">
        <v>29</v>
      </c>
      <c r="M17" s="203">
        <v>58</v>
      </c>
      <c r="N17" s="203">
        <v>42</v>
      </c>
      <c r="O17" s="313">
        <v>100</v>
      </c>
    </row>
    <row r="18" spans="1:15" s="44" customFormat="1" x14ac:dyDescent="0.2">
      <c r="A18" s="17" t="s">
        <v>279</v>
      </c>
      <c r="B18" s="238">
        <v>125.5</v>
      </c>
      <c r="C18" s="205">
        <v>172.4</v>
      </c>
      <c r="D18" s="205">
        <v>297.89999999999998</v>
      </c>
      <c r="E18" s="205">
        <v>171.1</v>
      </c>
      <c r="F18" s="244">
        <v>469</v>
      </c>
      <c r="G18" s="205">
        <v>283.60000000000002</v>
      </c>
      <c r="H18" s="205">
        <v>66.8</v>
      </c>
      <c r="I18" s="244">
        <v>350.4</v>
      </c>
      <c r="J18" s="239">
        <v>819.3</v>
      </c>
      <c r="K18" s="204">
        <v>27</v>
      </c>
      <c r="L18" s="204">
        <v>37</v>
      </c>
      <c r="M18" s="204">
        <v>64</v>
      </c>
      <c r="N18" s="204">
        <v>36</v>
      </c>
      <c r="O18" s="327">
        <v>100</v>
      </c>
    </row>
    <row r="19" spans="1:15" s="44" customFormat="1" x14ac:dyDescent="0.2">
      <c r="A19" s="17" t="s">
        <v>801</v>
      </c>
      <c r="B19" s="238">
        <v>58.7</v>
      </c>
      <c r="C19" s="205">
        <v>167.7</v>
      </c>
      <c r="D19" s="205">
        <v>226.4</v>
      </c>
      <c r="E19" s="205">
        <v>106.7</v>
      </c>
      <c r="F19" s="244">
        <v>333.1</v>
      </c>
      <c r="G19" s="205">
        <v>345.6</v>
      </c>
      <c r="H19" s="205">
        <v>106.4</v>
      </c>
      <c r="I19" s="244">
        <v>452</v>
      </c>
      <c r="J19" s="239">
        <v>785.1</v>
      </c>
      <c r="K19" s="204">
        <v>18</v>
      </c>
      <c r="L19" s="204">
        <v>50</v>
      </c>
      <c r="M19" s="204">
        <v>68</v>
      </c>
      <c r="N19" s="204">
        <v>32</v>
      </c>
      <c r="O19" s="327">
        <v>100</v>
      </c>
    </row>
    <row r="20" spans="1:15" s="341" customFormat="1" ht="42" customHeight="1" x14ac:dyDescent="0.2">
      <c r="A20" s="49" t="s">
        <v>95</v>
      </c>
      <c r="B20" s="348">
        <v>146.4</v>
      </c>
      <c r="C20" s="349">
        <v>45.8</v>
      </c>
      <c r="D20" s="349">
        <v>192.3</v>
      </c>
      <c r="E20" s="349">
        <v>210.1</v>
      </c>
      <c r="F20" s="365">
        <v>402.4</v>
      </c>
      <c r="G20" s="349">
        <v>233.8</v>
      </c>
      <c r="H20" s="349">
        <v>0.3</v>
      </c>
      <c r="I20" s="365">
        <v>234.1</v>
      </c>
      <c r="J20" s="350">
        <v>636.4</v>
      </c>
      <c r="K20" s="359">
        <v>36</v>
      </c>
      <c r="L20" s="359">
        <v>11</v>
      </c>
      <c r="M20" s="359">
        <v>48</v>
      </c>
      <c r="N20" s="359">
        <v>52</v>
      </c>
      <c r="O20" s="366">
        <v>100</v>
      </c>
    </row>
    <row r="21" spans="1:15" s="44" customFormat="1" x14ac:dyDescent="0.2">
      <c r="A21" s="17" t="s">
        <v>123</v>
      </c>
      <c r="B21" s="238">
        <v>159.1</v>
      </c>
      <c r="C21" s="205">
        <v>52.8</v>
      </c>
      <c r="D21" s="205">
        <v>211.9</v>
      </c>
      <c r="E21" s="205">
        <v>208.3</v>
      </c>
      <c r="F21" s="244">
        <v>420.2</v>
      </c>
      <c r="G21" s="205">
        <v>234.6</v>
      </c>
      <c r="H21" s="205">
        <v>0.6</v>
      </c>
      <c r="I21" s="244">
        <v>235.2</v>
      </c>
      <c r="J21" s="239">
        <v>655.4</v>
      </c>
      <c r="K21" s="204">
        <v>38</v>
      </c>
      <c r="L21" s="204">
        <v>13</v>
      </c>
      <c r="M21" s="204">
        <v>50</v>
      </c>
      <c r="N21" s="204">
        <v>50</v>
      </c>
      <c r="O21" s="327">
        <v>100</v>
      </c>
    </row>
    <row r="22" spans="1:15" s="44" customFormat="1" x14ac:dyDescent="0.2">
      <c r="A22" s="17" t="s">
        <v>228</v>
      </c>
      <c r="B22" s="238">
        <v>126</v>
      </c>
      <c r="C22" s="205">
        <v>106.6</v>
      </c>
      <c r="D22" s="205">
        <v>232.6</v>
      </c>
      <c r="E22" s="205">
        <v>188</v>
      </c>
      <c r="F22" s="244">
        <v>420.6</v>
      </c>
      <c r="G22" s="205">
        <v>269.60000000000002</v>
      </c>
      <c r="H22" s="205">
        <v>5.2</v>
      </c>
      <c r="I22" s="244">
        <v>274.8</v>
      </c>
      <c r="J22" s="239">
        <v>695.4</v>
      </c>
      <c r="K22" s="204">
        <v>30</v>
      </c>
      <c r="L22" s="204">
        <v>25</v>
      </c>
      <c r="M22" s="204">
        <v>55</v>
      </c>
      <c r="N22" s="204">
        <v>45</v>
      </c>
      <c r="O22" s="327">
        <v>100</v>
      </c>
    </row>
    <row r="23" spans="1:15" s="44" customFormat="1" x14ac:dyDescent="0.2">
      <c r="A23" s="17" t="s">
        <v>269</v>
      </c>
      <c r="B23" s="238">
        <v>132.69999999999999</v>
      </c>
      <c r="C23" s="205">
        <v>166</v>
      </c>
      <c r="D23" s="205">
        <v>298.7</v>
      </c>
      <c r="E23" s="205">
        <v>180.6</v>
      </c>
      <c r="F23" s="244">
        <v>479.2</v>
      </c>
      <c r="G23" s="205">
        <v>277</v>
      </c>
      <c r="H23" s="205">
        <v>49.2</v>
      </c>
      <c r="I23" s="244">
        <v>326.2</v>
      </c>
      <c r="J23" s="239">
        <v>805.4</v>
      </c>
      <c r="K23" s="204">
        <v>28</v>
      </c>
      <c r="L23" s="204">
        <v>35</v>
      </c>
      <c r="M23" s="204">
        <v>62</v>
      </c>
      <c r="N23" s="204">
        <v>38</v>
      </c>
      <c r="O23" s="327">
        <v>100</v>
      </c>
    </row>
    <row r="24" spans="1:15" s="44" customFormat="1" x14ac:dyDescent="0.2">
      <c r="A24" s="17" t="s">
        <v>789</v>
      </c>
      <c r="B24" s="238">
        <v>73.7</v>
      </c>
      <c r="C24" s="205">
        <v>173.8</v>
      </c>
      <c r="D24" s="205">
        <v>247.5</v>
      </c>
      <c r="E24" s="205">
        <v>120.6</v>
      </c>
      <c r="F24" s="244">
        <v>368.1</v>
      </c>
      <c r="G24" s="205">
        <v>333.9</v>
      </c>
      <c r="H24" s="205">
        <v>92.3</v>
      </c>
      <c r="I24" s="244">
        <v>426.2</v>
      </c>
      <c r="J24" s="239">
        <v>794.3</v>
      </c>
      <c r="K24" s="204">
        <v>20</v>
      </c>
      <c r="L24" s="204">
        <v>47</v>
      </c>
      <c r="M24" s="204">
        <v>67</v>
      </c>
      <c r="N24" s="204">
        <v>33</v>
      </c>
      <c r="O24" s="327">
        <v>100</v>
      </c>
    </row>
    <row r="25" spans="1:15" s="341" customFormat="1" ht="37.5" customHeight="1" x14ac:dyDescent="0.2">
      <c r="A25" s="49" t="s">
        <v>96</v>
      </c>
      <c r="B25" s="348">
        <v>19</v>
      </c>
      <c r="C25" s="349">
        <v>7.2</v>
      </c>
      <c r="D25" s="349">
        <v>26.3</v>
      </c>
      <c r="E25" s="349">
        <v>29.8</v>
      </c>
      <c r="F25" s="365">
        <v>56.1</v>
      </c>
      <c r="G25" s="349">
        <v>38.299999999999997</v>
      </c>
      <c r="H25" s="124" t="s">
        <v>707</v>
      </c>
      <c r="I25" s="365">
        <v>38.299999999999997</v>
      </c>
      <c r="J25" s="350">
        <v>94.4</v>
      </c>
      <c r="K25" s="359">
        <v>34</v>
      </c>
      <c r="L25" s="359">
        <v>13</v>
      </c>
      <c r="M25" s="359">
        <v>47</v>
      </c>
      <c r="N25" s="359">
        <v>53</v>
      </c>
      <c r="O25" s="366">
        <v>100</v>
      </c>
    </row>
    <row r="26" spans="1:15" s="44" customFormat="1" x14ac:dyDescent="0.2">
      <c r="A26" s="17" t="s">
        <v>126</v>
      </c>
      <c r="B26" s="238">
        <v>34.9</v>
      </c>
      <c r="C26" s="205">
        <v>11.1</v>
      </c>
      <c r="D26" s="205">
        <v>46</v>
      </c>
      <c r="E26" s="205">
        <v>52.5</v>
      </c>
      <c r="F26" s="244">
        <v>98.4</v>
      </c>
      <c r="G26" s="205">
        <v>61.1</v>
      </c>
      <c r="H26" s="124" t="s">
        <v>707</v>
      </c>
      <c r="I26" s="244">
        <v>61.1</v>
      </c>
      <c r="J26" s="239">
        <v>159.6</v>
      </c>
      <c r="K26" s="204">
        <v>35</v>
      </c>
      <c r="L26" s="204">
        <v>11</v>
      </c>
      <c r="M26" s="204">
        <v>47</v>
      </c>
      <c r="N26" s="204">
        <v>53</v>
      </c>
      <c r="O26" s="327">
        <v>100</v>
      </c>
    </row>
    <row r="27" spans="1:15" s="44" customFormat="1" x14ac:dyDescent="0.2">
      <c r="A27" s="17" t="s">
        <v>127</v>
      </c>
      <c r="B27" s="238">
        <v>37.200000000000003</v>
      </c>
      <c r="C27" s="205">
        <v>11.3</v>
      </c>
      <c r="D27" s="205">
        <v>48.5</v>
      </c>
      <c r="E27" s="205">
        <v>54.6</v>
      </c>
      <c r="F27" s="244">
        <v>103.1</v>
      </c>
      <c r="G27" s="205">
        <v>59.2</v>
      </c>
      <c r="H27" s="205">
        <v>0.1</v>
      </c>
      <c r="I27" s="244">
        <v>59.2</v>
      </c>
      <c r="J27" s="239">
        <v>162.30000000000001</v>
      </c>
      <c r="K27" s="204">
        <v>36</v>
      </c>
      <c r="L27" s="204">
        <v>11</v>
      </c>
      <c r="M27" s="204">
        <v>47</v>
      </c>
      <c r="N27" s="204">
        <v>53</v>
      </c>
      <c r="O27" s="327">
        <v>100</v>
      </c>
    </row>
    <row r="28" spans="1:15" s="44" customFormat="1" x14ac:dyDescent="0.2">
      <c r="A28" s="17" t="s">
        <v>128</v>
      </c>
      <c r="B28" s="238">
        <v>39</v>
      </c>
      <c r="C28" s="205">
        <v>12.3</v>
      </c>
      <c r="D28" s="205">
        <v>51.3</v>
      </c>
      <c r="E28" s="205">
        <v>53.8</v>
      </c>
      <c r="F28" s="244">
        <v>105.1</v>
      </c>
      <c r="G28" s="205">
        <v>59.4</v>
      </c>
      <c r="H28" s="205">
        <v>0.1</v>
      </c>
      <c r="I28" s="244">
        <v>59.5</v>
      </c>
      <c r="J28" s="239">
        <v>164.6</v>
      </c>
      <c r="K28" s="204">
        <v>37</v>
      </c>
      <c r="L28" s="204">
        <v>12</v>
      </c>
      <c r="M28" s="204">
        <v>49</v>
      </c>
      <c r="N28" s="204">
        <v>51</v>
      </c>
      <c r="O28" s="327">
        <v>100</v>
      </c>
    </row>
    <row r="29" spans="1:15" s="44" customFormat="1" x14ac:dyDescent="0.2">
      <c r="A29" s="17" t="s">
        <v>129</v>
      </c>
      <c r="B29" s="238">
        <v>35.4</v>
      </c>
      <c r="C29" s="205">
        <v>11.1</v>
      </c>
      <c r="D29" s="205">
        <v>46.5</v>
      </c>
      <c r="E29" s="205">
        <v>49.3</v>
      </c>
      <c r="F29" s="244">
        <v>95.8</v>
      </c>
      <c r="G29" s="205">
        <v>54.2</v>
      </c>
      <c r="H29" s="205">
        <v>0.1</v>
      </c>
      <c r="I29" s="244">
        <v>54.2</v>
      </c>
      <c r="J29" s="239">
        <v>150</v>
      </c>
      <c r="K29" s="203">
        <v>37</v>
      </c>
      <c r="L29" s="203">
        <v>12</v>
      </c>
      <c r="M29" s="203">
        <v>49</v>
      </c>
      <c r="N29" s="203">
        <v>51</v>
      </c>
      <c r="O29" s="313">
        <v>100</v>
      </c>
    </row>
    <row r="30" spans="1:15" s="44" customFormat="1" x14ac:dyDescent="0.2">
      <c r="A30" s="17" t="s">
        <v>130</v>
      </c>
      <c r="B30" s="238">
        <v>41.2</v>
      </c>
      <c r="C30" s="205">
        <v>12</v>
      </c>
      <c r="D30" s="205">
        <v>53.3</v>
      </c>
      <c r="E30" s="205">
        <v>56.7</v>
      </c>
      <c r="F30" s="244">
        <v>110</v>
      </c>
      <c r="G30" s="205">
        <v>60.6</v>
      </c>
      <c r="H30" s="205">
        <v>0.1</v>
      </c>
      <c r="I30" s="244">
        <v>60.7</v>
      </c>
      <c r="J30" s="239">
        <v>170.7</v>
      </c>
      <c r="K30" s="203">
        <v>38</v>
      </c>
      <c r="L30" s="203">
        <v>11</v>
      </c>
      <c r="M30" s="203">
        <v>48</v>
      </c>
      <c r="N30" s="203">
        <v>52</v>
      </c>
      <c r="O30" s="313">
        <v>100</v>
      </c>
    </row>
    <row r="31" spans="1:15" s="44" customFormat="1" x14ac:dyDescent="0.2">
      <c r="A31" s="17" t="s">
        <v>131</v>
      </c>
      <c r="B31" s="238">
        <v>39.700000000000003</v>
      </c>
      <c r="C31" s="205">
        <v>12.5</v>
      </c>
      <c r="D31" s="205">
        <v>52.2</v>
      </c>
      <c r="E31" s="205">
        <v>52.8</v>
      </c>
      <c r="F31" s="244">
        <v>105</v>
      </c>
      <c r="G31" s="205">
        <v>58</v>
      </c>
      <c r="H31" s="205">
        <v>0.1</v>
      </c>
      <c r="I31" s="244">
        <v>58.1</v>
      </c>
      <c r="J31" s="239">
        <v>163.1</v>
      </c>
      <c r="K31" s="203">
        <v>38</v>
      </c>
      <c r="L31" s="203">
        <v>12</v>
      </c>
      <c r="M31" s="203">
        <v>50</v>
      </c>
      <c r="N31" s="203">
        <v>50</v>
      </c>
      <c r="O31" s="313">
        <v>100</v>
      </c>
    </row>
    <row r="32" spans="1:15" s="44" customFormat="1" x14ac:dyDescent="0.2">
      <c r="A32" s="17" t="s">
        <v>132</v>
      </c>
      <c r="B32" s="238">
        <v>40.9</v>
      </c>
      <c r="C32" s="205">
        <v>14.3</v>
      </c>
      <c r="D32" s="205">
        <v>55.2</v>
      </c>
      <c r="E32" s="205">
        <v>52.3</v>
      </c>
      <c r="F32" s="244">
        <v>107.5</v>
      </c>
      <c r="G32" s="205">
        <v>59.7</v>
      </c>
      <c r="H32" s="205">
        <v>0.1</v>
      </c>
      <c r="I32" s="244">
        <v>59.9</v>
      </c>
      <c r="J32" s="239">
        <v>167.4</v>
      </c>
      <c r="K32" s="203">
        <v>38</v>
      </c>
      <c r="L32" s="203">
        <v>13</v>
      </c>
      <c r="M32" s="203">
        <v>51</v>
      </c>
      <c r="N32" s="203">
        <v>49</v>
      </c>
      <c r="O32" s="313">
        <v>100</v>
      </c>
    </row>
    <row r="33" spans="1:15" s="44" customFormat="1" x14ac:dyDescent="0.2">
      <c r="A33" s="17" t="s">
        <v>133</v>
      </c>
      <c r="B33" s="238">
        <v>37.4</v>
      </c>
      <c r="C33" s="205">
        <v>13.9</v>
      </c>
      <c r="D33" s="205">
        <v>51.3</v>
      </c>
      <c r="E33" s="205">
        <v>46.5</v>
      </c>
      <c r="F33" s="244">
        <v>97.8</v>
      </c>
      <c r="G33" s="205">
        <v>56.3</v>
      </c>
      <c r="H33" s="205">
        <v>0.2</v>
      </c>
      <c r="I33" s="244">
        <v>56.4</v>
      </c>
      <c r="J33" s="239">
        <v>154.19999999999999</v>
      </c>
      <c r="K33" s="203">
        <v>38</v>
      </c>
      <c r="L33" s="203">
        <v>14</v>
      </c>
      <c r="M33" s="203">
        <v>52</v>
      </c>
      <c r="N33" s="203">
        <v>48</v>
      </c>
      <c r="O33" s="313">
        <v>100</v>
      </c>
    </row>
    <row r="34" spans="1:15" s="44" customFormat="1" x14ac:dyDescent="0.2">
      <c r="A34" s="17" t="s">
        <v>134</v>
      </c>
      <c r="B34" s="238">
        <v>37.4</v>
      </c>
      <c r="C34" s="205">
        <v>20.3</v>
      </c>
      <c r="D34" s="205">
        <v>57.7</v>
      </c>
      <c r="E34" s="205">
        <v>55.8</v>
      </c>
      <c r="F34" s="244">
        <v>113.4</v>
      </c>
      <c r="G34" s="205">
        <v>63</v>
      </c>
      <c r="H34" s="205">
        <v>0.2</v>
      </c>
      <c r="I34" s="244">
        <v>63.2</v>
      </c>
      <c r="J34" s="239">
        <v>176.7</v>
      </c>
      <c r="K34" s="203">
        <v>33</v>
      </c>
      <c r="L34" s="203">
        <v>18</v>
      </c>
      <c r="M34" s="203">
        <v>51</v>
      </c>
      <c r="N34" s="203">
        <v>49</v>
      </c>
      <c r="O34" s="313">
        <v>100</v>
      </c>
    </row>
    <row r="35" spans="1:15" s="44" customFormat="1" x14ac:dyDescent="0.2">
      <c r="A35" s="17" t="s">
        <v>148</v>
      </c>
      <c r="B35" s="238">
        <v>27.1</v>
      </c>
      <c r="C35" s="205">
        <v>24.2</v>
      </c>
      <c r="D35" s="205">
        <v>51.3</v>
      </c>
      <c r="E35" s="205">
        <v>43.7</v>
      </c>
      <c r="F35" s="244">
        <v>94.9</v>
      </c>
      <c r="G35" s="205">
        <v>64.2</v>
      </c>
      <c r="H35" s="205">
        <v>0.3</v>
      </c>
      <c r="I35" s="244">
        <v>64.5</v>
      </c>
      <c r="J35" s="239">
        <v>159.4</v>
      </c>
      <c r="K35" s="203">
        <v>29</v>
      </c>
      <c r="L35" s="203">
        <v>25</v>
      </c>
      <c r="M35" s="203">
        <v>54</v>
      </c>
      <c r="N35" s="203">
        <v>46</v>
      </c>
      <c r="O35" s="313">
        <v>100</v>
      </c>
    </row>
    <row r="36" spans="1:15" s="44" customFormat="1" x14ac:dyDescent="0.2">
      <c r="A36" s="17" t="s">
        <v>151</v>
      </c>
      <c r="B36" s="238">
        <v>28.7</v>
      </c>
      <c r="C36" s="205">
        <v>28.8</v>
      </c>
      <c r="D36" s="205">
        <v>57.5</v>
      </c>
      <c r="E36" s="205">
        <v>43.8</v>
      </c>
      <c r="F36" s="244">
        <v>101.3</v>
      </c>
      <c r="G36" s="205">
        <v>69.8</v>
      </c>
      <c r="H36" s="205">
        <v>0.7</v>
      </c>
      <c r="I36" s="244">
        <v>70.5</v>
      </c>
      <c r="J36" s="239">
        <v>171.8</v>
      </c>
      <c r="K36" s="203">
        <v>28</v>
      </c>
      <c r="L36" s="203">
        <v>28</v>
      </c>
      <c r="M36" s="203">
        <v>57</v>
      </c>
      <c r="N36" s="203">
        <v>43</v>
      </c>
      <c r="O36" s="313">
        <v>100</v>
      </c>
    </row>
    <row r="37" spans="1:15" s="44" customFormat="1" x14ac:dyDescent="0.2">
      <c r="A37" s="17" t="s">
        <v>229</v>
      </c>
      <c r="B37" s="238">
        <v>32.799999999999997</v>
      </c>
      <c r="C37" s="205">
        <v>33.4</v>
      </c>
      <c r="D37" s="205">
        <v>66.2</v>
      </c>
      <c r="E37" s="205">
        <v>44.8</v>
      </c>
      <c r="F37" s="244">
        <v>110.9</v>
      </c>
      <c r="G37" s="205">
        <v>72.599999999999994</v>
      </c>
      <c r="H37" s="205">
        <v>4</v>
      </c>
      <c r="I37" s="244">
        <v>76.599999999999994</v>
      </c>
      <c r="J37" s="239">
        <v>187.5</v>
      </c>
      <c r="K37" s="203">
        <v>30</v>
      </c>
      <c r="L37" s="203">
        <v>30</v>
      </c>
      <c r="M37" s="203">
        <v>60</v>
      </c>
      <c r="N37" s="203">
        <v>40</v>
      </c>
      <c r="O37" s="313">
        <v>100</v>
      </c>
    </row>
    <row r="38" spans="1:15" s="44" customFormat="1" x14ac:dyDescent="0.2">
      <c r="A38" s="17" t="s">
        <v>239</v>
      </c>
      <c r="B38" s="238">
        <v>34.200000000000003</v>
      </c>
      <c r="C38" s="205">
        <v>39.9</v>
      </c>
      <c r="D38" s="205">
        <v>74.099999999999994</v>
      </c>
      <c r="E38" s="205">
        <v>47.4</v>
      </c>
      <c r="F38" s="244">
        <v>121.5</v>
      </c>
      <c r="G38" s="205">
        <v>72.5</v>
      </c>
      <c r="H38" s="205">
        <v>5.8</v>
      </c>
      <c r="I38" s="244">
        <v>78.3</v>
      </c>
      <c r="J38" s="239">
        <v>199.8</v>
      </c>
      <c r="K38" s="203">
        <v>28</v>
      </c>
      <c r="L38" s="203">
        <v>33</v>
      </c>
      <c r="M38" s="203">
        <v>61</v>
      </c>
      <c r="N38" s="203">
        <v>39</v>
      </c>
      <c r="O38" s="313">
        <v>100</v>
      </c>
    </row>
    <row r="39" spans="1:15" s="44" customFormat="1" x14ac:dyDescent="0.2">
      <c r="A39" s="17" t="s">
        <v>249</v>
      </c>
      <c r="B39" s="238">
        <v>32.799999999999997</v>
      </c>
      <c r="C39" s="205">
        <v>40</v>
      </c>
      <c r="D39" s="205">
        <v>72.8</v>
      </c>
      <c r="E39" s="205">
        <v>44.1</v>
      </c>
      <c r="F39" s="244">
        <v>116.9</v>
      </c>
      <c r="G39" s="205">
        <v>65.2</v>
      </c>
      <c r="H39" s="205">
        <v>7.9</v>
      </c>
      <c r="I39" s="244">
        <v>73</v>
      </c>
      <c r="J39" s="239">
        <v>190</v>
      </c>
      <c r="K39" s="203">
        <v>28</v>
      </c>
      <c r="L39" s="203">
        <v>34</v>
      </c>
      <c r="M39" s="203">
        <v>62</v>
      </c>
      <c r="N39" s="203">
        <v>38</v>
      </c>
      <c r="O39" s="313">
        <v>100</v>
      </c>
    </row>
    <row r="40" spans="1:15" s="44" customFormat="1" x14ac:dyDescent="0.2">
      <c r="A40" s="17" t="s">
        <v>256</v>
      </c>
      <c r="B40" s="238">
        <v>34.700000000000003</v>
      </c>
      <c r="C40" s="205">
        <v>43.7</v>
      </c>
      <c r="D40" s="205">
        <v>78.400000000000006</v>
      </c>
      <c r="E40" s="205">
        <v>46.5</v>
      </c>
      <c r="F40" s="244">
        <v>124.9</v>
      </c>
      <c r="G40" s="205">
        <v>69.099999999999994</v>
      </c>
      <c r="H40" s="205">
        <v>15.9</v>
      </c>
      <c r="I40" s="244">
        <v>84.9</v>
      </c>
      <c r="J40" s="239">
        <v>209.8</v>
      </c>
      <c r="K40" s="203">
        <v>28</v>
      </c>
      <c r="L40" s="203">
        <v>35</v>
      </c>
      <c r="M40" s="203">
        <v>63</v>
      </c>
      <c r="N40" s="203">
        <v>37</v>
      </c>
      <c r="O40" s="313">
        <v>100</v>
      </c>
    </row>
    <row r="41" spans="1:15" s="44" customFormat="1" x14ac:dyDescent="0.2">
      <c r="A41" s="17" t="s">
        <v>270</v>
      </c>
      <c r="B41" s="238">
        <v>30.9</v>
      </c>
      <c r="C41" s="205">
        <v>42.4</v>
      </c>
      <c r="D41" s="205">
        <v>73.3</v>
      </c>
      <c r="E41" s="205">
        <v>42.6</v>
      </c>
      <c r="F41" s="244">
        <v>116</v>
      </c>
      <c r="G41" s="205">
        <v>70.2</v>
      </c>
      <c r="H41" s="205">
        <v>19.7</v>
      </c>
      <c r="I41" s="244">
        <v>89.9</v>
      </c>
      <c r="J41" s="239">
        <v>205.8</v>
      </c>
      <c r="K41" s="203">
        <v>27</v>
      </c>
      <c r="L41" s="203">
        <v>37</v>
      </c>
      <c r="M41" s="203">
        <v>63</v>
      </c>
      <c r="N41" s="203">
        <v>37</v>
      </c>
      <c r="O41" s="313">
        <v>100</v>
      </c>
    </row>
    <row r="42" spans="1:15" s="44" customFormat="1" x14ac:dyDescent="0.2">
      <c r="A42" s="17" t="s">
        <v>280</v>
      </c>
      <c r="B42" s="238">
        <v>27</v>
      </c>
      <c r="C42" s="205">
        <v>46.3</v>
      </c>
      <c r="D42" s="205">
        <v>73.3</v>
      </c>
      <c r="E42" s="205">
        <v>37.9</v>
      </c>
      <c r="F42" s="244">
        <v>111.2</v>
      </c>
      <c r="G42" s="205">
        <v>79.099999999999994</v>
      </c>
      <c r="H42" s="205">
        <v>23.4</v>
      </c>
      <c r="I42" s="244">
        <v>102.5</v>
      </c>
      <c r="J42" s="239">
        <v>213.7</v>
      </c>
      <c r="K42" s="203">
        <v>24</v>
      </c>
      <c r="L42" s="203">
        <v>42</v>
      </c>
      <c r="M42" s="203">
        <v>66</v>
      </c>
      <c r="N42" s="203">
        <v>34</v>
      </c>
      <c r="O42" s="313">
        <v>100</v>
      </c>
    </row>
    <row r="43" spans="1:15" s="44" customFormat="1" x14ac:dyDescent="0.2">
      <c r="A43" s="17" t="s">
        <v>755</v>
      </c>
      <c r="B43" s="238">
        <v>17.600000000000001</v>
      </c>
      <c r="C43" s="205">
        <v>43.6</v>
      </c>
      <c r="D43" s="205">
        <v>61.2</v>
      </c>
      <c r="E43" s="205">
        <v>28.8</v>
      </c>
      <c r="F43" s="244">
        <v>90</v>
      </c>
      <c r="G43" s="205">
        <v>78.599999999999994</v>
      </c>
      <c r="H43" s="205">
        <v>19.7</v>
      </c>
      <c r="I43" s="244">
        <v>98.2</v>
      </c>
      <c r="J43" s="239">
        <v>188.3</v>
      </c>
      <c r="K43" s="203">
        <v>20</v>
      </c>
      <c r="L43" s="203">
        <v>48</v>
      </c>
      <c r="M43" s="203">
        <v>68</v>
      </c>
      <c r="N43" s="203">
        <v>32</v>
      </c>
      <c r="O43" s="313">
        <v>100</v>
      </c>
    </row>
    <row r="44" spans="1:15" s="44" customFormat="1" x14ac:dyDescent="0.2">
      <c r="A44" s="17" t="s">
        <v>757</v>
      </c>
      <c r="B44" s="238">
        <v>16.2</v>
      </c>
      <c r="C44" s="205">
        <v>45.6</v>
      </c>
      <c r="D44" s="205">
        <v>61.8</v>
      </c>
      <c r="E44" s="205">
        <v>29.2</v>
      </c>
      <c r="F44" s="244">
        <v>91</v>
      </c>
      <c r="G44" s="205">
        <v>89.6</v>
      </c>
      <c r="H44" s="205">
        <v>22.7</v>
      </c>
      <c r="I44" s="244">
        <v>112.3</v>
      </c>
      <c r="J44" s="239">
        <v>203.3</v>
      </c>
      <c r="K44" s="203">
        <v>18</v>
      </c>
      <c r="L44" s="203">
        <v>50</v>
      </c>
      <c r="M44" s="203">
        <v>68</v>
      </c>
      <c r="N44" s="203">
        <v>32</v>
      </c>
      <c r="O44" s="313">
        <v>100</v>
      </c>
    </row>
    <row r="45" spans="1:15" s="44" customFormat="1" x14ac:dyDescent="0.2">
      <c r="A45" s="15" t="s">
        <v>784</v>
      </c>
      <c r="B45" s="238">
        <v>12.8</v>
      </c>
      <c r="C45" s="205">
        <v>38.299999999999997</v>
      </c>
      <c r="D45" s="205">
        <v>51.2</v>
      </c>
      <c r="E45" s="205">
        <v>24.7</v>
      </c>
      <c r="F45" s="244">
        <v>75.8</v>
      </c>
      <c r="G45" s="205">
        <v>86.7</v>
      </c>
      <c r="H45" s="205">
        <v>26.5</v>
      </c>
      <c r="I45" s="244">
        <v>113.2</v>
      </c>
      <c r="J45" s="239">
        <v>189.1</v>
      </c>
      <c r="K45" s="203">
        <v>17</v>
      </c>
      <c r="L45" s="203">
        <v>51</v>
      </c>
      <c r="M45" s="203">
        <v>67</v>
      </c>
      <c r="N45" s="203">
        <v>33</v>
      </c>
      <c r="O45" s="313">
        <v>100</v>
      </c>
    </row>
    <row r="46" spans="1:15" s="44" customFormat="1" x14ac:dyDescent="0.2">
      <c r="A46" s="17" t="s">
        <v>802</v>
      </c>
      <c r="B46" s="238">
        <v>12</v>
      </c>
      <c r="C46" s="205">
        <v>40.200000000000003</v>
      </c>
      <c r="D46" s="205">
        <v>52.2</v>
      </c>
      <c r="E46" s="205">
        <v>24</v>
      </c>
      <c r="F46" s="244">
        <v>76.2</v>
      </c>
      <c r="G46" s="205">
        <v>90.7</v>
      </c>
      <c r="H46" s="205">
        <v>37.5</v>
      </c>
      <c r="I46" s="244">
        <v>128.19999999999999</v>
      </c>
      <c r="J46" s="239">
        <v>204.5</v>
      </c>
      <c r="K46" s="203">
        <v>16</v>
      </c>
      <c r="L46" s="203">
        <v>53</v>
      </c>
      <c r="M46" s="203">
        <v>68</v>
      </c>
      <c r="N46" s="203">
        <v>32</v>
      </c>
      <c r="O46" s="313">
        <v>100</v>
      </c>
    </row>
    <row r="47" spans="1:15" s="44" customFormat="1" x14ac:dyDescent="0.2">
      <c r="A47" s="17" t="s">
        <v>766</v>
      </c>
      <c r="B47" s="238">
        <v>10.1</v>
      </c>
      <c r="C47" s="205">
        <v>37.9</v>
      </c>
      <c r="D47" s="205">
        <v>48</v>
      </c>
      <c r="E47" s="205">
        <v>19</v>
      </c>
      <c r="F47" s="244">
        <v>67.099999999999994</v>
      </c>
      <c r="G47" s="205">
        <v>83.3</v>
      </c>
      <c r="H47" s="205">
        <v>43.6</v>
      </c>
      <c r="I47" s="244">
        <v>126.9</v>
      </c>
      <c r="J47" s="239">
        <v>194</v>
      </c>
      <c r="K47" s="203">
        <v>15</v>
      </c>
      <c r="L47" s="203">
        <v>57</v>
      </c>
      <c r="M47" s="203">
        <v>72</v>
      </c>
      <c r="N47" s="203">
        <v>28</v>
      </c>
      <c r="O47" s="313">
        <v>100</v>
      </c>
    </row>
    <row r="48" spans="1:15" s="44" customFormat="1" x14ac:dyDescent="0.2">
      <c r="A48" s="17" t="s">
        <v>771</v>
      </c>
      <c r="B48" s="238">
        <v>8.4</v>
      </c>
      <c r="C48" s="205">
        <v>39.200000000000003</v>
      </c>
      <c r="D48" s="205">
        <v>47.6</v>
      </c>
      <c r="E48" s="205">
        <v>13.9</v>
      </c>
      <c r="F48" s="244">
        <v>61.4</v>
      </c>
      <c r="G48" s="205">
        <v>80.8</v>
      </c>
      <c r="H48" s="205">
        <v>66.2</v>
      </c>
      <c r="I48" s="244">
        <v>147</v>
      </c>
      <c r="J48" s="239">
        <v>208.4</v>
      </c>
      <c r="K48" s="203">
        <v>14</v>
      </c>
      <c r="L48" s="203">
        <v>64</v>
      </c>
      <c r="M48" s="203">
        <v>77</v>
      </c>
      <c r="N48" s="203">
        <v>23</v>
      </c>
      <c r="O48" s="313">
        <v>100</v>
      </c>
    </row>
    <row r="49" spans="1:15" s="341" customFormat="1" ht="39" customHeight="1" x14ac:dyDescent="0.2">
      <c r="A49" s="49" t="s">
        <v>97</v>
      </c>
      <c r="B49" s="348">
        <v>30.5</v>
      </c>
      <c r="C49" s="349">
        <v>10.3</v>
      </c>
      <c r="D49" s="349">
        <v>40.799999999999997</v>
      </c>
      <c r="E49" s="349">
        <v>45.7</v>
      </c>
      <c r="F49" s="365">
        <v>86.5</v>
      </c>
      <c r="G49" s="349">
        <v>56.6</v>
      </c>
      <c r="H49" s="124" t="s">
        <v>707</v>
      </c>
      <c r="I49" s="365">
        <v>56.7</v>
      </c>
      <c r="J49" s="350">
        <v>143.19999999999999</v>
      </c>
      <c r="K49" s="351">
        <v>35</v>
      </c>
      <c r="L49" s="351">
        <v>12</v>
      </c>
      <c r="M49" s="351">
        <v>47</v>
      </c>
      <c r="N49" s="351">
        <v>53</v>
      </c>
      <c r="O49" s="352">
        <v>100</v>
      </c>
    </row>
    <row r="50" spans="1:15" s="44" customFormat="1" x14ac:dyDescent="0.2">
      <c r="A50" s="17" t="s">
        <v>137</v>
      </c>
      <c r="B50" s="238">
        <v>37</v>
      </c>
      <c r="C50" s="205">
        <v>11.3</v>
      </c>
      <c r="D50" s="205">
        <v>48.3</v>
      </c>
      <c r="E50" s="205">
        <v>55</v>
      </c>
      <c r="F50" s="244">
        <v>103.3</v>
      </c>
      <c r="G50" s="205">
        <v>58.8</v>
      </c>
      <c r="H50" s="205">
        <v>0.1</v>
      </c>
      <c r="I50" s="244">
        <v>58.9</v>
      </c>
      <c r="J50" s="239">
        <v>162.19999999999999</v>
      </c>
      <c r="K50" s="204">
        <v>36</v>
      </c>
      <c r="L50" s="204">
        <v>11</v>
      </c>
      <c r="M50" s="204">
        <v>47</v>
      </c>
      <c r="N50" s="204">
        <v>53</v>
      </c>
      <c r="O50" s="313">
        <v>100</v>
      </c>
    </row>
    <row r="51" spans="1:15" s="44" customFormat="1" x14ac:dyDescent="0.2">
      <c r="A51" s="17" t="s">
        <v>138</v>
      </c>
      <c r="B51" s="238">
        <v>38.4</v>
      </c>
      <c r="C51" s="205">
        <v>12</v>
      </c>
      <c r="D51" s="205">
        <v>50.4</v>
      </c>
      <c r="E51" s="205">
        <v>54.5</v>
      </c>
      <c r="F51" s="244">
        <v>104.9</v>
      </c>
      <c r="G51" s="205">
        <v>61.2</v>
      </c>
      <c r="H51" s="205">
        <v>0.1</v>
      </c>
      <c r="I51" s="244">
        <v>61.3</v>
      </c>
      <c r="J51" s="239">
        <v>166.1</v>
      </c>
      <c r="K51" s="204">
        <v>37</v>
      </c>
      <c r="L51" s="204">
        <v>11</v>
      </c>
      <c r="M51" s="204">
        <v>48</v>
      </c>
      <c r="N51" s="204">
        <v>52</v>
      </c>
      <c r="O51" s="313">
        <v>100</v>
      </c>
    </row>
    <row r="52" spans="1:15" s="44" customFormat="1" x14ac:dyDescent="0.2">
      <c r="A52" s="17" t="s">
        <v>139</v>
      </c>
      <c r="B52" s="238">
        <v>38.4</v>
      </c>
      <c r="C52" s="205">
        <v>11.9</v>
      </c>
      <c r="D52" s="205">
        <v>50.3</v>
      </c>
      <c r="E52" s="205">
        <v>53</v>
      </c>
      <c r="F52" s="244">
        <v>103.3</v>
      </c>
      <c r="G52" s="205">
        <v>57.4</v>
      </c>
      <c r="H52" s="205">
        <v>0.1</v>
      </c>
      <c r="I52" s="244">
        <v>57.4</v>
      </c>
      <c r="J52" s="239">
        <v>160.80000000000001</v>
      </c>
      <c r="K52" s="204">
        <v>37</v>
      </c>
      <c r="L52" s="204">
        <v>12</v>
      </c>
      <c r="M52" s="204">
        <v>49</v>
      </c>
      <c r="N52" s="204">
        <v>51</v>
      </c>
      <c r="O52" s="313">
        <v>100</v>
      </c>
    </row>
    <row r="53" spans="1:15" s="44" customFormat="1" x14ac:dyDescent="0.2">
      <c r="A53" s="17" t="s">
        <v>140</v>
      </c>
      <c r="B53" s="238">
        <v>37.299999999999997</v>
      </c>
      <c r="C53" s="205">
        <v>11.1</v>
      </c>
      <c r="D53" s="205">
        <v>48.4</v>
      </c>
      <c r="E53" s="205">
        <v>51.2</v>
      </c>
      <c r="F53" s="244">
        <v>99.6</v>
      </c>
      <c r="G53" s="205">
        <v>55.9</v>
      </c>
      <c r="H53" s="205">
        <v>0.1</v>
      </c>
      <c r="I53" s="244">
        <v>56</v>
      </c>
      <c r="J53" s="239">
        <v>155.6</v>
      </c>
      <c r="K53" s="204">
        <v>37</v>
      </c>
      <c r="L53" s="204">
        <v>11</v>
      </c>
      <c r="M53" s="204">
        <v>49</v>
      </c>
      <c r="N53" s="204">
        <v>51</v>
      </c>
      <c r="O53" s="313">
        <v>100</v>
      </c>
    </row>
    <row r="54" spans="1:15" s="44" customFormat="1" x14ac:dyDescent="0.2">
      <c r="A54" s="17" t="s">
        <v>141</v>
      </c>
      <c r="B54" s="238">
        <v>40.5</v>
      </c>
      <c r="C54" s="205">
        <v>12.5</v>
      </c>
      <c r="D54" s="205">
        <v>53</v>
      </c>
      <c r="E54" s="205">
        <v>54.6</v>
      </c>
      <c r="F54" s="244">
        <v>107.6</v>
      </c>
      <c r="G54" s="205">
        <v>58.7</v>
      </c>
      <c r="H54" s="205">
        <v>0.1</v>
      </c>
      <c r="I54" s="244">
        <v>58.8</v>
      </c>
      <c r="J54" s="239">
        <v>166.4</v>
      </c>
      <c r="K54" s="204">
        <v>38</v>
      </c>
      <c r="L54" s="204">
        <v>12</v>
      </c>
      <c r="M54" s="204">
        <v>49</v>
      </c>
      <c r="N54" s="204">
        <v>51</v>
      </c>
      <c r="O54" s="313">
        <v>100</v>
      </c>
    </row>
    <row r="55" spans="1:15" s="44" customFormat="1" x14ac:dyDescent="0.2">
      <c r="A55" s="17" t="s">
        <v>142</v>
      </c>
      <c r="B55" s="238">
        <v>40.5</v>
      </c>
      <c r="C55" s="205">
        <v>13.6</v>
      </c>
      <c r="D55" s="205">
        <v>54.1</v>
      </c>
      <c r="E55" s="205">
        <v>52.7</v>
      </c>
      <c r="F55" s="244">
        <v>106.8</v>
      </c>
      <c r="G55" s="205">
        <v>60.2</v>
      </c>
      <c r="H55" s="205">
        <v>0.2</v>
      </c>
      <c r="I55" s="244">
        <v>60.3</v>
      </c>
      <c r="J55" s="239">
        <v>167.1</v>
      </c>
      <c r="K55" s="203">
        <v>38</v>
      </c>
      <c r="L55" s="203">
        <v>13</v>
      </c>
      <c r="M55" s="203">
        <v>51</v>
      </c>
      <c r="N55" s="203">
        <v>49</v>
      </c>
      <c r="O55" s="313">
        <v>100</v>
      </c>
    </row>
    <row r="56" spans="1:15" s="44" customFormat="1" x14ac:dyDescent="0.2">
      <c r="A56" s="17" t="s">
        <v>143</v>
      </c>
      <c r="B56" s="238">
        <v>40.6</v>
      </c>
      <c r="C56" s="205">
        <v>14.7</v>
      </c>
      <c r="D56" s="205">
        <v>55.2</v>
      </c>
      <c r="E56" s="205">
        <v>50.7</v>
      </c>
      <c r="F56" s="244">
        <v>106</v>
      </c>
      <c r="G56" s="205">
        <v>59.3</v>
      </c>
      <c r="H56" s="205">
        <v>0.1</v>
      </c>
      <c r="I56" s="244">
        <v>59.5</v>
      </c>
      <c r="J56" s="239">
        <v>165.5</v>
      </c>
      <c r="K56" s="203">
        <v>38</v>
      </c>
      <c r="L56" s="203">
        <v>14</v>
      </c>
      <c r="M56" s="203">
        <v>52</v>
      </c>
      <c r="N56" s="203">
        <v>48</v>
      </c>
      <c r="O56" s="313">
        <v>100</v>
      </c>
    </row>
    <row r="57" spans="1:15" s="44" customFormat="1" x14ac:dyDescent="0.2">
      <c r="A57" s="17" t="s">
        <v>144</v>
      </c>
      <c r="B57" s="238">
        <v>36.6</v>
      </c>
      <c r="C57" s="205">
        <v>16.7</v>
      </c>
      <c r="D57" s="205">
        <v>53.3</v>
      </c>
      <c r="E57" s="205">
        <v>49.7</v>
      </c>
      <c r="F57" s="244">
        <v>103</v>
      </c>
      <c r="G57" s="205">
        <v>56.9</v>
      </c>
      <c r="H57" s="205">
        <v>0.2</v>
      </c>
      <c r="I57" s="244">
        <v>57.1</v>
      </c>
      <c r="J57" s="239">
        <v>160.1</v>
      </c>
      <c r="K57" s="203">
        <v>36</v>
      </c>
      <c r="L57" s="203">
        <v>16</v>
      </c>
      <c r="M57" s="203">
        <v>52</v>
      </c>
      <c r="N57" s="203">
        <v>48</v>
      </c>
      <c r="O57" s="313">
        <v>100</v>
      </c>
    </row>
    <row r="58" spans="1:15" s="44" customFormat="1" x14ac:dyDescent="0.2">
      <c r="A58" s="17" t="s">
        <v>145</v>
      </c>
      <c r="B58" s="238">
        <v>29.3</v>
      </c>
      <c r="C58" s="205">
        <v>23.2</v>
      </c>
      <c r="D58" s="205">
        <v>52.4</v>
      </c>
      <c r="E58" s="205">
        <v>48.6</v>
      </c>
      <c r="F58" s="244">
        <v>101.1</v>
      </c>
      <c r="G58" s="205">
        <v>64</v>
      </c>
      <c r="H58" s="205">
        <v>0.3</v>
      </c>
      <c r="I58" s="244">
        <v>64.2</v>
      </c>
      <c r="J58" s="239">
        <v>165.3</v>
      </c>
      <c r="K58" s="203">
        <v>29</v>
      </c>
      <c r="L58" s="203">
        <v>23</v>
      </c>
      <c r="M58" s="203">
        <v>52</v>
      </c>
      <c r="N58" s="203">
        <v>48</v>
      </c>
      <c r="O58" s="313">
        <v>100</v>
      </c>
    </row>
    <row r="59" spans="1:15" s="44" customFormat="1" x14ac:dyDescent="0.2">
      <c r="A59" s="17" t="s">
        <v>149</v>
      </c>
      <c r="B59" s="238">
        <v>27.9</v>
      </c>
      <c r="C59" s="205">
        <v>27.2</v>
      </c>
      <c r="D59" s="205">
        <v>55.1</v>
      </c>
      <c r="E59" s="205">
        <v>43</v>
      </c>
      <c r="F59" s="244">
        <v>98.1</v>
      </c>
      <c r="G59" s="205">
        <v>69.3</v>
      </c>
      <c r="H59" s="205">
        <v>0.5</v>
      </c>
      <c r="I59" s="244">
        <v>69.8</v>
      </c>
      <c r="J59" s="239">
        <v>167.9</v>
      </c>
      <c r="K59" s="203">
        <v>28</v>
      </c>
      <c r="L59" s="203">
        <v>28</v>
      </c>
      <c r="M59" s="203">
        <v>56</v>
      </c>
      <c r="N59" s="203">
        <v>44</v>
      </c>
      <c r="O59" s="313">
        <v>100</v>
      </c>
    </row>
    <row r="60" spans="1:15" s="44" customFormat="1" x14ac:dyDescent="0.2">
      <c r="A60" s="17" t="s">
        <v>150</v>
      </c>
      <c r="B60" s="238">
        <v>32.799999999999997</v>
      </c>
      <c r="C60" s="205">
        <v>33.200000000000003</v>
      </c>
      <c r="D60" s="205">
        <v>66</v>
      </c>
      <c r="E60" s="205">
        <v>47.1</v>
      </c>
      <c r="F60" s="244">
        <v>113.1</v>
      </c>
      <c r="G60" s="205">
        <v>73.8</v>
      </c>
      <c r="H60" s="205">
        <v>2.4</v>
      </c>
      <c r="I60" s="244">
        <v>76.2</v>
      </c>
      <c r="J60" s="239">
        <v>189.3</v>
      </c>
      <c r="K60" s="203">
        <v>29</v>
      </c>
      <c r="L60" s="203">
        <v>29</v>
      </c>
      <c r="M60" s="203">
        <v>58</v>
      </c>
      <c r="N60" s="203">
        <v>42</v>
      </c>
      <c r="O60" s="313">
        <v>100</v>
      </c>
    </row>
    <row r="61" spans="1:15" s="44" customFormat="1" x14ac:dyDescent="0.2">
      <c r="A61" s="17" t="s">
        <v>230</v>
      </c>
      <c r="B61" s="238">
        <v>32.6</v>
      </c>
      <c r="C61" s="205">
        <v>34.9</v>
      </c>
      <c r="D61" s="205">
        <v>67.400000000000006</v>
      </c>
      <c r="E61" s="205">
        <v>44.7</v>
      </c>
      <c r="F61" s="244">
        <v>112.1</v>
      </c>
      <c r="G61" s="205">
        <v>71.3</v>
      </c>
      <c r="H61" s="205">
        <v>5.2</v>
      </c>
      <c r="I61" s="244">
        <v>76.5</v>
      </c>
      <c r="J61" s="239">
        <v>188.6</v>
      </c>
      <c r="K61" s="203">
        <v>29</v>
      </c>
      <c r="L61" s="203">
        <v>31</v>
      </c>
      <c r="M61" s="203">
        <v>60</v>
      </c>
      <c r="N61" s="203">
        <v>40</v>
      </c>
      <c r="O61" s="313">
        <v>100</v>
      </c>
    </row>
    <row r="62" spans="1:15" s="44" customFormat="1" x14ac:dyDescent="0.2">
      <c r="A62" s="17" t="s">
        <v>240</v>
      </c>
      <c r="B62" s="238">
        <v>33.6</v>
      </c>
      <c r="C62" s="205">
        <v>42.1</v>
      </c>
      <c r="D62" s="205">
        <v>75.7</v>
      </c>
      <c r="E62" s="205">
        <v>45.2</v>
      </c>
      <c r="F62" s="244">
        <v>120.8</v>
      </c>
      <c r="G62" s="205">
        <v>67.2</v>
      </c>
      <c r="H62" s="205">
        <v>6.9</v>
      </c>
      <c r="I62" s="244">
        <v>74</v>
      </c>
      <c r="J62" s="239">
        <v>194.9</v>
      </c>
      <c r="K62" s="203">
        <v>28</v>
      </c>
      <c r="L62" s="203">
        <v>35</v>
      </c>
      <c r="M62" s="203">
        <v>63</v>
      </c>
      <c r="N62" s="203">
        <v>37</v>
      </c>
      <c r="O62" s="313">
        <v>100</v>
      </c>
    </row>
    <row r="63" spans="1:15" s="44" customFormat="1" x14ac:dyDescent="0.2">
      <c r="A63" s="17" t="s">
        <v>250</v>
      </c>
      <c r="B63" s="238">
        <v>34.4</v>
      </c>
      <c r="C63" s="205">
        <v>42.7</v>
      </c>
      <c r="D63" s="205">
        <v>77.099999999999994</v>
      </c>
      <c r="E63" s="205">
        <v>45.9</v>
      </c>
      <c r="F63" s="244">
        <v>123</v>
      </c>
      <c r="G63" s="205">
        <v>68.099999999999994</v>
      </c>
      <c r="H63" s="205">
        <v>13.8</v>
      </c>
      <c r="I63" s="244">
        <v>81.900000000000006</v>
      </c>
      <c r="J63" s="239">
        <v>204.8</v>
      </c>
      <c r="K63" s="203">
        <v>28</v>
      </c>
      <c r="L63" s="203">
        <v>35</v>
      </c>
      <c r="M63" s="203">
        <v>63</v>
      </c>
      <c r="N63" s="203">
        <v>37</v>
      </c>
      <c r="O63" s="313">
        <v>100</v>
      </c>
    </row>
    <row r="64" spans="1:15" s="44" customFormat="1" x14ac:dyDescent="0.2">
      <c r="A64" s="17" t="s">
        <v>257</v>
      </c>
      <c r="B64" s="238">
        <v>34.5</v>
      </c>
      <c r="C64" s="205">
        <v>44.8</v>
      </c>
      <c r="D64" s="205">
        <v>79.3</v>
      </c>
      <c r="E64" s="205">
        <v>47.2</v>
      </c>
      <c r="F64" s="244">
        <v>126.5</v>
      </c>
      <c r="G64" s="205">
        <v>72.599999999999994</v>
      </c>
      <c r="H64" s="205">
        <v>18.100000000000001</v>
      </c>
      <c r="I64" s="244">
        <v>90.8</v>
      </c>
      <c r="J64" s="239">
        <v>217.3</v>
      </c>
      <c r="K64" s="203">
        <v>27</v>
      </c>
      <c r="L64" s="203">
        <v>35</v>
      </c>
      <c r="M64" s="203">
        <v>63</v>
      </c>
      <c r="N64" s="203">
        <v>37</v>
      </c>
      <c r="O64" s="313">
        <v>100</v>
      </c>
    </row>
    <row r="65" spans="1:15" s="44" customFormat="1" x14ac:dyDescent="0.2">
      <c r="A65" s="17" t="s">
        <v>271</v>
      </c>
      <c r="B65" s="238">
        <v>27.1</v>
      </c>
      <c r="C65" s="205">
        <v>43.9</v>
      </c>
      <c r="D65" s="205">
        <v>71</v>
      </c>
      <c r="E65" s="205">
        <v>37.6</v>
      </c>
      <c r="F65" s="244">
        <v>108.6</v>
      </c>
      <c r="G65" s="205">
        <v>74.3</v>
      </c>
      <c r="H65" s="205">
        <v>24.3</v>
      </c>
      <c r="I65" s="244">
        <v>98.6</v>
      </c>
      <c r="J65" s="239">
        <v>207.2</v>
      </c>
      <c r="K65" s="203">
        <v>25</v>
      </c>
      <c r="L65" s="203">
        <v>40</v>
      </c>
      <c r="M65" s="203">
        <v>65</v>
      </c>
      <c r="N65" s="203">
        <v>35</v>
      </c>
      <c r="O65" s="313">
        <v>100</v>
      </c>
    </row>
    <row r="66" spans="1:15" s="44" customFormat="1" x14ac:dyDescent="0.2">
      <c r="A66" s="17" t="s">
        <v>281</v>
      </c>
      <c r="B66" s="238">
        <v>19.899999999999999</v>
      </c>
      <c r="C66" s="205">
        <v>44</v>
      </c>
      <c r="D66" s="205">
        <v>63.9</v>
      </c>
      <c r="E66" s="205">
        <v>30.4</v>
      </c>
      <c r="F66" s="244">
        <v>94.3</v>
      </c>
      <c r="G66" s="205">
        <v>76.2</v>
      </c>
      <c r="H66" s="205">
        <v>18.600000000000001</v>
      </c>
      <c r="I66" s="244">
        <v>94.7</v>
      </c>
      <c r="J66" s="239">
        <v>189</v>
      </c>
      <c r="K66" s="203">
        <v>21</v>
      </c>
      <c r="L66" s="203">
        <v>47</v>
      </c>
      <c r="M66" s="203">
        <v>68</v>
      </c>
      <c r="N66" s="203">
        <v>32</v>
      </c>
      <c r="O66" s="313">
        <v>100</v>
      </c>
    </row>
    <row r="67" spans="1:15" s="44" customFormat="1" x14ac:dyDescent="0.2">
      <c r="A67" s="17" t="s">
        <v>758</v>
      </c>
      <c r="B67" s="238">
        <v>16.399999999999999</v>
      </c>
      <c r="C67" s="205">
        <v>44.6</v>
      </c>
      <c r="D67" s="205">
        <v>61.1</v>
      </c>
      <c r="E67" s="205">
        <v>29.2</v>
      </c>
      <c r="F67" s="244">
        <v>90.2</v>
      </c>
      <c r="G67" s="205">
        <v>87.4</v>
      </c>
      <c r="H67" s="205">
        <v>23.4</v>
      </c>
      <c r="I67" s="244">
        <v>110.8</v>
      </c>
      <c r="J67" s="239">
        <v>201</v>
      </c>
      <c r="K67" s="203">
        <v>18</v>
      </c>
      <c r="L67" s="203">
        <v>49</v>
      </c>
      <c r="M67" s="203">
        <v>68</v>
      </c>
      <c r="N67" s="203">
        <v>32</v>
      </c>
      <c r="O67" s="313">
        <v>100</v>
      </c>
    </row>
    <row r="68" spans="1:15" s="44" customFormat="1" x14ac:dyDescent="0.2">
      <c r="A68" s="15" t="s">
        <v>785</v>
      </c>
      <c r="B68" s="238">
        <v>14.9</v>
      </c>
      <c r="C68" s="205">
        <v>42.8</v>
      </c>
      <c r="D68" s="205">
        <v>57.7</v>
      </c>
      <c r="E68" s="205">
        <v>28</v>
      </c>
      <c r="F68" s="244">
        <v>85.8</v>
      </c>
      <c r="G68" s="205">
        <v>91.7</v>
      </c>
      <c r="H68" s="205">
        <v>25.2</v>
      </c>
      <c r="I68" s="244">
        <v>116.9</v>
      </c>
      <c r="J68" s="239">
        <v>202.7</v>
      </c>
      <c r="K68" s="203">
        <v>17</v>
      </c>
      <c r="L68" s="203">
        <v>50</v>
      </c>
      <c r="M68" s="203">
        <v>67</v>
      </c>
      <c r="N68" s="203">
        <v>33</v>
      </c>
      <c r="O68" s="313">
        <v>100</v>
      </c>
    </row>
    <row r="69" spans="1:15" s="44" customFormat="1" x14ac:dyDescent="0.2">
      <c r="A69" s="17" t="s">
        <v>803</v>
      </c>
      <c r="B69" s="238">
        <v>11.3</v>
      </c>
      <c r="C69" s="205">
        <v>37.6</v>
      </c>
      <c r="D69" s="205">
        <v>48.9</v>
      </c>
      <c r="E69" s="205">
        <v>22.3</v>
      </c>
      <c r="F69" s="244">
        <v>71.2</v>
      </c>
      <c r="G69" s="205">
        <v>85.7</v>
      </c>
      <c r="H69" s="205">
        <v>33.4</v>
      </c>
      <c r="I69" s="244">
        <v>119.1</v>
      </c>
      <c r="J69" s="239">
        <v>190.3</v>
      </c>
      <c r="K69" s="203">
        <v>16</v>
      </c>
      <c r="L69" s="203">
        <v>53</v>
      </c>
      <c r="M69" s="203">
        <v>69</v>
      </c>
      <c r="N69" s="203">
        <v>31</v>
      </c>
      <c r="O69" s="313">
        <v>100</v>
      </c>
    </row>
    <row r="70" spans="1:15" s="44" customFormat="1" x14ac:dyDescent="0.2">
      <c r="A70" s="17" t="s">
        <v>767</v>
      </c>
      <c r="B70" s="238">
        <v>10.7</v>
      </c>
      <c r="C70" s="205">
        <v>38.5</v>
      </c>
      <c r="D70" s="205">
        <v>49.2</v>
      </c>
      <c r="E70" s="205">
        <v>20.8</v>
      </c>
      <c r="F70" s="244">
        <v>70</v>
      </c>
      <c r="G70" s="205">
        <v>84.9</v>
      </c>
      <c r="H70" s="205">
        <v>39.299999999999997</v>
      </c>
      <c r="I70" s="244">
        <v>124.2</v>
      </c>
      <c r="J70" s="239">
        <v>194.2</v>
      </c>
      <c r="K70" s="203">
        <v>15</v>
      </c>
      <c r="L70" s="203">
        <v>55</v>
      </c>
      <c r="M70" s="203">
        <v>70</v>
      </c>
      <c r="N70" s="203">
        <v>30</v>
      </c>
      <c r="O70" s="313">
        <v>100</v>
      </c>
    </row>
    <row r="71" spans="1:15" s="44" customFormat="1" x14ac:dyDescent="0.2">
      <c r="A71" s="17" t="s">
        <v>772</v>
      </c>
      <c r="B71" s="238">
        <v>8.9</v>
      </c>
      <c r="C71" s="205">
        <v>38.4</v>
      </c>
      <c r="D71" s="205">
        <v>47.3</v>
      </c>
      <c r="E71" s="205">
        <v>15.6</v>
      </c>
      <c r="F71" s="244">
        <v>62.9</v>
      </c>
      <c r="G71" s="205">
        <v>81.599999999999994</v>
      </c>
      <c r="H71" s="205">
        <v>56.9</v>
      </c>
      <c r="I71" s="244">
        <v>138.5</v>
      </c>
      <c r="J71" s="239">
        <v>201.4</v>
      </c>
      <c r="K71" s="203">
        <v>14</v>
      </c>
      <c r="L71" s="203">
        <v>61</v>
      </c>
      <c r="M71" s="203">
        <v>75</v>
      </c>
      <c r="N71" s="203">
        <v>25</v>
      </c>
      <c r="O71" s="313">
        <v>100</v>
      </c>
    </row>
    <row r="72" spans="1:15" s="341" customFormat="1" ht="37.5" customHeight="1" x14ac:dyDescent="0.2">
      <c r="A72" s="374" t="s">
        <v>98</v>
      </c>
      <c r="B72" s="348">
        <v>1.9</v>
      </c>
      <c r="C72" s="349">
        <v>0.8</v>
      </c>
      <c r="D72" s="349">
        <v>2.7</v>
      </c>
      <c r="E72" s="349">
        <v>3</v>
      </c>
      <c r="F72" s="365">
        <v>5.6</v>
      </c>
      <c r="G72" s="349">
        <v>3.6</v>
      </c>
      <c r="H72" s="124" t="s">
        <v>707</v>
      </c>
      <c r="I72" s="365">
        <v>3.6</v>
      </c>
      <c r="J72" s="350">
        <v>9.3000000000000007</v>
      </c>
      <c r="K72" s="351">
        <v>33</v>
      </c>
      <c r="L72" s="351">
        <v>14</v>
      </c>
      <c r="M72" s="351">
        <v>47</v>
      </c>
      <c r="N72" s="351">
        <v>53</v>
      </c>
      <c r="O72" s="352">
        <v>100</v>
      </c>
    </row>
    <row r="73" spans="1:15" s="44" customFormat="1" x14ac:dyDescent="0.2">
      <c r="A73" s="176" t="s">
        <v>175</v>
      </c>
      <c r="B73" s="238">
        <v>8.9</v>
      </c>
      <c r="C73" s="205">
        <v>3.3</v>
      </c>
      <c r="D73" s="205">
        <v>12.2</v>
      </c>
      <c r="E73" s="205">
        <v>14.5</v>
      </c>
      <c r="F73" s="244">
        <v>26.7</v>
      </c>
      <c r="G73" s="205">
        <v>18.100000000000001</v>
      </c>
      <c r="H73" s="124" t="s">
        <v>707</v>
      </c>
      <c r="I73" s="244">
        <v>18.2</v>
      </c>
      <c r="J73" s="239">
        <v>44.9</v>
      </c>
      <c r="K73" s="203">
        <v>33</v>
      </c>
      <c r="L73" s="203">
        <v>13</v>
      </c>
      <c r="M73" s="203">
        <v>46</v>
      </c>
      <c r="N73" s="203">
        <v>54</v>
      </c>
      <c r="O73" s="313">
        <v>100</v>
      </c>
    </row>
    <row r="74" spans="1:15" s="44" customFormat="1" x14ac:dyDescent="0.2">
      <c r="A74" s="176" t="s">
        <v>176</v>
      </c>
      <c r="B74" s="238">
        <v>8.3000000000000007</v>
      </c>
      <c r="C74" s="205">
        <v>3.1</v>
      </c>
      <c r="D74" s="205">
        <v>11.4</v>
      </c>
      <c r="E74" s="205">
        <v>12.4</v>
      </c>
      <c r="F74" s="244">
        <v>23.8</v>
      </c>
      <c r="G74" s="205">
        <v>16.5</v>
      </c>
      <c r="H74" s="124" t="s">
        <v>707</v>
      </c>
      <c r="I74" s="244">
        <v>16.5</v>
      </c>
      <c r="J74" s="239">
        <v>40.299999999999997</v>
      </c>
      <c r="K74" s="203">
        <v>35</v>
      </c>
      <c r="L74" s="203">
        <v>13</v>
      </c>
      <c r="M74" s="203">
        <v>48</v>
      </c>
      <c r="N74" s="203">
        <v>52</v>
      </c>
      <c r="O74" s="313">
        <v>100</v>
      </c>
    </row>
    <row r="75" spans="1:15" s="44" customFormat="1" x14ac:dyDescent="0.2">
      <c r="A75" s="176" t="s">
        <v>177</v>
      </c>
      <c r="B75" s="238">
        <v>11.4</v>
      </c>
      <c r="C75" s="205">
        <v>3.8</v>
      </c>
      <c r="D75" s="205">
        <v>15.2</v>
      </c>
      <c r="E75" s="205">
        <v>17.2</v>
      </c>
      <c r="F75" s="244">
        <v>32.4</v>
      </c>
      <c r="G75" s="205">
        <v>21</v>
      </c>
      <c r="H75" s="124" t="s">
        <v>707</v>
      </c>
      <c r="I75" s="244">
        <v>21</v>
      </c>
      <c r="J75" s="239">
        <v>53.3</v>
      </c>
      <c r="K75" s="204">
        <v>35</v>
      </c>
      <c r="L75" s="204">
        <v>12</v>
      </c>
      <c r="M75" s="204">
        <v>47</v>
      </c>
      <c r="N75" s="204">
        <v>53</v>
      </c>
      <c r="O75" s="327">
        <v>100</v>
      </c>
    </row>
    <row r="76" spans="1:15" s="44" customFormat="1" x14ac:dyDescent="0.2">
      <c r="A76" s="176" t="s">
        <v>178</v>
      </c>
      <c r="B76" s="238">
        <v>10.8</v>
      </c>
      <c r="C76" s="205">
        <v>3.4</v>
      </c>
      <c r="D76" s="205">
        <v>14.2</v>
      </c>
      <c r="E76" s="205">
        <v>16.2</v>
      </c>
      <c r="F76" s="244">
        <v>30.4</v>
      </c>
      <c r="G76" s="205">
        <v>19.2</v>
      </c>
      <c r="H76" s="124" t="s">
        <v>707</v>
      </c>
      <c r="I76" s="244">
        <v>19.2</v>
      </c>
      <c r="J76" s="239">
        <v>49.5</v>
      </c>
      <c r="K76" s="204">
        <v>35</v>
      </c>
      <c r="L76" s="204">
        <v>11</v>
      </c>
      <c r="M76" s="204">
        <v>47</v>
      </c>
      <c r="N76" s="204">
        <v>53</v>
      </c>
      <c r="O76" s="327">
        <v>100</v>
      </c>
    </row>
    <row r="77" spans="1:15" s="44" customFormat="1" x14ac:dyDescent="0.2">
      <c r="A77" s="176" t="s">
        <v>179</v>
      </c>
      <c r="B77" s="238">
        <v>12.7</v>
      </c>
      <c r="C77" s="205">
        <v>3.9</v>
      </c>
      <c r="D77" s="205">
        <v>16.600000000000001</v>
      </c>
      <c r="E77" s="205">
        <v>19.2</v>
      </c>
      <c r="F77" s="244">
        <v>35.700000000000003</v>
      </c>
      <c r="G77" s="205">
        <v>20.9</v>
      </c>
      <c r="H77" s="124" t="s">
        <v>707</v>
      </c>
      <c r="I77" s="244">
        <v>21</v>
      </c>
      <c r="J77" s="239">
        <v>56.7</v>
      </c>
      <c r="K77" s="204">
        <v>36</v>
      </c>
      <c r="L77" s="204">
        <v>11</v>
      </c>
      <c r="M77" s="204">
        <v>46</v>
      </c>
      <c r="N77" s="204">
        <v>54</v>
      </c>
      <c r="O77" s="327">
        <v>100</v>
      </c>
    </row>
    <row r="78" spans="1:15" s="44" customFormat="1" x14ac:dyDescent="0.2">
      <c r="A78" s="176" t="s">
        <v>180</v>
      </c>
      <c r="B78" s="238">
        <v>12.2</v>
      </c>
      <c r="C78" s="205">
        <v>3.7</v>
      </c>
      <c r="D78" s="205">
        <v>15.9</v>
      </c>
      <c r="E78" s="205">
        <v>17.8</v>
      </c>
      <c r="F78" s="244">
        <v>33.700000000000003</v>
      </c>
      <c r="G78" s="205">
        <v>18.8</v>
      </c>
      <c r="H78" s="124" t="s">
        <v>707</v>
      </c>
      <c r="I78" s="244">
        <v>18.8</v>
      </c>
      <c r="J78" s="239">
        <v>52.4</v>
      </c>
      <c r="K78" s="204">
        <v>36</v>
      </c>
      <c r="L78" s="204">
        <v>11</v>
      </c>
      <c r="M78" s="204">
        <v>47</v>
      </c>
      <c r="N78" s="204">
        <v>53</v>
      </c>
      <c r="O78" s="327">
        <v>100</v>
      </c>
    </row>
    <row r="79" spans="1:15" s="44" customFormat="1" x14ac:dyDescent="0.2">
      <c r="A79" s="176" t="s">
        <v>181</v>
      </c>
      <c r="B79" s="238">
        <v>12.1</v>
      </c>
      <c r="C79" s="205">
        <v>3.7</v>
      </c>
      <c r="D79" s="205">
        <v>15.9</v>
      </c>
      <c r="E79" s="205">
        <v>18.100000000000001</v>
      </c>
      <c r="F79" s="244">
        <v>33.9</v>
      </c>
      <c r="G79" s="205">
        <v>19.100000000000001</v>
      </c>
      <c r="H79" s="124" t="s">
        <v>707</v>
      </c>
      <c r="I79" s="244">
        <v>19.2</v>
      </c>
      <c r="J79" s="239">
        <v>53.1</v>
      </c>
      <c r="K79" s="204">
        <v>36</v>
      </c>
      <c r="L79" s="204">
        <v>11</v>
      </c>
      <c r="M79" s="204">
        <v>47</v>
      </c>
      <c r="N79" s="204">
        <v>53</v>
      </c>
      <c r="O79" s="327">
        <v>100</v>
      </c>
    </row>
    <row r="80" spans="1:15" s="44" customFormat="1" x14ac:dyDescent="0.2">
      <c r="A80" s="176" t="s">
        <v>182</v>
      </c>
      <c r="B80" s="238">
        <v>12.9</v>
      </c>
      <c r="C80" s="205">
        <v>3.9</v>
      </c>
      <c r="D80" s="205">
        <v>16.8</v>
      </c>
      <c r="E80" s="205">
        <v>18.7</v>
      </c>
      <c r="F80" s="244">
        <v>35.5</v>
      </c>
      <c r="G80" s="205">
        <v>21.3</v>
      </c>
      <c r="H80" s="124" t="s">
        <v>707</v>
      </c>
      <c r="I80" s="244">
        <v>21.3</v>
      </c>
      <c r="J80" s="239">
        <v>56.8</v>
      </c>
      <c r="K80" s="203">
        <v>36</v>
      </c>
      <c r="L80" s="203">
        <v>11</v>
      </c>
      <c r="M80" s="203">
        <v>47</v>
      </c>
      <c r="N80" s="203">
        <v>53</v>
      </c>
      <c r="O80" s="313">
        <v>100</v>
      </c>
    </row>
    <row r="81" spans="1:15" s="44" customFormat="1" x14ac:dyDescent="0.2">
      <c r="A81" s="176" t="s">
        <v>183</v>
      </c>
      <c r="B81" s="238">
        <v>13.2</v>
      </c>
      <c r="C81" s="205">
        <v>4.3</v>
      </c>
      <c r="D81" s="205">
        <v>17.5</v>
      </c>
      <c r="E81" s="205">
        <v>18.899999999999999</v>
      </c>
      <c r="F81" s="244">
        <v>36.4</v>
      </c>
      <c r="G81" s="205">
        <v>21.3</v>
      </c>
      <c r="H81" s="124" t="s">
        <v>707</v>
      </c>
      <c r="I81" s="244">
        <v>21.3</v>
      </c>
      <c r="J81" s="239">
        <v>57.7</v>
      </c>
      <c r="K81" s="203">
        <v>36</v>
      </c>
      <c r="L81" s="203">
        <v>12</v>
      </c>
      <c r="M81" s="203">
        <v>48</v>
      </c>
      <c r="N81" s="203">
        <v>52</v>
      </c>
      <c r="O81" s="313">
        <v>100</v>
      </c>
    </row>
    <row r="82" spans="1:15" s="44" customFormat="1" x14ac:dyDescent="0.2">
      <c r="A82" s="176" t="s">
        <v>184</v>
      </c>
      <c r="B82" s="238">
        <v>12.3</v>
      </c>
      <c r="C82" s="205">
        <v>3.8</v>
      </c>
      <c r="D82" s="205">
        <v>16.100000000000001</v>
      </c>
      <c r="E82" s="205">
        <v>16.8</v>
      </c>
      <c r="F82" s="244">
        <v>32.9</v>
      </c>
      <c r="G82" s="205">
        <v>18.7</v>
      </c>
      <c r="H82" s="124" t="s">
        <v>707</v>
      </c>
      <c r="I82" s="244">
        <v>18.7</v>
      </c>
      <c r="J82" s="239">
        <v>51.6</v>
      </c>
      <c r="K82" s="203">
        <v>37</v>
      </c>
      <c r="L82" s="203">
        <v>11</v>
      </c>
      <c r="M82" s="203">
        <v>49</v>
      </c>
      <c r="N82" s="203">
        <v>51</v>
      </c>
      <c r="O82" s="313">
        <v>100</v>
      </c>
    </row>
    <row r="83" spans="1:15" s="44" customFormat="1" x14ac:dyDescent="0.2">
      <c r="A83" s="176" t="s">
        <v>185</v>
      </c>
      <c r="B83" s="238">
        <v>13.5</v>
      </c>
      <c r="C83" s="205">
        <v>4.3</v>
      </c>
      <c r="D83" s="205">
        <v>17.7</v>
      </c>
      <c r="E83" s="205">
        <v>18</v>
      </c>
      <c r="F83" s="244">
        <v>35.700000000000003</v>
      </c>
      <c r="G83" s="205">
        <v>19.5</v>
      </c>
      <c r="H83" s="124" t="s">
        <v>707</v>
      </c>
      <c r="I83" s="244">
        <v>19.5</v>
      </c>
      <c r="J83" s="239">
        <v>55.3</v>
      </c>
      <c r="K83" s="203">
        <v>38</v>
      </c>
      <c r="L83" s="203">
        <v>12</v>
      </c>
      <c r="M83" s="203">
        <v>50</v>
      </c>
      <c r="N83" s="203">
        <v>50</v>
      </c>
      <c r="O83" s="313">
        <v>100</v>
      </c>
    </row>
    <row r="84" spans="1:15" s="44" customFormat="1" x14ac:dyDescent="0.2">
      <c r="A84" s="176" t="s">
        <v>186</v>
      </c>
      <c r="B84" s="238">
        <v>12.7</v>
      </c>
      <c r="C84" s="205">
        <v>3.8</v>
      </c>
      <c r="D84" s="205">
        <v>16.5</v>
      </c>
      <c r="E84" s="205">
        <v>17.7</v>
      </c>
      <c r="F84" s="244">
        <v>34.200000000000003</v>
      </c>
      <c r="G84" s="205">
        <v>19</v>
      </c>
      <c r="H84" s="124" t="s">
        <v>707</v>
      </c>
      <c r="I84" s="244">
        <v>19.100000000000001</v>
      </c>
      <c r="J84" s="239">
        <v>53.3</v>
      </c>
      <c r="K84" s="203">
        <v>37</v>
      </c>
      <c r="L84" s="203">
        <v>11</v>
      </c>
      <c r="M84" s="203">
        <v>48</v>
      </c>
      <c r="N84" s="203">
        <v>52</v>
      </c>
      <c r="O84" s="313">
        <v>100</v>
      </c>
    </row>
    <row r="85" spans="1:15" s="44" customFormat="1" x14ac:dyDescent="0.2">
      <c r="A85" s="176" t="s">
        <v>187</v>
      </c>
      <c r="B85" s="238">
        <v>12.3</v>
      </c>
      <c r="C85" s="205">
        <v>3.9</v>
      </c>
      <c r="D85" s="205">
        <v>16.100000000000001</v>
      </c>
      <c r="E85" s="205">
        <v>17.3</v>
      </c>
      <c r="F85" s="244">
        <v>33.4</v>
      </c>
      <c r="G85" s="205">
        <v>18.8</v>
      </c>
      <c r="H85" s="124" t="s">
        <v>707</v>
      </c>
      <c r="I85" s="244">
        <v>18.8</v>
      </c>
      <c r="J85" s="239">
        <v>52.3</v>
      </c>
      <c r="K85" s="203">
        <v>37</v>
      </c>
      <c r="L85" s="203">
        <v>12</v>
      </c>
      <c r="M85" s="203">
        <v>48</v>
      </c>
      <c r="N85" s="203">
        <v>52</v>
      </c>
      <c r="O85" s="313">
        <v>100</v>
      </c>
    </row>
    <row r="86" spans="1:15" s="44" customFormat="1" x14ac:dyDescent="0.2">
      <c r="A86" s="176" t="s">
        <v>188</v>
      </c>
      <c r="B86" s="238">
        <v>10.4</v>
      </c>
      <c r="C86" s="205">
        <v>3.4</v>
      </c>
      <c r="D86" s="205">
        <v>13.9</v>
      </c>
      <c r="E86" s="205">
        <v>14.3</v>
      </c>
      <c r="F86" s="244">
        <v>28.2</v>
      </c>
      <c r="G86" s="205">
        <v>16.3</v>
      </c>
      <c r="H86" s="124" t="s">
        <v>707</v>
      </c>
      <c r="I86" s="244">
        <v>16.3</v>
      </c>
      <c r="J86" s="239">
        <v>44.5</v>
      </c>
      <c r="K86" s="203">
        <v>37</v>
      </c>
      <c r="L86" s="203">
        <v>12</v>
      </c>
      <c r="M86" s="203">
        <v>49</v>
      </c>
      <c r="N86" s="203">
        <v>51</v>
      </c>
      <c r="O86" s="313">
        <v>100</v>
      </c>
    </row>
    <row r="87" spans="1:15" s="44" customFormat="1" x14ac:dyDescent="0.2">
      <c r="A87" s="176" t="s">
        <v>189</v>
      </c>
      <c r="B87" s="238">
        <v>13.5</v>
      </c>
      <c r="C87" s="205">
        <v>4</v>
      </c>
      <c r="D87" s="205">
        <v>17.5</v>
      </c>
      <c r="E87" s="205">
        <v>18.7</v>
      </c>
      <c r="F87" s="244">
        <v>36.200000000000003</v>
      </c>
      <c r="G87" s="205">
        <v>20.399999999999999</v>
      </c>
      <c r="H87" s="124" t="s">
        <v>707</v>
      </c>
      <c r="I87" s="244">
        <v>20.5</v>
      </c>
      <c r="J87" s="239">
        <v>56.7</v>
      </c>
      <c r="K87" s="203">
        <v>37</v>
      </c>
      <c r="L87" s="203">
        <v>11</v>
      </c>
      <c r="M87" s="203">
        <v>48</v>
      </c>
      <c r="N87" s="203">
        <v>52</v>
      </c>
      <c r="O87" s="313">
        <v>100</v>
      </c>
    </row>
    <row r="88" spans="1:15" s="44" customFormat="1" x14ac:dyDescent="0.2">
      <c r="A88" s="176" t="s">
        <v>190</v>
      </c>
      <c r="B88" s="238">
        <v>13.3</v>
      </c>
      <c r="C88" s="205">
        <v>3.7</v>
      </c>
      <c r="D88" s="205">
        <v>17.100000000000001</v>
      </c>
      <c r="E88" s="205">
        <v>18.2</v>
      </c>
      <c r="F88" s="244">
        <v>35.200000000000003</v>
      </c>
      <c r="G88" s="205">
        <v>19.2</v>
      </c>
      <c r="H88" s="124" t="s">
        <v>707</v>
      </c>
      <c r="I88" s="244">
        <v>19.2</v>
      </c>
      <c r="J88" s="239">
        <v>54.4</v>
      </c>
      <c r="K88" s="203">
        <v>38</v>
      </c>
      <c r="L88" s="203">
        <v>11</v>
      </c>
      <c r="M88" s="203">
        <v>48</v>
      </c>
      <c r="N88" s="203">
        <v>52</v>
      </c>
      <c r="O88" s="313">
        <v>100</v>
      </c>
    </row>
    <row r="89" spans="1:15" s="44" customFormat="1" x14ac:dyDescent="0.2">
      <c r="A89" s="176" t="s">
        <v>191</v>
      </c>
      <c r="B89" s="238">
        <v>14.4</v>
      </c>
      <c r="C89" s="205">
        <v>4.3</v>
      </c>
      <c r="D89" s="205">
        <v>18.7</v>
      </c>
      <c r="E89" s="205">
        <v>19.8</v>
      </c>
      <c r="F89" s="244">
        <v>38.5</v>
      </c>
      <c r="G89" s="205">
        <v>21</v>
      </c>
      <c r="H89" s="124" t="s">
        <v>707</v>
      </c>
      <c r="I89" s="244">
        <v>21.1</v>
      </c>
      <c r="J89" s="239">
        <v>59.6</v>
      </c>
      <c r="K89" s="203">
        <v>37</v>
      </c>
      <c r="L89" s="203">
        <v>11</v>
      </c>
      <c r="M89" s="203">
        <v>49</v>
      </c>
      <c r="N89" s="203">
        <v>51</v>
      </c>
      <c r="O89" s="313">
        <v>100</v>
      </c>
    </row>
    <row r="90" spans="1:15" s="44" customFormat="1" x14ac:dyDescent="0.2">
      <c r="A90" s="176" t="s">
        <v>192</v>
      </c>
      <c r="B90" s="238">
        <v>13.5</v>
      </c>
      <c r="C90" s="205">
        <v>4.0999999999999996</v>
      </c>
      <c r="D90" s="205">
        <v>17.600000000000001</v>
      </c>
      <c r="E90" s="205">
        <v>17.7</v>
      </c>
      <c r="F90" s="244">
        <v>35.299999999999997</v>
      </c>
      <c r="G90" s="205">
        <v>19</v>
      </c>
      <c r="H90" s="124" t="s">
        <v>707</v>
      </c>
      <c r="I90" s="244">
        <v>19</v>
      </c>
      <c r="J90" s="239">
        <v>54.3</v>
      </c>
      <c r="K90" s="203">
        <v>38</v>
      </c>
      <c r="L90" s="203">
        <v>12</v>
      </c>
      <c r="M90" s="203">
        <v>50</v>
      </c>
      <c r="N90" s="203">
        <v>50</v>
      </c>
      <c r="O90" s="313">
        <v>100</v>
      </c>
    </row>
    <row r="91" spans="1:15" s="44" customFormat="1" x14ac:dyDescent="0.2">
      <c r="A91" s="176" t="s">
        <v>193</v>
      </c>
      <c r="B91" s="238">
        <v>12.7</v>
      </c>
      <c r="C91" s="205">
        <v>4</v>
      </c>
      <c r="D91" s="205">
        <v>16.7</v>
      </c>
      <c r="E91" s="205">
        <v>17.100000000000001</v>
      </c>
      <c r="F91" s="244">
        <v>33.700000000000003</v>
      </c>
      <c r="G91" s="205">
        <v>18.7</v>
      </c>
      <c r="H91" s="205">
        <v>0.1</v>
      </c>
      <c r="I91" s="244">
        <v>18.8</v>
      </c>
      <c r="J91" s="239">
        <v>52.5</v>
      </c>
      <c r="K91" s="203">
        <v>38</v>
      </c>
      <c r="L91" s="203">
        <v>12</v>
      </c>
      <c r="M91" s="203">
        <v>49</v>
      </c>
      <c r="N91" s="203">
        <v>51</v>
      </c>
      <c r="O91" s="313">
        <v>100</v>
      </c>
    </row>
    <row r="92" spans="1:15" s="44" customFormat="1" x14ac:dyDescent="0.2">
      <c r="A92" s="176" t="s">
        <v>194</v>
      </c>
      <c r="B92" s="238">
        <v>13.5</v>
      </c>
      <c r="C92" s="205">
        <v>4.4000000000000004</v>
      </c>
      <c r="D92" s="205">
        <v>17.899999999999999</v>
      </c>
      <c r="E92" s="205">
        <v>18</v>
      </c>
      <c r="F92" s="244">
        <v>35.9</v>
      </c>
      <c r="G92" s="205">
        <v>20.3</v>
      </c>
      <c r="H92" s="205">
        <v>0.1</v>
      </c>
      <c r="I92" s="244">
        <v>20.399999999999999</v>
      </c>
      <c r="J92" s="239">
        <v>56.3</v>
      </c>
      <c r="K92" s="203">
        <v>38</v>
      </c>
      <c r="L92" s="203">
        <v>12</v>
      </c>
      <c r="M92" s="203">
        <v>50</v>
      </c>
      <c r="N92" s="203">
        <v>50</v>
      </c>
      <c r="O92" s="313">
        <v>100</v>
      </c>
    </row>
    <row r="93" spans="1:15" s="44" customFormat="1" x14ac:dyDescent="0.2">
      <c r="A93" s="176" t="s">
        <v>195</v>
      </c>
      <c r="B93" s="238">
        <v>13.7</v>
      </c>
      <c r="C93" s="205">
        <v>4.8</v>
      </c>
      <c r="D93" s="205">
        <v>18.5</v>
      </c>
      <c r="E93" s="205">
        <v>18.100000000000001</v>
      </c>
      <c r="F93" s="244">
        <v>36.6</v>
      </c>
      <c r="G93" s="205">
        <v>20.7</v>
      </c>
      <c r="H93" s="124">
        <v>0.1</v>
      </c>
      <c r="I93" s="244">
        <v>20.8</v>
      </c>
      <c r="J93" s="239">
        <v>57.4</v>
      </c>
      <c r="K93" s="203">
        <v>38</v>
      </c>
      <c r="L93" s="203">
        <v>13</v>
      </c>
      <c r="M93" s="203">
        <v>51</v>
      </c>
      <c r="N93" s="203">
        <v>49</v>
      </c>
      <c r="O93" s="313">
        <v>100</v>
      </c>
    </row>
    <row r="94" spans="1:15" s="44" customFormat="1" x14ac:dyDescent="0.2">
      <c r="A94" s="176" t="s">
        <v>196</v>
      </c>
      <c r="B94" s="238">
        <v>13.2</v>
      </c>
      <c r="C94" s="205">
        <v>4.4000000000000004</v>
      </c>
      <c r="D94" s="205">
        <v>17.600000000000001</v>
      </c>
      <c r="E94" s="205">
        <v>16.600000000000001</v>
      </c>
      <c r="F94" s="244">
        <v>34.299999999999997</v>
      </c>
      <c r="G94" s="205">
        <v>19.100000000000001</v>
      </c>
      <c r="H94" s="124" t="s">
        <v>707</v>
      </c>
      <c r="I94" s="244">
        <v>19.2</v>
      </c>
      <c r="J94" s="239">
        <v>53.4</v>
      </c>
      <c r="K94" s="203">
        <v>39</v>
      </c>
      <c r="L94" s="203">
        <v>13</v>
      </c>
      <c r="M94" s="203">
        <v>52</v>
      </c>
      <c r="N94" s="203">
        <v>48</v>
      </c>
      <c r="O94" s="313">
        <v>100</v>
      </c>
    </row>
    <row r="95" spans="1:15" s="44" customFormat="1" x14ac:dyDescent="0.2">
      <c r="A95" s="176" t="s">
        <v>197</v>
      </c>
      <c r="B95" s="238">
        <v>13.9</v>
      </c>
      <c r="C95" s="205">
        <v>5.0999999999999996</v>
      </c>
      <c r="D95" s="205">
        <v>19</v>
      </c>
      <c r="E95" s="205">
        <v>17.600000000000001</v>
      </c>
      <c r="F95" s="244">
        <v>36.6</v>
      </c>
      <c r="G95" s="205">
        <v>19.899999999999999</v>
      </c>
      <c r="H95" s="205" t="s">
        <v>707</v>
      </c>
      <c r="I95" s="244">
        <v>19.899999999999999</v>
      </c>
      <c r="J95" s="239">
        <v>56.5</v>
      </c>
      <c r="K95" s="203">
        <v>38</v>
      </c>
      <c r="L95" s="203">
        <v>14</v>
      </c>
      <c r="M95" s="203">
        <v>52</v>
      </c>
      <c r="N95" s="203">
        <v>48</v>
      </c>
      <c r="O95" s="313">
        <v>100</v>
      </c>
    </row>
    <row r="96" spans="1:15" s="44" customFormat="1" x14ac:dyDescent="0.2">
      <c r="A96" s="176" t="s">
        <v>198</v>
      </c>
      <c r="B96" s="238">
        <v>13.2</v>
      </c>
      <c r="C96" s="205">
        <v>4.7</v>
      </c>
      <c r="D96" s="205">
        <v>17.899999999999999</v>
      </c>
      <c r="E96" s="205">
        <v>16.2</v>
      </c>
      <c r="F96" s="244">
        <v>34.1</v>
      </c>
      <c r="G96" s="205">
        <v>19.100000000000001</v>
      </c>
      <c r="H96" s="124" t="s">
        <v>707</v>
      </c>
      <c r="I96" s="244">
        <v>19.100000000000001</v>
      </c>
      <c r="J96" s="239">
        <v>53.2</v>
      </c>
      <c r="K96" s="203">
        <v>39</v>
      </c>
      <c r="L96" s="203">
        <v>14</v>
      </c>
      <c r="M96" s="203">
        <v>52</v>
      </c>
      <c r="N96" s="203">
        <v>48</v>
      </c>
      <c r="O96" s="313">
        <v>100</v>
      </c>
    </row>
    <row r="97" spans="1:15" s="44" customFormat="1" x14ac:dyDescent="0.2">
      <c r="A97" s="176" t="s">
        <v>199</v>
      </c>
      <c r="B97" s="238">
        <v>13.4</v>
      </c>
      <c r="C97" s="205">
        <v>4.9000000000000004</v>
      </c>
      <c r="D97" s="205">
        <v>18.399999999999999</v>
      </c>
      <c r="E97" s="205">
        <v>16.899999999999999</v>
      </c>
      <c r="F97" s="244">
        <v>35.299999999999997</v>
      </c>
      <c r="G97" s="205">
        <v>20.399999999999999</v>
      </c>
      <c r="H97" s="205" t="s">
        <v>707</v>
      </c>
      <c r="I97" s="244">
        <v>20.399999999999999</v>
      </c>
      <c r="J97" s="239">
        <v>55.7</v>
      </c>
      <c r="K97" s="203">
        <v>38</v>
      </c>
      <c r="L97" s="203">
        <v>14</v>
      </c>
      <c r="M97" s="203">
        <v>52</v>
      </c>
      <c r="N97" s="203">
        <v>48</v>
      </c>
      <c r="O97" s="313">
        <v>100</v>
      </c>
    </row>
    <row r="98" spans="1:15" s="44" customFormat="1" x14ac:dyDescent="0.2">
      <c r="A98" s="176" t="s">
        <v>200</v>
      </c>
      <c r="B98" s="238">
        <v>10.7</v>
      </c>
      <c r="C98" s="205">
        <v>4.3</v>
      </c>
      <c r="D98" s="205">
        <v>15</v>
      </c>
      <c r="E98" s="205">
        <v>13.4</v>
      </c>
      <c r="F98" s="244">
        <v>28.4</v>
      </c>
      <c r="G98" s="205">
        <v>16.8</v>
      </c>
      <c r="H98" s="205">
        <v>0.1</v>
      </c>
      <c r="I98" s="244">
        <v>16.899999999999999</v>
      </c>
      <c r="J98" s="239">
        <v>45.3</v>
      </c>
      <c r="K98" s="203">
        <v>38</v>
      </c>
      <c r="L98" s="203">
        <v>15</v>
      </c>
      <c r="M98" s="203">
        <v>53</v>
      </c>
      <c r="N98" s="203">
        <v>47</v>
      </c>
      <c r="O98" s="313">
        <v>100</v>
      </c>
    </row>
    <row r="99" spans="1:15" s="44" customFormat="1" x14ac:dyDescent="0.2">
      <c r="A99" s="176" t="s">
        <v>201</v>
      </c>
      <c r="B99" s="238">
        <v>14</v>
      </c>
      <c r="C99" s="205">
        <v>6.1</v>
      </c>
      <c r="D99" s="205">
        <v>20.100000000000001</v>
      </c>
      <c r="E99" s="205">
        <v>18.600000000000001</v>
      </c>
      <c r="F99" s="244">
        <v>38.700000000000003</v>
      </c>
      <c r="G99" s="205">
        <v>20.7</v>
      </c>
      <c r="H99" s="205">
        <v>0.1</v>
      </c>
      <c r="I99" s="244">
        <v>20.8</v>
      </c>
      <c r="J99" s="239">
        <v>59.5</v>
      </c>
      <c r="K99" s="203">
        <v>36</v>
      </c>
      <c r="L99" s="203">
        <v>16</v>
      </c>
      <c r="M99" s="203">
        <v>52</v>
      </c>
      <c r="N99" s="203">
        <v>48</v>
      </c>
      <c r="O99" s="313">
        <v>100</v>
      </c>
    </row>
    <row r="100" spans="1:15" s="44" customFormat="1" x14ac:dyDescent="0.2">
      <c r="A100" s="176" t="s">
        <v>202</v>
      </c>
      <c r="B100" s="238">
        <v>11.9</v>
      </c>
      <c r="C100" s="205">
        <v>6.3</v>
      </c>
      <c r="D100" s="205">
        <v>18.100000000000001</v>
      </c>
      <c r="E100" s="205">
        <v>17.7</v>
      </c>
      <c r="F100" s="244">
        <v>35.799999999999997</v>
      </c>
      <c r="G100" s="205">
        <v>19.399999999999999</v>
      </c>
      <c r="H100" s="205">
        <v>0.1</v>
      </c>
      <c r="I100" s="244">
        <v>19.5</v>
      </c>
      <c r="J100" s="239">
        <v>55.3</v>
      </c>
      <c r="K100" s="203">
        <v>33</v>
      </c>
      <c r="L100" s="203">
        <v>17</v>
      </c>
      <c r="M100" s="203">
        <v>51</v>
      </c>
      <c r="N100" s="203">
        <v>49</v>
      </c>
      <c r="O100" s="313">
        <v>100</v>
      </c>
    </row>
    <row r="101" spans="1:15" s="44" customFormat="1" x14ac:dyDescent="0.2">
      <c r="A101" s="176" t="s">
        <v>203</v>
      </c>
      <c r="B101" s="238">
        <v>11.5</v>
      </c>
      <c r="C101" s="205">
        <v>7.9</v>
      </c>
      <c r="D101" s="205">
        <v>19.399999999999999</v>
      </c>
      <c r="E101" s="205">
        <v>19.5</v>
      </c>
      <c r="F101" s="244">
        <v>38.9</v>
      </c>
      <c r="G101" s="205">
        <v>22.9</v>
      </c>
      <c r="H101" s="205">
        <v>0.1</v>
      </c>
      <c r="I101" s="244">
        <v>23</v>
      </c>
      <c r="J101" s="239">
        <v>61.9</v>
      </c>
      <c r="K101" s="203">
        <v>30</v>
      </c>
      <c r="L101" s="203">
        <v>20</v>
      </c>
      <c r="M101" s="203">
        <v>50</v>
      </c>
      <c r="N101" s="203">
        <v>50</v>
      </c>
      <c r="O101" s="313">
        <v>100</v>
      </c>
    </row>
    <row r="102" spans="1:15" s="44" customFormat="1" x14ac:dyDescent="0.2">
      <c r="A102" s="176" t="s">
        <v>204</v>
      </c>
      <c r="B102" s="238">
        <v>8.6999999999999993</v>
      </c>
      <c r="C102" s="205">
        <v>7</v>
      </c>
      <c r="D102" s="205">
        <v>15.7</v>
      </c>
      <c r="E102" s="205">
        <v>14.5</v>
      </c>
      <c r="F102" s="244">
        <v>30.2</v>
      </c>
      <c r="G102" s="205">
        <v>19.3</v>
      </c>
      <c r="H102" s="205">
        <v>0.1</v>
      </c>
      <c r="I102" s="244">
        <v>19.399999999999999</v>
      </c>
      <c r="J102" s="239">
        <v>49.5</v>
      </c>
      <c r="K102" s="203">
        <v>29</v>
      </c>
      <c r="L102" s="203">
        <v>23</v>
      </c>
      <c r="M102" s="203">
        <v>52</v>
      </c>
      <c r="N102" s="203">
        <v>48</v>
      </c>
      <c r="O102" s="313">
        <v>100</v>
      </c>
    </row>
    <row r="103" spans="1:15" s="44" customFormat="1" x14ac:dyDescent="0.2">
      <c r="A103" s="176" t="s">
        <v>205</v>
      </c>
      <c r="B103" s="238">
        <v>9.1</v>
      </c>
      <c r="C103" s="205">
        <v>8.1999999999999993</v>
      </c>
      <c r="D103" s="205">
        <v>17.3</v>
      </c>
      <c r="E103" s="205">
        <v>14.7</v>
      </c>
      <c r="F103" s="244">
        <v>32</v>
      </c>
      <c r="G103" s="205">
        <v>21.8</v>
      </c>
      <c r="H103" s="205">
        <v>0.1</v>
      </c>
      <c r="I103" s="244">
        <v>21.9</v>
      </c>
      <c r="J103" s="239">
        <v>53.9</v>
      </c>
      <c r="K103" s="203">
        <v>28</v>
      </c>
      <c r="L103" s="203">
        <v>26</v>
      </c>
      <c r="M103" s="203">
        <v>54</v>
      </c>
      <c r="N103" s="203">
        <v>46</v>
      </c>
      <c r="O103" s="313">
        <v>100</v>
      </c>
    </row>
    <row r="104" spans="1:15" s="44" customFormat="1" x14ac:dyDescent="0.2">
      <c r="A104" s="176" t="s">
        <v>206</v>
      </c>
      <c r="B104" s="238">
        <v>9.3000000000000007</v>
      </c>
      <c r="C104" s="205">
        <v>8.9</v>
      </c>
      <c r="D104" s="205">
        <v>18.2</v>
      </c>
      <c r="E104" s="205">
        <v>14.5</v>
      </c>
      <c r="F104" s="244">
        <v>32.700000000000003</v>
      </c>
      <c r="G104" s="205">
        <v>23.1</v>
      </c>
      <c r="H104" s="205">
        <v>0.1</v>
      </c>
      <c r="I104" s="244">
        <v>23.2</v>
      </c>
      <c r="J104" s="239">
        <v>56</v>
      </c>
      <c r="K104" s="203">
        <v>28</v>
      </c>
      <c r="L104" s="203">
        <v>27</v>
      </c>
      <c r="M104" s="203">
        <v>56</v>
      </c>
      <c r="N104" s="203">
        <v>44</v>
      </c>
      <c r="O104" s="313">
        <v>100</v>
      </c>
    </row>
    <row r="105" spans="1:15" s="44" customFormat="1" x14ac:dyDescent="0.2">
      <c r="A105" s="176" t="s">
        <v>207</v>
      </c>
      <c r="B105" s="238">
        <v>9.3000000000000007</v>
      </c>
      <c r="C105" s="205">
        <v>9.1</v>
      </c>
      <c r="D105" s="205">
        <v>18.399999999999999</v>
      </c>
      <c r="E105" s="205">
        <v>14.3</v>
      </c>
      <c r="F105" s="244">
        <v>32.700000000000003</v>
      </c>
      <c r="G105" s="205">
        <v>23.1</v>
      </c>
      <c r="H105" s="205">
        <v>0.1</v>
      </c>
      <c r="I105" s="244">
        <v>23.2</v>
      </c>
      <c r="J105" s="239">
        <v>55.9</v>
      </c>
      <c r="K105" s="203">
        <v>28</v>
      </c>
      <c r="L105" s="203">
        <v>28</v>
      </c>
      <c r="M105" s="203">
        <v>56</v>
      </c>
      <c r="N105" s="203">
        <v>44</v>
      </c>
      <c r="O105" s="313">
        <v>100</v>
      </c>
    </row>
    <row r="106" spans="1:15" s="44" customFormat="1" x14ac:dyDescent="0.2">
      <c r="A106" s="176" t="s">
        <v>208</v>
      </c>
      <c r="B106" s="238">
        <v>9.3000000000000007</v>
      </c>
      <c r="C106" s="205">
        <v>9.1</v>
      </c>
      <c r="D106" s="205">
        <v>18.5</v>
      </c>
      <c r="E106" s="205">
        <v>14.2</v>
      </c>
      <c r="F106" s="244">
        <v>32.6</v>
      </c>
      <c r="G106" s="205">
        <v>23.2</v>
      </c>
      <c r="H106" s="205">
        <v>0.2</v>
      </c>
      <c r="I106" s="244">
        <v>23.4</v>
      </c>
      <c r="J106" s="239">
        <v>56.1</v>
      </c>
      <c r="K106" s="203">
        <v>29</v>
      </c>
      <c r="L106" s="203">
        <v>28</v>
      </c>
      <c r="M106" s="203">
        <v>57</v>
      </c>
      <c r="N106" s="203">
        <v>43</v>
      </c>
      <c r="O106" s="313">
        <v>100</v>
      </c>
    </row>
    <row r="107" spans="1:15" s="44" customFormat="1" x14ac:dyDescent="0.2">
      <c r="A107" s="15" t="s">
        <v>231</v>
      </c>
      <c r="B107" s="238">
        <v>10.1</v>
      </c>
      <c r="C107" s="205">
        <v>10.5</v>
      </c>
      <c r="D107" s="205">
        <v>20.7</v>
      </c>
      <c r="E107" s="205">
        <v>15.3</v>
      </c>
      <c r="F107" s="244">
        <v>36</v>
      </c>
      <c r="G107" s="205">
        <v>23.6</v>
      </c>
      <c r="H107" s="205">
        <v>0.3</v>
      </c>
      <c r="I107" s="244">
        <v>23.9</v>
      </c>
      <c r="J107" s="239">
        <v>59.9</v>
      </c>
      <c r="K107" s="203">
        <v>28</v>
      </c>
      <c r="L107" s="203">
        <v>29</v>
      </c>
      <c r="M107" s="203">
        <v>57</v>
      </c>
      <c r="N107" s="203">
        <v>43</v>
      </c>
      <c r="O107" s="313">
        <v>100</v>
      </c>
    </row>
    <row r="108" spans="1:15" s="44" customFormat="1" x14ac:dyDescent="0.2">
      <c r="A108" s="15" t="s">
        <v>232</v>
      </c>
      <c r="B108" s="238">
        <v>10.9</v>
      </c>
      <c r="C108" s="205">
        <v>10.9</v>
      </c>
      <c r="D108" s="205">
        <v>21.8</v>
      </c>
      <c r="E108" s="205">
        <v>15.7</v>
      </c>
      <c r="F108" s="244">
        <v>37.5</v>
      </c>
      <c r="G108" s="205">
        <v>24.5</v>
      </c>
      <c r="H108" s="205">
        <v>0.7</v>
      </c>
      <c r="I108" s="244">
        <v>25.2</v>
      </c>
      <c r="J108" s="239">
        <v>62.6</v>
      </c>
      <c r="K108" s="203">
        <v>29</v>
      </c>
      <c r="L108" s="203">
        <v>29</v>
      </c>
      <c r="M108" s="203">
        <v>58</v>
      </c>
      <c r="N108" s="203">
        <v>42</v>
      </c>
      <c r="O108" s="313">
        <v>100</v>
      </c>
    </row>
    <row r="109" spans="1:15" s="44" customFormat="1" x14ac:dyDescent="0.2">
      <c r="A109" s="15" t="s">
        <v>233</v>
      </c>
      <c r="B109" s="238">
        <v>11.7</v>
      </c>
      <c r="C109" s="205">
        <v>11.8</v>
      </c>
      <c r="D109" s="205">
        <v>23.6</v>
      </c>
      <c r="E109" s="205">
        <v>16.100000000000001</v>
      </c>
      <c r="F109" s="244">
        <v>39.6</v>
      </c>
      <c r="G109" s="205">
        <v>25.7</v>
      </c>
      <c r="H109" s="205">
        <v>1.4</v>
      </c>
      <c r="I109" s="244">
        <v>27.1</v>
      </c>
      <c r="J109" s="239">
        <v>66.7</v>
      </c>
      <c r="K109" s="203">
        <v>30</v>
      </c>
      <c r="L109" s="203">
        <v>30</v>
      </c>
      <c r="M109" s="203">
        <v>59</v>
      </c>
      <c r="N109" s="203">
        <v>41</v>
      </c>
      <c r="O109" s="313">
        <v>100</v>
      </c>
    </row>
    <row r="110" spans="1:15" s="44" customFormat="1" x14ac:dyDescent="0.2">
      <c r="A110" s="15" t="s">
        <v>234</v>
      </c>
      <c r="B110" s="238">
        <v>10.1</v>
      </c>
      <c r="C110" s="205">
        <v>10.7</v>
      </c>
      <c r="D110" s="205">
        <v>20.8</v>
      </c>
      <c r="E110" s="205">
        <v>13</v>
      </c>
      <c r="F110" s="244">
        <v>33.9</v>
      </c>
      <c r="G110" s="205">
        <v>22.4</v>
      </c>
      <c r="H110" s="205">
        <v>1.9</v>
      </c>
      <c r="I110" s="244">
        <v>24.3</v>
      </c>
      <c r="J110" s="239">
        <v>58.2</v>
      </c>
      <c r="K110" s="203">
        <v>30</v>
      </c>
      <c r="L110" s="203">
        <v>32</v>
      </c>
      <c r="M110" s="203">
        <v>62</v>
      </c>
      <c r="N110" s="203">
        <v>38</v>
      </c>
      <c r="O110" s="313">
        <v>100</v>
      </c>
    </row>
    <row r="111" spans="1:15" s="44" customFormat="1" x14ac:dyDescent="0.2">
      <c r="A111" s="15" t="s">
        <v>235</v>
      </c>
      <c r="B111" s="238">
        <v>11.5</v>
      </c>
      <c r="C111" s="205">
        <v>11.5</v>
      </c>
      <c r="D111" s="205">
        <v>23</v>
      </c>
      <c r="E111" s="205">
        <v>16.5</v>
      </c>
      <c r="F111" s="244">
        <v>39.5</v>
      </c>
      <c r="G111" s="205">
        <v>25.5</v>
      </c>
      <c r="H111" s="205">
        <v>1.6</v>
      </c>
      <c r="I111" s="244">
        <v>27.1</v>
      </c>
      <c r="J111" s="239">
        <v>66.7</v>
      </c>
      <c r="K111" s="203">
        <v>29</v>
      </c>
      <c r="L111" s="203">
        <v>29</v>
      </c>
      <c r="M111" s="203">
        <v>58</v>
      </c>
      <c r="N111" s="203">
        <v>42</v>
      </c>
      <c r="O111" s="313">
        <v>100</v>
      </c>
    </row>
    <row r="112" spans="1:15" s="44" customFormat="1" x14ac:dyDescent="0.2">
      <c r="A112" s="15" t="s">
        <v>236</v>
      </c>
      <c r="B112" s="238">
        <v>10.9</v>
      </c>
      <c r="C112" s="205">
        <v>12.6</v>
      </c>
      <c r="D112" s="205">
        <v>23.6</v>
      </c>
      <c r="E112" s="205">
        <v>15.2</v>
      </c>
      <c r="F112" s="244">
        <v>38.700000000000003</v>
      </c>
      <c r="G112" s="205">
        <v>23.3</v>
      </c>
      <c r="H112" s="205">
        <v>1.7</v>
      </c>
      <c r="I112" s="244">
        <v>25</v>
      </c>
      <c r="J112" s="239">
        <v>63.7</v>
      </c>
      <c r="K112" s="203">
        <v>28</v>
      </c>
      <c r="L112" s="203">
        <v>33</v>
      </c>
      <c r="M112" s="203">
        <v>61</v>
      </c>
      <c r="N112" s="203">
        <v>39</v>
      </c>
      <c r="O112" s="313">
        <v>100</v>
      </c>
    </row>
    <row r="113" spans="1:15" s="44" customFormat="1" x14ac:dyDescent="0.2">
      <c r="A113" s="177" t="s">
        <v>241</v>
      </c>
      <c r="B113" s="238">
        <v>11.8</v>
      </c>
      <c r="C113" s="205">
        <v>15.7</v>
      </c>
      <c r="D113" s="205">
        <v>27.5</v>
      </c>
      <c r="E113" s="205">
        <v>15.7</v>
      </c>
      <c r="F113" s="244">
        <v>43.2</v>
      </c>
      <c r="G113" s="205">
        <v>23.6</v>
      </c>
      <c r="H113" s="205">
        <v>2.5</v>
      </c>
      <c r="I113" s="244">
        <v>26.2</v>
      </c>
      <c r="J113" s="239">
        <v>69.400000000000006</v>
      </c>
      <c r="K113" s="203">
        <v>27</v>
      </c>
      <c r="L113" s="203">
        <v>36</v>
      </c>
      <c r="M113" s="203">
        <v>64</v>
      </c>
      <c r="N113" s="203">
        <v>36</v>
      </c>
      <c r="O113" s="313">
        <v>100</v>
      </c>
    </row>
    <row r="114" spans="1:15" s="44" customFormat="1" x14ac:dyDescent="0.2">
      <c r="A114" s="177" t="s">
        <v>242</v>
      </c>
      <c r="B114" s="238">
        <v>10.4</v>
      </c>
      <c r="C114" s="205">
        <v>12.7</v>
      </c>
      <c r="D114" s="205">
        <v>23.2</v>
      </c>
      <c r="E114" s="205">
        <v>14</v>
      </c>
      <c r="F114" s="244">
        <v>37.200000000000003</v>
      </c>
      <c r="G114" s="205">
        <v>20.9</v>
      </c>
      <c r="H114" s="205">
        <v>1.9</v>
      </c>
      <c r="I114" s="244">
        <v>22.8</v>
      </c>
      <c r="J114" s="239">
        <v>60</v>
      </c>
      <c r="K114" s="203">
        <v>28</v>
      </c>
      <c r="L114" s="203">
        <v>34</v>
      </c>
      <c r="M114" s="203">
        <v>62</v>
      </c>
      <c r="N114" s="203">
        <v>38</v>
      </c>
      <c r="O114" s="313">
        <v>100</v>
      </c>
    </row>
    <row r="115" spans="1:15" s="44" customFormat="1" x14ac:dyDescent="0.2">
      <c r="A115" s="177" t="s">
        <v>243</v>
      </c>
      <c r="B115" s="238">
        <v>11.4</v>
      </c>
      <c r="C115" s="205">
        <v>13.6</v>
      </c>
      <c r="D115" s="205">
        <v>25</v>
      </c>
      <c r="E115" s="205">
        <v>15.4</v>
      </c>
      <c r="F115" s="244">
        <v>40.4</v>
      </c>
      <c r="G115" s="205">
        <v>22.6</v>
      </c>
      <c r="H115" s="205">
        <v>2.4</v>
      </c>
      <c r="I115" s="244">
        <v>25.1</v>
      </c>
      <c r="J115" s="239">
        <v>65.5</v>
      </c>
      <c r="K115" s="203">
        <v>28</v>
      </c>
      <c r="L115" s="203">
        <v>34</v>
      </c>
      <c r="M115" s="203">
        <v>62</v>
      </c>
      <c r="N115" s="203">
        <v>38</v>
      </c>
      <c r="O115" s="313">
        <v>100</v>
      </c>
    </row>
    <row r="116" spans="1:15" s="44" customFormat="1" x14ac:dyDescent="0.2">
      <c r="A116" s="178">
        <v>41061</v>
      </c>
      <c r="B116" s="238">
        <v>11</v>
      </c>
      <c r="C116" s="205">
        <v>13.6</v>
      </c>
      <c r="D116" s="205">
        <v>24.6</v>
      </c>
      <c r="E116" s="205">
        <v>14.7</v>
      </c>
      <c r="F116" s="244">
        <v>39.299999999999997</v>
      </c>
      <c r="G116" s="205">
        <v>21.7</v>
      </c>
      <c r="H116" s="205">
        <v>3.5</v>
      </c>
      <c r="I116" s="244">
        <v>25.2</v>
      </c>
      <c r="J116" s="239">
        <v>64.5</v>
      </c>
      <c r="K116" s="203">
        <v>28</v>
      </c>
      <c r="L116" s="203">
        <v>35</v>
      </c>
      <c r="M116" s="203">
        <v>63</v>
      </c>
      <c r="N116" s="203">
        <v>37</v>
      </c>
      <c r="O116" s="313">
        <v>100</v>
      </c>
    </row>
    <row r="117" spans="1:15" s="44" customFormat="1" x14ac:dyDescent="0.2">
      <c r="A117" s="178">
        <v>41091</v>
      </c>
      <c r="B117" s="238">
        <v>11.8</v>
      </c>
      <c r="C117" s="205">
        <v>14.7</v>
      </c>
      <c r="D117" s="205">
        <v>26.5</v>
      </c>
      <c r="E117" s="205">
        <v>15.6</v>
      </c>
      <c r="F117" s="244">
        <v>42</v>
      </c>
      <c r="G117" s="205">
        <v>23.7</v>
      </c>
      <c r="H117" s="205">
        <v>4.8</v>
      </c>
      <c r="I117" s="244">
        <v>28.5</v>
      </c>
      <c r="J117" s="239">
        <v>70.599999999999994</v>
      </c>
      <c r="K117" s="203">
        <v>28</v>
      </c>
      <c r="L117" s="203">
        <v>35</v>
      </c>
      <c r="M117" s="203">
        <v>63</v>
      </c>
      <c r="N117" s="203">
        <v>37</v>
      </c>
      <c r="O117" s="313">
        <v>100</v>
      </c>
    </row>
    <row r="118" spans="1:15" s="44" customFormat="1" x14ac:dyDescent="0.2">
      <c r="A118" s="178">
        <v>41122</v>
      </c>
      <c r="B118" s="238">
        <v>11.6</v>
      </c>
      <c r="C118" s="205">
        <v>14.4</v>
      </c>
      <c r="D118" s="205">
        <v>26</v>
      </c>
      <c r="E118" s="205">
        <v>15.6</v>
      </c>
      <c r="F118" s="244">
        <v>41.6</v>
      </c>
      <c r="G118" s="205">
        <v>22.7</v>
      </c>
      <c r="H118" s="205">
        <v>5.5</v>
      </c>
      <c r="I118" s="244">
        <v>28.2</v>
      </c>
      <c r="J118" s="239">
        <v>69.8</v>
      </c>
      <c r="K118" s="203">
        <v>28</v>
      </c>
      <c r="L118" s="203">
        <v>35</v>
      </c>
      <c r="M118" s="203">
        <v>62</v>
      </c>
      <c r="N118" s="203">
        <v>38</v>
      </c>
      <c r="O118" s="313">
        <v>100</v>
      </c>
    </row>
    <row r="119" spans="1:15" s="44" customFormat="1" x14ac:dyDescent="0.2">
      <c r="A119" s="178">
        <v>41153</v>
      </c>
      <c r="B119" s="238">
        <v>11.3</v>
      </c>
      <c r="C119" s="205">
        <v>14.7</v>
      </c>
      <c r="D119" s="205">
        <v>26</v>
      </c>
      <c r="E119" s="205">
        <v>15.2</v>
      </c>
      <c r="F119" s="244">
        <v>41.2</v>
      </c>
      <c r="G119" s="205">
        <v>22.7</v>
      </c>
      <c r="H119" s="205">
        <v>5.6</v>
      </c>
      <c r="I119" s="244">
        <v>28.2</v>
      </c>
      <c r="J119" s="239">
        <v>69.5</v>
      </c>
      <c r="K119" s="203">
        <v>28</v>
      </c>
      <c r="L119" s="203">
        <v>36</v>
      </c>
      <c r="M119" s="203">
        <v>63</v>
      </c>
      <c r="N119" s="203">
        <v>37</v>
      </c>
      <c r="O119" s="313">
        <v>100</v>
      </c>
    </row>
    <row r="120" spans="1:15" s="44" customFormat="1" x14ac:dyDescent="0.2">
      <c r="A120" s="178">
        <v>41183</v>
      </c>
      <c r="B120" s="238">
        <v>12.1</v>
      </c>
      <c r="C120" s="205">
        <v>15.2</v>
      </c>
      <c r="D120" s="205">
        <v>27.2</v>
      </c>
      <c r="E120" s="205">
        <v>16.399999999999999</v>
      </c>
      <c r="F120" s="244">
        <v>43.6</v>
      </c>
      <c r="G120" s="205">
        <v>24.5</v>
      </c>
      <c r="H120" s="205">
        <v>6.2</v>
      </c>
      <c r="I120" s="244">
        <v>30.7</v>
      </c>
      <c r="J120" s="239">
        <v>74.400000000000006</v>
      </c>
      <c r="K120" s="203">
        <v>28</v>
      </c>
      <c r="L120" s="203">
        <v>35</v>
      </c>
      <c r="M120" s="203">
        <v>62</v>
      </c>
      <c r="N120" s="203">
        <v>38</v>
      </c>
      <c r="O120" s="313">
        <v>100</v>
      </c>
    </row>
    <row r="121" spans="1:15" s="44" customFormat="1" x14ac:dyDescent="0.2">
      <c r="A121" s="178">
        <v>41214</v>
      </c>
      <c r="B121" s="238">
        <v>11.1</v>
      </c>
      <c r="C121" s="205">
        <v>15</v>
      </c>
      <c r="D121" s="205">
        <v>26</v>
      </c>
      <c r="E121" s="205">
        <v>15.6</v>
      </c>
      <c r="F121" s="244">
        <v>41.6</v>
      </c>
      <c r="G121" s="205">
        <v>25.5</v>
      </c>
      <c r="H121" s="205">
        <v>6.3</v>
      </c>
      <c r="I121" s="244">
        <v>31.8</v>
      </c>
      <c r="J121" s="239">
        <v>73.400000000000006</v>
      </c>
      <c r="K121" s="203">
        <v>27</v>
      </c>
      <c r="L121" s="203">
        <v>36</v>
      </c>
      <c r="M121" s="203">
        <v>63</v>
      </c>
      <c r="N121" s="203">
        <v>37</v>
      </c>
      <c r="O121" s="313">
        <v>100</v>
      </c>
    </row>
    <row r="122" spans="1:15" s="44" customFormat="1" x14ac:dyDescent="0.2">
      <c r="A122" s="178">
        <v>41244</v>
      </c>
      <c r="B122" s="238">
        <v>7.8</v>
      </c>
      <c r="C122" s="205">
        <v>12.3</v>
      </c>
      <c r="D122" s="205">
        <v>20</v>
      </c>
      <c r="E122" s="205">
        <v>10.7</v>
      </c>
      <c r="F122" s="244">
        <v>30.7</v>
      </c>
      <c r="G122" s="205">
        <v>20.2</v>
      </c>
      <c r="H122" s="205">
        <v>7.1</v>
      </c>
      <c r="I122" s="244">
        <v>27.4</v>
      </c>
      <c r="J122" s="239">
        <v>58.1</v>
      </c>
      <c r="K122" s="203">
        <v>25</v>
      </c>
      <c r="L122" s="203">
        <v>40</v>
      </c>
      <c r="M122" s="203">
        <v>65</v>
      </c>
      <c r="N122" s="203">
        <v>35</v>
      </c>
      <c r="O122" s="313">
        <v>100</v>
      </c>
    </row>
    <row r="123" spans="1:15" s="44" customFormat="1" x14ac:dyDescent="0.2">
      <c r="A123" s="178">
        <v>41275</v>
      </c>
      <c r="B123" s="238">
        <v>10.4</v>
      </c>
      <c r="C123" s="205">
        <v>15.7</v>
      </c>
      <c r="D123" s="205">
        <v>26.1</v>
      </c>
      <c r="E123" s="205">
        <v>14.6</v>
      </c>
      <c r="F123" s="244">
        <v>40.700000000000003</v>
      </c>
      <c r="G123" s="205">
        <v>28.2</v>
      </c>
      <c r="H123" s="205">
        <v>6.5</v>
      </c>
      <c r="I123" s="244">
        <v>34.700000000000003</v>
      </c>
      <c r="J123" s="239">
        <v>75.400000000000006</v>
      </c>
      <c r="K123" s="203">
        <v>26</v>
      </c>
      <c r="L123" s="203">
        <v>39</v>
      </c>
      <c r="M123" s="203">
        <v>64</v>
      </c>
      <c r="N123" s="203">
        <v>36</v>
      </c>
      <c r="O123" s="313">
        <v>100</v>
      </c>
    </row>
    <row r="124" spans="1:15" s="44" customFormat="1" x14ac:dyDescent="0.2">
      <c r="A124" s="178">
        <v>41306</v>
      </c>
      <c r="B124" s="238">
        <v>8.9</v>
      </c>
      <c r="C124" s="205">
        <v>16</v>
      </c>
      <c r="D124" s="205">
        <v>24.9</v>
      </c>
      <c r="E124" s="205">
        <v>12.3</v>
      </c>
      <c r="F124" s="244">
        <v>37.200000000000003</v>
      </c>
      <c r="G124" s="205">
        <v>25.9</v>
      </c>
      <c r="H124" s="205">
        <v>10.7</v>
      </c>
      <c r="I124" s="244">
        <v>36.6</v>
      </c>
      <c r="J124" s="239">
        <v>73.7</v>
      </c>
      <c r="K124" s="203">
        <v>24</v>
      </c>
      <c r="L124" s="203">
        <v>43</v>
      </c>
      <c r="M124" s="203">
        <v>67</v>
      </c>
      <c r="N124" s="203">
        <v>33</v>
      </c>
      <c r="O124" s="313">
        <v>100</v>
      </c>
    </row>
    <row r="125" spans="1:15" s="44" customFormat="1" x14ac:dyDescent="0.2">
      <c r="A125" s="178">
        <v>41334</v>
      </c>
      <c r="B125" s="238">
        <v>7.7</v>
      </c>
      <c r="C125" s="205">
        <v>14.6</v>
      </c>
      <c r="D125" s="205">
        <v>22.3</v>
      </c>
      <c r="E125" s="205">
        <v>11</v>
      </c>
      <c r="F125" s="244">
        <v>33.299999999999997</v>
      </c>
      <c r="G125" s="205">
        <v>25</v>
      </c>
      <c r="H125" s="205">
        <v>6.3</v>
      </c>
      <c r="I125" s="244">
        <v>31.3</v>
      </c>
      <c r="J125" s="239">
        <v>64.599999999999994</v>
      </c>
      <c r="K125" s="203">
        <v>23</v>
      </c>
      <c r="L125" s="203">
        <v>44</v>
      </c>
      <c r="M125" s="203">
        <v>67</v>
      </c>
      <c r="N125" s="203">
        <v>33</v>
      </c>
      <c r="O125" s="313">
        <v>100</v>
      </c>
    </row>
    <row r="126" spans="1:15" s="44" customFormat="1" x14ac:dyDescent="0.2">
      <c r="A126" s="178">
        <v>41365</v>
      </c>
      <c r="B126" s="238">
        <v>6.2</v>
      </c>
      <c r="C126" s="205">
        <v>14.6</v>
      </c>
      <c r="D126" s="205">
        <v>20.8</v>
      </c>
      <c r="E126" s="205">
        <v>9.8000000000000007</v>
      </c>
      <c r="F126" s="244">
        <v>30.6</v>
      </c>
      <c r="G126" s="205">
        <v>24.7</v>
      </c>
      <c r="H126" s="205">
        <v>5.0999999999999996</v>
      </c>
      <c r="I126" s="244">
        <v>29.8</v>
      </c>
      <c r="J126" s="239">
        <v>60.4</v>
      </c>
      <c r="K126" s="203">
        <v>20</v>
      </c>
      <c r="L126" s="203">
        <v>48</v>
      </c>
      <c r="M126" s="203">
        <v>68</v>
      </c>
      <c r="N126" s="203">
        <v>32</v>
      </c>
      <c r="O126" s="313">
        <v>100</v>
      </c>
    </row>
    <row r="127" spans="1:15" s="44" customFormat="1" x14ac:dyDescent="0.2">
      <c r="A127" s="178">
        <v>41395</v>
      </c>
      <c r="B127" s="238">
        <v>6</v>
      </c>
      <c r="C127" s="205">
        <v>14.8</v>
      </c>
      <c r="D127" s="205">
        <v>20.8</v>
      </c>
      <c r="E127" s="205">
        <v>9.6999999999999993</v>
      </c>
      <c r="F127" s="244">
        <v>30.4</v>
      </c>
      <c r="G127" s="205">
        <v>26.4</v>
      </c>
      <c r="H127" s="205">
        <v>7.2</v>
      </c>
      <c r="I127" s="244">
        <v>33.700000000000003</v>
      </c>
      <c r="J127" s="239">
        <v>64.099999999999994</v>
      </c>
      <c r="K127" s="203">
        <v>20</v>
      </c>
      <c r="L127" s="203">
        <v>49</v>
      </c>
      <c r="M127" s="203">
        <v>68</v>
      </c>
      <c r="N127" s="203">
        <v>32</v>
      </c>
      <c r="O127" s="313">
        <v>100</v>
      </c>
    </row>
    <row r="128" spans="1:15" s="44" customFormat="1" x14ac:dyDescent="0.2">
      <c r="A128" s="178">
        <v>41426</v>
      </c>
      <c r="B128" s="238">
        <v>5.4</v>
      </c>
      <c r="C128" s="205">
        <v>14.2</v>
      </c>
      <c r="D128" s="205">
        <v>19.600000000000001</v>
      </c>
      <c r="E128" s="205">
        <v>9.4</v>
      </c>
      <c r="F128" s="244">
        <v>29</v>
      </c>
      <c r="G128" s="205">
        <v>27.4</v>
      </c>
      <c r="H128" s="205">
        <v>7.4</v>
      </c>
      <c r="I128" s="244">
        <v>34.799999999999997</v>
      </c>
      <c r="J128" s="239">
        <v>63.8</v>
      </c>
      <c r="K128" s="203">
        <v>19</v>
      </c>
      <c r="L128" s="203">
        <v>49</v>
      </c>
      <c r="M128" s="203">
        <v>68</v>
      </c>
      <c r="N128" s="203">
        <v>32</v>
      </c>
      <c r="O128" s="313">
        <v>100</v>
      </c>
    </row>
    <row r="129" spans="1:15" s="44" customFormat="1" x14ac:dyDescent="0.2">
      <c r="A129" s="178">
        <v>41456</v>
      </c>
      <c r="B129" s="238">
        <v>5.9</v>
      </c>
      <c r="C129" s="205">
        <v>16</v>
      </c>
      <c r="D129" s="205">
        <v>21.9</v>
      </c>
      <c r="E129" s="205">
        <v>10.4</v>
      </c>
      <c r="F129" s="244">
        <v>32.4</v>
      </c>
      <c r="G129" s="205">
        <v>31</v>
      </c>
      <c r="H129" s="205">
        <v>9.1</v>
      </c>
      <c r="I129" s="244">
        <v>40.1</v>
      </c>
      <c r="J129" s="239">
        <v>72.400000000000006</v>
      </c>
      <c r="K129" s="203">
        <v>18</v>
      </c>
      <c r="L129" s="203">
        <v>50</v>
      </c>
      <c r="M129" s="203">
        <v>68</v>
      </c>
      <c r="N129" s="203">
        <v>32</v>
      </c>
      <c r="O129" s="313">
        <v>100</v>
      </c>
    </row>
    <row r="130" spans="1:15" s="44" customFormat="1" x14ac:dyDescent="0.2">
      <c r="A130" s="178">
        <v>41487</v>
      </c>
      <c r="B130" s="238">
        <v>5.0999999999999996</v>
      </c>
      <c r="C130" s="205">
        <v>14.4</v>
      </c>
      <c r="D130" s="205">
        <v>19.5</v>
      </c>
      <c r="E130" s="205">
        <v>9.4</v>
      </c>
      <c r="F130" s="244">
        <v>28.9</v>
      </c>
      <c r="G130" s="205">
        <v>29</v>
      </c>
      <c r="H130" s="205">
        <v>6.9</v>
      </c>
      <c r="I130" s="244">
        <v>35.9</v>
      </c>
      <c r="J130" s="239">
        <v>64.8</v>
      </c>
      <c r="K130" s="203">
        <v>18</v>
      </c>
      <c r="L130" s="203">
        <v>50</v>
      </c>
      <c r="M130" s="203">
        <v>68</v>
      </c>
      <c r="N130" s="203">
        <v>32</v>
      </c>
      <c r="O130" s="313">
        <v>100</v>
      </c>
    </row>
    <row r="131" spans="1:15" s="44" customFormat="1" x14ac:dyDescent="0.2">
      <c r="A131" s="178">
        <v>41518</v>
      </c>
      <c r="B131" s="238">
        <v>5.3</v>
      </c>
      <c r="C131" s="205">
        <v>15.2</v>
      </c>
      <c r="D131" s="205">
        <v>20.399999999999999</v>
      </c>
      <c r="E131" s="205">
        <v>9.4</v>
      </c>
      <c r="F131" s="244">
        <v>29.8</v>
      </c>
      <c r="G131" s="205">
        <v>29.6</v>
      </c>
      <c r="H131" s="205">
        <v>6.7</v>
      </c>
      <c r="I131" s="244">
        <v>36.299999999999997</v>
      </c>
      <c r="J131" s="239">
        <v>66.099999999999994</v>
      </c>
      <c r="K131" s="203">
        <v>18</v>
      </c>
      <c r="L131" s="203">
        <v>51</v>
      </c>
      <c r="M131" s="203">
        <v>69</v>
      </c>
      <c r="N131" s="203">
        <v>31</v>
      </c>
      <c r="O131" s="313">
        <v>100</v>
      </c>
    </row>
    <row r="132" spans="1:15" s="44" customFormat="1" ht="12.75" customHeight="1" x14ac:dyDescent="0.2">
      <c r="A132" s="178">
        <v>41548</v>
      </c>
      <c r="B132" s="238">
        <v>5.0999999999999996</v>
      </c>
      <c r="C132" s="205">
        <v>14.4</v>
      </c>
      <c r="D132" s="205">
        <v>19.5</v>
      </c>
      <c r="E132" s="205">
        <v>9.6999999999999993</v>
      </c>
      <c r="F132" s="244">
        <v>29.3</v>
      </c>
      <c r="G132" s="205">
        <v>31.4</v>
      </c>
      <c r="H132" s="205">
        <v>8.6999999999999993</v>
      </c>
      <c r="I132" s="244">
        <v>40.1</v>
      </c>
      <c r="J132" s="239">
        <v>69.400000000000006</v>
      </c>
      <c r="K132" s="203">
        <v>18</v>
      </c>
      <c r="L132" s="203">
        <v>49</v>
      </c>
      <c r="M132" s="203">
        <v>67</v>
      </c>
      <c r="N132" s="203">
        <v>33</v>
      </c>
      <c r="O132" s="313">
        <v>100</v>
      </c>
    </row>
    <row r="133" spans="1:15" s="44" customFormat="1" x14ac:dyDescent="0.2">
      <c r="A133" s="178">
        <v>41579</v>
      </c>
      <c r="B133" s="238">
        <v>4.5</v>
      </c>
      <c r="C133" s="205">
        <v>13.3</v>
      </c>
      <c r="D133" s="205">
        <v>17.8</v>
      </c>
      <c r="E133" s="205">
        <v>8.9</v>
      </c>
      <c r="F133" s="244">
        <v>26.7</v>
      </c>
      <c r="G133" s="205">
        <v>30.7</v>
      </c>
      <c r="H133" s="205">
        <v>9.8000000000000007</v>
      </c>
      <c r="I133" s="244">
        <v>40.5</v>
      </c>
      <c r="J133" s="239">
        <v>67.2</v>
      </c>
      <c r="K133" s="203">
        <v>17</v>
      </c>
      <c r="L133" s="203">
        <v>50</v>
      </c>
      <c r="M133" s="203">
        <v>67</v>
      </c>
      <c r="N133" s="203">
        <v>33</v>
      </c>
      <c r="O133" s="313">
        <v>100</v>
      </c>
    </row>
    <row r="134" spans="1:15" s="44" customFormat="1" ht="12.75" customHeight="1" x14ac:dyDescent="0.2">
      <c r="A134" s="178">
        <v>41609</v>
      </c>
      <c r="B134" s="238">
        <v>3.2</v>
      </c>
      <c r="C134" s="205">
        <v>10.7</v>
      </c>
      <c r="D134" s="205">
        <v>13.9</v>
      </c>
      <c r="E134" s="205">
        <v>6</v>
      </c>
      <c r="F134" s="244">
        <v>19.899999999999999</v>
      </c>
      <c r="G134" s="205">
        <v>24.6</v>
      </c>
      <c r="H134" s="205">
        <v>8</v>
      </c>
      <c r="I134" s="244">
        <v>32.6</v>
      </c>
      <c r="J134" s="239">
        <v>52.5</v>
      </c>
      <c r="K134" s="203">
        <v>16</v>
      </c>
      <c r="L134" s="203">
        <v>54</v>
      </c>
      <c r="M134" s="203">
        <v>70</v>
      </c>
      <c r="N134" s="203">
        <v>30</v>
      </c>
      <c r="O134" s="313">
        <v>100</v>
      </c>
    </row>
    <row r="135" spans="1:15" s="44" customFormat="1" ht="12.75" customHeight="1" x14ac:dyDescent="0.2">
      <c r="A135" s="178">
        <v>41640</v>
      </c>
      <c r="B135" s="238">
        <v>4.4000000000000004</v>
      </c>
      <c r="C135" s="205">
        <v>14.4</v>
      </c>
      <c r="D135" s="205">
        <v>18.899999999999999</v>
      </c>
      <c r="E135" s="205">
        <v>8.9</v>
      </c>
      <c r="F135" s="244">
        <v>27.8</v>
      </c>
      <c r="G135" s="205">
        <v>32.9</v>
      </c>
      <c r="H135" s="205">
        <v>12.1</v>
      </c>
      <c r="I135" s="244">
        <v>45</v>
      </c>
      <c r="J135" s="239">
        <v>72.900000000000006</v>
      </c>
      <c r="K135" s="203">
        <v>16</v>
      </c>
      <c r="L135" s="203">
        <v>52</v>
      </c>
      <c r="M135" s="203">
        <v>68</v>
      </c>
      <c r="N135" s="203">
        <v>32</v>
      </c>
      <c r="O135" s="313">
        <v>100</v>
      </c>
    </row>
    <row r="136" spans="1:15" s="44" customFormat="1" ht="12.75" customHeight="1" x14ac:dyDescent="0.2">
      <c r="A136" s="178">
        <v>41671</v>
      </c>
      <c r="B136" s="238">
        <v>3.7</v>
      </c>
      <c r="C136" s="205">
        <v>12.5</v>
      </c>
      <c r="D136" s="205">
        <v>16.2</v>
      </c>
      <c r="E136" s="205">
        <v>7.4</v>
      </c>
      <c r="F136" s="244">
        <v>23.5</v>
      </c>
      <c r="G136" s="205">
        <v>28.2</v>
      </c>
      <c r="H136" s="205">
        <v>13.3</v>
      </c>
      <c r="I136" s="244">
        <v>41.5</v>
      </c>
      <c r="J136" s="239">
        <v>65</v>
      </c>
      <c r="K136" s="203">
        <v>16</v>
      </c>
      <c r="L136" s="203">
        <v>53</v>
      </c>
      <c r="M136" s="203">
        <v>69</v>
      </c>
      <c r="N136" s="203">
        <v>31</v>
      </c>
      <c r="O136" s="313">
        <v>100</v>
      </c>
    </row>
    <row r="137" spans="1:15" s="44" customFormat="1" ht="12.75" customHeight="1" x14ac:dyDescent="0.2">
      <c r="A137" s="178">
        <v>41699</v>
      </c>
      <c r="B137" s="238">
        <v>3.9</v>
      </c>
      <c r="C137" s="205">
        <v>13.3</v>
      </c>
      <c r="D137" s="205">
        <v>17.2</v>
      </c>
      <c r="E137" s="205">
        <v>7.7</v>
      </c>
      <c r="F137" s="244">
        <v>24.9</v>
      </c>
      <c r="G137" s="205">
        <v>29.6</v>
      </c>
      <c r="H137" s="205">
        <v>12</v>
      </c>
      <c r="I137" s="244">
        <v>41.7</v>
      </c>
      <c r="J137" s="239">
        <v>66.599999999999994</v>
      </c>
      <c r="K137" s="203">
        <v>15</v>
      </c>
      <c r="L137" s="203">
        <v>53</v>
      </c>
      <c r="M137" s="203">
        <v>69</v>
      </c>
      <c r="N137" s="203">
        <v>31</v>
      </c>
      <c r="O137" s="313">
        <v>100</v>
      </c>
    </row>
    <row r="138" spans="1:15" s="44" customFormat="1" ht="12.75" customHeight="1" x14ac:dyDescent="0.2">
      <c r="A138" s="178">
        <v>41730</v>
      </c>
      <c r="B138" s="238">
        <v>3.5</v>
      </c>
      <c r="C138" s="205">
        <v>12.4</v>
      </c>
      <c r="D138" s="205">
        <v>15.9</v>
      </c>
      <c r="E138" s="205">
        <v>6.6</v>
      </c>
      <c r="F138" s="244">
        <v>22.5</v>
      </c>
      <c r="G138" s="205">
        <v>27.1</v>
      </c>
      <c r="H138" s="205">
        <v>12.5</v>
      </c>
      <c r="I138" s="244">
        <v>39.6</v>
      </c>
      <c r="J138" s="239">
        <v>62.1</v>
      </c>
      <c r="K138" s="203">
        <v>16</v>
      </c>
      <c r="L138" s="203">
        <v>55</v>
      </c>
      <c r="M138" s="203">
        <v>71</v>
      </c>
      <c r="N138" s="203">
        <v>29</v>
      </c>
      <c r="O138" s="313">
        <v>100</v>
      </c>
    </row>
    <row r="139" spans="1:15" s="44" customFormat="1" ht="12.75" customHeight="1" x14ac:dyDescent="0.2">
      <c r="A139" s="178">
        <v>41760</v>
      </c>
      <c r="B139" s="238">
        <v>3.3</v>
      </c>
      <c r="C139" s="205">
        <v>12.7</v>
      </c>
      <c r="D139" s="205">
        <v>16.100000000000001</v>
      </c>
      <c r="E139" s="205">
        <v>6.5</v>
      </c>
      <c r="F139" s="244">
        <v>22.6</v>
      </c>
      <c r="G139" s="205">
        <v>28.2</v>
      </c>
      <c r="H139" s="205">
        <v>14.7</v>
      </c>
      <c r="I139" s="244">
        <v>42.9</v>
      </c>
      <c r="J139" s="239">
        <v>65.5</v>
      </c>
      <c r="K139" s="203">
        <v>15</v>
      </c>
      <c r="L139" s="203">
        <v>56</v>
      </c>
      <c r="M139" s="203">
        <v>71</v>
      </c>
      <c r="N139" s="203">
        <v>29</v>
      </c>
      <c r="O139" s="313">
        <v>100</v>
      </c>
    </row>
    <row r="140" spans="1:15" s="44" customFormat="1" ht="12.75" customHeight="1" x14ac:dyDescent="0.2">
      <c r="A140" s="178">
        <v>41791</v>
      </c>
      <c r="B140" s="238">
        <v>3.3</v>
      </c>
      <c r="C140" s="205">
        <v>12.8</v>
      </c>
      <c r="D140" s="205">
        <v>16</v>
      </c>
      <c r="E140" s="205">
        <v>5.9</v>
      </c>
      <c r="F140" s="244">
        <v>22</v>
      </c>
      <c r="G140" s="205">
        <v>28</v>
      </c>
      <c r="H140" s="205">
        <v>16.399999999999999</v>
      </c>
      <c r="I140" s="244">
        <v>44.4</v>
      </c>
      <c r="J140" s="239">
        <v>66.400000000000006</v>
      </c>
      <c r="K140" s="203">
        <v>15</v>
      </c>
      <c r="L140" s="203">
        <v>58</v>
      </c>
      <c r="M140" s="203">
        <v>73</v>
      </c>
      <c r="N140" s="203">
        <v>27</v>
      </c>
      <c r="O140" s="313">
        <v>100</v>
      </c>
    </row>
    <row r="141" spans="1:15" s="44" customFormat="1" x14ac:dyDescent="0.2">
      <c r="A141" s="178">
        <v>41821</v>
      </c>
      <c r="B141" s="238">
        <v>3</v>
      </c>
      <c r="C141" s="205">
        <v>13.4</v>
      </c>
      <c r="D141" s="205">
        <v>16.399999999999999</v>
      </c>
      <c r="E141" s="205">
        <v>5.3</v>
      </c>
      <c r="F141" s="244">
        <v>21.7</v>
      </c>
      <c r="G141" s="205">
        <v>28.3</v>
      </c>
      <c r="H141" s="205">
        <v>19.600000000000001</v>
      </c>
      <c r="I141" s="244">
        <v>47.9</v>
      </c>
      <c r="J141" s="239">
        <v>69.599999999999994</v>
      </c>
      <c r="K141" s="203">
        <v>14</v>
      </c>
      <c r="L141" s="203">
        <v>62</v>
      </c>
      <c r="M141" s="203">
        <v>76</v>
      </c>
      <c r="N141" s="203">
        <v>24</v>
      </c>
      <c r="O141" s="313">
        <v>100</v>
      </c>
    </row>
    <row r="142" spans="1:15" s="44" customFormat="1" x14ac:dyDescent="0.2">
      <c r="A142" s="178">
        <v>41852</v>
      </c>
      <c r="B142" s="238">
        <v>2.6</v>
      </c>
      <c r="C142" s="205">
        <v>12.3</v>
      </c>
      <c r="D142" s="205">
        <v>14.9</v>
      </c>
      <c r="E142" s="205">
        <v>4.3</v>
      </c>
      <c r="F142" s="244">
        <v>19.2</v>
      </c>
      <c r="G142" s="205">
        <v>25.3</v>
      </c>
      <c r="H142" s="205">
        <v>20.9</v>
      </c>
      <c r="I142" s="244">
        <v>46.2</v>
      </c>
      <c r="J142" s="239">
        <v>65.400000000000006</v>
      </c>
      <c r="K142" s="203">
        <v>14</v>
      </c>
      <c r="L142" s="203">
        <v>64</v>
      </c>
      <c r="M142" s="203">
        <v>77</v>
      </c>
      <c r="N142" s="203">
        <v>23</v>
      </c>
      <c r="O142" s="313">
        <v>100</v>
      </c>
    </row>
    <row r="143" spans="1:15" s="44" customFormat="1" x14ac:dyDescent="0.2">
      <c r="A143" s="178">
        <v>41883</v>
      </c>
      <c r="B143" s="238">
        <v>2.7</v>
      </c>
      <c r="C143" s="205">
        <v>13.5</v>
      </c>
      <c r="D143" s="205">
        <v>16.3</v>
      </c>
      <c r="E143" s="205">
        <v>4.2</v>
      </c>
      <c r="F143" s="244">
        <v>20.5</v>
      </c>
      <c r="G143" s="205">
        <v>27.1</v>
      </c>
      <c r="H143" s="205">
        <v>25.8</v>
      </c>
      <c r="I143" s="244">
        <v>52.9</v>
      </c>
      <c r="J143" s="239">
        <v>73.400000000000006</v>
      </c>
      <c r="K143" s="203">
        <v>13</v>
      </c>
      <c r="L143" s="203">
        <v>66</v>
      </c>
      <c r="M143" s="203">
        <v>79</v>
      </c>
      <c r="N143" s="203">
        <v>21</v>
      </c>
      <c r="O143" s="313">
        <v>100</v>
      </c>
    </row>
    <row r="144" spans="1:15" s="44" customFormat="1" ht="18" customHeight="1" x14ac:dyDescent="0.2">
      <c r="A144" s="37" t="s">
        <v>237</v>
      </c>
      <c r="B144" s="238">
        <v>687.4</v>
      </c>
      <c r="C144" s="205">
        <v>669.6</v>
      </c>
      <c r="D144" s="205">
        <v>1357</v>
      </c>
      <c r="E144" s="205">
        <v>994.4</v>
      </c>
      <c r="F144" s="244">
        <v>2351.4</v>
      </c>
      <c r="G144" s="205">
        <v>1642</v>
      </c>
      <c r="H144" s="205">
        <v>294.89999999999998</v>
      </c>
      <c r="I144" s="244">
        <v>1936.9</v>
      </c>
      <c r="J144" s="239">
        <v>4288.2</v>
      </c>
      <c r="K144" s="203">
        <v>29</v>
      </c>
      <c r="L144" s="203">
        <v>28</v>
      </c>
      <c r="M144" s="203">
        <v>58</v>
      </c>
      <c r="N144" s="203">
        <v>42</v>
      </c>
      <c r="O144" s="313">
        <v>100</v>
      </c>
    </row>
    <row r="145" spans="1:15" s="44" customFormat="1" x14ac:dyDescent="0.2">
      <c r="A145" s="179"/>
      <c r="B145" s="174"/>
      <c r="C145" s="174"/>
      <c r="D145" s="174"/>
      <c r="E145" s="174"/>
      <c r="F145" s="174"/>
      <c r="G145" s="174"/>
      <c r="H145" s="174"/>
      <c r="I145" s="174"/>
      <c r="J145" s="174"/>
      <c r="K145" s="142"/>
      <c r="L145" s="142"/>
      <c r="M145" s="142"/>
      <c r="N145" s="142"/>
      <c r="O145" s="142"/>
    </row>
    <row r="146" spans="1:15" s="44" customFormat="1" x14ac:dyDescent="0.2">
      <c r="A146" s="181" t="s">
        <v>24</v>
      </c>
      <c r="B146" s="174"/>
      <c r="C146" s="174"/>
      <c r="D146" s="174"/>
      <c r="E146" s="174"/>
      <c r="F146" s="174"/>
      <c r="G146" s="174"/>
      <c r="H146" s="174"/>
      <c r="I146" s="174"/>
      <c r="J146" s="174"/>
      <c r="K146" s="142"/>
      <c r="L146" s="142"/>
      <c r="M146" s="142"/>
      <c r="N146" s="142"/>
      <c r="O146" s="142"/>
    </row>
    <row r="147" spans="1:15" s="44" customFormat="1" ht="36" customHeight="1" x14ac:dyDescent="0.2">
      <c r="A147" s="441" t="s">
        <v>713</v>
      </c>
      <c r="B147" s="442"/>
      <c r="C147" s="442"/>
      <c r="D147" s="442"/>
      <c r="E147" s="442"/>
      <c r="F147" s="442"/>
      <c r="G147" s="442"/>
      <c r="H147" s="442"/>
      <c r="I147" s="442"/>
      <c r="J147" s="442"/>
      <c r="K147" s="442"/>
      <c r="L147" s="442"/>
      <c r="M147" s="442"/>
      <c r="N147" s="442"/>
      <c r="O147" s="442"/>
    </row>
    <row r="148" spans="1:15" s="44" customFormat="1" ht="24.75" customHeight="1" x14ac:dyDescent="0.2">
      <c r="A148" s="442" t="s">
        <v>324</v>
      </c>
      <c r="B148" s="442"/>
      <c r="C148" s="442"/>
      <c r="D148" s="442"/>
      <c r="E148" s="442"/>
      <c r="F148" s="442"/>
      <c r="G148" s="442"/>
      <c r="H148" s="442"/>
      <c r="I148" s="442"/>
      <c r="J148" s="442"/>
      <c r="K148" s="442"/>
      <c r="L148" s="442"/>
      <c r="M148" s="442"/>
      <c r="N148" s="442"/>
      <c r="O148" s="442"/>
    </row>
    <row r="149" spans="1:15" ht="12.75" customHeight="1" x14ac:dyDescent="0.2"/>
    <row r="150" spans="1:15" ht="12.75" customHeight="1" x14ac:dyDescent="0.2"/>
    <row r="151" spans="1:15" x14ac:dyDescent="0.2"/>
    <row r="152" spans="1:15" x14ac:dyDescent="0.2"/>
    <row r="153" spans="1:15" ht="12.75" hidden="1" customHeight="1" x14ac:dyDescent="0.2"/>
    <row r="154" spans="1:15" ht="12.75" hidden="1" customHeight="1" x14ac:dyDescent="0.2"/>
    <row r="155" spans="1:15" ht="12.75" hidden="1" customHeight="1" x14ac:dyDescent="0.2"/>
    <row r="156" spans="1:15" ht="12.75" hidden="1" customHeight="1" x14ac:dyDescent="0.2"/>
    <row r="157" spans="1:15" ht="12.75" hidden="1" customHeight="1" x14ac:dyDescent="0.2"/>
    <row r="158" spans="1:15" ht="12.75" hidden="1" customHeight="1" x14ac:dyDescent="0.2"/>
    <row r="159" spans="1:15" ht="12.75" hidden="1" customHeight="1" x14ac:dyDescent="0.2"/>
    <row r="160" spans="1:15"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hidden="1" x14ac:dyDescent="0.2"/>
    <row r="1073" hidden="1" x14ac:dyDescent="0.2"/>
    <row r="1074" hidden="1" x14ac:dyDescent="0.2"/>
    <row r="1075" hidden="1" x14ac:dyDescent="0.2"/>
    <row r="1076" hidden="1" x14ac:dyDescent="0.2"/>
    <row r="1077" hidden="1" x14ac:dyDescent="0.2"/>
    <row r="1078" hidden="1" x14ac:dyDescent="0.2"/>
    <row r="1079" hidden="1" x14ac:dyDescent="0.2"/>
    <row r="1080" hidden="1" x14ac:dyDescent="0.2"/>
    <row r="1081" hidden="1" x14ac:dyDescent="0.2"/>
    <row r="1082" hidden="1" x14ac:dyDescent="0.2"/>
    <row r="1083" hidden="1" x14ac:dyDescent="0.2"/>
    <row r="1084" hidden="1" x14ac:dyDescent="0.2"/>
    <row r="1085" hidden="1" x14ac:dyDescent="0.2"/>
    <row r="1086" hidden="1" x14ac:dyDescent="0.2"/>
    <row r="1087" hidden="1" x14ac:dyDescent="0.2"/>
    <row r="1088" hidden="1" x14ac:dyDescent="0.2"/>
    <row r="1089" hidden="1" x14ac:dyDescent="0.2"/>
    <row r="1090" hidden="1" x14ac:dyDescent="0.2"/>
    <row r="1091" hidden="1" x14ac:dyDescent="0.2"/>
    <row r="1092" hidden="1" x14ac:dyDescent="0.2"/>
    <row r="1093" hidden="1" x14ac:dyDescent="0.2"/>
    <row r="1094" hidden="1" x14ac:dyDescent="0.2"/>
    <row r="1095" hidden="1" x14ac:dyDescent="0.2"/>
    <row r="1096" hidden="1" x14ac:dyDescent="0.2"/>
    <row r="1097" hidden="1" x14ac:dyDescent="0.2"/>
    <row r="1098" hidden="1" x14ac:dyDescent="0.2"/>
    <row r="1099" hidden="1" x14ac:dyDescent="0.2"/>
    <row r="1100" hidden="1" x14ac:dyDescent="0.2"/>
    <row r="1101" hidden="1" x14ac:dyDescent="0.2"/>
    <row r="1102" hidden="1" x14ac:dyDescent="0.2"/>
    <row r="1103" hidden="1" x14ac:dyDescent="0.2"/>
    <row r="1104" hidden="1" x14ac:dyDescent="0.2"/>
    <row r="1105" hidden="1" x14ac:dyDescent="0.2"/>
    <row r="1106" hidden="1" x14ac:dyDescent="0.2"/>
    <row r="1107" hidden="1" x14ac:dyDescent="0.2"/>
    <row r="1108" hidden="1" x14ac:dyDescent="0.2"/>
    <row r="1109" hidden="1" x14ac:dyDescent="0.2"/>
    <row r="1110" hidden="1" x14ac:dyDescent="0.2"/>
    <row r="1111" hidden="1" x14ac:dyDescent="0.2"/>
    <row r="1112" hidden="1" x14ac:dyDescent="0.2"/>
    <row r="1113" hidden="1" x14ac:dyDescent="0.2"/>
    <row r="1114" hidden="1" x14ac:dyDescent="0.2"/>
    <row r="1115" hidden="1" x14ac:dyDescent="0.2"/>
    <row r="1116" hidden="1" x14ac:dyDescent="0.2"/>
    <row r="1117" hidden="1" x14ac:dyDescent="0.2"/>
    <row r="1118" hidden="1" x14ac:dyDescent="0.2"/>
    <row r="1119" hidden="1" x14ac:dyDescent="0.2"/>
    <row r="1120" hidden="1" x14ac:dyDescent="0.2"/>
    <row r="1121" hidden="1" x14ac:dyDescent="0.2"/>
    <row r="1122" hidden="1" x14ac:dyDescent="0.2"/>
    <row r="1123" hidden="1" x14ac:dyDescent="0.2"/>
    <row r="1124" hidden="1" x14ac:dyDescent="0.2"/>
    <row r="1125" hidden="1" x14ac:dyDescent="0.2"/>
    <row r="1126" hidden="1" x14ac:dyDescent="0.2"/>
    <row r="1127" hidden="1" x14ac:dyDescent="0.2"/>
    <row r="1128" hidden="1" x14ac:dyDescent="0.2"/>
    <row r="1129" hidden="1" x14ac:dyDescent="0.2"/>
    <row r="1130" hidden="1" x14ac:dyDescent="0.2"/>
    <row r="1131" hidden="1" x14ac:dyDescent="0.2"/>
    <row r="1132" hidden="1" x14ac:dyDescent="0.2"/>
    <row r="1133" hidden="1" x14ac:dyDescent="0.2"/>
    <row r="1134" hidden="1" x14ac:dyDescent="0.2"/>
    <row r="1135" hidden="1" x14ac:dyDescent="0.2"/>
    <row r="1136" hidden="1" x14ac:dyDescent="0.2"/>
    <row r="1137" hidden="1" x14ac:dyDescent="0.2"/>
    <row r="1138" hidden="1" x14ac:dyDescent="0.2"/>
    <row r="1139" hidden="1" x14ac:dyDescent="0.2"/>
    <row r="1140" hidden="1" x14ac:dyDescent="0.2"/>
    <row r="1141" hidden="1" x14ac:dyDescent="0.2"/>
    <row r="1142" hidden="1" x14ac:dyDescent="0.2"/>
    <row r="1143" hidden="1" x14ac:dyDescent="0.2"/>
    <row r="1144" hidden="1" x14ac:dyDescent="0.2"/>
    <row r="1145" hidden="1" x14ac:dyDescent="0.2"/>
    <row r="1146" hidden="1" x14ac:dyDescent="0.2"/>
    <row r="1147" hidden="1" x14ac:dyDescent="0.2"/>
    <row r="1148" hidden="1" x14ac:dyDescent="0.2"/>
    <row r="1149" hidden="1" x14ac:dyDescent="0.2"/>
    <row r="1150" hidden="1" x14ac:dyDescent="0.2"/>
    <row r="1151" hidden="1" x14ac:dyDescent="0.2"/>
    <row r="1152" hidden="1" x14ac:dyDescent="0.2"/>
    <row r="1153" hidden="1" x14ac:dyDescent="0.2"/>
    <row r="1154" hidden="1" x14ac:dyDescent="0.2"/>
    <row r="1155" hidden="1" x14ac:dyDescent="0.2"/>
    <row r="1156" hidden="1" x14ac:dyDescent="0.2"/>
    <row r="1157" hidden="1" x14ac:dyDescent="0.2"/>
    <row r="1158" hidden="1" x14ac:dyDescent="0.2"/>
    <row r="1159" hidden="1" x14ac:dyDescent="0.2"/>
    <row r="1160" hidden="1" x14ac:dyDescent="0.2"/>
    <row r="1161" hidden="1" x14ac:dyDescent="0.2"/>
    <row r="1162" hidden="1" x14ac:dyDescent="0.2"/>
    <row r="1163" hidden="1" x14ac:dyDescent="0.2"/>
    <row r="1164" hidden="1" x14ac:dyDescent="0.2"/>
    <row r="1165" hidden="1" x14ac:dyDescent="0.2"/>
    <row r="1166" hidden="1" x14ac:dyDescent="0.2"/>
    <row r="1167" hidden="1" x14ac:dyDescent="0.2"/>
    <row r="1168" hidden="1" x14ac:dyDescent="0.2"/>
    <row r="1169" hidden="1" x14ac:dyDescent="0.2"/>
    <row r="1170" hidden="1" x14ac:dyDescent="0.2"/>
    <row r="1171" hidden="1" x14ac:dyDescent="0.2"/>
    <row r="1172" hidden="1" x14ac:dyDescent="0.2"/>
    <row r="1173" hidden="1" x14ac:dyDescent="0.2"/>
    <row r="1174" hidden="1" x14ac:dyDescent="0.2"/>
    <row r="1175" hidden="1" x14ac:dyDescent="0.2"/>
    <row r="1176" hidden="1" x14ac:dyDescent="0.2"/>
    <row r="1177" hidden="1" x14ac:dyDescent="0.2"/>
    <row r="1178" hidden="1" x14ac:dyDescent="0.2"/>
    <row r="1179" hidden="1" x14ac:dyDescent="0.2"/>
    <row r="1180" hidden="1" x14ac:dyDescent="0.2"/>
    <row r="1181" hidden="1" x14ac:dyDescent="0.2"/>
    <row r="1182" hidden="1" x14ac:dyDescent="0.2"/>
    <row r="1183" hidden="1" x14ac:dyDescent="0.2"/>
    <row r="1184" hidden="1" x14ac:dyDescent="0.2"/>
    <row r="1185" hidden="1" x14ac:dyDescent="0.2"/>
    <row r="1186" hidden="1" x14ac:dyDescent="0.2"/>
    <row r="1187" hidden="1" x14ac:dyDescent="0.2"/>
    <row r="1188" hidden="1" x14ac:dyDescent="0.2"/>
    <row r="1189" hidden="1" x14ac:dyDescent="0.2"/>
    <row r="1190" hidden="1" x14ac:dyDescent="0.2"/>
    <row r="1191" hidden="1" x14ac:dyDescent="0.2"/>
    <row r="1192" hidden="1" x14ac:dyDescent="0.2"/>
    <row r="1193" hidden="1" x14ac:dyDescent="0.2"/>
    <row r="1194" hidden="1" x14ac:dyDescent="0.2"/>
    <row r="1195" hidden="1" x14ac:dyDescent="0.2"/>
    <row r="1196" hidden="1" x14ac:dyDescent="0.2"/>
    <row r="1197" hidden="1" x14ac:dyDescent="0.2"/>
    <row r="1198" hidden="1" x14ac:dyDescent="0.2"/>
    <row r="1199" hidden="1" x14ac:dyDescent="0.2"/>
    <row r="1200" hidden="1" x14ac:dyDescent="0.2"/>
    <row r="1201" hidden="1" x14ac:dyDescent="0.2"/>
    <row r="1202" hidden="1" x14ac:dyDescent="0.2"/>
    <row r="1203" hidden="1" x14ac:dyDescent="0.2"/>
    <row r="1204" hidden="1" x14ac:dyDescent="0.2"/>
    <row r="1205" hidden="1" x14ac:dyDescent="0.2"/>
    <row r="1206" hidden="1" x14ac:dyDescent="0.2"/>
    <row r="1207" hidden="1" x14ac:dyDescent="0.2"/>
    <row r="1208" hidden="1" x14ac:dyDescent="0.2"/>
    <row r="1209" hidden="1" x14ac:dyDescent="0.2"/>
    <row r="1210" hidden="1" x14ac:dyDescent="0.2"/>
    <row r="1211" hidden="1" x14ac:dyDescent="0.2"/>
    <row r="1212" hidden="1" x14ac:dyDescent="0.2"/>
    <row r="1213" hidden="1" x14ac:dyDescent="0.2"/>
    <row r="1214" hidden="1" x14ac:dyDescent="0.2"/>
    <row r="1215" hidden="1" x14ac:dyDescent="0.2"/>
    <row r="1216" hidden="1" x14ac:dyDescent="0.2"/>
    <row r="1217" hidden="1" x14ac:dyDescent="0.2"/>
    <row r="1218" hidden="1" x14ac:dyDescent="0.2"/>
    <row r="1219" hidden="1" x14ac:dyDescent="0.2"/>
    <row r="1220" hidden="1" x14ac:dyDescent="0.2"/>
    <row r="1221" hidden="1" x14ac:dyDescent="0.2"/>
    <row r="1222" hidden="1" x14ac:dyDescent="0.2"/>
    <row r="1223" hidden="1" x14ac:dyDescent="0.2"/>
    <row r="1224" hidden="1" x14ac:dyDescent="0.2"/>
    <row r="1225" hidden="1" x14ac:dyDescent="0.2"/>
    <row r="1226" hidden="1" x14ac:dyDescent="0.2"/>
    <row r="1227" hidden="1" x14ac:dyDescent="0.2"/>
    <row r="1228" hidden="1" x14ac:dyDescent="0.2"/>
    <row r="1229" hidden="1" x14ac:dyDescent="0.2"/>
    <row r="1230" hidden="1" x14ac:dyDescent="0.2"/>
    <row r="1231" hidden="1" x14ac:dyDescent="0.2"/>
    <row r="1232" hidden="1" x14ac:dyDescent="0.2"/>
    <row r="1233" hidden="1" x14ac:dyDescent="0.2"/>
    <row r="1234" hidden="1" x14ac:dyDescent="0.2"/>
    <row r="1235" hidden="1" x14ac:dyDescent="0.2"/>
    <row r="1236" hidden="1" x14ac:dyDescent="0.2"/>
    <row r="1237" hidden="1" x14ac:dyDescent="0.2"/>
    <row r="1238" hidden="1" x14ac:dyDescent="0.2"/>
    <row r="1239" hidden="1" x14ac:dyDescent="0.2"/>
    <row r="1240" hidden="1" x14ac:dyDescent="0.2"/>
    <row r="1241" hidden="1" x14ac:dyDescent="0.2"/>
    <row r="1242" hidden="1" x14ac:dyDescent="0.2"/>
    <row r="1243" hidden="1" x14ac:dyDescent="0.2"/>
    <row r="1244" hidden="1" x14ac:dyDescent="0.2"/>
    <row r="1245" hidden="1" x14ac:dyDescent="0.2"/>
    <row r="1246" hidden="1" x14ac:dyDescent="0.2"/>
    <row r="1247" hidden="1" x14ac:dyDescent="0.2"/>
    <row r="1248" hidden="1" x14ac:dyDescent="0.2"/>
    <row r="1249" hidden="1" x14ac:dyDescent="0.2"/>
    <row r="1250" hidden="1" x14ac:dyDescent="0.2"/>
    <row r="1251" hidden="1" x14ac:dyDescent="0.2"/>
    <row r="1252" hidden="1" x14ac:dyDescent="0.2"/>
    <row r="1253" hidden="1" x14ac:dyDescent="0.2"/>
    <row r="1254" hidden="1" x14ac:dyDescent="0.2"/>
    <row r="1255" hidden="1" x14ac:dyDescent="0.2"/>
    <row r="1256" hidden="1" x14ac:dyDescent="0.2"/>
    <row r="1257" hidden="1" x14ac:dyDescent="0.2"/>
    <row r="1258" hidden="1" x14ac:dyDescent="0.2"/>
    <row r="1259" hidden="1" x14ac:dyDescent="0.2"/>
    <row r="1260" hidden="1" x14ac:dyDescent="0.2"/>
    <row r="1261" hidden="1" x14ac:dyDescent="0.2"/>
    <row r="1262" hidden="1" x14ac:dyDescent="0.2"/>
    <row r="1263" hidden="1" x14ac:dyDescent="0.2"/>
    <row r="1264" hidden="1" x14ac:dyDescent="0.2"/>
    <row r="1265" hidden="1" x14ac:dyDescent="0.2"/>
    <row r="1266" hidden="1" x14ac:dyDescent="0.2"/>
    <row r="1267" hidden="1" x14ac:dyDescent="0.2"/>
    <row r="1268" hidden="1" x14ac:dyDescent="0.2"/>
    <row r="1269" hidden="1" x14ac:dyDescent="0.2"/>
    <row r="1270" hidden="1" x14ac:dyDescent="0.2"/>
    <row r="1271" hidden="1" x14ac:dyDescent="0.2"/>
    <row r="1272" hidden="1" x14ac:dyDescent="0.2"/>
    <row r="1273" hidden="1" x14ac:dyDescent="0.2"/>
    <row r="1274" hidden="1" x14ac:dyDescent="0.2"/>
    <row r="1275" hidden="1" x14ac:dyDescent="0.2"/>
    <row r="1276" hidden="1" x14ac:dyDescent="0.2"/>
    <row r="1277" hidden="1" x14ac:dyDescent="0.2"/>
    <row r="1278" hidden="1" x14ac:dyDescent="0.2"/>
    <row r="1279" hidden="1" x14ac:dyDescent="0.2"/>
    <row r="1280" hidden="1" x14ac:dyDescent="0.2"/>
    <row r="1281" hidden="1" x14ac:dyDescent="0.2"/>
    <row r="1282" hidden="1" x14ac:dyDescent="0.2"/>
    <row r="1283" hidden="1" x14ac:dyDescent="0.2"/>
    <row r="1284" hidden="1" x14ac:dyDescent="0.2"/>
    <row r="1285" hidden="1" x14ac:dyDescent="0.2"/>
    <row r="1286" hidden="1" x14ac:dyDescent="0.2"/>
    <row r="1287" hidden="1" x14ac:dyDescent="0.2"/>
    <row r="1288" hidden="1" x14ac:dyDescent="0.2"/>
    <row r="1289" hidden="1" x14ac:dyDescent="0.2"/>
    <row r="1290" hidden="1" x14ac:dyDescent="0.2"/>
    <row r="1291" hidden="1" x14ac:dyDescent="0.2"/>
    <row r="1292" hidden="1" x14ac:dyDescent="0.2"/>
    <row r="1293" hidden="1" x14ac:dyDescent="0.2"/>
    <row r="1294" hidden="1" x14ac:dyDescent="0.2"/>
    <row r="1295" hidden="1" x14ac:dyDescent="0.2"/>
    <row r="1296" hidden="1" x14ac:dyDescent="0.2"/>
    <row r="1297" hidden="1" x14ac:dyDescent="0.2"/>
    <row r="1298" hidden="1" x14ac:dyDescent="0.2"/>
    <row r="1299" hidden="1" x14ac:dyDescent="0.2"/>
    <row r="1300" hidden="1" x14ac:dyDescent="0.2"/>
    <row r="1301" hidden="1" x14ac:dyDescent="0.2"/>
    <row r="1302" hidden="1" x14ac:dyDescent="0.2"/>
    <row r="1303" hidden="1" x14ac:dyDescent="0.2"/>
    <row r="1304" hidden="1" x14ac:dyDescent="0.2"/>
    <row r="1305" hidden="1" x14ac:dyDescent="0.2"/>
    <row r="1306" hidden="1" x14ac:dyDescent="0.2"/>
    <row r="1307" hidden="1" x14ac:dyDescent="0.2"/>
    <row r="1308" hidden="1" x14ac:dyDescent="0.2"/>
    <row r="1309" hidden="1" x14ac:dyDescent="0.2"/>
    <row r="1310" hidden="1" x14ac:dyDescent="0.2"/>
    <row r="1311" hidden="1" x14ac:dyDescent="0.2"/>
    <row r="1312" hidden="1" x14ac:dyDescent="0.2"/>
    <row r="1313" hidden="1" x14ac:dyDescent="0.2"/>
    <row r="1314" hidden="1" x14ac:dyDescent="0.2"/>
    <row r="1315" hidden="1" x14ac:dyDescent="0.2"/>
    <row r="1316" hidden="1" x14ac:dyDescent="0.2"/>
    <row r="1317" hidden="1" x14ac:dyDescent="0.2"/>
    <row r="1318" hidden="1" x14ac:dyDescent="0.2"/>
    <row r="1319" hidden="1" x14ac:dyDescent="0.2"/>
    <row r="1320" hidden="1" x14ac:dyDescent="0.2"/>
    <row r="1321" hidden="1" x14ac:dyDescent="0.2"/>
    <row r="1322" hidden="1" x14ac:dyDescent="0.2"/>
    <row r="1323" hidden="1" x14ac:dyDescent="0.2"/>
    <row r="1324" hidden="1" x14ac:dyDescent="0.2"/>
    <row r="1325" hidden="1" x14ac:dyDescent="0.2"/>
    <row r="1326" hidden="1" x14ac:dyDescent="0.2"/>
    <row r="1327" hidden="1" x14ac:dyDescent="0.2"/>
    <row r="1328" hidden="1" x14ac:dyDescent="0.2"/>
    <row r="1329" hidden="1" x14ac:dyDescent="0.2"/>
    <row r="1330" hidden="1" x14ac:dyDescent="0.2"/>
    <row r="1331" hidden="1" x14ac:dyDescent="0.2"/>
    <row r="1332" hidden="1" x14ac:dyDescent="0.2"/>
    <row r="1333" hidden="1" x14ac:dyDescent="0.2"/>
    <row r="1334" hidden="1" x14ac:dyDescent="0.2"/>
    <row r="1335" hidden="1" x14ac:dyDescent="0.2"/>
    <row r="1336" hidden="1" x14ac:dyDescent="0.2"/>
    <row r="1337" hidden="1" x14ac:dyDescent="0.2"/>
    <row r="1338" hidden="1" x14ac:dyDescent="0.2"/>
    <row r="1339" hidden="1" x14ac:dyDescent="0.2"/>
    <row r="1340" hidden="1" x14ac:dyDescent="0.2"/>
    <row r="1341" hidden="1" x14ac:dyDescent="0.2"/>
    <row r="1342" hidden="1" x14ac:dyDescent="0.2"/>
    <row r="1343" hidden="1" x14ac:dyDescent="0.2"/>
    <row r="1344" hidden="1" x14ac:dyDescent="0.2"/>
    <row r="1345" hidden="1" x14ac:dyDescent="0.2"/>
    <row r="1346" hidden="1" x14ac:dyDescent="0.2"/>
    <row r="1347" hidden="1" x14ac:dyDescent="0.2"/>
    <row r="1348" hidden="1" x14ac:dyDescent="0.2"/>
    <row r="1349" hidden="1" x14ac:dyDescent="0.2"/>
    <row r="1350" hidden="1" x14ac:dyDescent="0.2"/>
    <row r="1351" hidden="1" x14ac:dyDescent="0.2"/>
    <row r="1352" hidden="1" x14ac:dyDescent="0.2"/>
    <row r="1353" hidden="1" x14ac:dyDescent="0.2"/>
    <row r="1354" hidden="1" x14ac:dyDescent="0.2"/>
    <row r="1355" hidden="1" x14ac:dyDescent="0.2"/>
    <row r="1356" hidden="1" x14ac:dyDescent="0.2"/>
    <row r="1357" hidden="1" x14ac:dyDescent="0.2"/>
    <row r="1358" hidden="1" x14ac:dyDescent="0.2"/>
    <row r="1359" hidden="1" x14ac:dyDescent="0.2"/>
    <row r="1360" hidden="1" x14ac:dyDescent="0.2"/>
    <row r="1361" hidden="1" x14ac:dyDescent="0.2"/>
    <row r="1362" hidden="1" x14ac:dyDescent="0.2"/>
    <row r="1363" hidden="1" x14ac:dyDescent="0.2"/>
    <row r="1364" hidden="1" x14ac:dyDescent="0.2"/>
    <row r="1365" hidden="1" x14ac:dyDescent="0.2"/>
    <row r="1366" hidden="1" x14ac:dyDescent="0.2"/>
    <row r="1367" hidden="1" x14ac:dyDescent="0.2"/>
    <row r="1368" hidden="1" x14ac:dyDescent="0.2"/>
    <row r="1369" hidden="1" x14ac:dyDescent="0.2"/>
    <row r="1370" hidden="1" x14ac:dyDescent="0.2"/>
    <row r="1371" hidden="1" x14ac:dyDescent="0.2"/>
    <row r="1372" hidden="1" x14ac:dyDescent="0.2"/>
    <row r="1373" hidden="1" x14ac:dyDescent="0.2"/>
    <row r="1374" hidden="1" x14ac:dyDescent="0.2"/>
    <row r="1375" hidden="1" x14ac:dyDescent="0.2"/>
    <row r="1376" hidden="1" x14ac:dyDescent="0.2"/>
    <row r="1377" hidden="1" x14ac:dyDescent="0.2"/>
    <row r="1378" hidden="1" x14ac:dyDescent="0.2"/>
    <row r="1379" hidden="1" x14ac:dyDescent="0.2"/>
    <row r="1380" hidden="1" x14ac:dyDescent="0.2"/>
    <row r="1381" hidden="1" x14ac:dyDescent="0.2"/>
    <row r="1382" hidden="1" x14ac:dyDescent="0.2"/>
    <row r="1383" hidden="1" x14ac:dyDescent="0.2"/>
    <row r="1384" hidden="1" x14ac:dyDescent="0.2"/>
    <row r="1385" hidden="1" x14ac:dyDescent="0.2"/>
    <row r="1386" hidden="1" x14ac:dyDescent="0.2"/>
    <row r="1387" hidden="1" x14ac:dyDescent="0.2"/>
    <row r="1388" hidden="1" x14ac:dyDescent="0.2"/>
    <row r="1389" hidden="1" x14ac:dyDescent="0.2"/>
    <row r="1390" hidden="1" x14ac:dyDescent="0.2"/>
    <row r="1391" hidden="1" x14ac:dyDescent="0.2"/>
    <row r="1392" hidden="1" x14ac:dyDescent="0.2"/>
    <row r="1393" hidden="1" x14ac:dyDescent="0.2"/>
    <row r="1394" hidden="1" x14ac:dyDescent="0.2"/>
    <row r="1395" hidden="1" x14ac:dyDescent="0.2"/>
    <row r="1396" hidden="1" x14ac:dyDescent="0.2"/>
    <row r="1397" hidden="1" x14ac:dyDescent="0.2"/>
    <row r="1398" hidden="1" x14ac:dyDescent="0.2"/>
    <row r="1399" hidden="1" x14ac:dyDescent="0.2"/>
    <row r="1400" hidden="1" x14ac:dyDescent="0.2"/>
    <row r="1401" hidden="1" x14ac:dyDescent="0.2"/>
    <row r="1402" hidden="1" x14ac:dyDescent="0.2"/>
    <row r="1403" hidden="1" x14ac:dyDescent="0.2"/>
    <row r="1404" hidden="1" x14ac:dyDescent="0.2"/>
    <row r="1405" hidden="1" x14ac:dyDescent="0.2"/>
    <row r="1406" hidden="1" x14ac:dyDescent="0.2"/>
    <row r="1407" hidden="1" x14ac:dyDescent="0.2"/>
    <row r="1408" hidden="1" x14ac:dyDescent="0.2"/>
    <row r="1409" hidden="1" x14ac:dyDescent="0.2"/>
    <row r="1410" hidden="1" x14ac:dyDescent="0.2"/>
    <row r="1411" hidden="1" x14ac:dyDescent="0.2"/>
    <row r="1412" hidden="1" x14ac:dyDescent="0.2"/>
    <row r="1413" hidden="1" x14ac:dyDescent="0.2"/>
    <row r="1414" hidden="1" x14ac:dyDescent="0.2"/>
    <row r="1415" hidden="1" x14ac:dyDescent="0.2"/>
    <row r="1416" hidden="1" x14ac:dyDescent="0.2"/>
    <row r="1417" hidden="1" x14ac:dyDescent="0.2"/>
    <row r="1418" hidden="1" x14ac:dyDescent="0.2"/>
    <row r="1419" hidden="1" x14ac:dyDescent="0.2"/>
    <row r="1420" hidden="1" x14ac:dyDescent="0.2"/>
    <row r="1421" hidden="1" x14ac:dyDescent="0.2"/>
    <row r="1422" hidden="1" x14ac:dyDescent="0.2"/>
    <row r="1423" hidden="1" x14ac:dyDescent="0.2"/>
    <row r="1424" hidden="1" x14ac:dyDescent="0.2"/>
    <row r="1425" hidden="1" x14ac:dyDescent="0.2"/>
    <row r="1426" hidden="1" x14ac:dyDescent="0.2"/>
    <row r="1427" hidden="1" x14ac:dyDescent="0.2"/>
    <row r="1428" hidden="1" x14ac:dyDescent="0.2"/>
    <row r="1429" hidden="1" x14ac:dyDescent="0.2"/>
    <row r="1430" hidden="1" x14ac:dyDescent="0.2"/>
    <row r="1431" hidden="1" x14ac:dyDescent="0.2"/>
    <row r="1432" hidden="1" x14ac:dyDescent="0.2"/>
    <row r="1433" hidden="1" x14ac:dyDescent="0.2"/>
    <row r="1434" hidden="1" x14ac:dyDescent="0.2"/>
    <row r="1435" hidden="1" x14ac:dyDescent="0.2"/>
    <row r="1436" hidden="1" x14ac:dyDescent="0.2"/>
    <row r="1437" hidden="1" x14ac:dyDescent="0.2"/>
    <row r="1438" hidden="1" x14ac:dyDescent="0.2"/>
    <row r="1439" hidden="1" x14ac:dyDescent="0.2"/>
    <row r="1440" hidden="1" x14ac:dyDescent="0.2"/>
    <row r="1441" hidden="1" x14ac:dyDescent="0.2"/>
    <row r="1442" hidden="1" x14ac:dyDescent="0.2"/>
    <row r="1443" hidden="1" x14ac:dyDescent="0.2"/>
    <row r="1444" hidden="1" x14ac:dyDescent="0.2"/>
    <row r="1445" hidden="1" x14ac:dyDescent="0.2"/>
    <row r="1446" hidden="1" x14ac:dyDescent="0.2"/>
    <row r="1447" hidden="1" x14ac:dyDescent="0.2"/>
    <row r="1448" hidden="1" x14ac:dyDescent="0.2"/>
    <row r="1449" hidden="1" x14ac:dyDescent="0.2"/>
    <row r="1450" hidden="1" x14ac:dyDescent="0.2"/>
    <row r="1451" hidden="1" x14ac:dyDescent="0.2"/>
    <row r="1452" hidden="1" x14ac:dyDescent="0.2"/>
    <row r="1453" hidden="1" x14ac:dyDescent="0.2"/>
    <row r="1454" hidden="1" x14ac:dyDescent="0.2"/>
    <row r="1455" hidden="1" x14ac:dyDescent="0.2"/>
    <row r="1456" hidden="1" x14ac:dyDescent="0.2"/>
    <row r="1457" hidden="1" x14ac:dyDescent="0.2"/>
    <row r="1458" hidden="1" x14ac:dyDescent="0.2"/>
    <row r="1459" hidden="1" x14ac:dyDescent="0.2"/>
    <row r="1460" hidden="1" x14ac:dyDescent="0.2"/>
    <row r="1461" hidden="1" x14ac:dyDescent="0.2"/>
    <row r="1462" hidden="1" x14ac:dyDescent="0.2"/>
    <row r="1463" hidden="1" x14ac:dyDescent="0.2"/>
    <row r="1464" hidden="1" x14ac:dyDescent="0.2"/>
    <row r="1465" hidden="1" x14ac:dyDescent="0.2"/>
    <row r="1466" hidden="1" x14ac:dyDescent="0.2"/>
    <row r="1467" hidden="1" x14ac:dyDescent="0.2"/>
    <row r="1468" hidden="1" x14ac:dyDescent="0.2"/>
    <row r="1469" hidden="1" x14ac:dyDescent="0.2"/>
    <row r="1470" hidden="1" x14ac:dyDescent="0.2"/>
    <row r="1471" hidden="1" x14ac:dyDescent="0.2"/>
    <row r="1472" hidden="1" x14ac:dyDescent="0.2"/>
    <row r="1473" hidden="1" x14ac:dyDescent="0.2"/>
    <row r="1474" hidden="1" x14ac:dyDescent="0.2"/>
    <row r="1475" hidden="1" x14ac:dyDescent="0.2"/>
    <row r="1476" hidden="1" x14ac:dyDescent="0.2"/>
    <row r="1477" hidden="1" x14ac:dyDescent="0.2"/>
    <row r="1478" hidden="1" x14ac:dyDescent="0.2"/>
    <row r="1479" hidden="1" x14ac:dyDescent="0.2"/>
    <row r="1480" hidden="1" x14ac:dyDescent="0.2"/>
    <row r="1481" hidden="1" x14ac:dyDescent="0.2"/>
    <row r="1482" hidden="1" x14ac:dyDescent="0.2"/>
    <row r="1483" hidden="1" x14ac:dyDescent="0.2"/>
    <row r="1484" hidden="1" x14ac:dyDescent="0.2"/>
    <row r="1485" hidden="1" x14ac:dyDescent="0.2"/>
    <row r="1486" hidden="1" x14ac:dyDescent="0.2"/>
    <row r="1487" hidden="1" x14ac:dyDescent="0.2"/>
    <row r="1488" hidden="1" x14ac:dyDescent="0.2"/>
    <row r="1489" hidden="1" x14ac:dyDescent="0.2"/>
    <row r="1490" hidden="1" x14ac:dyDescent="0.2"/>
    <row r="1491" hidden="1" x14ac:dyDescent="0.2"/>
    <row r="1492" hidden="1" x14ac:dyDescent="0.2"/>
    <row r="1493" hidden="1" x14ac:dyDescent="0.2"/>
    <row r="1494" hidden="1" x14ac:dyDescent="0.2"/>
    <row r="1495" hidden="1" x14ac:dyDescent="0.2"/>
    <row r="1496" hidden="1" x14ac:dyDescent="0.2"/>
    <row r="1497" hidden="1" x14ac:dyDescent="0.2"/>
    <row r="1498" hidden="1" x14ac:dyDescent="0.2"/>
    <row r="1499" hidden="1" x14ac:dyDescent="0.2"/>
    <row r="1500" hidden="1" x14ac:dyDescent="0.2"/>
    <row r="1501" hidden="1" x14ac:dyDescent="0.2"/>
    <row r="1502" hidden="1" x14ac:dyDescent="0.2"/>
    <row r="1503" hidden="1" x14ac:dyDescent="0.2"/>
    <row r="1504" hidden="1" x14ac:dyDescent="0.2"/>
    <row r="1505" hidden="1" x14ac:dyDescent="0.2"/>
    <row r="1506" hidden="1" x14ac:dyDescent="0.2"/>
    <row r="1507" hidden="1" x14ac:dyDescent="0.2"/>
    <row r="1508" hidden="1" x14ac:dyDescent="0.2"/>
    <row r="1509" hidden="1" x14ac:dyDescent="0.2"/>
    <row r="1510" hidden="1" x14ac:dyDescent="0.2"/>
    <row r="1511" hidden="1" x14ac:dyDescent="0.2"/>
    <row r="1512" hidden="1" x14ac:dyDescent="0.2"/>
    <row r="1513" hidden="1" x14ac:dyDescent="0.2"/>
    <row r="1514" hidden="1" x14ac:dyDescent="0.2"/>
    <row r="1515" hidden="1" x14ac:dyDescent="0.2"/>
    <row r="1516" hidden="1" x14ac:dyDescent="0.2"/>
    <row r="1517" hidden="1" x14ac:dyDescent="0.2"/>
    <row r="1518" hidden="1" x14ac:dyDescent="0.2"/>
    <row r="1519" hidden="1" x14ac:dyDescent="0.2"/>
    <row r="1520" hidden="1" x14ac:dyDescent="0.2"/>
    <row r="1521" hidden="1" x14ac:dyDescent="0.2"/>
    <row r="1522" hidden="1" x14ac:dyDescent="0.2"/>
    <row r="1523" hidden="1" x14ac:dyDescent="0.2"/>
    <row r="1524" hidden="1" x14ac:dyDescent="0.2"/>
    <row r="1525" hidden="1" x14ac:dyDescent="0.2"/>
    <row r="1526" hidden="1" x14ac:dyDescent="0.2"/>
    <row r="1527" hidden="1" x14ac:dyDescent="0.2"/>
    <row r="1528" hidden="1" x14ac:dyDescent="0.2"/>
    <row r="1529" hidden="1" x14ac:dyDescent="0.2"/>
    <row r="1530" hidden="1" x14ac:dyDescent="0.2"/>
    <row r="1531" hidden="1" x14ac:dyDescent="0.2"/>
    <row r="1532" hidden="1" x14ac:dyDescent="0.2"/>
    <row r="1533" hidden="1" x14ac:dyDescent="0.2"/>
    <row r="1534" hidden="1" x14ac:dyDescent="0.2"/>
    <row r="1535" hidden="1" x14ac:dyDescent="0.2"/>
    <row r="1536" hidden="1" x14ac:dyDescent="0.2"/>
    <row r="1537" hidden="1" x14ac:dyDescent="0.2"/>
    <row r="1538" hidden="1" x14ac:dyDescent="0.2"/>
    <row r="1539" hidden="1" x14ac:dyDescent="0.2"/>
    <row r="1540" hidden="1" x14ac:dyDescent="0.2"/>
    <row r="1541" hidden="1" x14ac:dyDescent="0.2"/>
    <row r="1542" hidden="1" x14ac:dyDescent="0.2"/>
    <row r="1543" hidden="1" x14ac:dyDescent="0.2"/>
    <row r="1544" hidden="1" x14ac:dyDescent="0.2"/>
    <row r="1545" hidden="1" x14ac:dyDescent="0.2"/>
    <row r="1546" hidden="1" x14ac:dyDescent="0.2"/>
    <row r="1547" hidden="1" x14ac:dyDescent="0.2"/>
    <row r="1548" hidden="1" x14ac:dyDescent="0.2"/>
    <row r="1549" hidden="1" x14ac:dyDescent="0.2"/>
    <row r="1550" hidden="1" x14ac:dyDescent="0.2"/>
    <row r="1551" hidden="1" x14ac:dyDescent="0.2"/>
    <row r="1552" hidden="1" x14ac:dyDescent="0.2"/>
    <row r="1553" hidden="1" x14ac:dyDescent="0.2"/>
    <row r="1554" hidden="1" x14ac:dyDescent="0.2"/>
    <row r="1555" hidden="1" x14ac:dyDescent="0.2"/>
    <row r="1556" hidden="1" x14ac:dyDescent="0.2"/>
    <row r="1557" hidden="1" x14ac:dyDescent="0.2"/>
    <row r="1558" hidden="1" x14ac:dyDescent="0.2"/>
    <row r="1559" hidden="1" x14ac:dyDescent="0.2"/>
    <row r="1560" hidden="1" x14ac:dyDescent="0.2"/>
    <row r="1561" hidden="1" x14ac:dyDescent="0.2"/>
    <row r="1562" hidden="1" x14ac:dyDescent="0.2"/>
    <row r="1563" hidden="1" x14ac:dyDescent="0.2"/>
    <row r="1564" hidden="1" x14ac:dyDescent="0.2"/>
    <row r="1565" hidden="1" x14ac:dyDescent="0.2"/>
    <row r="1566" hidden="1" x14ac:dyDescent="0.2"/>
    <row r="1567" hidden="1" x14ac:dyDescent="0.2"/>
    <row r="1568" hidden="1" x14ac:dyDescent="0.2"/>
    <row r="1569" hidden="1" x14ac:dyDescent="0.2"/>
    <row r="1570" hidden="1" x14ac:dyDescent="0.2"/>
    <row r="1571" hidden="1" x14ac:dyDescent="0.2"/>
    <row r="1572" hidden="1" x14ac:dyDescent="0.2"/>
    <row r="1573" hidden="1" x14ac:dyDescent="0.2"/>
    <row r="1574" hidden="1" x14ac:dyDescent="0.2"/>
    <row r="1575" hidden="1" x14ac:dyDescent="0.2"/>
    <row r="1576" hidden="1" x14ac:dyDescent="0.2"/>
    <row r="1577" hidden="1" x14ac:dyDescent="0.2"/>
    <row r="1578" hidden="1" x14ac:dyDescent="0.2"/>
    <row r="1579" hidden="1" x14ac:dyDescent="0.2"/>
    <row r="1580" hidden="1" x14ac:dyDescent="0.2"/>
    <row r="1581" hidden="1" x14ac:dyDescent="0.2"/>
    <row r="1582" hidden="1" x14ac:dyDescent="0.2"/>
    <row r="1583" hidden="1" x14ac:dyDescent="0.2"/>
    <row r="1584" hidden="1" x14ac:dyDescent="0.2"/>
    <row r="1585" hidden="1" x14ac:dyDescent="0.2"/>
    <row r="1586" hidden="1" x14ac:dyDescent="0.2"/>
    <row r="1587" hidden="1" x14ac:dyDescent="0.2"/>
    <row r="1588" hidden="1" x14ac:dyDescent="0.2"/>
    <row r="1589" hidden="1" x14ac:dyDescent="0.2"/>
    <row r="1590" hidden="1" x14ac:dyDescent="0.2"/>
    <row r="1591" hidden="1" x14ac:dyDescent="0.2"/>
    <row r="1592" hidden="1" x14ac:dyDescent="0.2"/>
    <row r="1593" hidden="1" x14ac:dyDescent="0.2"/>
    <row r="1594" hidden="1" x14ac:dyDescent="0.2"/>
    <row r="1595" hidden="1" x14ac:dyDescent="0.2"/>
    <row r="1596" hidden="1" x14ac:dyDescent="0.2"/>
    <row r="1597" hidden="1" x14ac:dyDescent="0.2"/>
    <row r="1598" hidden="1" x14ac:dyDescent="0.2"/>
    <row r="1599" hidden="1" x14ac:dyDescent="0.2"/>
    <row r="1600" hidden="1" x14ac:dyDescent="0.2"/>
    <row r="1601" hidden="1" x14ac:dyDescent="0.2"/>
    <row r="1602" hidden="1" x14ac:dyDescent="0.2"/>
    <row r="1603" hidden="1" x14ac:dyDescent="0.2"/>
    <row r="1604" hidden="1" x14ac:dyDescent="0.2"/>
    <row r="1605" hidden="1" x14ac:dyDescent="0.2"/>
    <row r="1606" hidden="1" x14ac:dyDescent="0.2"/>
    <row r="1607" hidden="1" x14ac:dyDescent="0.2"/>
    <row r="1608" hidden="1" x14ac:dyDescent="0.2"/>
    <row r="1609" hidden="1" x14ac:dyDescent="0.2"/>
    <row r="1610" hidden="1" x14ac:dyDescent="0.2"/>
    <row r="1611" hidden="1" x14ac:dyDescent="0.2"/>
    <row r="1612" hidden="1" x14ac:dyDescent="0.2"/>
    <row r="1613" hidden="1" x14ac:dyDescent="0.2"/>
    <row r="1614" hidden="1" x14ac:dyDescent="0.2"/>
    <row r="1615" hidden="1" x14ac:dyDescent="0.2"/>
    <row r="1616" hidden="1" x14ac:dyDescent="0.2"/>
    <row r="1617" hidden="1" x14ac:dyDescent="0.2"/>
    <row r="1618" hidden="1" x14ac:dyDescent="0.2"/>
    <row r="1619" hidden="1" x14ac:dyDescent="0.2"/>
    <row r="1620" hidden="1" x14ac:dyDescent="0.2"/>
    <row r="1621" hidden="1" x14ac:dyDescent="0.2"/>
    <row r="1622" hidden="1" x14ac:dyDescent="0.2"/>
    <row r="1623" hidden="1" x14ac:dyDescent="0.2"/>
    <row r="1624" hidden="1" x14ac:dyDescent="0.2"/>
    <row r="1625" hidden="1" x14ac:dyDescent="0.2"/>
    <row r="1626" hidden="1" x14ac:dyDescent="0.2"/>
    <row r="1627" hidden="1" x14ac:dyDescent="0.2"/>
    <row r="1628" hidden="1" x14ac:dyDescent="0.2"/>
    <row r="1629" hidden="1" x14ac:dyDescent="0.2"/>
    <row r="1630" hidden="1" x14ac:dyDescent="0.2"/>
    <row r="1631" hidden="1" x14ac:dyDescent="0.2"/>
    <row r="1632" hidden="1" x14ac:dyDescent="0.2"/>
    <row r="1633" hidden="1" x14ac:dyDescent="0.2"/>
    <row r="1634" hidden="1" x14ac:dyDescent="0.2"/>
    <row r="1635" hidden="1" x14ac:dyDescent="0.2"/>
    <row r="1636" hidden="1" x14ac:dyDescent="0.2"/>
    <row r="1637" hidden="1" x14ac:dyDescent="0.2"/>
    <row r="1638" hidden="1" x14ac:dyDescent="0.2"/>
    <row r="1639" hidden="1" x14ac:dyDescent="0.2"/>
    <row r="1640" hidden="1" x14ac:dyDescent="0.2"/>
    <row r="1641" hidden="1" x14ac:dyDescent="0.2"/>
    <row r="1642" hidden="1" x14ac:dyDescent="0.2"/>
    <row r="1643" hidden="1" x14ac:dyDescent="0.2"/>
    <row r="1644" hidden="1" x14ac:dyDescent="0.2"/>
    <row r="1645" hidden="1" x14ac:dyDescent="0.2"/>
    <row r="1646" hidden="1" x14ac:dyDescent="0.2"/>
    <row r="1647" hidden="1" x14ac:dyDescent="0.2"/>
    <row r="1648" hidden="1" x14ac:dyDescent="0.2"/>
    <row r="1649" hidden="1" x14ac:dyDescent="0.2"/>
    <row r="1650" hidden="1" x14ac:dyDescent="0.2"/>
    <row r="1651" hidden="1" x14ac:dyDescent="0.2"/>
    <row r="1652" hidden="1" x14ac:dyDescent="0.2"/>
    <row r="1653" hidden="1" x14ac:dyDescent="0.2"/>
    <row r="1654" hidden="1" x14ac:dyDescent="0.2"/>
    <row r="1655" hidden="1" x14ac:dyDescent="0.2"/>
    <row r="1656" hidden="1" x14ac:dyDescent="0.2"/>
    <row r="1657" hidden="1" x14ac:dyDescent="0.2"/>
    <row r="1658" hidden="1" x14ac:dyDescent="0.2"/>
    <row r="1659" hidden="1" x14ac:dyDescent="0.2"/>
    <row r="1660" hidden="1" x14ac:dyDescent="0.2"/>
    <row r="1661" hidden="1" x14ac:dyDescent="0.2"/>
    <row r="1662" hidden="1" x14ac:dyDescent="0.2"/>
    <row r="1663" hidden="1" x14ac:dyDescent="0.2"/>
    <row r="1664" hidden="1" x14ac:dyDescent="0.2"/>
    <row r="1665" hidden="1" x14ac:dyDescent="0.2"/>
    <row r="1666" hidden="1" x14ac:dyDescent="0.2"/>
    <row r="1667" hidden="1" x14ac:dyDescent="0.2"/>
    <row r="1668" hidden="1" x14ac:dyDescent="0.2"/>
    <row r="1669" hidden="1" x14ac:dyDescent="0.2"/>
    <row r="1670" hidden="1" x14ac:dyDescent="0.2"/>
    <row r="1671" hidden="1" x14ac:dyDescent="0.2"/>
    <row r="1672" hidden="1" x14ac:dyDescent="0.2"/>
    <row r="1673" hidden="1" x14ac:dyDescent="0.2"/>
    <row r="1674" hidden="1" x14ac:dyDescent="0.2"/>
    <row r="1675" hidden="1" x14ac:dyDescent="0.2"/>
    <row r="1676" hidden="1" x14ac:dyDescent="0.2"/>
    <row r="1677" hidden="1" x14ac:dyDescent="0.2"/>
    <row r="1678" hidden="1" x14ac:dyDescent="0.2"/>
    <row r="1679" hidden="1" x14ac:dyDescent="0.2"/>
    <row r="1680" hidden="1" x14ac:dyDescent="0.2"/>
    <row r="1681" hidden="1" x14ac:dyDescent="0.2"/>
    <row r="1682" hidden="1" x14ac:dyDescent="0.2"/>
    <row r="1683" hidden="1" x14ac:dyDescent="0.2"/>
    <row r="1684" hidden="1" x14ac:dyDescent="0.2"/>
    <row r="1685" hidden="1" x14ac:dyDescent="0.2"/>
    <row r="1686" hidden="1" x14ac:dyDescent="0.2"/>
    <row r="1687" hidden="1" x14ac:dyDescent="0.2"/>
    <row r="1688" hidden="1" x14ac:dyDescent="0.2"/>
    <row r="1689" hidden="1" x14ac:dyDescent="0.2"/>
    <row r="1690" hidden="1" x14ac:dyDescent="0.2"/>
    <row r="1691" hidden="1" x14ac:dyDescent="0.2"/>
    <row r="1692" hidden="1" x14ac:dyDescent="0.2"/>
    <row r="1693" hidden="1" x14ac:dyDescent="0.2"/>
    <row r="1694" hidden="1" x14ac:dyDescent="0.2"/>
    <row r="1695" hidden="1" x14ac:dyDescent="0.2"/>
    <row r="1696" hidden="1" x14ac:dyDescent="0.2"/>
    <row r="1697" hidden="1" x14ac:dyDescent="0.2"/>
    <row r="1698" hidden="1" x14ac:dyDescent="0.2"/>
    <row r="1699" hidden="1" x14ac:dyDescent="0.2"/>
    <row r="1700" hidden="1" x14ac:dyDescent="0.2"/>
    <row r="1701" hidden="1" x14ac:dyDescent="0.2"/>
    <row r="1702" hidden="1" x14ac:dyDescent="0.2"/>
    <row r="1703" hidden="1" x14ac:dyDescent="0.2"/>
    <row r="1704" hidden="1" x14ac:dyDescent="0.2"/>
    <row r="1705" hidden="1" x14ac:dyDescent="0.2"/>
    <row r="1706" hidden="1" x14ac:dyDescent="0.2"/>
    <row r="1707" hidden="1" x14ac:dyDescent="0.2"/>
    <row r="1708" hidden="1" x14ac:dyDescent="0.2"/>
    <row r="1709" hidden="1" x14ac:dyDescent="0.2"/>
    <row r="1710" hidden="1" x14ac:dyDescent="0.2"/>
    <row r="1711" hidden="1" x14ac:dyDescent="0.2"/>
    <row r="1712" hidden="1" x14ac:dyDescent="0.2"/>
    <row r="1713" hidden="1" x14ac:dyDescent="0.2"/>
    <row r="1714" hidden="1" x14ac:dyDescent="0.2"/>
    <row r="1715" hidden="1" x14ac:dyDescent="0.2"/>
    <row r="1716" hidden="1" x14ac:dyDescent="0.2"/>
    <row r="1717" hidden="1" x14ac:dyDescent="0.2"/>
    <row r="1718" hidden="1" x14ac:dyDescent="0.2"/>
    <row r="1719" hidden="1" x14ac:dyDescent="0.2"/>
    <row r="1720" hidden="1" x14ac:dyDescent="0.2"/>
    <row r="1721" hidden="1" x14ac:dyDescent="0.2"/>
    <row r="1722" hidden="1" x14ac:dyDescent="0.2"/>
    <row r="1723" hidden="1" x14ac:dyDescent="0.2"/>
    <row r="1724" hidden="1" x14ac:dyDescent="0.2"/>
    <row r="1725" hidden="1" x14ac:dyDescent="0.2"/>
    <row r="1726" hidden="1" x14ac:dyDescent="0.2"/>
    <row r="1727" hidden="1" x14ac:dyDescent="0.2"/>
    <row r="1728" hidden="1" x14ac:dyDescent="0.2"/>
    <row r="1729" hidden="1" x14ac:dyDescent="0.2"/>
    <row r="1730" hidden="1" x14ac:dyDescent="0.2"/>
    <row r="1731" hidden="1" x14ac:dyDescent="0.2"/>
    <row r="1732" hidden="1" x14ac:dyDescent="0.2"/>
    <row r="1733" hidden="1" x14ac:dyDescent="0.2"/>
    <row r="1734" hidden="1" x14ac:dyDescent="0.2"/>
    <row r="1735" hidden="1" x14ac:dyDescent="0.2"/>
    <row r="1736" hidden="1" x14ac:dyDescent="0.2"/>
    <row r="1737" hidden="1" x14ac:dyDescent="0.2"/>
    <row r="1738" hidden="1" x14ac:dyDescent="0.2"/>
    <row r="1739" hidden="1" x14ac:dyDescent="0.2"/>
    <row r="1740" hidden="1" x14ac:dyDescent="0.2"/>
    <row r="1741" hidden="1" x14ac:dyDescent="0.2"/>
    <row r="1742" hidden="1" x14ac:dyDescent="0.2"/>
    <row r="1743" hidden="1" x14ac:dyDescent="0.2"/>
    <row r="1744" hidden="1" x14ac:dyDescent="0.2"/>
    <row r="1745" hidden="1" x14ac:dyDescent="0.2"/>
    <row r="1746" hidden="1" x14ac:dyDescent="0.2"/>
    <row r="1747" hidden="1" x14ac:dyDescent="0.2"/>
    <row r="1748" hidden="1" x14ac:dyDescent="0.2"/>
    <row r="1749" hidden="1" x14ac:dyDescent="0.2"/>
    <row r="1750" hidden="1" x14ac:dyDescent="0.2"/>
    <row r="1751" hidden="1" x14ac:dyDescent="0.2"/>
    <row r="1752" hidden="1" x14ac:dyDescent="0.2"/>
    <row r="1753" hidden="1" x14ac:dyDescent="0.2"/>
    <row r="1754" hidden="1" x14ac:dyDescent="0.2"/>
    <row r="1755" hidden="1" x14ac:dyDescent="0.2"/>
    <row r="1756" hidden="1" x14ac:dyDescent="0.2"/>
    <row r="1757" hidden="1" x14ac:dyDescent="0.2"/>
    <row r="1758" hidden="1" x14ac:dyDescent="0.2"/>
    <row r="1759" hidden="1" x14ac:dyDescent="0.2"/>
    <row r="1760" hidden="1" x14ac:dyDescent="0.2"/>
    <row r="1761" hidden="1" x14ac:dyDescent="0.2"/>
    <row r="1762" hidden="1" x14ac:dyDescent="0.2"/>
    <row r="1763" hidden="1" x14ac:dyDescent="0.2"/>
    <row r="1764" hidden="1" x14ac:dyDescent="0.2"/>
    <row r="1765" hidden="1" x14ac:dyDescent="0.2"/>
    <row r="1766" hidden="1" x14ac:dyDescent="0.2"/>
    <row r="1767" hidden="1" x14ac:dyDescent="0.2"/>
    <row r="1768" hidden="1" x14ac:dyDescent="0.2"/>
    <row r="1769" hidden="1" x14ac:dyDescent="0.2"/>
    <row r="1770" hidden="1" x14ac:dyDescent="0.2"/>
    <row r="1771" hidden="1" x14ac:dyDescent="0.2"/>
    <row r="1772" hidden="1" x14ac:dyDescent="0.2"/>
    <row r="1773" hidden="1" x14ac:dyDescent="0.2"/>
    <row r="1774" hidden="1" x14ac:dyDescent="0.2"/>
    <row r="1775" hidden="1" x14ac:dyDescent="0.2"/>
    <row r="1776" hidden="1" x14ac:dyDescent="0.2"/>
    <row r="1777" hidden="1" x14ac:dyDescent="0.2"/>
    <row r="1778" hidden="1" x14ac:dyDescent="0.2"/>
    <row r="1779" hidden="1" x14ac:dyDescent="0.2"/>
    <row r="1780" hidden="1" x14ac:dyDescent="0.2"/>
    <row r="1781" hidden="1" x14ac:dyDescent="0.2"/>
    <row r="1782" hidden="1" x14ac:dyDescent="0.2"/>
    <row r="1783" hidden="1" x14ac:dyDescent="0.2"/>
    <row r="1784" hidden="1" x14ac:dyDescent="0.2"/>
    <row r="1785" hidden="1" x14ac:dyDescent="0.2"/>
    <row r="1786" hidden="1" x14ac:dyDescent="0.2"/>
    <row r="1787" hidden="1" x14ac:dyDescent="0.2"/>
    <row r="1788" hidden="1" x14ac:dyDescent="0.2"/>
    <row r="1789" hidden="1" x14ac:dyDescent="0.2"/>
    <row r="1790" hidden="1" x14ac:dyDescent="0.2"/>
    <row r="1791" hidden="1" x14ac:dyDescent="0.2"/>
    <row r="1792" hidden="1" x14ac:dyDescent="0.2"/>
    <row r="1793" hidden="1" x14ac:dyDescent="0.2"/>
    <row r="1794" hidden="1" x14ac:dyDescent="0.2"/>
    <row r="1795" hidden="1" x14ac:dyDescent="0.2"/>
    <row r="1796" hidden="1" x14ac:dyDescent="0.2"/>
    <row r="1797" hidden="1" x14ac:dyDescent="0.2"/>
    <row r="1798" hidden="1" x14ac:dyDescent="0.2"/>
    <row r="1799" hidden="1" x14ac:dyDescent="0.2"/>
    <row r="1800" hidden="1" x14ac:dyDescent="0.2"/>
    <row r="1801" hidden="1" x14ac:dyDescent="0.2"/>
    <row r="1802" hidden="1" x14ac:dyDescent="0.2"/>
    <row r="1803" hidden="1" x14ac:dyDescent="0.2"/>
    <row r="1804" hidden="1" x14ac:dyDescent="0.2"/>
    <row r="1805" hidden="1" x14ac:dyDescent="0.2"/>
    <row r="1806" hidden="1" x14ac:dyDescent="0.2"/>
    <row r="1807" hidden="1" x14ac:dyDescent="0.2"/>
    <row r="1808" hidden="1" x14ac:dyDescent="0.2"/>
    <row r="1809" hidden="1" x14ac:dyDescent="0.2"/>
    <row r="1810" hidden="1" x14ac:dyDescent="0.2"/>
    <row r="1811" hidden="1" x14ac:dyDescent="0.2"/>
    <row r="1812" hidden="1" x14ac:dyDescent="0.2"/>
    <row r="1813" hidden="1" x14ac:dyDescent="0.2"/>
    <row r="1814" hidden="1" x14ac:dyDescent="0.2"/>
    <row r="1815" hidden="1" x14ac:dyDescent="0.2"/>
    <row r="1816" hidden="1" x14ac:dyDescent="0.2"/>
    <row r="1817" hidden="1" x14ac:dyDescent="0.2"/>
    <row r="1818" hidden="1" x14ac:dyDescent="0.2"/>
    <row r="1819" hidden="1" x14ac:dyDescent="0.2"/>
    <row r="1820" hidden="1" x14ac:dyDescent="0.2"/>
    <row r="1821" hidden="1" x14ac:dyDescent="0.2"/>
    <row r="1822" hidden="1" x14ac:dyDescent="0.2"/>
    <row r="1823" hidden="1" x14ac:dyDescent="0.2"/>
    <row r="1824" hidden="1" x14ac:dyDescent="0.2"/>
    <row r="1825" hidden="1" x14ac:dyDescent="0.2"/>
    <row r="1826" hidden="1" x14ac:dyDescent="0.2"/>
    <row r="1827" hidden="1" x14ac:dyDescent="0.2"/>
    <row r="1828" hidden="1" x14ac:dyDescent="0.2"/>
    <row r="1829" hidden="1" x14ac:dyDescent="0.2"/>
    <row r="1830" hidden="1" x14ac:dyDescent="0.2"/>
    <row r="1831" hidden="1" x14ac:dyDescent="0.2"/>
    <row r="1832" hidden="1" x14ac:dyDescent="0.2"/>
    <row r="1833" hidden="1" x14ac:dyDescent="0.2"/>
    <row r="1834" hidden="1" x14ac:dyDescent="0.2"/>
    <row r="1835" hidden="1" x14ac:dyDescent="0.2"/>
    <row r="1836" hidden="1" x14ac:dyDescent="0.2"/>
    <row r="1837" hidden="1" x14ac:dyDescent="0.2"/>
    <row r="1838" hidden="1" x14ac:dyDescent="0.2"/>
    <row r="1839" hidden="1" x14ac:dyDescent="0.2"/>
    <row r="1840" hidden="1" x14ac:dyDescent="0.2"/>
    <row r="1841" hidden="1" x14ac:dyDescent="0.2"/>
    <row r="1842" hidden="1" x14ac:dyDescent="0.2"/>
    <row r="1843" hidden="1" x14ac:dyDescent="0.2"/>
    <row r="1844" hidden="1" x14ac:dyDescent="0.2"/>
    <row r="1845" hidden="1" x14ac:dyDescent="0.2"/>
    <row r="1846" hidden="1" x14ac:dyDescent="0.2"/>
    <row r="1847" hidden="1" x14ac:dyDescent="0.2"/>
    <row r="1848" hidden="1" x14ac:dyDescent="0.2"/>
    <row r="1849" hidden="1" x14ac:dyDescent="0.2"/>
    <row r="1850" hidden="1" x14ac:dyDescent="0.2"/>
    <row r="1851" hidden="1" x14ac:dyDescent="0.2"/>
    <row r="1852" hidden="1" x14ac:dyDescent="0.2"/>
    <row r="1853" hidden="1" x14ac:dyDescent="0.2"/>
    <row r="1854" hidden="1" x14ac:dyDescent="0.2"/>
    <row r="1855" hidden="1" x14ac:dyDescent="0.2"/>
    <row r="1856" hidden="1" x14ac:dyDescent="0.2"/>
    <row r="1857" hidden="1" x14ac:dyDescent="0.2"/>
    <row r="1858" hidden="1" x14ac:dyDescent="0.2"/>
    <row r="1859" hidden="1" x14ac:dyDescent="0.2"/>
    <row r="1860" hidden="1" x14ac:dyDescent="0.2"/>
    <row r="1861" hidden="1" x14ac:dyDescent="0.2"/>
    <row r="1862" hidden="1" x14ac:dyDescent="0.2"/>
    <row r="1863" hidden="1" x14ac:dyDescent="0.2"/>
    <row r="1864" hidden="1" x14ac:dyDescent="0.2"/>
    <row r="1865" hidden="1" x14ac:dyDescent="0.2"/>
    <row r="1866" hidden="1" x14ac:dyDescent="0.2"/>
    <row r="1867" hidden="1" x14ac:dyDescent="0.2"/>
    <row r="1868" hidden="1" x14ac:dyDescent="0.2"/>
    <row r="1869" hidden="1" x14ac:dyDescent="0.2"/>
    <row r="1870" hidden="1" x14ac:dyDescent="0.2"/>
    <row r="1871" hidden="1" x14ac:dyDescent="0.2"/>
    <row r="1872" hidden="1" x14ac:dyDescent="0.2"/>
    <row r="1873" hidden="1" x14ac:dyDescent="0.2"/>
    <row r="1874" hidden="1" x14ac:dyDescent="0.2"/>
    <row r="1875" hidden="1" x14ac:dyDescent="0.2"/>
    <row r="1876" hidden="1" x14ac:dyDescent="0.2"/>
    <row r="1877" hidden="1" x14ac:dyDescent="0.2"/>
    <row r="1878" hidden="1" x14ac:dyDescent="0.2"/>
    <row r="1879" hidden="1" x14ac:dyDescent="0.2"/>
    <row r="1880" hidden="1" x14ac:dyDescent="0.2"/>
    <row r="1881" hidden="1" x14ac:dyDescent="0.2"/>
    <row r="1882" hidden="1" x14ac:dyDescent="0.2"/>
    <row r="1883" hidden="1" x14ac:dyDescent="0.2"/>
    <row r="1884" hidden="1" x14ac:dyDescent="0.2"/>
    <row r="1885" hidden="1" x14ac:dyDescent="0.2"/>
    <row r="1886" hidden="1" x14ac:dyDescent="0.2"/>
    <row r="1887" hidden="1" x14ac:dyDescent="0.2"/>
    <row r="1888" hidden="1" x14ac:dyDescent="0.2"/>
    <row r="1889" hidden="1" x14ac:dyDescent="0.2"/>
    <row r="1890" hidden="1" x14ac:dyDescent="0.2"/>
    <row r="1891" hidden="1" x14ac:dyDescent="0.2"/>
    <row r="1892" hidden="1" x14ac:dyDescent="0.2"/>
    <row r="1893" hidden="1" x14ac:dyDescent="0.2"/>
    <row r="1894" hidden="1" x14ac:dyDescent="0.2"/>
    <row r="1895" hidden="1" x14ac:dyDescent="0.2"/>
    <row r="1896" hidden="1" x14ac:dyDescent="0.2"/>
    <row r="1897" hidden="1" x14ac:dyDescent="0.2"/>
    <row r="1898" hidden="1" x14ac:dyDescent="0.2"/>
    <row r="1899" hidden="1" x14ac:dyDescent="0.2"/>
    <row r="1900" hidden="1" x14ac:dyDescent="0.2"/>
    <row r="1901" hidden="1" x14ac:dyDescent="0.2"/>
    <row r="1902" hidden="1" x14ac:dyDescent="0.2"/>
    <row r="1903" hidden="1" x14ac:dyDescent="0.2"/>
    <row r="1904" hidden="1" x14ac:dyDescent="0.2"/>
    <row r="1905" hidden="1" x14ac:dyDescent="0.2"/>
    <row r="1906" hidden="1" x14ac:dyDescent="0.2"/>
    <row r="1907" hidden="1" x14ac:dyDescent="0.2"/>
    <row r="1908" hidden="1" x14ac:dyDescent="0.2"/>
    <row r="1909" hidden="1" x14ac:dyDescent="0.2"/>
    <row r="1910" hidden="1" x14ac:dyDescent="0.2"/>
    <row r="1911" hidden="1" x14ac:dyDescent="0.2"/>
    <row r="1912" hidden="1" x14ac:dyDescent="0.2"/>
    <row r="1913" hidden="1" x14ac:dyDescent="0.2"/>
    <row r="1914" hidden="1" x14ac:dyDescent="0.2"/>
    <row r="1915" hidden="1" x14ac:dyDescent="0.2"/>
    <row r="1916" hidden="1" x14ac:dyDescent="0.2"/>
    <row r="1917" hidden="1" x14ac:dyDescent="0.2"/>
    <row r="1918" hidden="1" x14ac:dyDescent="0.2"/>
    <row r="1919" hidden="1" x14ac:dyDescent="0.2"/>
    <row r="1920" hidden="1" x14ac:dyDescent="0.2"/>
    <row r="1921" hidden="1" x14ac:dyDescent="0.2"/>
    <row r="1922" hidden="1" x14ac:dyDescent="0.2"/>
    <row r="1923" hidden="1" x14ac:dyDescent="0.2"/>
    <row r="1924" hidden="1" x14ac:dyDescent="0.2"/>
    <row r="1925" hidden="1" x14ac:dyDescent="0.2"/>
    <row r="1926" hidden="1" x14ac:dyDescent="0.2"/>
    <row r="1927" hidden="1" x14ac:dyDescent="0.2"/>
    <row r="1928" hidden="1" x14ac:dyDescent="0.2"/>
    <row r="1929" hidden="1" x14ac:dyDescent="0.2"/>
    <row r="1930" hidden="1" x14ac:dyDescent="0.2"/>
    <row r="1931" hidden="1" x14ac:dyDescent="0.2"/>
    <row r="1932" hidden="1" x14ac:dyDescent="0.2"/>
    <row r="1933" hidden="1" x14ac:dyDescent="0.2"/>
    <row r="1934" hidden="1" x14ac:dyDescent="0.2"/>
    <row r="1935" hidden="1" x14ac:dyDescent="0.2"/>
    <row r="1936" hidden="1" x14ac:dyDescent="0.2"/>
    <row r="1937" hidden="1" x14ac:dyDescent="0.2"/>
    <row r="1938" hidden="1" x14ac:dyDescent="0.2"/>
    <row r="1939" hidden="1" x14ac:dyDescent="0.2"/>
    <row r="1940" hidden="1" x14ac:dyDescent="0.2"/>
    <row r="1941" hidden="1" x14ac:dyDescent="0.2"/>
    <row r="1942" hidden="1" x14ac:dyDescent="0.2"/>
    <row r="1943" hidden="1" x14ac:dyDescent="0.2"/>
    <row r="1944" hidden="1" x14ac:dyDescent="0.2"/>
    <row r="1945" hidden="1" x14ac:dyDescent="0.2"/>
    <row r="1946" hidden="1" x14ac:dyDescent="0.2"/>
    <row r="1947" hidden="1" x14ac:dyDescent="0.2"/>
    <row r="1948" hidden="1" x14ac:dyDescent="0.2"/>
    <row r="1949" hidden="1" x14ac:dyDescent="0.2"/>
    <row r="1950" hidden="1" x14ac:dyDescent="0.2"/>
    <row r="1951" hidden="1" x14ac:dyDescent="0.2"/>
    <row r="1952" hidden="1" x14ac:dyDescent="0.2"/>
    <row r="1953" hidden="1" x14ac:dyDescent="0.2"/>
    <row r="1954" hidden="1" x14ac:dyDescent="0.2"/>
    <row r="1955" hidden="1" x14ac:dyDescent="0.2"/>
    <row r="1956" hidden="1" x14ac:dyDescent="0.2"/>
    <row r="1957" hidden="1" x14ac:dyDescent="0.2"/>
    <row r="1958" hidden="1" x14ac:dyDescent="0.2"/>
    <row r="1959" hidden="1" x14ac:dyDescent="0.2"/>
    <row r="1960" hidden="1" x14ac:dyDescent="0.2"/>
    <row r="1961" hidden="1" x14ac:dyDescent="0.2"/>
    <row r="1962" hidden="1" x14ac:dyDescent="0.2"/>
    <row r="1963" hidden="1" x14ac:dyDescent="0.2"/>
    <row r="1964" hidden="1" x14ac:dyDescent="0.2"/>
    <row r="1965" hidden="1" x14ac:dyDescent="0.2"/>
    <row r="1966" hidden="1" x14ac:dyDescent="0.2"/>
    <row r="1967" hidden="1" x14ac:dyDescent="0.2"/>
    <row r="1968" hidden="1" x14ac:dyDescent="0.2"/>
    <row r="1969" hidden="1" x14ac:dyDescent="0.2"/>
    <row r="1970" hidden="1" x14ac:dyDescent="0.2"/>
    <row r="1971" hidden="1" x14ac:dyDescent="0.2"/>
    <row r="1972" hidden="1" x14ac:dyDescent="0.2"/>
    <row r="1973" hidden="1" x14ac:dyDescent="0.2"/>
    <row r="1974" hidden="1" x14ac:dyDescent="0.2"/>
    <row r="1975" hidden="1" x14ac:dyDescent="0.2"/>
    <row r="1976" hidden="1" x14ac:dyDescent="0.2"/>
    <row r="1977" hidden="1" x14ac:dyDescent="0.2"/>
    <row r="1978" hidden="1" x14ac:dyDescent="0.2"/>
    <row r="1979" hidden="1" x14ac:dyDescent="0.2"/>
    <row r="1980" hidden="1" x14ac:dyDescent="0.2"/>
    <row r="1981" hidden="1" x14ac:dyDescent="0.2"/>
    <row r="1982" hidden="1" x14ac:dyDescent="0.2"/>
    <row r="1983" hidden="1" x14ac:dyDescent="0.2"/>
    <row r="1984" hidden="1" x14ac:dyDescent="0.2"/>
    <row r="1985" hidden="1" x14ac:dyDescent="0.2"/>
    <row r="1986" hidden="1" x14ac:dyDescent="0.2"/>
    <row r="1987" hidden="1" x14ac:dyDescent="0.2"/>
    <row r="1988" hidden="1" x14ac:dyDescent="0.2"/>
    <row r="1989" hidden="1" x14ac:dyDescent="0.2"/>
    <row r="1990" hidden="1" x14ac:dyDescent="0.2"/>
    <row r="1991" hidden="1" x14ac:dyDescent="0.2"/>
    <row r="1992" hidden="1" x14ac:dyDescent="0.2"/>
    <row r="1993" hidden="1" x14ac:dyDescent="0.2"/>
    <row r="1994" hidden="1" x14ac:dyDescent="0.2"/>
    <row r="1995" hidden="1" x14ac:dyDescent="0.2"/>
    <row r="1996" hidden="1" x14ac:dyDescent="0.2"/>
    <row r="1997" hidden="1" x14ac:dyDescent="0.2"/>
    <row r="1998" hidden="1" x14ac:dyDescent="0.2"/>
    <row r="1999" hidden="1" x14ac:dyDescent="0.2"/>
    <row r="2000" hidden="1" x14ac:dyDescent="0.2"/>
    <row r="2001" hidden="1" x14ac:dyDescent="0.2"/>
    <row r="2002" hidden="1" x14ac:dyDescent="0.2"/>
    <row r="2003" hidden="1" x14ac:dyDescent="0.2"/>
    <row r="2004" hidden="1" x14ac:dyDescent="0.2"/>
    <row r="2005" hidden="1" x14ac:dyDescent="0.2"/>
    <row r="2006" hidden="1" x14ac:dyDescent="0.2"/>
    <row r="2007" hidden="1" x14ac:dyDescent="0.2"/>
    <row r="2008" hidden="1" x14ac:dyDescent="0.2"/>
    <row r="2009" hidden="1" x14ac:dyDescent="0.2"/>
    <row r="2010" hidden="1" x14ac:dyDescent="0.2"/>
    <row r="2011" hidden="1" x14ac:dyDescent="0.2"/>
    <row r="2012" hidden="1" x14ac:dyDescent="0.2"/>
    <row r="2013" hidden="1" x14ac:dyDescent="0.2"/>
    <row r="2014" hidden="1" x14ac:dyDescent="0.2"/>
    <row r="2015" hidden="1" x14ac:dyDescent="0.2"/>
    <row r="2016" hidden="1" x14ac:dyDescent="0.2"/>
    <row r="2017" hidden="1" x14ac:dyDescent="0.2"/>
    <row r="2018" hidden="1" x14ac:dyDescent="0.2"/>
    <row r="2019" hidden="1" x14ac:dyDescent="0.2"/>
    <row r="2020" hidden="1" x14ac:dyDescent="0.2"/>
    <row r="2021" hidden="1" x14ac:dyDescent="0.2"/>
    <row r="2022" hidden="1" x14ac:dyDescent="0.2"/>
    <row r="2023" hidden="1" x14ac:dyDescent="0.2"/>
    <row r="2024" hidden="1" x14ac:dyDescent="0.2"/>
    <row r="2025" hidden="1" x14ac:dyDescent="0.2"/>
    <row r="2026" hidden="1" x14ac:dyDescent="0.2"/>
    <row r="2027" hidden="1" x14ac:dyDescent="0.2"/>
    <row r="2028" hidden="1" x14ac:dyDescent="0.2"/>
    <row r="2029" hidden="1" x14ac:dyDescent="0.2"/>
    <row r="2030" hidden="1" x14ac:dyDescent="0.2"/>
    <row r="2031" hidden="1" x14ac:dyDescent="0.2"/>
    <row r="2032" hidden="1" x14ac:dyDescent="0.2"/>
    <row r="2033" hidden="1" x14ac:dyDescent="0.2"/>
    <row r="2034" hidden="1" x14ac:dyDescent="0.2"/>
    <row r="2035" hidden="1" x14ac:dyDescent="0.2"/>
    <row r="2036" hidden="1" x14ac:dyDescent="0.2"/>
    <row r="2037" hidden="1" x14ac:dyDescent="0.2"/>
    <row r="2038" hidden="1" x14ac:dyDescent="0.2"/>
    <row r="2039" hidden="1" x14ac:dyDescent="0.2"/>
    <row r="2040" hidden="1" x14ac:dyDescent="0.2"/>
    <row r="2041" hidden="1" x14ac:dyDescent="0.2"/>
    <row r="2042" hidden="1" x14ac:dyDescent="0.2"/>
    <row r="2043" hidden="1" x14ac:dyDescent="0.2"/>
    <row r="2044" hidden="1" x14ac:dyDescent="0.2"/>
    <row r="2045" hidden="1" x14ac:dyDescent="0.2"/>
    <row r="2046" hidden="1" x14ac:dyDescent="0.2"/>
    <row r="2047" hidden="1" x14ac:dyDescent="0.2"/>
    <row r="2048" hidden="1" x14ac:dyDescent="0.2"/>
    <row r="2049" hidden="1" x14ac:dyDescent="0.2"/>
    <row r="2050" hidden="1" x14ac:dyDescent="0.2"/>
    <row r="2051" hidden="1" x14ac:dyDescent="0.2"/>
    <row r="2052" hidden="1" x14ac:dyDescent="0.2"/>
    <row r="2053" hidden="1" x14ac:dyDescent="0.2"/>
    <row r="2054" hidden="1" x14ac:dyDescent="0.2"/>
    <row r="2055" hidden="1" x14ac:dyDescent="0.2"/>
    <row r="2056" hidden="1" x14ac:dyDescent="0.2"/>
    <row r="2057" hidden="1" x14ac:dyDescent="0.2"/>
    <row r="2058" hidden="1" x14ac:dyDescent="0.2"/>
    <row r="2059" hidden="1" x14ac:dyDescent="0.2"/>
    <row r="2060" hidden="1" x14ac:dyDescent="0.2"/>
    <row r="2061" hidden="1" x14ac:dyDescent="0.2"/>
    <row r="2062" hidden="1" x14ac:dyDescent="0.2"/>
    <row r="2063" hidden="1" x14ac:dyDescent="0.2"/>
    <row r="2064" hidden="1" x14ac:dyDescent="0.2"/>
    <row r="2065" hidden="1" x14ac:dyDescent="0.2"/>
    <row r="2066" hidden="1" x14ac:dyDescent="0.2"/>
    <row r="2067" hidden="1" x14ac:dyDescent="0.2"/>
    <row r="2068" hidden="1" x14ac:dyDescent="0.2"/>
    <row r="2069" hidden="1" x14ac:dyDescent="0.2"/>
    <row r="2070" hidden="1" x14ac:dyDescent="0.2"/>
    <row r="2071" hidden="1" x14ac:dyDescent="0.2"/>
    <row r="2072" hidden="1" x14ac:dyDescent="0.2"/>
    <row r="2073" hidden="1" x14ac:dyDescent="0.2"/>
    <row r="2074" hidden="1" x14ac:dyDescent="0.2"/>
    <row r="2075" hidden="1" x14ac:dyDescent="0.2"/>
    <row r="2076" hidden="1" x14ac:dyDescent="0.2"/>
    <row r="2077" hidden="1" x14ac:dyDescent="0.2"/>
    <row r="2078" hidden="1" x14ac:dyDescent="0.2"/>
    <row r="2079" hidden="1" x14ac:dyDescent="0.2"/>
    <row r="2080" hidden="1" x14ac:dyDescent="0.2"/>
    <row r="2081" hidden="1" x14ac:dyDescent="0.2"/>
    <row r="2082" hidden="1" x14ac:dyDescent="0.2"/>
    <row r="2083" hidden="1" x14ac:dyDescent="0.2"/>
    <row r="2084" hidden="1" x14ac:dyDescent="0.2"/>
    <row r="2085" hidden="1" x14ac:dyDescent="0.2"/>
    <row r="2086" hidden="1" x14ac:dyDescent="0.2"/>
    <row r="2087" hidden="1" x14ac:dyDescent="0.2"/>
    <row r="2088" hidden="1" x14ac:dyDescent="0.2"/>
    <row r="2089" hidden="1" x14ac:dyDescent="0.2"/>
    <row r="2090" hidden="1" x14ac:dyDescent="0.2"/>
    <row r="2091" hidden="1" x14ac:dyDescent="0.2"/>
    <row r="2092" hidden="1" x14ac:dyDescent="0.2"/>
    <row r="2093" hidden="1" x14ac:dyDescent="0.2"/>
    <row r="2094" hidden="1" x14ac:dyDescent="0.2"/>
    <row r="2095" hidden="1" x14ac:dyDescent="0.2"/>
    <row r="2096" hidden="1" x14ac:dyDescent="0.2"/>
    <row r="2097" hidden="1" x14ac:dyDescent="0.2"/>
    <row r="2098" hidden="1" x14ac:dyDescent="0.2"/>
    <row r="2099" hidden="1" x14ac:dyDescent="0.2"/>
    <row r="2100" hidden="1" x14ac:dyDescent="0.2"/>
    <row r="2101" hidden="1" x14ac:dyDescent="0.2"/>
    <row r="2102" hidden="1" x14ac:dyDescent="0.2"/>
    <row r="2103" hidden="1" x14ac:dyDescent="0.2"/>
    <row r="2104" hidden="1" x14ac:dyDescent="0.2"/>
    <row r="2105" hidden="1" x14ac:dyDescent="0.2"/>
    <row r="2106" hidden="1" x14ac:dyDescent="0.2"/>
    <row r="2107" hidden="1" x14ac:dyDescent="0.2"/>
    <row r="2108" hidden="1" x14ac:dyDescent="0.2"/>
    <row r="2109" hidden="1" x14ac:dyDescent="0.2"/>
    <row r="2110" hidden="1" x14ac:dyDescent="0.2"/>
    <row r="2111" hidden="1" x14ac:dyDescent="0.2"/>
    <row r="2112" hidden="1" x14ac:dyDescent="0.2"/>
    <row r="2113" hidden="1" x14ac:dyDescent="0.2"/>
    <row r="2114" hidden="1" x14ac:dyDescent="0.2"/>
    <row r="2115" hidden="1" x14ac:dyDescent="0.2"/>
    <row r="2116" hidden="1" x14ac:dyDescent="0.2"/>
    <row r="2117" hidden="1" x14ac:dyDescent="0.2"/>
    <row r="2118" hidden="1" x14ac:dyDescent="0.2"/>
    <row r="2119" hidden="1" x14ac:dyDescent="0.2"/>
    <row r="2120" hidden="1" x14ac:dyDescent="0.2"/>
    <row r="2121" hidden="1" x14ac:dyDescent="0.2"/>
    <row r="2122" hidden="1" x14ac:dyDescent="0.2"/>
    <row r="2123" hidden="1" x14ac:dyDescent="0.2"/>
    <row r="2124" hidden="1" x14ac:dyDescent="0.2"/>
    <row r="2125" hidden="1" x14ac:dyDescent="0.2"/>
    <row r="2126" hidden="1" x14ac:dyDescent="0.2"/>
    <row r="2127" hidden="1" x14ac:dyDescent="0.2"/>
    <row r="2128" hidden="1" x14ac:dyDescent="0.2"/>
    <row r="2129" hidden="1" x14ac:dyDescent="0.2"/>
    <row r="2130" hidden="1" x14ac:dyDescent="0.2"/>
    <row r="2131" hidden="1" x14ac:dyDescent="0.2"/>
    <row r="2132" hidden="1" x14ac:dyDescent="0.2"/>
    <row r="2133" hidden="1" x14ac:dyDescent="0.2"/>
    <row r="2134" hidden="1" x14ac:dyDescent="0.2"/>
    <row r="2135" hidden="1" x14ac:dyDescent="0.2"/>
    <row r="2136" hidden="1" x14ac:dyDescent="0.2"/>
    <row r="2137" hidden="1" x14ac:dyDescent="0.2"/>
    <row r="2138" hidden="1" x14ac:dyDescent="0.2"/>
    <row r="2139" hidden="1" x14ac:dyDescent="0.2"/>
    <row r="2140" hidden="1" x14ac:dyDescent="0.2"/>
    <row r="2141" hidden="1" x14ac:dyDescent="0.2"/>
    <row r="2142" hidden="1" x14ac:dyDescent="0.2"/>
    <row r="2143" hidden="1" x14ac:dyDescent="0.2"/>
    <row r="2144" hidden="1" x14ac:dyDescent="0.2"/>
    <row r="2145" hidden="1" x14ac:dyDescent="0.2"/>
    <row r="2146" hidden="1" x14ac:dyDescent="0.2"/>
    <row r="2147" hidden="1" x14ac:dyDescent="0.2"/>
    <row r="2148" hidden="1" x14ac:dyDescent="0.2"/>
    <row r="2149" hidden="1" x14ac:dyDescent="0.2"/>
    <row r="2150" hidden="1" x14ac:dyDescent="0.2"/>
    <row r="2151" hidden="1" x14ac:dyDescent="0.2"/>
    <row r="2152" hidden="1" x14ac:dyDescent="0.2"/>
    <row r="2153" hidden="1" x14ac:dyDescent="0.2"/>
    <row r="2154" hidden="1" x14ac:dyDescent="0.2"/>
    <row r="2155" hidden="1" x14ac:dyDescent="0.2"/>
    <row r="2156" hidden="1" x14ac:dyDescent="0.2"/>
    <row r="2157" hidden="1" x14ac:dyDescent="0.2"/>
    <row r="2158" hidden="1" x14ac:dyDescent="0.2"/>
    <row r="2159" hidden="1" x14ac:dyDescent="0.2"/>
    <row r="2160" hidden="1" x14ac:dyDescent="0.2"/>
    <row r="2161" hidden="1" x14ac:dyDescent="0.2"/>
    <row r="2162" hidden="1" x14ac:dyDescent="0.2"/>
    <row r="2163" hidden="1" x14ac:dyDescent="0.2"/>
    <row r="2164" hidden="1" x14ac:dyDescent="0.2"/>
    <row r="2165" hidden="1" x14ac:dyDescent="0.2"/>
    <row r="2166" hidden="1" x14ac:dyDescent="0.2"/>
    <row r="2167" hidden="1" x14ac:dyDescent="0.2"/>
    <row r="2168" hidden="1" x14ac:dyDescent="0.2"/>
    <row r="2169" hidden="1" x14ac:dyDescent="0.2"/>
    <row r="2170" hidden="1" x14ac:dyDescent="0.2"/>
    <row r="2171" hidden="1" x14ac:dyDescent="0.2"/>
    <row r="2172" hidden="1" x14ac:dyDescent="0.2"/>
    <row r="2173" hidden="1" x14ac:dyDescent="0.2"/>
    <row r="2174" hidden="1" x14ac:dyDescent="0.2"/>
    <row r="2175" hidden="1" x14ac:dyDescent="0.2"/>
    <row r="2176" hidden="1" x14ac:dyDescent="0.2"/>
    <row r="2177" hidden="1" x14ac:dyDescent="0.2"/>
    <row r="2178" hidden="1" x14ac:dyDescent="0.2"/>
    <row r="2179" hidden="1" x14ac:dyDescent="0.2"/>
    <row r="2180" hidden="1" x14ac:dyDescent="0.2"/>
    <row r="2181" hidden="1" x14ac:dyDescent="0.2"/>
    <row r="2182" hidden="1" x14ac:dyDescent="0.2"/>
    <row r="2183" hidden="1" x14ac:dyDescent="0.2"/>
    <row r="2184" hidden="1" x14ac:dyDescent="0.2"/>
    <row r="2185" hidden="1" x14ac:dyDescent="0.2"/>
    <row r="2186" hidden="1" x14ac:dyDescent="0.2"/>
    <row r="2187" hidden="1" x14ac:dyDescent="0.2"/>
    <row r="2188" hidden="1" x14ac:dyDescent="0.2"/>
    <row r="2189" hidden="1" x14ac:dyDescent="0.2"/>
    <row r="2190" hidden="1" x14ac:dyDescent="0.2"/>
    <row r="2191" hidden="1" x14ac:dyDescent="0.2"/>
    <row r="2192" hidden="1" x14ac:dyDescent="0.2"/>
    <row r="2193" hidden="1" x14ac:dyDescent="0.2"/>
    <row r="2194" hidden="1" x14ac:dyDescent="0.2"/>
    <row r="2195" hidden="1" x14ac:dyDescent="0.2"/>
    <row r="2196" hidden="1" x14ac:dyDescent="0.2"/>
    <row r="2197" hidden="1" x14ac:dyDescent="0.2"/>
    <row r="2198" hidden="1" x14ac:dyDescent="0.2"/>
    <row r="2199" hidden="1" x14ac:dyDescent="0.2"/>
    <row r="2200" hidden="1" x14ac:dyDescent="0.2"/>
    <row r="2201" hidden="1" x14ac:dyDescent="0.2"/>
    <row r="2202" hidden="1" x14ac:dyDescent="0.2"/>
    <row r="2203" hidden="1" x14ac:dyDescent="0.2"/>
    <row r="2204" hidden="1" x14ac:dyDescent="0.2"/>
    <row r="2205" hidden="1" x14ac:dyDescent="0.2"/>
    <row r="2206" hidden="1" x14ac:dyDescent="0.2"/>
    <row r="2207" hidden="1" x14ac:dyDescent="0.2"/>
    <row r="2208" hidden="1" x14ac:dyDescent="0.2"/>
    <row r="2209" hidden="1" x14ac:dyDescent="0.2"/>
    <row r="2210" hidden="1" x14ac:dyDescent="0.2"/>
    <row r="2211" hidden="1" x14ac:dyDescent="0.2"/>
    <row r="2212" hidden="1" x14ac:dyDescent="0.2"/>
    <row r="2213" hidden="1" x14ac:dyDescent="0.2"/>
    <row r="2214" hidden="1" x14ac:dyDescent="0.2"/>
    <row r="2215" hidden="1" x14ac:dyDescent="0.2"/>
    <row r="2216" hidden="1" x14ac:dyDescent="0.2"/>
    <row r="2217" hidden="1" x14ac:dyDescent="0.2"/>
    <row r="2218" hidden="1" x14ac:dyDescent="0.2"/>
    <row r="2219" hidden="1" x14ac:dyDescent="0.2"/>
    <row r="2220" hidden="1" x14ac:dyDescent="0.2"/>
    <row r="2221" hidden="1" x14ac:dyDescent="0.2"/>
    <row r="2222" hidden="1" x14ac:dyDescent="0.2"/>
    <row r="2223" hidden="1" x14ac:dyDescent="0.2"/>
    <row r="2224" hidden="1" x14ac:dyDescent="0.2"/>
    <row r="2225" hidden="1" x14ac:dyDescent="0.2"/>
    <row r="2226" hidden="1" x14ac:dyDescent="0.2"/>
    <row r="2227" hidden="1" x14ac:dyDescent="0.2"/>
    <row r="2228" hidden="1" x14ac:dyDescent="0.2"/>
    <row r="2229" hidden="1" x14ac:dyDescent="0.2"/>
    <row r="2230" hidden="1" x14ac:dyDescent="0.2"/>
    <row r="2231" hidden="1" x14ac:dyDescent="0.2"/>
    <row r="2232" hidden="1" x14ac:dyDescent="0.2"/>
    <row r="2233" hidden="1" x14ac:dyDescent="0.2"/>
    <row r="2234" hidden="1" x14ac:dyDescent="0.2"/>
    <row r="2235" hidden="1" x14ac:dyDescent="0.2"/>
    <row r="2236" hidden="1" x14ac:dyDescent="0.2"/>
    <row r="2237" hidden="1" x14ac:dyDescent="0.2"/>
    <row r="2238" hidden="1" x14ac:dyDescent="0.2"/>
    <row r="2239" hidden="1" x14ac:dyDescent="0.2"/>
    <row r="2240" hidden="1" x14ac:dyDescent="0.2"/>
    <row r="2241" hidden="1" x14ac:dyDescent="0.2"/>
    <row r="2242" hidden="1" x14ac:dyDescent="0.2"/>
    <row r="2243" hidden="1" x14ac:dyDescent="0.2"/>
    <row r="2244" hidden="1" x14ac:dyDescent="0.2"/>
    <row r="2245" hidden="1" x14ac:dyDescent="0.2"/>
    <row r="2246" hidden="1" x14ac:dyDescent="0.2"/>
    <row r="2247" hidden="1" x14ac:dyDescent="0.2"/>
    <row r="2248" hidden="1" x14ac:dyDescent="0.2"/>
    <row r="2249" hidden="1" x14ac:dyDescent="0.2"/>
    <row r="2250" hidden="1" x14ac:dyDescent="0.2"/>
    <row r="2251" hidden="1" x14ac:dyDescent="0.2"/>
    <row r="2252" hidden="1" x14ac:dyDescent="0.2"/>
    <row r="2253" hidden="1" x14ac:dyDescent="0.2"/>
    <row r="2254" hidden="1" x14ac:dyDescent="0.2"/>
    <row r="2255" hidden="1" x14ac:dyDescent="0.2"/>
    <row r="2256" hidden="1" x14ac:dyDescent="0.2"/>
    <row r="2257" hidden="1" x14ac:dyDescent="0.2"/>
    <row r="2258" hidden="1" x14ac:dyDescent="0.2"/>
    <row r="2259" hidden="1" x14ac:dyDescent="0.2"/>
    <row r="2260" hidden="1" x14ac:dyDescent="0.2"/>
    <row r="2261" hidden="1" x14ac:dyDescent="0.2"/>
    <row r="2262" hidden="1" x14ac:dyDescent="0.2"/>
    <row r="2263" hidden="1" x14ac:dyDescent="0.2"/>
    <row r="2264" hidden="1" x14ac:dyDescent="0.2"/>
    <row r="2265" hidden="1" x14ac:dyDescent="0.2"/>
    <row r="2266" hidden="1" x14ac:dyDescent="0.2"/>
    <row r="2267" hidden="1" x14ac:dyDescent="0.2"/>
    <row r="2268" hidden="1" x14ac:dyDescent="0.2"/>
    <row r="2269" hidden="1" x14ac:dyDescent="0.2"/>
    <row r="2270" hidden="1" x14ac:dyDescent="0.2"/>
    <row r="2271" hidden="1" x14ac:dyDescent="0.2"/>
    <row r="2272" hidden="1" x14ac:dyDescent="0.2"/>
    <row r="2273" hidden="1" x14ac:dyDescent="0.2"/>
    <row r="2274" hidden="1" x14ac:dyDescent="0.2"/>
    <row r="2275" hidden="1" x14ac:dyDescent="0.2"/>
    <row r="2276" hidden="1" x14ac:dyDescent="0.2"/>
    <row r="2277" hidden="1" x14ac:dyDescent="0.2"/>
    <row r="2278" hidden="1" x14ac:dyDescent="0.2"/>
    <row r="2279" hidden="1" x14ac:dyDescent="0.2"/>
    <row r="2280" hidden="1" x14ac:dyDescent="0.2"/>
    <row r="2281" hidden="1" x14ac:dyDescent="0.2"/>
    <row r="2282" hidden="1" x14ac:dyDescent="0.2"/>
    <row r="2283" hidden="1" x14ac:dyDescent="0.2"/>
    <row r="2284" hidden="1" x14ac:dyDescent="0.2"/>
    <row r="2285" hidden="1" x14ac:dyDescent="0.2"/>
    <row r="2286" hidden="1" x14ac:dyDescent="0.2"/>
    <row r="2287" hidden="1" x14ac:dyDescent="0.2"/>
    <row r="2288" hidden="1" x14ac:dyDescent="0.2"/>
    <row r="2289" hidden="1" x14ac:dyDescent="0.2"/>
    <row r="2290" hidden="1" x14ac:dyDescent="0.2"/>
    <row r="2291" hidden="1" x14ac:dyDescent="0.2"/>
    <row r="2292" hidden="1" x14ac:dyDescent="0.2"/>
    <row r="2293" hidden="1" x14ac:dyDescent="0.2"/>
    <row r="2294" hidden="1" x14ac:dyDescent="0.2"/>
    <row r="2295" hidden="1" x14ac:dyDescent="0.2"/>
    <row r="2296" hidden="1" x14ac:dyDescent="0.2"/>
    <row r="2297" hidden="1" x14ac:dyDescent="0.2"/>
    <row r="2298" hidden="1" x14ac:dyDescent="0.2"/>
    <row r="2299" hidden="1" x14ac:dyDescent="0.2"/>
    <row r="2300" hidden="1" x14ac:dyDescent="0.2"/>
    <row r="2301" hidden="1" x14ac:dyDescent="0.2"/>
    <row r="2302" hidden="1" x14ac:dyDescent="0.2"/>
    <row r="2303" hidden="1" x14ac:dyDescent="0.2"/>
    <row r="2304" hidden="1" x14ac:dyDescent="0.2"/>
    <row r="2305" hidden="1" x14ac:dyDescent="0.2"/>
    <row r="2306" hidden="1" x14ac:dyDescent="0.2"/>
    <row r="2307" hidden="1" x14ac:dyDescent="0.2"/>
    <row r="2308" hidden="1" x14ac:dyDescent="0.2"/>
    <row r="2309" hidden="1" x14ac:dyDescent="0.2"/>
    <row r="2310" hidden="1" x14ac:dyDescent="0.2"/>
    <row r="2311" hidden="1" x14ac:dyDescent="0.2"/>
    <row r="2312" hidden="1" x14ac:dyDescent="0.2"/>
    <row r="2313" hidden="1" x14ac:dyDescent="0.2"/>
    <row r="2314" hidden="1" x14ac:dyDescent="0.2"/>
    <row r="2315" hidden="1" x14ac:dyDescent="0.2"/>
    <row r="2316" hidden="1" x14ac:dyDescent="0.2"/>
    <row r="2317" hidden="1" x14ac:dyDescent="0.2"/>
    <row r="2318" hidden="1" x14ac:dyDescent="0.2"/>
    <row r="2319" hidden="1" x14ac:dyDescent="0.2"/>
    <row r="2320" hidden="1" x14ac:dyDescent="0.2"/>
    <row r="2321" hidden="1" x14ac:dyDescent="0.2"/>
    <row r="2322" hidden="1" x14ac:dyDescent="0.2"/>
    <row r="2323" hidden="1" x14ac:dyDescent="0.2"/>
    <row r="2324" hidden="1" x14ac:dyDescent="0.2"/>
    <row r="2325" hidden="1" x14ac:dyDescent="0.2"/>
    <row r="2326" hidden="1" x14ac:dyDescent="0.2"/>
    <row r="2327" hidden="1" x14ac:dyDescent="0.2"/>
    <row r="2328" hidden="1" x14ac:dyDescent="0.2"/>
    <row r="2329" hidden="1" x14ac:dyDescent="0.2"/>
    <row r="2330" hidden="1" x14ac:dyDescent="0.2"/>
    <row r="2331" hidden="1" x14ac:dyDescent="0.2"/>
    <row r="2332" hidden="1" x14ac:dyDescent="0.2"/>
    <row r="2333" hidden="1" x14ac:dyDescent="0.2"/>
    <row r="2334" hidden="1" x14ac:dyDescent="0.2"/>
    <row r="2335" hidden="1" x14ac:dyDescent="0.2"/>
    <row r="2336" hidden="1" x14ac:dyDescent="0.2"/>
    <row r="2337" hidden="1" x14ac:dyDescent="0.2"/>
    <row r="2338" hidden="1" x14ac:dyDescent="0.2"/>
    <row r="2339" hidden="1" x14ac:dyDescent="0.2"/>
    <row r="2340" hidden="1" x14ac:dyDescent="0.2"/>
    <row r="2341" hidden="1" x14ac:dyDescent="0.2"/>
    <row r="2342" hidden="1" x14ac:dyDescent="0.2"/>
    <row r="2343" hidden="1" x14ac:dyDescent="0.2"/>
    <row r="2344" hidden="1" x14ac:dyDescent="0.2"/>
    <row r="2345" hidden="1" x14ac:dyDescent="0.2"/>
    <row r="2346" hidden="1" x14ac:dyDescent="0.2"/>
    <row r="2347" hidden="1" x14ac:dyDescent="0.2"/>
    <row r="2348" hidden="1" x14ac:dyDescent="0.2"/>
    <row r="2349" hidden="1" x14ac:dyDescent="0.2"/>
    <row r="2350" hidden="1" x14ac:dyDescent="0.2"/>
    <row r="2351" hidden="1" x14ac:dyDescent="0.2"/>
    <row r="2352" hidden="1" x14ac:dyDescent="0.2"/>
    <row r="2353" hidden="1" x14ac:dyDescent="0.2"/>
    <row r="2354" hidden="1" x14ac:dyDescent="0.2"/>
    <row r="2355" hidden="1" x14ac:dyDescent="0.2"/>
    <row r="2356" hidden="1" x14ac:dyDescent="0.2"/>
    <row r="2357" hidden="1" x14ac:dyDescent="0.2"/>
    <row r="2358" hidden="1" x14ac:dyDescent="0.2"/>
    <row r="2359" hidden="1" x14ac:dyDescent="0.2"/>
    <row r="2360" hidden="1" x14ac:dyDescent="0.2"/>
    <row r="2361" hidden="1" x14ac:dyDescent="0.2"/>
    <row r="2362" hidden="1" x14ac:dyDescent="0.2"/>
    <row r="2363" hidden="1" x14ac:dyDescent="0.2"/>
    <row r="2364" hidden="1" x14ac:dyDescent="0.2"/>
    <row r="2365" hidden="1" x14ac:dyDescent="0.2"/>
    <row r="2366" hidden="1" x14ac:dyDescent="0.2"/>
    <row r="2367" hidden="1" x14ac:dyDescent="0.2"/>
    <row r="2368" hidden="1" x14ac:dyDescent="0.2"/>
    <row r="2369" hidden="1" x14ac:dyDescent="0.2"/>
    <row r="2370" hidden="1" x14ac:dyDescent="0.2"/>
    <row r="2371" hidden="1" x14ac:dyDescent="0.2"/>
    <row r="2372" hidden="1" x14ac:dyDescent="0.2"/>
    <row r="2373" hidden="1" x14ac:dyDescent="0.2"/>
    <row r="2374" hidden="1" x14ac:dyDescent="0.2"/>
    <row r="2375" hidden="1" x14ac:dyDescent="0.2"/>
    <row r="2376" hidden="1" x14ac:dyDescent="0.2"/>
    <row r="2377" hidden="1" x14ac:dyDescent="0.2"/>
    <row r="2378" hidden="1" x14ac:dyDescent="0.2"/>
    <row r="2379" hidden="1" x14ac:dyDescent="0.2"/>
    <row r="2380" hidden="1" x14ac:dyDescent="0.2"/>
    <row r="2381" hidden="1" x14ac:dyDescent="0.2"/>
    <row r="2382" hidden="1" x14ac:dyDescent="0.2"/>
    <row r="2383" hidden="1" x14ac:dyDescent="0.2"/>
    <row r="2384" hidden="1" x14ac:dyDescent="0.2"/>
    <row r="2385" hidden="1" x14ac:dyDescent="0.2"/>
    <row r="2386" hidden="1" x14ac:dyDescent="0.2"/>
    <row r="2387" hidden="1" x14ac:dyDescent="0.2"/>
    <row r="2388" hidden="1" x14ac:dyDescent="0.2"/>
    <row r="2389" hidden="1" x14ac:dyDescent="0.2"/>
    <row r="2390" hidden="1" x14ac:dyDescent="0.2"/>
    <row r="2391" hidden="1" x14ac:dyDescent="0.2"/>
    <row r="2392" hidden="1" x14ac:dyDescent="0.2"/>
    <row r="2393" hidden="1" x14ac:dyDescent="0.2"/>
    <row r="2394" hidden="1" x14ac:dyDescent="0.2"/>
    <row r="2395" hidden="1" x14ac:dyDescent="0.2"/>
    <row r="2396" hidden="1" x14ac:dyDescent="0.2"/>
    <row r="2397" hidden="1" x14ac:dyDescent="0.2"/>
    <row r="2398" hidden="1" x14ac:dyDescent="0.2"/>
    <row r="2399" hidden="1" x14ac:dyDescent="0.2"/>
    <row r="2400" hidden="1" x14ac:dyDescent="0.2"/>
    <row r="2401" hidden="1" x14ac:dyDescent="0.2"/>
    <row r="2402" hidden="1" x14ac:dyDescent="0.2"/>
    <row r="2403" hidden="1" x14ac:dyDescent="0.2"/>
    <row r="2404" hidden="1" x14ac:dyDescent="0.2"/>
    <row r="2405" hidden="1" x14ac:dyDescent="0.2"/>
    <row r="2406" hidden="1" x14ac:dyDescent="0.2"/>
    <row r="2407" hidden="1" x14ac:dyDescent="0.2"/>
    <row r="2408" hidden="1" x14ac:dyDescent="0.2"/>
    <row r="2409" hidden="1" x14ac:dyDescent="0.2"/>
    <row r="2410" hidden="1" x14ac:dyDescent="0.2"/>
    <row r="2411" hidden="1" x14ac:dyDescent="0.2"/>
    <row r="2412" hidden="1" x14ac:dyDescent="0.2"/>
    <row r="2413" hidden="1" x14ac:dyDescent="0.2"/>
    <row r="2414" hidden="1" x14ac:dyDescent="0.2"/>
    <row r="2415" hidden="1" x14ac:dyDescent="0.2"/>
    <row r="2416" hidden="1" x14ac:dyDescent="0.2"/>
    <row r="2417" hidden="1" x14ac:dyDescent="0.2"/>
    <row r="2418" hidden="1" x14ac:dyDescent="0.2"/>
    <row r="2419" hidden="1" x14ac:dyDescent="0.2"/>
    <row r="2420" hidden="1" x14ac:dyDescent="0.2"/>
    <row r="2421" hidden="1" x14ac:dyDescent="0.2"/>
    <row r="2422" hidden="1" x14ac:dyDescent="0.2"/>
    <row r="2423" hidden="1" x14ac:dyDescent="0.2"/>
    <row r="2424" hidden="1" x14ac:dyDescent="0.2"/>
    <row r="2425" hidden="1" x14ac:dyDescent="0.2"/>
    <row r="2426" hidden="1" x14ac:dyDescent="0.2"/>
    <row r="2427" hidden="1" x14ac:dyDescent="0.2"/>
    <row r="2428" hidden="1" x14ac:dyDescent="0.2"/>
    <row r="2429" hidden="1" x14ac:dyDescent="0.2"/>
    <row r="2430" hidden="1" x14ac:dyDescent="0.2"/>
    <row r="2431" hidden="1" x14ac:dyDescent="0.2"/>
    <row r="2432" hidden="1" x14ac:dyDescent="0.2"/>
    <row r="2433" hidden="1" x14ac:dyDescent="0.2"/>
    <row r="2434" hidden="1" x14ac:dyDescent="0.2"/>
    <row r="2435" hidden="1" x14ac:dyDescent="0.2"/>
    <row r="2436" hidden="1" x14ac:dyDescent="0.2"/>
    <row r="2437" hidden="1" x14ac:dyDescent="0.2"/>
    <row r="2438" hidden="1" x14ac:dyDescent="0.2"/>
    <row r="2439" hidden="1" x14ac:dyDescent="0.2"/>
    <row r="2440" hidden="1" x14ac:dyDescent="0.2"/>
    <row r="2441" hidden="1" x14ac:dyDescent="0.2"/>
    <row r="2442" hidden="1" x14ac:dyDescent="0.2"/>
    <row r="2443" hidden="1" x14ac:dyDescent="0.2"/>
    <row r="2444" hidden="1" x14ac:dyDescent="0.2"/>
    <row r="2445" hidden="1" x14ac:dyDescent="0.2"/>
    <row r="2446" hidden="1" x14ac:dyDescent="0.2"/>
    <row r="2447" hidden="1" x14ac:dyDescent="0.2"/>
    <row r="2448" hidden="1" x14ac:dyDescent="0.2"/>
    <row r="2449" hidden="1" x14ac:dyDescent="0.2"/>
    <row r="2450" hidden="1" x14ac:dyDescent="0.2"/>
    <row r="2451" hidden="1" x14ac:dyDescent="0.2"/>
    <row r="2452" hidden="1" x14ac:dyDescent="0.2"/>
    <row r="2453" hidden="1" x14ac:dyDescent="0.2"/>
    <row r="2454" hidden="1" x14ac:dyDescent="0.2"/>
    <row r="2455" hidden="1" x14ac:dyDescent="0.2"/>
    <row r="2456" hidden="1" x14ac:dyDescent="0.2"/>
    <row r="2457" hidden="1" x14ac:dyDescent="0.2"/>
    <row r="2458" hidden="1" x14ac:dyDescent="0.2"/>
    <row r="2459" hidden="1" x14ac:dyDescent="0.2"/>
    <row r="2460" hidden="1" x14ac:dyDescent="0.2"/>
    <row r="2461" hidden="1" x14ac:dyDescent="0.2"/>
    <row r="2462" hidden="1" x14ac:dyDescent="0.2"/>
    <row r="2463" hidden="1" x14ac:dyDescent="0.2"/>
    <row r="2464" hidden="1" x14ac:dyDescent="0.2"/>
    <row r="2465" hidden="1" x14ac:dyDescent="0.2"/>
    <row r="2466" hidden="1" x14ac:dyDescent="0.2"/>
    <row r="2467" hidden="1" x14ac:dyDescent="0.2"/>
    <row r="2468" hidden="1" x14ac:dyDescent="0.2"/>
    <row r="2469" hidden="1" x14ac:dyDescent="0.2"/>
    <row r="2470" hidden="1" x14ac:dyDescent="0.2"/>
    <row r="2471" hidden="1" x14ac:dyDescent="0.2"/>
    <row r="2472" hidden="1" x14ac:dyDescent="0.2"/>
    <row r="2473" hidden="1" x14ac:dyDescent="0.2"/>
    <row r="2474" hidden="1" x14ac:dyDescent="0.2"/>
    <row r="2475" hidden="1" x14ac:dyDescent="0.2"/>
    <row r="2476" hidden="1" x14ac:dyDescent="0.2"/>
    <row r="2477" hidden="1" x14ac:dyDescent="0.2"/>
    <row r="2478" hidden="1" x14ac:dyDescent="0.2"/>
    <row r="2479" hidden="1" x14ac:dyDescent="0.2"/>
    <row r="2480" hidden="1" x14ac:dyDescent="0.2"/>
    <row r="2481" hidden="1" x14ac:dyDescent="0.2"/>
    <row r="2482" hidden="1" x14ac:dyDescent="0.2"/>
    <row r="2483" hidden="1" x14ac:dyDescent="0.2"/>
    <row r="2484" hidden="1" x14ac:dyDescent="0.2"/>
    <row r="2485" hidden="1" x14ac:dyDescent="0.2"/>
    <row r="2486" hidden="1" x14ac:dyDescent="0.2"/>
    <row r="2487" hidden="1" x14ac:dyDescent="0.2"/>
    <row r="2488" hidden="1" x14ac:dyDescent="0.2"/>
    <row r="2489" hidden="1" x14ac:dyDescent="0.2"/>
    <row r="2490" hidden="1" x14ac:dyDescent="0.2"/>
    <row r="2491" hidden="1" x14ac:dyDescent="0.2"/>
    <row r="2492" hidden="1" x14ac:dyDescent="0.2"/>
    <row r="2493" hidden="1" x14ac:dyDescent="0.2"/>
    <row r="2494" hidden="1" x14ac:dyDescent="0.2"/>
    <row r="2495" hidden="1" x14ac:dyDescent="0.2"/>
    <row r="2496" hidden="1" x14ac:dyDescent="0.2"/>
    <row r="2497" hidden="1" x14ac:dyDescent="0.2"/>
    <row r="2498" hidden="1" x14ac:dyDescent="0.2"/>
    <row r="2499" hidden="1" x14ac:dyDescent="0.2"/>
    <row r="2500" hidden="1" x14ac:dyDescent="0.2"/>
    <row r="2501" hidden="1" x14ac:dyDescent="0.2"/>
    <row r="2502" hidden="1" x14ac:dyDescent="0.2"/>
    <row r="2503" hidden="1" x14ac:dyDescent="0.2"/>
    <row r="2504" hidden="1" x14ac:dyDescent="0.2"/>
    <row r="2505" hidden="1" x14ac:dyDescent="0.2"/>
    <row r="2506" hidden="1" x14ac:dyDescent="0.2"/>
    <row r="2507" hidden="1" x14ac:dyDescent="0.2"/>
    <row r="2508" hidden="1" x14ac:dyDescent="0.2"/>
    <row r="2509" hidden="1" x14ac:dyDescent="0.2"/>
    <row r="2510" hidden="1" x14ac:dyDescent="0.2"/>
    <row r="2511" hidden="1" x14ac:dyDescent="0.2"/>
    <row r="2512" hidden="1" x14ac:dyDescent="0.2"/>
    <row r="2513" hidden="1" x14ac:dyDescent="0.2"/>
    <row r="2514" hidden="1" x14ac:dyDescent="0.2"/>
    <row r="2515" hidden="1" x14ac:dyDescent="0.2"/>
    <row r="2516" hidden="1" x14ac:dyDescent="0.2"/>
    <row r="2517" hidden="1" x14ac:dyDescent="0.2"/>
    <row r="2518" hidden="1" x14ac:dyDescent="0.2"/>
    <row r="2519" hidden="1" x14ac:dyDescent="0.2"/>
    <row r="2520" hidden="1" x14ac:dyDescent="0.2"/>
    <row r="2521" hidden="1" x14ac:dyDescent="0.2"/>
    <row r="2522" hidden="1" x14ac:dyDescent="0.2"/>
    <row r="2523" hidden="1" x14ac:dyDescent="0.2"/>
    <row r="2524" hidden="1" x14ac:dyDescent="0.2"/>
    <row r="2525" hidden="1" x14ac:dyDescent="0.2"/>
    <row r="2526" hidden="1" x14ac:dyDescent="0.2"/>
    <row r="2527" hidden="1" x14ac:dyDescent="0.2"/>
    <row r="2528" hidden="1" x14ac:dyDescent="0.2"/>
    <row r="2529" hidden="1" x14ac:dyDescent="0.2"/>
    <row r="2530" hidden="1" x14ac:dyDescent="0.2"/>
    <row r="2531" hidden="1" x14ac:dyDescent="0.2"/>
    <row r="2532" hidden="1" x14ac:dyDescent="0.2"/>
    <row r="2533" hidden="1" x14ac:dyDescent="0.2"/>
    <row r="2534" hidden="1" x14ac:dyDescent="0.2"/>
    <row r="2535" hidden="1" x14ac:dyDescent="0.2"/>
    <row r="2536" hidden="1" x14ac:dyDescent="0.2"/>
    <row r="2537" hidden="1" x14ac:dyDescent="0.2"/>
    <row r="2538" hidden="1" x14ac:dyDescent="0.2"/>
    <row r="2539" hidden="1" x14ac:dyDescent="0.2"/>
    <row r="2540" hidden="1" x14ac:dyDescent="0.2"/>
    <row r="2541" hidden="1" x14ac:dyDescent="0.2"/>
    <row r="2542" hidden="1" x14ac:dyDescent="0.2"/>
    <row r="2543" hidden="1" x14ac:dyDescent="0.2"/>
    <row r="2544" hidden="1" x14ac:dyDescent="0.2"/>
    <row r="2545" hidden="1" x14ac:dyDescent="0.2"/>
    <row r="2546" hidden="1" x14ac:dyDescent="0.2"/>
    <row r="2547" hidden="1" x14ac:dyDescent="0.2"/>
    <row r="2548" hidden="1" x14ac:dyDescent="0.2"/>
    <row r="2549" hidden="1" x14ac:dyDescent="0.2"/>
    <row r="2550" hidden="1" x14ac:dyDescent="0.2"/>
    <row r="2551" hidden="1" x14ac:dyDescent="0.2"/>
    <row r="2552" hidden="1" x14ac:dyDescent="0.2"/>
    <row r="2553" hidden="1" x14ac:dyDescent="0.2"/>
    <row r="2554" hidden="1" x14ac:dyDescent="0.2"/>
    <row r="2555" hidden="1" x14ac:dyDescent="0.2"/>
    <row r="2556" hidden="1" x14ac:dyDescent="0.2"/>
    <row r="2557" hidden="1" x14ac:dyDescent="0.2"/>
    <row r="2558" hidden="1" x14ac:dyDescent="0.2"/>
    <row r="2559" hidden="1" x14ac:dyDescent="0.2"/>
    <row r="2560" hidden="1" x14ac:dyDescent="0.2"/>
    <row r="2561" hidden="1" x14ac:dyDescent="0.2"/>
    <row r="2562" hidden="1" x14ac:dyDescent="0.2"/>
    <row r="2563" hidden="1" x14ac:dyDescent="0.2"/>
    <row r="2564" hidden="1" x14ac:dyDescent="0.2"/>
    <row r="2565" hidden="1" x14ac:dyDescent="0.2"/>
    <row r="2566" hidden="1" x14ac:dyDescent="0.2"/>
    <row r="2567" hidden="1" x14ac:dyDescent="0.2"/>
    <row r="2568" hidden="1" x14ac:dyDescent="0.2"/>
    <row r="2569" hidden="1" x14ac:dyDescent="0.2"/>
    <row r="2570" hidden="1" x14ac:dyDescent="0.2"/>
    <row r="2571" hidden="1" x14ac:dyDescent="0.2"/>
    <row r="2572" hidden="1" x14ac:dyDescent="0.2"/>
    <row r="2573" hidden="1" x14ac:dyDescent="0.2"/>
    <row r="2574" hidden="1" x14ac:dyDescent="0.2"/>
    <row r="2575" hidden="1" x14ac:dyDescent="0.2"/>
    <row r="2576" hidden="1" x14ac:dyDescent="0.2"/>
    <row r="2577" hidden="1" x14ac:dyDescent="0.2"/>
    <row r="2578" hidden="1" x14ac:dyDescent="0.2"/>
    <row r="2579" hidden="1" x14ac:dyDescent="0.2"/>
    <row r="2580" hidden="1" x14ac:dyDescent="0.2"/>
    <row r="2581" hidden="1" x14ac:dyDescent="0.2"/>
    <row r="2582" hidden="1" x14ac:dyDescent="0.2"/>
    <row r="2583" hidden="1" x14ac:dyDescent="0.2"/>
    <row r="2584" hidden="1" x14ac:dyDescent="0.2"/>
    <row r="2585" hidden="1" x14ac:dyDescent="0.2"/>
    <row r="2586" hidden="1" x14ac:dyDescent="0.2"/>
    <row r="2587" hidden="1" x14ac:dyDescent="0.2"/>
    <row r="2588" hidden="1" x14ac:dyDescent="0.2"/>
    <row r="2589" hidden="1" x14ac:dyDescent="0.2"/>
    <row r="2590" hidden="1" x14ac:dyDescent="0.2"/>
    <row r="2591" hidden="1" x14ac:dyDescent="0.2"/>
    <row r="2592" hidden="1" x14ac:dyDescent="0.2"/>
    <row r="2593" hidden="1" x14ac:dyDescent="0.2"/>
    <row r="2594" hidden="1" x14ac:dyDescent="0.2"/>
    <row r="2595" hidden="1" x14ac:dyDescent="0.2"/>
    <row r="2596" hidden="1" x14ac:dyDescent="0.2"/>
    <row r="2597" hidden="1" x14ac:dyDescent="0.2"/>
    <row r="2598" hidden="1" x14ac:dyDescent="0.2"/>
    <row r="2599" hidden="1" x14ac:dyDescent="0.2"/>
    <row r="2600" hidden="1" x14ac:dyDescent="0.2"/>
    <row r="2601" hidden="1" x14ac:dyDescent="0.2"/>
    <row r="2602" hidden="1" x14ac:dyDescent="0.2"/>
    <row r="2603" hidden="1" x14ac:dyDescent="0.2"/>
    <row r="2604" hidden="1" x14ac:dyDescent="0.2"/>
    <row r="2605" hidden="1" x14ac:dyDescent="0.2"/>
    <row r="2606" hidden="1" x14ac:dyDescent="0.2"/>
    <row r="2607" hidden="1" x14ac:dyDescent="0.2"/>
    <row r="2608" hidden="1" x14ac:dyDescent="0.2"/>
    <row r="2609" hidden="1" x14ac:dyDescent="0.2"/>
    <row r="2610" hidden="1" x14ac:dyDescent="0.2"/>
    <row r="2611" hidden="1" x14ac:dyDescent="0.2"/>
    <row r="2612" hidden="1" x14ac:dyDescent="0.2"/>
    <row r="2613" hidden="1" x14ac:dyDescent="0.2"/>
    <row r="2614" hidden="1" x14ac:dyDescent="0.2"/>
    <row r="2615" hidden="1" x14ac:dyDescent="0.2"/>
    <row r="2616" hidden="1" x14ac:dyDescent="0.2"/>
    <row r="2617" hidden="1" x14ac:dyDescent="0.2"/>
    <row r="2618" hidden="1" x14ac:dyDescent="0.2"/>
    <row r="2619" hidden="1" x14ac:dyDescent="0.2"/>
    <row r="2620" hidden="1" x14ac:dyDescent="0.2"/>
    <row r="2621" hidden="1" x14ac:dyDescent="0.2"/>
    <row r="2622" hidden="1" x14ac:dyDescent="0.2"/>
    <row r="2623" hidden="1" x14ac:dyDescent="0.2"/>
    <row r="2624" hidden="1" x14ac:dyDescent="0.2"/>
    <row r="2625" hidden="1" x14ac:dyDescent="0.2"/>
    <row r="2626" hidden="1" x14ac:dyDescent="0.2"/>
    <row r="2627" hidden="1" x14ac:dyDescent="0.2"/>
    <row r="2628" hidden="1" x14ac:dyDescent="0.2"/>
    <row r="2629" hidden="1" x14ac:dyDescent="0.2"/>
    <row r="2630" hidden="1" x14ac:dyDescent="0.2"/>
    <row r="2631" hidden="1" x14ac:dyDescent="0.2"/>
    <row r="2632" hidden="1" x14ac:dyDescent="0.2"/>
    <row r="2633" hidden="1" x14ac:dyDescent="0.2"/>
    <row r="2634" hidden="1" x14ac:dyDescent="0.2"/>
    <row r="2635" hidden="1" x14ac:dyDescent="0.2"/>
    <row r="2636" hidden="1" x14ac:dyDescent="0.2"/>
    <row r="2637" hidden="1" x14ac:dyDescent="0.2"/>
    <row r="2638" hidden="1" x14ac:dyDescent="0.2"/>
    <row r="2639" hidden="1" x14ac:dyDescent="0.2"/>
    <row r="2640" hidden="1" x14ac:dyDescent="0.2"/>
    <row r="2641" hidden="1" x14ac:dyDescent="0.2"/>
    <row r="2642" hidden="1" x14ac:dyDescent="0.2"/>
    <row r="2643" hidden="1" x14ac:dyDescent="0.2"/>
    <row r="2644" hidden="1" x14ac:dyDescent="0.2"/>
    <row r="2645" hidden="1" x14ac:dyDescent="0.2"/>
    <row r="2646" hidden="1" x14ac:dyDescent="0.2"/>
    <row r="2647" hidden="1" x14ac:dyDescent="0.2"/>
    <row r="2648" hidden="1" x14ac:dyDescent="0.2"/>
    <row r="2649" hidden="1" x14ac:dyDescent="0.2"/>
    <row r="2650" hidden="1" x14ac:dyDescent="0.2"/>
    <row r="2651" hidden="1" x14ac:dyDescent="0.2"/>
    <row r="2652" hidden="1" x14ac:dyDescent="0.2"/>
    <row r="2653" hidden="1" x14ac:dyDescent="0.2"/>
    <row r="2654" hidden="1" x14ac:dyDescent="0.2"/>
    <row r="2655" hidden="1" x14ac:dyDescent="0.2"/>
    <row r="2656" hidden="1" x14ac:dyDescent="0.2"/>
    <row r="2657" hidden="1" x14ac:dyDescent="0.2"/>
    <row r="2658" hidden="1" x14ac:dyDescent="0.2"/>
    <row r="2659" hidden="1" x14ac:dyDescent="0.2"/>
    <row r="2660" hidden="1" x14ac:dyDescent="0.2"/>
    <row r="2661" hidden="1" x14ac:dyDescent="0.2"/>
    <row r="2662" hidden="1" x14ac:dyDescent="0.2"/>
    <row r="2663" hidden="1" x14ac:dyDescent="0.2"/>
    <row r="2664" hidden="1" x14ac:dyDescent="0.2"/>
    <row r="2665" hidden="1" x14ac:dyDescent="0.2"/>
    <row r="2666" hidden="1" x14ac:dyDescent="0.2"/>
    <row r="2667" hidden="1" x14ac:dyDescent="0.2"/>
    <row r="2668" hidden="1" x14ac:dyDescent="0.2"/>
    <row r="2669" hidden="1" x14ac:dyDescent="0.2"/>
    <row r="2670" hidden="1" x14ac:dyDescent="0.2"/>
    <row r="2671" hidden="1" x14ac:dyDescent="0.2"/>
    <row r="2672" hidden="1" x14ac:dyDescent="0.2"/>
    <row r="2673" hidden="1" x14ac:dyDescent="0.2"/>
    <row r="2674" hidden="1" x14ac:dyDescent="0.2"/>
    <row r="2675" hidden="1" x14ac:dyDescent="0.2"/>
    <row r="2676" hidden="1" x14ac:dyDescent="0.2"/>
    <row r="2677" hidden="1" x14ac:dyDescent="0.2"/>
    <row r="2678" hidden="1" x14ac:dyDescent="0.2"/>
    <row r="2679" hidden="1" x14ac:dyDescent="0.2"/>
    <row r="2680" hidden="1" x14ac:dyDescent="0.2"/>
    <row r="2681" hidden="1" x14ac:dyDescent="0.2"/>
    <row r="2682" hidden="1" x14ac:dyDescent="0.2"/>
    <row r="2683" hidden="1" x14ac:dyDescent="0.2"/>
    <row r="2684" hidden="1" x14ac:dyDescent="0.2"/>
    <row r="2685" hidden="1" x14ac:dyDescent="0.2"/>
    <row r="2686" hidden="1" x14ac:dyDescent="0.2"/>
    <row r="2687" hidden="1" x14ac:dyDescent="0.2"/>
    <row r="2688" hidden="1" x14ac:dyDescent="0.2"/>
    <row r="2689" hidden="1" x14ac:dyDescent="0.2"/>
    <row r="2690" hidden="1" x14ac:dyDescent="0.2"/>
    <row r="2691" hidden="1" x14ac:dyDescent="0.2"/>
    <row r="2692" hidden="1" x14ac:dyDescent="0.2"/>
    <row r="2693" hidden="1" x14ac:dyDescent="0.2"/>
    <row r="2694" hidden="1" x14ac:dyDescent="0.2"/>
    <row r="2695" hidden="1" x14ac:dyDescent="0.2"/>
    <row r="2696" hidden="1" x14ac:dyDescent="0.2"/>
    <row r="2697" hidden="1" x14ac:dyDescent="0.2"/>
    <row r="2698" hidden="1" x14ac:dyDescent="0.2"/>
    <row r="2699" hidden="1" x14ac:dyDescent="0.2"/>
    <row r="2700" hidden="1" x14ac:dyDescent="0.2"/>
    <row r="2701" hidden="1" x14ac:dyDescent="0.2"/>
    <row r="2702" hidden="1" x14ac:dyDescent="0.2"/>
    <row r="2703" hidden="1" x14ac:dyDescent="0.2"/>
    <row r="2704" hidden="1" x14ac:dyDescent="0.2"/>
    <row r="2705" hidden="1" x14ac:dyDescent="0.2"/>
    <row r="2706" hidden="1" x14ac:dyDescent="0.2"/>
    <row r="2707" hidden="1" x14ac:dyDescent="0.2"/>
    <row r="2708" hidden="1" x14ac:dyDescent="0.2"/>
    <row r="2709" hidden="1" x14ac:dyDescent="0.2"/>
    <row r="2710" hidden="1" x14ac:dyDescent="0.2"/>
    <row r="2711" hidden="1" x14ac:dyDescent="0.2"/>
    <row r="2712" hidden="1" x14ac:dyDescent="0.2"/>
    <row r="2713" hidden="1" x14ac:dyDescent="0.2"/>
    <row r="2714" hidden="1" x14ac:dyDescent="0.2"/>
    <row r="2715" hidden="1" x14ac:dyDescent="0.2"/>
    <row r="2716" hidden="1" x14ac:dyDescent="0.2"/>
    <row r="2717" hidden="1" x14ac:dyDescent="0.2"/>
    <row r="2718" hidden="1" x14ac:dyDescent="0.2"/>
    <row r="2719" hidden="1" x14ac:dyDescent="0.2"/>
    <row r="2720" hidden="1" x14ac:dyDescent="0.2"/>
    <row r="2721" hidden="1" x14ac:dyDescent="0.2"/>
    <row r="2722" hidden="1" x14ac:dyDescent="0.2"/>
    <row r="2723" hidden="1" x14ac:dyDescent="0.2"/>
    <row r="2724" hidden="1" x14ac:dyDescent="0.2"/>
    <row r="2725" hidden="1" x14ac:dyDescent="0.2"/>
    <row r="2726" hidden="1" x14ac:dyDescent="0.2"/>
    <row r="2727" hidden="1" x14ac:dyDescent="0.2"/>
    <row r="2728" hidden="1" x14ac:dyDescent="0.2"/>
    <row r="2729" hidden="1" x14ac:dyDescent="0.2"/>
    <row r="2730" hidden="1" x14ac:dyDescent="0.2"/>
    <row r="2731" hidden="1" x14ac:dyDescent="0.2"/>
    <row r="2732" hidden="1" x14ac:dyDescent="0.2"/>
    <row r="2733" hidden="1" x14ac:dyDescent="0.2"/>
    <row r="2734" hidden="1" x14ac:dyDescent="0.2"/>
    <row r="2735" hidden="1" x14ac:dyDescent="0.2"/>
    <row r="2736" hidden="1" x14ac:dyDescent="0.2"/>
    <row r="2737" hidden="1" x14ac:dyDescent="0.2"/>
    <row r="2738" hidden="1" x14ac:dyDescent="0.2"/>
    <row r="2739" hidden="1" x14ac:dyDescent="0.2"/>
    <row r="2740" hidden="1" x14ac:dyDescent="0.2"/>
    <row r="2741" hidden="1" x14ac:dyDescent="0.2"/>
    <row r="2742" hidden="1" x14ac:dyDescent="0.2"/>
    <row r="2743" hidden="1" x14ac:dyDescent="0.2"/>
    <row r="2744" hidden="1" x14ac:dyDescent="0.2"/>
    <row r="2745" hidden="1" x14ac:dyDescent="0.2"/>
    <row r="2746" hidden="1" x14ac:dyDescent="0.2"/>
    <row r="2747" hidden="1" x14ac:dyDescent="0.2"/>
    <row r="2748" hidden="1" x14ac:dyDescent="0.2"/>
    <row r="2749" hidden="1" x14ac:dyDescent="0.2"/>
    <row r="2750" hidden="1" x14ac:dyDescent="0.2"/>
    <row r="2751" hidden="1" x14ac:dyDescent="0.2"/>
    <row r="2752" hidden="1" x14ac:dyDescent="0.2"/>
    <row r="2753" hidden="1" x14ac:dyDescent="0.2"/>
    <row r="2754" hidden="1" x14ac:dyDescent="0.2"/>
    <row r="2755" hidden="1" x14ac:dyDescent="0.2"/>
    <row r="2756" hidden="1" x14ac:dyDescent="0.2"/>
    <row r="2757" hidden="1" x14ac:dyDescent="0.2"/>
    <row r="2758" hidden="1" x14ac:dyDescent="0.2"/>
    <row r="2759" hidden="1" x14ac:dyDescent="0.2"/>
    <row r="2760" hidden="1" x14ac:dyDescent="0.2"/>
    <row r="2761" hidden="1" x14ac:dyDescent="0.2"/>
    <row r="2762" hidden="1" x14ac:dyDescent="0.2"/>
    <row r="2763" hidden="1" x14ac:dyDescent="0.2"/>
    <row r="2764" hidden="1" x14ac:dyDescent="0.2"/>
    <row r="2765" hidden="1" x14ac:dyDescent="0.2"/>
    <row r="2766" hidden="1" x14ac:dyDescent="0.2"/>
    <row r="2767" hidden="1" x14ac:dyDescent="0.2"/>
    <row r="2768" hidden="1" x14ac:dyDescent="0.2"/>
    <row r="2769" hidden="1" x14ac:dyDescent="0.2"/>
    <row r="2770" hidden="1" x14ac:dyDescent="0.2"/>
    <row r="2771" hidden="1" x14ac:dyDescent="0.2"/>
    <row r="2772" hidden="1" x14ac:dyDescent="0.2"/>
    <row r="2773" hidden="1" x14ac:dyDescent="0.2"/>
    <row r="2774" hidden="1" x14ac:dyDescent="0.2"/>
    <row r="2775" hidden="1" x14ac:dyDescent="0.2"/>
    <row r="2776" hidden="1" x14ac:dyDescent="0.2"/>
    <row r="2777" hidden="1" x14ac:dyDescent="0.2"/>
    <row r="2778" hidden="1" x14ac:dyDescent="0.2"/>
    <row r="2779" hidden="1" x14ac:dyDescent="0.2"/>
    <row r="2780" hidden="1" x14ac:dyDescent="0.2"/>
    <row r="2781" hidden="1" x14ac:dyDescent="0.2"/>
    <row r="2782" hidden="1" x14ac:dyDescent="0.2"/>
    <row r="2783" hidden="1" x14ac:dyDescent="0.2"/>
    <row r="2784" hidden="1" x14ac:dyDescent="0.2"/>
    <row r="2785" hidden="1" x14ac:dyDescent="0.2"/>
    <row r="2786" hidden="1" x14ac:dyDescent="0.2"/>
    <row r="2787" hidden="1" x14ac:dyDescent="0.2"/>
    <row r="2788" hidden="1" x14ac:dyDescent="0.2"/>
    <row r="2789" hidden="1" x14ac:dyDescent="0.2"/>
    <row r="2790" hidden="1" x14ac:dyDescent="0.2"/>
    <row r="2791" hidden="1" x14ac:dyDescent="0.2"/>
    <row r="2792" hidden="1" x14ac:dyDescent="0.2"/>
    <row r="2793" hidden="1" x14ac:dyDescent="0.2"/>
    <row r="2794" hidden="1" x14ac:dyDescent="0.2"/>
    <row r="2795" hidden="1" x14ac:dyDescent="0.2"/>
    <row r="2796" hidden="1" x14ac:dyDescent="0.2"/>
    <row r="2797" hidden="1" x14ac:dyDescent="0.2"/>
    <row r="2798" hidden="1" x14ac:dyDescent="0.2"/>
    <row r="2799" hidden="1" x14ac:dyDescent="0.2"/>
    <row r="2800" hidden="1" x14ac:dyDescent="0.2"/>
    <row r="2801" hidden="1" x14ac:dyDescent="0.2"/>
    <row r="2802" hidden="1" x14ac:dyDescent="0.2"/>
    <row r="2803" hidden="1" x14ac:dyDescent="0.2"/>
    <row r="2804" hidden="1" x14ac:dyDescent="0.2"/>
    <row r="2805" hidden="1" x14ac:dyDescent="0.2"/>
    <row r="2806" hidden="1" x14ac:dyDescent="0.2"/>
    <row r="2807" hidden="1" x14ac:dyDescent="0.2"/>
    <row r="2808" hidden="1" x14ac:dyDescent="0.2"/>
    <row r="2809" hidden="1" x14ac:dyDescent="0.2"/>
    <row r="2810" hidden="1" x14ac:dyDescent="0.2"/>
    <row r="2811" hidden="1" x14ac:dyDescent="0.2"/>
    <row r="2812" hidden="1" x14ac:dyDescent="0.2"/>
    <row r="2813" hidden="1" x14ac:dyDescent="0.2"/>
    <row r="2814" hidden="1" x14ac:dyDescent="0.2"/>
    <row r="2815" hidden="1" x14ac:dyDescent="0.2"/>
    <row r="2816" hidden="1" x14ac:dyDescent="0.2"/>
    <row r="2817" hidden="1" x14ac:dyDescent="0.2"/>
    <row r="2818" hidden="1" x14ac:dyDescent="0.2"/>
    <row r="2819" hidden="1" x14ac:dyDescent="0.2"/>
    <row r="2820" hidden="1" x14ac:dyDescent="0.2"/>
    <row r="2821" hidden="1" x14ac:dyDescent="0.2"/>
    <row r="2822" hidden="1" x14ac:dyDescent="0.2"/>
    <row r="2823" hidden="1" x14ac:dyDescent="0.2"/>
    <row r="2824" hidden="1" x14ac:dyDescent="0.2"/>
    <row r="2825" hidden="1" x14ac:dyDescent="0.2"/>
    <row r="2826" hidden="1" x14ac:dyDescent="0.2"/>
    <row r="2827" hidden="1" x14ac:dyDescent="0.2"/>
    <row r="2828" hidden="1" x14ac:dyDescent="0.2"/>
    <row r="2829" hidden="1" x14ac:dyDescent="0.2"/>
    <row r="2830" hidden="1" x14ac:dyDescent="0.2"/>
    <row r="2831" hidden="1" x14ac:dyDescent="0.2"/>
    <row r="2832" hidden="1" x14ac:dyDescent="0.2"/>
    <row r="2833" hidden="1" x14ac:dyDescent="0.2"/>
    <row r="2834" hidden="1" x14ac:dyDescent="0.2"/>
    <row r="2835" hidden="1" x14ac:dyDescent="0.2"/>
    <row r="2836" hidden="1" x14ac:dyDescent="0.2"/>
    <row r="2837" hidden="1" x14ac:dyDescent="0.2"/>
    <row r="2838" hidden="1" x14ac:dyDescent="0.2"/>
    <row r="2839" hidden="1" x14ac:dyDescent="0.2"/>
    <row r="2840" hidden="1" x14ac:dyDescent="0.2"/>
    <row r="2841" hidden="1" x14ac:dyDescent="0.2"/>
    <row r="2842" hidden="1" x14ac:dyDescent="0.2"/>
    <row r="2843" hidden="1" x14ac:dyDescent="0.2"/>
    <row r="2844" hidden="1" x14ac:dyDescent="0.2"/>
    <row r="2845" hidden="1" x14ac:dyDescent="0.2"/>
    <row r="2846" hidden="1" x14ac:dyDescent="0.2"/>
    <row r="2847" hidden="1" x14ac:dyDescent="0.2"/>
    <row r="2848" hidden="1" x14ac:dyDescent="0.2"/>
    <row r="2849" hidden="1" x14ac:dyDescent="0.2"/>
    <row r="2850" hidden="1" x14ac:dyDescent="0.2"/>
    <row r="2851" hidden="1" x14ac:dyDescent="0.2"/>
    <row r="2852" hidden="1" x14ac:dyDescent="0.2"/>
    <row r="2853" hidden="1" x14ac:dyDescent="0.2"/>
    <row r="2854" hidden="1" x14ac:dyDescent="0.2"/>
    <row r="2855" hidden="1" x14ac:dyDescent="0.2"/>
    <row r="2856" hidden="1" x14ac:dyDescent="0.2"/>
    <row r="2857" hidden="1" x14ac:dyDescent="0.2"/>
    <row r="2858" hidden="1" x14ac:dyDescent="0.2"/>
    <row r="2859" hidden="1" x14ac:dyDescent="0.2"/>
    <row r="2860" hidden="1" x14ac:dyDescent="0.2"/>
    <row r="2861" hidden="1" x14ac:dyDescent="0.2"/>
    <row r="2862" hidden="1" x14ac:dyDescent="0.2"/>
    <row r="2863" hidden="1" x14ac:dyDescent="0.2"/>
    <row r="2864" hidden="1" x14ac:dyDescent="0.2"/>
    <row r="2865" hidden="1" x14ac:dyDescent="0.2"/>
    <row r="2866" hidden="1" x14ac:dyDescent="0.2"/>
    <row r="2867" hidden="1" x14ac:dyDescent="0.2"/>
    <row r="2868" hidden="1" x14ac:dyDescent="0.2"/>
    <row r="2869" hidden="1" x14ac:dyDescent="0.2"/>
    <row r="2870" hidden="1" x14ac:dyDescent="0.2"/>
    <row r="2871" hidden="1" x14ac:dyDescent="0.2"/>
    <row r="2872" hidden="1" x14ac:dyDescent="0.2"/>
    <row r="2873" hidden="1" x14ac:dyDescent="0.2"/>
    <row r="2874" hidden="1" x14ac:dyDescent="0.2"/>
    <row r="2875" hidden="1" x14ac:dyDescent="0.2"/>
    <row r="2876" hidden="1" x14ac:dyDescent="0.2"/>
    <row r="2877" hidden="1" x14ac:dyDescent="0.2"/>
    <row r="2878" hidden="1" x14ac:dyDescent="0.2"/>
    <row r="2879" hidden="1" x14ac:dyDescent="0.2"/>
    <row r="2880" hidden="1" x14ac:dyDescent="0.2"/>
    <row r="2881" hidden="1" x14ac:dyDescent="0.2"/>
    <row r="2882" hidden="1" x14ac:dyDescent="0.2"/>
    <row r="2883" hidden="1" x14ac:dyDescent="0.2"/>
    <row r="2884" hidden="1" x14ac:dyDescent="0.2"/>
    <row r="2885" hidden="1" x14ac:dyDescent="0.2"/>
    <row r="2886" hidden="1" x14ac:dyDescent="0.2"/>
    <row r="2887" hidden="1" x14ac:dyDescent="0.2"/>
    <row r="2888" hidden="1" x14ac:dyDescent="0.2"/>
    <row r="2889" hidden="1" x14ac:dyDescent="0.2"/>
    <row r="2890" hidden="1" x14ac:dyDescent="0.2"/>
    <row r="2891" hidden="1" x14ac:dyDescent="0.2"/>
    <row r="2892" hidden="1" x14ac:dyDescent="0.2"/>
    <row r="2893" hidden="1" x14ac:dyDescent="0.2"/>
    <row r="2894" hidden="1" x14ac:dyDescent="0.2"/>
    <row r="2895" hidden="1" x14ac:dyDescent="0.2"/>
    <row r="2896" hidden="1" x14ac:dyDescent="0.2"/>
    <row r="2897" hidden="1" x14ac:dyDescent="0.2"/>
    <row r="2898" hidden="1" x14ac:dyDescent="0.2"/>
    <row r="2899" hidden="1" x14ac:dyDescent="0.2"/>
    <row r="2900" hidden="1" x14ac:dyDescent="0.2"/>
    <row r="2901" hidden="1" x14ac:dyDescent="0.2"/>
    <row r="2902" hidden="1" x14ac:dyDescent="0.2"/>
    <row r="2903" hidden="1" x14ac:dyDescent="0.2"/>
    <row r="2904" hidden="1" x14ac:dyDescent="0.2"/>
    <row r="2905" hidden="1" x14ac:dyDescent="0.2"/>
    <row r="2906" hidden="1" x14ac:dyDescent="0.2"/>
    <row r="2907" hidden="1" x14ac:dyDescent="0.2"/>
    <row r="2908" hidden="1" x14ac:dyDescent="0.2"/>
    <row r="2909" hidden="1" x14ac:dyDescent="0.2"/>
    <row r="2910" hidden="1" x14ac:dyDescent="0.2"/>
    <row r="2911" hidden="1" x14ac:dyDescent="0.2"/>
    <row r="2912" hidden="1" x14ac:dyDescent="0.2"/>
    <row r="2913" hidden="1" x14ac:dyDescent="0.2"/>
    <row r="2914" hidden="1" x14ac:dyDescent="0.2"/>
    <row r="2915" hidden="1" x14ac:dyDescent="0.2"/>
    <row r="2916" hidden="1" x14ac:dyDescent="0.2"/>
    <row r="2917" hidden="1" x14ac:dyDescent="0.2"/>
    <row r="2918" hidden="1" x14ac:dyDescent="0.2"/>
    <row r="2919" hidden="1" x14ac:dyDescent="0.2"/>
    <row r="2920" hidden="1" x14ac:dyDescent="0.2"/>
    <row r="2921" hidden="1" x14ac:dyDescent="0.2"/>
    <row r="2922" hidden="1" x14ac:dyDescent="0.2"/>
    <row r="2923" hidden="1" x14ac:dyDescent="0.2"/>
    <row r="2924" hidden="1" x14ac:dyDescent="0.2"/>
    <row r="2925" hidden="1" x14ac:dyDescent="0.2"/>
    <row r="2926" hidden="1" x14ac:dyDescent="0.2"/>
    <row r="2927" hidden="1" x14ac:dyDescent="0.2"/>
    <row r="2928" hidden="1" x14ac:dyDescent="0.2"/>
    <row r="2929" hidden="1" x14ac:dyDescent="0.2"/>
    <row r="2930" hidden="1" x14ac:dyDescent="0.2"/>
    <row r="2931" hidden="1" x14ac:dyDescent="0.2"/>
    <row r="2932" hidden="1" x14ac:dyDescent="0.2"/>
    <row r="2933" hidden="1" x14ac:dyDescent="0.2"/>
    <row r="2934" hidden="1" x14ac:dyDescent="0.2"/>
    <row r="2935" hidden="1" x14ac:dyDescent="0.2"/>
    <row r="2936" hidden="1" x14ac:dyDescent="0.2"/>
    <row r="2937" hidden="1" x14ac:dyDescent="0.2"/>
    <row r="2938" hidden="1" x14ac:dyDescent="0.2"/>
    <row r="2939" hidden="1" x14ac:dyDescent="0.2"/>
    <row r="2940" hidden="1" x14ac:dyDescent="0.2"/>
    <row r="2941" hidden="1" x14ac:dyDescent="0.2"/>
    <row r="2942" hidden="1" x14ac:dyDescent="0.2"/>
    <row r="2943" hidden="1" x14ac:dyDescent="0.2"/>
    <row r="2944" hidden="1" x14ac:dyDescent="0.2"/>
    <row r="2945" hidden="1" x14ac:dyDescent="0.2"/>
    <row r="2946" hidden="1" x14ac:dyDescent="0.2"/>
    <row r="2947" hidden="1" x14ac:dyDescent="0.2"/>
    <row r="2948" hidden="1" x14ac:dyDescent="0.2"/>
    <row r="2949" hidden="1" x14ac:dyDescent="0.2"/>
    <row r="2950" hidden="1" x14ac:dyDescent="0.2"/>
    <row r="2951" hidden="1" x14ac:dyDescent="0.2"/>
    <row r="2952" hidden="1" x14ac:dyDescent="0.2"/>
    <row r="2953" hidden="1" x14ac:dyDescent="0.2"/>
    <row r="2954" hidden="1" x14ac:dyDescent="0.2"/>
    <row r="2955" hidden="1" x14ac:dyDescent="0.2"/>
    <row r="2956" hidden="1" x14ac:dyDescent="0.2"/>
    <row r="2957" hidden="1" x14ac:dyDescent="0.2"/>
    <row r="2958" hidden="1" x14ac:dyDescent="0.2"/>
    <row r="2959" hidden="1" x14ac:dyDescent="0.2"/>
    <row r="2960" hidden="1" x14ac:dyDescent="0.2"/>
    <row r="2961" hidden="1" x14ac:dyDescent="0.2"/>
    <row r="2962" hidden="1" x14ac:dyDescent="0.2"/>
    <row r="2963" hidden="1" x14ac:dyDescent="0.2"/>
    <row r="2964" hidden="1" x14ac:dyDescent="0.2"/>
    <row r="2965" hidden="1" x14ac:dyDescent="0.2"/>
    <row r="2966" hidden="1" x14ac:dyDescent="0.2"/>
    <row r="2967" hidden="1" x14ac:dyDescent="0.2"/>
    <row r="2968" hidden="1" x14ac:dyDescent="0.2"/>
    <row r="2969" hidden="1" x14ac:dyDescent="0.2"/>
    <row r="2970" hidden="1" x14ac:dyDescent="0.2"/>
    <row r="2971" hidden="1" x14ac:dyDescent="0.2"/>
    <row r="2972" hidden="1" x14ac:dyDescent="0.2"/>
    <row r="2973" hidden="1" x14ac:dyDescent="0.2"/>
    <row r="2974" hidden="1" x14ac:dyDescent="0.2"/>
    <row r="2975" hidden="1" x14ac:dyDescent="0.2"/>
    <row r="2976" hidden="1" x14ac:dyDescent="0.2"/>
    <row r="2977" hidden="1" x14ac:dyDescent="0.2"/>
    <row r="2978" hidden="1" x14ac:dyDescent="0.2"/>
    <row r="2979" hidden="1" x14ac:dyDescent="0.2"/>
    <row r="2980" hidden="1" x14ac:dyDescent="0.2"/>
    <row r="2981" hidden="1" x14ac:dyDescent="0.2"/>
    <row r="2982" hidden="1" x14ac:dyDescent="0.2"/>
    <row r="2983" hidden="1" x14ac:dyDescent="0.2"/>
    <row r="2984" hidden="1" x14ac:dyDescent="0.2"/>
    <row r="2985" hidden="1" x14ac:dyDescent="0.2"/>
    <row r="2986" hidden="1" x14ac:dyDescent="0.2"/>
    <row r="2987" hidden="1" x14ac:dyDescent="0.2"/>
    <row r="2988" hidden="1" x14ac:dyDescent="0.2"/>
    <row r="2989" hidden="1" x14ac:dyDescent="0.2"/>
    <row r="2990" hidden="1" x14ac:dyDescent="0.2"/>
    <row r="2991" hidden="1" x14ac:dyDescent="0.2"/>
    <row r="2992" hidden="1" x14ac:dyDescent="0.2"/>
    <row r="2993" hidden="1" x14ac:dyDescent="0.2"/>
    <row r="2994" hidden="1" x14ac:dyDescent="0.2"/>
    <row r="2995" hidden="1" x14ac:dyDescent="0.2"/>
    <row r="2996" hidden="1" x14ac:dyDescent="0.2"/>
    <row r="2997" hidden="1" x14ac:dyDescent="0.2"/>
    <row r="2998" hidden="1" x14ac:dyDescent="0.2"/>
    <row r="2999" hidden="1" x14ac:dyDescent="0.2"/>
    <row r="3000" hidden="1" x14ac:dyDescent="0.2"/>
    <row r="3001" hidden="1" x14ac:dyDescent="0.2"/>
    <row r="3002" hidden="1" x14ac:dyDescent="0.2"/>
    <row r="3003" hidden="1" x14ac:dyDescent="0.2"/>
    <row r="3004" hidden="1" x14ac:dyDescent="0.2"/>
    <row r="3005" hidden="1" x14ac:dyDescent="0.2"/>
    <row r="3006" hidden="1" x14ac:dyDescent="0.2"/>
    <row r="3007" hidden="1" x14ac:dyDescent="0.2"/>
    <row r="3008" hidden="1" x14ac:dyDescent="0.2"/>
    <row r="3009" hidden="1" x14ac:dyDescent="0.2"/>
    <row r="3010" hidden="1" x14ac:dyDescent="0.2"/>
    <row r="3011" hidden="1" x14ac:dyDescent="0.2"/>
    <row r="3012" hidden="1" x14ac:dyDescent="0.2"/>
    <row r="3013" hidden="1" x14ac:dyDescent="0.2"/>
    <row r="3014" hidden="1" x14ac:dyDescent="0.2"/>
    <row r="3015" hidden="1" x14ac:dyDescent="0.2"/>
    <row r="3016" hidden="1" x14ac:dyDescent="0.2"/>
    <row r="3017" hidden="1" x14ac:dyDescent="0.2"/>
    <row r="3018" hidden="1" x14ac:dyDescent="0.2"/>
    <row r="3019" hidden="1" x14ac:dyDescent="0.2"/>
    <row r="3020" hidden="1" x14ac:dyDescent="0.2"/>
    <row r="3021" hidden="1" x14ac:dyDescent="0.2"/>
    <row r="3022" hidden="1" x14ac:dyDescent="0.2"/>
    <row r="3023" hidden="1" x14ac:dyDescent="0.2"/>
    <row r="3024" hidden="1" x14ac:dyDescent="0.2"/>
    <row r="3025" hidden="1" x14ac:dyDescent="0.2"/>
    <row r="3026" hidden="1" x14ac:dyDescent="0.2"/>
    <row r="3027" hidden="1" x14ac:dyDescent="0.2"/>
    <row r="3028" hidden="1" x14ac:dyDescent="0.2"/>
    <row r="3029" hidden="1" x14ac:dyDescent="0.2"/>
    <row r="3030" hidden="1" x14ac:dyDescent="0.2"/>
    <row r="3031" hidden="1" x14ac:dyDescent="0.2"/>
    <row r="3032" hidden="1" x14ac:dyDescent="0.2"/>
    <row r="3033" hidden="1" x14ac:dyDescent="0.2"/>
    <row r="3034" hidden="1" x14ac:dyDescent="0.2"/>
    <row r="3035" hidden="1" x14ac:dyDescent="0.2"/>
    <row r="3036" hidden="1" x14ac:dyDescent="0.2"/>
    <row r="3037" hidden="1" x14ac:dyDescent="0.2"/>
    <row r="3038" hidden="1" x14ac:dyDescent="0.2"/>
    <row r="3039" hidden="1" x14ac:dyDescent="0.2"/>
    <row r="3040" hidden="1" x14ac:dyDescent="0.2"/>
    <row r="3041" hidden="1" x14ac:dyDescent="0.2"/>
    <row r="3042" hidden="1" x14ac:dyDescent="0.2"/>
    <row r="3043" hidden="1" x14ac:dyDescent="0.2"/>
    <row r="3044" hidden="1" x14ac:dyDescent="0.2"/>
    <row r="3045" hidden="1" x14ac:dyDescent="0.2"/>
    <row r="3046" hidden="1" x14ac:dyDescent="0.2"/>
    <row r="3047" hidden="1" x14ac:dyDescent="0.2"/>
    <row r="3048" hidden="1" x14ac:dyDescent="0.2"/>
    <row r="3049" hidden="1" x14ac:dyDescent="0.2"/>
    <row r="3050" hidden="1" x14ac:dyDescent="0.2"/>
    <row r="3051" hidden="1" x14ac:dyDescent="0.2"/>
    <row r="3052" hidden="1" x14ac:dyDescent="0.2"/>
    <row r="3053" hidden="1" x14ac:dyDescent="0.2"/>
    <row r="3054" hidden="1" x14ac:dyDescent="0.2"/>
    <row r="3055" hidden="1" x14ac:dyDescent="0.2"/>
    <row r="3056" hidden="1" x14ac:dyDescent="0.2"/>
    <row r="3057" hidden="1" x14ac:dyDescent="0.2"/>
    <row r="3058" hidden="1" x14ac:dyDescent="0.2"/>
    <row r="3059" hidden="1" x14ac:dyDescent="0.2"/>
    <row r="3060" hidden="1" x14ac:dyDescent="0.2"/>
    <row r="3061" hidden="1" x14ac:dyDescent="0.2"/>
    <row r="3062" hidden="1" x14ac:dyDescent="0.2"/>
    <row r="3063" hidden="1" x14ac:dyDescent="0.2"/>
    <row r="3064" hidden="1" x14ac:dyDescent="0.2"/>
    <row r="3065" hidden="1" x14ac:dyDescent="0.2"/>
    <row r="3066" hidden="1" x14ac:dyDescent="0.2"/>
    <row r="3067" hidden="1" x14ac:dyDescent="0.2"/>
    <row r="3068" hidden="1" x14ac:dyDescent="0.2"/>
    <row r="3069" hidden="1" x14ac:dyDescent="0.2"/>
    <row r="3070" hidden="1" x14ac:dyDescent="0.2"/>
    <row r="3071" hidden="1" x14ac:dyDescent="0.2"/>
    <row r="3072" hidden="1" x14ac:dyDescent="0.2"/>
    <row r="3073" hidden="1" x14ac:dyDescent="0.2"/>
    <row r="3074" hidden="1" x14ac:dyDescent="0.2"/>
    <row r="3075" hidden="1" x14ac:dyDescent="0.2"/>
    <row r="3076" hidden="1" x14ac:dyDescent="0.2"/>
    <row r="3077" hidden="1" x14ac:dyDescent="0.2"/>
    <row r="3078" hidden="1" x14ac:dyDescent="0.2"/>
    <row r="3079" hidden="1" x14ac:dyDescent="0.2"/>
    <row r="3080" hidden="1" x14ac:dyDescent="0.2"/>
    <row r="3081" hidden="1" x14ac:dyDescent="0.2"/>
    <row r="3082" hidden="1" x14ac:dyDescent="0.2"/>
    <row r="3083" hidden="1" x14ac:dyDescent="0.2"/>
    <row r="3084" hidden="1" x14ac:dyDescent="0.2"/>
    <row r="3085" hidden="1" x14ac:dyDescent="0.2"/>
    <row r="3086" hidden="1" x14ac:dyDescent="0.2"/>
    <row r="3087" hidden="1" x14ac:dyDescent="0.2"/>
    <row r="3088" hidden="1" x14ac:dyDescent="0.2"/>
    <row r="3089" hidden="1" x14ac:dyDescent="0.2"/>
    <row r="3090" hidden="1" x14ac:dyDescent="0.2"/>
    <row r="3091" hidden="1" x14ac:dyDescent="0.2"/>
    <row r="3092" hidden="1" x14ac:dyDescent="0.2"/>
    <row r="3093" hidden="1" x14ac:dyDescent="0.2"/>
    <row r="3094" hidden="1" x14ac:dyDescent="0.2"/>
    <row r="3095" hidden="1" x14ac:dyDescent="0.2"/>
    <row r="3096" hidden="1" x14ac:dyDescent="0.2"/>
    <row r="3097" hidden="1" x14ac:dyDescent="0.2"/>
    <row r="3098" hidden="1" x14ac:dyDescent="0.2"/>
    <row r="3099" hidden="1" x14ac:dyDescent="0.2"/>
    <row r="3100" hidden="1" x14ac:dyDescent="0.2"/>
    <row r="3101" hidden="1" x14ac:dyDescent="0.2"/>
    <row r="3102" hidden="1" x14ac:dyDescent="0.2"/>
    <row r="3103" hidden="1" x14ac:dyDescent="0.2"/>
    <row r="3104" hidden="1" x14ac:dyDescent="0.2"/>
    <row r="3105" hidden="1" x14ac:dyDescent="0.2"/>
    <row r="3106" hidden="1" x14ac:dyDescent="0.2"/>
    <row r="3107" hidden="1" x14ac:dyDescent="0.2"/>
    <row r="3108" hidden="1" x14ac:dyDescent="0.2"/>
    <row r="3109" hidden="1" x14ac:dyDescent="0.2"/>
    <row r="3110" hidden="1" x14ac:dyDescent="0.2"/>
    <row r="3111" hidden="1" x14ac:dyDescent="0.2"/>
    <row r="3112" hidden="1" x14ac:dyDescent="0.2"/>
    <row r="3113" hidden="1" x14ac:dyDescent="0.2"/>
    <row r="3114" hidden="1" x14ac:dyDescent="0.2"/>
    <row r="3115" hidden="1" x14ac:dyDescent="0.2"/>
    <row r="3116" hidden="1" x14ac:dyDescent="0.2"/>
    <row r="3117" hidden="1" x14ac:dyDescent="0.2"/>
    <row r="3118" hidden="1" x14ac:dyDescent="0.2"/>
    <row r="3119" hidden="1" x14ac:dyDescent="0.2"/>
    <row r="3120" hidden="1" x14ac:dyDescent="0.2"/>
    <row r="3121" hidden="1" x14ac:dyDescent="0.2"/>
    <row r="3122" hidden="1" x14ac:dyDescent="0.2"/>
    <row r="3123" hidden="1" x14ac:dyDescent="0.2"/>
    <row r="3124" hidden="1" x14ac:dyDescent="0.2"/>
    <row r="3125" hidden="1" x14ac:dyDescent="0.2"/>
    <row r="3126" hidden="1" x14ac:dyDescent="0.2"/>
    <row r="3127" hidden="1" x14ac:dyDescent="0.2"/>
    <row r="3128" hidden="1" x14ac:dyDescent="0.2"/>
    <row r="3129" hidden="1" x14ac:dyDescent="0.2"/>
    <row r="3130" hidden="1" x14ac:dyDescent="0.2"/>
    <row r="3131" hidden="1" x14ac:dyDescent="0.2"/>
    <row r="3132" hidden="1" x14ac:dyDescent="0.2"/>
    <row r="3133" hidden="1" x14ac:dyDescent="0.2"/>
    <row r="3134" hidden="1" x14ac:dyDescent="0.2"/>
    <row r="3135" hidden="1" x14ac:dyDescent="0.2"/>
    <row r="3136" hidden="1" x14ac:dyDescent="0.2"/>
    <row r="3137" hidden="1" x14ac:dyDescent="0.2"/>
    <row r="3138" hidden="1" x14ac:dyDescent="0.2"/>
    <row r="3139" hidden="1" x14ac:dyDescent="0.2"/>
    <row r="3140" hidden="1" x14ac:dyDescent="0.2"/>
    <row r="3141" hidden="1" x14ac:dyDescent="0.2"/>
    <row r="3142" hidden="1" x14ac:dyDescent="0.2"/>
    <row r="3143" hidden="1" x14ac:dyDescent="0.2"/>
    <row r="3144" hidden="1" x14ac:dyDescent="0.2"/>
    <row r="3145" hidden="1" x14ac:dyDescent="0.2"/>
    <row r="3146" hidden="1" x14ac:dyDescent="0.2"/>
    <row r="3147" hidden="1" x14ac:dyDescent="0.2"/>
    <row r="3148" hidden="1" x14ac:dyDescent="0.2"/>
    <row r="3149" hidden="1" x14ac:dyDescent="0.2"/>
    <row r="3150" hidden="1" x14ac:dyDescent="0.2"/>
    <row r="3151" hidden="1" x14ac:dyDescent="0.2"/>
    <row r="3152" hidden="1" x14ac:dyDescent="0.2"/>
    <row r="3153" hidden="1" x14ac:dyDescent="0.2"/>
    <row r="3154" hidden="1" x14ac:dyDescent="0.2"/>
    <row r="3155" hidden="1" x14ac:dyDescent="0.2"/>
    <row r="3156" hidden="1" x14ac:dyDescent="0.2"/>
    <row r="3157" hidden="1" x14ac:dyDescent="0.2"/>
    <row r="3158" hidden="1" x14ac:dyDescent="0.2"/>
    <row r="3159" hidden="1" x14ac:dyDescent="0.2"/>
    <row r="3160" hidden="1" x14ac:dyDescent="0.2"/>
    <row r="3161" hidden="1" x14ac:dyDescent="0.2"/>
    <row r="3162" hidden="1" x14ac:dyDescent="0.2"/>
    <row r="3163" hidden="1" x14ac:dyDescent="0.2"/>
    <row r="3164" hidden="1" x14ac:dyDescent="0.2"/>
    <row r="3165" hidden="1" x14ac:dyDescent="0.2"/>
    <row r="3166" hidden="1" x14ac:dyDescent="0.2"/>
    <row r="3167" hidden="1" x14ac:dyDescent="0.2"/>
    <row r="3168" hidden="1" x14ac:dyDescent="0.2"/>
    <row r="3169" hidden="1" x14ac:dyDescent="0.2"/>
    <row r="3170" hidden="1" x14ac:dyDescent="0.2"/>
    <row r="3171" hidden="1" x14ac:dyDescent="0.2"/>
    <row r="3172" hidden="1" x14ac:dyDescent="0.2"/>
    <row r="3173" hidden="1" x14ac:dyDescent="0.2"/>
    <row r="3174" hidden="1" x14ac:dyDescent="0.2"/>
    <row r="3175" hidden="1" x14ac:dyDescent="0.2"/>
    <row r="3176" hidden="1" x14ac:dyDescent="0.2"/>
    <row r="3177" hidden="1" x14ac:dyDescent="0.2"/>
    <row r="3178" hidden="1" x14ac:dyDescent="0.2"/>
    <row r="3179" hidden="1" x14ac:dyDescent="0.2"/>
    <row r="3180" hidden="1" x14ac:dyDescent="0.2"/>
    <row r="3181" hidden="1" x14ac:dyDescent="0.2"/>
    <row r="3182" hidden="1" x14ac:dyDescent="0.2"/>
    <row r="3183" hidden="1" x14ac:dyDescent="0.2"/>
    <row r="3184" hidden="1" x14ac:dyDescent="0.2"/>
    <row r="3185" hidden="1" x14ac:dyDescent="0.2"/>
    <row r="3186" hidden="1" x14ac:dyDescent="0.2"/>
    <row r="3187" hidden="1" x14ac:dyDescent="0.2"/>
    <row r="3188" hidden="1" x14ac:dyDescent="0.2"/>
    <row r="3189" hidden="1" x14ac:dyDescent="0.2"/>
    <row r="3190" hidden="1" x14ac:dyDescent="0.2"/>
    <row r="3191" hidden="1" x14ac:dyDescent="0.2"/>
    <row r="3192" hidden="1" x14ac:dyDescent="0.2"/>
    <row r="3193" hidden="1" x14ac:dyDescent="0.2"/>
    <row r="3194" hidden="1" x14ac:dyDescent="0.2"/>
    <row r="3195" hidden="1" x14ac:dyDescent="0.2"/>
    <row r="3196" hidden="1" x14ac:dyDescent="0.2"/>
    <row r="3197" hidden="1" x14ac:dyDescent="0.2"/>
    <row r="3198" hidden="1" x14ac:dyDescent="0.2"/>
    <row r="3199" hidden="1" x14ac:dyDescent="0.2"/>
    <row r="3200" hidden="1" x14ac:dyDescent="0.2"/>
    <row r="3201" hidden="1" x14ac:dyDescent="0.2"/>
    <row r="3202" hidden="1" x14ac:dyDescent="0.2"/>
    <row r="3203" hidden="1" x14ac:dyDescent="0.2"/>
    <row r="3204" hidden="1" x14ac:dyDescent="0.2"/>
    <row r="3205" hidden="1" x14ac:dyDescent="0.2"/>
    <row r="3206" hidden="1" x14ac:dyDescent="0.2"/>
    <row r="3207" hidden="1" x14ac:dyDescent="0.2"/>
    <row r="3208" hidden="1" x14ac:dyDescent="0.2"/>
    <row r="3209" hidden="1" x14ac:dyDescent="0.2"/>
    <row r="3210" hidden="1" x14ac:dyDescent="0.2"/>
    <row r="3211" hidden="1" x14ac:dyDescent="0.2"/>
    <row r="3212" hidden="1" x14ac:dyDescent="0.2"/>
    <row r="3213" hidden="1" x14ac:dyDescent="0.2"/>
    <row r="3214" hidden="1" x14ac:dyDescent="0.2"/>
    <row r="3215" hidden="1" x14ac:dyDescent="0.2"/>
    <row r="3216" hidden="1" x14ac:dyDescent="0.2"/>
    <row r="3217" hidden="1" x14ac:dyDescent="0.2"/>
    <row r="3218" hidden="1" x14ac:dyDescent="0.2"/>
    <row r="3219" hidden="1" x14ac:dyDescent="0.2"/>
    <row r="3220" hidden="1" x14ac:dyDescent="0.2"/>
    <row r="3221" hidden="1" x14ac:dyDescent="0.2"/>
    <row r="3222" hidden="1" x14ac:dyDescent="0.2"/>
    <row r="3223" hidden="1" x14ac:dyDescent="0.2"/>
    <row r="3224" hidden="1" x14ac:dyDescent="0.2"/>
    <row r="3225" hidden="1" x14ac:dyDescent="0.2"/>
    <row r="3226" hidden="1" x14ac:dyDescent="0.2"/>
    <row r="3227" hidden="1" x14ac:dyDescent="0.2"/>
    <row r="3228" hidden="1" x14ac:dyDescent="0.2"/>
    <row r="3229" hidden="1" x14ac:dyDescent="0.2"/>
    <row r="3230" hidden="1" x14ac:dyDescent="0.2"/>
    <row r="3231" hidden="1" x14ac:dyDescent="0.2"/>
    <row r="3232" hidden="1" x14ac:dyDescent="0.2"/>
    <row r="3233" hidden="1" x14ac:dyDescent="0.2"/>
    <row r="3234" hidden="1" x14ac:dyDescent="0.2"/>
    <row r="3235" hidden="1" x14ac:dyDescent="0.2"/>
    <row r="3236" hidden="1" x14ac:dyDescent="0.2"/>
    <row r="3237" hidden="1" x14ac:dyDescent="0.2"/>
    <row r="3238" hidden="1" x14ac:dyDescent="0.2"/>
    <row r="3239" hidden="1" x14ac:dyDescent="0.2"/>
    <row r="3240" hidden="1" x14ac:dyDescent="0.2"/>
    <row r="3241" hidden="1" x14ac:dyDescent="0.2"/>
    <row r="3242" hidden="1" x14ac:dyDescent="0.2"/>
    <row r="3243" hidden="1" x14ac:dyDescent="0.2"/>
    <row r="3244" hidden="1" x14ac:dyDescent="0.2"/>
    <row r="3245" hidden="1" x14ac:dyDescent="0.2"/>
    <row r="3246" hidden="1" x14ac:dyDescent="0.2"/>
    <row r="3247" hidden="1" x14ac:dyDescent="0.2"/>
    <row r="3248" hidden="1" x14ac:dyDescent="0.2"/>
    <row r="3249" hidden="1" x14ac:dyDescent="0.2"/>
    <row r="3250" hidden="1" x14ac:dyDescent="0.2"/>
    <row r="3251" hidden="1" x14ac:dyDescent="0.2"/>
    <row r="3252" hidden="1" x14ac:dyDescent="0.2"/>
    <row r="3253" hidden="1" x14ac:dyDescent="0.2"/>
    <row r="3254" hidden="1" x14ac:dyDescent="0.2"/>
    <row r="3255" hidden="1" x14ac:dyDescent="0.2"/>
    <row r="3256" hidden="1" x14ac:dyDescent="0.2"/>
    <row r="3257" hidden="1" x14ac:dyDescent="0.2"/>
    <row r="3258" hidden="1" x14ac:dyDescent="0.2"/>
    <row r="3259" hidden="1" x14ac:dyDescent="0.2"/>
    <row r="3260" hidden="1" x14ac:dyDescent="0.2"/>
    <row r="3261" hidden="1" x14ac:dyDescent="0.2"/>
    <row r="3262" hidden="1" x14ac:dyDescent="0.2"/>
    <row r="3263" hidden="1" x14ac:dyDescent="0.2"/>
    <row r="3264" hidden="1" x14ac:dyDescent="0.2"/>
    <row r="3265" hidden="1" x14ac:dyDescent="0.2"/>
    <row r="3266" hidden="1" x14ac:dyDescent="0.2"/>
    <row r="3267" hidden="1" x14ac:dyDescent="0.2"/>
    <row r="3268" hidden="1" x14ac:dyDescent="0.2"/>
    <row r="3269" hidden="1" x14ac:dyDescent="0.2"/>
    <row r="3270" hidden="1" x14ac:dyDescent="0.2"/>
    <row r="3271" hidden="1" x14ac:dyDescent="0.2"/>
    <row r="3272" hidden="1" x14ac:dyDescent="0.2"/>
    <row r="3273" hidden="1" x14ac:dyDescent="0.2"/>
    <row r="3274" hidden="1" x14ac:dyDescent="0.2"/>
    <row r="3275" hidden="1" x14ac:dyDescent="0.2"/>
    <row r="3276" hidden="1" x14ac:dyDescent="0.2"/>
    <row r="3277" hidden="1" x14ac:dyDescent="0.2"/>
    <row r="3278" hidden="1" x14ac:dyDescent="0.2"/>
    <row r="3279" hidden="1" x14ac:dyDescent="0.2"/>
    <row r="3280" hidden="1" x14ac:dyDescent="0.2"/>
    <row r="3281" hidden="1" x14ac:dyDescent="0.2"/>
    <row r="3282" hidden="1" x14ac:dyDescent="0.2"/>
    <row r="3283" hidden="1" x14ac:dyDescent="0.2"/>
    <row r="3284" hidden="1" x14ac:dyDescent="0.2"/>
    <row r="3285" hidden="1" x14ac:dyDescent="0.2"/>
    <row r="3286" hidden="1" x14ac:dyDescent="0.2"/>
    <row r="3287" hidden="1" x14ac:dyDescent="0.2"/>
    <row r="3288" hidden="1" x14ac:dyDescent="0.2"/>
    <row r="3289" hidden="1" x14ac:dyDescent="0.2"/>
    <row r="3290" hidden="1" x14ac:dyDescent="0.2"/>
    <row r="3291" hidden="1" x14ac:dyDescent="0.2"/>
    <row r="3292" hidden="1" x14ac:dyDescent="0.2"/>
    <row r="3293" hidden="1" x14ac:dyDescent="0.2"/>
    <row r="3294" hidden="1" x14ac:dyDescent="0.2"/>
    <row r="3295" hidden="1" x14ac:dyDescent="0.2"/>
    <row r="3296" hidden="1" x14ac:dyDescent="0.2"/>
    <row r="3297" hidden="1" x14ac:dyDescent="0.2"/>
    <row r="3298" hidden="1" x14ac:dyDescent="0.2"/>
    <row r="3299" hidden="1" x14ac:dyDescent="0.2"/>
    <row r="3300" hidden="1" x14ac:dyDescent="0.2"/>
    <row r="3301" hidden="1" x14ac:dyDescent="0.2"/>
    <row r="3302" hidden="1" x14ac:dyDescent="0.2"/>
    <row r="3303" hidden="1" x14ac:dyDescent="0.2"/>
    <row r="3304" hidden="1" x14ac:dyDescent="0.2"/>
    <row r="3305" hidden="1" x14ac:dyDescent="0.2"/>
    <row r="3306" hidden="1" x14ac:dyDescent="0.2"/>
    <row r="3307" hidden="1" x14ac:dyDescent="0.2"/>
    <row r="3308" hidden="1" x14ac:dyDescent="0.2"/>
    <row r="3309" hidden="1" x14ac:dyDescent="0.2"/>
    <row r="3310" hidden="1" x14ac:dyDescent="0.2"/>
    <row r="3311" hidden="1" x14ac:dyDescent="0.2"/>
    <row r="3312" hidden="1" x14ac:dyDescent="0.2"/>
    <row r="3313" hidden="1" x14ac:dyDescent="0.2"/>
    <row r="3314" hidden="1" x14ac:dyDescent="0.2"/>
    <row r="3315" hidden="1" x14ac:dyDescent="0.2"/>
    <row r="3316" hidden="1" x14ac:dyDescent="0.2"/>
    <row r="3317" hidden="1" x14ac:dyDescent="0.2"/>
    <row r="3318" hidden="1" x14ac:dyDescent="0.2"/>
    <row r="3319" hidden="1" x14ac:dyDescent="0.2"/>
    <row r="3320" hidden="1" x14ac:dyDescent="0.2"/>
    <row r="3321" hidden="1" x14ac:dyDescent="0.2"/>
    <row r="3322" hidden="1" x14ac:dyDescent="0.2"/>
    <row r="3323" hidden="1" x14ac:dyDescent="0.2"/>
    <row r="3324" hidden="1" x14ac:dyDescent="0.2"/>
    <row r="3325" hidden="1" x14ac:dyDescent="0.2"/>
    <row r="3326" hidden="1" x14ac:dyDescent="0.2"/>
    <row r="3327" hidden="1" x14ac:dyDescent="0.2"/>
    <row r="3328" hidden="1" x14ac:dyDescent="0.2"/>
    <row r="3329" hidden="1" x14ac:dyDescent="0.2"/>
    <row r="3330" hidden="1" x14ac:dyDescent="0.2"/>
    <row r="3331" hidden="1" x14ac:dyDescent="0.2"/>
    <row r="3332" hidden="1" x14ac:dyDescent="0.2"/>
    <row r="3333" hidden="1" x14ac:dyDescent="0.2"/>
    <row r="3334" hidden="1" x14ac:dyDescent="0.2"/>
    <row r="3335" hidden="1" x14ac:dyDescent="0.2"/>
    <row r="3336" hidden="1" x14ac:dyDescent="0.2"/>
    <row r="3337" hidden="1" x14ac:dyDescent="0.2"/>
    <row r="3338" hidden="1" x14ac:dyDescent="0.2"/>
    <row r="3339" hidden="1" x14ac:dyDescent="0.2"/>
    <row r="3340" hidden="1" x14ac:dyDescent="0.2"/>
    <row r="3341" hidden="1" x14ac:dyDescent="0.2"/>
    <row r="3342" hidden="1" x14ac:dyDescent="0.2"/>
    <row r="3343" hidden="1" x14ac:dyDescent="0.2"/>
    <row r="3344" hidden="1" x14ac:dyDescent="0.2"/>
    <row r="3345" hidden="1" x14ac:dyDescent="0.2"/>
    <row r="3346" hidden="1" x14ac:dyDescent="0.2"/>
    <row r="3347" hidden="1" x14ac:dyDescent="0.2"/>
    <row r="3348" hidden="1" x14ac:dyDescent="0.2"/>
    <row r="3349" hidden="1" x14ac:dyDescent="0.2"/>
    <row r="3350" hidden="1" x14ac:dyDescent="0.2"/>
    <row r="3351" hidden="1" x14ac:dyDescent="0.2"/>
    <row r="3352" hidden="1" x14ac:dyDescent="0.2"/>
    <row r="3353" hidden="1" x14ac:dyDescent="0.2"/>
    <row r="3354" hidden="1" x14ac:dyDescent="0.2"/>
    <row r="3355" hidden="1" x14ac:dyDescent="0.2"/>
    <row r="3356" hidden="1" x14ac:dyDescent="0.2"/>
    <row r="3357" hidden="1" x14ac:dyDescent="0.2"/>
    <row r="3358" hidden="1" x14ac:dyDescent="0.2"/>
    <row r="3359" hidden="1" x14ac:dyDescent="0.2"/>
    <row r="3360" hidden="1" x14ac:dyDescent="0.2"/>
    <row r="3361" hidden="1" x14ac:dyDescent="0.2"/>
    <row r="3362" hidden="1" x14ac:dyDescent="0.2"/>
    <row r="3363" hidden="1" x14ac:dyDescent="0.2"/>
    <row r="3364" hidden="1" x14ac:dyDescent="0.2"/>
    <row r="3365" hidden="1" x14ac:dyDescent="0.2"/>
    <row r="3366" hidden="1" x14ac:dyDescent="0.2"/>
    <row r="3367" hidden="1" x14ac:dyDescent="0.2"/>
    <row r="3368" hidden="1" x14ac:dyDescent="0.2"/>
    <row r="3369" hidden="1" x14ac:dyDescent="0.2"/>
    <row r="3370" hidden="1" x14ac:dyDescent="0.2"/>
    <row r="3371" hidden="1" x14ac:dyDescent="0.2"/>
    <row r="3372" hidden="1" x14ac:dyDescent="0.2"/>
    <row r="3373" hidden="1" x14ac:dyDescent="0.2"/>
    <row r="3374" hidden="1" x14ac:dyDescent="0.2"/>
    <row r="3375" hidden="1" x14ac:dyDescent="0.2"/>
    <row r="3376" hidden="1" x14ac:dyDescent="0.2"/>
    <row r="3377" hidden="1" x14ac:dyDescent="0.2"/>
    <row r="3378" hidden="1" x14ac:dyDescent="0.2"/>
    <row r="3379" hidden="1" x14ac:dyDescent="0.2"/>
    <row r="3380" hidden="1" x14ac:dyDescent="0.2"/>
    <row r="3381" hidden="1" x14ac:dyDescent="0.2"/>
    <row r="3382" hidden="1" x14ac:dyDescent="0.2"/>
    <row r="3383" hidden="1" x14ac:dyDescent="0.2"/>
    <row r="3384" hidden="1" x14ac:dyDescent="0.2"/>
    <row r="3385" hidden="1" x14ac:dyDescent="0.2"/>
    <row r="3386" hidden="1" x14ac:dyDescent="0.2"/>
    <row r="3387" hidden="1" x14ac:dyDescent="0.2"/>
    <row r="3388" hidden="1" x14ac:dyDescent="0.2"/>
    <row r="3389" hidden="1" x14ac:dyDescent="0.2"/>
    <row r="3390" hidden="1" x14ac:dyDescent="0.2"/>
    <row r="3391" hidden="1" x14ac:dyDescent="0.2"/>
    <row r="3392" hidden="1" x14ac:dyDescent="0.2"/>
    <row r="3393" hidden="1" x14ac:dyDescent="0.2"/>
    <row r="3394" hidden="1" x14ac:dyDescent="0.2"/>
    <row r="3395" hidden="1" x14ac:dyDescent="0.2"/>
    <row r="3396" hidden="1" x14ac:dyDescent="0.2"/>
    <row r="3397" hidden="1" x14ac:dyDescent="0.2"/>
    <row r="3398" hidden="1" x14ac:dyDescent="0.2"/>
    <row r="3399" hidden="1" x14ac:dyDescent="0.2"/>
    <row r="3400" hidden="1" x14ac:dyDescent="0.2"/>
    <row r="3401" hidden="1" x14ac:dyDescent="0.2"/>
    <row r="3402" hidden="1" x14ac:dyDescent="0.2"/>
    <row r="3403" hidden="1" x14ac:dyDescent="0.2"/>
    <row r="3404" hidden="1" x14ac:dyDescent="0.2"/>
    <row r="3405" hidden="1" x14ac:dyDescent="0.2"/>
    <row r="3406" hidden="1" x14ac:dyDescent="0.2"/>
    <row r="3407" hidden="1" x14ac:dyDescent="0.2"/>
    <row r="3408" hidden="1" x14ac:dyDescent="0.2"/>
    <row r="3409" hidden="1" x14ac:dyDescent="0.2"/>
    <row r="3410" hidden="1" x14ac:dyDescent="0.2"/>
    <row r="3411" hidden="1" x14ac:dyDescent="0.2"/>
    <row r="3412" hidden="1" x14ac:dyDescent="0.2"/>
    <row r="3413" hidden="1" x14ac:dyDescent="0.2"/>
    <row r="3414" hidden="1" x14ac:dyDescent="0.2"/>
    <row r="3415" hidden="1" x14ac:dyDescent="0.2"/>
    <row r="3416" hidden="1" x14ac:dyDescent="0.2"/>
    <row r="3417" hidden="1" x14ac:dyDescent="0.2"/>
    <row r="3418" hidden="1" x14ac:dyDescent="0.2"/>
    <row r="3419" hidden="1" x14ac:dyDescent="0.2"/>
    <row r="3420" hidden="1" x14ac:dyDescent="0.2"/>
    <row r="3421" hidden="1" x14ac:dyDescent="0.2"/>
    <row r="3422" hidden="1" x14ac:dyDescent="0.2"/>
    <row r="3423" hidden="1" x14ac:dyDescent="0.2"/>
    <row r="3424" hidden="1" x14ac:dyDescent="0.2"/>
    <row r="3425" hidden="1" x14ac:dyDescent="0.2"/>
    <row r="3426" hidden="1" x14ac:dyDescent="0.2"/>
    <row r="3427" hidden="1" x14ac:dyDescent="0.2"/>
    <row r="3428" hidden="1" x14ac:dyDescent="0.2"/>
    <row r="3429" hidden="1" x14ac:dyDescent="0.2"/>
    <row r="3430" hidden="1" x14ac:dyDescent="0.2"/>
    <row r="3431" hidden="1" x14ac:dyDescent="0.2"/>
    <row r="3432" hidden="1" x14ac:dyDescent="0.2"/>
    <row r="3433" hidden="1" x14ac:dyDescent="0.2"/>
    <row r="3434" hidden="1" x14ac:dyDescent="0.2"/>
    <row r="3435" hidden="1" x14ac:dyDescent="0.2"/>
    <row r="3436" hidden="1" x14ac:dyDescent="0.2"/>
    <row r="3437" hidden="1" x14ac:dyDescent="0.2"/>
    <row r="3438" hidden="1" x14ac:dyDescent="0.2"/>
    <row r="3439" hidden="1" x14ac:dyDescent="0.2"/>
    <row r="3440" hidden="1" x14ac:dyDescent="0.2"/>
    <row r="3441" hidden="1" x14ac:dyDescent="0.2"/>
    <row r="3442" hidden="1" x14ac:dyDescent="0.2"/>
    <row r="3443" hidden="1" x14ac:dyDescent="0.2"/>
    <row r="3444" hidden="1" x14ac:dyDescent="0.2"/>
    <row r="3445" hidden="1" x14ac:dyDescent="0.2"/>
    <row r="3446" hidden="1" x14ac:dyDescent="0.2"/>
    <row r="3447" hidden="1" x14ac:dyDescent="0.2"/>
    <row r="3448" hidden="1" x14ac:dyDescent="0.2"/>
    <row r="3449" hidden="1" x14ac:dyDescent="0.2"/>
    <row r="3450" hidden="1" x14ac:dyDescent="0.2"/>
    <row r="3451" hidden="1" x14ac:dyDescent="0.2"/>
    <row r="3452" hidden="1" x14ac:dyDescent="0.2"/>
    <row r="3453" hidden="1" x14ac:dyDescent="0.2"/>
    <row r="3454" hidden="1" x14ac:dyDescent="0.2"/>
    <row r="3455" hidden="1" x14ac:dyDescent="0.2"/>
    <row r="3456" hidden="1" x14ac:dyDescent="0.2"/>
    <row r="3457" hidden="1" x14ac:dyDescent="0.2"/>
    <row r="3458" hidden="1" x14ac:dyDescent="0.2"/>
    <row r="3459" hidden="1" x14ac:dyDescent="0.2"/>
    <row r="3460" hidden="1" x14ac:dyDescent="0.2"/>
    <row r="3461" hidden="1" x14ac:dyDescent="0.2"/>
    <row r="3462" hidden="1" x14ac:dyDescent="0.2"/>
    <row r="3463" hidden="1" x14ac:dyDescent="0.2"/>
    <row r="3464" hidden="1" x14ac:dyDescent="0.2"/>
    <row r="3465" hidden="1" x14ac:dyDescent="0.2"/>
    <row r="3466" hidden="1" x14ac:dyDescent="0.2"/>
    <row r="3467" hidden="1" x14ac:dyDescent="0.2"/>
    <row r="3468" hidden="1" x14ac:dyDescent="0.2"/>
    <row r="3469" hidden="1" x14ac:dyDescent="0.2"/>
    <row r="3470" hidden="1" x14ac:dyDescent="0.2"/>
    <row r="3471" hidden="1" x14ac:dyDescent="0.2"/>
    <row r="3472" hidden="1" x14ac:dyDescent="0.2"/>
    <row r="3473" hidden="1" x14ac:dyDescent="0.2"/>
    <row r="3474" hidden="1" x14ac:dyDescent="0.2"/>
    <row r="3475" hidden="1" x14ac:dyDescent="0.2"/>
    <row r="3476" hidden="1" x14ac:dyDescent="0.2"/>
    <row r="3477" hidden="1" x14ac:dyDescent="0.2"/>
    <row r="3478" hidden="1" x14ac:dyDescent="0.2"/>
    <row r="3479" hidden="1" x14ac:dyDescent="0.2"/>
    <row r="3480" hidden="1" x14ac:dyDescent="0.2"/>
    <row r="3481" hidden="1" x14ac:dyDescent="0.2"/>
    <row r="3482" hidden="1" x14ac:dyDescent="0.2"/>
    <row r="3483" hidden="1" x14ac:dyDescent="0.2"/>
    <row r="3484" hidden="1" x14ac:dyDescent="0.2"/>
    <row r="3485" hidden="1" x14ac:dyDescent="0.2"/>
    <row r="3486" hidden="1" x14ac:dyDescent="0.2"/>
    <row r="3487" hidden="1" x14ac:dyDescent="0.2"/>
    <row r="3488" hidden="1" x14ac:dyDescent="0.2"/>
    <row r="3489" hidden="1" x14ac:dyDescent="0.2"/>
    <row r="3490" hidden="1" x14ac:dyDescent="0.2"/>
    <row r="3491" hidden="1" x14ac:dyDescent="0.2"/>
    <row r="3492" hidden="1" x14ac:dyDescent="0.2"/>
    <row r="3493" hidden="1" x14ac:dyDescent="0.2"/>
    <row r="3494" hidden="1" x14ac:dyDescent="0.2"/>
    <row r="3495" hidden="1" x14ac:dyDescent="0.2"/>
    <row r="3496" hidden="1" x14ac:dyDescent="0.2"/>
    <row r="3497" hidden="1" x14ac:dyDescent="0.2"/>
    <row r="3498" hidden="1" x14ac:dyDescent="0.2"/>
    <row r="3499" hidden="1" x14ac:dyDescent="0.2"/>
    <row r="3500" hidden="1" x14ac:dyDescent="0.2"/>
    <row r="3501" hidden="1" x14ac:dyDescent="0.2"/>
    <row r="3502" hidden="1" x14ac:dyDescent="0.2"/>
    <row r="3503" hidden="1" x14ac:dyDescent="0.2"/>
    <row r="3504" hidden="1" x14ac:dyDescent="0.2"/>
    <row r="3505" hidden="1" x14ac:dyDescent="0.2"/>
    <row r="3506" hidden="1" x14ac:dyDescent="0.2"/>
    <row r="3507" hidden="1" x14ac:dyDescent="0.2"/>
    <row r="3508" hidden="1" x14ac:dyDescent="0.2"/>
    <row r="3509" hidden="1" x14ac:dyDescent="0.2"/>
    <row r="3510" hidden="1" x14ac:dyDescent="0.2"/>
    <row r="3511" hidden="1" x14ac:dyDescent="0.2"/>
    <row r="3512" hidden="1" x14ac:dyDescent="0.2"/>
    <row r="3513" hidden="1" x14ac:dyDescent="0.2"/>
    <row r="3514" hidden="1" x14ac:dyDescent="0.2"/>
    <row r="3515" hidden="1" x14ac:dyDescent="0.2"/>
    <row r="3516" hidden="1" x14ac:dyDescent="0.2"/>
    <row r="3517" hidden="1" x14ac:dyDescent="0.2"/>
    <row r="3518" hidden="1" x14ac:dyDescent="0.2"/>
    <row r="3519" hidden="1" x14ac:dyDescent="0.2"/>
    <row r="3520" hidden="1" x14ac:dyDescent="0.2"/>
    <row r="3521" hidden="1" x14ac:dyDescent="0.2"/>
    <row r="3522" hidden="1" x14ac:dyDescent="0.2"/>
    <row r="3523" hidden="1" x14ac:dyDescent="0.2"/>
    <row r="3524" hidden="1" x14ac:dyDescent="0.2"/>
    <row r="3525" hidden="1" x14ac:dyDescent="0.2"/>
    <row r="3526" hidden="1" x14ac:dyDescent="0.2"/>
    <row r="3527" hidden="1" x14ac:dyDescent="0.2"/>
    <row r="3528" hidden="1" x14ac:dyDescent="0.2"/>
    <row r="3529" hidden="1" x14ac:dyDescent="0.2"/>
    <row r="3530" hidden="1" x14ac:dyDescent="0.2"/>
    <row r="3531" hidden="1" x14ac:dyDescent="0.2"/>
    <row r="3532" hidden="1" x14ac:dyDescent="0.2"/>
    <row r="3533" hidden="1" x14ac:dyDescent="0.2"/>
    <row r="3534" hidden="1" x14ac:dyDescent="0.2"/>
    <row r="3535" hidden="1" x14ac:dyDescent="0.2"/>
    <row r="3536" hidden="1" x14ac:dyDescent="0.2"/>
    <row r="3537" hidden="1" x14ac:dyDescent="0.2"/>
    <row r="3538" hidden="1" x14ac:dyDescent="0.2"/>
    <row r="3539" hidden="1" x14ac:dyDescent="0.2"/>
    <row r="3540" hidden="1" x14ac:dyDescent="0.2"/>
    <row r="3541" hidden="1" x14ac:dyDescent="0.2"/>
    <row r="3542" hidden="1" x14ac:dyDescent="0.2"/>
    <row r="3543" hidden="1" x14ac:dyDescent="0.2"/>
    <row r="3544" hidden="1" x14ac:dyDescent="0.2"/>
    <row r="3545" hidden="1" x14ac:dyDescent="0.2"/>
    <row r="3546" hidden="1" x14ac:dyDescent="0.2"/>
    <row r="3547" hidden="1" x14ac:dyDescent="0.2"/>
    <row r="3548" hidden="1" x14ac:dyDescent="0.2"/>
    <row r="3549" hidden="1" x14ac:dyDescent="0.2"/>
    <row r="3550" hidden="1" x14ac:dyDescent="0.2"/>
    <row r="3551" hidden="1" x14ac:dyDescent="0.2"/>
    <row r="3552" hidden="1" x14ac:dyDescent="0.2"/>
    <row r="3553" hidden="1" x14ac:dyDescent="0.2"/>
    <row r="3554" hidden="1" x14ac:dyDescent="0.2"/>
    <row r="3555" hidden="1" x14ac:dyDescent="0.2"/>
    <row r="3556" hidden="1" x14ac:dyDescent="0.2"/>
    <row r="3557" hidden="1" x14ac:dyDescent="0.2"/>
    <row r="3558" hidden="1" x14ac:dyDescent="0.2"/>
    <row r="3559" hidden="1" x14ac:dyDescent="0.2"/>
    <row r="3560" hidden="1" x14ac:dyDescent="0.2"/>
    <row r="3561" hidden="1" x14ac:dyDescent="0.2"/>
    <row r="3562" hidden="1" x14ac:dyDescent="0.2"/>
    <row r="3563" hidden="1" x14ac:dyDescent="0.2"/>
    <row r="3564" hidden="1" x14ac:dyDescent="0.2"/>
    <row r="3565" hidden="1" x14ac:dyDescent="0.2"/>
    <row r="3566" hidden="1" x14ac:dyDescent="0.2"/>
    <row r="3567" hidden="1" x14ac:dyDescent="0.2"/>
    <row r="3568" hidden="1" x14ac:dyDescent="0.2"/>
    <row r="3569" hidden="1" x14ac:dyDescent="0.2"/>
    <row r="3570" hidden="1" x14ac:dyDescent="0.2"/>
    <row r="3571" hidden="1" x14ac:dyDescent="0.2"/>
    <row r="3572" hidden="1" x14ac:dyDescent="0.2"/>
    <row r="3573" hidden="1" x14ac:dyDescent="0.2"/>
    <row r="3574" hidden="1" x14ac:dyDescent="0.2"/>
    <row r="3575" hidden="1" x14ac:dyDescent="0.2"/>
    <row r="3576" hidden="1" x14ac:dyDescent="0.2"/>
    <row r="3577" hidden="1" x14ac:dyDescent="0.2"/>
    <row r="3578" hidden="1" x14ac:dyDescent="0.2"/>
    <row r="3579" hidden="1" x14ac:dyDescent="0.2"/>
    <row r="3580" hidden="1" x14ac:dyDescent="0.2"/>
    <row r="3581" hidden="1" x14ac:dyDescent="0.2"/>
    <row r="3582" hidden="1" x14ac:dyDescent="0.2"/>
    <row r="3583" hidden="1" x14ac:dyDescent="0.2"/>
    <row r="3584" hidden="1" x14ac:dyDescent="0.2"/>
    <row r="3585" hidden="1" x14ac:dyDescent="0.2"/>
    <row r="3586" hidden="1" x14ac:dyDescent="0.2"/>
    <row r="3587" hidden="1" x14ac:dyDescent="0.2"/>
    <row r="3588" hidden="1" x14ac:dyDescent="0.2"/>
    <row r="3589" hidden="1" x14ac:dyDescent="0.2"/>
    <row r="3590" hidden="1" x14ac:dyDescent="0.2"/>
    <row r="3591" hidden="1" x14ac:dyDescent="0.2"/>
    <row r="3592" hidden="1" x14ac:dyDescent="0.2"/>
    <row r="3593" hidden="1" x14ac:dyDescent="0.2"/>
    <row r="3594" hidden="1" x14ac:dyDescent="0.2"/>
    <row r="3595" hidden="1" x14ac:dyDescent="0.2"/>
    <row r="3596" hidden="1" x14ac:dyDescent="0.2"/>
    <row r="3597" hidden="1" x14ac:dyDescent="0.2"/>
    <row r="3598" hidden="1" x14ac:dyDescent="0.2"/>
    <row r="3599" hidden="1" x14ac:dyDescent="0.2"/>
    <row r="3600" hidden="1" x14ac:dyDescent="0.2"/>
    <row r="3601" hidden="1" x14ac:dyDescent="0.2"/>
    <row r="3602" hidden="1" x14ac:dyDescent="0.2"/>
    <row r="3603" hidden="1" x14ac:dyDescent="0.2"/>
    <row r="3604" hidden="1" x14ac:dyDescent="0.2"/>
    <row r="3605" hidden="1" x14ac:dyDescent="0.2"/>
    <row r="3606" hidden="1" x14ac:dyDescent="0.2"/>
    <row r="3607" hidden="1" x14ac:dyDescent="0.2"/>
    <row r="3608" hidden="1" x14ac:dyDescent="0.2"/>
    <row r="3609" hidden="1" x14ac:dyDescent="0.2"/>
    <row r="3610" hidden="1" x14ac:dyDescent="0.2"/>
    <row r="3611" hidden="1" x14ac:dyDescent="0.2"/>
    <row r="3612" hidden="1" x14ac:dyDescent="0.2"/>
    <row r="3613" hidden="1" x14ac:dyDescent="0.2"/>
    <row r="3614" hidden="1" x14ac:dyDescent="0.2"/>
    <row r="3615" hidden="1" x14ac:dyDescent="0.2"/>
    <row r="3616" hidden="1" x14ac:dyDescent="0.2"/>
    <row r="3617" hidden="1" x14ac:dyDescent="0.2"/>
    <row r="3618" hidden="1" x14ac:dyDescent="0.2"/>
    <row r="3619" hidden="1" x14ac:dyDescent="0.2"/>
    <row r="3620" hidden="1" x14ac:dyDescent="0.2"/>
    <row r="3621" hidden="1" x14ac:dyDescent="0.2"/>
    <row r="3622" hidden="1" x14ac:dyDescent="0.2"/>
    <row r="3623" hidden="1" x14ac:dyDescent="0.2"/>
    <row r="3624" hidden="1" x14ac:dyDescent="0.2"/>
    <row r="3625" hidden="1" x14ac:dyDescent="0.2"/>
    <row r="3626" hidden="1" x14ac:dyDescent="0.2"/>
    <row r="3627" hidden="1" x14ac:dyDescent="0.2"/>
    <row r="3628" hidden="1" x14ac:dyDescent="0.2"/>
    <row r="3629" hidden="1" x14ac:dyDescent="0.2"/>
    <row r="3630" hidden="1" x14ac:dyDescent="0.2"/>
    <row r="3631" hidden="1" x14ac:dyDescent="0.2"/>
    <row r="3632" hidden="1" x14ac:dyDescent="0.2"/>
    <row r="3633" hidden="1" x14ac:dyDescent="0.2"/>
    <row r="3634" hidden="1" x14ac:dyDescent="0.2"/>
    <row r="3635" hidden="1" x14ac:dyDescent="0.2"/>
    <row r="3636" hidden="1" x14ac:dyDescent="0.2"/>
    <row r="3637" hidden="1" x14ac:dyDescent="0.2"/>
    <row r="3638" hidden="1" x14ac:dyDescent="0.2"/>
    <row r="3639" hidden="1" x14ac:dyDescent="0.2"/>
    <row r="3640" hidden="1" x14ac:dyDescent="0.2"/>
    <row r="3641" hidden="1" x14ac:dyDescent="0.2"/>
    <row r="3642" hidden="1" x14ac:dyDescent="0.2"/>
    <row r="3643" hidden="1" x14ac:dyDescent="0.2"/>
    <row r="3644" hidden="1" x14ac:dyDescent="0.2"/>
    <row r="3645" hidden="1" x14ac:dyDescent="0.2"/>
    <row r="3646" hidden="1" x14ac:dyDescent="0.2"/>
    <row r="3647" hidden="1" x14ac:dyDescent="0.2"/>
    <row r="3648" hidden="1" x14ac:dyDescent="0.2"/>
    <row r="3649" hidden="1" x14ac:dyDescent="0.2"/>
    <row r="3650" hidden="1" x14ac:dyDescent="0.2"/>
    <row r="3651" hidden="1" x14ac:dyDescent="0.2"/>
    <row r="3652" hidden="1" x14ac:dyDescent="0.2"/>
    <row r="3653" hidden="1" x14ac:dyDescent="0.2"/>
    <row r="3654" hidden="1" x14ac:dyDescent="0.2"/>
    <row r="3655" hidden="1" x14ac:dyDescent="0.2"/>
    <row r="3656" hidden="1" x14ac:dyDescent="0.2"/>
    <row r="3657" hidden="1" x14ac:dyDescent="0.2"/>
    <row r="3658" hidden="1" x14ac:dyDescent="0.2"/>
    <row r="3659" hidden="1" x14ac:dyDescent="0.2"/>
    <row r="3660" hidden="1" x14ac:dyDescent="0.2"/>
    <row r="3661" hidden="1" x14ac:dyDescent="0.2"/>
    <row r="3662" hidden="1" x14ac:dyDescent="0.2"/>
    <row r="3663" hidden="1" x14ac:dyDescent="0.2"/>
    <row r="3664" hidden="1" x14ac:dyDescent="0.2"/>
    <row r="3665" hidden="1" x14ac:dyDescent="0.2"/>
    <row r="3666" hidden="1" x14ac:dyDescent="0.2"/>
    <row r="3667" hidden="1" x14ac:dyDescent="0.2"/>
    <row r="3668" hidden="1" x14ac:dyDescent="0.2"/>
    <row r="3669" hidden="1" x14ac:dyDescent="0.2"/>
    <row r="3670" hidden="1" x14ac:dyDescent="0.2"/>
    <row r="3671" hidden="1" x14ac:dyDescent="0.2"/>
    <row r="3672" hidden="1" x14ac:dyDescent="0.2"/>
    <row r="3673" hidden="1" x14ac:dyDescent="0.2"/>
    <row r="3674" hidden="1" x14ac:dyDescent="0.2"/>
    <row r="3675" hidden="1" x14ac:dyDescent="0.2"/>
    <row r="3676" hidden="1" x14ac:dyDescent="0.2"/>
    <row r="3677" hidden="1" x14ac:dyDescent="0.2"/>
    <row r="3678" hidden="1" x14ac:dyDescent="0.2"/>
    <row r="3679" hidden="1" x14ac:dyDescent="0.2"/>
    <row r="3680" hidden="1" x14ac:dyDescent="0.2"/>
    <row r="3681" hidden="1" x14ac:dyDescent="0.2"/>
    <row r="3682" hidden="1" x14ac:dyDescent="0.2"/>
    <row r="3683" hidden="1" x14ac:dyDescent="0.2"/>
    <row r="3684" hidden="1" x14ac:dyDescent="0.2"/>
    <row r="3685" hidden="1" x14ac:dyDescent="0.2"/>
    <row r="3686" hidden="1" x14ac:dyDescent="0.2"/>
    <row r="3687" hidden="1" x14ac:dyDescent="0.2"/>
    <row r="3688" hidden="1" x14ac:dyDescent="0.2"/>
    <row r="3689" hidden="1" x14ac:dyDescent="0.2"/>
    <row r="3690" hidden="1" x14ac:dyDescent="0.2"/>
    <row r="3691" hidden="1" x14ac:dyDescent="0.2"/>
    <row r="3692" hidden="1" x14ac:dyDescent="0.2"/>
    <row r="3693" hidden="1" x14ac:dyDescent="0.2"/>
    <row r="3694" hidden="1" x14ac:dyDescent="0.2"/>
    <row r="3695" hidden="1" x14ac:dyDescent="0.2"/>
    <row r="3696" hidden="1" x14ac:dyDescent="0.2"/>
    <row r="3697" hidden="1" x14ac:dyDescent="0.2"/>
    <row r="3698" hidden="1" x14ac:dyDescent="0.2"/>
    <row r="3699" hidden="1" x14ac:dyDescent="0.2"/>
    <row r="3700" hidden="1" x14ac:dyDescent="0.2"/>
    <row r="3701" hidden="1" x14ac:dyDescent="0.2"/>
    <row r="3702" hidden="1" x14ac:dyDescent="0.2"/>
    <row r="3703" hidden="1" x14ac:dyDescent="0.2"/>
    <row r="3704" hidden="1" x14ac:dyDescent="0.2"/>
    <row r="3705" hidden="1" x14ac:dyDescent="0.2"/>
    <row r="3706" hidden="1" x14ac:dyDescent="0.2"/>
    <row r="3707" hidden="1" x14ac:dyDescent="0.2"/>
    <row r="3708" hidden="1" x14ac:dyDescent="0.2"/>
    <row r="3709" hidden="1" x14ac:dyDescent="0.2"/>
    <row r="3710" hidden="1" x14ac:dyDescent="0.2"/>
    <row r="3711" hidden="1" x14ac:dyDescent="0.2"/>
    <row r="3712" hidden="1" x14ac:dyDescent="0.2"/>
    <row r="3713" hidden="1" x14ac:dyDescent="0.2"/>
    <row r="3714" hidden="1" x14ac:dyDescent="0.2"/>
    <row r="3715" hidden="1" x14ac:dyDescent="0.2"/>
    <row r="3716" hidden="1" x14ac:dyDescent="0.2"/>
    <row r="3717" hidden="1" x14ac:dyDescent="0.2"/>
    <row r="3718" hidden="1" x14ac:dyDescent="0.2"/>
    <row r="3719" hidden="1" x14ac:dyDescent="0.2"/>
    <row r="3720" hidden="1" x14ac:dyDescent="0.2"/>
    <row r="3721" hidden="1" x14ac:dyDescent="0.2"/>
    <row r="3722" hidden="1" x14ac:dyDescent="0.2"/>
    <row r="3723" hidden="1" x14ac:dyDescent="0.2"/>
    <row r="3724" hidden="1" x14ac:dyDescent="0.2"/>
    <row r="3725" hidden="1" x14ac:dyDescent="0.2"/>
    <row r="3726" hidden="1" x14ac:dyDescent="0.2"/>
    <row r="3727" hidden="1" x14ac:dyDescent="0.2"/>
    <row r="3728" hidden="1" x14ac:dyDescent="0.2"/>
    <row r="3729" hidden="1" x14ac:dyDescent="0.2"/>
    <row r="3730" hidden="1" x14ac:dyDescent="0.2"/>
    <row r="3731" hidden="1" x14ac:dyDescent="0.2"/>
    <row r="3732" hidden="1" x14ac:dyDescent="0.2"/>
    <row r="3733" hidden="1" x14ac:dyDescent="0.2"/>
    <row r="3734" hidden="1" x14ac:dyDescent="0.2"/>
    <row r="3735" hidden="1" x14ac:dyDescent="0.2"/>
    <row r="3736" hidden="1" x14ac:dyDescent="0.2"/>
    <row r="3737" hidden="1" x14ac:dyDescent="0.2"/>
    <row r="3738" hidden="1" x14ac:dyDescent="0.2"/>
    <row r="3739" hidden="1" x14ac:dyDescent="0.2"/>
    <row r="3740" hidden="1" x14ac:dyDescent="0.2"/>
    <row r="3741" hidden="1" x14ac:dyDescent="0.2"/>
    <row r="3742" hidden="1" x14ac:dyDescent="0.2"/>
    <row r="3743" hidden="1" x14ac:dyDescent="0.2"/>
    <row r="3744" hidden="1" x14ac:dyDescent="0.2"/>
    <row r="3745" hidden="1" x14ac:dyDescent="0.2"/>
    <row r="3746" hidden="1" x14ac:dyDescent="0.2"/>
    <row r="3747" hidden="1" x14ac:dyDescent="0.2"/>
    <row r="3748" hidden="1" x14ac:dyDescent="0.2"/>
    <row r="3749" hidden="1" x14ac:dyDescent="0.2"/>
    <row r="3750" hidden="1" x14ac:dyDescent="0.2"/>
    <row r="3751" hidden="1" x14ac:dyDescent="0.2"/>
    <row r="3752" hidden="1" x14ac:dyDescent="0.2"/>
    <row r="3753" hidden="1" x14ac:dyDescent="0.2"/>
    <row r="3754" hidden="1" x14ac:dyDescent="0.2"/>
    <row r="3755" hidden="1" x14ac:dyDescent="0.2"/>
    <row r="3756" hidden="1" x14ac:dyDescent="0.2"/>
    <row r="3757" hidden="1" x14ac:dyDescent="0.2"/>
    <row r="3758" hidden="1" x14ac:dyDescent="0.2"/>
    <row r="3759" hidden="1" x14ac:dyDescent="0.2"/>
    <row r="3760" hidden="1" x14ac:dyDescent="0.2"/>
    <row r="3761" hidden="1" x14ac:dyDescent="0.2"/>
    <row r="3762" hidden="1" x14ac:dyDescent="0.2"/>
    <row r="3763" hidden="1" x14ac:dyDescent="0.2"/>
    <row r="3764" hidden="1" x14ac:dyDescent="0.2"/>
    <row r="3765" hidden="1" x14ac:dyDescent="0.2"/>
    <row r="3766" hidden="1" x14ac:dyDescent="0.2"/>
    <row r="3767" hidden="1" x14ac:dyDescent="0.2"/>
    <row r="3768" hidden="1" x14ac:dyDescent="0.2"/>
    <row r="3769" hidden="1" x14ac:dyDescent="0.2"/>
    <row r="3770" hidden="1" x14ac:dyDescent="0.2"/>
    <row r="3771" hidden="1" x14ac:dyDescent="0.2"/>
    <row r="3772" hidden="1" x14ac:dyDescent="0.2"/>
    <row r="3773" hidden="1" x14ac:dyDescent="0.2"/>
    <row r="3774" hidden="1" x14ac:dyDescent="0.2"/>
    <row r="3775" hidden="1" x14ac:dyDescent="0.2"/>
    <row r="3776" hidden="1" x14ac:dyDescent="0.2"/>
    <row r="3777" hidden="1" x14ac:dyDescent="0.2"/>
    <row r="3778" hidden="1" x14ac:dyDescent="0.2"/>
    <row r="3779" hidden="1" x14ac:dyDescent="0.2"/>
    <row r="3780" hidden="1" x14ac:dyDescent="0.2"/>
    <row r="3781" hidden="1" x14ac:dyDescent="0.2"/>
    <row r="3782" hidden="1" x14ac:dyDescent="0.2"/>
    <row r="3783" hidden="1" x14ac:dyDescent="0.2"/>
    <row r="3784" hidden="1" x14ac:dyDescent="0.2"/>
    <row r="3785" hidden="1" x14ac:dyDescent="0.2"/>
    <row r="3786" hidden="1" x14ac:dyDescent="0.2"/>
    <row r="3787" hidden="1" x14ac:dyDescent="0.2"/>
    <row r="3788" hidden="1" x14ac:dyDescent="0.2"/>
    <row r="3789" hidden="1" x14ac:dyDescent="0.2"/>
    <row r="3790" hidden="1" x14ac:dyDescent="0.2"/>
    <row r="3791" hidden="1" x14ac:dyDescent="0.2"/>
    <row r="3792" hidden="1" x14ac:dyDescent="0.2"/>
    <row r="3793" hidden="1" x14ac:dyDescent="0.2"/>
    <row r="3794" hidden="1" x14ac:dyDescent="0.2"/>
    <row r="3795" hidden="1" x14ac:dyDescent="0.2"/>
    <row r="3796" hidden="1" x14ac:dyDescent="0.2"/>
    <row r="3797" hidden="1" x14ac:dyDescent="0.2"/>
    <row r="3798" hidden="1" x14ac:dyDescent="0.2"/>
    <row r="3799" hidden="1" x14ac:dyDescent="0.2"/>
    <row r="3800" hidden="1" x14ac:dyDescent="0.2"/>
    <row r="3801" hidden="1" x14ac:dyDescent="0.2"/>
    <row r="3802" hidden="1" x14ac:dyDescent="0.2"/>
    <row r="3803" hidden="1" x14ac:dyDescent="0.2"/>
    <row r="3804" hidden="1" x14ac:dyDescent="0.2"/>
    <row r="3805" hidden="1" x14ac:dyDescent="0.2"/>
    <row r="3806" hidden="1" x14ac:dyDescent="0.2"/>
    <row r="3807" hidden="1" x14ac:dyDescent="0.2"/>
    <row r="3808" hidden="1" x14ac:dyDescent="0.2"/>
    <row r="3809" hidden="1" x14ac:dyDescent="0.2"/>
    <row r="3810" hidden="1" x14ac:dyDescent="0.2"/>
    <row r="3811" hidden="1" x14ac:dyDescent="0.2"/>
    <row r="3812" hidden="1" x14ac:dyDescent="0.2"/>
    <row r="3813" hidden="1" x14ac:dyDescent="0.2"/>
    <row r="3814" hidden="1" x14ac:dyDescent="0.2"/>
    <row r="3815" hidden="1" x14ac:dyDescent="0.2"/>
    <row r="3816" hidden="1" x14ac:dyDescent="0.2"/>
    <row r="3817" hidden="1" x14ac:dyDescent="0.2"/>
    <row r="3818" hidden="1" x14ac:dyDescent="0.2"/>
    <row r="3819" hidden="1" x14ac:dyDescent="0.2"/>
    <row r="3820" hidden="1" x14ac:dyDescent="0.2"/>
    <row r="3821" hidden="1" x14ac:dyDescent="0.2"/>
    <row r="3822" hidden="1" x14ac:dyDescent="0.2"/>
    <row r="3823" hidden="1" x14ac:dyDescent="0.2"/>
    <row r="3824" hidden="1" x14ac:dyDescent="0.2"/>
    <row r="3825" hidden="1" x14ac:dyDescent="0.2"/>
    <row r="3826" hidden="1" x14ac:dyDescent="0.2"/>
    <row r="3827" hidden="1" x14ac:dyDescent="0.2"/>
    <row r="3828" hidden="1" x14ac:dyDescent="0.2"/>
    <row r="3829" hidden="1" x14ac:dyDescent="0.2"/>
    <row r="3830" hidden="1" x14ac:dyDescent="0.2"/>
    <row r="3831" hidden="1" x14ac:dyDescent="0.2"/>
    <row r="3832" hidden="1" x14ac:dyDescent="0.2"/>
    <row r="3833" hidden="1" x14ac:dyDescent="0.2"/>
    <row r="3834" hidden="1" x14ac:dyDescent="0.2"/>
    <row r="3835" hidden="1" x14ac:dyDescent="0.2"/>
    <row r="3836" hidden="1" x14ac:dyDescent="0.2"/>
    <row r="3837" hidden="1" x14ac:dyDescent="0.2"/>
    <row r="3838" hidden="1" x14ac:dyDescent="0.2"/>
    <row r="3839" hidden="1" x14ac:dyDescent="0.2"/>
    <row r="3840" hidden="1" x14ac:dyDescent="0.2"/>
    <row r="3841" hidden="1" x14ac:dyDescent="0.2"/>
    <row r="3842" hidden="1" x14ac:dyDescent="0.2"/>
    <row r="3843" hidden="1" x14ac:dyDescent="0.2"/>
    <row r="3844" hidden="1" x14ac:dyDescent="0.2"/>
    <row r="3845" hidden="1" x14ac:dyDescent="0.2"/>
    <row r="3846" hidden="1" x14ac:dyDescent="0.2"/>
    <row r="3847" hidden="1" x14ac:dyDescent="0.2"/>
    <row r="3848" hidden="1" x14ac:dyDescent="0.2"/>
    <row r="3849" hidden="1" x14ac:dyDescent="0.2"/>
    <row r="3850" hidden="1" x14ac:dyDescent="0.2"/>
    <row r="3851" hidden="1" x14ac:dyDescent="0.2"/>
    <row r="3852" hidden="1" x14ac:dyDescent="0.2"/>
    <row r="3853" hidden="1" x14ac:dyDescent="0.2"/>
    <row r="3854" hidden="1" x14ac:dyDescent="0.2"/>
    <row r="3855" hidden="1" x14ac:dyDescent="0.2"/>
    <row r="3856" hidden="1" x14ac:dyDescent="0.2"/>
    <row r="3857" hidden="1" x14ac:dyDescent="0.2"/>
    <row r="3858" hidden="1" x14ac:dyDescent="0.2"/>
    <row r="3859" hidden="1" x14ac:dyDescent="0.2"/>
    <row r="3860" hidden="1" x14ac:dyDescent="0.2"/>
    <row r="3861" hidden="1" x14ac:dyDescent="0.2"/>
    <row r="3862" hidden="1" x14ac:dyDescent="0.2"/>
    <row r="3863" hidden="1" x14ac:dyDescent="0.2"/>
    <row r="3864" hidden="1" x14ac:dyDescent="0.2"/>
    <row r="3865" hidden="1" x14ac:dyDescent="0.2"/>
    <row r="3866" hidden="1" x14ac:dyDescent="0.2"/>
    <row r="3867" hidden="1" x14ac:dyDescent="0.2"/>
    <row r="3868" hidden="1" x14ac:dyDescent="0.2"/>
    <row r="3869" hidden="1" x14ac:dyDescent="0.2"/>
    <row r="3870" hidden="1" x14ac:dyDescent="0.2"/>
    <row r="3871" hidden="1" x14ac:dyDescent="0.2"/>
    <row r="3872" hidden="1" x14ac:dyDescent="0.2"/>
    <row r="3873" hidden="1" x14ac:dyDescent="0.2"/>
    <row r="3874" hidden="1" x14ac:dyDescent="0.2"/>
    <row r="3875" hidden="1" x14ac:dyDescent="0.2"/>
    <row r="3876" hidden="1" x14ac:dyDescent="0.2"/>
    <row r="3877" hidden="1" x14ac:dyDescent="0.2"/>
    <row r="3878" hidden="1" x14ac:dyDescent="0.2"/>
    <row r="3879" hidden="1" x14ac:dyDescent="0.2"/>
    <row r="3880" hidden="1" x14ac:dyDescent="0.2"/>
    <row r="3881" hidden="1" x14ac:dyDescent="0.2"/>
    <row r="3882" hidden="1" x14ac:dyDescent="0.2"/>
    <row r="3883" hidden="1" x14ac:dyDescent="0.2"/>
    <row r="3884" hidden="1" x14ac:dyDescent="0.2"/>
    <row r="3885" hidden="1" x14ac:dyDescent="0.2"/>
    <row r="3886" hidden="1" x14ac:dyDescent="0.2"/>
    <row r="3887" hidden="1" x14ac:dyDescent="0.2"/>
    <row r="3888" hidden="1" x14ac:dyDescent="0.2"/>
    <row r="3889" hidden="1" x14ac:dyDescent="0.2"/>
    <row r="3890" hidden="1" x14ac:dyDescent="0.2"/>
    <row r="3891" hidden="1" x14ac:dyDescent="0.2"/>
    <row r="3892" hidden="1" x14ac:dyDescent="0.2"/>
    <row r="3893" hidden="1" x14ac:dyDescent="0.2"/>
    <row r="3894" hidden="1" x14ac:dyDescent="0.2"/>
    <row r="3895" hidden="1" x14ac:dyDescent="0.2"/>
    <row r="3896" hidden="1" x14ac:dyDescent="0.2"/>
    <row r="3897" hidden="1" x14ac:dyDescent="0.2"/>
    <row r="3898" hidden="1" x14ac:dyDescent="0.2"/>
    <row r="3899" hidden="1" x14ac:dyDescent="0.2"/>
    <row r="3900" hidden="1" x14ac:dyDescent="0.2"/>
    <row r="3901" hidden="1" x14ac:dyDescent="0.2"/>
    <row r="3902" hidden="1" x14ac:dyDescent="0.2"/>
    <row r="3903" hidden="1" x14ac:dyDescent="0.2"/>
    <row r="3904" hidden="1" x14ac:dyDescent="0.2"/>
    <row r="3905" hidden="1" x14ac:dyDescent="0.2"/>
    <row r="3906" hidden="1" x14ac:dyDescent="0.2"/>
    <row r="3907" hidden="1" x14ac:dyDescent="0.2"/>
    <row r="3908" hidden="1" x14ac:dyDescent="0.2"/>
    <row r="3909" hidden="1" x14ac:dyDescent="0.2"/>
    <row r="3910" hidden="1" x14ac:dyDescent="0.2"/>
    <row r="3911" hidden="1" x14ac:dyDescent="0.2"/>
    <row r="3912" hidden="1" x14ac:dyDescent="0.2"/>
    <row r="3913" hidden="1" x14ac:dyDescent="0.2"/>
    <row r="3914" hidden="1" x14ac:dyDescent="0.2"/>
    <row r="3915" hidden="1" x14ac:dyDescent="0.2"/>
    <row r="3916" hidden="1" x14ac:dyDescent="0.2"/>
    <row r="3917" hidden="1" x14ac:dyDescent="0.2"/>
    <row r="3918" hidden="1" x14ac:dyDescent="0.2"/>
    <row r="3919" hidden="1" x14ac:dyDescent="0.2"/>
    <row r="3920" hidden="1" x14ac:dyDescent="0.2"/>
    <row r="3921" hidden="1" x14ac:dyDescent="0.2"/>
    <row r="3922" hidden="1" x14ac:dyDescent="0.2"/>
    <row r="3923" hidden="1" x14ac:dyDescent="0.2"/>
    <row r="3924" hidden="1" x14ac:dyDescent="0.2"/>
    <row r="3925" hidden="1" x14ac:dyDescent="0.2"/>
    <row r="3926" hidden="1" x14ac:dyDescent="0.2"/>
    <row r="3927" hidden="1" x14ac:dyDescent="0.2"/>
    <row r="3928" hidden="1" x14ac:dyDescent="0.2"/>
    <row r="3929" hidden="1" x14ac:dyDescent="0.2"/>
    <row r="3930" hidden="1" x14ac:dyDescent="0.2"/>
    <row r="3931" hidden="1" x14ac:dyDescent="0.2"/>
    <row r="3932" hidden="1" x14ac:dyDescent="0.2"/>
    <row r="3933" hidden="1" x14ac:dyDescent="0.2"/>
    <row r="3934" hidden="1" x14ac:dyDescent="0.2"/>
    <row r="3935" hidden="1" x14ac:dyDescent="0.2"/>
    <row r="3936" hidden="1" x14ac:dyDescent="0.2"/>
    <row r="3937" hidden="1" x14ac:dyDescent="0.2"/>
    <row r="3938" hidden="1" x14ac:dyDescent="0.2"/>
    <row r="3939" hidden="1" x14ac:dyDescent="0.2"/>
    <row r="3940" hidden="1" x14ac:dyDescent="0.2"/>
    <row r="3941" hidden="1" x14ac:dyDescent="0.2"/>
    <row r="3942" hidden="1" x14ac:dyDescent="0.2"/>
    <row r="3943" hidden="1" x14ac:dyDescent="0.2"/>
    <row r="3944" hidden="1" x14ac:dyDescent="0.2"/>
    <row r="3945" hidden="1" x14ac:dyDescent="0.2"/>
    <row r="3946" hidden="1" x14ac:dyDescent="0.2"/>
    <row r="3947" hidden="1" x14ac:dyDescent="0.2"/>
    <row r="3948" hidden="1" x14ac:dyDescent="0.2"/>
    <row r="3949" hidden="1" x14ac:dyDescent="0.2"/>
    <row r="3950" hidden="1" x14ac:dyDescent="0.2"/>
    <row r="3951" hidden="1" x14ac:dyDescent="0.2"/>
    <row r="3952" hidden="1" x14ac:dyDescent="0.2"/>
    <row r="3953" hidden="1" x14ac:dyDescent="0.2"/>
    <row r="3954" hidden="1" x14ac:dyDescent="0.2"/>
    <row r="3955" hidden="1" x14ac:dyDescent="0.2"/>
    <row r="3956" hidden="1" x14ac:dyDescent="0.2"/>
    <row r="3957" hidden="1" x14ac:dyDescent="0.2"/>
    <row r="3958" hidden="1" x14ac:dyDescent="0.2"/>
    <row r="3959" hidden="1" x14ac:dyDescent="0.2"/>
    <row r="3960" hidden="1" x14ac:dyDescent="0.2"/>
    <row r="3961" hidden="1" x14ac:dyDescent="0.2"/>
    <row r="3962" hidden="1" x14ac:dyDescent="0.2"/>
    <row r="3963" hidden="1" x14ac:dyDescent="0.2"/>
    <row r="3964" hidden="1" x14ac:dyDescent="0.2"/>
    <row r="3965" hidden="1" x14ac:dyDescent="0.2"/>
    <row r="3966" hidden="1" x14ac:dyDescent="0.2"/>
    <row r="3967" hidden="1" x14ac:dyDescent="0.2"/>
    <row r="3968" hidden="1" x14ac:dyDescent="0.2"/>
    <row r="3969" hidden="1" x14ac:dyDescent="0.2"/>
    <row r="3970" hidden="1" x14ac:dyDescent="0.2"/>
    <row r="3971" hidden="1" x14ac:dyDescent="0.2"/>
    <row r="3972" hidden="1" x14ac:dyDescent="0.2"/>
    <row r="3973" hidden="1" x14ac:dyDescent="0.2"/>
    <row r="3974" hidden="1" x14ac:dyDescent="0.2"/>
    <row r="3975" hidden="1" x14ac:dyDescent="0.2"/>
    <row r="3976" hidden="1" x14ac:dyDescent="0.2"/>
    <row r="3977" hidden="1" x14ac:dyDescent="0.2"/>
    <row r="3978" hidden="1" x14ac:dyDescent="0.2"/>
    <row r="3979" hidden="1" x14ac:dyDescent="0.2"/>
    <row r="3980" hidden="1" x14ac:dyDescent="0.2"/>
    <row r="3981" hidden="1" x14ac:dyDescent="0.2"/>
    <row r="3982" hidden="1" x14ac:dyDescent="0.2"/>
    <row r="3983" hidden="1" x14ac:dyDescent="0.2"/>
    <row r="3984" hidden="1" x14ac:dyDescent="0.2"/>
    <row r="3985" hidden="1" x14ac:dyDescent="0.2"/>
    <row r="3986" hidden="1" x14ac:dyDescent="0.2"/>
    <row r="3987" hidden="1" x14ac:dyDescent="0.2"/>
    <row r="3988" hidden="1" x14ac:dyDescent="0.2"/>
    <row r="3989" hidden="1" x14ac:dyDescent="0.2"/>
    <row r="3990" hidden="1" x14ac:dyDescent="0.2"/>
    <row r="3991" hidden="1" x14ac:dyDescent="0.2"/>
    <row r="3992" hidden="1" x14ac:dyDescent="0.2"/>
    <row r="3993" hidden="1" x14ac:dyDescent="0.2"/>
    <row r="3994" hidden="1" x14ac:dyDescent="0.2"/>
    <row r="3995" hidden="1" x14ac:dyDescent="0.2"/>
    <row r="3996" hidden="1" x14ac:dyDescent="0.2"/>
    <row r="3997" hidden="1" x14ac:dyDescent="0.2"/>
    <row r="3998" hidden="1" x14ac:dyDescent="0.2"/>
    <row r="3999" hidden="1" x14ac:dyDescent="0.2"/>
    <row r="4000" hidden="1" x14ac:dyDescent="0.2"/>
    <row r="4001" hidden="1" x14ac:dyDescent="0.2"/>
    <row r="4002" hidden="1" x14ac:dyDescent="0.2"/>
    <row r="4003" hidden="1" x14ac:dyDescent="0.2"/>
    <row r="4004" hidden="1" x14ac:dyDescent="0.2"/>
    <row r="4005" hidden="1" x14ac:dyDescent="0.2"/>
    <row r="4006" hidden="1" x14ac:dyDescent="0.2"/>
    <row r="4007" hidden="1" x14ac:dyDescent="0.2"/>
    <row r="4008" hidden="1" x14ac:dyDescent="0.2"/>
    <row r="4009" hidden="1" x14ac:dyDescent="0.2"/>
    <row r="4010" hidden="1" x14ac:dyDescent="0.2"/>
    <row r="4011" hidden="1" x14ac:dyDescent="0.2"/>
    <row r="4012" hidden="1" x14ac:dyDescent="0.2"/>
    <row r="4013" hidden="1" x14ac:dyDescent="0.2"/>
    <row r="4014" hidden="1" x14ac:dyDescent="0.2"/>
    <row r="4015" hidden="1" x14ac:dyDescent="0.2"/>
    <row r="4016" hidden="1" x14ac:dyDescent="0.2"/>
    <row r="4017" hidden="1" x14ac:dyDescent="0.2"/>
    <row r="4018" hidden="1" x14ac:dyDescent="0.2"/>
    <row r="4019" hidden="1" x14ac:dyDescent="0.2"/>
    <row r="4020" hidden="1" x14ac:dyDescent="0.2"/>
    <row r="4021" hidden="1" x14ac:dyDescent="0.2"/>
    <row r="4022" hidden="1" x14ac:dyDescent="0.2"/>
    <row r="4023" hidden="1" x14ac:dyDescent="0.2"/>
    <row r="4024" hidden="1" x14ac:dyDescent="0.2"/>
    <row r="4025" hidden="1" x14ac:dyDescent="0.2"/>
    <row r="4026" hidden="1" x14ac:dyDescent="0.2"/>
    <row r="4027" hidden="1" x14ac:dyDescent="0.2"/>
    <row r="4028" hidden="1" x14ac:dyDescent="0.2"/>
    <row r="4029" hidden="1" x14ac:dyDescent="0.2"/>
    <row r="4030" hidden="1" x14ac:dyDescent="0.2"/>
    <row r="4031" hidden="1" x14ac:dyDescent="0.2"/>
    <row r="4032" hidden="1" x14ac:dyDescent="0.2"/>
    <row r="4033" hidden="1" x14ac:dyDescent="0.2"/>
    <row r="4034" hidden="1" x14ac:dyDescent="0.2"/>
    <row r="4035" hidden="1" x14ac:dyDescent="0.2"/>
    <row r="4036" hidden="1" x14ac:dyDescent="0.2"/>
    <row r="4037" hidden="1" x14ac:dyDescent="0.2"/>
    <row r="4038" hidden="1" x14ac:dyDescent="0.2"/>
    <row r="4039" hidden="1" x14ac:dyDescent="0.2"/>
    <row r="4040" hidden="1" x14ac:dyDescent="0.2"/>
    <row r="4041" hidden="1" x14ac:dyDescent="0.2"/>
    <row r="4042" hidden="1" x14ac:dyDescent="0.2"/>
    <row r="4043" hidden="1" x14ac:dyDescent="0.2"/>
    <row r="4044" hidden="1" x14ac:dyDescent="0.2"/>
    <row r="4045" hidden="1" x14ac:dyDescent="0.2"/>
    <row r="4046" hidden="1" x14ac:dyDescent="0.2"/>
    <row r="4047" hidden="1" x14ac:dyDescent="0.2"/>
    <row r="4048" hidden="1" x14ac:dyDescent="0.2"/>
    <row r="4049" hidden="1" x14ac:dyDescent="0.2"/>
    <row r="4050" hidden="1" x14ac:dyDescent="0.2"/>
    <row r="4051" hidden="1" x14ac:dyDescent="0.2"/>
    <row r="4052" hidden="1" x14ac:dyDescent="0.2"/>
    <row r="4053" hidden="1" x14ac:dyDescent="0.2"/>
    <row r="4054" hidden="1" x14ac:dyDescent="0.2"/>
    <row r="4055" hidden="1" x14ac:dyDescent="0.2"/>
    <row r="4056" hidden="1" x14ac:dyDescent="0.2"/>
    <row r="4057" hidden="1" x14ac:dyDescent="0.2"/>
    <row r="4058" hidden="1" x14ac:dyDescent="0.2"/>
    <row r="4059" hidden="1" x14ac:dyDescent="0.2"/>
    <row r="4060" hidden="1" x14ac:dyDescent="0.2"/>
    <row r="4061" hidden="1" x14ac:dyDescent="0.2"/>
    <row r="4062" hidden="1" x14ac:dyDescent="0.2"/>
    <row r="4063" hidden="1" x14ac:dyDescent="0.2"/>
    <row r="4064" hidden="1" x14ac:dyDescent="0.2"/>
    <row r="4065" hidden="1" x14ac:dyDescent="0.2"/>
    <row r="4066" hidden="1" x14ac:dyDescent="0.2"/>
    <row r="4067" hidden="1" x14ac:dyDescent="0.2"/>
    <row r="4068" hidden="1" x14ac:dyDescent="0.2"/>
    <row r="4069" hidden="1" x14ac:dyDescent="0.2"/>
    <row r="4070" hidden="1" x14ac:dyDescent="0.2"/>
    <row r="4071" hidden="1" x14ac:dyDescent="0.2"/>
    <row r="4072" hidden="1" x14ac:dyDescent="0.2"/>
    <row r="4073" hidden="1" x14ac:dyDescent="0.2"/>
    <row r="4074" hidden="1" x14ac:dyDescent="0.2"/>
    <row r="4075" hidden="1" x14ac:dyDescent="0.2"/>
    <row r="4076" hidden="1" x14ac:dyDescent="0.2"/>
    <row r="4077" hidden="1" x14ac:dyDescent="0.2"/>
    <row r="4078" hidden="1" x14ac:dyDescent="0.2"/>
    <row r="4079" hidden="1" x14ac:dyDescent="0.2"/>
    <row r="4080" hidden="1" x14ac:dyDescent="0.2"/>
    <row r="4081" hidden="1" x14ac:dyDescent="0.2"/>
    <row r="4082" hidden="1" x14ac:dyDescent="0.2"/>
    <row r="4083" hidden="1" x14ac:dyDescent="0.2"/>
    <row r="4084" hidden="1" x14ac:dyDescent="0.2"/>
    <row r="4085" hidden="1" x14ac:dyDescent="0.2"/>
    <row r="4086" hidden="1" x14ac:dyDescent="0.2"/>
    <row r="4087" hidden="1" x14ac:dyDescent="0.2"/>
    <row r="4088" hidden="1" x14ac:dyDescent="0.2"/>
    <row r="4089" hidden="1" x14ac:dyDescent="0.2"/>
    <row r="4090" hidden="1" x14ac:dyDescent="0.2"/>
    <row r="4091" hidden="1" x14ac:dyDescent="0.2"/>
    <row r="4092" hidden="1" x14ac:dyDescent="0.2"/>
    <row r="4093" hidden="1" x14ac:dyDescent="0.2"/>
    <row r="4094" hidden="1" x14ac:dyDescent="0.2"/>
    <row r="4095" hidden="1" x14ac:dyDescent="0.2"/>
    <row r="4096" hidden="1" x14ac:dyDescent="0.2"/>
    <row r="4097" hidden="1" x14ac:dyDescent="0.2"/>
    <row r="4098" hidden="1" x14ac:dyDescent="0.2"/>
    <row r="4099" hidden="1" x14ac:dyDescent="0.2"/>
    <row r="4100" hidden="1" x14ac:dyDescent="0.2"/>
    <row r="4101" hidden="1" x14ac:dyDescent="0.2"/>
    <row r="4102" hidden="1" x14ac:dyDescent="0.2"/>
    <row r="4103" hidden="1" x14ac:dyDescent="0.2"/>
    <row r="4104" hidden="1" x14ac:dyDescent="0.2"/>
    <row r="4105" hidden="1" x14ac:dyDescent="0.2"/>
    <row r="4106" hidden="1" x14ac:dyDescent="0.2"/>
    <row r="4107" hidden="1" x14ac:dyDescent="0.2"/>
    <row r="4108" hidden="1" x14ac:dyDescent="0.2"/>
    <row r="4109" hidden="1" x14ac:dyDescent="0.2"/>
    <row r="4110" hidden="1" x14ac:dyDescent="0.2"/>
    <row r="4111" hidden="1" x14ac:dyDescent="0.2"/>
    <row r="4112" hidden="1" x14ac:dyDescent="0.2"/>
    <row r="4113" hidden="1" x14ac:dyDescent="0.2"/>
    <row r="4114" hidden="1" x14ac:dyDescent="0.2"/>
    <row r="4115" hidden="1" x14ac:dyDescent="0.2"/>
    <row r="4116" hidden="1" x14ac:dyDescent="0.2"/>
    <row r="4117" hidden="1" x14ac:dyDescent="0.2"/>
    <row r="4118" hidden="1" x14ac:dyDescent="0.2"/>
    <row r="4119" hidden="1" x14ac:dyDescent="0.2"/>
    <row r="4120" hidden="1" x14ac:dyDescent="0.2"/>
    <row r="4121" hidden="1" x14ac:dyDescent="0.2"/>
    <row r="4122" hidden="1" x14ac:dyDescent="0.2"/>
    <row r="4123" hidden="1" x14ac:dyDescent="0.2"/>
    <row r="4124" hidden="1" x14ac:dyDescent="0.2"/>
    <row r="4125" hidden="1" x14ac:dyDescent="0.2"/>
    <row r="4126" hidden="1" x14ac:dyDescent="0.2"/>
    <row r="4127" hidden="1" x14ac:dyDescent="0.2"/>
    <row r="4128" hidden="1" x14ac:dyDescent="0.2"/>
    <row r="4129" hidden="1" x14ac:dyDescent="0.2"/>
    <row r="4130" hidden="1" x14ac:dyDescent="0.2"/>
    <row r="4131" hidden="1" x14ac:dyDescent="0.2"/>
    <row r="4132" hidden="1" x14ac:dyDescent="0.2"/>
    <row r="4133" hidden="1" x14ac:dyDescent="0.2"/>
    <row r="4134" hidden="1" x14ac:dyDescent="0.2"/>
    <row r="4135" hidden="1" x14ac:dyDescent="0.2"/>
    <row r="4136" hidden="1" x14ac:dyDescent="0.2"/>
    <row r="4137" hidden="1" x14ac:dyDescent="0.2"/>
    <row r="4138" hidden="1" x14ac:dyDescent="0.2"/>
    <row r="4139" hidden="1" x14ac:dyDescent="0.2"/>
    <row r="4140" hidden="1" x14ac:dyDescent="0.2"/>
    <row r="4141" hidden="1" x14ac:dyDescent="0.2"/>
    <row r="4142" hidden="1" x14ac:dyDescent="0.2"/>
    <row r="4143" hidden="1" x14ac:dyDescent="0.2"/>
    <row r="4144" hidden="1" x14ac:dyDescent="0.2"/>
    <row r="4145" hidden="1" x14ac:dyDescent="0.2"/>
    <row r="4146" hidden="1" x14ac:dyDescent="0.2"/>
    <row r="4147" hidden="1" x14ac:dyDescent="0.2"/>
    <row r="4148" hidden="1" x14ac:dyDescent="0.2"/>
    <row r="4149" hidden="1" x14ac:dyDescent="0.2"/>
    <row r="4150" hidden="1" x14ac:dyDescent="0.2"/>
    <row r="4151" hidden="1" x14ac:dyDescent="0.2"/>
    <row r="4152" hidden="1" x14ac:dyDescent="0.2"/>
    <row r="4153" hidden="1" x14ac:dyDescent="0.2"/>
    <row r="4154" hidden="1" x14ac:dyDescent="0.2"/>
    <row r="4155" hidden="1" x14ac:dyDescent="0.2"/>
    <row r="4156" hidden="1" x14ac:dyDescent="0.2"/>
    <row r="4157" hidden="1" x14ac:dyDescent="0.2"/>
    <row r="4158" hidden="1" x14ac:dyDescent="0.2"/>
    <row r="4159" hidden="1" x14ac:dyDescent="0.2"/>
    <row r="4160" hidden="1" x14ac:dyDescent="0.2"/>
    <row r="4161" hidden="1" x14ac:dyDescent="0.2"/>
    <row r="4162" hidden="1" x14ac:dyDescent="0.2"/>
    <row r="4163" hidden="1" x14ac:dyDescent="0.2"/>
    <row r="4164" hidden="1" x14ac:dyDescent="0.2"/>
    <row r="4165" hidden="1" x14ac:dyDescent="0.2"/>
    <row r="4166" hidden="1" x14ac:dyDescent="0.2"/>
    <row r="4167" hidden="1" x14ac:dyDescent="0.2"/>
    <row r="4168" hidden="1" x14ac:dyDescent="0.2"/>
    <row r="4169" hidden="1" x14ac:dyDescent="0.2"/>
    <row r="4170" hidden="1" x14ac:dyDescent="0.2"/>
    <row r="4171" hidden="1" x14ac:dyDescent="0.2"/>
    <row r="4172" hidden="1" x14ac:dyDescent="0.2"/>
    <row r="4173" hidden="1" x14ac:dyDescent="0.2"/>
    <row r="4174" hidden="1" x14ac:dyDescent="0.2"/>
    <row r="4175" hidden="1" x14ac:dyDescent="0.2"/>
    <row r="4176" hidden="1" x14ac:dyDescent="0.2"/>
    <row r="4177" hidden="1" x14ac:dyDescent="0.2"/>
    <row r="4178" hidden="1" x14ac:dyDescent="0.2"/>
    <row r="4179" hidden="1" x14ac:dyDescent="0.2"/>
    <row r="4180" hidden="1" x14ac:dyDescent="0.2"/>
    <row r="4181" hidden="1" x14ac:dyDescent="0.2"/>
    <row r="4182" hidden="1" x14ac:dyDescent="0.2"/>
    <row r="4183" hidden="1" x14ac:dyDescent="0.2"/>
    <row r="4184" hidden="1" x14ac:dyDescent="0.2"/>
    <row r="4185" hidden="1" x14ac:dyDescent="0.2"/>
    <row r="4186" hidden="1" x14ac:dyDescent="0.2"/>
    <row r="4187" hidden="1" x14ac:dyDescent="0.2"/>
    <row r="4188" hidden="1" x14ac:dyDescent="0.2"/>
    <row r="4189" hidden="1" x14ac:dyDescent="0.2"/>
    <row r="4190" hidden="1" x14ac:dyDescent="0.2"/>
    <row r="4191" hidden="1" x14ac:dyDescent="0.2"/>
    <row r="4192" hidden="1" x14ac:dyDescent="0.2"/>
    <row r="4193" hidden="1" x14ac:dyDescent="0.2"/>
    <row r="4194" hidden="1" x14ac:dyDescent="0.2"/>
    <row r="4195" hidden="1" x14ac:dyDescent="0.2"/>
    <row r="4196" hidden="1" x14ac:dyDescent="0.2"/>
    <row r="4197" hidden="1" x14ac:dyDescent="0.2"/>
    <row r="4198" hidden="1" x14ac:dyDescent="0.2"/>
    <row r="4199" hidden="1" x14ac:dyDescent="0.2"/>
    <row r="4200" hidden="1" x14ac:dyDescent="0.2"/>
    <row r="4201" hidden="1" x14ac:dyDescent="0.2"/>
    <row r="4202" hidden="1" x14ac:dyDescent="0.2"/>
    <row r="4203" hidden="1" x14ac:dyDescent="0.2"/>
    <row r="4204" hidden="1" x14ac:dyDescent="0.2"/>
    <row r="4205" hidden="1" x14ac:dyDescent="0.2"/>
    <row r="4206" hidden="1" x14ac:dyDescent="0.2"/>
    <row r="4207" hidden="1" x14ac:dyDescent="0.2"/>
    <row r="4208" hidden="1" x14ac:dyDescent="0.2"/>
    <row r="4209" hidden="1" x14ac:dyDescent="0.2"/>
    <row r="4210" hidden="1" x14ac:dyDescent="0.2"/>
    <row r="4211" hidden="1" x14ac:dyDescent="0.2"/>
    <row r="4212" hidden="1" x14ac:dyDescent="0.2"/>
    <row r="4213" hidden="1" x14ac:dyDescent="0.2"/>
    <row r="4214" hidden="1" x14ac:dyDescent="0.2"/>
    <row r="4215" hidden="1" x14ac:dyDescent="0.2"/>
    <row r="4216" hidden="1" x14ac:dyDescent="0.2"/>
    <row r="4217" hidden="1" x14ac:dyDescent="0.2"/>
    <row r="4218" hidden="1" x14ac:dyDescent="0.2"/>
    <row r="4219" hidden="1" x14ac:dyDescent="0.2"/>
    <row r="4220" hidden="1" x14ac:dyDescent="0.2"/>
    <row r="4221" hidden="1" x14ac:dyDescent="0.2"/>
    <row r="4222" hidden="1" x14ac:dyDescent="0.2"/>
    <row r="4223" hidden="1" x14ac:dyDescent="0.2"/>
    <row r="4224" hidden="1" x14ac:dyDescent="0.2"/>
    <row r="4225" hidden="1" x14ac:dyDescent="0.2"/>
    <row r="4226" hidden="1" x14ac:dyDescent="0.2"/>
    <row r="4227" hidden="1" x14ac:dyDescent="0.2"/>
    <row r="4228" hidden="1" x14ac:dyDescent="0.2"/>
    <row r="4229" hidden="1" x14ac:dyDescent="0.2"/>
    <row r="4230" hidden="1" x14ac:dyDescent="0.2"/>
    <row r="4231" hidden="1" x14ac:dyDescent="0.2"/>
    <row r="4232" hidden="1" x14ac:dyDescent="0.2"/>
    <row r="4233" hidden="1" x14ac:dyDescent="0.2"/>
    <row r="4234" hidden="1" x14ac:dyDescent="0.2"/>
    <row r="4235" hidden="1" x14ac:dyDescent="0.2"/>
    <row r="4236" hidden="1" x14ac:dyDescent="0.2"/>
    <row r="4237" hidden="1" x14ac:dyDescent="0.2"/>
    <row r="4238" hidden="1" x14ac:dyDescent="0.2"/>
    <row r="4239" hidden="1" x14ac:dyDescent="0.2"/>
    <row r="4240" hidden="1" x14ac:dyDescent="0.2"/>
    <row r="4241" hidden="1" x14ac:dyDescent="0.2"/>
    <row r="4242" hidden="1" x14ac:dyDescent="0.2"/>
    <row r="4243" hidden="1" x14ac:dyDescent="0.2"/>
    <row r="4244" hidden="1" x14ac:dyDescent="0.2"/>
    <row r="4245" hidden="1" x14ac:dyDescent="0.2"/>
    <row r="4246" hidden="1" x14ac:dyDescent="0.2"/>
    <row r="4247" hidden="1" x14ac:dyDescent="0.2"/>
    <row r="4248" hidden="1" x14ac:dyDescent="0.2"/>
    <row r="4249" hidden="1" x14ac:dyDescent="0.2"/>
    <row r="4250" hidden="1" x14ac:dyDescent="0.2"/>
    <row r="4251" hidden="1" x14ac:dyDescent="0.2"/>
    <row r="4252" hidden="1" x14ac:dyDescent="0.2"/>
    <row r="4253" hidden="1" x14ac:dyDescent="0.2"/>
    <row r="4254" hidden="1" x14ac:dyDescent="0.2"/>
    <row r="4255" hidden="1" x14ac:dyDescent="0.2"/>
    <row r="4256" hidden="1" x14ac:dyDescent="0.2"/>
    <row r="4257" hidden="1" x14ac:dyDescent="0.2"/>
    <row r="4258" hidden="1" x14ac:dyDescent="0.2"/>
    <row r="4259" hidden="1" x14ac:dyDescent="0.2"/>
    <row r="4260" hidden="1" x14ac:dyDescent="0.2"/>
    <row r="4261" hidden="1" x14ac:dyDescent="0.2"/>
    <row r="4262" hidden="1" x14ac:dyDescent="0.2"/>
    <row r="4263" hidden="1" x14ac:dyDescent="0.2"/>
    <row r="4264" hidden="1" x14ac:dyDescent="0.2"/>
    <row r="4265" hidden="1" x14ac:dyDescent="0.2"/>
    <row r="4266" hidden="1" x14ac:dyDescent="0.2"/>
    <row r="4267" hidden="1" x14ac:dyDescent="0.2"/>
    <row r="4268" hidden="1" x14ac:dyDescent="0.2"/>
    <row r="4269" hidden="1" x14ac:dyDescent="0.2"/>
    <row r="4270" hidden="1" x14ac:dyDescent="0.2"/>
    <row r="4271" hidden="1" x14ac:dyDescent="0.2"/>
    <row r="4272" hidden="1" x14ac:dyDescent="0.2"/>
    <row r="4273" hidden="1" x14ac:dyDescent="0.2"/>
    <row r="4274" hidden="1" x14ac:dyDescent="0.2"/>
    <row r="4275" hidden="1" x14ac:dyDescent="0.2"/>
    <row r="4276" hidden="1" x14ac:dyDescent="0.2"/>
    <row r="4277" hidden="1" x14ac:dyDescent="0.2"/>
    <row r="4278" hidden="1" x14ac:dyDescent="0.2"/>
    <row r="4279" hidden="1" x14ac:dyDescent="0.2"/>
    <row r="4280" hidden="1" x14ac:dyDescent="0.2"/>
    <row r="4281" hidden="1" x14ac:dyDescent="0.2"/>
    <row r="4282" hidden="1" x14ac:dyDescent="0.2"/>
    <row r="4283" hidden="1" x14ac:dyDescent="0.2"/>
    <row r="4284" hidden="1" x14ac:dyDescent="0.2"/>
    <row r="4285" hidden="1" x14ac:dyDescent="0.2"/>
    <row r="4286" hidden="1" x14ac:dyDescent="0.2"/>
    <row r="4287" hidden="1" x14ac:dyDescent="0.2"/>
    <row r="4288" hidden="1" x14ac:dyDescent="0.2"/>
    <row r="4289" hidden="1" x14ac:dyDescent="0.2"/>
    <row r="4290" hidden="1" x14ac:dyDescent="0.2"/>
    <row r="4291" hidden="1" x14ac:dyDescent="0.2"/>
    <row r="4292" hidden="1" x14ac:dyDescent="0.2"/>
    <row r="4293" hidden="1" x14ac:dyDescent="0.2"/>
    <row r="4294" hidden="1" x14ac:dyDescent="0.2"/>
    <row r="4295" hidden="1" x14ac:dyDescent="0.2"/>
    <row r="4296" hidden="1" x14ac:dyDescent="0.2"/>
    <row r="4297" hidden="1" x14ac:dyDescent="0.2"/>
    <row r="4298" hidden="1" x14ac:dyDescent="0.2"/>
    <row r="4299" hidden="1" x14ac:dyDescent="0.2"/>
    <row r="4300" hidden="1" x14ac:dyDescent="0.2"/>
    <row r="4301" hidden="1" x14ac:dyDescent="0.2"/>
    <row r="4302" hidden="1" x14ac:dyDescent="0.2"/>
    <row r="4303" hidden="1" x14ac:dyDescent="0.2"/>
    <row r="4304" hidden="1" x14ac:dyDescent="0.2"/>
    <row r="4305" hidden="1" x14ac:dyDescent="0.2"/>
    <row r="4306" hidden="1" x14ac:dyDescent="0.2"/>
    <row r="4307" hidden="1" x14ac:dyDescent="0.2"/>
    <row r="4308" hidden="1" x14ac:dyDescent="0.2"/>
    <row r="4309" hidden="1" x14ac:dyDescent="0.2"/>
    <row r="4310" hidden="1" x14ac:dyDescent="0.2"/>
    <row r="4311" hidden="1" x14ac:dyDescent="0.2"/>
    <row r="4312" hidden="1" x14ac:dyDescent="0.2"/>
    <row r="4313" hidden="1" x14ac:dyDescent="0.2"/>
    <row r="4314" hidden="1" x14ac:dyDescent="0.2"/>
    <row r="4315" hidden="1" x14ac:dyDescent="0.2"/>
    <row r="4316" hidden="1" x14ac:dyDescent="0.2"/>
    <row r="4317" hidden="1" x14ac:dyDescent="0.2"/>
    <row r="4318" hidden="1" x14ac:dyDescent="0.2"/>
    <row r="4319" hidden="1" x14ac:dyDescent="0.2"/>
    <row r="4320" hidden="1" x14ac:dyDescent="0.2"/>
    <row r="4321" hidden="1" x14ac:dyDescent="0.2"/>
    <row r="4322" hidden="1" x14ac:dyDescent="0.2"/>
    <row r="4323" hidden="1" x14ac:dyDescent="0.2"/>
    <row r="4324" hidden="1" x14ac:dyDescent="0.2"/>
    <row r="4325" hidden="1" x14ac:dyDescent="0.2"/>
    <row r="4326" hidden="1" x14ac:dyDescent="0.2"/>
    <row r="4327" hidden="1" x14ac:dyDescent="0.2"/>
    <row r="4328" hidden="1" x14ac:dyDescent="0.2"/>
    <row r="4329" hidden="1" x14ac:dyDescent="0.2"/>
    <row r="4330" hidden="1" x14ac:dyDescent="0.2"/>
    <row r="4331" hidden="1" x14ac:dyDescent="0.2"/>
    <row r="4332" hidden="1" x14ac:dyDescent="0.2"/>
    <row r="4333" hidden="1" x14ac:dyDescent="0.2"/>
    <row r="4334" hidden="1" x14ac:dyDescent="0.2"/>
    <row r="4335" hidden="1" x14ac:dyDescent="0.2"/>
    <row r="4336" hidden="1" x14ac:dyDescent="0.2"/>
    <row r="4337" hidden="1" x14ac:dyDescent="0.2"/>
    <row r="4338" hidden="1" x14ac:dyDescent="0.2"/>
    <row r="4339" hidden="1" x14ac:dyDescent="0.2"/>
    <row r="4340" hidden="1" x14ac:dyDescent="0.2"/>
    <row r="4341" hidden="1" x14ac:dyDescent="0.2"/>
    <row r="4342" hidden="1" x14ac:dyDescent="0.2"/>
    <row r="4343" hidden="1" x14ac:dyDescent="0.2"/>
    <row r="4344" hidden="1" x14ac:dyDescent="0.2"/>
    <row r="4345" hidden="1" x14ac:dyDescent="0.2"/>
    <row r="4346" hidden="1" x14ac:dyDescent="0.2"/>
    <row r="4347" hidden="1" x14ac:dyDescent="0.2"/>
    <row r="4348" hidden="1" x14ac:dyDescent="0.2"/>
    <row r="4349" hidden="1" x14ac:dyDescent="0.2"/>
    <row r="4350" hidden="1" x14ac:dyDescent="0.2"/>
    <row r="4351" hidden="1" x14ac:dyDescent="0.2"/>
    <row r="4352" hidden="1" x14ac:dyDescent="0.2"/>
    <row r="4353" hidden="1" x14ac:dyDescent="0.2"/>
    <row r="4354" hidden="1" x14ac:dyDescent="0.2"/>
    <row r="4355" hidden="1" x14ac:dyDescent="0.2"/>
    <row r="4356" hidden="1" x14ac:dyDescent="0.2"/>
    <row r="4357" hidden="1" x14ac:dyDescent="0.2"/>
    <row r="4358" hidden="1" x14ac:dyDescent="0.2"/>
    <row r="4359" hidden="1" x14ac:dyDescent="0.2"/>
    <row r="4360" hidden="1" x14ac:dyDescent="0.2"/>
    <row r="4361" hidden="1" x14ac:dyDescent="0.2"/>
    <row r="4362" hidden="1" x14ac:dyDescent="0.2"/>
    <row r="4363" hidden="1" x14ac:dyDescent="0.2"/>
    <row r="4364" hidden="1" x14ac:dyDescent="0.2"/>
    <row r="4365" hidden="1" x14ac:dyDescent="0.2"/>
    <row r="4366" hidden="1" x14ac:dyDescent="0.2"/>
    <row r="4367" hidden="1" x14ac:dyDescent="0.2"/>
    <row r="4368" hidden="1" x14ac:dyDescent="0.2"/>
    <row r="4369" hidden="1" x14ac:dyDescent="0.2"/>
    <row r="4370" hidden="1" x14ac:dyDescent="0.2"/>
    <row r="4371" hidden="1" x14ac:dyDescent="0.2"/>
    <row r="4372" hidden="1" x14ac:dyDescent="0.2"/>
    <row r="4373" hidden="1" x14ac:dyDescent="0.2"/>
    <row r="4374" hidden="1" x14ac:dyDescent="0.2"/>
    <row r="4375" hidden="1" x14ac:dyDescent="0.2"/>
    <row r="4376" hidden="1" x14ac:dyDescent="0.2"/>
    <row r="4377" hidden="1" x14ac:dyDescent="0.2"/>
    <row r="4378" hidden="1" x14ac:dyDescent="0.2"/>
    <row r="4379" hidden="1" x14ac:dyDescent="0.2"/>
    <row r="4380" hidden="1" x14ac:dyDescent="0.2"/>
    <row r="4381" hidden="1" x14ac:dyDescent="0.2"/>
    <row r="4382" hidden="1" x14ac:dyDescent="0.2"/>
    <row r="4383" hidden="1" x14ac:dyDescent="0.2"/>
    <row r="4384" hidden="1" x14ac:dyDescent="0.2"/>
    <row r="4385" hidden="1" x14ac:dyDescent="0.2"/>
    <row r="4386" hidden="1" x14ac:dyDescent="0.2"/>
    <row r="4387" hidden="1" x14ac:dyDescent="0.2"/>
    <row r="4388" hidden="1" x14ac:dyDescent="0.2"/>
    <row r="4389" hidden="1" x14ac:dyDescent="0.2"/>
    <row r="4390" hidden="1" x14ac:dyDescent="0.2"/>
    <row r="4391" hidden="1" x14ac:dyDescent="0.2"/>
    <row r="4392" hidden="1" x14ac:dyDescent="0.2"/>
    <row r="4393" hidden="1" x14ac:dyDescent="0.2"/>
    <row r="4394" hidden="1" x14ac:dyDescent="0.2"/>
    <row r="4395" hidden="1" x14ac:dyDescent="0.2"/>
    <row r="4396" hidden="1" x14ac:dyDescent="0.2"/>
    <row r="4397" hidden="1" x14ac:dyDescent="0.2"/>
    <row r="4398" hidden="1" x14ac:dyDescent="0.2"/>
    <row r="4399" hidden="1" x14ac:dyDescent="0.2"/>
    <row r="4400" hidden="1" x14ac:dyDescent="0.2"/>
    <row r="4401" hidden="1" x14ac:dyDescent="0.2"/>
    <row r="4402" hidden="1" x14ac:dyDescent="0.2"/>
    <row r="4403" hidden="1" x14ac:dyDescent="0.2"/>
    <row r="4404" hidden="1" x14ac:dyDescent="0.2"/>
    <row r="4405" hidden="1" x14ac:dyDescent="0.2"/>
    <row r="4406" hidden="1" x14ac:dyDescent="0.2"/>
    <row r="4407" hidden="1" x14ac:dyDescent="0.2"/>
    <row r="4408" hidden="1" x14ac:dyDescent="0.2"/>
    <row r="4409" hidden="1" x14ac:dyDescent="0.2"/>
    <row r="4410" hidden="1" x14ac:dyDescent="0.2"/>
    <row r="4411" hidden="1" x14ac:dyDescent="0.2"/>
    <row r="4412" hidden="1" x14ac:dyDescent="0.2"/>
    <row r="4413" hidden="1" x14ac:dyDescent="0.2"/>
    <row r="4414" hidden="1" x14ac:dyDescent="0.2"/>
    <row r="4415" hidden="1" x14ac:dyDescent="0.2"/>
    <row r="4416" hidden="1" x14ac:dyDescent="0.2"/>
    <row r="4417" hidden="1" x14ac:dyDescent="0.2"/>
    <row r="4418" hidden="1" x14ac:dyDescent="0.2"/>
    <row r="4419" hidden="1" x14ac:dyDescent="0.2"/>
    <row r="4420" hidden="1" x14ac:dyDescent="0.2"/>
    <row r="4421" hidden="1" x14ac:dyDescent="0.2"/>
    <row r="4422" hidden="1" x14ac:dyDescent="0.2"/>
    <row r="4423" hidden="1" x14ac:dyDescent="0.2"/>
    <row r="4424" hidden="1" x14ac:dyDescent="0.2"/>
    <row r="4425" hidden="1" x14ac:dyDescent="0.2"/>
    <row r="4426" hidden="1" x14ac:dyDescent="0.2"/>
    <row r="4427" hidden="1" x14ac:dyDescent="0.2"/>
    <row r="4428" hidden="1" x14ac:dyDescent="0.2"/>
    <row r="4429" hidden="1" x14ac:dyDescent="0.2"/>
    <row r="4430" hidden="1" x14ac:dyDescent="0.2"/>
    <row r="4431" hidden="1" x14ac:dyDescent="0.2"/>
    <row r="4432" hidden="1" x14ac:dyDescent="0.2"/>
    <row r="4433" hidden="1" x14ac:dyDescent="0.2"/>
    <row r="4434" hidden="1" x14ac:dyDescent="0.2"/>
    <row r="4435" hidden="1" x14ac:dyDescent="0.2"/>
    <row r="4436" hidden="1" x14ac:dyDescent="0.2"/>
    <row r="4437" hidden="1" x14ac:dyDescent="0.2"/>
    <row r="4438" hidden="1" x14ac:dyDescent="0.2"/>
    <row r="4439" hidden="1" x14ac:dyDescent="0.2"/>
    <row r="4440" hidden="1" x14ac:dyDescent="0.2"/>
    <row r="4441" hidden="1" x14ac:dyDescent="0.2"/>
    <row r="4442" hidden="1" x14ac:dyDescent="0.2"/>
    <row r="4443" hidden="1" x14ac:dyDescent="0.2"/>
    <row r="4444" hidden="1" x14ac:dyDescent="0.2"/>
    <row r="4445" hidden="1" x14ac:dyDescent="0.2"/>
    <row r="4446" hidden="1" x14ac:dyDescent="0.2"/>
    <row r="4447" hidden="1" x14ac:dyDescent="0.2"/>
    <row r="4448" hidden="1" x14ac:dyDescent="0.2"/>
    <row r="4449" hidden="1" x14ac:dyDescent="0.2"/>
    <row r="4450" hidden="1" x14ac:dyDescent="0.2"/>
    <row r="4451" hidden="1" x14ac:dyDescent="0.2"/>
    <row r="4452" hidden="1" x14ac:dyDescent="0.2"/>
    <row r="4453" hidden="1" x14ac:dyDescent="0.2"/>
    <row r="4454" hidden="1" x14ac:dyDescent="0.2"/>
    <row r="4455" hidden="1" x14ac:dyDescent="0.2"/>
    <row r="4456" hidden="1" x14ac:dyDescent="0.2"/>
    <row r="4457" hidden="1" x14ac:dyDescent="0.2"/>
    <row r="4458" hidden="1" x14ac:dyDescent="0.2"/>
    <row r="4459" hidden="1" x14ac:dyDescent="0.2"/>
    <row r="4460" hidden="1" x14ac:dyDescent="0.2"/>
    <row r="4461" hidden="1" x14ac:dyDescent="0.2"/>
    <row r="4462" hidden="1" x14ac:dyDescent="0.2"/>
    <row r="4463" hidden="1" x14ac:dyDescent="0.2"/>
    <row r="4464" hidden="1" x14ac:dyDescent="0.2"/>
    <row r="4465" hidden="1" x14ac:dyDescent="0.2"/>
    <row r="4466" hidden="1" x14ac:dyDescent="0.2"/>
    <row r="4467" hidden="1" x14ac:dyDescent="0.2"/>
    <row r="4468" hidden="1" x14ac:dyDescent="0.2"/>
    <row r="4469" hidden="1" x14ac:dyDescent="0.2"/>
    <row r="4470" hidden="1" x14ac:dyDescent="0.2"/>
    <row r="4471" hidden="1" x14ac:dyDescent="0.2"/>
    <row r="4472" hidden="1" x14ac:dyDescent="0.2"/>
    <row r="4473" hidden="1" x14ac:dyDescent="0.2"/>
    <row r="4474" hidden="1" x14ac:dyDescent="0.2"/>
    <row r="4475" hidden="1" x14ac:dyDescent="0.2"/>
    <row r="4476" hidden="1" x14ac:dyDescent="0.2"/>
    <row r="4477" hidden="1" x14ac:dyDescent="0.2"/>
    <row r="4478" hidden="1" x14ac:dyDescent="0.2"/>
    <row r="4479" hidden="1" x14ac:dyDescent="0.2"/>
    <row r="4480" hidden="1" x14ac:dyDescent="0.2"/>
    <row r="4481" hidden="1" x14ac:dyDescent="0.2"/>
    <row r="4482" hidden="1" x14ac:dyDescent="0.2"/>
    <row r="4483" hidden="1" x14ac:dyDescent="0.2"/>
    <row r="4484" hidden="1" x14ac:dyDescent="0.2"/>
    <row r="4485" hidden="1" x14ac:dyDescent="0.2"/>
    <row r="4486" hidden="1" x14ac:dyDescent="0.2"/>
    <row r="4487" hidden="1" x14ac:dyDescent="0.2"/>
    <row r="4488" hidden="1" x14ac:dyDescent="0.2"/>
    <row r="4489" hidden="1" x14ac:dyDescent="0.2"/>
    <row r="4490" hidden="1" x14ac:dyDescent="0.2"/>
    <row r="4491" hidden="1" x14ac:dyDescent="0.2"/>
    <row r="4492" hidden="1" x14ac:dyDescent="0.2"/>
    <row r="4493" hidden="1" x14ac:dyDescent="0.2"/>
    <row r="4494" hidden="1" x14ac:dyDescent="0.2"/>
    <row r="4495" hidden="1" x14ac:dyDescent="0.2"/>
    <row r="4496" hidden="1" x14ac:dyDescent="0.2"/>
    <row r="4497" hidden="1" x14ac:dyDescent="0.2"/>
    <row r="4498" hidden="1" x14ac:dyDescent="0.2"/>
    <row r="4499" hidden="1" x14ac:dyDescent="0.2"/>
    <row r="4500" hidden="1" x14ac:dyDescent="0.2"/>
    <row r="4501" hidden="1" x14ac:dyDescent="0.2"/>
    <row r="4502" hidden="1" x14ac:dyDescent="0.2"/>
    <row r="4503" hidden="1" x14ac:dyDescent="0.2"/>
    <row r="4504" hidden="1" x14ac:dyDescent="0.2"/>
    <row r="4505" hidden="1" x14ac:dyDescent="0.2"/>
    <row r="4506" hidden="1" x14ac:dyDescent="0.2"/>
    <row r="4507" hidden="1" x14ac:dyDescent="0.2"/>
    <row r="4508" hidden="1" x14ac:dyDescent="0.2"/>
    <row r="4509" hidden="1" x14ac:dyDescent="0.2"/>
    <row r="4510" hidden="1" x14ac:dyDescent="0.2"/>
    <row r="4511" hidden="1" x14ac:dyDescent="0.2"/>
    <row r="4512" hidden="1" x14ac:dyDescent="0.2"/>
    <row r="4513" hidden="1" x14ac:dyDescent="0.2"/>
    <row r="4514" hidden="1" x14ac:dyDescent="0.2"/>
    <row r="4515" hidden="1" x14ac:dyDescent="0.2"/>
    <row r="4516" hidden="1" x14ac:dyDescent="0.2"/>
    <row r="4517" hidden="1" x14ac:dyDescent="0.2"/>
    <row r="4518" hidden="1" x14ac:dyDescent="0.2"/>
    <row r="4519" hidden="1" x14ac:dyDescent="0.2"/>
    <row r="4520" hidden="1" x14ac:dyDescent="0.2"/>
    <row r="4521" hidden="1" x14ac:dyDescent="0.2"/>
    <row r="4522" hidden="1" x14ac:dyDescent="0.2"/>
    <row r="4523" hidden="1" x14ac:dyDescent="0.2"/>
    <row r="4524" hidden="1" x14ac:dyDescent="0.2"/>
    <row r="4525" hidden="1" x14ac:dyDescent="0.2"/>
    <row r="4526" hidden="1" x14ac:dyDescent="0.2"/>
    <row r="4527" hidden="1" x14ac:dyDescent="0.2"/>
    <row r="4528" hidden="1" x14ac:dyDescent="0.2"/>
    <row r="4529" hidden="1" x14ac:dyDescent="0.2"/>
    <row r="4530" hidden="1" x14ac:dyDescent="0.2"/>
    <row r="4531" hidden="1" x14ac:dyDescent="0.2"/>
    <row r="4532" hidden="1" x14ac:dyDescent="0.2"/>
    <row r="4533" hidden="1" x14ac:dyDescent="0.2"/>
    <row r="4534" hidden="1" x14ac:dyDescent="0.2"/>
    <row r="4535" hidden="1" x14ac:dyDescent="0.2"/>
    <row r="4536" hidden="1" x14ac:dyDescent="0.2"/>
    <row r="4537" hidden="1" x14ac:dyDescent="0.2"/>
    <row r="4538" hidden="1" x14ac:dyDescent="0.2"/>
    <row r="4539" hidden="1" x14ac:dyDescent="0.2"/>
    <row r="4540" hidden="1" x14ac:dyDescent="0.2"/>
    <row r="4541" hidden="1" x14ac:dyDescent="0.2"/>
    <row r="4542" hidden="1" x14ac:dyDescent="0.2"/>
    <row r="4543" hidden="1" x14ac:dyDescent="0.2"/>
    <row r="4544" hidden="1" x14ac:dyDescent="0.2"/>
    <row r="4545" hidden="1" x14ac:dyDescent="0.2"/>
    <row r="4546" hidden="1" x14ac:dyDescent="0.2"/>
    <row r="4547" hidden="1" x14ac:dyDescent="0.2"/>
    <row r="4548" hidden="1" x14ac:dyDescent="0.2"/>
    <row r="4549" hidden="1" x14ac:dyDescent="0.2"/>
    <row r="4550" hidden="1" x14ac:dyDescent="0.2"/>
    <row r="4551" hidden="1" x14ac:dyDescent="0.2"/>
    <row r="4552" hidden="1" x14ac:dyDescent="0.2"/>
    <row r="4553" hidden="1" x14ac:dyDescent="0.2"/>
    <row r="4554" hidden="1" x14ac:dyDescent="0.2"/>
    <row r="4555" hidden="1" x14ac:dyDescent="0.2"/>
    <row r="4556" hidden="1" x14ac:dyDescent="0.2"/>
    <row r="4557" hidden="1" x14ac:dyDescent="0.2"/>
    <row r="4558" hidden="1" x14ac:dyDescent="0.2"/>
    <row r="4559" hidden="1" x14ac:dyDescent="0.2"/>
    <row r="4560" hidden="1" x14ac:dyDescent="0.2"/>
    <row r="4561" hidden="1" x14ac:dyDescent="0.2"/>
    <row r="4562" hidden="1" x14ac:dyDescent="0.2"/>
    <row r="4563" hidden="1" x14ac:dyDescent="0.2"/>
    <row r="4564" hidden="1" x14ac:dyDescent="0.2"/>
    <row r="4565" hidden="1" x14ac:dyDescent="0.2"/>
    <row r="4566" hidden="1" x14ac:dyDescent="0.2"/>
    <row r="4567" hidden="1" x14ac:dyDescent="0.2"/>
    <row r="4568" hidden="1" x14ac:dyDescent="0.2"/>
    <row r="4569" hidden="1" x14ac:dyDescent="0.2"/>
    <row r="4570" hidden="1" x14ac:dyDescent="0.2"/>
    <row r="4571" hidden="1" x14ac:dyDescent="0.2"/>
    <row r="4572" hidden="1" x14ac:dyDescent="0.2"/>
    <row r="4573" hidden="1" x14ac:dyDescent="0.2"/>
    <row r="4574" hidden="1" x14ac:dyDescent="0.2"/>
    <row r="4575" hidden="1" x14ac:dyDescent="0.2"/>
    <row r="4576" hidden="1" x14ac:dyDescent="0.2"/>
    <row r="4577" hidden="1" x14ac:dyDescent="0.2"/>
    <row r="4578" hidden="1" x14ac:dyDescent="0.2"/>
    <row r="4579" hidden="1" x14ac:dyDescent="0.2"/>
    <row r="4580" hidden="1" x14ac:dyDescent="0.2"/>
    <row r="4581" hidden="1" x14ac:dyDescent="0.2"/>
    <row r="4582" hidden="1" x14ac:dyDescent="0.2"/>
    <row r="4583" hidden="1" x14ac:dyDescent="0.2"/>
    <row r="4584" hidden="1" x14ac:dyDescent="0.2"/>
    <row r="4585" hidden="1" x14ac:dyDescent="0.2"/>
    <row r="4586" hidden="1" x14ac:dyDescent="0.2"/>
    <row r="4587" hidden="1" x14ac:dyDescent="0.2"/>
    <row r="4588" hidden="1" x14ac:dyDescent="0.2"/>
    <row r="4589" hidden="1" x14ac:dyDescent="0.2"/>
    <row r="4590" hidden="1" x14ac:dyDescent="0.2"/>
    <row r="4591" hidden="1" x14ac:dyDescent="0.2"/>
    <row r="4592" hidden="1" x14ac:dyDescent="0.2"/>
    <row r="4593" hidden="1" x14ac:dyDescent="0.2"/>
    <row r="4594" hidden="1" x14ac:dyDescent="0.2"/>
    <row r="4595" hidden="1" x14ac:dyDescent="0.2"/>
    <row r="4596" hidden="1" x14ac:dyDescent="0.2"/>
    <row r="4597" hidden="1" x14ac:dyDescent="0.2"/>
    <row r="4598" hidden="1" x14ac:dyDescent="0.2"/>
    <row r="4599" hidden="1" x14ac:dyDescent="0.2"/>
    <row r="4600" hidden="1" x14ac:dyDescent="0.2"/>
    <row r="4601" hidden="1" x14ac:dyDescent="0.2"/>
    <row r="4602" hidden="1" x14ac:dyDescent="0.2"/>
    <row r="4603" hidden="1" x14ac:dyDescent="0.2"/>
    <row r="4604" hidden="1" x14ac:dyDescent="0.2"/>
    <row r="4605" hidden="1" x14ac:dyDescent="0.2"/>
    <row r="4606" hidden="1" x14ac:dyDescent="0.2"/>
    <row r="4607" hidden="1" x14ac:dyDescent="0.2"/>
    <row r="4608" hidden="1" x14ac:dyDescent="0.2"/>
    <row r="4609" hidden="1" x14ac:dyDescent="0.2"/>
    <row r="4610" hidden="1" x14ac:dyDescent="0.2"/>
    <row r="4611" hidden="1" x14ac:dyDescent="0.2"/>
    <row r="4612" hidden="1" x14ac:dyDescent="0.2"/>
    <row r="4613" hidden="1" x14ac:dyDescent="0.2"/>
    <row r="4614" hidden="1" x14ac:dyDescent="0.2"/>
    <row r="4615" hidden="1" x14ac:dyDescent="0.2"/>
    <row r="4616" hidden="1" x14ac:dyDescent="0.2"/>
    <row r="4617" hidden="1" x14ac:dyDescent="0.2"/>
    <row r="4618" hidden="1" x14ac:dyDescent="0.2"/>
    <row r="4619" hidden="1" x14ac:dyDescent="0.2"/>
    <row r="4620" hidden="1" x14ac:dyDescent="0.2"/>
    <row r="4621" hidden="1" x14ac:dyDescent="0.2"/>
    <row r="4622" hidden="1" x14ac:dyDescent="0.2"/>
    <row r="4623" hidden="1" x14ac:dyDescent="0.2"/>
    <row r="4624" hidden="1" x14ac:dyDescent="0.2"/>
    <row r="4625" hidden="1" x14ac:dyDescent="0.2"/>
    <row r="4626" hidden="1" x14ac:dyDescent="0.2"/>
    <row r="4627" hidden="1" x14ac:dyDescent="0.2"/>
    <row r="4628" hidden="1" x14ac:dyDescent="0.2"/>
    <row r="4629" hidden="1" x14ac:dyDescent="0.2"/>
    <row r="4630" hidden="1" x14ac:dyDescent="0.2"/>
    <row r="4631" hidden="1" x14ac:dyDescent="0.2"/>
    <row r="4632" hidden="1" x14ac:dyDescent="0.2"/>
    <row r="4633" hidden="1" x14ac:dyDescent="0.2"/>
    <row r="4634" hidden="1" x14ac:dyDescent="0.2"/>
    <row r="4635" hidden="1" x14ac:dyDescent="0.2"/>
    <row r="4636" hidden="1" x14ac:dyDescent="0.2"/>
    <row r="4637" hidden="1" x14ac:dyDescent="0.2"/>
    <row r="4638" hidden="1" x14ac:dyDescent="0.2"/>
    <row r="4639" hidden="1" x14ac:dyDescent="0.2"/>
    <row r="4640" hidden="1" x14ac:dyDescent="0.2"/>
    <row r="4641" hidden="1" x14ac:dyDescent="0.2"/>
    <row r="4642" hidden="1" x14ac:dyDescent="0.2"/>
    <row r="4643" hidden="1" x14ac:dyDescent="0.2"/>
    <row r="4644" hidden="1" x14ac:dyDescent="0.2"/>
    <row r="4645" hidden="1" x14ac:dyDescent="0.2"/>
    <row r="4646" hidden="1" x14ac:dyDescent="0.2"/>
    <row r="4647" hidden="1" x14ac:dyDescent="0.2"/>
    <row r="4648" hidden="1" x14ac:dyDescent="0.2"/>
    <row r="4649" hidden="1" x14ac:dyDescent="0.2"/>
    <row r="4650" hidden="1" x14ac:dyDescent="0.2"/>
    <row r="4651" hidden="1" x14ac:dyDescent="0.2"/>
    <row r="4652" hidden="1" x14ac:dyDescent="0.2"/>
    <row r="4653" hidden="1" x14ac:dyDescent="0.2"/>
    <row r="4654" hidden="1" x14ac:dyDescent="0.2"/>
    <row r="4655" hidden="1" x14ac:dyDescent="0.2"/>
    <row r="4656" hidden="1" x14ac:dyDescent="0.2"/>
    <row r="4657" hidden="1" x14ac:dyDescent="0.2"/>
    <row r="4658" hidden="1" x14ac:dyDescent="0.2"/>
    <row r="4659" hidden="1" x14ac:dyDescent="0.2"/>
    <row r="4660" hidden="1" x14ac:dyDescent="0.2"/>
    <row r="4661" hidden="1" x14ac:dyDescent="0.2"/>
    <row r="4662" hidden="1" x14ac:dyDescent="0.2"/>
    <row r="4663" hidden="1" x14ac:dyDescent="0.2"/>
    <row r="4664" hidden="1" x14ac:dyDescent="0.2"/>
    <row r="4665" hidden="1" x14ac:dyDescent="0.2"/>
    <row r="4666" hidden="1" x14ac:dyDescent="0.2"/>
    <row r="4667" hidden="1" x14ac:dyDescent="0.2"/>
    <row r="4668" hidden="1" x14ac:dyDescent="0.2"/>
    <row r="4669" hidden="1" x14ac:dyDescent="0.2"/>
    <row r="4670" hidden="1" x14ac:dyDescent="0.2"/>
    <row r="4671" hidden="1" x14ac:dyDescent="0.2"/>
    <row r="4672" hidden="1" x14ac:dyDescent="0.2"/>
    <row r="4673" hidden="1" x14ac:dyDescent="0.2"/>
    <row r="4674" hidden="1" x14ac:dyDescent="0.2"/>
    <row r="4675" hidden="1" x14ac:dyDescent="0.2"/>
    <row r="4676" hidden="1" x14ac:dyDescent="0.2"/>
    <row r="4677" hidden="1" x14ac:dyDescent="0.2"/>
    <row r="4678" hidden="1" x14ac:dyDescent="0.2"/>
    <row r="4679" hidden="1" x14ac:dyDescent="0.2"/>
    <row r="4680" hidden="1" x14ac:dyDescent="0.2"/>
    <row r="4681" hidden="1" x14ac:dyDescent="0.2"/>
    <row r="4682" hidden="1" x14ac:dyDescent="0.2"/>
    <row r="4683" hidden="1" x14ac:dyDescent="0.2"/>
    <row r="4684" hidden="1" x14ac:dyDescent="0.2"/>
    <row r="4685" hidden="1" x14ac:dyDescent="0.2"/>
    <row r="4686" hidden="1" x14ac:dyDescent="0.2"/>
    <row r="4687" hidden="1" x14ac:dyDescent="0.2"/>
    <row r="4688" hidden="1" x14ac:dyDescent="0.2"/>
    <row r="4689" hidden="1" x14ac:dyDescent="0.2"/>
    <row r="4690" hidden="1" x14ac:dyDescent="0.2"/>
    <row r="4691" hidden="1" x14ac:dyDescent="0.2"/>
    <row r="4692" hidden="1" x14ac:dyDescent="0.2"/>
    <row r="4693" hidden="1" x14ac:dyDescent="0.2"/>
    <row r="4694" hidden="1" x14ac:dyDescent="0.2"/>
    <row r="4695" hidden="1" x14ac:dyDescent="0.2"/>
    <row r="4696" hidden="1" x14ac:dyDescent="0.2"/>
    <row r="4697" hidden="1" x14ac:dyDescent="0.2"/>
    <row r="4698" hidden="1" x14ac:dyDescent="0.2"/>
    <row r="4699" hidden="1" x14ac:dyDescent="0.2"/>
    <row r="4700" hidden="1" x14ac:dyDescent="0.2"/>
    <row r="4701" hidden="1" x14ac:dyDescent="0.2"/>
    <row r="4702" hidden="1" x14ac:dyDescent="0.2"/>
    <row r="4703" hidden="1" x14ac:dyDescent="0.2"/>
    <row r="4704" hidden="1" x14ac:dyDescent="0.2"/>
    <row r="4705" hidden="1" x14ac:dyDescent="0.2"/>
    <row r="4706" hidden="1" x14ac:dyDescent="0.2"/>
    <row r="4707" hidden="1" x14ac:dyDescent="0.2"/>
    <row r="4708" hidden="1" x14ac:dyDescent="0.2"/>
    <row r="4709" hidden="1" x14ac:dyDescent="0.2"/>
    <row r="4710" hidden="1" x14ac:dyDescent="0.2"/>
    <row r="4711" hidden="1" x14ac:dyDescent="0.2"/>
    <row r="4712" hidden="1" x14ac:dyDescent="0.2"/>
    <row r="4713" hidden="1" x14ac:dyDescent="0.2"/>
    <row r="4714" hidden="1" x14ac:dyDescent="0.2"/>
    <row r="4715" hidden="1" x14ac:dyDescent="0.2"/>
    <row r="4716" hidden="1" x14ac:dyDescent="0.2"/>
    <row r="4717" hidden="1" x14ac:dyDescent="0.2"/>
    <row r="4718" hidden="1" x14ac:dyDescent="0.2"/>
    <row r="4719" hidden="1" x14ac:dyDescent="0.2"/>
    <row r="4720" hidden="1" x14ac:dyDescent="0.2"/>
    <row r="4721" hidden="1" x14ac:dyDescent="0.2"/>
    <row r="4722" hidden="1" x14ac:dyDescent="0.2"/>
    <row r="4723" hidden="1" x14ac:dyDescent="0.2"/>
    <row r="4724" hidden="1" x14ac:dyDescent="0.2"/>
    <row r="4725" hidden="1" x14ac:dyDescent="0.2"/>
    <row r="4726" hidden="1" x14ac:dyDescent="0.2"/>
    <row r="4727" hidden="1" x14ac:dyDescent="0.2"/>
    <row r="4728" hidden="1" x14ac:dyDescent="0.2"/>
    <row r="4729" hidden="1" x14ac:dyDescent="0.2"/>
    <row r="4730" hidden="1" x14ac:dyDescent="0.2"/>
    <row r="4731" hidden="1" x14ac:dyDescent="0.2"/>
    <row r="4732" hidden="1" x14ac:dyDescent="0.2"/>
    <row r="4733" hidden="1" x14ac:dyDescent="0.2"/>
    <row r="4734" hidden="1" x14ac:dyDescent="0.2"/>
    <row r="4735" hidden="1" x14ac:dyDescent="0.2"/>
    <row r="4736" hidden="1" x14ac:dyDescent="0.2"/>
    <row r="4737" hidden="1" x14ac:dyDescent="0.2"/>
    <row r="4738" hidden="1" x14ac:dyDescent="0.2"/>
    <row r="4739" hidden="1" x14ac:dyDescent="0.2"/>
    <row r="4740" hidden="1" x14ac:dyDescent="0.2"/>
    <row r="4741" hidden="1" x14ac:dyDescent="0.2"/>
    <row r="4742" hidden="1" x14ac:dyDescent="0.2"/>
    <row r="4743" hidden="1" x14ac:dyDescent="0.2"/>
    <row r="4744" hidden="1" x14ac:dyDescent="0.2"/>
    <row r="4745" hidden="1" x14ac:dyDescent="0.2"/>
    <row r="4746" hidden="1" x14ac:dyDescent="0.2"/>
    <row r="4747" hidden="1" x14ac:dyDescent="0.2"/>
    <row r="4748" hidden="1" x14ac:dyDescent="0.2"/>
    <row r="4749" hidden="1" x14ac:dyDescent="0.2"/>
    <row r="4750" hidden="1" x14ac:dyDescent="0.2"/>
    <row r="4751" hidden="1" x14ac:dyDescent="0.2"/>
    <row r="4752" hidden="1" x14ac:dyDescent="0.2"/>
    <row r="4753" hidden="1" x14ac:dyDescent="0.2"/>
    <row r="4754" hidden="1" x14ac:dyDescent="0.2"/>
    <row r="4755" hidden="1" x14ac:dyDescent="0.2"/>
    <row r="4756" hidden="1" x14ac:dyDescent="0.2"/>
    <row r="4757" hidden="1" x14ac:dyDescent="0.2"/>
    <row r="4758" hidden="1" x14ac:dyDescent="0.2"/>
    <row r="4759" hidden="1" x14ac:dyDescent="0.2"/>
    <row r="4760" hidden="1" x14ac:dyDescent="0.2"/>
    <row r="4761" hidden="1" x14ac:dyDescent="0.2"/>
    <row r="4762" hidden="1" x14ac:dyDescent="0.2"/>
    <row r="4763" hidden="1" x14ac:dyDescent="0.2"/>
    <row r="4764" hidden="1" x14ac:dyDescent="0.2"/>
    <row r="4765" hidden="1" x14ac:dyDescent="0.2"/>
    <row r="4766" hidden="1" x14ac:dyDescent="0.2"/>
    <row r="4767" hidden="1" x14ac:dyDescent="0.2"/>
    <row r="4768" hidden="1" x14ac:dyDescent="0.2"/>
    <row r="4769" hidden="1" x14ac:dyDescent="0.2"/>
    <row r="4770" hidden="1" x14ac:dyDescent="0.2"/>
    <row r="4771" hidden="1" x14ac:dyDescent="0.2"/>
    <row r="4772" hidden="1" x14ac:dyDescent="0.2"/>
    <row r="4773" hidden="1" x14ac:dyDescent="0.2"/>
    <row r="4774" hidden="1" x14ac:dyDescent="0.2"/>
    <row r="4775" hidden="1" x14ac:dyDescent="0.2"/>
    <row r="4776" hidden="1" x14ac:dyDescent="0.2"/>
    <row r="4777" hidden="1" x14ac:dyDescent="0.2"/>
    <row r="4778" hidden="1" x14ac:dyDescent="0.2"/>
    <row r="4779" hidden="1" x14ac:dyDescent="0.2"/>
    <row r="4780" hidden="1" x14ac:dyDescent="0.2"/>
    <row r="4781" hidden="1" x14ac:dyDescent="0.2"/>
    <row r="4782" hidden="1" x14ac:dyDescent="0.2"/>
    <row r="4783" hidden="1" x14ac:dyDescent="0.2"/>
    <row r="4784" hidden="1" x14ac:dyDescent="0.2"/>
    <row r="4785" hidden="1" x14ac:dyDescent="0.2"/>
    <row r="4786" hidden="1" x14ac:dyDescent="0.2"/>
    <row r="4787" hidden="1" x14ac:dyDescent="0.2"/>
    <row r="4788" hidden="1" x14ac:dyDescent="0.2"/>
    <row r="4789" hidden="1" x14ac:dyDescent="0.2"/>
    <row r="4790" hidden="1" x14ac:dyDescent="0.2"/>
    <row r="4791" hidden="1" x14ac:dyDescent="0.2"/>
    <row r="4792" hidden="1" x14ac:dyDescent="0.2"/>
    <row r="4793" hidden="1" x14ac:dyDescent="0.2"/>
    <row r="4794" hidden="1" x14ac:dyDescent="0.2"/>
    <row r="4795" hidden="1" x14ac:dyDescent="0.2"/>
    <row r="4796" hidden="1" x14ac:dyDescent="0.2"/>
    <row r="4797" hidden="1" x14ac:dyDescent="0.2"/>
    <row r="4798" hidden="1" x14ac:dyDescent="0.2"/>
    <row r="4799" hidden="1" x14ac:dyDescent="0.2"/>
    <row r="4800" hidden="1" x14ac:dyDescent="0.2"/>
    <row r="4801" hidden="1" x14ac:dyDescent="0.2"/>
    <row r="4802" hidden="1" x14ac:dyDescent="0.2"/>
    <row r="4803" hidden="1" x14ac:dyDescent="0.2"/>
    <row r="4804" hidden="1" x14ac:dyDescent="0.2"/>
    <row r="4805" hidden="1" x14ac:dyDescent="0.2"/>
    <row r="4806" hidden="1" x14ac:dyDescent="0.2"/>
    <row r="4807" hidden="1" x14ac:dyDescent="0.2"/>
    <row r="4808" hidden="1" x14ac:dyDescent="0.2"/>
    <row r="4809" hidden="1" x14ac:dyDescent="0.2"/>
    <row r="4810" hidden="1" x14ac:dyDescent="0.2"/>
    <row r="4811" hidden="1" x14ac:dyDescent="0.2"/>
    <row r="4812" hidden="1" x14ac:dyDescent="0.2"/>
    <row r="4813" hidden="1" x14ac:dyDescent="0.2"/>
    <row r="4814" hidden="1" x14ac:dyDescent="0.2"/>
    <row r="4815" hidden="1" x14ac:dyDescent="0.2"/>
    <row r="4816" hidden="1" x14ac:dyDescent="0.2"/>
    <row r="4817" hidden="1" x14ac:dyDescent="0.2"/>
    <row r="4818" hidden="1" x14ac:dyDescent="0.2"/>
    <row r="4819" hidden="1" x14ac:dyDescent="0.2"/>
    <row r="4820" hidden="1" x14ac:dyDescent="0.2"/>
    <row r="4821" hidden="1" x14ac:dyDescent="0.2"/>
    <row r="4822" hidden="1" x14ac:dyDescent="0.2"/>
    <row r="4823" hidden="1" x14ac:dyDescent="0.2"/>
    <row r="4824" hidden="1" x14ac:dyDescent="0.2"/>
    <row r="4825" hidden="1" x14ac:dyDescent="0.2"/>
    <row r="4826" hidden="1" x14ac:dyDescent="0.2"/>
    <row r="4827" hidden="1" x14ac:dyDescent="0.2"/>
    <row r="4828" hidden="1" x14ac:dyDescent="0.2"/>
    <row r="4829" hidden="1" x14ac:dyDescent="0.2"/>
    <row r="4830" hidden="1" x14ac:dyDescent="0.2"/>
    <row r="4831" hidden="1" x14ac:dyDescent="0.2"/>
    <row r="4832" hidden="1" x14ac:dyDescent="0.2"/>
    <row r="4833" hidden="1" x14ac:dyDescent="0.2"/>
    <row r="4834" hidden="1" x14ac:dyDescent="0.2"/>
    <row r="4835" hidden="1" x14ac:dyDescent="0.2"/>
    <row r="4836" hidden="1" x14ac:dyDescent="0.2"/>
    <row r="4837" hidden="1" x14ac:dyDescent="0.2"/>
    <row r="4838" hidden="1" x14ac:dyDescent="0.2"/>
    <row r="4839" hidden="1" x14ac:dyDescent="0.2"/>
    <row r="4840" hidden="1" x14ac:dyDescent="0.2"/>
    <row r="4841" hidden="1" x14ac:dyDescent="0.2"/>
    <row r="4842" hidden="1" x14ac:dyDescent="0.2"/>
    <row r="4843" hidden="1" x14ac:dyDescent="0.2"/>
    <row r="4844" hidden="1" x14ac:dyDescent="0.2"/>
    <row r="4845" hidden="1" x14ac:dyDescent="0.2"/>
    <row r="4846" hidden="1" x14ac:dyDescent="0.2"/>
    <row r="4847" hidden="1" x14ac:dyDescent="0.2"/>
    <row r="4848" hidden="1" x14ac:dyDescent="0.2"/>
    <row r="4849" hidden="1" x14ac:dyDescent="0.2"/>
    <row r="4850" hidden="1" x14ac:dyDescent="0.2"/>
    <row r="4851" hidden="1" x14ac:dyDescent="0.2"/>
    <row r="4852" hidden="1" x14ac:dyDescent="0.2"/>
    <row r="4853" hidden="1" x14ac:dyDescent="0.2"/>
    <row r="4854" hidden="1" x14ac:dyDescent="0.2"/>
    <row r="4855" hidden="1" x14ac:dyDescent="0.2"/>
    <row r="4856" hidden="1" x14ac:dyDescent="0.2"/>
    <row r="4857" hidden="1" x14ac:dyDescent="0.2"/>
    <row r="4858" hidden="1" x14ac:dyDescent="0.2"/>
    <row r="4859" hidden="1" x14ac:dyDescent="0.2"/>
    <row r="4860" hidden="1" x14ac:dyDescent="0.2"/>
    <row r="4861" hidden="1" x14ac:dyDescent="0.2"/>
    <row r="4862" hidden="1" x14ac:dyDescent="0.2"/>
    <row r="4863" hidden="1" x14ac:dyDescent="0.2"/>
    <row r="4864" hidden="1" x14ac:dyDescent="0.2"/>
    <row r="4865" hidden="1" x14ac:dyDescent="0.2"/>
    <row r="4866" hidden="1" x14ac:dyDescent="0.2"/>
    <row r="4867" hidden="1" x14ac:dyDescent="0.2"/>
    <row r="4868" hidden="1" x14ac:dyDescent="0.2"/>
    <row r="4869" hidden="1" x14ac:dyDescent="0.2"/>
    <row r="4870" hidden="1" x14ac:dyDescent="0.2"/>
    <row r="4871" hidden="1" x14ac:dyDescent="0.2"/>
    <row r="4872" hidden="1" x14ac:dyDescent="0.2"/>
    <row r="4873" hidden="1" x14ac:dyDescent="0.2"/>
    <row r="4874" hidden="1" x14ac:dyDescent="0.2"/>
    <row r="4875" hidden="1" x14ac:dyDescent="0.2"/>
    <row r="4876" hidden="1" x14ac:dyDescent="0.2"/>
    <row r="4877" hidden="1" x14ac:dyDescent="0.2"/>
    <row r="4878" hidden="1" x14ac:dyDescent="0.2"/>
    <row r="4879" hidden="1" x14ac:dyDescent="0.2"/>
    <row r="4880" hidden="1" x14ac:dyDescent="0.2"/>
    <row r="4881" hidden="1" x14ac:dyDescent="0.2"/>
    <row r="4882" hidden="1" x14ac:dyDescent="0.2"/>
    <row r="4883" hidden="1" x14ac:dyDescent="0.2"/>
    <row r="4884" hidden="1" x14ac:dyDescent="0.2"/>
    <row r="4885" hidden="1" x14ac:dyDescent="0.2"/>
    <row r="4886" hidden="1" x14ac:dyDescent="0.2"/>
    <row r="4887" hidden="1" x14ac:dyDescent="0.2"/>
    <row r="4888" hidden="1" x14ac:dyDescent="0.2"/>
    <row r="4889" hidden="1" x14ac:dyDescent="0.2"/>
    <row r="4890" hidden="1" x14ac:dyDescent="0.2"/>
    <row r="4891" hidden="1" x14ac:dyDescent="0.2"/>
    <row r="4892" hidden="1" x14ac:dyDescent="0.2"/>
    <row r="4893" hidden="1" x14ac:dyDescent="0.2"/>
    <row r="4894" hidden="1" x14ac:dyDescent="0.2"/>
    <row r="4895" hidden="1" x14ac:dyDescent="0.2"/>
    <row r="4896" hidden="1" x14ac:dyDescent="0.2"/>
    <row r="4897" hidden="1" x14ac:dyDescent="0.2"/>
    <row r="4898" hidden="1" x14ac:dyDescent="0.2"/>
    <row r="4899" hidden="1" x14ac:dyDescent="0.2"/>
    <row r="4900" hidden="1" x14ac:dyDescent="0.2"/>
    <row r="4901" hidden="1" x14ac:dyDescent="0.2"/>
    <row r="4902" hidden="1" x14ac:dyDescent="0.2"/>
    <row r="4903" hidden="1" x14ac:dyDescent="0.2"/>
    <row r="4904" hidden="1" x14ac:dyDescent="0.2"/>
    <row r="4905" hidden="1" x14ac:dyDescent="0.2"/>
    <row r="4906" hidden="1" x14ac:dyDescent="0.2"/>
    <row r="4907" hidden="1" x14ac:dyDescent="0.2"/>
    <row r="4908" hidden="1" x14ac:dyDescent="0.2"/>
    <row r="4909" hidden="1" x14ac:dyDescent="0.2"/>
    <row r="4910" hidden="1" x14ac:dyDescent="0.2"/>
    <row r="4911" hidden="1" x14ac:dyDescent="0.2"/>
    <row r="4912" hidden="1" x14ac:dyDescent="0.2"/>
    <row r="4913" hidden="1" x14ac:dyDescent="0.2"/>
    <row r="4914" hidden="1" x14ac:dyDescent="0.2"/>
    <row r="4915" hidden="1" x14ac:dyDescent="0.2"/>
    <row r="4916" hidden="1" x14ac:dyDescent="0.2"/>
    <row r="4917" hidden="1" x14ac:dyDescent="0.2"/>
    <row r="4918" hidden="1" x14ac:dyDescent="0.2"/>
    <row r="4919" hidden="1" x14ac:dyDescent="0.2"/>
    <row r="4920" hidden="1" x14ac:dyDescent="0.2"/>
    <row r="4921" hidden="1" x14ac:dyDescent="0.2"/>
    <row r="4922" hidden="1" x14ac:dyDescent="0.2"/>
    <row r="4923" hidden="1" x14ac:dyDescent="0.2"/>
    <row r="4924" hidden="1" x14ac:dyDescent="0.2"/>
    <row r="4925" hidden="1" x14ac:dyDescent="0.2"/>
    <row r="4926" hidden="1" x14ac:dyDescent="0.2"/>
    <row r="4927" hidden="1" x14ac:dyDescent="0.2"/>
    <row r="4928" hidden="1" x14ac:dyDescent="0.2"/>
    <row r="4929" hidden="1" x14ac:dyDescent="0.2"/>
    <row r="4930" hidden="1" x14ac:dyDescent="0.2"/>
    <row r="4931" hidden="1" x14ac:dyDescent="0.2"/>
    <row r="4932" hidden="1" x14ac:dyDescent="0.2"/>
    <row r="4933" hidden="1" x14ac:dyDescent="0.2"/>
    <row r="4934" hidden="1" x14ac:dyDescent="0.2"/>
    <row r="4935" hidden="1" x14ac:dyDescent="0.2"/>
    <row r="4936" hidden="1" x14ac:dyDescent="0.2"/>
    <row r="4937" hidden="1" x14ac:dyDescent="0.2"/>
    <row r="4938" hidden="1" x14ac:dyDescent="0.2"/>
    <row r="4939" hidden="1" x14ac:dyDescent="0.2"/>
    <row r="4940" hidden="1" x14ac:dyDescent="0.2"/>
    <row r="4941" hidden="1" x14ac:dyDescent="0.2"/>
    <row r="4942" hidden="1" x14ac:dyDescent="0.2"/>
    <row r="4943" hidden="1" x14ac:dyDescent="0.2"/>
    <row r="4944" hidden="1" x14ac:dyDescent="0.2"/>
    <row r="4945" hidden="1" x14ac:dyDescent="0.2"/>
    <row r="4946" hidden="1" x14ac:dyDescent="0.2"/>
    <row r="4947" hidden="1" x14ac:dyDescent="0.2"/>
    <row r="4948" hidden="1" x14ac:dyDescent="0.2"/>
    <row r="4949" hidden="1" x14ac:dyDescent="0.2"/>
    <row r="4950" hidden="1" x14ac:dyDescent="0.2"/>
    <row r="4951" hidden="1" x14ac:dyDescent="0.2"/>
    <row r="4952" hidden="1" x14ac:dyDescent="0.2"/>
    <row r="4953" hidden="1" x14ac:dyDescent="0.2"/>
    <row r="4954" hidden="1" x14ac:dyDescent="0.2"/>
    <row r="4955" hidden="1" x14ac:dyDescent="0.2"/>
    <row r="4956" hidden="1" x14ac:dyDescent="0.2"/>
    <row r="4957" hidden="1" x14ac:dyDescent="0.2"/>
    <row r="4958" hidden="1" x14ac:dyDescent="0.2"/>
    <row r="4959" hidden="1" x14ac:dyDescent="0.2"/>
    <row r="4960" hidden="1" x14ac:dyDescent="0.2"/>
    <row r="4961" hidden="1" x14ac:dyDescent="0.2"/>
    <row r="4962" hidden="1" x14ac:dyDescent="0.2"/>
    <row r="4963" hidden="1" x14ac:dyDescent="0.2"/>
    <row r="4964" hidden="1" x14ac:dyDescent="0.2"/>
    <row r="4965" hidden="1" x14ac:dyDescent="0.2"/>
    <row r="4966" hidden="1" x14ac:dyDescent="0.2"/>
    <row r="4967" hidden="1" x14ac:dyDescent="0.2"/>
    <row r="4968" hidden="1" x14ac:dyDescent="0.2"/>
    <row r="4969" hidden="1" x14ac:dyDescent="0.2"/>
    <row r="4970" hidden="1" x14ac:dyDescent="0.2"/>
    <row r="4971" hidden="1" x14ac:dyDescent="0.2"/>
    <row r="4972" hidden="1" x14ac:dyDescent="0.2"/>
    <row r="4973" hidden="1" x14ac:dyDescent="0.2"/>
    <row r="4974" hidden="1" x14ac:dyDescent="0.2"/>
    <row r="4975" hidden="1" x14ac:dyDescent="0.2"/>
    <row r="4976" hidden="1" x14ac:dyDescent="0.2"/>
    <row r="4977" hidden="1" x14ac:dyDescent="0.2"/>
    <row r="4978" hidden="1" x14ac:dyDescent="0.2"/>
    <row r="4979" hidden="1" x14ac:dyDescent="0.2"/>
    <row r="4980" hidden="1" x14ac:dyDescent="0.2"/>
    <row r="4981" hidden="1" x14ac:dyDescent="0.2"/>
    <row r="4982" hidden="1" x14ac:dyDescent="0.2"/>
    <row r="4983" hidden="1" x14ac:dyDescent="0.2"/>
    <row r="4984" hidden="1" x14ac:dyDescent="0.2"/>
    <row r="4985" hidden="1" x14ac:dyDescent="0.2"/>
    <row r="4986" hidden="1" x14ac:dyDescent="0.2"/>
    <row r="4987" hidden="1" x14ac:dyDescent="0.2"/>
    <row r="4988" hidden="1" x14ac:dyDescent="0.2"/>
    <row r="4989" hidden="1" x14ac:dyDescent="0.2"/>
    <row r="4990" hidden="1" x14ac:dyDescent="0.2"/>
    <row r="4991" hidden="1" x14ac:dyDescent="0.2"/>
    <row r="4992" hidden="1" x14ac:dyDescent="0.2"/>
    <row r="4993" hidden="1" x14ac:dyDescent="0.2"/>
    <row r="4994" hidden="1" x14ac:dyDescent="0.2"/>
    <row r="4995" hidden="1" x14ac:dyDescent="0.2"/>
    <row r="4996" hidden="1" x14ac:dyDescent="0.2"/>
    <row r="4997" hidden="1" x14ac:dyDescent="0.2"/>
    <row r="4998" hidden="1" x14ac:dyDescent="0.2"/>
    <row r="4999" hidden="1" x14ac:dyDescent="0.2"/>
    <row r="5000" hidden="1" x14ac:dyDescent="0.2"/>
    <row r="5001" hidden="1" x14ac:dyDescent="0.2"/>
    <row r="5002" hidden="1" x14ac:dyDescent="0.2"/>
    <row r="5003" hidden="1" x14ac:dyDescent="0.2"/>
    <row r="5004" hidden="1" x14ac:dyDescent="0.2"/>
    <row r="5005" hidden="1" x14ac:dyDescent="0.2"/>
    <row r="5006" hidden="1" x14ac:dyDescent="0.2"/>
    <row r="5007" hidden="1" x14ac:dyDescent="0.2"/>
    <row r="5008" hidden="1" x14ac:dyDescent="0.2"/>
    <row r="5009" hidden="1" x14ac:dyDescent="0.2"/>
    <row r="5010" hidden="1" x14ac:dyDescent="0.2"/>
    <row r="5011" hidden="1" x14ac:dyDescent="0.2"/>
    <row r="5012" hidden="1" x14ac:dyDescent="0.2"/>
    <row r="5013" hidden="1" x14ac:dyDescent="0.2"/>
    <row r="5014" hidden="1" x14ac:dyDescent="0.2"/>
    <row r="5015" hidden="1" x14ac:dyDescent="0.2"/>
    <row r="5016" hidden="1" x14ac:dyDescent="0.2"/>
    <row r="5017" hidden="1" x14ac:dyDescent="0.2"/>
    <row r="5018" hidden="1" x14ac:dyDescent="0.2"/>
    <row r="5019" hidden="1" x14ac:dyDescent="0.2"/>
    <row r="5020" hidden="1" x14ac:dyDescent="0.2"/>
    <row r="5021" hidden="1" x14ac:dyDescent="0.2"/>
    <row r="5022" hidden="1" x14ac:dyDescent="0.2"/>
    <row r="5023" hidden="1" x14ac:dyDescent="0.2"/>
    <row r="5024" hidden="1" x14ac:dyDescent="0.2"/>
    <row r="5025" hidden="1" x14ac:dyDescent="0.2"/>
    <row r="5026" hidden="1" x14ac:dyDescent="0.2"/>
    <row r="5027" hidden="1" x14ac:dyDescent="0.2"/>
    <row r="5028" hidden="1" x14ac:dyDescent="0.2"/>
    <row r="5029" hidden="1" x14ac:dyDescent="0.2"/>
    <row r="5030" hidden="1" x14ac:dyDescent="0.2"/>
    <row r="5031" hidden="1" x14ac:dyDescent="0.2"/>
    <row r="5032" hidden="1" x14ac:dyDescent="0.2"/>
    <row r="5033" hidden="1" x14ac:dyDescent="0.2"/>
    <row r="5034" hidden="1" x14ac:dyDescent="0.2"/>
    <row r="5035" hidden="1" x14ac:dyDescent="0.2"/>
    <row r="5036" hidden="1" x14ac:dyDescent="0.2"/>
    <row r="5037" hidden="1" x14ac:dyDescent="0.2"/>
    <row r="5038" hidden="1" x14ac:dyDescent="0.2"/>
    <row r="5039" hidden="1" x14ac:dyDescent="0.2"/>
    <row r="5040" hidden="1" x14ac:dyDescent="0.2"/>
    <row r="5041" hidden="1" x14ac:dyDescent="0.2"/>
    <row r="5042" hidden="1" x14ac:dyDescent="0.2"/>
    <row r="5043" hidden="1" x14ac:dyDescent="0.2"/>
    <row r="5044" hidden="1" x14ac:dyDescent="0.2"/>
    <row r="5045" hidden="1" x14ac:dyDescent="0.2"/>
    <row r="5046" hidden="1" x14ac:dyDescent="0.2"/>
    <row r="5047" hidden="1" x14ac:dyDescent="0.2"/>
    <row r="5048" hidden="1" x14ac:dyDescent="0.2"/>
    <row r="5049" hidden="1" x14ac:dyDescent="0.2"/>
    <row r="5050" hidden="1" x14ac:dyDescent="0.2"/>
    <row r="5051" hidden="1" x14ac:dyDescent="0.2"/>
    <row r="5052" hidden="1" x14ac:dyDescent="0.2"/>
    <row r="5053" hidden="1" x14ac:dyDescent="0.2"/>
    <row r="5054" hidden="1" x14ac:dyDescent="0.2"/>
    <row r="5055" hidden="1" x14ac:dyDescent="0.2"/>
    <row r="5056" hidden="1" x14ac:dyDescent="0.2"/>
    <row r="5057" hidden="1" x14ac:dyDescent="0.2"/>
    <row r="5058" hidden="1" x14ac:dyDescent="0.2"/>
    <row r="5059" hidden="1" x14ac:dyDescent="0.2"/>
    <row r="5060" hidden="1" x14ac:dyDescent="0.2"/>
    <row r="5061" hidden="1" x14ac:dyDescent="0.2"/>
    <row r="5062" hidden="1" x14ac:dyDescent="0.2"/>
    <row r="5063" hidden="1" x14ac:dyDescent="0.2"/>
    <row r="5064" hidden="1" x14ac:dyDescent="0.2"/>
    <row r="5065" hidden="1" x14ac:dyDescent="0.2"/>
    <row r="5066" hidden="1" x14ac:dyDescent="0.2"/>
    <row r="5067" hidden="1" x14ac:dyDescent="0.2"/>
    <row r="5068" hidden="1" x14ac:dyDescent="0.2"/>
    <row r="5069" hidden="1" x14ac:dyDescent="0.2"/>
    <row r="5070" hidden="1" x14ac:dyDescent="0.2"/>
    <row r="5071" hidden="1" x14ac:dyDescent="0.2"/>
    <row r="5072" hidden="1" x14ac:dyDescent="0.2"/>
    <row r="5073" hidden="1" x14ac:dyDescent="0.2"/>
    <row r="5074" hidden="1" x14ac:dyDescent="0.2"/>
    <row r="5075" hidden="1" x14ac:dyDescent="0.2"/>
    <row r="5076" hidden="1" x14ac:dyDescent="0.2"/>
    <row r="5077" hidden="1" x14ac:dyDescent="0.2"/>
    <row r="5078" hidden="1" x14ac:dyDescent="0.2"/>
    <row r="5079" hidden="1" x14ac:dyDescent="0.2"/>
    <row r="5080" hidden="1" x14ac:dyDescent="0.2"/>
    <row r="5081" hidden="1" x14ac:dyDescent="0.2"/>
    <row r="5082" hidden="1" x14ac:dyDescent="0.2"/>
    <row r="5083" hidden="1" x14ac:dyDescent="0.2"/>
    <row r="5084" hidden="1" x14ac:dyDescent="0.2"/>
    <row r="5085" hidden="1" x14ac:dyDescent="0.2"/>
    <row r="5086" hidden="1" x14ac:dyDescent="0.2"/>
    <row r="5087" hidden="1" x14ac:dyDescent="0.2"/>
    <row r="5088" hidden="1" x14ac:dyDescent="0.2"/>
    <row r="5089" hidden="1" x14ac:dyDescent="0.2"/>
    <row r="5090" hidden="1" x14ac:dyDescent="0.2"/>
    <row r="5091" hidden="1" x14ac:dyDescent="0.2"/>
    <row r="5092" hidden="1" x14ac:dyDescent="0.2"/>
    <row r="5093" hidden="1" x14ac:dyDescent="0.2"/>
    <row r="5094" hidden="1" x14ac:dyDescent="0.2"/>
    <row r="5095" hidden="1" x14ac:dyDescent="0.2"/>
    <row r="5096" hidden="1" x14ac:dyDescent="0.2"/>
    <row r="5097" hidden="1" x14ac:dyDescent="0.2"/>
    <row r="5098" hidden="1" x14ac:dyDescent="0.2"/>
    <row r="5099" hidden="1" x14ac:dyDescent="0.2"/>
    <row r="5100" hidden="1" x14ac:dyDescent="0.2"/>
    <row r="5101" hidden="1" x14ac:dyDescent="0.2"/>
    <row r="5102" hidden="1" x14ac:dyDescent="0.2"/>
    <row r="5103" hidden="1" x14ac:dyDescent="0.2"/>
    <row r="5104" hidden="1" x14ac:dyDescent="0.2"/>
    <row r="5105" hidden="1" x14ac:dyDescent="0.2"/>
    <row r="5106" hidden="1" x14ac:dyDescent="0.2"/>
    <row r="5107" hidden="1" x14ac:dyDescent="0.2"/>
    <row r="5108" hidden="1" x14ac:dyDescent="0.2"/>
    <row r="5109" hidden="1" x14ac:dyDescent="0.2"/>
    <row r="5110" hidden="1" x14ac:dyDescent="0.2"/>
    <row r="5111" hidden="1" x14ac:dyDescent="0.2"/>
    <row r="5112" hidden="1" x14ac:dyDescent="0.2"/>
    <row r="5113" hidden="1" x14ac:dyDescent="0.2"/>
    <row r="5114" hidden="1" x14ac:dyDescent="0.2"/>
    <row r="5115" hidden="1" x14ac:dyDescent="0.2"/>
    <row r="5116" hidden="1" x14ac:dyDescent="0.2"/>
    <row r="5117" hidden="1" x14ac:dyDescent="0.2"/>
    <row r="5118" hidden="1" x14ac:dyDescent="0.2"/>
    <row r="5119" hidden="1" x14ac:dyDescent="0.2"/>
    <row r="5120" hidden="1" x14ac:dyDescent="0.2"/>
    <row r="5121" hidden="1" x14ac:dyDescent="0.2"/>
    <row r="5122" hidden="1" x14ac:dyDescent="0.2"/>
    <row r="5123" hidden="1" x14ac:dyDescent="0.2"/>
    <row r="5124" hidden="1" x14ac:dyDescent="0.2"/>
    <row r="5125" hidden="1" x14ac:dyDescent="0.2"/>
    <row r="5126" hidden="1" x14ac:dyDescent="0.2"/>
    <row r="5127" hidden="1" x14ac:dyDescent="0.2"/>
    <row r="5128" hidden="1" x14ac:dyDescent="0.2"/>
    <row r="5129" hidden="1" x14ac:dyDescent="0.2"/>
    <row r="5130" hidden="1" x14ac:dyDescent="0.2"/>
    <row r="5131" hidden="1" x14ac:dyDescent="0.2"/>
    <row r="5132" hidden="1" x14ac:dyDescent="0.2"/>
    <row r="5133" hidden="1" x14ac:dyDescent="0.2"/>
    <row r="5134" hidden="1" x14ac:dyDescent="0.2"/>
    <row r="5135" hidden="1" x14ac:dyDescent="0.2"/>
    <row r="5136" hidden="1" x14ac:dyDescent="0.2"/>
    <row r="5137" hidden="1" x14ac:dyDescent="0.2"/>
    <row r="5138" hidden="1" x14ac:dyDescent="0.2"/>
    <row r="5139" hidden="1" x14ac:dyDescent="0.2"/>
    <row r="5140" hidden="1" x14ac:dyDescent="0.2"/>
    <row r="5141" hidden="1" x14ac:dyDescent="0.2"/>
    <row r="5142" hidden="1" x14ac:dyDescent="0.2"/>
    <row r="5143" hidden="1" x14ac:dyDescent="0.2"/>
    <row r="5144" hidden="1" x14ac:dyDescent="0.2"/>
    <row r="5145" hidden="1" x14ac:dyDescent="0.2"/>
    <row r="5146" hidden="1" x14ac:dyDescent="0.2"/>
    <row r="5147" hidden="1" x14ac:dyDescent="0.2"/>
    <row r="5148" hidden="1" x14ac:dyDescent="0.2"/>
    <row r="5149" hidden="1" x14ac:dyDescent="0.2"/>
    <row r="5150" hidden="1" x14ac:dyDescent="0.2"/>
    <row r="5151" hidden="1" x14ac:dyDescent="0.2"/>
    <row r="5152" hidden="1" x14ac:dyDescent="0.2"/>
    <row r="5153" hidden="1" x14ac:dyDescent="0.2"/>
    <row r="5154" hidden="1" x14ac:dyDescent="0.2"/>
    <row r="5155" hidden="1" x14ac:dyDescent="0.2"/>
    <row r="5156" hidden="1" x14ac:dyDescent="0.2"/>
    <row r="5157" hidden="1" x14ac:dyDescent="0.2"/>
    <row r="5158" hidden="1" x14ac:dyDescent="0.2"/>
    <row r="5159" hidden="1" x14ac:dyDescent="0.2"/>
    <row r="5160" hidden="1" x14ac:dyDescent="0.2"/>
    <row r="5161" hidden="1" x14ac:dyDescent="0.2"/>
    <row r="5162" hidden="1" x14ac:dyDescent="0.2"/>
    <row r="5163" hidden="1" x14ac:dyDescent="0.2"/>
    <row r="5164" hidden="1" x14ac:dyDescent="0.2"/>
    <row r="5165" hidden="1" x14ac:dyDescent="0.2"/>
    <row r="5166" hidden="1" x14ac:dyDescent="0.2"/>
    <row r="5167" hidden="1" x14ac:dyDescent="0.2"/>
    <row r="5168" hidden="1" x14ac:dyDescent="0.2"/>
    <row r="5169" hidden="1" x14ac:dyDescent="0.2"/>
    <row r="5170" hidden="1" x14ac:dyDescent="0.2"/>
    <row r="5171" hidden="1" x14ac:dyDescent="0.2"/>
    <row r="5172" hidden="1" x14ac:dyDescent="0.2"/>
    <row r="5173" hidden="1" x14ac:dyDescent="0.2"/>
    <row r="5174" hidden="1" x14ac:dyDescent="0.2"/>
    <row r="5175" hidden="1" x14ac:dyDescent="0.2"/>
    <row r="5176" hidden="1" x14ac:dyDescent="0.2"/>
    <row r="5177" hidden="1" x14ac:dyDescent="0.2"/>
    <row r="5178" hidden="1" x14ac:dyDescent="0.2"/>
    <row r="5179" hidden="1" x14ac:dyDescent="0.2"/>
    <row r="5180" hidden="1" x14ac:dyDescent="0.2"/>
    <row r="5181" hidden="1" x14ac:dyDescent="0.2"/>
    <row r="5182" hidden="1" x14ac:dyDescent="0.2"/>
    <row r="5183" hidden="1" x14ac:dyDescent="0.2"/>
    <row r="5184" hidden="1" x14ac:dyDescent="0.2"/>
    <row r="5185" hidden="1" x14ac:dyDescent="0.2"/>
    <row r="5186" hidden="1" x14ac:dyDescent="0.2"/>
    <row r="5187" hidden="1" x14ac:dyDescent="0.2"/>
    <row r="5188" hidden="1" x14ac:dyDescent="0.2"/>
    <row r="5189" hidden="1" x14ac:dyDescent="0.2"/>
    <row r="5190" hidden="1" x14ac:dyDescent="0.2"/>
    <row r="5191" hidden="1" x14ac:dyDescent="0.2"/>
    <row r="5192" hidden="1" x14ac:dyDescent="0.2"/>
    <row r="5193" hidden="1" x14ac:dyDescent="0.2"/>
    <row r="5194" hidden="1" x14ac:dyDescent="0.2"/>
    <row r="5195" hidden="1" x14ac:dyDescent="0.2"/>
    <row r="5196" hidden="1" x14ac:dyDescent="0.2"/>
    <row r="5197" hidden="1" x14ac:dyDescent="0.2"/>
    <row r="5198" hidden="1" x14ac:dyDescent="0.2"/>
    <row r="5199" hidden="1" x14ac:dyDescent="0.2"/>
    <row r="5200" hidden="1" x14ac:dyDescent="0.2"/>
    <row r="5201" hidden="1" x14ac:dyDescent="0.2"/>
    <row r="5202" hidden="1" x14ac:dyDescent="0.2"/>
    <row r="5203" hidden="1" x14ac:dyDescent="0.2"/>
    <row r="5204" hidden="1" x14ac:dyDescent="0.2"/>
    <row r="5205" hidden="1" x14ac:dyDescent="0.2"/>
    <row r="5206" hidden="1" x14ac:dyDescent="0.2"/>
    <row r="5207" hidden="1" x14ac:dyDescent="0.2"/>
    <row r="5208" hidden="1" x14ac:dyDescent="0.2"/>
    <row r="5209" hidden="1" x14ac:dyDescent="0.2"/>
    <row r="5210" hidden="1" x14ac:dyDescent="0.2"/>
    <row r="5211" hidden="1" x14ac:dyDescent="0.2"/>
    <row r="5212" hidden="1" x14ac:dyDescent="0.2"/>
    <row r="5213" hidden="1" x14ac:dyDescent="0.2"/>
    <row r="5214" hidden="1" x14ac:dyDescent="0.2"/>
    <row r="5215" hidden="1" x14ac:dyDescent="0.2"/>
    <row r="5216" hidden="1" x14ac:dyDescent="0.2"/>
    <row r="5217" hidden="1" x14ac:dyDescent="0.2"/>
    <row r="5218" hidden="1" x14ac:dyDescent="0.2"/>
    <row r="5219" hidden="1" x14ac:dyDescent="0.2"/>
    <row r="5220" hidden="1" x14ac:dyDescent="0.2"/>
    <row r="5221" hidden="1" x14ac:dyDescent="0.2"/>
    <row r="5222" hidden="1" x14ac:dyDescent="0.2"/>
    <row r="5223" hidden="1" x14ac:dyDescent="0.2"/>
    <row r="5224" hidden="1" x14ac:dyDescent="0.2"/>
    <row r="5225" hidden="1" x14ac:dyDescent="0.2"/>
    <row r="5226" hidden="1" x14ac:dyDescent="0.2"/>
    <row r="5227" hidden="1" x14ac:dyDescent="0.2"/>
    <row r="5228" hidden="1" x14ac:dyDescent="0.2"/>
    <row r="5229" hidden="1" x14ac:dyDescent="0.2"/>
    <row r="5230" hidden="1" x14ac:dyDescent="0.2"/>
    <row r="5231" hidden="1" x14ac:dyDescent="0.2"/>
    <row r="5232" hidden="1" x14ac:dyDescent="0.2"/>
    <row r="5233" hidden="1" x14ac:dyDescent="0.2"/>
    <row r="5234" hidden="1" x14ac:dyDescent="0.2"/>
    <row r="5235" hidden="1" x14ac:dyDescent="0.2"/>
    <row r="5236" hidden="1" x14ac:dyDescent="0.2"/>
    <row r="5237" hidden="1" x14ac:dyDescent="0.2"/>
    <row r="5238" hidden="1" x14ac:dyDescent="0.2"/>
    <row r="5239" hidden="1" x14ac:dyDescent="0.2"/>
    <row r="5240" hidden="1" x14ac:dyDescent="0.2"/>
    <row r="5241" hidden="1" x14ac:dyDescent="0.2"/>
    <row r="5242" hidden="1" x14ac:dyDescent="0.2"/>
    <row r="5243" hidden="1" x14ac:dyDescent="0.2"/>
    <row r="5244" hidden="1" x14ac:dyDescent="0.2"/>
    <row r="5245" hidden="1" x14ac:dyDescent="0.2"/>
    <row r="5246" hidden="1" x14ac:dyDescent="0.2"/>
    <row r="5247" hidden="1" x14ac:dyDescent="0.2"/>
    <row r="5248" hidden="1" x14ac:dyDescent="0.2"/>
    <row r="5249" hidden="1" x14ac:dyDescent="0.2"/>
    <row r="5250" hidden="1" x14ac:dyDescent="0.2"/>
    <row r="5251" hidden="1" x14ac:dyDescent="0.2"/>
    <row r="5252" hidden="1" x14ac:dyDescent="0.2"/>
    <row r="5253" hidden="1" x14ac:dyDescent="0.2"/>
    <row r="5254" hidden="1" x14ac:dyDescent="0.2"/>
    <row r="5255" hidden="1" x14ac:dyDescent="0.2"/>
    <row r="5256" hidden="1" x14ac:dyDescent="0.2"/>
    <row r="5257" hidden="1" x14ac:dyDescent="0.2"/>
    <row r="5258" hidden="1" x14ac:dyDescent="0.2"/>
    <row r="5259" hidden="1" x14ac:dyDescent="0.2"/>
    <row r="5260" hidden="1" x14ac:dyDescent="0.2"/>
    <row r="5261" hidden="1" x14ac:dyDescent="0.2"/>
    <row r="5262" hidden="1" x14ac:dyDescent="0.2"/>
    <row r="5263" hidden="1" x14ac:dyDescent="0.2"/>
    <row r="5264" hidden="1" x14ac:dyDescent="0.2"/>
    <row r="5265" hidden="1" x14ac:dyDescent="0.2"/>
    <row r="5266" hidden="1" x14ac:dyDescent="0.2"/>
    <row r="5267" hidden="1" x14ac:dyDescent="0.2"/>
    <row r="5268" hidden="1" x14ac:dyDescent="0.2"/>
    <row r="5269" hidden="1" x14ac:dyDescent="0.2"/>
    <row r="5270" hidden="1" x14ac:dyDescent="0.2"/>
    <row r="5271" hidden="1" x14ac:dyDescent="0.2"/>
    <row r="5272" hidden="1" x14ac:dyDescent="0.2"/>
    <row r="5273" hidden="1" x14ac:dyDescent="0.2"/>
    <row r="5274" hidden="1" x14ac:dyDescent="0.2"/>
    <row r="5275" hidden="1" x14ac:dyDescent="0.2"/>
    <row r="5276" hidden="1" x14ac:dyDescent="0.2"/>
    <row r="5277" hidden="1" x14ac:dyDescent="0.2"/>
    <row r="5278" hidden="1" x14ac:dyDescent="0.2"/>
    <row r="5279" hidden="1" x14ac:dyDescent="0.2"/>
    <row r="5280" hidden="1" x14ac:dyDescent="0.2"/>
    <row r="5281" hidden="1" x14ac:dyDescent="0.2"/>
    <row r="5282" hidden="1" x14ac:dyDescent="0.2"/>
    <row r="5283" hidden="1" x14ac:dyDescent="0.2"/>
    <row r="5284" hidden="1" x14ac:dyDescent="0.2"/>
    <row r="5285" hidden="1" x14ac:dyDescent="0.2"/>
    <row r="5286" hidden="1" x14ac:dyDescent="0.2"/>
    <row r="5287" hidden="1" x14ac:dyDescent="0.2"/>
    <row r="5288" hidden="1" x14ac:dyDescent="0.2"/>
    <row r="5289" hidden="1" x14ac:dyDescent="0.2"/>
    <row r="5290" hidden="1" x14ac:dyDescent="0.2"/>
    <row r="5291" hidden="1" x14ac:dyDescent="0.2"/>
    <row r="5292" hidden="1" x14ac:dyDescent="0.2"/>
    <row r="5293" hidden="1" x14ac:dyDescent="0.2"/>
    <row r="5294" hidden="1" x14ac:dyDescent="0.2"/>
    <row r="5295" hidden="1" x14ac:dyDescent="0.2"/>
    <row r="5296" hidden="1" x14ac:dyDescent="0.2"/>
    <row r="5297" hidden="1" x14ac:dyDescent="0.2"/>
    <row r="5298" hidden="1" x14ac:dyDescent="0.2"/>
    <row r="5299" hidden="1" x14ac:dyDescent="0.2"/>
    <row r="5300" hidden="1" x14ac:dyDescent="0.2"/>
    <row r="5301" hidden="1" x14ac:dyDescent="0.2"/>
    <row r="5302" hidden="1" x14ac:dyDescent="0.2"/>
    <row r="5303" hidden="1" x14ac:dyDescent="0.2"/>
    <row r="5304" hidden="1" x14ac:dyDescent="0.2"/>
    <row r="5305" hidden="1" x14ac:dyDescent="0.2"/>
    <row r="5306" hidden="1" x14ac:dyDescent="0.2"/>
    <row r="5307" hidden="1" x14ac:dyDescent="0.2"/>
    <row r="5308" hidden="1" x14ac:dyDescent="0.2"/>
    <row r="5309" hidden="1" x14ac:dyDescent="0.2"/>
    <row r="5310" hidden="1" x14ac:dyDescent="0.2"/>
    <row r="5311" hidden="1" x14ac:dyDescent="0.2"/>
    <row r="5312" hidden="1" x14ac:dyDescent="0.2"/>
    <row r="5313" hidden="1" x14ac:dyDescent="0.2"/>
    <row r="5314" hidden="1" x14ac:dyDescent="0.2"/>
    <row r="5315" hidden="1" x14ac:dyDescent="0.2"/>
    <row r="5316" hidden="1" x14ac:dyDescent="0.2"/>
    <row r="5317" hidden="1" x14ac:dyDescent="0.2"/>
    <row r="5318" hidden="1" x14ac:dyDescent="0.2"/>
    <row r="5319" hidden="1" x14ac:dyDescent="0.2"/>
    <row r="5320" hidden="1" x14ac:dyDescent="0.2"/>
    <row r="5321" hidden="1" x14ac:dyDescent="0.2"/>
    <row r="5322" hidden="1" x14ac:dyDescent="0.2"/>
    <row r="5323" hidden="1" x14ac:dyDescent="0.2"/>
    <row r="5324" hidden="1" x14ac:dyDescent="0.2"/>
    <row r="5325" hidden="1" x14ac:dyDescent="0.2"/>
    <row r="5326" hidden="1" x14ac:dyDescent="0.2"/>
    <row r="5327" hidden="1" x14ac:dyDescent="0.2"/>
    <row r="5328" hidden="1" x14ac:dyDescent="0.2"/>
    <row r="5329" hidden="1" x14ac:dyDescent="0.2"/>
    <row r="5330" hidden="1" x14ac:dyDescent="0.2"/>
    <row r="5331" hidden="1" x14ac:dyDescent="0.2"/>
    <row r="5332" hidden="1" x14ac:dyDescent="0.2"/>
    <row r="5333" hidden="1" x14ac:dyDescent="0.2"/>
    <row r="5334" hidden="1" x14ac:dyDescent="0.2"/>
    <row r="5335" hidden="1" x14ac:dyDescent="0.2"/>
    <row r="5336" hidden="1" x14ac:dyDescent="0.2"/>
    <row r="5337" hidden="1" x14ac:dyDescent="0.2"/>
    <row r="5338" hidden="1" x14ac:dyDescent="0.2"/>
    <row r="5339" hidden="1" x14ac:dyDescent="0.2"/>
    <row r="5340" hidden="1" x14ac:dyDescent="0.2"/>
    <row r="5341" hidden="1" x14ac:dyDescent="0.2"/>
    <row r="5342" hidden="1" x14ac:dyDescent="0.2"/>
    <row r="5343" hidden="1" x14ac:dyDescent="0.2"/>
    <row r="5344" hidden="1" x14ac:dyDescent="0.2"/>
    <row r="5345" hidden="1" x14ac:dyDescent="0.2"/>
    <row r="5346" hidden="1" x14ac:dyDescent="0.2"/>
    <row r="5347" hidden="1" x14ac:dyDescent="0.2"/>
    <row r="5348" hidden="1" x14ac:dyDescent="0.2"/>
    <row r="5349" hidden="1" x14ac:dyDescent="0.2"/>
    <row r="5350" hidden="1" x14ac:dyDescent="0.2"/>
    <row r="5351" hidden="1" x14ac:dyDescent="0.2"/>
    <row r="5352" hidden="1" x14ac:dyDescent="0.2"/>
    <row r="5353" hidden="1" x14ac:dyDescent="0.2"/>
    <row r="5354" hidden="1" x14ac:dyDescent="0.2"/>
    <row r="5355" hidden="1" x14ac:dyDescent="0.2"/>
    <row r="5356" hidden="1" x14ac:dyDescent="0.2"/>
    <row r="5357" hidden="1" x14ac:dyDescent="0.2"/>
    <row r="5358" hidden="1" x14ac:dyDescent="0.2"/>
    <row r="5359" hidden="1" x14ac:dyDescent="0.2"/>
    <row r="5360" hidden="1" x14ac:dyDescent="0.2"/>
    <row r="5361" hidden="1" x14ac:dyDescent="0.2"/>
    <row r="5362" hidden="1" x14ac:dyDescent="0.2"/>
    <row r="5363" hidden="1" x14ac:dyDescent="0.2"/>
    <row r="5364" hidden="1" x14ac:dyDescent="0.2"/>
    <row r="5365" hidden="1" x14ac:dyDescent="0.2"/>
    <row r="5366" hidden="1" x14ac:dyDescent="0.2"/>
    <row r="5367" hidden="1" x14ac:dyDescent="0.2"/>
    <row r="5368" hidden="1" x14ac:dyDescent="0.2"/>
    <row r="5369" hidden="1" x14ac:dyDescent="0.2"/>
    <row r="5370" hidden="1" x14ac:dyDescent="0.2"/>
    <row r="5371" hidden="1" x14ac:dyDescent="0.2"/>
    <row r="5372" hidden="1" x14ac:dyDescent="0.2"/>
    <row r="5373" hidden="1" x14ac:dyDescent="0.2"/>
    <row r="5374" hidden="1" x14ac:dyDescent="0.2"/>
    <row r="5375" hidden="1" x14ac:dyDescent="0.2"/>
    <row r="5376" hidden="1" x14ac:dyDescent="0.2"/>
    <row r="5377" hidden="1" x14ac:dyDescent="0.2"/>
    <row r="5378" hidden="1" x14ac:dyDescent="0.2"/>
    <row r="5379" hidden="1" x14ac:dyDescent="0.2"/>
    <row r="5380" hidden="1" x14ac:dyDescent="0.2"/>
    <row r="5381" hidden="1" x14ac:dyDescent="0.2"/>
    <row r="5382" hidden="1" x14ac:dyDescent="0.2"/>
    <row r="5383" hidden="1" x14ac:dyDescent="0.2"/>
    <row r="5384" hidden="1" x14ac:dyDescent="0.2"/>
    <row r="5385" hidden="1" x14ac:dyDescent="0.2"/>
    <row r="5386" hidden="1" x14ac:dyDescent="0.2"/>
    <row r="5387" hidden="1" x14ac:dyDescent="0.2"/>
    <row r="5388" hidden="1" x14ac:dyDescent="0.2"/>
    <row r="5389" hidden="1" x14ac:dyDescent="0.2"/>
    <row r="5390" hidden="1" x14ac:dyDescent="0.2"/>
    <row r="5391" hidden="1" x14ac:dyDescent="0.2"/>
    <row r="5392" hidden="1" x14ac:dyDescent="0.2"/>
    <row r="5393" hidden="1" x14ac:dyDescent="0.2"/>
    <row r="5394" hidden="1" x14ac:dyDescent="0.2"/>
    <row r="5395" hidden="1" x14ac:dyDescent="0.2"/>
    <row r="5396" hidden="1" x14ac:dyDescent="0.2"/>
    <row r="5397" hidden="1" x14ac:dyDescent="0.2"/>
    <row r="5398" hidden="1" x14ac:dyDescent="0.2"/>
    <row r="5399" hidden="1" x14ac:dyDescent="0.2"/>
    <row r="5400" hidden="1" x14ac:dyDescent="0.2"/>
    <row r="5401" hidden="1" x14ac:dyDescent="0.2"/>
    <row r="5402" hidden="1" x14ac:dyDescent="0.2"/>
    <row r="5403" hidden="1" x14ac:dyDescent="0.2"/>
    <row r="5404" hidden="1" x14ac:dyDescent="0.2"/>
    <row r="5405" hidden="1" x14ac:dyDescent="0.2"/>
    <row r="5406" hidden="1" x14ac:dyDescent="0.2"/>
    <row r="5407" hidden="1" x14ac:dyDescent="0.2"/>
    <row r="5408" hidden="1" x14ac:dyDescent="0.2"/>
    <row r="5409" hidden="1" x14ac:dyDescent="0.2"/>
    <row r="5410" hidden="1" x14ac:dyDescent="0.2"/>
    <row r="5411" hidden="1" x14ac:dyDescent="0.2"/>
    <row r="5412" hidden="1" x14ac:dyDescent="0.2"/>
    <row r="5413" hidden="1" x14ac:dyDescent="0.2"/>
    <row r="5414" hidden="1" x14ac:dyDescent="0.2"/>
    <row r="5415" hidden="1" x14ac:dyDescent="0.2"/>
    <row r="5416" hidden="1" x14ac:dyDescent="0.2"/>
    <row r="5417" hidden="1" x14ac:dyDescent="0.2"/>
    <row r="5418" hidden="1" x14ac:dyDescent="0.2"/>
    <row r="5419" hidden="1" x14ac:dyDescent="0.2"/>
    <row r="5420" hidden="1" x14ac:dyDescent="0.2"/>
    <row r="5421" hidden="1" x14ac:dyDescent="0.2"/>
    <row r="5422" hidden="1" x14ac:dyDescent="0.2"/>
    <row r="5423" hidden="1" x14ac:dyDescent="0.2"/>
    <row r="5424" hidden="1" x14ac:dyDescent="0.2"/>
    <row r="5425" hidden="1" x14ac:dyDescent="0.2"/>
    <row r="5426" hidden="1" x14ac:dyDescent="0.2"/>
    <row r="5427" hidden="1" x14ac:dyDescent="0.2"/>
    <row r="5428" hidden="1" x14ac:dyDescent="0.2"/>
    <row r="5429" hidden="1" x14ac:dyDescent="0.2"/>
    <row r="5430" hidden="1" x14ac:dyDescent="0.2"/>
    <row r="5431" hidden="1" x14ac:dyDescent="0.2"/>
    <row r="5432" hidden="1" x14ac:dyDescent="0.2"/>
    <row r="5433" hidden="1" x14ac:dyDescent="0.2"/>
    <row r="5434" hidden="1" x14ac:dyDescent="0.2"/>
    <row r="5435" hidden="1" x14ac:dyDescent="0.2"/>
    <row r="5436" hidden="1" x14ac:dyDescent="0.2"/>
    <row r="5437" hidden="1" x14ac:dyDescent="0.2"/>
    <row r="5438" hidden="1" x14ac:dyDescent="0.2"/>
    <row r="5439" hidden="1" x14ac:dyDescent="0.2"/>
    <row r="5440" hidden="1" x14ac:dyDescent="0.2"/>
    <row r="5441" hidden="1" x14ac:dyDescent="0.2"/>
    <row r="5442" hidden="1" x14ac:dyDescent="0.2"/>
    <row r="5443" hidden="1" x14ac:dyDescent="0.2"/>
    <row r="5444" hidden="1" x14ac:dyDescent="0.2"/>
    <row r="5445" hidden="1" x14ac:dyDescent="0.2"/>
    <row r="5446" hidden="1" x14ac:dyDescent="0.2"/>
    <row r="5447" hidden="1" x14ac:dyDescent="0.2"/>
    <row r="5448" hidden="1" x14ac:dyDescent="0.2"/>
    <row r="5449" hidden="1" x14ac:dyDescent="0.2"/>
    <row r="5450" hidden="1" x14ac:dyDescent="0.2"/>
    <row r="5451" hidden="1" x14ac:dyDescent="0.2"/>
    <row r="5452" hidden="1" x14ac:dyDescent="0.2"/>
    <row r="5453" hidden="1" x14ac:dyDescent="0.2"/>
    <row r="5454" hidden="1" x14ac:dyDescent="0.2"/>
    <row r="5455" hidden="1" x14ac:dyDescent="0.2"/>
    <row r="5456" hidden="1" x14ac:dyDescent="0.2"/>
    <row r="5457" hidden="1" x14ac:dyDescent="0.2"/>
    <row r="5458" hidden="1" x14ac:dyDescent="0.2"/>
    <row r="5459" hidden="1" x14ac:dyDescent="0.2"/>
    <row r="5460" hidden="1" x14ac:dyDescent="0.2"/>
    <row r="5461" hidden="1" x14ac:dyDescent="0.2"/>
    <row r="5462" hidden="1" x14ac:dyDescent="0.2"/>
    <row r="5463" hidden="1" x14ac:dyDescent="0.2"/>
    <row r="5464" hidden="1" x14ac:dyDescent="0.2"/>
    <row r="5465" hidden="1" x14ac:dyDescent="0.2"/>
    <row r="5466" hidden="1" x14ac:dyDescent="0.2"/>
    <row r="5467" hidden="1" x14ac:dyDescent="0.2"/>
    <row r="5468" hidden="1" x14ac:dyDescent="0.2"/>
    <row r="5469" hidden="1" x14ac:dyDescent="0.2"/>
    <row r="5470" hidden="1" x14ac:dyDescent="0.2"/>
    <row r="5471" hidden="1" x14ac:dyDescent="0.2"/>
    <row r="5472" hidden="1" x14ac:dyDescent="0.2"/>
    <row r="5473" hidden="1" x14ac:dyDescent="0.2"/>
    <row r="5474" hidden="1" x14ac:dyDescent="0.2"/>
    <row r="5475" hidden="1" x14ac:dyDescent="0.2"/>
    <row r="5476" hidden="1" x14ac:dyDescent="0.2"/>
    <row r="5477" hidden="1" x14ac:dyDescent="0.2"/>
    <row r="5478" hidden="1" x14ac:dyDescent="0.2"/>
    <row r="5479" hidden="1" x14ac:dyDescent="0.2"/>
    <row r="5480" hidden="1" x14ac:dyDescent="0.2"/>
    <row r="5481" hidden="1" x14ac:dyDescent="0.2"/>
    <row r="5482" hidden="1" x14ac:dyDescent="0.2"/>
    <row r="5483" hidden="1" x14ac:dyDescent="0.2"/>
    <row r="5484" hidden="1" x14ac:dyDescent="0.2"/>
    <row r="5485" hidden="1" x14ac:dyDescent="0.2"/>
    <row r="5486" hidden="1" x14ac:dyDescent="0.2"/>
    <row r="5487" hidden="1" x14ac:dyDescent="0.2"/>
    <row r="5488" hidden="1" x14ac:dyDescent="0.2"/>
    <row r="5489" hidden="1" x14ac:dyDescent="0.2"/>
    <row r="5490" hidden="1" x14ac:dyDescent="0.2"/>
    <row r="5491" hidden="1" x14ac:dyDescent="0.2"/>
    <row r="5492" hidden="1" x14ac:dyDescent="0.2"/>
    <row r="5493" hidden="1" x14ac:dyDescent="0.2"/>
    <row r="5494" hidden="1" x14ac:dyDescent="0.2"/>
    <row r="5495" hidden="1" x14ac:dyDescent="0.2"/>
    <row r="5496" hidden="1" x14ac:dyDescent="0.2"/>
    <row r="5497" hidden="1" x14ac:dyDescent="0.2"/>
    <row r="5498" hidden="1" x14ac:dyDescent="0.2"/>
    <row r="5499" hidden="1" x14ac:dyDescent="0.2"/>
    <row r="5500" hidden="1" x14ac:dyDescent="0.2"/>
    <row r="5501" hidden="1" x14ac:dyDescent="0.2"/>
    <row r="5502" hidden="1" x14ac:dyDescent="0.2"/>
    <row r="5503" hidden="1" x14ac:dyDescent="0.2"/>
    <row r="5504" hidden="1" x14ac:dyDescent="0.2"/>
    <row r="5505" hidden="1" x14ac:dyDescent="0.2"/>
    <row r="5506" hidden="1" x14ac:dyDescent="0.2"/>
    <row r="5507" hidden="1" x14ac:dyDescent="0.2"/>
    <row r="5508" hidden="1" x14ac:dyDescent="0.2"/>
    <row r="5509" hidden="1" x14ac:dyDescent="0.2"/>
    <row r="5510" hidden="1" x14ac:dyDescent="0.2"/>
    <row r="5511" hidden="1" x14ac:dyDescent="0.2"/>
    <row r="5512" hidden="1" x14ac:dyDescent="0.2"/>
    <row r="5513" hidden="1" x14ac:dyDescent="0.2"/>
    <row r="5514" hidden="1" x14ac:dyDescent="0.2"/>
    <row r="5515" hidden="1" x14ac:dyDescent="0.2"/>
    <row r="5516" hidden="1" x14ac:dyDescent="0.2"/>
    <row r="5517" hidden="1" x14ac:dyDescent="0.2"/>
    <row r="5518" hidden="1" x14ac:dyDescent="0.2"/>
    <row r="5519" hidden="1" x14ac:dyDescent="0.2"/>
    <row r="5520" hidden="1" x14ac:dyDescent="0.2"/>
    <row r="5521" hidden="1" x14ac:dyDescent="0.2"/>
    <row r="5522" hidden="1" x14ac:dyDescent="0.2"/>
    <row r="5523" hidden="1" x14ac:dyDescent="0.2"/>
    <row r="5524" hidden="1" x14ac:dyDescent="0.2"/>
    <row r="5525" hidden="1" x14ac:dyDescent="0.2"/>
    <row r="5526" hidden="1" x14ac:dyDescent="0.2"/>
    <row r="5527" hidden="1" x14ac:dyDescent="0.2"/>
    <row r="5528" hidden="1" x14ac:dyDescent="0.2"/>
    <row r="5529" hidden="1" x14ac:dyDescent="0.2"/>
    <row r="5530" hidden="1" x14ac:dyDescent="0.2"/>
    <row r="5531" hidden="1" x14ac:dyDescent="0.2"/>
    <row r="5532" hidden="1" x14ac:dyDescent="0.2"/>
    <row r="5533" hidden="1" x14ac:dyDescent="0.2"/>
    <row r="5534" hidden="1" x14ac:dyDescent="0.2"/>
    <row r="5535" hidden="1" x14ac:dyDescent="0.2"/>
    <row r="5536" hidden="1" x14ac:dyDescent="0.2"/>
    <row r="5537" hidden="1" x14ac:dyDescent="0.2"/>
    <row r="5538" hidden="1" x14ac:dyDescent="0.2"/>
    <row r="5539" hidden="1" x14ac:dyDescent="0.2"/>
    <row r="5540" hidden="1" x14ac:dyDescent="0.2"/>
    <row r="5541" hidden="1" x14ac:dyDescent="0.2"/>
    <row r="5542" hidden="1" x14ac:dyDescent="0.2"/>
    <row r="5543" hidden="1" x14ac:dyDescent="0.2"/>
    <row r="5544" hidden="1" x14ac:dyDescent="0.2"/>
    <row r="5545" hidden="1" x14ac:dyDescent="0.2"/>
    <row r="5546" hidden="1" x14ac:dyDescent="0.2"/>
    <row r="5547" hidden="1" x14ac:dyDescent="0.2"/>
    <row r="5548" hidden="1" x14ac:dyDescent="0.2"/>
    <row r="5549" hidden="1" x14ac:dyDescent="0.2"/>
    <row r="5550" hidden="1" x14ac:dyDescent="0.2"/>
    <row r="5551" hidden="1" x14ac:dyDescent="0.2"/>
    <row r="5552" hidden="1" x14ac:dyDescent="0.2"/>
    <row r="5553" hidden="1" x14ac:dyDescent="0.2"/>
    <row r="5554" hidden="1" x14ac:dyDescent="0.2"/>
    <row r="5555" hidden="1" x14ac:dyDescent="0.2"/>
    <row r="5556" hidden="1" x14ac:dyDescent="0.2"/>
    <row r="5557" hidden="1" x14ac:dyDescent="0.2"/>
    <row r="5558" hidden="1" x14ac:dyDescent="0.2"/>
    <row r="5559" hidden="1" x14ac:dyDescent="0.2"/>
    <row r="5560" hidden="1" x14ac:dyDescent="0.2"/>
    <row r="5561" hidden="1" x14ac:dyDescent="0.2"/>
    <row r="5562" hidden="1" x14ac:dyDescent="0.2"/>
    <row r="5563" hidden="1" x14ac:dyDescent="0.2"/>
    <row r="5564" hidden="1" x14ac:dyDescent="0.2"/>
    <row r="5565" hidden="1" x14ac:dyDescent="0.2"/>
    <row r="5566" hidden="1" x14ac:dyDescent="0.2"/>
    <row r="5567" hidden="1" x14ac:dyDescent="0.2"/>
    <row r="5568" hidden="1" x14ac:dyDescent="0.2"/>
    <row r="5569" hidden="1" x14ac:dyDescent="0.2"/>
    <row r="5570" hidden="1" x14ac:dyDescent="0.2"/>
    <row r="5571" hidden="1" x14ac:dyDescent="0.2"/>
    <row r="5572" hidden="1" x14ac:dyDescent="0.2"/>
    <row r="5573" hidden="1" x14ac:dyDescent="0.2"/>
    <row r="5574" hidden="1" x14ac:dyDescent="0.2"/>
    <row r="5575" hidden="1" x14ac:dyDescent="0.2"/>
    <row r="5576" hidden="1" x14ac:dyDescent="0.2"/>
    <row r="5577" hidden="1" x14ac:dyDescent="0.2"/>
    <row r="5578" hidden="1" x14ac:dyDescent="0.2"/>
    <row r="5579" hidden="1" x14ac:dyDescent="0.2"/>
    <row r="5580" hidden="1" x14ac:dyDescent="0.2"/>
    <row r="5581" hidden="1" x14ac:dyDescent="0.2"/>
    <row r="5582" hidden="1" x14ac:dyDescent="0.2"/>
    <row r="5583" hidden="1" x14ac:dyDescent="0.2"/>
    <row r="5584" hidden="1" x14ac:dyDescent="0.2"/>
    <row r="5585" hidden="1" x14ac:dyDescent="0.2"/>
    <row r="5586" hidden="1" x14ac:dyDescent="0.2"/>
    <row r="5587" hidden="1" x14ac:dyDescent="0.2"/>
    <row r="5588" hidden="1" x14ac:dyDescent="0.2"/>
    <row r="5589" hidden="1" x14ac:dyDescent="0.2"/>
    <row r="5590" hidden="1" x14ac:dyDescent="0.2"/>
    <row r="5591" hidden="1" x14ac:dyDescent="0.2"/>
    <row r="5592" hidden="1" x14ac:dyDescent="0.2"/>
    <row r="5593" hidden="1" x14ac:dyDescent="0.2"/>
    <row r="5594" hidden="1" x14ac:dyDescent="0.2"/>
    <row r="5595" hidden="1" x14ac:dyDescent="0.2"/>
    <row r="5596" hidden="1" x14ac:dyDescent="0.2"/>
    <row r="5597" hidden="1" x14ac:dyDescent="0.2"/>
    <row r="5598" hidden="1" x14ac:dyDescent="0.2"/>
    <row r="5599" hidden="1" x14ac:dyDescent="0.2"/>
    <row r="5600" hidden="1" x14ac:dyDescent="0.2"/>
    <row r="5601" hidden="1" x14ac:dyDescent="0.2"/>
    <row r="5602" hidden="1" x14ac:dyDescent="0.2"/>
    <row r="5603" hidden="1" x14ac:dyDescent="0.2"/>
    <row r="5604" hidden="1" x14ac:dyDescent="0.2"/>
    <row r="5605" hidden="1" x14ac:dyDescent="0.2"/>
    <row r="5606" hidden="1" x14ac:dyDescent="0.2"/>
    <row r="5607" hidden="1" x14ac:dyDescent="0.2"/>
    <row r="5608" hidden="1" x14ac:dyDescent="0.2"/>
    <row r="5609" hidden="1" x14ac:dyDescent="0.2"/>
    <row r="5610" hidden="1" x14ac:dyDescent="0.2"/>
    <row r="5611" hidden="1" x14ac:dyDescent="0.2"/>
    <row r="5612" hidden="1" x14ac:dyDescent="0.2"/>
    <row r="5613" hidden="1" x14ac:dyDescent="0.2"/>
    <row r="5614" hidden="1" x14ac:dyDescent="0.2"/>
    <row r="5615" hidden="1" x14ac:dyDescent="0.2"/>
    <row r="5616" hidden="1" x14ac:dyDescent="0.2"/>
    <row r="5617" hidden="1" x14ac:dyDescent="0.2"/>
    <row r="5618" hidden="1" x14ac:dyDescent="0.2"/>
    <row r="5619" hidden="1" x14ac:dyDescent="0.2"/>
    <row r="5620" hidden="1" x14ac:dyDescent="0.2"/>
    <row r="5621" hidden="1" x14ac:dyDescent="0.2"/>
    <row r="5622" hidden="1" x14ac:dyDescent="0.2"/>
    <row r="5623" hidden="1" x14ac:dyDescent="0.2"/>
    <row r="5624" hidden="1" x14ac:dyDescent="0.2"/>
    <row r="5625" hidden="1" x14ac:dyDescent="0.2"/>
    <row r="5626" hidden="1" x14ac:dyDescent="0.2"/>
    <row r="5627" hidden="1" x14ac:dyDescent="0.2"/>
    <row r="5628" hidden="1" x14ac:dyDescent="0.2"/>
    <row r="5629" hidden="1" x14ac:dyDescent="0.2"/>
    <row r="5630" hidden="1" x14ac:dyDescent="0.2"/>
    <row r="5631" hidden="1" x14ac:dyDescent="0.2"/>
    <row r="5632" hidden="1" x14ac:dyDescent="0.2"/>
    <row r="5633" hidden="1" x14ac:dyDescent="0.2"/>
    <row r="5634" hidden="1" x14ac:dyDescent="0.2"/>
    <row r="5635" hidden="1" x14ac:dyDescent="0.2"/>
    <row r="5636" hidden="1" x14ac:dyDescent="0.2"/>
    <row r="5637" hidden="1" x14ac:dyDescent="0.2"/>
    <row r="5638" hidden="1" x14ac:dyDescent="0.2"/>
    <row r="5639" hidden="1" x14ac:dyDescent="0.2"/>
    <row r="5640" hidden="1" x14ac:dyDescent="0.2"/>
    <row r="5641" hidden="1" x14ac:dyDescent="0.2"/>
    <row r="5642" hidden="1" x14ac:dyDescent="0.2"/>
    <row r="5643" hidden="1" x14ac:dyDescent="0.2"/>
    <row r="5644" hidden="1" x14ac:dyDescent="0.2"/>
    <row r="5645" hidden="1" x14ac:dyDescent="0.2"/>
    <row r="5646" hidden="1" x14ac:dyDescent="0.2"/>
    <row r="5647" hidden="1" x14ac:dyDescent="0.2"/>
    <row r="5648" hidden="1" x14ac:dyDescent="0.2"/>
    <row r="5649" hidden="1" x14ac:dyDescent="0.2"/>
    <row r="5650" hidden="1" x14ac:dyDescent="0.2"/>
    <row r="5651" hidden="1" x14ac:dyDescent="0.2"/>
    <row r="5652" hidden="1" x14ac:dyDescent="0.2"/>
    <row r="5653" hidden="1" x14ac:dyDescent="0.2"/>
    <row r="5654" hidden="1" x14ac:dyDescent="0.2"/>
    <row r="5655" hidden="1" x14ac:dyDescent="0.2"/>
    <row r="5656" hidden="1" x14ac:dyDescent="0.2"/>
    <row r="5657" hidden="1" x14ac:dyDescent="0.2"/>
    <row r="5658" hidden="1" x14ac:dyDescent="0.2"/>
    <row r="5659" hidden="1" x14ac:dyDescent="0.2"/>
    <row r="5660" hidden="1" x14ac:dyDescent="0.2"/>
    <row r="5661" hidden="1" x14ac:dyDescent="0.2"/>
    <row r="5662" hidden="1" x14ac:dyDescent="0.2"/>
    <row r="5663" hidden="1" x14ac:dyDescent="0.2"/>
    <row r="5664" hidden="1" x14ac:dyDescent="0.2"/>
    <row r="5665" hidden="1" x14ac:dyDescent="0.2"/>
    <row r="5666" hidden="1" x14ac:dyDescent="0.2"/>
    <row r="5667" hidden="1" x14ac:dyDescent="0.2"/>
    <row r="5668" hidden="1" x14ac:dyDescent="0.2"/>
    <row r="5669" hidden="1" x14ac:dyDescent="0.2"/>
    <row r="5670" hidden="1" x14ac:dyDescent="0.2"/>
    <row r="5671" hidden="1" x14ac:dyDescent="0.2"/>
    <row r="5672" hidden="1" x14ac:dyDescent="0.2"/>
    <row r="5673" hidden="1" x14ac:dyDescent="0.2"/>
    <row r="5674" hidden="1" x14ac:dyDescent="0.2"/>
    <row r="5675" hidden="1" x14ac:dyDescent="0.2"/>
    <row r="5676" hidden="1" x14ac:dyDescent="0.2"/>
    <row r="5677" hidden="1" x14ac:dyDescent="0.2"/>
    <row r="5678" hidden="1" x14ac:dyDescent="0.2"/>
    <row r="5679" hidden="1" x14ac:dyDescent="0.2"/>
    <row r="5680" hidden="1" x14ac:dyDescent="0.2"/>
    <row r="5681" hidden="1" x14ac:dyDescent="0.2"/>
    <row r="5682" hidden="1" x14ac:dyDescent="0.2"/>
    <row r="5683" hidden="1" x14ac:dyDescent="0.2"/>
    <row r="5684" hidden="1" x14ac:dyDescent="0.2"/>
    <row r="5685" hidden="1" x14ac:dyDescent="0.2"/>
    <row r="5686" hidden="1" x14ac:dyDescent="0.2"/>
    <row r="5687" hidden="1" x14ac:dyDescent="0.2"/>
    <row r="5688" hidden="1" x14ac:dyDescent="0.2"/>
    <row r="5689" hidden="1" x14ac:dyDescent="0.2"/>
    <row r="5690" hidden="1" x14ac:dyDescent="0.2"/>
    <row r="5691" hidden="1" x14ac:dyDescent="0.2"/>
    <row r="5692" hidden="1" x14ac:dyDescent="0.2"/>
    <row r="5693" hidden="1" x14ac:dyDescent="0.2"/>
    <row r="5694" hidden="1" x14ac:dyDescent="0.2"/>
    <row r="5695" hidden="1" x14ac:dyDescent="0.2"/>
    <row r="5696" hidden="1" x14ac:dyDescent="0.2"/>
    <row r="5697" hidden="1" x14ac:dyDescent="0.2"/>
    <row r="5698" hidden="1" x14ac:dyDescent="0.2"/>
    <row r="5699" hidden="1" x14ac:dyDescent="0.2"/>
    <row r="5700" hidden="1" x14ac:dyDescent="0.2"/>
    <row r="5701" hidden="1" x14ac:dyDescent="0.2"/>
    <row r="5702" hidden="1" x14ac:dyDescent="0.2"/>
    <row r="5703" hidden="1" x14ac:dyDescent="0.2"/>
    <row r="5704" hidden="1" x14ac:dyDescent="0.2"/>
    <row r="5705" hidden="1" x14ac:dyDescent="0.2"/>
    <row r="5706" hidden="1" x14ac:dyDescent="0.2"/>
    <row r="5707" hidden="1" x14ac:dyDescent="0.2"/>
    <row r="5708" hidden="1" x14ac:dyDescent="0.2"/>
    <row r="5709" hidden="1" x14ac:dyDescent="0.2"/>
    <row r="5710" hidden="1" x14ac:dyDescent="0.2"/>
    <row r="5711" hidden="1" x14ac:dyDescent="0.2"/>
    <row r="5712" hidden="1" x14ac:dyDescent="0.2"/>
    <row r="5713" hidden="1" x14ac:dyDescent="0.2"/>
    <row r="5714" hidden="1" x14ac:dyDescent="0.2"/>
    <row r="5715" hidden="1" x14ac:dyDescent="0.2"/>
    <row r="5716" hidden="1" x14ac:dyDescent="0.2"/>
    <row r="5717" hidden="1" x14ac:dyDescent="0.2"/>
    <row r="5718" hidden="1" x14ac:dyDescent="0.2"/>
    <row r="5719" hidden="1" x14ac:dyDescent="0.2"/>
    <row r="5720" hidden="1" x14ac:dyDescent="0.2"/>
    <row r="5721" hidden="1" x14ac:dyDescent="0.2"/>
    <row r="5722" hidden="1" x14ac:dyDescent="0.2"/>
    <row r="5723" hidden="1" x14ac:dyDescent="0.2"/>
    <row r="5724" hidden="1" x14ac:dyDescent="0.2"/>
    <row r="5725" hidden="1" x14ac:dyDescent="0.2"/>
    <row r="5726" hidden="1" x14ac:dyDescent="0.2"/>
    <row r="5727" hidden="1" x14ac:dyDescent="0.2"/>
    <row r="5728" hidden="1" x14ac:dyDescent="0.2"/>
    <row r="5729" hidden="1" x14ac:dyDescent="0.2"/>
    <row r="5730" hidden="1" x14ac:dyDescent="0.2"/>
    <row r="5731" hidden="1" x14ac:dyDescent="0.2"/>
    <row r="5732" hidden="1" x14ac:dyDescent="0.2"/>
    <row r="5733" hidden="1" x14ac:dyDescent="0.2"/>
    <row r="5734" hidden="1" x14ac:dyDescent="0.2"/>
    <row r="5735" hidden="1" x14ac:dyDescent="0.2"/>
    <row r="5736" hidden="1" x14ac:dyDescent="0.2"/>
    <row r="5737" hidden="1" x14ac:dyDescent="0.2"/>
    <row r="5738" hidden="1" x14ac:dyDescent="0.2"/>
    <row r="5739" hidden="1" x14ac:dyDescent="0.2"/>
    <row r="5740" hidden="1" x14ac:dyDescent="0.2"/>
    <row r="5741" hidden="1" x14ac:dyDescent="0.2"/>
    <row r="5742" hidden="1" x14ac:dyDescent="0.2"/>
    <row r="5743" hidden="1" x14ac:dyDescent="0.2"/>
    <row r="5744" hidden="1" x14ac:dyDescent="0.2"/>
    <row r="5745" hidden="1" x14ac:dyDescent="0.2"/>
    <row r="5746" hidden="1" x14ac:dyDescent="0.2"/>
    <row r="5747" hidden="1" x14ac:dyDescent="0.2"/>
    <row r="5748" hidden="1" x14ac:dyDescent="0.2"/>
    <row r="5749" hidden="1" x14ac:dyDescent="0.2"/>
    <row r="5750" hidden="1" x14ac:dyDescent="0.2"/>
    <row r="5751" hidden="1" x14ac:dyDescent="0.2"/>
    <row r="5752" hidden="1" x14ac:dyDescent="0.2"/>
    <row r="5753" hidden="1" x14ac:dyDescent="0.2"/>
    <row r="5754" hidden="1" x14ac:dyDescent="0.2"/>
    <row r="5755" hidden="1" x14ac:dyDescent="0.2"/>
    <row r="5756" hidden="1" x14ac:dyDescent="0.2"/>
    <row r="5757" hidden="1" x14ac:dyDescent="0.2"/>
    <row r="5758" hidden="1" x14ac:dyDescent="0.2"/>
    <row r="5759" hidden="1" x14ac:dyDescent="0.2"/>
    <row r="5760" hidden="1" x14ac:dyDescent="0.2"/>
    <row r="5761" hidden="1" x14ac:dyDescent="0.2"/>
    <row r="5762" hidden="1" x14ac:dyDescent="0.2"/>
    <row r="5763" hidden="1" x14ac:dyDescent="0.2"/>
    <row r="5764" hidden="1" x14ac:dyDescent="0.2"/>
    <row r="5765" hidden="1" x14ac:dyDescent="0.2"/>
    <row r="5766" hidden="1" x14ac:dyDescent="0.2"/>
    <row r="5767" hidden="1" x14ac:dyDescent="0.2"/>
    <row r="5768" hidden="1" x14ac:dyDescent="0.2"/>
    <row r="5769" hidden="1" x14ac:dyDescent="0.2"/>
    <row r="5770" hidden="1" x14ac:dyDescent="0.2"/>
    <row r="5771" hidden="1" x14ac:dyDescent="0.2"/>
    <row r="5772" hidden="1" x14ac:dyDescent="0.2"/>
    <row r="5773" hidden="1" x14ac:dyDescent="0.2"/>
    <row r="5774" hidden="1" x14ac:dyDescent="0.2"/>
    <row r="5775" hidden="1" x14ac:dyDescent="0.2"/>
    <row r="5776" hidden="1" x14ac:dyDescent="0.2"/>
    <row r="5777" hidden="1" x14ac:dyDescent="0.2"/>
    <row r="5778" hidden="1" x14ac:dyDescent="0.2"/>
    <row r="5779" hidden="1" x14ac:dyDescent="0.2"/>
    <row r="5780" hidden="1" x14ac:dyDescent="0.2"/>
    <row r="5781" hidden="1" x14ac:dyDescent="0.2"/>
    <row r="5782" hidden="1" x14ac:dyDescent="0.2"/>
    <row r="5783" hidden="1" x14ac:dyDescent="0.2"/>
    <row r="5784" hidden="1" x14ac:dyDescent="0.2"/>
    <row r="5785" hidden="1" x14ac:dyDescent="0.2"/>
    <row r="5786" hidden="1" x14ac:dyDescent="0.2"/>
    <row r="5787" hidden="1" x14ac:dyDescent="0.2"/>
    <row r="5788" hidden="1" x14ac:dyDescent="0.2"/>
    <row r="5789" hidden="1" x14ac:dyDescent="0.2"/>
    <row r="5790" hidden="1" x14ac:dyDescent="0.2"/>
    <row r="5791" hidden="1" x14ac:dyDescent="0.2"/>
    <row r="5792" hidden="1" x14ac:dyDescent="0.2"/>
    <row r="5793" hidden="1" x14ac:dyDescent="0.2"/>
    <row r="5794" hidden="1" x14ac:dyDescent="0.2"/>
    <row r="5795" hidden="1" x14ac:dyDescent="0.2"/>
    <row r="5796" hidden="1" x14ac:dyDescent="0.2"/>
    <row r="5797" hidden="1" x14ac:dyDescent="0.2"/>
    <row r="5798" hidden="1" x14ac:dyDescent="0.2"/>
    <row r="5799" hidden="1" x14ac:dyDescent="0.2"/>
    <row r="5800" hidden="1" x14ac:dyDescent="0.2"/>
    <row r="5801" hidden="1" x14ac:dyDescent="0.2"/>
    <row r="5802" hidden="1" x14ac:dyDescent="0.2"/>
    <row r="5803" hidden="1" x14ac:dyDescent="0.2"/>
    <row r="5804" hidden="1" x14ac:dyDescent="0.2"/>
    <row r="5805" hidden="1" x14ac:dyDescent="0.2"/>
    <row r="5806" hidden="1" x14ac:dyDescent="0.2"/>
    <row r="5807" hidden="1" x14ac:dyDescent="0.2"/>
    <row r="5808" hidden="1" x14ac:dyDescent="0.2"/>
    <row r="5809" hidden="1" x14ac:dyDescent="0.2"/>
    <row r="5810" hidden="1" x14ac:dyDescent="0.2"/>
    <row r="5811" hidden="1" x14ac:dyDescent="0.2"/>
    <row r="5812" hidden="1" x14ac:dyDescent="0.2"/>
    <row r="5813" hidden="1" x14ac:dyDescent="0.2"/>
    <row r="5814" hidden="1" x14ac:dyDescent="0.2"/>
    <row r="5815" hidden="1" x14ac:dyDescent="0.2"/>
    <row r="5816" hidden="1" x14ac:dyDescent="0.2"/>
    <row r="5817" hidden="1" x14ac:dyDescent="0.2"/>
    <row r="5818" hidden="1" x14ac:dyDescent="0.2"/>
    <row r="5819" hidden="1" x14ac:dyDescent="0.2"/>
    <row r="5820" hidden="1" x14ac:dyDescent="0.2"/>
    <row r="5821" hidden="1" x14ac:dyDescent="0.2"/>
    <row r="5822" hidden="1" x14ac:dyDescent="0.2"/>
    <row r="5823" hidden="1" x14ac:dyDescent="0.2"/>
    <row r="5824" hidden="1" x14ac:dyDescent="0.2"/>
    <row r="5825" hidden="1" x14ac:dyDescent="0.2"/>
    <row r="5826" hidden="1" x14ac:dyDescent="0.2"/>
    <row r="5827" hidden="1" x14ac:dyDescent="0.2"/>
    <row r="5828" hidden="1" x14ac:dyDescent="0.2"/>
    <row r="5829" hidden="1" x14ac:dyDescent="0.2"/>
    <row r="5830" hidden="1" x14ac:dyDescent="0.2"/>
    <row r="5831" hidden="1" x14ac:dyDescent="0.2"/>
    <row r="5832" hidden="1" x14ac:dyDescent="0.2"/>
    <row r="5833" hidden="1" x14ac:dyDescent="0.2"/>
    <row r="5834" hidden="1" x14ac:dyDescent="0.2"/>
    <row r="5835" hidden="1" x14ac:dyDescent="0.2"/>
    <row r="5836" hidden="1" x14ac:dyDescent="0.2"/>
    <row r="5837" hidden="1" x14ac:dyDescent="0.2"/>
    <row r="5838" hidden="1" x14ac:dyDescent="0.2"/>
    <row r="5839" hidden="1" x14ac:dyDescent="0.2"/>
    <row r="5840" hidden="1" x14ac:dyDescent="0.2"/>
    <row r="5841" hidden="1" x14ac:dyDescent="0.2"/>
    <row r="5842" hidden="1" x14ac:dyDescent="0.2"/>
    <row r="5843" hidden="1" x14ac:dyDescent="0.2"/>
    <row r="5844" hidden="1" x14ac:dyDescent="0.2"/>
    <row r="5845" hidden="1" x14ac:dyDescent="0.2"/>
    <row r="5846" hidden="1" x14ac:dyDescent="0.2"/>
    <row r="5847" hidden="1" x14ac:dyDescent="0.2"/>
    <row r="5848" hidden="1" x14ac:dyDescent="0.2"/>
    <row r="5849" hidden="1" x14ac:dyDescent="0.2"/>
    <row r="5850" hidden="1" x14ac:dyDescent="0.2"/>
    <row r="5851" hidden="1" x14ac:dyDescent="0.2"/>
    <row r="5852" hidden="1" x14ac:dyDescent="0.2"/>
    <row r="5853" hidden="1" x14ac:dyDescent="0.2"/>
    <row r="5854" hidden="1" x14ac:dyDescent="0.2"/>
    <row r="5855" hidden="1" x14ac:dyDescent="0.2"/>
    <row r="5856" hidden="1" x14ac:dyDescent="0.2"/>
    <row r="5857" hidden="1" x14ac:dyDescent="0.2"/>
    <row r="5858" hidden="1" x14ac:dyDescent="0.2"/>
    <row r="5859" hidden="1" x14ac:dyDescent="0.2"/>
    <row r="5860" hidden="1" x14ac:dyDescent="0.2"/>
    <row r="5861" hidden="1" x14ac:dyDescent="0.2"/>
    <row r="5862" hidden="1" x14ac:dyDescent="0.2"/>
    <row r="5863" hidden="1" x14ac:dyDescent="0.2"/>
    <row r="5864" hidden="1" x14ac:dyDescent="0.2"/>
    <row r="5865" hidden="1" x14ac:dyDescent="0.2"/>
    <row r="5866" hidden="1" x14ac:dyDescent="0.2"/>
    <row r="5867" hidden="1" x14ac:dyDescent="0.2"/>
    <row r="5868" hidden="1" x14ac:dyDescent="0.2"/>
    <row r="5869" hidden="1" x14ac:dyDescent="0.2"/>
    <row r="5870" hidden="1" x14ac:dyDescent="0.2"/>
    <row r="5871" hidden="1" x14ac:dyDescent="0.2"/>
    <row r="5872" hidden="1" x14ac:dyDescent="0.2"/>
    <row r="5873" hidden="1" x14ac:dyDescent="0.2"/>
    <row r="5874" hidden="1" x14ac:dyDescent="0.2"/>
    <row r="5875" hidden="1" x14ac:dyDescent="0.2"/>
    <row r="5876" hidden="1" x14ac:dyDescent="0.2"/>
    <row r="5877" hidden="1" x14ac:dyDescent="0.2"/>
    <row r="5878" hidden="1" x14ac:dyDescent="0.2"/>
    <row r="5879" hidden="1" x14ac:dyDescent="0.2"/>
    <row r="5880" hidden="1" x14ac:dyDescent="0.2"/>
    <row r="5881" hidden="1" x14ac:dyDescent="0.2"/>
    <row r="5882" hidden="1" x14ac:dyDescent="0.2"/>
    <row r="5883" hidden="1" x14ac:dyDescent="0.2"/>
    <row r="5884" hidden="1" x14ac:dyDescent="0.2"/>
    <row r="5885" hidden="1" x14ac:dyDescent="0.2"/>
    <row r="5886" hidden="1" x14ac:dyDescent="0.2"/>
    <row r="5887" hidden="1" x14ac:dyDescent="0.2"/>
    <row r="5888" hidden="1" x14ac:dyDescent="0.2"/>
    <row r="5889" hidden="1" x14ac:dyDescent="0.2"/>
    <row r="5890" hidden="1" x14ac:dyDescent="0.2"/>
    <row r="5891" hidden="1" x14ac:dyDescent="0.2"/>
    <row r="5892" hidden="1" x14ac:dyDescent="0.2"/>
    <row r="5893" hidden="1" x14ac:dyDescent="0.2"/>
    <row r="5894" hidden="1" x14ac:dyDescent="0.2"/>
    <row r="5895" hidden="1" x14ac:dyDescent="0.2"/>
    <row r="5896" hidden="1" x14ac:dyDescent="0.2"/>
    <row r="5897" hidden="1" x14ac:dyDescent="0.2"/>
    <row r="5898" hidden="1" x14ac:dyDescent="0.2"/>
    <row r="5899" hidden="1" x14ac:dyDescent="0.2"/>
    <row r="5900" hidden="1" x14ac:dyDescent="0.2"/>
    <row r="5901" hidden="1" x14ac:dyDescent="0.2"/>
    <row r="5902" hidden="1" x14ac:dyDescent="0.2"/>
    <row r="5903" hidden="1" x14ac:dyDescent="0.2"/>
    <row r="5904" hidden="1" x14ac:dyDescent="0.2"/>
    <row r="5905" hidden="1" x14ac:dyDescent="0.2"/>
    <row r="5906" hidden="1" x14ac:dyDescent="0.2"/>
    <row r="5907" hidden="1" x14ac:dyDescent="0.2"/>
    <row r="5908" hidden="1" x14ac:dyDescent="0.2"/>
    <row r="5909" hidden="1" x14ac:dyDescent="0.2"/>
    <row r="5910" hidden="1" x14ac:dyDescent="0.2"/>
    <row r="5911" hidden="1" x14ac:dyDescent="0.2"/>
    <row r="5912" hidden="1" x14ac:dyDescent="0.2"/>
    <row r="5913" hidden="1" x14ac:dyDescent="0.2"/>
    <row r="5914" hidden="1" x14ac:dyDescent="0.2"/>
    <row r="5915" hidden="1" x14ac:dyDescent="0.2"/>
    <row r="5916" hidden="1" x14ac:dyDescent="0.2"/>
    <row r="5917" hidden="1" x14ac:dyDescent="0.2"/>
    <row r="5918" hidden="1" x14ac:dyDescent="0.2"/>
    <row r="5919" hidden="1" x14ac:dyDescent="0.2"/>
    <row r="5920" hidden="1" x14ac:dyDescent="0.2"/>
    <row r="5921" hidden="1" x14ac:dyDescent="0.2"/>
    <row r="5922" hidden="1" x14ac:dyDescent="0.2"/>
    <row r="5923" hidden="1" x14ac:dyDescent="0.2"/>
    <row r="5924" hidden="1" x14ac:dyDescent="0.2"/>
    <row r="5925" hidden="1" x14ac:dyDescent="0.2"/>
    <row r="5926" hidden="1" x14ac:dyDescent="0.2"/>
    <row r="5927" hidden="1" x14ac:dyDescent="0.2"/>
    <row r="5928" hidden="1" x14ac:dyDescent="0.2"/>
    <row r="5929" hidden="1" x14ac:dyDescent="0.2"/>
    <row r="5930" hidden="1" x14ac:dyDescent="0.2"/>
    <row r="5931" hidden="1" x14ac:dyDescent="0.2"/>
    <row r="5932" hidden="1" x14ac:dyDescent="0.2"/>
    <row r="5933" hidden="1" x14ac:dyDescent="0.2"/>
    <row r="5934" hidden="1" x14ac:dyDescent="0.2"/>
    <row r="5935" hidden="1" x14ac:dyDescent="0.2"/>
    <row r="5936" hidden="1" x14ac:dyDescent="0.2"/>
    <row r="5937" hidden="1" x14ac:dyDescent="0.2"/>
    <row r="5938" hidden="1" x14ac:dyDescent="0.2"/>
    <row r="5939" hidden="1" x14ac:dyDescent="0.2"/>
    <row r="5940" hidden="1" x14ac:dyDescent="0.2"/>
    <row r="5941" hidden="1" x14ac:dyDescent="0.2"/>
    <row r="5942" hidden="1" x14ac:dyDescent="0.2"/>
    <row r="5943" hidden="1" x14ac:dyDescent="0.2"/>
    <row r="5944" hidden="1" x14ac:dyDescent="0.2"/>
    <row r="5945" hidden="1" x14ac:dyDescent="0.2"/>
    <row r="5946" hidden="1" x14ac:dyDescent="0.2"/>
    <row r="5947" hidden="1" x14ac:dyDescent="0.2"/>
    <row r="5948" hidden="1" x14ac:dyDescent="0.2"/>
    <row r="5949" hidden="1" x14ac:dyDescent="0.2"/>
    <row r="5950" hidden="1" x14ac:dyDescent="0.2"/>
    <row r="5951" hidden="1" x14ac:dyDescent="0.2"/>
    <row r="5952" hidden="1" x14ac:dyDescent="0.2"/>
    <row r="5953" hidden="1" x14ac:dyDescent="0.2"/>
    <row r="5954" hidden="1" x14ac:dyDescent="0.2"/>
    <row r="5955" hidden="1" x14ac:dyDescent="0.2"/>
    <row r="5956" hidden="1" x14ac:dyDescent="0.2"/>
    <row r="5957" hidden="1" x14ac:dyDescent="0.2"/>
    <row r="5958" hidden="1" x14ac:dyDescent="0.2"/>
    <row r="5959" hidden="1" x14ac:dyDescent="0.2"/>
    <row r="5960" hidden="1" x14ac:dyDescent="0.2"/>
    <row r="5961" hidden="1" x14ac:dyDescent="0.2"/>
    <row r="5962" hidden="1" x14ac:dyDescent="0.2"/>
    <row r="5963" hidden="1" x14ac:dyDescent="0.2"/>
    <row r="5964" hidden="1" x14ac:dyDescent="0.2"/>
    <row r="5965" hidden="1" x14ac:dyDescent="0.2"/>
    <row r="5966" hidden="1" x14ac:dyDescent="0.2"/>
    <row r="5967" hidden="1" x14ac:dyDescent="0.2"/>
    <row r="5968" hidden="1" x14ac:dyDescent="0.2"/>
    <row r="5969" hidden="1" x14ac:dyDescent="0.2"/>
    <row r="5970" hidden="1" x14ac:dyDescent="0.2"/>
    <row r="5971" hidden="1" x14ac:dyDescent="0.2"/>
    <row r="5972" hidden="1" x14ac:dyDescent="0.2"/>
    <row r="5973" hidden="1" x14ac:dyDescent="0.2"/>
    <row r="5974" hidden="1" x14ac:dyDescent="0.2"/>
    <row r="5975" hidden="1" x14ac:dyDescent="0.2"/>
    <row r="5976" hidden="1" x14ac:dyDescent="0.2"/>
    <row r="5977" hidden="1" x14ac:dyDescent="0.2"/>
    <row r="5978" hidden="1" x14ac:dyDescent="0.2"/>
    <row r="5979" hidden="1" x14ac:dyDescent="0.2"/>
    <row r="5980" hidden="1" x14ac:dyDescent="0.2"/>
    <row r="5981" hidden="1" x14ac:dyDescent="0.2"/>
    <row r="5982" hidden="1" x14ac:dyDescent="0.2"/>
    <row r="5983" hidden="1" x14ac:dyDescent="0.2"/>
    <row r="5984" hidden="1" x14ac:dyDescent="0.2"/>
    <row r="5985" hidden="1" x14ac:dyDescent="0.2"/>
    <row r="5986" hidden="1" x14ac:dyDescent="0.2"/>
    <row r="5987" hidden="1" x14ac:dyDescent="0.2"/>
    <row r="5988" hidden="1" x14ac:dyDescent="0.2"/>
    <row r="5989" hidden="1" x14ac:dyDescent="0.2"/>
    <row r="5990" hidden="1" x14ac:dyDescent="0.2"/>
    <row r="5991" hidden="1" x14ac:dyDescent="0.2"/>
    <row r="5992" hidden="1" x14ac:dyDescent="0.2"/>
    <row r="5993" hidden="1" x14ac:dyDescent="0.2"/>
    <row r="5994" hidden="1" x14ac:dyDescent="0.2"/>
    <row r="5995" hidden="1" x14ac:dyDescent="0.2"/>
    <row r="5996" hidden="1" x14ac:dyDescent="0.2"/>
    <row r="5997" hidden="1" x14ac:dyDescent="0.2"/>
    <row r="5998" hidden="1" x14ac:dyDescent="0.2"/>
    <row r="5999" hidden="1" x14ac:dyDescent="0.2"/>
    <row r="6000" hidden="1" x14ac:dyDescent="0.2"/>
    <row r="6001" hidden="1" x14ac:dyDescent="0.2"/>
    <row r="6002" hidden="1" x14ac:dyDescent="0.2"/>
    <row r="6003" hidden="1" x14ac:dyDescent="0.2"/>
    <row r="6004" hidden="1" x14ac:dyDescent="0.2"/>
    <row r="6005" hidden="1" x14ac:dyDescent="0.2"/>
    <row r="6006" hidden="1" x14ac:dyDescent="0.2"/>
    <row r="6007" hidden="1" x14ac:dyDescent="0.2"/>
    <row r="6008" hidden="1" x14ac:dyDescent="0.2"/>
    <row r="6009" hidden="1" x14ac:dyDescent="0.2"/>
    <row r="6010" hidden="1" x14ac:dyDescent="0.2"/>
    <row r="6011" hidden="1" x14ac:dyDescent="0.2"/>
    <row r="6012" hidden="1" x14ac:dyDescent="0.2"/>
    <row r="6013" hidden="1" x14ac:dyDescent="0.2"/>
    <row r="6014" hidden="1" x14ac:dyDescent="0.2"/>
    <row r="6015" hidden="1" x14ac:dyDescent="0.2"/>
    <row r="6016" hidden="1" x14ac:dyDescent="0.2"/>
    <row r="6017" hidden="1" x14ac:dyDescent="0.2"/>
    <row r="6018" hidden="1" x14ac:dyDescent="0.2"/>
    <row r="6019" hidden="1" x14ac:dyDescent="0.2"/>
    <row r="6020" hidden="1" x14ac:dyDescent="0.2"/>
    <row r="6021" hidden="1" x14ac:dyDescent="0.2"/>
    <row r="6022" hidden="1" x14ac:dyDescent="0.2"/>
    <row r="6023" hidden="1" x14ac:dyDescent="0.2"/>
    <row r="6024" hidden="1" x14ac:dyDescent="0.2"/>
    <row r="6025" hidden="1" x14ac:dyDescent="0.2"/>
    <row r="6026" hidden="1" x14ac:dyDescent="0.2"/>
    <row r="6027" hidden="1" x14ac:dyDescent="0.2"/>
    <row r="6028" hidden="1" x14ac:dyDescent="0.2"/>
    <row r="6029" hidden="1" x14ac:dyDescent="0.2"/>
    <row r="6030" hidden="1" x14ac:dyDescent="0.2"/>
    <row r="6031" hidden="1" x14ac:dyDescent="0.2"/>
    <row r="6032" hidden="1" x14ac:dyDescent="0.2"/>
    <row r="6033" hidden="1" x14ac:dyDescent="0.2"/>
    <row r="6034" hidden="1" x14ac:dyDescent="0.2"/>
    <row r="6035" hidden="1" x14ac:dyDescent="0.2"/>
    <row r="6036" hidden="1" x14ac:dyDescent="0.2"/>
    <row r="6037" hidden="1" x14ac:dyDescent="0.2"/>
    <row r="6038" hidden="1" x14ac:dyDescent="0.2"/>
    <row r="6039" hidden="1" x14ac:dyDescent="0.2"/>
    <row r="6040" hidden="1" x14ac:dyDescent="0.2"/>
    <row r="6041" hidden="1" x14ac:dyDescent="0.2"/>
    <row r="6042" hidden="1" x14ac:dyDescent="0.2"/>
    <row r="6043" hidden="1" x14ac:dyDescent="0.2"/>
    <row r="6044" hidden="1" x14ac:dyDescent="0.2"/>
    <row r="6045" hidden="1" x14ac:dyDescent="0.2"/>
    <row r="6046" hidden="1" x14ac:dyDescent="0.2"/>
    <row r="6047" hidden="1" x14ac:dyDescent="0.2"/>
    <row r="6048" hidden="1" x14ac:dyDescent="0.2"/>
    <row r="6049" hidden="1" x14ac:dyDescent="0.2"/>
    <row r="6050" hidden="1" x14ac:dyDescent="0.2"/>
    <row r="6051" hidden="1" x14ac:dyDescent="0.2"/>
    <row r="6052" hidden="1" x14ac:dyDescent="0.2"/>
    <row r="6053" hidden="1" x14ac:dyDescent="0.2"/>
    <row r="6054" hidden="1" x14ac:dyDescent="0.2"/>
    <row r="6055" hidden="1" x14ac:dyDescent="0.2"/>
    <row r="6056" hidden="1" x14ac:dyDescent="0.2"/>
    <row r="6057" hidden="1" x14ac:dyDescent="0.2"/>
    <row r="6058" hidden="1" x14ac:dyDescent="0.2"/>
    <row r="6059" hidden="1" x14ac:dyDescent="0.2"/>
    <row r="6060" hidden="1" x14ac:dyDescent="0.2"/>
    <row r="6061" hidden="1" x14ac:dyDescent="0.2"/>
    <row r="6062" hidden="1" x14ac:dyDescent="0.2"/>
    <row r="6063" hidden="1" x14ac:dyDescent="0.2"/>
    <row r="6064" hidden="1" x14ac:dyDescent="0.2"/>
    <row r="6065" hidden="1" x14ac:dyDescent="0.2"/>
    <row r="6066" hidden="1" x14ac:dyDescent="0.2"/>
    <row r="6067" hidden="1" x14ac:dyDescent="0.2"/>
    <row r="6068" hidden="1" x14ac:dyDescent="0.2"/>
    <row r="6069" hidden="1" x14ac:dyDescent="0.2"/>
    <row r="6070" hidden="1" x14ac:dyDescent="0.2"/>
    <row r="6071" hidden="1" x14ac:dyDescent="0.2"/>
    <row r="6072" hidden="1" x14ac:dyDescent="0.2"/>
    <row r="6073" hidden="1" x14ac:dyDescent="0.2"/>
    <row r="6074" hidden="1" x14ac:dyDescent="0.2"/>
    <row r="6075" hidden="1" x14ac:dyDescent="0.2"/>
    <row r="6076" hidden="1" x14ac:dyDescent="0.2"/>
    <row r="6077" hidden="1" x14ac:dyDescent="0.2"/>
    <row r="6078" hidden="1" x14ac:dyDescent="0.2"/>
    <row r="6079" hidden="1" x14ac:dyDescent="0.2"/>
    <row r="6080" hidden="1" x14ac:dyDescent="0.2"/>
    <row r="6081" hidden="1" x14ac:dyDescent="0.2"/>
    <row r="6082" hidden="1" x14ac:dyDescent="0.2"/>
    <row r="6083" hidden="1" x14ac:dyDescent="0.2"/>
    <row r="6084" hidden="1" x14ac:dyDescent="0.2"/>
    <row r="6085" hidden="1" x14ac:dyDescent="0.2"/>
    <row r="6086" hidden="1" x14ac:dyDescent="0.2"/>
    <row r="6087" hidden="1" x14ac:dyDescent="0.2"/>
    <row r="6088" hidden="1" x14ac:dyDescent="0.2"/>
    <row r="6089" hidden="1" x14ac:dyDescent="0.2"/>
    <row r="6090" hidden="1" x14ac:dyDescent="0.2"/>
    <row r="6091" hidden="1" x14ac:dyDescent="0.2"/>
    <row r="6092" hidden="1" x14ac:dyDescent="0.2"/>
    <row r="6093" hidden="1" x14ac:dyDescent="0.2"/>
    <row r="6094" hidden="1" x14ac:dyDescent="0.2"/>
    <row r="6095" hidden="1" x14ac:dyDescent="0.2"/>
    <row r="6096" hidden="1" x14ac:dyDescent="0.2"/>
    <row r="6097" hidden="1" x14ac:dyDescent="0.2"/>
    <row r="6098" hidden="1" x14ac:dyDescent="0.2"/>
    <row r="6099" hidden="1" x14ac:dyDescent="0.2"/>
    <row r="6100" hidden="1" x14ac:dyDescent="0.2"/>
    <row r="6101" hidden="1" x14ac:dyDescent="0.2"/>
    <row r="6102" hidden="1" x14ac:dyDescent="0.2"/>
    <row r="6103" hidden="1" x14ac:dyDescent="0.2"/>
    <row r="6104" hidden="1" x14ac:dyDescent="0.2"/>
    <row r="6105" hidden="1" x14ac:dyDescent="0.2"/>
    <row r="6106" hidden="1" x14ac:dyDescent="0.2"/>
    <row r="6107" hidden="1" x14ac:dyDescent="0.2"/>
    <row r="6108" hidden="1" x14ac:dyDescent="0.2"/>
    <row r="6109" hidden="1" x14ac:dyDescent="0.2"/>
    <row r="6110" hidden="1" x14ac:dyDescent="0.2"/>
    <row r="6111" hidden="1" x14ac:dyDescent="0.2"/>
    <row r="6112" hidden="1" x14ac:dyDescent="0.2"/>
    <row r="6113" hidden="1" x14ac:dyDescent="0.2"/>
    <row r="6114" hidden="1" x14ac:dyDescent="0.2"/>
    <row r="6115" hidden="1" x14ac:dyDescent="0.2"/>
    <row r="6116" hidden="1" x14ac:dyDescent="0.2"/>
    <row r="6117" hidden="1" x14ac:dyDescent="0.2"/>
    <row r="6118" hidden="1" x14ac:dyDescent="0.2"/>
    <row r="6119" hidden="1" x14ac:dyDescent="0.2"/>
    <row r="6120" hidden="1" x14ac:dyDescent="0.2"/>
    <row r="6121" hidden="1" x14ac:dyDescent="0.2"/>
    <row r="6122" hidden="1" x14ac:dyDescent="0.2"/>
    <row r="6123" hidden="1" x14ac:dyDescent="0.2"/>
    <row r="6124" hidden="1" x14ac:dyDescent="0.2"/>
    <row r="6125" hidden="1" x14ac:dyDescent="0.2"/>
    <row r="6126" hidden="1" x14ac:dyDescent="0.2"/>
    <row r="6127" hidden="1" x14ac:dyDescent="0.2"/>
    <row r="6128" hidden="1" x14ac:dyDescent="0.2"/>
    <row r="6129" hidden="1" x14ac:dyDescent="0.2"/>
    <row r="6130" hidden="1" x14ac:dyDescent="0.2"/>
    <row r="6131" hidden="1" x14ac:dyDescent="0.2"/>
    <row r="6132" hidden="1" x14ac:dyDescent="0.2"/>
    <row r="6133" hidden="1" x14ac:dyDescent="0.2"/>
    <row r="6134" hidden="1" x14ac:dyDescent="0.2"/>
    <row r="6135" hidden="1" x14ac:dyDescent="0.2"/>
    <row r="6136" hidden="1" x14ac:dyDescent="0.2"/>
    <row r="6137" hidden="1" x14ac:dyDescent="0.2"/>
    <row r="6138" hidden="1" x14ac:dyDescent="0.2"/>
    <row r="6139" hidden="1" x14ac:dyDescent="0.2"/>
    <row r="6140" hidden="1" x14ac:dyDescent="0.2"/>
    <row r="6141" hidden="1" x14ac:dyDescent="0.2"/>
    <row r="6142" hidden="1" x14ac:dyDescent="0.2"/>
    <row r="6143" hidden="1" x14ac:dyDescent="0.2"/>
    <row r="6144" hidden="1" x14ac:dyDescent="0.2"/>
    <row r="6145" hidden="1" x14ac:dyDescent="0.2"/>
    <row r="6146" hidden="1" x14ac:dyDescent="0.2"/>
    <row r="6147" hidden="1" x14ac:dyDescent="0.2"/>
    <row r="6148" hidden="1" x14ac:dyDescent="0.2"/>
    <row r="6149" hidden="1" x14ac:dyDescent="0.2"/>
    <row r="6150" hidden="1" x14ac:dyDescent="0.2"/>
    <row r="6151" hidden="1" x14ac:dyDescent="0.2"/>
    <row r="6152" hidden="1" x14ac:dyDescent="0.2"/>
    <row r="6153" hidden="1" x14ac:dyDescent="0.2"/>
    <row r="6154" hidden="1" x14ac:dyDescent="0.2"/>
    <row r="6155" hidden="1" x14ac:dyDescent="0.2"/>
    <row r="6156" hidden="1" x14ac:dyDescent="0.2"/>
    <row r="6157" hidden="1" x14ac:dyDescent="0.2"/>
    <row r="6158" hidden="1" x14ac:dyDescent="0.2"/>
    <row r="6159" hidden="1" x14ac:dyDescent="0.2"/>
    <row r="6160" hidden="1" x14ac:dyDescent="0.2"/>
    <row r="6161" hidden="1" x14ac:dyDescent="0.2"/>
    <row r="6162" hidden="1" x14ac:dyDescent="0.2"/>
    <row r="6163" hidden="1" x14ac:dyDescent="0.2"/>
    <row r="6164" hidden="1" x14ac:dyDescent="0.2"/>
    <row r="6165" hidden="1" x14ac:dyDescent="0.2"/>
    <row r="6166" hidden="1" x14ac:dyDescent="0.2"/>
    <row r="6167" hidden="1" x14ac:dyDescent="0.2"/>
    <row r="6168" hidden="1" x14ac:dyDescent="0.2"/>
    <row r="6169" hidden="1" x14ac:dyDescent="0.2"/>
    <row r="6170" hidden="1" x14ac:dyDescent="0.2"/>
    <row r="6171" hidden="1" x14ac:dyDescent="0.2"/>
    <row r="6172" hidden="1" x14ac:dyDescent="0.2"/>
    <row r="6173" hidden="1" x14ac:dyDescent="0.2"/>
    <row r="6174" hidden="1" x14ac:dyDescent="0.2"/>
    <row r="6175" hidden="1" x14ac:dyDescent="0.2"/>
    <row r="6176" hidden="1" x14ac:dyDescent="0.2"/>
    <row r="6177" hidden="1" x14ac:dyDescent="0.2"/>
    <row r="6178" hidden="1" x14ac:dyDescent="0.2"/>
    <row r="6179" hidden="1" x14ac:dyDescent="0.2"/>
    <row r="6180" hidden="1" x14ac:dyDescent="0.2"/>
    <row r="6181" hidden="1" x14ac:dyDescent="0.2"/>
    <row r="6182" hidden="1" x14ac:dyDescent="0.2"/>
    <row r="6183" hidden="1" x14ac:dyDescent="0.2"/>
    <row r="6184" hidden="1" x14ac:dyDescent="0.2"/>
    <row r="6185" hidden="1" x14ac:dyDescent="0.2"/>
    <row r="6186" hidden="1" x14ac:dyDescent="0.2"/>
    <row r="6187" hidden="1" x14ac:dyDescent="0.2"/>
    <row r="6188" hidden="1" x14ac:dyDescent="0.2"/>
    <row r="6189" hidden="1" x14ac:dyDescent="0.2"/>
    <row r="6190" hidden="1" x14ac:dyDescent="0.2"/>
    <row r="6191" hidden="1" x14ac:dyDescent="0.2"/>
    <row r="6192" hidden="1" x14ac:dyDescent="0.2"/>
    <row r="6193" hidden="1" x14ac:dyDescent="0.2"/>
    <row r="6194" hidden="1" x14ac:dyDescent="0.2"/>
    <row r="6195" hidden="1" x14ac:dyDescent="0.2"/>
    <row r="6196" hidden="1" x14ac:dyDescent="0.2"/>
    <row r="6197" hidden="1" x14ac:dyDescent="0.2"/>
    <row r="6198" hidden="1" x14ac:dyDescent="0.2"/>
    <row r="6199" hidden="1" x14ac:dyDescent="0.2"/>
    <row r="6200" hidden="1" x14ac:dyDescent="0.2"/>
    <row r="6201" hidden="1" x14ac:dyDescent="0.2"/>
    <row r="6202" hidden="1" x14ac:dyDescent="0.2"/>
    <row r="6203" hidden="1" x14ac:dyDescent="0.2"/>
    <row r="6204" hidden="1" x14ac:dyDescent="0.2"/>
    <row r="6205" hidden="1" x14ac:dyDescent="0.2"/>
    <row r="6206" hidden="1" x14ac:dyDescent="0.2"/>
    <row r="6207" hidden="1" x14ac:dyDescent="0.2"/>
    <row r="6208" hidden="1" x14ac:dyDescent="0.2"/>
    <row r="6209" hidden="1" x14ac:dyDescent="0.2"/>
    <row r="6210" hidden="1" x14ac:dyDescent="0.2"/>
    <row r="6211" hidden="1" x14ac:dyDescent="0.2"/>
    <row r="6212" hidden="1" x14ac:dyDescent="0.2"/>
    <row r="6213" hidden="1" x14ac:dyDescent="0.2"/>
    <row r="6214" hidden="1" x14ac:dyDescent="0.2"/>
    <row r="6215" hidden="1" x14ac:dyDescent="0.2"/>
    <row r="6216" hidden="1" x14ac:dyDescent="0.2"/>
    <row r="6217" hidden="1" x14ac:dyDescent="0.2"/>
    <row r="6218" hidden="1" x14ac:dyDescent="0.2"/>
    <row r="6219" hidden="1" x14ac:dyDescent="0.2"/>
    <row r="6220" hidden="1" x14ac:dyDescent="0.2"/>
    <row r="6221" hidden="1" x14ac:dyDescent="0.2"/>
    <row r="6222" hidden="1" x14ac:dyDescent="0.2"/>
    <row r="6223" hidden="1" x14ac:dyDescent="0.2"/>
    <row r="6224" hidden="1" x14ac:dyDescent="0.2"/>
    <row r="6225" hidden="1" x14ac:dyDescent="0.2"/>
    <row r="6226" hidden="1" x14ac:dyDescent="0.2"/>
    <row r="6227" hidden="1" x14ac:dyDescent="0.2"/>
    <row r="6228" hidden="1" x14ac:dyDescent="0.2"/>
    <row r="6229" hidden="1" x14ac:dyDescent="0.2"/>
    <row r="6230" hidden="1" x14ac:dyDescent="0.2"/>
    <row r="6231" hidden="1" x14ac:dyDescent="0.2"/>
    <row r="6232" hidden="1" x14ac:dyDescent="0.2"/>
    <row r="6233" hidden="1" x14ac:dyDescent="0.2"/>
    <row r="6234" hidden="1" x14ac:dyDescent="0.2"/>
    <row r="6235" hidden="1" x14ac:dyDescent="0.2"/>
    <row r="6236" hidden="1" x14ac:dyDescent="0.2"/>
    <row r="6237" hidden="1" x14ac:dyDescent="0.2"/>
    <row r="6238" hidden="1" x14ac:dyDescent="0.2"/>
    <row r="6239" hidden="1" x14ac:dyDescent="0.2"/>
    <row r="6240" hidden="1" x14ac:dyDescent="0.2"/>
    <row r="6241" hidden="1" x14ac:dyDescent="0.2"/>
    <row r="6242" hidden="1" x14ac:dyDescent="0.2"/>
    <row r="6243" hidden="1" x14ac:dyDescent="0.2"/>
    <row r="6244" hidden="1" x14ac:dyDescent="0.2"/>
    <row r="6245" hidden="1" x14ac:dyDescent="0.2"/>
    <row r="6246" hidden="1" x14ac:dyDescent="0.2"/>
    <row r="6247" hidden="1" x14ac:dyDescent="0.2"/>
    <row r="6248" hidden="1" x14ac:dyDescent="0.2"/>
    <row r="6249" hidden="1" x14ac:dyDescent="0.2"/>
    <row r="6250" hidden="1" x14ac:dyDescent="0.2"/>
    <row r="6251" hidden="1" x14ac:dyDescent="0.2"/>
    <row r="6252" hidden="1" x14ac:dyDescent="0.2"/>
    <row r="6253" hidden="1" x14ac:dyDescent="0.2"/>
    <row r="6254" hidden="1" x14ac:dyDescent="0.2"/>
    <row r="6255" hidden="1" x14ac:dyDescent="0.2"/>
    <row r="6256" hidden="1" x14ac:dyDescent="0.2"/>
    <row r="6257" hidden="1" x14ac:dyDescent="0.2"/>
    <row r="6258" hidden="1" x14ac:dyDescent="0.2"/>
    <row r="6259" hidden="1" x14ac:dyDescent="0.2"/>
    <row r="6260" hidden="1" x14ac:dyDescent="0.2"/>
    <row r="6261" hidden="1" x14ac:dyDescent="0.2"/>
    <row r="6262" hidden="1" x14ac:dyDescent="0.2"/>
    <row r="6263" hidden="1" x14ac:dyDescent="0.2"/>
    <row r="6264" hidden="1" x14ac:dyDescent="0.2"/>
    <row r="6265" hidden="1" x14ac:dyDescent="0.2"/>
    <row r="6266" hidden="1" x14ac:dyDescent="0.2"/>
    <row r="6267" hidden="1" x14ac:dyDescent="0.2"/>
    <row r="6268" hidden="1" x14ac:dyDescent="0.2"/>
    <row r="6269" hidden="1" x14ac:dyDescent="0.2"/>
    <row r="6270" hidden="1" x14ac:dyDescent="0.2"/>
    <row r="6271" hidden="1" x14ac:dyDescent="0.2"/>
    <row r="6272" hidden="1" x14ac:dyDescent="0.2"/>
    <row r="6273" hidden="1" x14ac:dyDescent="0.2"/>
    <row r="6274" hidden="1" x14ac:dyDescent="0.2"/>
    <row r="6275" hidden="1" x14ac:dyDescent="0.2"/>
    <row r="6276" hidden="1" x14ac:dyDescent="0.2"/>
    <row r="6277" hidden="1" x14ac:dyDescent="0.2"/>
    <row r="6278" hidden="1" x14ac:dyDescent="0.2"/>
    <row r="6279" hidden="1" x14ac:dyDescent="0.2"/>
    <row r="6280" hidden="1" x14ac:dyDescent="0.2"/>
    <row r="6281" hidden="1" x14ac:dyDescent="0.2"/>
    <row r="6282" hidden="1" x14ac:dyDescent="0.2"/>
    <row r="6283" hidden="1" x14ac:dyDescent="0.2"/>
    <row r="6284" hidden="1" x14ac:dyDescent="0.2"/>
    <row r="6285" hidden="1" x14ac:dyDescent="0.2"/>
    <row r="6286" hidden="1" x14ac:dyDescent="0.2"/>
    <row r="6287" hidden="1" x14ac:dyDescent="0.2"/>
    <row r="6288" hidden="1" x14ac:dyDescent="0.2"/>
    <row r="6289" hidden="1" x14ac:dyDescent="0.2"/>
    <row r="6290" hidden="1" x14ac:dyDescent="0.2"/>
    <row r="6291" hidden="1" x14ac:dyDescent="0.2"/>
    <row r="6292" hidden="1" x14ac:dyDescent="0.2"/>
    <row r="6293" hidden="1" x14ac:dyDescent="0.2"/>
    <row r="6294" hidden="1" x14ac:dyDescent="0.2"/>
    <row r="6295" hidden="1" x14ac:dyDescent="0.2"/>
    <row r="6296" hidden="1" x14ac:dyDescent="0.2"/>
    <row r="6297" hidden="1" x14ac:dyDescent="0.2"/>
    <row r="6298" hidden="1" x14ac:dyDescent="0.2"/>
    <row r="6299" hidden="1" x14ac:dyDescent="0.2"/>
    <row r="6300" hidden="1" x14ac:dyDescent="0.2"/>
    <row r="6301" hidden="1" x14ac:dyDescent="0.2"/>
    <row r="6302" hidden="1" x14ac:dyDescent="0.2"/>
    <row r="6303" hidden="1" x14ac:dyDescent="0.2"/>
    <row r="6304" hidden="1" x14ac:dyDescent="0.2"/>
    <row r="6305" hidden="1" x14ac:dyDescent="0.2"/>
    <row r="6306" hidden="1" x14ac:dyDescent="0.2"/>
    <row r="6307" hidden="1" x14ac:dyDescent="0.2"/>
    <row r="6308" hidden="1" x14ac:dyDescent="0.2"/>
    <row r="6309" hidden="1" x14ac:dyDescent="0.2"/>
    <row r="6310" hidden="1" x14ac:dyDescent="0.2"/>
    <row r="6311" hidden="1" x14ac:dyDescent="0.2"/>
    <row r="6312" hidden="1" x14ac:dyDescent="0.2"/>
    <row r="6313" hidden="1" x14ac:dyDescent="0.2"/>
    <row r="6314" hidden="1" x14ac:dyDescent="0.2"/>
    <row r="6315" hidden="1" x14ac:dyDescent="0.2"/>
    <row r="6316" hidden="1" x14ac:dyDescent="0.2"/>
    <row r="6317" hidden="1" x14ac:dyDescent="0.2"/>
    <row r="6318" hidden="1" x14ac:dyDescent="0.2"/>
    <row r="6319" hidden="1" x14ac:dyDescent="0.2"/>
    <row r="6320" hidden="1" x14ac:dyDescent="0.2"/>
    <row r="6321" hidden="1" x14ac:dyDescent="0.2"/>
    <row r="6322" hidden="1" x14ac:dyDescent="0.2"/>
    <row r="6323" hidden="1" x14ac:dyDescent="0.2"/>
    <row r="6324" hidden="1" x14ac:dyDescent="0.2"/>
    <row r="6325" hidden="1" x14ac:dyDescent="0.2"/>
    <row r="6326" hidden="1" x14ac:dyDescent="0.2"/>
    <row r="6327" hidden="1" x14ac:dyDescent="0.2"/>
    <row r="6328" hidden="1" x14ac:dyDescent="0.2"/>
    <row r="6329" hidden="1" x14ac:dyDescent="0.2"/>
    <row r="6330" hidden="1" x14ac:dyDescent="0.2"/>
    <row r="6331" hidden="1" x14ac:dyDescent="0.2"/>
    <row r="6332" hidden="1" x14ac:dyDescent="0.2"/>
    <row r="6333" hidden="1" x14ac:dyDescent="0.2"/>
    <row r="6334" hidden="1" x14ac:dyDescent="0.2"/>
    <row r="6335" hidden="1" x14ac:dyDescent="0.2"/>
    <row r="6336" hidden="1" x14ac:dyDescent="0.2"/>
    <row r="6337" hidden="1" x14ac:dyDescent="0.2"/>
    <row r="6338" hidden="1" x14ac:dyDescent="0.2"/>
    <row r="6339" hidden="1" x14ac:dyDescent="0.2"/>
    <row r="6340" hidden="1" x14ac:dyDescent="0.2"/>
    <row r="6341" hidden="1" x14ac:dyDescent="0.2"/>
    <row r="6342" hidden="1" x14ac:dyDescent="0.2"/>
    <row r="6343" hidden="1" x14ac:dyDescent="0.2"/>
    <row r="6344" hidden="1" x14ac:dyDescent="0.2"/>
    <row r="6345" hidden="1" x14ac:dyDescent="0.2"/>
    <row r="6346" hidden="1" x14ac:dyDescent="0.2"/>
    <row r="6347" hidden="1" x14ac:dyDescent="0.2"/>
    <row r="6348" hidden="1" x14ac:dyDescent="0.2"/>
    <row r="6349" hidden="1" x14ac:dyDescent="0.2"/>
    <row r="6350" hidden="1" x14ac:dyDescent="0.2"/>
    <row r="6351" hidden="1" x14ac:dyDescent="0.2"/>
    <row r="6352" hidden="1" x14ac:dyDescent="0.2"/>
    <row r="6353" hidden="1" x14ac:dyDescent="0.2"/>
    <row r="6354" hidden="1" x14ac:dyDescent="0.2"/>
    <row r="6355" hidden="1" x14ac:dyDescent="0.2"/>
    <row r="6356" hidden="1" x14ac:dyDescent="0.2"/>
    <row r="6357" hidden="1" x14ac:dyDescent="0.2"/>
    <row r="6358" hidden="1" x14ac:dyDescent="0.2"/>
    <row r="6359" hidden="1" x14ac:dyDescent="0.2"/>
    <row r="6360" hidden="1" x14ac:dyDescent="0.2"/>
    <row r="6361" hidden="1" x14ac:dyDescent="0.2"/>
    <row r="6362" hidden="1" x14ac:dyDescent="0.2"/>
    <row r="6363" hidden="1" x14ac:dyDescent="0.2"/>
    <row r="6364" hidden="1" x14ac:dyDescent="0.2"/>
    <row r="6365" hidden="1" x14ac:dyDescent="0.2"/>
    <row r="6366" hidden="1" x14ac:dyDescent="0.2"/>
    <row r="6367" hidden="1" x14ac:dyDescent="0.2"/>
    <row r="6368" hidden="1" x14ac:dyDescent="0.2"/>
    <row r="6369" hidden="1" x14ac:dyDescent="0.2"/>
    <row r="6370" hidden="1" x14ac:dyDescent="0.2"/>
    <row r="6371" hidden="1" x14ac:dyDescent="0.2"/>
    <row r="6372" hidden="1" x14ac:dyDescent="0.2"/>
    <row r="6373" hidden="1" x14ac:dyDescent="0.2"/>
    <row r="6374" hidden="1" x14ac:dyDescent="0.2"/>
    <row r="6375" hidden="1" x14ac:dyDescent="0.2"/>
    <row r="6376" hidden="1" x14ac:dyDescent="0.2"/>
    <row r="6377" hidden="1" x14ac:dyDescent="0.2"/>
    <row r="6378" hidden="1" x14ac:dyDescent="0.2"/>
    <row r="6379" hidden="1" x14ac:dyDescent="0.2"/>
    <row r="6380" hidden="1" x14ac:dyDescent="0.2"/>
    <row r="6381" hidden="1" x14ac:dyDescent="0.2"/>
    <row r="6382" hidden="1" x14ac:dyDescent="0.2"/>
    <row r="6383" hidden="1" x14ac:dyDescent="0.2"/>
    <row r="6384" hidden="1" x14ac:dyDescent="0.2"/>
    <row r="6385" hidden="1" x14ac:dyDescent="0.2"/>
    <row r="6386" hidden="1" x14ac:dyDescent="0.2"/>
    <row r="6387" hidden="1" x14ac:dyDescent="0.2"/>
    <row r="6388" hidden="1" x14ac:dyDescent="0.2"/>
    <row r="6389" hidden="1" x14ac:dyDescent="0.2"/>
    <row r="6390" hidden="1" x14ac:dyDescent="0.2"/>
    <row r="6391" hidden="1" x14ac:dyDescent="0.2"/>
    <row r="6392" hidden="1" x14ac:dyDescent="0.2"/>
    <row r="6393" hidden="1" x14ac:dyDescent="0.2"/>
    <row r="6394" hidden="1" x14ac:dyDescent="0.2"/>
    <row r="6395" hidden="1" x14ac:dyDescent="0.2"/>
    <row r="6396" hidden="1" x14ac:dyDescent="0.2"/>
    <row r="6397" hidden="1" x14ac:dyDescent="0.2"/>
    <row r="6398" hidden="1" x14ac:dyDescent="0.2"/>
    <row r="6399" hidden="1" x14ac:dyDescent="0.2"/>
    <row r="6400" hidden="1" x14ac:dyDescent="0.2"/>
    <row r="6401" hidden="1" x14ac:dyDescent="0.2"/>
    <row r="6402" hidden="1" x14ac:dyDescent="0.2"/>
    <row r="6403" hidden="1" x14ac:dyDescent="0.2"/>
    <row r="6404" hidden="1" x14ac:dyDescent="0.2"/>
    <row r="6405" hidden="1" x14ac:dyDescent="0.2"/>
    <row r="6406" hidden="1" x14ac:dyDescent="0.2"/>
    <row r="6407" hidden="1" x14ac:dyDescent="0.2"/>
    <row r="6408" hidden="1" x14ac:dyDescent="0.2"/>
    <row r="6409" hidden="1" x14ac:dyDescent="0.2"/>
    <row r="6410" hidden="1" x14ac:dyDescent="0.2"/>
    <row r="6411" hidden="1" x14ac:dyDescent="0.2"/>
    <row r="6412" hidden="1" x14ac:dyDescent="0.2"/>
    <row r="6413" hidden="1" x14ac:dyDescent="0.2"/>
    <row r="6414" hidden="1" x14ac:dyDescent="0.2"/>
    <row r="6415" hidden="1" x14ac:dyDescent="0.2"/>
    <row r="6416" hidden="1" x14ac:dyDescent="0.2"/>
    <row r="6417" hidden="1" x14ac:dyDescent="0.2"/>
    <row r="6418" hidden="1" x14ac:dyDescent="0.2"/>
    <row r="6419" hidden="1" x14ac:dyDescent="0.2"/>
    <row r="6420" hidden="1" x14ac:dyDescent="0.2"/>
    <row r="6421" hidden="1" x14ac:dyDescent="0.2"/>
    <row r="6422" hidden="1" x14ac:dyDescent="0.2"/>
    <row r="6423" hidden="1" x14ac:dyDescent="0.2"/>
    <row r="6424" hidden="1" x14ac:dyDescent="0.2"/>
    <row r="6425" hidden="1" x14ac:dyDescent="0.2"/>
    <row r="6426" hidden="1" x14ac:dyDescent="0.2"/>
    <row r="6427" hidden="1" x14ac:dyDescent="0.2"/>
    <row r="6428" hidden="1" x14ac:dyDescent="0.2"/>
    <row r="6429" hidden="1" x14ac:dyDescent="0.2"/>
    <row r="6430" hidden="1" x14ac:dyDescent="0.2"/>
    <row r="6431" hidden="1" x14ac:dyDescent="0.2"/>
    <row r="6432" hidden="1" x14ac:dyDescent="0.2"/>
    <row r="6433" hidden="1" x14ac:dyDescent="0.2"/>
    <row r="6434" hidden="1" x14ac:dyDescent="0.2"/>
    <row r="6435" hidden="1" x14ac:dyDescent="0.2"/>
    <row r="6436" hidden="1" x14ac:dyDescent="0.2"/>
    <row r="6437" hidden="1" x14ac:dyDescent="0.2"/>
    <row r="6438" hidden="1" x14ac:dyDescent="0.2"/>
    <row r="6439" hidden="1" x14ac:dyDescent="0.2"/>
    <row r="6440" hidden="1" x14ac:dyDescent="0.2"/>
    <row r="6441" hidden="1" x14ac:dyDescent="0.2"/>
    <row r="6442" hidden="1" x14ac:dyDescent="0.2"/>
    <row r="6443" hidden="1" x14ac:dyDescent="0.2"/>
    <row r="6444" hidden="1" x14ac:dyDescent="0.2"/>
    <row r="6445" hidden="1" x14ac:dyDescent="0.2"/>
    <row r="6446" hidden="1" x14ac:dyDescent="0.2"/>
    <row r="6447" hidden="1" x14ac:dyDescent="0.2"/>
    <row r="6448" hidden="1" x14ac:dyDescent="0.2"/>
    <row r="6449" hidden="1" x14ac:dyDescent="0.2"/>
    <row r="6450" hidden="1" x14ac:dyDescent="0.2"/>
    <row r="6451" hidden="1" x14ac:dyDescent="0.2"/>
    <row r="6452" hidden="1" x14ac:dyDescent="0.2"/>
    <row r="6453" hidden="1" x14ac:dyDescent="0.2"/>
    <row r="6454" hidden="1" x14ac:dyDescent="0.2"/>
    <row r="6455" hidden="1" x14ac:dyDescent="0.2"/>
    <row r="6456" hidden="1" x14ac:dyDescent="0.2"/>
    <row r="6457" hidden="1" x14ac:dyDescent="0.2"/>
    <row r="6458" hidden="1" x14ac:dyDescent="0.2"/>
    <row r="6459" hidden="1" x14ac:dyDescent="0.2"/>
    <row r="6460" hidden="1" x14ac:dyDescent="0.2"/>
    <row r="6461" hidden="1" x14ac:dyDescent="0.2"/>
    <row r="6462" hidden="1" x14ac:dyDescent="0.2"/>
    <row r="6463" hidden="1" x14ac:dyDescent="0.2"/>
    <row r="6464" hidden="1" x14ac:dyDescent="0.2"/>
    <row r="6465" hidden="1" x14ac:dyDescent="0.2"/>
    <row r="6466" hidden="1" x14ac:dyDescent="0.2"/>
    <row r="6467" hidden="1" x14ac:dyDescent="0.2"/>
    <row r="6468" hidden="1" x14ac:dyDescent="0.2"/>
    <row r="6469" hidden="1" x14ac:dyDescent="0.2"/>
    <row r="6470" hidden="1" x14ac:dyDescent="0.2"/>
    <row r="6471" hidden="1" x14ac:dyDescent="0.2"/>
    <row r="6472" hidden="1" x14ac:dyDescent="0.2"/>
    <row r="6473" hidden="1" x14ac:dyDescent="0.2"/>
    <row r="6474" hidden="1" x14ac:dyDescent="0.2"/>
    <row r="6475" hidden="1" x14ac:dyDescent="0.2"/>
    <row r="6476" hidden="1" x14ac:dyDescent="0.2"/>
    <row r="6477" hidden="1" x14ac:dyDescent="0.2"/>
    <row r="6478" hidden="1" x14ac:dyDescent="0.2"/>
    <row r="6479" hidden="1" x14ac:dyDescent="0.2"/>
    <row r="6480" hidden="1" x14ac:dyDescent="0.2"/>
    <row r="6481" hidden="1" x14ac:dyDescent="0.2"/>
    <row r="6482" hidden="1" x14ac:dyDescent="0.2"/>
    <row r="6483" hidden="1" x14ac:dyDescent="0.2"/>
    <row r="6484" hidden="1" x14ac:dyDescent="0.2"/>
    <row r="6485" hidden="1" x14ac:dyDescent="0.2"/>
    <row r="6486" hidden="1" x14ac:dyDescent="0.2"/>
    <row r="6487" hidden="1" x14ac:dyDescent="0.2"/>
    <row r="6488" hidden="1" x14ac:dyDescent="0.2"/>
    <row r="6489" hidden="1" x14ac:dyDescent="0.2"/>
    <row r="6490" hidden="1" x14ac:dyDescent="0.2"/>
    <row r="6491" hidden="1" x14ac:dyDescent="0.2"/>
    <row r="6492" hidden="1" x14ac:dyDescent="0.2"/>
    <row r="6493" hidden="1" x14ac:dyDescent="0.2"/>
    <row r="6494" hidden="1" x14ac:dyDescent="0.2"/>
    <row r="6495" hidden="1" x14ac:dyDescent="0.2"/>
    <row r="6496" hidden="1" x14ac:dyDescent="0.2"/>
    <row r="6497" hidden="1" x14ac:dyDescent="0.2"/>
    <row r="6498" hidden="1" x14ac:dyDescent="0.2"/>
    <row r="6499" hidden="1" x14ac:dyDescent="0.2"/>
    <row r="6500" hidden="1" x14ac:dyDescent="0.2"/>
    <row r="6501" hidden="1" x14ac:dyDescent="0.2"/>
    <row r="6502" hidden="1" x14ac:dyDescent="0.2"/>
    <row r="6503" hidden="1" x14ac:dyDescent="0.2"/>
    <row r="6504" hidden="1" x14ac:dyDescent="0.2"/>
    <row r="6505" hidden="1" x14ac:dyDescent="0.2"/>
    <row r="6506" hidden="1" x14ac:dyDescent="0.2"/>
    <row r="6507" hidden="1" x14ac:dyDescent="0.2"/>
    <row r="6508" hidden="1" x14ac:dyDescent="0.2"/>
    <row r="6509" hidden="1" x14ac:dyDescent="0.2"/>
    <row r="6510" hidden="1" x14ac:dyDescent="0.2"/>
    <row r="6511" hidden="1" x14ac:dyDescent="0.2"/>
    <row r="6512" hidden="1" x14ac:dyDescent="0.2"/>
    <row r="6513" hidden="1" x14ac:dyDescent="0.2"/>
    <row r="6514" hidden="1" x14ac:dyDescent="0.2"/>
    <row r="6515" hidden="1" x14ac:dyDescent="0.2"/>
    <row r="6516" hidden="1" x14ac:dyDescent="0.2"/>
    <row r="6517" hidden="1" x14ac:dyDescent="0.2"/>
    <row r="6518" hidden="1" x14ac:dyDescent="0.2"/>
    <row r="6519" hidden="1" x14ac:dyDescent="0.2"/>
    <row r="6520" hidden="1" x14ac:dyDescent="0.2"/>
    <row r="6521" hidden="1" x14ac:dyDescent="0.2"/>
    <row r="6522" hidden="1" x14ac:dyDescent="0.2"/>
    <row r="6523" hidden="1" x14ac:dyDescent="0.2"/>
    <row r="6524" hidden="1" x14ac:dyDescent="0.2"/>
    <row r="6525" hidden="1" x14ac:dyDescent="0.2"/>
    <row r="6526" hidden="1" x14ac:dyDescent="0.2"/>
    <row r="6527" hidden="1" x14ac:dyDescent="0.2"/>
    <row r="6528" hidden="1" x14ac:dyDescent="0.2"/>
    <row r="6529" hidden="1" x14ac:dyDescent="0.2"/>
    <row r="6530" hidden="1" x14ac:dyDescent="0.2"/>
    <row r="6531" hidden="1" x14ac:dyDescent="0.2"/>
    <row r="6532" hidden="1" x14ac:dyDescent="0.2"/>
    <row r="6533" hidden="1" x14ac:dyDescent="0.2"/>
    <row r="6534" hidden="1" x14ac:dyDescent="0.2"/>
    <row r="6535" hidden="1" x14ac:dyDescent="0.2"/>
    <row r="6536" hidden="1" x14ac:dyDescent="0.2"/>
    <row r="6537" hidden="1" x14ac:dyDescent="0.2"/>
    <row r="6538" hidden="1" x14ac:dyDescent="0.2"/>
    <row r="6539" hidden="1" x14ac:dyDescent="0.2"/>
    <row r="6540" hidden="1" x14ac:dyDescent="0.2"/>
    <row r="6541" hidden="1" x14ac:dyDescent="0.2"/>
    <row r="6542" hidden="1" x14ac:dyDescent="0.2"/>
    <row r="6543" hidden="1" x14ac:dyDescent="0.2"/>
    <row r="6544" hidden="1" x14ac:dyDescent="0.2"/>
    <row r="6545" hidden="1" x14ac:dyDescent="0.2"/>
    <row r="6546" hidden="1" x14ac:dyDescent="0.2"/>
    <row r="6547" hidden="1" x14ac:dyDescent="0.2"/>
    <row r="6548" hidden="1" x14ac:dyDescent="0.2"/>
    <row r="6549" hidden="1" x14ac:dyDescent="0.2"/>
    <row r="6550" hidden="1" x14ac:dyDescent="0.2"/>
    <row r="6551" hidden="1" x14ac:dyDescent="0.2"/>
    <row r="6552" hidden="1" x14ac:dyDescent="0.2"/>
    <row r="6553" hidden="1" x14ac:dyDescent="0.2"/>
    <row r="6554" hidden="1" x14ac:dyDescent="0.2"/>
    <row r="6555" hidden="1" x14ac:dyDescent="0.2"/>
    <row r="6556" hidden="1" x14ac:dyDescent="0.2"/>
    <row r="6557" hidden="1" x14ac:dyDescent="0.2"/>
    <row r="6558" hidden="1" x14ac:dyDescent="0.2"/>
    <row r="6559" hidden="1" x14ac:dyDescent="0.2"/>
    <row r="6560" hidden="1" x14ac:dyDescent="0.2"/>
    <row r="6561" hidden="1" x14ac:dyDescent="0.2"/>
    <row r="6562" hidden="1" x14ac:dyDescent="0.2"/>
    <row r="6563" hidden="1" x14ac:dyDescent="0.2"/>
    <row r="6564" hidden="1" x14ac:dyDescent="0.2"/>
    <row r="6565" hidden="1" x14ac:dyDescent="0.2"/>
    <row r="6566" hidden="1" x14ac:dyDescent="0.2"/>
    <row r="6567" hidden="1" x14ac:dyDescent="0.2"/>
    <row r="6568" hidden="1" x14ac:dyDescent="0.2"/>
    <row r="6569" hidden="1" x14ac:dyDescent="0.2"/>
    <row r="6570" hidden="1" x14ac:dyDescent="0.2"/>
    <row r="6571" hidden="1" x14ac:dyDescent="0.2"/>
    <row r="6572" hidden="1" x14ac:dyDescent="0.2"/>
    <row r="6573" hidden="1" x14ac:dyDescent="0.2"/>
    <row r="6574" hidden="1" x14ac:dyDescent="0.2"/>
    <row r="6575" hidden="1" x14ac:dyDescent="0.2"/>
    <row r="6576" hidden="1" x14ac:dyDescent="0.2"/>
    <row r="6577" hidden="1" x14ac:dyDescent="0.2"/>
    <row r="6578" hidden="1" x14ac:dyDescent="0.2"/>
    <row r="6579" hidden="1" x14ac:dyDescent="0.2"/>
    <row r="6580" hidden="1" x14ac:dyDescent="0.2"/>
    <row r="6581" hidden="1" x14ac:dyDescent="0.2"/>
    <row r="6582" hidden="1" x14ac:dyDescent="0.2"/>
    <row r="6583" hidden="1" x14ac:dyDescent="0.2"/>
    <row r="6584" hidden="1" x14ac:dyDescent="0.2"/>
    <row r="6585" hidden="1" x14ac:dyDescent="0.2"/>
    <row r="6586" hidden="1" x14ac:dyDescent="0.2"/>
    <row r="6587" hidden="1" x14ac:dyDescent="0.2"/>
    <row r="6588" hidden="1" x14ac:dyDescent="0.2"/>
    <row r="6589" hidden="1" x14ac:dyDescent="0.2"/>
    <row r="6590" hidden="1" x14ac:dyDescent="0.2"/>
    <row r="6591" hidden="1" x14ac:dyDescent="0.2"/>
    <row r="6592" hidden="1" x14ac:dyDescent="0.2"/>
    <row r="6593" hidden="1" x14ac:dyDescent="0.2"/>
    <row r="6594" hidden="1" x14ac:dyDescent="0.2"/>
    <row r="6595" hidden="1" x14ac:dyDescent="0.2"/>
    <row r="6596" hidden="1" x14ac:dyDescent="0.2"/>
    <row r="6597" hidden="1" x14ac:dyDescent="0.2"/>
    <row r="6598" hidden="1" x14ac:dyDescent="0.2"/>
    <row r="6599" hidden="1" x14ac:dyDescent="0.2"/>
    <row r="6600" hidden="1" x14ac:dyDescent="0.2"/>
    <row r="6601" hidden="1" x14ac:dyDescent="0.2"/>
    <row r="6602" hidden="1" x14ac:dyDescent="0.2"/>
    <row r="6603" hidden="1" x14ac:dyDescent="0.2"/>
    <row r="6604" hidden="1" x14ac:dyDescent="0.2"/>
    <row r="6605" hidden="1" x14ac:dyDescent="0.2"/>
    <row r="6606" hidden="1" x14ac:dyDescent="0.2"/>
    <row r="6607" hidden="1" x14ac:dyDescent="0.2"/>
    <row r="6608" hidden="1" x14ac:dyDescent="0.2"/>
    <row r="6609" hidden="1" x14ac:dyDescent="0.2"/>
    <row r="6610" hidden="1" x14ac:dyDescent="0.2"/>
    <row r="6611" hidden="1" x14ac:dyDescent="0.2"/>
    <row r="6612" hidden="1" x14ac:dyDescent="0.2"/>
    <row r="6613" hidden="1" x14ac:dyDescent="0.2"/>
    <row r="6614" hidden="1" x14ac:dyDescent="0.2"/>
    <row r="6615" hidden="1" x14ac:dyDescent="0.2"/>
    <row r="6616" hidden="1" x14ac:dyDescent="0.2"/>
    <row r="6617" hidden="1" x14ac:dyDescent="0.2"/>
    <row r="6618" hidden="1" x14ac:dyDescent="0.2"/>
    <row r="6619" hidden="1" x14ac:dyDescent="0.2"/>
    <row r="6620" hidden="1" x14ac:dyDescent="0.2"/>
    <row r="6621" hidden="1" x14ac:dyDescent="0.2"/>
    <row r="6622" hidden="1" x14ac:dyDescent="0.2"/>
    <row r="6623" hidden="1" x14ac:dyDescent="0.2"/>
    <row r="6624" hidden="1" x14ac:dyDescent="0.2"/>
    <row r="6625" hidden="1" x14ac:dyDescent="0.2"/>
    <row r="6626" hidden="1" x14ac:dyDescent="0.2"/>
    <row r="6627" hidden="1" x14ac:dyDescent="0.2"/>
    <row r="6628" hidden="1" x14ac:dyDescent="0.2"/>
    <row r="6629" hidden="1" x14ac:dyDescent="0.2"/>
    <row r="6630" hidden="1" x14ac:dyDescent="0.2"/>
    <row r="6631" hidden="1" x14ac:dyDescent="0.2"/>
    <row r="6632" hidden="1" x14ac:dyDescent="0.2"/>
    <row r="6633" hidden="1" x14ac:dyDescent="0.2"/>
    <row r="6634" hidden="1" x14ac:dyDescent="0.2"/>
    <row r="6635" hidden="1" x14ac:dyDescent="0.2"/>
    <row r="6636" hidden="1" x14ac:dyDescent="0.2"/>
    <row r="6637" hidden="1" x14ac:dyDescent="0.2"/>
    <row r="6638" hidden="1" x14ac:dyDescent="0.2"/>
    <row r="6639" hidden="1" x14ac:dyDescent="0.2"/>
    <row r="6640" hidden="1" x14ac:dyDescent="0.2"/>
    <row r="6641" hidden="1" x14ac:dyDescent="0.2"/>
    <row r="6642" hidden="1" x14ac:dyDescent="0.2"/>
    <row r="6643" hidden="1" x14ac:dyDescent="0.2"/>
    <row r="6644" hidden="1" x14ac:dyDescent="0.2"/>
    <row r="6645" hidden="1" x14ac:dyDescent="0.2"/>
    <row r="6646" hidden="1" x14ac:dyDescent="0.2"/>
    <row r="6647" hidden="1" x14ac:dyDescent="0.2"/>
    <row r="6648" hidden="1" x14ac:dyDescent="0.2"/>
    <row r="6649" hidden="1" x14ac:dyDescent="0.2"/>
    <row r="6650" hidden="1" x14ac:dyDescent="0.2"/>
    <row r="6651" hidden="1" x14ac:dyDescent="0.2"/>
    <row r="6652" hidden="1" x14ac:dyDescent="0.2"/>
    <row r="6653" hidden="1" x14ac:dyDescent="0.2"/>
    <row r="6654" hidden="1" x14ac:dyDescent="0.2"/>
    <row r="6655" hidden="1" x14ac:dyDescent="0.2"/>
    <row r="6656" hidden="1" x14ac:dyDescent="0.2"/>
    <row r="6657" hidden="1" x14ac:dyDescent="0.2"/>
    <row r="6658" hidden="1" x14ac:dyDescent="0.2"/>
    <row r="6659" hidden="1" x14ac:dyDescent="0.2"/>
    <row r="6660" hidden="1" x14ac:dyDescent="0.2"/>
    <row r="6661" hidden="1" x14ac:dyDescent="0.2"/>
    <row r="6662" hidden="1" x14ac:dyDescent="0.2"/>
    <row r="6663" hidden="1" x14ac:dyDescent="0.2"/>
    <row r="6664" hidden="1" x14ac:dyDescent="0.2"/>
    <row r="6665" hidden="1" x14ac:dyDescent="0.2"/>
    <row r="6666" hidden="1" x14ac:dyDescent="0.2"/>
    <row r="6667" hidden="1" x14ac:dyDescent="0.2"/>
    <row r="6668" hidden="1" x14ac:dyDescent="0.2"/>
    <row r="6669" hidden="1" x14ac:dyDescent="0.2"/>
    <row r="6670" hidden="1" x14ac:dyDescent="0.2"/>
    <row r="6671" hidden="1" x14ac:dyDescent="0.2"/>
    <row r="6672" hidden="1" x14ac:dyDescent="0.2"/>
    <row r="6673" hidden="1" x14ac:dyDescent="0.2"/>
    <row r="6674" hidden="1" x14ac:dyDescent="0.2"/>
    <row r="6675" hidden="1" x14ac:dyDescent="0.2"/>
    <row r="6676" hidden="1" x14ac:dyDescent="0.2"/>
    <row r="6677" hidden="1" x14ac:dyDescent="0.2"/>
    <row r="6678" hidden="1" x14ac:dyDescent="0.2"/>
    <row r="6679" hidden="1" x14ac:dyDescent="0.2"/>
    <row r="6680" hidden="1" x14ac:dyDescent="0.2"/>
    <row r="6681" hidden="1" x14ac:dyDescent="0.2"/>
    <row r="6682" hidden="1" x14ac:dyDescent="0.2"/>
    <row r="6683" hidden="1" x14ac:dyDescent="0.2"/>
    <row r="6684" hidden="1" x14ac:dyDescent="0.2"/>
    <row r="6685" hidden="1" x14ac:dyDescent="0.2"/>
    <row r="6686" hidden="1" x14ac:dyDescent="0.2"/>
    <row r="6687" hidden="1" x14ac:dyDescent="0.2"/>
    <row r="6688" hidden="1" x14ac:dyDescent="0.2"/>
    <row r="6689" hidden="1" x14ac:dyDescent="0.2"/>
    <row r="6690" hidden="1" x14ac:dyDescent="0.2"/>
    <row r="6691" hidden="1" x14ac:dyDescent="0.2"/>
    <row r="6692" hidden="1" x14ac:dyDescent="0.2"/>
    <row r="6693" hidden="1" x14ac:dyDescent="0.2"/>
    <row r="6694" hidden="1" x14ac:dyDescent="0.2"/>
    <row r="6695" hidden="1" x14ac:dyDescent="0.2"/>
    <row r="6696" hidden="1" x14ac:dyDescent="0.2"/>
    <row r="6697" hidden="1" x14ac:dyDescent="0.2"/>
    <row r="6698" hidden="1" x14ac:dyDescent="0.2"/>
    <row r="6699" hidden="1" x14ac:dyDescent="0.2"/>
    <row r="6700" hidden="1" x14ac:dyDescent="0.2"/>
    <row r="6701" hidden="1" x14ac:dyDescent="0.2"/>
    <row r="6702" hidden="1" x14ac:dyDescent="0.2"/>
    <row r="6703" hidden="1" x14ac:dyDescent="0.2"/>
    <row r="6704" hidden="1" x14ac:dyDescent="0.2"/>
    <row r="6705" hidden="1" x14ac:dyDescent="0.2"/>
    <row r="6706" hidden="1" x14ac:dyDescent="0.2"/>
    <row r="6707" hidden="1" x14ac:dyDescent="0.2"/>
    <row r="6708" hidden="1" x14ac:dyDescent="0.2"/>
    <row r="6709" hidden="1" x14ac:dyDescent="0.2"/>
    <row r="6710" hidden="1" x14ac:dyDescent="0.2"/>
    <row r="6711" hidden="1" x14ac:dyDescent="0.2"/>
    <row r="6712" hidden="1" x14ac:dyDescent="0.2"/>
    <row r="6713" hidden="1" x14ac:dyDescent="0.2"/>
    <row r="6714" hidden="1" x14ac:dyDescent="0.2"/>
    <row r="6715" hidden="1" x14ac:dyDescent="0.2"/>
    <row r="6716" hidden="1" x14ac:dyDescent="0.2"/>
    <row r="6717" hidden="1" x14ac:dyDescent="0.2"/>
    <row r="6718" hidden="1" x14ac:dyDescent="0.2"/>
    <row r="6719" hidden="1" x14ac:dyDescent="0.2"/>
    <row r="6720" hidden="1" x14ac:dyDescent="0.2"/>
    <row r="6721" hidden="1" x14ac:dyDescent="0.2"/>
    <row r="6722" hidden="1" x14ac:dyDescent="0.2"/>
    <row r="6723" hidden="1" x14ac:dyDescent="0.2"/>
    <row r="6724" hidden="1" x14ac:dyDescent="0.2"/>
    <row r="6725" hidden="1" x14ac:dyDescent="0.2"/>
    <row r="6726" hidden="1" x14ac:dyDescent="0.2"/>
    <row r="6727" hidden="1" x14ac:dyDescent="0.2"/>
    <row r="6728" hidden="1" x14ac:dyDescent="0.2"/>
    <row r="6729" hidden="1" x14ac:dyDescent="0.2"/>
    <row r="6730" hidden="1" x14ac:dyDescent="0.2"/>
    <row r="6731" hidden="1" x14ac:dyDescent="0.2"/>
    <row r="6732" hidden="1" x14ac:dyDescent="0.2"/>
    <row r="6733" hidden="1" x14ac:dyDescent="0.2"/>
    <row r="6734" hidden="1" x14ac:dyDescent="0.2"/>
    <row r="6735" hidden="1" x14ac:dyDescent="0.2"/>
    <row r="6736" hidden="1" x14ac:dyDescent="0.2"/>
    <row r="6737" hidden="1" x14ac:dyDescent="0.2"/>
    <row r="6738" hidden="1" x14ac:dyDescent="0.2"/>
    <row r="6739" hidden="1" x14ac:dyDescent="0.2"/>
    <row r="6740" hidden="1" x14ac:dyDescent="0.2"/>
    <row r="6741" hidden="1" x14ac:dyDescent="0.2"/>
    <row r="6742" hidden="1" x14ac:dyDescent="0.2"/>
    <row r="6743" hidden="1" x14ac:dyDescent="0.2"/>
    <row r="6744" hidden="1" x14ac:dyDescent="0.2"/>
    <row r="6745" hidden="1" x14ac:dyDescent="0.2"/>
    <row r="6746" hidden="1" x14ac:dyDescent="0.2"/>
    <row r="6747" hidden="1" x14ac:dyDescent="0.2"/>
    <row r="6748" hidden="1" x14ac:dyDescent="0.2"/>
    <row r="6749" hidden="1" x14ac:dyDescent="0.2"/>
    <row r="6750" hidden="1" x14ac:dyDescent="0.2"/>
    <row r="6751" hidden="1" x14ac:dyDescent="0.2"/>
    <row r="6752" hidden="1" x14ac:dyDescent="0.2"/>
    <row r="6753" hidden="1" x14ac:dyDescent="0.2"/>
    <row r="6754" hidden="1" x14ac:dyDescent="0.2"/>
    <row r="6755" hidden="1" x14ac:dyDescent="0.2"/>
    <row r="6756" hidden="1" x14ac:dyDescent="0.2"/>
    <row r="6757" hidden="1" x14ac:dyDescent="0.2"/>
    <row r="6758" hidden="1" x14ac:dyDescent="0.2"/>
    <row r="6759" hidden="1" x14ac:dyDescent="0.2"/>
    <row r="6760" hidden="1" x14ac:dyDescent="0.2"/>
    <row r="6761" hidden="1" x14ac:dyDescent="0.2"/>
    <row r="6762" hidden="1" x14ac:dyDescent="0.2"/>
    <row r="6763" hidden="1" x14ac:dyDescent="0.2"/>
    <row r="6764" hidden="1" x14ac:dyDescent="0.2"/>
    <row r="6765" hidden="1" x14ac:dyDescent="0.2"/>
    <row r="6766" hidden="1" x14ac:dyDescent="0.2"/>
    <row r="6767" hidden="1" x14ac:dyDescent="0.2"/>
    <row r="6768" hidden="1" x14ac:dyDescent="0.2"/>
    <row r="6769" hidden="1" x14ac:dyDescent="0.2"/>
    <row r="6770" hidden="1" x14ac:dyDescent="0.2"/>
    <row r="6771" hidden="1" x14ac:dyDescent="0.2"/>
    <row r="6772" hidden="1" x14ac:dyDescent="0.2"/>
    <row r="6773" hidden="1" x14ac:dyDescent="0.2"/>
    <row r="6774" hidden="1" x14ac:dyDescent="0.2"/>
    <row r="6775" hidden="1" x14ac:dyDescent="0.2"/>
    <row r="6776" hidden="1" x14ac:dyDescent="0.2"/>
    <row r="6777" hidden="1" x14ac:dyDescent="0.2"/>
    <row r="6778" hidden="1" x14ac:dyDescent="0.2"/>
    <row r="6779" hidden="1" x14ac:dyDescent="0.2"/>
    <row r="6780" hidden="1" x14ac:dyDescent="0.2"/>
    <row r="6781" hidden="1" x14ac:dyDescent="0.2"/>
    <row r="6782" hidden="1" x14ac:dyDescent="0.2"/>
    <row r="6783" hidden="1" x14ac:dyDescent="0.2"/>
    <row r="6784" hidden="1" x14ac:dyDescent="0.2"/>
    <row r="6785" hidden="1" x14ac:dyDescent="0.2"/>
    <row r="6786" hidden="1" x14ac:dyDescent="0.2"/>
    <row r="6787" hidden="1" x14ac:dyDescent="0.2"/>
    <row r="6788" hidden="1" x14ac:dyDescent="0.2"/>
    <row r="6789" hidden="1" x14ac:dyDescent="0.2"/>
    <row r="6790" hidden="1" x14ac:dyDescent="0.2"/>
    <row r="6791" hidden="1" x14ac:dyDescent="0.2"/>
    <row r="6792" hidden="1" x14ac:dyDescent="0.2"/>
    <row r="6793" hidden="1" x14ac:dyDescent="0.2"/>
    <row r="6794" hidden="1" x14ac:dyDescent="0.2"/>
    <row r="6795" hidden="1" x14ac:dyDescent="0.2"/>
    <row r="6796" hidden="1" x14ac:dyDescent="0.2"/>
    <row r="6797" hidden="1" x14ac:dyDescent="0.2"/>
    <row r="6798" hidden="1" x14ac:dyDescent="0.2"/>
    <row r="6799" hidden="1" x14ac:dyDescent="0.2"/>
    <row r="6800" hidden="1" x14ac:dyDescent="0.2"/>
    <row r="6801" hidden="1" x14ac:dyDescent="0.2"/>
    <row r="6802" hidden="1" x14ac:dyDescent="0.2"/>
    <row r="6803" hidden="1" x14ac:dyDescent="0.2"/>
    <row r="6804" hidden="1" x14ac:dyDescent="0.2"/>
    <row r="6805" hidden="1" x14ac:dyDescent="0.2"/>
    <row r="6806" hidden="1" x14ac:dyDescent="0.2"/>
    <row r="6807" hidden="1" x14ac:dyDescent="0.2"/>
    <row r="6808" hidden="1" x14ac:dyDescent="0.2"/>
    <row r="6809" hidden="1" x14ac:dyDescent="0.2"/>
    <row r="6810" hidden="1" x14ac:dyDescent="0.2"/>
    <row r="6811" hidden="1" x14ac:dyDescent="0.2"/>
    <row r="6812" hidden="1" x14ac:dyDescent="0.2"/>
    <row r="6813" hidden="1" x14ac:dyDescent="0.2"/>
    <row r="6814" hidden="1" x14ac:dyDescent="0.2"/>
    <row r="6815" hidden="1" x14ac:dyDescent="0.2"/>
    <row r="6816" hidden="1" x14ac:dyDescent="0.2"/>
    <row r="6817" hidden="1" x14ac:dyDescent="0.2"/>
    <row r="6818" hidden="1" x14ac:dyDescent="0.2"/>
    <row r="6819" hidden="1" x14ac:dyDescent="0.2"/>
    <row r="6820" hidden="1" x14ac:dyDescent="0.2"/>
    <row r="6821" hidden="1" x14ac:dyDescent="0.2"/>
    <row r="6822" hidden="1" x14ac:dyDescent="0.2"/>
    <row r="6823" hidden="1" x14ac:dyDescent="0.2"/>
    <row r="6824" hidden="1" x14ac:dyDescent="0.2"/>
    <row r="6825" hidden="1" x14ac:dyDescent="0.2"/>
    <row r="6826" hidden="1" x14ac:dyDescent="0.2"/>
    <row r="6827" hidden="1" x14ac:dyDescent="0.2"/>
    <row r="6828" hidden="1" x14ac:dyDescent="0.2"/>
    <row r="6829" hidden="1" x14ac:dyDescent="0.2"/>
    <row r="6830" hidden="1" x14ac:dyDescent="0.2"/>
    <row r="6831" hidden="1" x14ac:dyDescent="0.2"/>
    <row r="6832" hidden="1" x14ac:dyDescent="0.2"/>
    <row r="6833" hidden="1" x14ac:dyDescent="0.2"/>
    <row r="6834" hidden="1" x14ac:dyDescent="0.2"/>
    <row r="6835" hidden="1" x14ac:dyDescent="0.2"/>
    <row r="6836" hidden="1" x14ac:dyDescent="0.2"/>
    <row r="6837" hidden="1" x14ac:dyDescent="0.2"/>
    <row r="6838" hidden="1" x14ac:dyDescent="0.2"/>
    <row r="6839" hidden="1" x14ac:dyDescent="0.2"/>
    <row r="6840" hidden="1" x14ac:dyDescent="0.2"/>
    <row r="6841" hidden="1" x14ac:dyDescent="0.2"/>
    <row r="6842" hidden="1" x14ac:dyDescent="0.2"/>
    <row r="6843" hidden="1" x14ac:dyDescent="0.2"/>
    <row r="6844" hidden="1" x14ac:dyDescent="0.2"/>
    <row r="6845" hidden="1" x14ac:dyDescent="0.2"/>
    <row r="6846" hidden="1" x14ac:dyDescent="0.2"/>
    <row r="6847" hidden="1" x14ac:dyDescent="0.2"/>
    <row r="6848" hidden="1" x14ac:dyDescent="0.2"/>
    <row r="6849" hidden="1" x14ac:dyDescent="0.2"/>
    <row r="6850" hidden="1" x14ac:dyDescent="0.2"/>
    <row r="6851" hidden="1" x14ac:dyDescent="0.2"/>
    <row r="6852" hidden="1" x14ac:dyDescent="0.2"/>
    <row r="6853" hidden="1" x14ac:dyDescent="0.2"/>
    <row r="6854" hidden="1" x14ac:dyDescent="0.2"/>
    <row r="6855" hidden="1" x14ac:dyDescent="0.2"/>
    <row r="6856" hidden="1" x14ac:dyDescent="0.2"/>
    <row r="6857" hidden="1" x14ac:dyDescent="0.2"/>
    <row r="6858" hidden="1" x14ac:dyDescent="0.2"/>
    <row r="6859" hidden="1" x14ac:dyDescent="0.2"/>
    <row r="6860" hidden="1" x14ac:dyDescent="0.2"/>
    <row r="6861" hidden="1" x14ac:dyDescent="0.2"/>
    <row r="6862" hidden="1" x14ac:dyDescent="0.2"/>
    <row r="6863" hidden="1" x14ac:dyDescent="0.2"/>
    <row r="6864" hidden="1" x14ac:dyDescent="0.2"/>
    <row r="6865" hidden="1" x14ac:dyDescent="0.2"/>
    <row r="6866" hidden="1" x14ac:dyDescent="0.2"/>
    <row r="6867" hidden="1" x14ac:dyDescent="0.2"/>
    <row r="6868" hidden="1" x14ac:dyDescent="0.2"/>
    <row r="6869" hidden="1" x14ac:dyDescent="0.2"/>
    <row r="6870" hidden="1" x14ac:dyDescent="0.2"/>
    <row r="6871" hidden="1" x14ac:dyDescent="0.2"/>
    <row r="6872" hidden="1" x14ac:dyDescent="0.2"/>
    <row r="6873" hidden="1" x14ac:dyDescent="0.2"/>
    <row r="6874" hidden="1" x14ac:dyDescent="0.2"/>
    <row r="6875" hidden="1" x14ac:dyDescent="0.2"/>
    <row r="6876" hidden="1" x14ac:dyDescent="0.2"/>
    <row r="6877" hidden="1" x14ac:dyDescent="0.2"/>
    <row r="6878" hidden="1" x14ac:dyDescent="0.2"/>
    <row r="6879" hidden="1" x14ac:dyDescent="0.2"/>
    <row r="6880" hidden="1" x14ac:dyDescent="0.2"/>
    <row r="6881" hidden="1" x14ac:dyDescent="0.2"/>
    <row r="6882" hidden="1" x14ac:dyDescent="0.2"/>
    <row r="6883" hidden="1" x14ac:dyDescent="0.2"/>
    <row r="6884" hidden="1" x14ac:dyDescent="0.2"/>
    <row r="6885" hidden="1" x14ac:dyDescent="0.2"/>
    <row r="6886" hidden="1" x14ac:dyDescent="0.2"/>
    <row r="6887" hidden="1" x14ac:dyDescent="0.2"/>
    <row r="6888" hidden="1" x14ac:dyDescent="0.2"/>
    <row r="6889" hidden="1" x14ac:dyDescent="0.2"/>
    <row r="6890" hidden="1" x14ac:dyDescent="0.2"/>
    <row r="6891" hidden="1" x14ac:dyDescent="0.2"/>
    <row r="6892" hidden="1" x14ac:dyDescent="0.2"/>
    <row r="6893" hidden="1" x14ac:dyDescent="0.2"/>
    <row r="6894" hidden="1" x14ac:dyDescent="0.2"/>
    <row r="6895" hidden="1" x14ac:dyDescent="0.2"/>
    <row r="6896" hidden="1" x14ac:dyDescent="0.2"/>
    <row r="6897" hidden="1" x14ac:dyDescent="0.2"/>
    <row r="6898" hidden="1" x14ac:dyDescent="0.2"/>
    <row r="6899" hidden="1" x14ac:dyDescent="0.2"/>
    <row r="6900" hidden="1" x14ac:dyDescent="0.2"/>
    <row r="6901" hidden="1" x14ac:dyDescent="0.2"/>
    <row r="6902" hidden="1" x14ac:dyDescent="0.2"/>
    <row r="6903" hidden="1" x14ac:dyDescent="0.2"/>
    <row r="6904" hidden="1" x14ac:dyDescent="0.2"/>
    <row r="6905" hidden="1" x14ac:dyDescent="0.2"/>
    <row r="6906" hidden="1" x14ac:dyDescent="0.2"/>
    <row r="6907" hidden="1" x14ac:dyDescent="0.2"/>
    <row r="6908" hidden="1" x14ac:dyDescent="0.2"/>
    <row r="6909" hidden="1" x14ac:dyDescent="0.2"/>
    <row r="6910" hidden="1" x14ac:dyDescent="0.2"/>
    <row r="6911" hidden="1" x14ac:dyDescent="0.2"/>
    <row r="6912" hidden="1" x14ac:dyDescent="0.2"/>
    <row r="6913" hidden="1" x14ac:dyDescent="0.2"/>
    <row r="6914" hidden="1" x14ac:dyDescent="0.2"/>
    <row r="6915" hidden="1" x14ac:dyDescent="0.2"/>
    <row r="6916" hidden="1" x14ac:dyDescent="0.2"/>
    <row r="6917" hidden="1" x14ac:dyDescent="0.2"/>
    <row r="6918" hidden="1" x14ac:dyDescent="0.2"/>
    <row r="6919" hidden="1" x14ac:dyDescent="0.2"/>
    <row r="6920" hidden="1" x14ac:dyDescent="0.2"/>
    <row r="6921" hidden="1" x14ac:dyDescent="0.2"/>
    <row r="6922" hidden="1" x14ac:dyDescent="0.2"/>
    <row r="6923" hidden="1" x14ac:dyDescent="0.2"/>
    <row r="6924" hidden="1" x14ac:dyDescent="0.2"/>
    <row r="6925" hidden="1" x14ac:dyDescent="0.2"/>
    <row r="6926" hidden="1" x14ac:dyDescent="0.2"/>
    <row r="6927" hidden="1" x14ac:dyDescent="0.2"/>
    <row r="6928" hidden="1" x14ac:dyDescent="0.2"/>
    <row r="6929" hidden="1" x14ac:dyDescent="0.2"/>
    <row r="6930" hidden="1" x14ac:dyDescent="0.2"/>
    <row r="6931" hidden="1" x14ac:dyDescent="0.2"/>
    <row r="6932" hidden="1" x14ac:dyDescent="0.2"/>
    <row r="6933" hidden="1" x14ac:dyDescent="0.2"/>
    <row r="6934" hidden="1" x14ac:dyDescent="0.2"/>
    <row r="6935" hidden="1" x14ac:dyDescent="0.2"/>
    <row r="6936" hidden="1" x14ac:dyDescent="0.2"/>
    <row r="6937" hidden="1" x14ac:dyDescent="0.2"/>
    <row r="6938" hidden="1" x14ac:dyDescent="0.2"/>
    <row r="6939" hidden="1" x14ac:dyDescent="0.2"/>
    <row r="6940" hidden="1" x14ac:dyDescent="0.2"/>
    <row r="6941" hidden="1" x14ac:dyDescent="0.2"/>
    <row r="6942" hidden="1" x14ac:dyDescent="0.2"/>
    <row r="6943" hidden="1" x14ac:dyDescent="0.2"/>
    <row r="6944" hidden="1" x14ac:dyDescent="0.2"/>
    <row r="6945" hidden="1" x14ac:dyDescent="0.2"/>
    <row r="6946" hidden="1" x14ac:dyDescent="0.2"/>
    <row r="6947" hidden="1" x14ac:dyDescent="0.2"/>
    <row r="6948" hidden="1" x14ac:dyDescent="0.2"/>
    <row r="6949" hidden="1" x14ac:dyDescent="0.2"/>
    <row r="6950" hidden="1" x14ac:dyDescent="0.2"/>
    <row r="6951" hidden="1" x14ac:dyDescent="0.2"/>
    <row r="6952" hidden="1" x14ac:dyDescent="0.2"/>
    <row r="6953" hidden="1" x14ac:dyDescent="0.2"/>
    <row r="6954" hidden="1" x14ac:dyDescent="0.2"/>
    <row r="6955" hidden="1" x14ac:dyDescent="0.2"/>
    <row r="6956" hidden="1" x14ac:dyDescent="0.2"/>
    <row r="6957" hidden="1" x14ac:dyDescent="0.2"/>
    <row r="6958" hidden="1" x14ac:dyDescent="0.2"/>
    <row r="6959" hidden="1" x14ac:dyDescent="0.2"/>
    <row r="6960" hidden="1" x14ac:dyDescent="0.2"/>
    <row r="6961" hidden="1" x14ac:dyDescent="0.2"/>
    <row r="6962" hidden="1" x14ac:dyDescent="0.2"/>
    <row r="6963" hidden="1" x14ac:dyDescent="0.2"/>
    <row r="6964" hidden="1" x14ac:dyDescent="0.2"/>
    <row r="6965" hidden="1" x14ac:dyDescent="0.2"/>
    <row r="6966" hidden="1" x14ac:dyDescent="0.2"/>
    <row r="6967" hidden="1" x14ac:dyDescent="0.2"/>
    <row r="6968" hidden="1" x14ac:dyDescent="0.2"/>
    <row r="6969" hidden="1" x14ac:dyDescent="0.2"/>
    <row r="6970" hidden="1" x14ac:dyDescent="0.2"/>
    <row r="6971" hidden="1" x14ac:dyDescent="0.2"/>
    <row r="6972" hidden="1" x14ac:dyDescent="0.2"/>
    <row r="6973" hidden="1" x14ac:dyDescent="0.2"/>
    <row r="6974" hidden="1" x14ac:dyDescent="0.2"/>
    <row r="6975" hidden="1" x14ac:dyDescent="0.2"/>
    <row r="6976" hidden="1" x14ac:dyDescent="0.2"/>
    <row r="6977" hidden="1" x14ac:dyDescent="0.2"/>
    <row r="6978" hidden="1" x14ac:dyDescent="0.2"/>
    <row r="6979" hidden="1" x14ac:dyDescent="0.2"/>
    <row r="6980" hidden="1" x14ac:dyDescent="0.2"/>
    <row r="6981" hidden="1" x14ac:dyDescent="0.2"/>
    <row r="6982" hidden="1" x14ac:dyDescent="0.2"/>
    <row r="6983" hidden="1" x14ac:dyDescent="0.2"/>
    <row r="6984" hidden="1" x14ac:dyDescent="0.2"/>
    <row r="6985" hidden="1" x14ac:dyDescent="0.2"/>
    <row r="6986" hidden="1" x14ac:dyDescent="0.2"/>
    <row r="6987" hidden="1" x14ac:dyDescent="0.2"/>
    <row r="6988" hidden="1" x14ac:dyDescent="0.2"/>
    <row r="6989" hidden="1" x14ac:dyDescent="0.2"/>
    <row r="6990" hidden="1" x14ac:dyDescent="0.2"/>
    <row r="6991" hidden="1" x14ac:dyDescent="0.2"/>
    <row r="6992" hidden="1" x14ac:dyDescent="0.2"/>
    <row r="6993" hidden="1" x14ac:dyDescent="0.2"/>
    <row r="6994" hidden="1" x14ac:dyDescent="0.2"/>
    <row r="6995" hidden="1" x14ac:dyDescent="0.2"/>
    <row r="6996" hidden="1" x14ac:dyDescent="0.2"/>
    <row r="6997" hidden="1" x14ac:dyDescent="0.2"/>
    <row r="6998" hidden="1" x14ac:dyDescent="0.2"/>
    <row r="6999" hidden="1" x14ac:dyDescent="0.2"/>
    <row r="7000" hidden="1" x14ac:dyDescent="0.2"/>
    <row r="7001" hidden="1" x14ac:dyDescent="0.2"/>
    <row r="7002" hidden="1" x14ac:dyDescent="0.2"/>
    <row r="7003" hidden="1" x14ac:dyDescent="0.2"/>
    <row r="7004" hidden="1" x14ac:dyDescent="0.2"/>
    <row r="7005" hidden="1" x14ac:dyDescent="0.2"/>
    <row r="7006" hidden="1" x14ac:dyDescent="0.2"/>
    <row r="7007" hidden="1" x14ac:dyDescent="0.2"/>
    <row r="7008" hidden="1" x14ac:dyDescent="0.2"/>
    <row r="7009" hidden="1" x14ac:dyDescent="0.2"/>
    <row r="7010" hidden="1" x14ac:dyDescent="0.2"/>
    <row r="7011" hidden="1" x14ac:dyDescent="0.2"/>
    <row r="7012" hidden="1" x14ac:dyDescent="0.2"/>
    <row r="7013" hidden="1" x14ac:dyDescent="0.2"/>
    <row r="7014" hidden="1" x14ac:dyDescent="0.2"/>
    <row r="7015" hidden="1" x14ac:dyDescent="0.2"/>
    <row r="7016" hidden="1" x14ac:dyDescent="0.2"/>
    <row r="7017" hidden="1" x14ac:dyDescent="0.2"/>
    <row r="7018" hidden="1" x14ac:dyDescent="0.2"/>
    <row r="7019" hidden="1" x14ac:dyDescent="0.2"/>
    <row r="7020" hidden="1" x14ac:dyDescent="0.2"/>
    <row r="7021" hidden="1" x14ac:dyDescent="0.2"/>
    <row r="7022" hidden="1" x14ac:dyDescent="0.2"/>
    <row r="7023" hidden="1" x14ac:dyDescent="0.2"/>
    <row r="7024" hidden="1" x14ac:dyDescent="0.2"/>
    <row r="7025" hidden="1" x14ac:dyDescent="0.2"/>
    <row r="7026" hidden="1" x14ac:dyDescent="0.2"/>
    <row r="7027" hidden="1" x14ac:dyDescent="0.2"/>
    <row r="7028" hidden="1" x14ac:dyDescent="0.2"/>
    <row r="7029" hidden="1" x14ac:dyDescent="0.2"/>
    <row r="7030" hidden="1" x14ac:dyDescent="0.2"/>
    <row r="7031" hidden="1" x14ac:dyDescent="0.2"/>
    <row r="7032" hidden="1" x14ac:dyDescent="0.2"/>
    <row r="7033" hidden="1" x14ac:dyDescent="0.2"/>
    <row r="7034" hidden="1" x14ac:dyDescent="0.2"/>
    <row r="7035" hidden="1" x14ac:dyDescent="0.2"/>
    <row r="7036" hidden="1" x14ac:dyDescent="0.2"/>
    <row r="7037" hidden="1" x14ac:dyDescent="0.2"/>
    <row r="7038" hidden="1" x14ac:dyDescent="0.2"/>
    <row r="7039" hidden="1" x14ac:dyDescent="0.2"/>
    <row r="7040" hidden="1" x14ac:dyDescent="0.2"/>
    <row r="7041" hidden="1" x14ac:dyDescent="0.2"/>
    <row r="7042" hidden="1" x14ac:dyDescent="0.2"/>
    <row r="7043" hidden="1" x14ac:dyDescent="0.2"/>
    <row r="7044" hidden="1" x14ac:dyDescent="0.2"/>
    <row r="7045" hidden="1" x14ac:dyDescent="0.2"/>
    <row r="7046" hidden="1" x14ac:dyDescent="0.2"/>
    <row r="7047" hidden="1" x14ac:dyDescent="0.2"/>
    <row r="7048" hidden="1" x14ac:dyDescent="0.2"/>
    <row r="7049" hidden="1" x14ac:dyDescent="0.2"/>
    <row r="7050" hidden="1" x14ac:dyDescent="0.2"/>
    <row r="7051" hidden="1" x14ac:dyDescent="0.2"/>
    <row r="7052" hidden="1" x14ac:dyDescent="0.2"/>
    <row r="7053" hidden="1" x14ac:dyDescent="0.2"/>
    <row r="7054" hidden="1" x14ac:dyDescent="0.2"/>
    <row r="7055" hidden="1" x14ac:dyDescent="0.2"/>
    <row r="7056" hidden="1" x14ac:dyDescent="0.2"/>
    <row r="7057" hidden="1" x14ac:dyDescent="0.2"/>
    <row r="7058" hidden="1" x14ac:dyDescent="0.2"/>
    <row r="7059" hidden="1" x14ac:dyDescent="0.2"/>
    <row r="7060" hidden="1" x14ac:dyDescent="0.2"/>
    <row r="7061" hidden="1" x14ac:dyDescent="0.2"/>
    <row r="7062" hidden="1" x14ac:dyDescent="0.2"/>
    <row r="7063" hidden="1" x14ac:dyDescent="0.2"/>
    <row r="7064" hidden="1" x14ac:dyDescent="0.2"/>
    <row r="7065" hidden="1" x14ac:dyDescent="0.2"/>
    <row r="7066" hidden="1" x14ac:dyDescent="0.2"/>
    <row r="7067" hidden="1" x14ac:dyDescent="0.2"/>
    <row r="7068" hidden="1" x14ac:dyDescent="0.2"/>
    <row r="7069" hidden="1" x14ac:dyDescent="0.2"/>
    <row r="7070" hidden="1" x14ac:dyDescent="0.2"/>
    <row r="7071" hidden="1" x14ac:dyDescent="0.2"/>
    <row r="7072" hidden="1" x14ac:dyDescent="0.2"/>
    <row r="7073" hidden="1" x14ac:dyDescent="0.2"/>
    <row r="7074" hidden="1" x14ac:dyDescent="0.2"/>
    <row r="7075" hidden="1" x14ac:dyDescent="0.2"/>
    <row r="7076" hidden="1" x14ac:dyDescent="0.2"/>
    <row r="7077" hidden="1" x14ac:dyDescent="0.2"/>
    <row r="7078" hidden="1" x14ac:dyDescent="0.2"/>
    <row r="7079" hidden="1" x14ac:dyDescent="0.2"/>
    <row r="7080" hidden="1" x14ac:dyDescent="0.2"/>
    <row r="7081" hidden="1" x14ac:dyDescent="0.2"/>
    <row r="7082" hidden="1" x14ac:dyDescent="0.2"/>
    <row r="7083" hidden="1" x14ac:dyDescent="0.2"/>
    <row r="7084" hidden="1" x14ac:dyDescent="0.2"/>
    <row r="7085" hidden="1" x14ac:dyDescent="0.2"/>
    <row r="7086" hidden="1" x14ac:dyDescent="0.2"/>
    <row r="7087" hidden="1" x14ac:dyDescent="0.2"/>
    <row r="7088" hidden="1" x14ac:dyDescent="0.2"/>
    <row r="7089" hidden="1" x14ac:dyDescent="0.2"/>
    <row r="7090" hidden="1" x14ac:dyDescent="0.2"/>
    <row r="7091" hidden="1" x14ac:dyDescent="0.2"/>
    <row r="7092" hidden="1" x14ac:dyDescent="0.2"/>
    <row r="7093" hidden="1" x14ac:dyDescent="0.2"/>
    <row r="7094" hidden="1" x14ac:dyDescent="0.2"/>
    <row r="7095" hidden="1" x14ac:dyDescent="0.2"/>
    <row r="7096" hidden="1" x14ac:dyDescent="0.2"/>
    <row r="7097" hidden="1" x14ac:dyDescent="0.2"/>
    <row r="7098" hidden="1" x14ac:dyDescent="0.2"/>
    <row r="7099" hidden="1" x14ac:dyDescent="0.2"/>
    <row r="7100" hidden="1" x14ac:dyDescent="0.2"/>
    <row r="7101" hidden="1" x14ac:dyDescent="0.2"/>
    <row r="7102" hidden="1" x14ac:dyDescent="0.2"/>
    <row r="7103" hidden="1" x14ac:dyDescent="0.2"/>
    <row r="7104" hidden="1" x14ac:dyDescent="0.2"/>
    <row r="7105" hidden="1" x14ac:dyDescent="0.2"/>
    <row r="7106" hidden="1" x14ac:dyDescent="0.2"/>
    <row r="7107" hidden="1" x14ac:dyDescent="0.2"/>
    <row r="7108" hidden="1" x14ac:dyDescent="0.2"/>
    <row r="7109" hidden="1" x14ac:dyDescent="0.2"/>
    <row r="7110" hidden="1" x14ac:dyDescent="0.2"/>
    <row r="7111" hidden="1" x14ac:dyDescent="0.2"/>
    <row r="7112" hidden="1" x14ac:dyDescent="0.2"/>
    <row r="7113" hidden="1" x14ac:dyDescent="0.2"/>
    <row r="7114" hidden="1" x14ac:dyDescent="0.2"/>
    <row r="7115" hidden="1" x14ac:dyDescent="0.2"/>
    <row r="7116" hidden="1" x14ac:dyDescent="0.2"/>
    <row r="7117" hidden="1" x14ac:dyDescent="0.2"/>
    <row r="7118" hidden="1" x14ac:dyDescent="0.2"/>
    <row r="7119" hidden="1" x14ac:dyDescent="0.2"/>
    <row r="7120" hidden="1" x14ac:dyDescent="0.2"/>
    <row r="7121" hidden="1" x14ac:dyDescent="0.2"/>
    <row r="7122" hidden="1" x14ac:dyDescent="0.2"/>
    <row r="7123" hidden="1" x14ac:dyDescent="0.2"/>
    <row r="7124" hidden="1" x14ac:dyDescent="0.2"/>
    <row r="7125" hidden="1" x14ac:dyDescent="0.2"/>
    <row r="7126" hidden="1" x14ac:dyDescent="0.2"/>
    <row r="7127" hidden="1" x14ac:dyDescent="0.2"/>
    <row r="7128" hidden="1" x14ac:dyDescent="0.2"/>
    <row r="7129" hidden="1" x14ac:dyDescent="0.2"/>
    <row r="7130" hidden="1" x14ac:dyDescent="0.2"/>
    <row r="7131" hidden="1" x14ac:dyDescent="0.2"/>
    <row r="7132" hidden="1" x14ac:dyDescent="0.2"/>
    <row r="7133" hidden="1" x14ac:dyDescent="0.2"/>
    <row r="7134" hidden="1" x14ac:dyDescent="0.2"/>
    <row r="7135" hidden="1" x14ac:dyDescent="0.2"/>
    <row r="7136" hidden="1" x14ac:dyDescent="0.2"/>
    <row r="7137" hidden="1" x14ac:dyDescent="0.2"/>
    <row r="7138" hidden="1" x14ac:dyDescent="0.2"/>
    <row r="7139" hidden="1" x14ac:dyDescent="0.2"/>
    <row r="7140" hidden="1" x14ac:dyDescent="0.2"/>
    <row r="7141" hidden="1" x14ac:dyDescent="0.2"/>
    <row r="7142" hidden="1" x14ac:dyDescent="0.2"/>
    <row r="7143" hidden="1" x14ac:dyDescent="0.2"/>
    <row r="7144" hidden="1" x14ac:dyDescent="0.2"/>
    <row r="7145" hidden="1" x14ac:dyDescent="0.2"/>
    <row r="7146" hidden="1" x14ac:dyDescent="0.2"/>
    <row r="7147" hidden="1" x14ac:dyDescent="0.2"/>
    <row r="7148" hidden="1" x14ac:dyDescent="0.2"/>
    <row r="7149" hidden="1" x14ac:dyDescent="0.2"/>
    <row r="7150" hidden="1" x14ac:dyDescent="0.2"/>
    <row r="7151" hidden="1" x14ac:dyDescent="0.2"/>
    <row r="7152" hidden="1" x14ac:dyDescent="0.2"/>
    <row r="7153" hidden="1" x14ac:dyDescent="0.2"/>
    <row r="7154" hidden="1" x14ac:dyDescent="0.2"/>
    <row r="7155" hidden="1" x14ac:dyDescent="0.2"/>
    <row r="7156" hidden="1" x14ac:dyDescent="0.2"/>
    <row r="7157" hidden="1" x14ac:dyDescent="0.2"/>
    <row r="7158" hidden="1" x14ac:dyDescent="0.2"/>
    <row r="7159" hidden="1" x14ac:dyDescent="0.2"/>
    <row r="7160" hidden="1" x14ac:dyDescent="0.2"/>
    <row r="7161" hidden="1" x14ac:dyDescent="0.2"/>
    <row r="7162" hidden="1" x14ac:dyDescent="0.2"/>
    <row r="7163" hidden="1" x14ac:dyDescent="0.2"/>
    <row r="7164" hidden="1" x14ac:dyDescent="0.2"/>
    <row r="7165" hidden="1" x14ac:dyDescent="0.2"/>
    <row r="7166" hidden="1" x14ac:dyDescent="0.2"/>
    <row r="7167" hidden="1" x14ac:dyDescent="0.2"/>
    <row r="7168" hidden="1" x14ac:dyDescent="0.2"/>
    <row r="7169" hidden="1" x14ac:dyDescent="0.2"/>
    <row r="7170" hidden="1" x14ac:dyDescent="0.2"/>
    <row r="7171" hidden="1" x14ac:dyDescent="0.2"/>
    <row r="7172" hidden="1" x14ac:dyDescent="0.2"/>
    <row r="7173" hidden="1" x14ac:dyDescent="0.2"/>
    <row r="7174" hidden="1" x14ac:dyDescent="0.2"/>
    <row r="7175" hidden="1" x14ac:dyDescent="0.2"/>
    <row r="7176" hidden="1" x14ac:dyDescent="0.2"/>
    <row r="7177" hidden="1" x14ac:dyDescent="0.2"/>
    <row r="7178" hidden="1" x14ac:dyDescent="0.2"/>
    <row r="7179" hidden="1" x14ac:dyDescent="0.2"/>
    <row r="7180" hidden="1" x14ac:dyDescent="0.2"/>
    <row r="7181" hidden="1" x14ac:dyDescent="0.2"/>
    <row r="7182" hidden="1" x14ac:dyDescent="0.2"/>
    <row r="7183" hidden="1" x14ac:dyDescent="0.2"/>
    <row r="7184" hidden="1" x14ac:dyDescent="0.2"/>
    <row r="7185" hidden="1" x14ac:dyDescent="0.2"/>
    <row r="7186" hidden="1" x14ac:dyDescent="0.2"/>
    <row r="7187" hidden="1" x14ac:dyDescent="0.2"/>
    <row r="7188" hidden="1" x14ac:dyDescent="0.2"/>
    <row r="7189" hidden="1" x14ac:dyDescent="0.2"/>
    <row r="7190" hidden="1" x14ac:dyDescent="0.2"/>
    <row r="7191" hidden="1" x14ac:dyDescent="0.2"/>
    <row r="7192" hidden="1" x14ac:dyDescent="0.2"/>
    <row r="7193" hidden="1" x14ac:dyDescent="0.2"/>
    <row r="7194" hidden="1" x14ac:dyDescent="0.2"/>
    <row r="7195" hidden="1" x14ac:dyDescent="0.2"/>
    <row r="7196" hidden="1" x14ac:dyDescent="0.2"/>
    <row r="7197" hidden="1" x14ac:dyDescent="0.2"/>
    <row r="7198" hidden="1" x14ac:dyDescent="0.2"/>
    <row r="7199" hidden="1" x14ac:dyDescent="0.2"/>
    <row r="7200" hidden="1" x14ac:dyDescent="0.2"/>
    <row r="7201" hidden="1" x14ac:dyDescent="0.2"/>
    <row r="7202" hidden="1" x14ac:dyDescent="0.2"/>
    <row r="7203" hidden="1" x14ac:dyDescent="0.2"/>
    <row r="7204" hidden="1" x14ac:dyDescent="0.2"/>
    <row r="7205" hidden="1" x14ac:dyDescent="0.2"/>
    <row r="7206" hidden="1" x14ac:dyDescent="0.2"/>
    <row r="7207" hidden="1" x14ac:dyDescent="0.2"/>
    <row r="7208" hidden="1" x14ac:dyDescent="0.2"/>
    <row r="7209" hidden="1" x14ac:dyDescent="0.2"/>
    <row r="7210" hidden="1" x14ac:dyDescent="0.2"/>
    <row r="7211" hidden="1" x14ac:dyDescent="0.2"/>
    <row r="7212" hidden="1" x14ac:dyDescent="0.2"/>
    <row r="7213" hidden="1" x14ac:dyDescent="0.2"/>
    <row r="7214" hidden="1" x14ac:dyDescent="0.2"/>
    <row r="7215" hidden="1" x14ac:dyDescent="0.2"/>
    <row r="7216" hidden="1" x14ac:dyDescent="0.2"/>
    <row r="7217" hidden="1" x14ac:dyDescent="0.2"/>
    <row r="7218" hidden="1" x14ac:dyDescent="0.2"/>
    <row r="7219" hidden="1" x14ac:dyDescent="0.2"/>
    <row r="7220" hidden="1" x14ac:dyDescent="0.2"/>
    <row r="7221" hidden="1" x14ac:dyDescent="0.2"/>
    <row r="7222" hidden="1" x14ac:dyDescent="0.2"/>
    <row r="7223" hidden="1" x14ac:dyDescent="0.2"/>
    <row r="7224" hidden="1" x14ac:dyDescent="0.2"/>
    <row r="7225" hidden="1" x14ac:dyDescent="0.2"/>
    <row r="7226" hidden="1" x14ac:dyDescent="0.2"/>
    <row r="7227" hidden="1" x14ac:dyDescent="0.2"/>
    <row r="7228" hidden="1" x14ac:dyDescent="0.2"/>
    <row r="7229" hidden="1" x14ac:dyDescent="0.2"/>
    <row r="7230" hidden="1" x14ac:dyDescent="0.2"/>
    <row r="7231" hidden="1" x14ac:dyDescent="0.2"/>
    <row r="7232" hidden="1" x14ac:dyDescent="0.2"/>
    <row r="7233" hidden="1" x14ac:dyDescent="0.2"/>
    <row r="7234" hidden="1" x14ac:dyDescent="0.2"/>
    <row r="7235" hidden="1" x14ac:dyDescent="0.2"/>
    <row r="7236" hidden="1" x14ac:dyDescent="0.2"/>
    <row r="7237" hidden="1" x14ac:dyDescent="0.2"/>
    <row r="7238" hidden="1" x14ac:dyDescent="0.2"/>
    <row r="7239" hidden="1" x14ac:dyDescent="0.2"/>
    <row r="7240" hidden="1" x14ac:dyDescent="0.2"/>
    <row r="7241" hidden="1" x14ac:dyDescent="0.2"/>
    <row r="7242" hidden="1" x14ac:dyDescent="0.2"/>
    <row r="7243" hidden="1" x14ac:dyDescent="0.2"/>
    <row r="7244" hidden="1" x14ac:dyDescent="0.2"/>
    <row r="7245" hidden="1" x14ac:dyDescent="0.2"/>
    <row r="7246" hidden="1" x14ac:dyDescent="0.2"/>
    <row r="7247" hidden="1" x14ac:dyDescent="0.2"/>
    <row r="7248" hidden="1" x14ac:dyDescent="0.2"/>
    <row r="7249" hidden="1" x14ac:dyDescent="0.2"/>
    <row r="7250" hidden="1" x14ac:dyDescent="0.2"/>
    <row r="7251" hidden="1" x14ac:dyDescent="0.2"/>
    <row r="7252" hidden="1" x14ac:dyDescent="0.2"/>
    <row r="7253" hidden="1" x14ac:dyDescent="0.2"/>
    <row r="7254" hidden="1" x14ac:dyDescent="0.2"/>
    <row r="7255" hidden="1" x14ac:dyDescent="0.2"/>
    <row r="7256" hidden="1" x14ac:dyDescent="0.2"/>
    <row r="7257" hidden="1" x14ac:dyDescent="0.2"/>
    <row r="7258" hidden="1" x14ac:dyDescent="0.2"/>
    <row r="7259" hidden="1" x14ac:dyDescent="0.2"/>
    <row r="7260" hidden="1" x14ac:dyDescent="0.2"/>
    <row r="7261" hidden="1" x14ac:dyDescent="0.2"/>
    <row r="7262" hidden="1" x14ac:dyDescent="0.2"/>
    <row r="7263" hidden="1" x14ac:dyDescent="0.2"/>
    <row r="7264" hidden="1" x14ac:dyDescent="0.2"/>
    <row r="7265" hidden="1" x14ac:dyDescent="0.2"/>
    <row r="7266" hidden="1" x14ac:dyDescent="0.2"/>
    <row r="7267" hidden="1" x14ac:dyDescent="0.2"/>
    <row r="7268" hidden="1" x14ac:dyDescent="0.2"/>
    <row r="7269" hidden="1" x14ac:dyDescent="0.2"/>
    <row r="7270" hidden="1" x14ac:dyDescent="0.2"/>
    <row r="7271" hidden="1" x14ac:dyDescent="0.2"/>
    <row r="7272" hidden="1" x14ac:dyDescent="0.2"/>
    <row r="7273" hidden="1" x14ac:dyDescent="0.2"/>
    <row r="7274" hidden="1" x14ac:dyDescent="0.2"/>
    <row r="7275" hidden="1" x14ac:dyDescent="0.2"/>
    <row r="7276" hidden="1" x14ac:dyDescent="0.2"/>
    <row r="7277" hidden="1" x14ac:dyDescent="0.2"/>
    <row r="7278" hidden="1" x14ac:dyDescent="0.2"/>
    <row r="7279" hidden="1" x14ac:dyDescent="0.2"/>
    <row r="7280" hidden="1" x14ac:dyDescent="0.2"/>
    <row r="7281" hidden="1" x14ac:dyDescent="0.2"/>
    <row r="7282" hidden="1" x14ac:dyDescent="0.2"/>
    <row r="7283" hidden="1" x14ac:dyDescent="0.2"/>
    <row r="7284" hidden="1" x14ac:dyDescent="0.2"/>
    <row r="7285" hidden="1" x14ac:dyDescent="0.2"/>
    <row r="7286" hidden="1" x14ac:dyDescent="0.2"/>
    <row r="7287" hidden="1" x14ac:dyDescent="0.2"/>
    <row r="7288" hidden="1" x14ac:dyDescent="0.2"/>
    <row r="7289" hidden="1" x14ac:dyDescent="0.2"/>
    <row r="7290" hidden="1" x14ac:dyDescent="0.2"/>
    <row r="7291" hidden="1" x14ac:dyDescent="0.2"/>
    <row r="7292" hidden="1" x14ac:dyDescent="0.2"/>
    <row r="7293" hidden="1" x14ac:dyDescent="0.2"/>
    <row r="7294" hidden="1" x14ac:dyDescent="0.2"/>
    <row r="7295" hidden="1" x14ac:dyDescent="0.2"/>
    <row r="7296" hidden="1" x14ac:dyDescent="0.2"/>
    <row r="7297" hidden="1" x14ac:dyDescent="0.2"/>
    <row r="7298" hidden="1" x14ac:dyDescent="0.2"/>
    <row r="7299" hidden="1" x14ac:dyDescent="0.2"/>
    <row r="7300" hidden="1" x14ac:dyDescent="0.2"/>
    <row r="7301" hidden="1" x14ac:dyDescent="0.2"/>
    <row r="7302" hidden="1" x14ac:dyDescent="0.2"/>
    <row r="7303" hidden="1" x14ac:dyDescent="0.2"/>
    <row r="7304" hidden="1" x14ac:dyDescent="0.2"/>
    <row r="7305" hidden="1" x14ac:dyDescent="0.2"/>
    <row r="7306" hidden="1" x14ac:dyDescent="0.2"/>
    <row r="7307" hidden="1" x14ac:dyDescent="0.2"/>
    <row r="7308" hidden="1" x14ac:dyDescent="0.2"/>
    <row r="7309" hidden="1" x14ac:dyDescent="0.2"/>
    <row r="7310" hidden="1" x14ac:dyDescent="0.2"/>
    <row r="7311" hidden="1" x14ac:dyDescent="0.2"/>
    <row r="7312" hidden="1" x14ac:dyDescent="0.2"/>
    <row r="7313" hidden="1" x14ac:dyDescent="0.2"/>
    <row r="7314" hidden="1" x14ac:dyDescent="0.2"/>
    <row r="7315" hidden="1" x14ac:dyDescent="0.2"/>
    <row r="7316" hidden="1" x14ac:dyDescent="0.2"/>
    <row r="7317" hidden="1" x14ac:dyDescent="0.2"/>
    <row r="7318" hidden="1" x14ac:dyDescent="0.2"/>
    <row r="7319" hidden="1" x14ac:dyDescent="0.2"/>
    <row r="7320" hidden="1" x14ac:dyDescent="0.2"/>
    <row r="7321" hidden="1" x14ac:dyDescent="0.2"/>
    <row r="7322" hidden="1" x14ac:dyDescent="0.2"/>
    <row r="7323" hidden="1" x14ac:dyDescent="0.2"/>
    <row r="7324" hidden="1" x14ac:dyDescent="0.2"/>
    <row r="7325" hidden="1" x14ac:dyDescent="0.2"/>
    <row r="7326" hidden="1" x14ac:dyDescent="0.2"/>
    <row r="7327" hidden="1" x14ac:dyDescent="0.2"/>
    <row r="7328" hidden="1" x14ac:dyDescent="0.2"/>
    <row r="7329" hidden="1" x14ac:dyDescent="0.2"/>
    <row r="7330" hidden="1" x14ac:dyDescent="0.2"/>
    <row r="7331" hidden="1" x14ac:dyDescent="0.2"/>
    <row r="7332" hidden="1" x14ac:dyDescent="0.2"/>
    <row r="7333" hidden="1" x14ac:dyDescent="0.2"/>
    <row r="7334" hidden="1" x14ac:dyDescent="0.2"/>
    <row r="7335" hidden="1" x14ac:dyDescent="0.2"/>
    <row r="7336" hidden="1" x14ac:dyDescent="0.2"/>
    <row r="7337" hidden="1" x14ac:dyDescent="0.2"/>
    <row r="7338" hidden="1" x14ac:dyDescent="0.2"/>
    <row r="7339" hidden="1" x14ac:dyDescent="0.2"/>
    <row r="7340" hidden="1" x14ac:dyDescent="0.2"/>
    <row r="7341" hidden="1" x14ac:dyDescent="0.2"/>
    <row r="7342" hidden="1" x14ac:dyDescent="0.2"/>
    <row r="7343" hidden="1" x14ac:dyDescent="0.2"/>
    <row r="7344" hidden="1" x14ac:dyDescent="0.2"/>
    <row r="7345" hidden="1" x14ac:dyDescent="0.2"/>
    <row r="7346" hidden="1" x14ac:dyDescent="0.2"/>
    <row r="7347" hidden="1" x14ac:dyDescent="0.2"/>
    <row r="7348" hidden="1" x14ac:dyDescent="0.2"/>
    <row r="7349" hidden="1" x14ac:dyDescent="0.2"/>
    <row r="7350" hidden="1" x14ac:dyDescent="0.2"/>
    <row r="7351" hidden="1" x14ac:dyDescent="0.2"/>
    <row r="7352" hidden="1" x14ac:dyDescent="0.2"/>
    <row r="7353" hidden="1" x14ac:dyDescent="0.2"/>
    <row r="7354" hidden="1" x14ac:dyDescent="0.2"/>
    <row r="7355" hidden="1" x14ac:dyDescent="0.2"/>
    <row r="7356" hidden="1" x14ac:dyDescent="0.2"/>
    <row r="7357" hidden="1" x14ac:dyDescent="0.2"/>
    <row r="7358" hidden="1" x14ac:dyDescent="0.2"/>
    <row r="7359" hidden="1" x14ac:dyDescent="0.2"/>
    <row r="7360" hidden="1" x14ac:dyDescent="0.2"/>
    <row r="7361" hidden="1" x14ac:dyDescent="0.2"/>
    <row r="7362" hidden="1" x14ac:dyDescent="0.2"/>
    <row r="7363" hidden="1" x14ac:dyDescent="0.2"/>
    <row r="7364" hidden="1" x14ac:dyDescent="0.2"/>
    <row r="7365" hidden="1" x14ac:dyDescent="0.2"/>
    <row r="7366" hidden="1" x14ac:dyDescent="0.2"/>
    <row r="7367" hidden="1" x14ac:dyDescent="0.2"/>
    <row r="7368" hidden="1" x14ac:dyDescent="0.2"/>
    <row r="7369" hidden="1" x14ac:dyDescent="0.2"/>
    <row r="7370" hidden="1" x14ac:dyDescent="0.2"/>
    <row r="7371" hidden="1" x14ac:dyDescent="0.2"/>
    <row r="7372" hidden="1" x14ac:dyDescent="0.2"/>
    <row r="7373" hidden="1" x14ac:dyDescent="0.2"/>
    <row r="7374" hidden="1" x14ac:dyDescent="0.2"/>
    <row r="7375" hidden="1" x14ac:dyDescent="0.2"/>
    <row r="7376" hidden="1" x14ac:dyDescent="0.2"/>
    <row r="7377" hidden="1" x14ac:dyDescent="0.2"/>
    <row r="7378" hidden="1" x14ac:dyDescent="0.2"/>
    <row r="7379" hidden="1" x14ac:dyDescent="0.2"/>
    <row r="7380" hidden="1" x14ac:dyDescent="0.2"/>
    <row r="7381" hidden="1" x14ac:dyDescent="0.2"/>
    <row r="7382" hidden="1" x14ac:dyDescent="0.2"/>
    <row r="7383" hidden="1" x14ac:dyDescent="0.2"/>
    <row r="7384" hidden="1" x14ac:dyDescent="0.2"/>
    <row r="7385" hidden="1" x14ac:dyDescent="0.2"/>
    <row r="7386" hidden="1" x14ac:dyDescent="0.2"/>
    <row r="7387" hidden="1" x14ac:dyDescent="0.2"/>
    <row r="7388" hidden="1" x14ac:dyDescent="0.2"/>
    <row r="7389" hidden="1" x14ac:dyDescent="0.2"/>
    <row r="7390" hidden="1" x14ac:dyDescent="0.2"/>
    <row r="7391" hidden="1" x14ac:dyDescent="0.2"/>
    <row r="7392" hidden="1" x14ac:dyDescent="0.2"/>
    <row r="7393" hidden="1" x14ac:dyDescent="0.2"/>
    <row r="7394" hidden="1" x14ac:dyDescent="0.2"/>
    <row r="7395" hidden="1" x14ac:dyDescent="0.2"/>
    <row r="7396" hidden="1" x14ac:dyDescent="0.2"/>
    <row r="7397" hidden="1" x14ac:dyDescent="0.2"/>
    <row r="7398" hidden="1" x14ac:dyDescent="0.2"/>
    <row r="7399" hidden="1" x14ac:dyDescent="0.2"/>
    <row r="7400" hidden="1" x14ac:dyDescent="0.2"/>
    <row r="7401" hidden="1" x14ac:dyDescent="0.2"/>
    <row r="7402" hidden="1" x14ac:dyDescent="0.2"/>
    <row r="7403" hidden="1" x14ac:dyDescent="0.2"/>
    <row r="7404" hidden="1" x14ac:dyDescent="0.2"/>
    <row r="7405" hidden="1" x14ac:dyDescent="0.2"/>
    <row r="7406" hidden="1" x14ac:dyDescent="0.2"/>
    <row r="7407" hidden="1" x14ac:dyDescent="0.2"/>
    <row r="7408" hidden="1" x14ac:dyDescent="0.2"/>
    <row r="7409" hidden="1" x14ac:dyDescent="0.2"/>
    <row r="7410" hidden="1" x14ac:dyDescent="0.2"/>
    <row r="7411" hidden="1" x14ac:dyDescent="0.2"/>
    <row r="7412" hidden="1" x14ac:dyDescent="0.2"/>
    <row r="7413" hidden="1" x14ac:dyDescent="0.2"/>
    <row r="7414" hidden="1" x14ac:dyDescent="0.2"/>
    <row r="7415" hidden="1" x14ac:dyDescent="0.2"/>
    <row r="7416" hidden="1" x14ac:dyDescent="0.2"/>
    <row r="7417" hidden="1" x14ac:dyDescent="0.2"/>
    <row r="7418" hidden="1" x14ac:dyDescent="0.2"/>
    <row r="7419" hidden="1" x14ac:dyDescent="0.2"/>
    <row r="7420" hidden="1" x14ac:dyDescent="0.2"/>
    <row r="7421" hidden="1" x14ac:dyDescent="0.2"/>
    <row r="7422" hidden="1" x14ac:dyDescent="0.2"/>
    <row r="7423" hidden="1" x14ac:dyDescent="0.2"/>
    <row r="7424" hidden="1" x14ac:dyDescent="0.2"/>
    <row r="7425" hidden="1" x14ac:dyDescent="0.2"/>
    <row r="7426" hidden="1" x14ac:dyDescent="0.2"/>
    <row r="7427" hidden="1" x14ac:dyDescent="0.2"/>
    <row r="7428" hidden="1" x14ac:dyDescent="0.2"/>
    <row r="7429" hidden="1" x14ac:dyDescent="0.2"/>
    <row r="7430" hidden="1" x14ac:dyDescent="0.2"/>
    <row r="7431" hidden="1" x14ac:dyDescent="0.2"/>
    <row r="7432" hidden="1" x14ac:dyDescent="0.2"/>
    <row r="7433" hidden="1" x14ac:dyDescent="0.2"/>
    <row r="7434" hidden="1" x14ac:dyDescent="0.2"/>
    <row r="7435" hidden="1" x14ac:dyDescent="0.2"/>
    <row r="7436" hidden="1" x14ac:dyDescent="0.2"/>
    <row r="7437" hidden="1" x14ac:dyDescent="0.2"/>
    <row r="7438" hidden="1" x14ac:dyDescent="0.2"/>
    <row r="7439" hidden="1" x14ac:dyDescent="0.2"/>
    <row r="7440" hidden="1" x14ac:dyDescent="0.2"/>
    <row r="7441" hidden="1" x14ac:dyDescent="0.2"/>
    <row r="7442" hidden="1" x14ac:dyDescent="0.2"/>
    <row r="7443" hidden="1" x14ac:dyDescent="0.2"/>
    <row r="7444" hidden="1" x14ac:dyDescent="0.2"/>
    <row r="7445" hidden="1" x14ac:dyDescent="0.2"/>
    <row r="7446" hidden="1" x14ac:dyDescent="0.2"/>
    <row r="7447" hidden="1" x14ac:dyDescent="0.2"/>
    <row r="7448" hidden="1" x14ac:dyDescent="0.2"/>
    <row r="7449" hidden="1" x14ac:dyDescent="0.2"/>
    <row r="7450" hidden="1" x14ac:dyDescent="0.2"/>
    <row r="7451" hidden="1" x14ac:dyDescent="0.2"/>
    <row r="7452" hidden="1" x14ac:dyDescent="0.2"/>
    <row r="7453" hidden="1" x14ac:dyDescent="0.2"/>
    <row r="7454" hidden="1" x14ac:dyDescent="0.2"/>
    <row r="7455" hidden="1" x14ac:dyDescent="0.2"/>
    <row r="7456" hidden="1" x14ac:dyDescent="0.2"/>
    <row r="7457" hidden="1" x14ac:dyDescent="0.2"/>
    <row r="7458" hidden="1" x14ac:dyDescent="0.2"/>
    <row r="7459" hidden="1" x14ac:dyDescent="0.2"/>
    <row r="7460" hidden="1" x14ac:dyDescent="0.2"/>
    <row r="7461" hidden="1" x14ac:dyDescent="0.2"/>
    <row r="7462" hidden="1" x14ac:dyDescent="0.2"/>
    <row r="7463" hidden="1" x14ac:dyDescent="0.2"/>
    <row r="7464" hidden="1" x14ac:dyDescent="0.2"/>
    <row r="7465" hidden="1" x14ac:dyDescent="0.2"/>
    <row r="7466" hidden="1" x14ac:dyDescent="0.2"/>
    <row r="7467" hidden="1" x14ac:dyDescent="0.2"/>
    <row r="7468" hidden="1" x14ac:dyDescent="0.2"/>
    <row r="7469" hidden="1" x14ac:dyDescent="0.2"/>
    <row r="7470" hidden="1" x14ac:dyDescent="0.2"/>
    <row r="7471" hidden="1" x14ac:dyDescent="0.2"/>
    <row r="7472" hidden="1" x14ac:dyDescent="0.2"/>
    <row r="7473" hidden="1" x14ac:dyDescent="0.2"/>
    <row r="7474" hidden="1" x14ac:dyDescent="0.2"/>
    <row r="7475" hidden="1" x14ac:dyDescent="0.2"/>
    <row r="7476" hidden="1" x14ac:dyDescent="0.2"/>
    <row r="7477" hidden="1" x14ac:dyDescent="0.2"/>
    <row r="7478" hidden="1" x14ac:dyDescent="0.2"/>
    <row r="7479" hidden="1" x14ac:dyDescent="0.2"/>
    <row r="7480" hidden="1" x14ac:dyDescent="0.2"/>
    <row r="7481" hidden="1" x14ac:dyDescent="0.2"/>
    <row r="7482" hidden="1" x14ac:dyDescent="0.2"/>
    <row r="7483" hidden="1" x14ac:dyDescent="0.2"/>
    <row r="7484" hidden="1" x14ac:dyDescent="0.2"/>
    <row r="7485" hidden="1" x14ac:dyDescent="0.2"/>
    <row r="7486" hidden="1" x14ac:dyDescent="0.2"/>
    <row r="7487" hidden="1" x14ac:dyDescent="0.2"/>
    <row r="7488" hidden="1" x14ac:dyDescent="0.2"/>
    <row r="7489" hidden="1" x14ac:dyDescent="0.2"/>
    <row r="7490" hidden="1" x14ac:dyDescent="0.2"/>
    <row r="7491" hidden="1" x14ac:dyDescent="0.2"/>
    <row r="7492" hidden="1" x14ac:dyDescent="0.2"/>
    <row r="7493" hidden="1" x14ac:dyDescent="0.2"/>
    <row r="7494" hidden="1" x14ac:dyDescent="0.2"/>
    <row r="7495" hidden="1" x14ac:dyDescent="0.2"/>
    <row r="7496" hidden="1" x14ac:dyDescent="0.2"/>
    <row r="7497" hidden="1" x14ac:dyDescent="0.2"/>
    <row r="7498" hidden="1" x14ac:dyDescent="0.2"/>
    <row r="7499" hidden="1" x14ac:dyDescent="0.2"/>
    <row r="7500" hidden="1" x14ac:dyDescent="0.2"/>
    <row r="7501" hidden="1" x14ac:dyDescent="0.2"/>
    <row r="7502" hidden="1" x14ac:dyDescent="0.2"/>
    <row r="7503" hidden="1" x14ac:dyDescent="0.2"/>
    <row r="7504" hidden="1" x14ac:dyDescent="0.2"/>
    <row r="7505" hidden="1" x14ac:dyDescent="0.2"/>
    <row r="7506" hidden="1" x14ac:dyDescent="0.2"/>
    <row r="7507" hidden="1" x14ac:dyDescent="0.2"/>
    <row r="7508" hidden="1" x14ac:dyDescent="0.2"/>
    <row r="7509" hidden="1" x14ac:dyDescent="0.2"/>
    <row r="7510" hidden="1" x14ac:dyDescent="0.2"/>
    <row r="7511" hidden="1" x14ac:dyDescent="0.2"/>
    <row r="7512" hidden="1" x14ac:dyDescent="0.2"/>
    <row r="7513" hidden="1" x14ac:dyDescent="0.2"/>
    <row r="7514" hidden="1" x14ac:dyDescent="0.2"/>
    <row r="7515" hidden="1" x14ac:dyDescent="0.2"/>
    <row r="7516" hidden="1" x14ac:dyDescent="0.2"/>
    <row r="7517" hidden="1" x14ac:dyDescent="0.2"/>
    <row r="7518" hidden="1" x14ac:dyDescent="0.2"/>
    <row r="7519" hidden="1" x14ac:dyDescent="0.2"/>
    <row r="7520" hidden="1" x14ac:dyDescent="0.2"/>
    <row r="7521" hidden="1" x14ac:dyDescent="0.2"/>
    <row r="7522" hidden="1" x14ac:dyDescent="0.2"/>
    <row r="7523" hidden="1" x14ac:dyDescent="0.2"/>
    <row r="7524" hidden="1" x14ac:dyDescent="0.2"/>
    <row r="7525" hidden="1" x14ac:dyDescent="0.2"/>
    <row r="7526" hidden="1" x14ac:dyDescent="0.2"/>
    <row r="7527" hidden="1" x14ac:dyDescent="0.2"/>
    <row r="7528" hidden="1" x14ac:dyDescent="0.2"/>
    <row r="7529" hidden="1" x14ac:dyDescent="0.2"/>
    <row r="7530" hidden="1" x14ac:dyDescent="0.2"/>
    <row r="7531" hidden="1" x14ac:dyDescent="0.2"/>
    <row r="7532" hidden="1" x14ac:dyDescent="0.2"/>
    <row r="7533" hidden="1" x14ac:dyDescent="0.2"/>
    <row r="7534" hidden="1" x14ac:dyDescent="0.2"/>
    <row r="7535" hidden="1" x14ac:dyDescent="0.2"/>
    <row r="7536" hidden="1" x14ac:dyDescent="0.2"/>
    <row r="7537" hidden="1" x14ac:dyDescent="0.2"/>
    <row r="7538" hidden="1" x14ac:dyDescent="0.2"/>
    <row r="7539" hidden="1" x14ac:dyDescent="0.2"/>
    <row r="7540" hidden="1" x14ac:dyDescent="0.2"/>
    <row r="7541" hidden="1" x14ac:dyDescent="0.2"/>
    <row r="7542" hidden="1" x14ac:dyDescent="0.2"/>
    <row r="7543" hidden="1" x14ac:dyDescent="0.2"/>
    <row r="7544" hidden="1" x14ac:dyDescent="0.2"/>
    <row r="7545" hidden="1" x14ac:dyDescent="0.2"/>
    <row r="7546" hidden="1" x14ac:dyDescent="0.2"/>
    <row r="7547" hidden="1" x14ac:dyDescent="0.2"/>
    <row r="7548" hidden="1" x14ac:dyDescent="0.2"/>
    <row r="7549" hidden="1" x14ac:dyDescent="0.2"/>
    <row r="7550" hidden="1" x14ac:dyDescent="0.2"/>
    <row r="7551" hidden="1" x14ac:dyDescent="0.2"/>
    <row r="7552" hidden="1" x14ac:dyDescent="0.2"/>
    <row r="7553" hidden="1" x14ac:dyDescent="0.2"/>
    <row r="7554" hidden="1" x14ac:dyDescent="0.2"/>
    <row r="7555" hidden="1" x14ac:dyDescent="0.2"/>
    <row r="7556" hidden="1" x14ac:dyDescent="0.2"/>
    <row r="7557" hidden="1" x14ac:dyDescent="0.2"/>
    <row r="7558" hidden="1" x14ac:dyDescent="0.2"/>
    <row r="7559" hidden="1" x14ac:dyDescent="0.2"/>
    <row r="7560" hidden="1" x14ac:dyDescent="0.2"/>
    <row r="7561" hidden="1" x14ac:dyDescent="0.2"/>
    <row r="7562" hidden="1" x14ac:dyDescent="0.2"/>
    <row r="7563" hidden="1" x14ac:dyDescent="0.2"/>
    <row r="7564" hidden="1" x14ac:dyDescent="0.2"/>
    <row r="7565" hidden="1" x14ac:dyDescent="0.2"/>
    <row r="7566" hidden="1" x14ac:dyDescent="0.2"/>
    <row r="7567" hidden="1" x14ac:dyDescent="0.2"/>
    <row r="7568" hidden="1" x14ac:dyDescent="0.2"/>
    <row r="7569" hidden="1" x14ac:dyDescent="0.2"/>
    <row r="7570" hidden="1" x14ac:dyDescent="0.2"/>
    <row r="7571" hidden="1" x14ac:dyDescent="0.2"/>
    <row r="7572" hidden="1" x14ac:dyDescent="0.2"/>
    <row r="7573" hidden="1" x14ac:dyDescent="0.2"/>
    <row r="7574" hidden="1" x14ac:dyDescent="0.2"/>
    <row r="7575" hidden="1" x14ac:dyDescent="0.2"/>
    <row r="7576" hidden="1" x14ac:dyDescent="0.2"/>
    <row r="7577" hidden="1" x14ac:dyDescent="0.2"/>
    <row r="7578" hidden="1" x14ac:dyDescent="0.2"/>
    <row r="7579" hidden="1" x14ac:dyDescent="0.2"/>
    <row r="7580" hidden="1" x14ac:dyDescent="0.2"/>
    <row r="7581" hidden="1" x14ac:dyDescent="0.2"/>
    <row r="7582" hidden="1" x14ac:dyDescent="0.2"/>
    <row r="7583" hidden="1" x14ac:dyDescent="0.2"/>
    <row r="7584" hidden="1" x14ac:dyDescent="0.2"/>
    <row r="7585" hidden="1" x14ac:dyDescent="0.2"/>
    <row r="7586" hidden="1" x14ac:dyDescent="0.2"/>
    <row r="7587" hidden="1" x14ac:dyDescent="0.2"/>
    <row r="7588" hidden="1" x14ac:dyDescent="0.2"/>
    <row r="7589" hidden="1" x14ac:dyDescent="0.2"/>
    <row r="7590" hidden="1" x14ac:dyDescent="0.2"/>
    <row r="7591" hidden="1" x14ac:dyDescent="0.2"/>
    <row r="7592" hidden="1" x14ac:dyDescent="0.2"/>
    <row r="7593" hidden="1" x14ac:dyDescent="0.2"/>
    <row r="7594" hidden="1" x14ac:dyDescent="0.2"/>
    <row r="7595" hidden="1" x14ac:dyDescent="0.2"/>
    <row r="7596" hidden="1" x14ac:dyDescent="0.2"/>
    <row r="7597" hidden="1" x14ac:dyDescent="0.2"/>
    <row r="7598" hidden="1" x14ac:dyDescent="0.2"/>
    <row r="7599" hidden="1" x14ac:dyDescent="0.2"/>
    <row r="7600" hidden="1" x14ac:dyDescent="0.2"/>
    <row r="7601" hidden="1" x14ac:dyDescent="0.2"/>
    <row r="7602" hidden="1" x14ac:dyDescent="0.2"/>
    <row r="7603" hidden="1" x14ac:dyDescent="0.2"/>
    <row r="7604" hidden="1" x14ac:dyDescent="0.2"/>
    <row r="7605" hidden="1" x14ac:dyDescent="0.2"/>
    <row r="7606" hidden="1" x14ac:dyDescent="0.2"/>
    <row r="7607" hidden="1" x14ac:dyDescent="0.2"/>
    <row r="7608" hidden="1" x14ac:dyDescent="0.2"/>
    <row r="7609" hidden="1" x14ac:dyDescent="0.2"/>
    <row r="7610" hidden="1" x14ac:dyDescent="0.2"/>
    <row r="7611" hidden="1" x14ac:dyDescent="0.2"/>
    <row r="7612" hidden="1" x14ac:dyDescent="0.2"/>
    <row r="7613" hidden="1" x14ac:dyDescent="0.2"/>
    <row r="7614" hidden="1" x14ac:dyDescent="0.2"/>
    <row r="7615" hidden="1" x14ac:dyDescent="0.2"/>
    <row r="7616" hidden="1" x14ac:dyDescent="0.2"/>
    <row r="7617" hidden="1" x14ac:dyDescent="0.2"/>
    <row r="7618" hidden="1" x14ac:dyDescent="0.2"/>
    <row r="7619" hidden="1" x14ac:dyDescent="0.2"/>
    <row r="7620" hidden="1" x14ac:dyDescent="0.2"/>
    <row r="7621" hidden="1" x14ac:dyDescent="0.2"/>
    <row r="7622" hidden="1" x14ac:dyDescent="0.2"/>
    <row r="7623" hidden="1" x14ac:dyDescent="0.2"/>
    <row r="7624" hidden="1" x14ac:dyDescent="0.2"/>
    <row r="7625" hidden="1" x14ac:dyDescent="0.2"/>
    <row r="7626" hidden="1" x14ac:dyDescent="0.2"/>
    <row r="7627" hidden="1" x14ac:dyDescent="0.2"/>
    <row r="7628" hidden="1" x14ac:dyDescent="0.2"/>
    <row r="7629" hidden="1" x14ac:dyDescent="0.2"/>
    <row r="7630" hidden="1" x14ac:dyDescent="0.2"/>
    <row r="7631" hidden="1" x14ac:dyDescent="0.2"/>
    <row r="7632" hidden="1" x14ac:dyDescent="0.2"/>
    <row r="7633" hidden="1" x14ac:dyDescent="0.2"/>
    <row r="7634" hidden="1" x14ac:dyDescent="0.2"/>
    <row r="7635" hidden="1" x14ac:dyDescent="0.2"/>
    <row r="7636" hidden="1" x14ac:dyDescent="0.2"/>
    <row r="7637" hidden="1" x14ac:dyDescent="0.2"/>
    <row r="7638" hidden="1" x14ac:dyDescent="0.2"/>
    <row r="7639" hidden="1" x14ac:dyDescent="0.2"/>
    <row r="7640" hidden="1" x14ac:dyDescent="0.2"/>
    <row r="7641" hidden="1" x14ac:dyDescent="0.2"/>
    <row r="7642" hidden="1" x14ac:dyDescent="0.2"/>
    <row r="7643" hidden="1" x14ac:dyDescent="0.2"/>
    <row r="7644" hidden="1" x14ac:dyDescent="0.2"/>
    <row r="7645" hidden="1" x14ac:dyDescent="0.2"/>
    <row r="7646" hidden="1" x14ac:dyDescent="0.2"/>
    <row r="7647" hidden="1" x14ac:dyDescent="0.2"/>
    <row r="7648" hidden="1" x14ac:dyDescent="0.2"/>
    <row r="7649" hidden="1" x14ac:dyDescent="0.2"/>
    <row r="7650" hidden="1" x14ac:dyDescent="0.2"/>
    <row r="7651" hidden="1" x14ac:dyDescent="0.2"/>
    <row r="7652" hidden="1" x14ac:dyDescent="0.2"/>
    <row r="7653" hidden="1" x14ac:dyDescent="0.2"/>
    <row r="7654" hidden="1" x14ac:dyDescent="0.2"/>
    <row r="7655" hidden="1" x14ac:dyDescent="0.2"/>
    <row r="7656" hidden="1" x14ac:dyDescent="0.2"/>
    <row r="7657" hidden="1" x14ac:dyDescent="0.2"/>
    <row r="7658" hidden="1" x14ac:dyDescent="0.2"/>
    <row r="7659" hidden="1" x14ac:dyDescent="0.2"/>
    <row r="7660" hidden="1" x14ac:dyDescent="0.2"/>
    <row r="7661" hidden="1" x14ac:dyDescent="0.2"/>
    <row r="7662" hidden="1" x14ac:dyDescent="0.2"/>
    <row r="7663" hidden="1" x14ac:dyDescent="0.2"/>
    <row r="7664" hidden="1" x14ac:dyDescent="0.2"/>
    <row r="7665" hidden="1" x14ac:dyDescent="0.2"/>
    <row r="7666" hidden="1" x14ac:dyDescent="0.2"/>
    <row r="7667" hidden="1" x14ac:dyDescent="0.2"/>
    <row r="7668" hidden="1" x14ac:dyDescent="0.2"/>
    <row r="7669" hidden="1" x14ac:dyDescent="0.2"/>
    <row r="7670" hidden="1" x14ac:dyDescent="0.2"/>
    <row r="7671" hidden="1" x14ac:dyDescent="0.2"/>
    <row r="7672" hidden="1" x14ac:dyDescent="0.2"/>
    <row r="7673" hidden="1" x14ac:dyDescent="0.2"/>
    <row r="7674" hidden="1" x14ac:dyDescent="0.2"/>
    <row r="7675" hidden="1" x14ac:dyDescent="0.2"/>
    <row r="7676" hidden="1" x14ac:dyDescent="0.2"/>
    <row r="7677" hidden="1" x14ac:dyDescent="0.2"/>
    <row r="7678" hidden="1" x14ac:dyDescent="0.2"/>
    <row r="7679" hidden="1" x14ac:dyDescent="0.2"/>
    <row r="7680" hidden="1" x14ac:dyDescent="0.2"/>
    <row r="7681" hidden="1" x14ac:dyDescent="0.2"/>
    <row r="7682" hidden="1" x14ac:dyDescent="0.2"/>
    <row r="7683" hidden="1" x14ac:dyDescent="0.2"/>
    <row r="7684" hidden="1" x14ac:dyDescent="0.2"/>
    <row r="7685" hidden="1" x14ac:dyDescent="0.2"/>
    <row r="7686" hidden="1" x14ac:dyDescent="0.2"/>
    <row r="7687" hidden="1" x14ac:dyDescent="0.2"/>
    <row r="7688" hidden="1" x14ac:dyDescent="0.2"/>
    <row r="7689" hidden="1" x14ac:dyDescent="0.2"/>
    <row r="7690" hidden="1" x14ac:dyDescent="0.2"/>
    <row r="7691" hidden="1" x14ac:dyDescent="0.2"/>
    <row r="7692" hidden="1" x14ac:dyDescent="0.2"/>
    <row r="7693" hidden="1" x14ac:dyDescent="0.2"/>
    <row r="7694" hidden="1" x14ac:dyDescent="0.2"/>
    <row r="7695" hidden="1" x14ac:dyDescent="0.2"/>
    <row r="7696" hidden="1" x14ac:dyDescent="0.2"/>
    <row r="7697" hidden="1" x14ac:dyDescent="0.2"/>
    <row r="7698" hidden="1" x14ac:dyDescent="0.2"/>
    <row r="7699" hidden="1" x14ac:dyDescent="0.2"/>
    <row r="7700" hidden="1" x14ac:dyDescent="0.2"/>
    <row r="7701" hidden="1" x14ac:dyDescent="0.2"/>
    <row r="7702" hidden="1" x14ac:dyDescent="0.2"/>
    <row r="7703" hidden="1" x14ac:dyDescent="0.2"/>
    <row r="7704" hidden="1" x14ac:dyDescent="0.2"/>
    <row r="7705" hidden="1" x14ac:dyDescent="0.2"/>
    <row r="7706" hidden="1" x14ac:dyDescent="0.2"/>
    <row r="7707" hidden="1" x14ac:dyDescent="0.2"/>
    <row r="7708" hidden="1" x14ac:dyDescent="0.2"/>
    <row r="7709" hidden="1" x14ac:dyDescent="0.2"/>
    <row r="7710" hidden="1" x14ac:dyDescent="0.2"/>
    <row r="7711" hidden="1" x14ac:dyDescent="0.2"/>
    <row r="7712" hidden="1" x14ac:dyDescent="0.2"/>
    <row r="7713" hidden="1" x14ac:dyDescent="0.2"/>
    <row r="7714" hidden="1" x14ac:dyDescent="0.2"/>
    <row r="7715" hidden="1" x14ac:dyDescent="0.2"/>
    <row r="7716" hidden="1" x14ac:dyDescent="0.2"/>
    <row r="7717" hidden="1" x14ac:dyDescent="0.2"/>
    <row r="7718" hidden="1" x14ac:dyDescent="0.2"/>
    <row r="7719" hidden="1" x14ac:dyDescent="0.2"/>
    <row r="7720" hidden="1" x14ac:dyDescent="0.2"/>
    <row r="7721" hidden="1" x14ac:dyDescent="0.2"/>
    <row r="7722" hidden="1" x14ac:dyDescent="0.2"/>
    <row r="7723" hidden="1" x14ac:dyDescent="0.2"/>
    <row r="7724" hidden="1" x14ac:dyDescent="0.2"/>
    <row r="7725" hidden="1" x14ac:dyDescent="0.2"/>
    <row r="7726" hidden="1" x14ac:dyDescent="0.2"/>
    <row r="7727" hidden="1" x14ac:dyDescent="0.2"/>
    <row r="7728" hidden="1" x14ac:dyDescent="0.2"/>
    <row r="7729" hidden="1" x14ac:dyDescent="0.2"/>
    <row r="7730" hidden="1" x14ac:dyDescent="0.2"/>
    <row r="7731" hidden="1" x14ac:dyDescent="0.2"/>
    <row r="7732" hidden="1" x14ac:dyDescent="0.2"/>
    <row r="7733" hidden="1" x14ac:dyDescent="0.2"/>
    <row r="7734" hidden="1" x14ac:dyDescent="0.2"/>
    <row r="7735" hidden="1" x14ac:dyDescent="0.2"/>
    <row r="7736" hidden="1" x14ac:dyDescent="0.2"/>
    <row r="7737" hidden="1" x14ac:dyDescent="0.2"/>
    <row r="7738" hidden="1" x14ac:dyDescent="0.2"/>
    <row r="7739" hidden="1" x14ac:dyDescent="0.2"/>
    <row r="7740" hidden="1" x14ac:dyDescent="0.2"/>
    <row r="7741" hidden="1" x14ac:dyDescent="0.2"/>
    <row r="7742" hidden="1" x14ac:dyDescent="0.2"/>
    <row r="7743" hidden="1" x14ac:dyDescent="0.2"/>
    <row r="7744" hidden="1" x14ac:dyDescent="0.2"/>
    <row r="7745" hidden="1" x14ac:dyDescent="0.2"/>
    <row r="7746" hidden="1" x14ac:dyDescent="0.2"/>
    <row r="7747" hidden="1" x14ac:dyDescent="0.2"/>
    <row r="7748" hidden="1" x14ac:dyDescent="0.2"/>
    <row r="7749" hidden="1" x14ac:dyDescent="0.2"/>
    <row r="7750" hidden="1" x14ac:dyDescent="0.2"/>
    <row r="7751" hidden="1" x14ac:dyDescent="0.2"/>
    <row r="7752" hidden="1" x14ac:dyDescent="0.2"/>
    <row r="7753" hidden="1" x14ac:dyDescent="0.2"/>
    <row r="7754" hidden="1" x14ac:dyDescent="0.2"/>
    <row r="7755" hidden="1" x14ac:dyDescent="0.2"/>
    <row r="7756" hidden="1" x14ac:dyDescent="0.2"/>
    <row r="7757" hidden="1" x14ac:dyDescent="0.2"/>
    <row r="7758" hidden="1" x14ac:dyDescent="0.2"/>
    <row r="7759" hidden="1" x14ac:dyDescent="0.2"/>
    <row r="7760" hidden="1" x14ac:dyDescent="0.2"/>
    <row r="7761" hidden="1" x14ac:dyDescent="0.2"/>
    <row r="7762" hidden="1" x14ac:dyDescent="0.2"/>
    <row r="7763" hidden="1" x14ac:dyDescent="0.2"/>
    <row r="7764" hidden="1" x14ac:dyDescent="0.2"/>
    <row r="7765" hidden="1" x14ac:dyDescent="0.2"/>
    <row r="7766" hidden="1" x14ac:dyDescent="0.2"/>
    <row r="7767" hidden="1" x14ac:dyDescent="0.2"/>
    <row r="7768" hidden="1" x14ac:dyDescent="0.2"/>
    <row r="7769" hidden="1" x14ac:dyDescent="0.2"/>
    <row r="7770" hidden="1" x14ac:dyDescent="0.2"/>
    <row r="7771" hidden="1" x14ac:dyDescent="0.2"/>
    <row r="7772" hidden="1" x14ac:dyDescent="0.2"/>
    <row r="7773" hidden="1" x14ac:dyDescent="0.2"/>
    <row r="7774" hidden="1" x14ac:dyDescent="0.2"/>
    <row r="7775" hidden="1" x14ac:dyDescent="0.2"/>
    <row r="7776" hidden="1" x14ac:dyDescent="0.2"/>
    <row r="7777" hidden="1" x14ac:dyDescent="0.2"/>
    <row r="7778" hidden="1" x14ac:dyDescent="0.2"/>
    <row r="7779" hidden="1" x14ac:dyDescent="0.2"/>
    <row r="7780" hidden="1" x14ac:dyDescent="0.2"/>
    <row r="7781" hidden="1" x14ac:dyDescent="0.2"/>
    <row r="7782" hidden="1" x14ac:dyDescent="0.2"/>
    <row r="7783" hidden="1" x14ac:dyDescent="0.2"/>
    <row r="7784" hidden="1" x14ac:dyDescent="0.2"/>
    <row r="7785" hidden="1" x14ac:dyDescent="0.2"/>
    <row r="7786" hidden="1" x14ac:dyDescent="0.2"/>
    <row r="7787" hidden="1" x14ac:dyDescent="0.2"/>
    <row r="7788" hidden="1" x14ac:dyDescent="0.2"/>
    <row r="7789" hidden="1" x14ac:dyDescent="0.2"/>
    <row r="7790" hidden="1" x14ac:dyDescent="0.2"/>
    <row r="7791" hidden="1" x14ac:dyDescent="0.2"/>
    <row r="7792" hidden="1" x14ac:dyDescent="0.2"/>
    <row r="7793" hidden="1" x14ac:dyDescent="0.2"/>
    <row r="7794" hidden="1" x14ac:dyDescent="0.2"/>
    <row r="7795" hidden="1" x14ac:dyDescent="0.2"/>
    <row r="7796" hidden="1" x14ac:dyDescent="0.2"/>
    <row r="7797" hidden="1" x14ac:dyDescent="0.2"/>
    <row r="7798" hidden="1" x14ac:dyDescent="0.2"/>
    <row r="7799" hidden="1" x14ac:dyDescent="0.2"/>
    <row r="7800" hidden="1" x14ac:dyDescent="0.2"/>
    <row r="7801" hidden="1" x14ac:dyDescent="0.2"/>
    <row r="7802" hidden="1" x14ac:dyDescent="0.2"/>
    <row r="7803" hidden="1" x14ac:dyDescent="0.2"/>
    <row r="7804" hidden="1" x14ac:dyDescent="0.2"/>
    <row r="7805" hidden="1" x14ac:dyDescent="0.2"/>
    <row r="7806" hidden="1" x14ac:dyDescent="0.2"/>
    <row r="7807" hidden="1" x14ac:dyDescent="0.2"/>
    <row r="7808" hidden="1" x14ac:dyDescent="0.2"/>
    <row r="7809" hidden="1" x14ac:dyDescent="0.2"/>
    <row r="7810" hidden="1" x14ac:dyDescent="0.2"/>
    <row r="7811" hidden="1" x14ac:dyDescent="0.2"/>
    <row r="7812" hidden="1" x14ac:dyDescent="0.2"/>
    <row r="7813" hidden="1" x14ac:dyDescent="0.2"/>
    <row r="7814" hidden="1" x14ac:dyDescent="0.2"/>
    <row r="7815" hidden="1" x14ac:dyDescent="0.2"/>
    <row r="7816" hidden="1" x14ac:dyDescent="0.2"/>
    <row r="7817" hidden="1" x14ac:dyDescent="0.2"/>
    <row r="7818" hidden="1" x14ac:dyDescent="0.2"/>
    <row r="7819" hidden="1" x14ac:dyDescent="0.2"/>
    <row r="7820" hidden="1" x14ac:dyDescent="0.2"/>
    <row r="7821" hidden="1" x14ac:dyDescent="0.2"/>
    <row r="7822" hidden="1" x14ac:dyDescent="0.2"/>
    <row r="7823" hidden="1" x14ac:dyDescent="0.2"/>
    <row r="7824" hidden="1" x14ac:dyDescent="0.2"/>
    <row r="7825" hidden="1" x14ac:dyDescent="0.2"/>
    <row r="7826" hidden="1" x14ac:dyDescent="0.2"/>
    <row r="7827" hidden="1" x14ac:dyDescent="0.2"/>
    <row r="7828" hidden="1" x14ac:dyDescent="0.2"/>
    <row r="7829" hidden="1" x14ac:dyDescent="0.2"/>
    <row r="7830" hidden="1" x14ac:dyDescent="0.2"/>
    <row r="7831" hidden="1" x14ac:dyDescent="0.2"/>
    <row r="7832" hidden="1" x14ac:dyDescent="0.2"/>
    <row r="7833" hidden="1" x14ac:dyDescent="0.2"/>
    <row r="7834" hidden="1" x14ac:dyDescent="0.2"/>
    <row r="7835" hidden="1" x14ac:dyDescent="0.2"/>
    <row r="7836" hidden="1" x14ac:dyDescent="0.2"/>
    <row r="7837" hidden="1" x14ac:dyDescent="0.2"/>
    <row r="7838" hidden="1" x14ac:dyDescent="0.2"/>
    <row r="7839" hidden="1" x14ac:dyDescent="0.2"/>
    <row r="7840" hidden="1" x14ac:dyDescent="0.2"/>
    <row r="7841" hidden="1" x14ac:dyDescent="0.2"/>
    <row r="7842" hidden="1" x14ac:dyDescent="0.2"/>
    <row r="7843" hidden="1" x14ac:dyDescent="0.2"/>
    <row r="7844" hidden="1" x14ac:dyDescent="0.2"/>
    <row r="7845" hidden="1" x14ac:dyDescent="0.2"/>
    <row r="7846" hidden="1" x14ac:dyDescent="0.2"/>
    <row r="7847" hidden="1" x14ac:dyDescent="0.2"/>
    <row r="7848" hidden="1" x14ac:dyDescent="0.2"/>
    <row r="7849" hidden="1" x14ac:dyDescent="0.2"/>
    <row r="7850" hidden="1" x14ac:dyDescent="0.2"/>
    <row r="7851" hidden="1" x14ac:dyDescent="0.2"/>
    <row r="7852" hidden="1" x14ac:dyDescent="0.2"/>
    <row r="7853" hidden="1" x14ac:dyDescent="0.2"/>
    <row r="7854" hidden="1" x14ac:dyDescent="0.2"/>
    <row r="7855" hidden="1" x14ac:dyDescent="0.2"/>
    <row r="7856" hidden="1" x14ac:dyDescent="0.2"/>
    <row r="7857" hidden="1" x14ac:dyDescent="0.2"/>
    <row r="7858" hidden="1" x14ac:dyDescent="0.2"/>
    <row r="7859" hidden="1" x14ac:dyDescent="0.2"/>
    <row r="7860" hidden="1" x14ac:dyDescent="0.2"/>
    <row r="7861" hidden="1" x14ac:dyDescent="0.2"/>
    <row r="7862" hidden="1" x14ac:dyDescent="0.2"/>
    <row r="7863" hidden="1" x14ac:dyDescent="0.2"/>
    <row r="7864" hidden="1" x14ac:dyDescent="0.2"/>
    <row r="7865" hidden="1" x14ac:dyDescent="0.2"/>
    <row r="7866" hidden="1" x14ac:dyDescent="0.2"/>
    <row r="7867" hidden="1" x14ac:dyDescent="0.2"/>
    <row r="7868" hidden="1" x14ac:dyDescent="0.2"/>
    <row r="7869" hidden="1" x14ac:dyDescent="0.2"/>
    <row r="7870" hidden="1" x14ac:dyDescent="0.2"/>
    <row r="7871" hidden="1" x14ac:dyDescent="0.2"/>
    <row r="7872" hidden="1" x14ac:dyDescent="0.2"/>
    <row r="7873" hidden="1" x14ac:dyDescent="0.2"/>
    <row r="7874" hidden="1" x14ac:dyDescent="0.2"/>
    <row r="7875" hidden="1" x14ac:dyDescent="0.2"/>
    <row r="7876" hidden="1" x14ac:dyDescent="0.2"/>
    <row r="7877" hidden="1" x14ac:dyDescent="0.2"/>
    <row r="7878" hidden="1" x14ac:dyDescent="0.2"/>
    <row r="7879" hidden="1" x14ac:dyDescent="0.2"/>
    <row r="7880" hidden="1" x14ac:dyDescent="0.2"/>
    <row r="7881" hidden="1" x14ac:dyDescent="0.2"/>
    <row r="7882" hidden="1" x14ac:dyDescent="0.2"/>
    <row r="7883" hidden="1" x14ac:dyDescent="0.2"/>
    <row r="7884" hidden="1" x14ac:dyDescent="0.2"/>
    <row r="7885" hidden="1" x14ac:dyDescent="0.2"/>
    <row r="7886" hidden="1" x14ac:dyDescent="0.2"/>
    <row r="7887" hidden="1" x14ac:dyDescent="0.2"/>
    <row r="7888" hidden="1" x14ac:dyDescent="0.2"/>
    <row r="7889" hidden="1" x14ac:dyDescent="0.2"/>
    <row r="7890" hidden="1" x14ac:dyDescent="0.2"/>
    <row r="7891" hidden="1" x14ac:dyDescent="0.2"/>
    <row r="7892" hidden="1" x14ac:dyDescent="0.2"/>
    <row r="7893" hidden="1" x14ac:dyDescent="0.2"/>
    <row r="7894" hidden="1" x14ac:dyDescent="0.2"/>
    <row r="7895" hidden="1" x14ac:dyDescent="0.2"/>
    <row r="7896" hidden="1" x14ac:dyDescent="0.2"/>
    <row r="7897" hidden="1" x14ac:dyDescent="0.2"/>
    <row r="7898" hidden="1" x14ac:dyDescent="0.2"/>
    <row r="7899" hidden="1" x14ac:dyDescent="0.2"/>
    <row r="7900" hidden="1" x14ac:dyDescent="0.2"/>
    <row r="7901" hidden="1" x14ac:dyDescent="0.2"/>
    <row r="7902" hidden="1" x14ac:dyDescent="0.2"/>
    <row r="7903" hidden="1" x14ac:dyDescent="0.2"/>
    <row r="7904" hidden="1" x14ac:dyDescent="0.2"/>
    <row r="7905" hidden="1" x14ac:dyDescent="0.2"/>
    <row r="7906" hidden="1" x14ac:dyDescent="0.2"/>
    <row r="7907" hidden="1" x14ac:dyDescent="0.2"/>
    <row r="7908" hidden="1" x14ac:dyDescent="0.2"/>
    <row r="7909" hidden="1" x14ac:dyDescent="0.2"/>
    <row r="7910" hidden="1" x14ac:dyDescent="0.2"/>
    <row r="7911" hidden="1" x14ac:dyDescent="0.2"/>
    <row r="7912" hidden="1" x14ac:dyDescent="0.2"/>
    <row r="7913" hidden="1" x14ac:dyDescent="0.2"/>
    <row r="7914" hidden="1" x14ac:dyDescent="0.2"/>
    <row r="7915" hidden="1" x14ac:dyDescent="0.2"/>
    <row r="7916" hidden="1" x14ac:dyDescent="0.2"/>
    <row r="7917" hidden="1" x14ac:dyDescent="0.2"/>
    <row r="7918" hidden="1" x14ac:dyDescent="0.2"/>
    <row r="7919" hidden="1" x14ac:dyDescent="0.2"/>
    <row r="7920" hidden="1" x14ac:dyDescent="0.2"/>
    <row r="7921" hidden="1" x14ac:dyDescent="0.2"/>
    <row r="7922" hidden="1" x14ac:dyDescent="0.2"/>
    <row r="7923" hidden="1" x14ac:dyDescent="0.2"/>
    <row r="7924" hidden="1" x14ac:dyDescent="0.2"/>
    <row r="7925" hidden="1" x14ac:dyDescent="0.2"/>
    <row r="7926" hidden="1" x14ac:dyDescent="0.2"/>
    <row r="7927" hidden="1" x14ac:dyDescent="0.2"/>
    <row r="7928" hidden="1" x14ac:dyDescent="0.2"/>
    <row r="7929" hidden="1" x14ac:dyDescent="0.2"/>
    <row r="7930" hidden="1" x14ac:dyDescent="0.2"/>
    <row r="7931" hidden="1" x14ac:dyDescent="0.2"/>
    <row r="7932" hidden="1" x14ac:dyDescent="0.2"/>
    <row r="7933" hidden="1" x14ac:dyDescent="0.2"/>
    <row r="7934" hidden="1" x14ac:dyDescent="0.2"/>
    <row r="7935" hidden="1" x14ac:dyDescent="0.2"/>
    <row r="7936" hidden="1" x14ac:dyDescent="0.2"/>
    <row r="7937" hidden="1" x14ac:dyDescent="0.2"/>
    <row r="7938" hidden="1" x14ac:dyDescent="0.2"/>
    <row r="7939" hidden="1" x14ac:dyDescent="0.2"/>
    <row r="7940" hidden="1" x14ac:dyDescent="0.2"/>
    <row r="7941" hidden="1" x14ac:dyDescent="0.2"/>
    <row r="7942" hidden="1" x14ac:dyDescent="0.2"/>
    <row r="7943" hidden="1" x14ac:dyDescent="0.2"/>
    <row r="7944" hidden="1" x14ac:dyDescent="0.2"/>
    <row r="7945" hidden="1" x14ac:dyDescent="0.2"/>
    <row r="7946" hidden="1" x14ac:dyDescent="0.2"/>
    <row r="7947" hidden="1" x14ac:dyDescent="0.2"/>
    <row r="7948" hidden="1" x14ac:dyDescent="0.2"/>
    <row r="7949" hidden="1" x14ac:dyDescent="0.2"/>
    <row r="7950" hidden="1" x14ac:dyDescent="0.2"/>
    <row r="7951" hidden="1" x14ac:dyDescent="0.2"/>
    <row r="7952" hidden="1" x14ac:dyDescent="0.2"/>
    <row r="7953" hidden="1" x14ac:dyDescent="0.2"/>
    <row r="7954" hidden="1" x14ac:dyDescent="0.2"/>
    <row r="7955" hidden="1" x14ac:dyDescent="0.2"/>
    <row r="7956" hidden="1" x14ac:dyDescent="0.2"/>
    <row r="7957" hidden="1" x14ac:dyDescent="0.2"/>
    <row r="7958" hidden="1" x14ac:dyDescent="0.2"/>
    <row r="7959" hidden="1" x14ac:dyDescent="0.2"/>
    <row r="7960" hidden="1" x14ac:dyDescent="0.2"/>
    <row r="7961" hidden="1" x14ac:dyDescent="0.2"/>
    <row r="7962" hidden="1" x14ac:dyDescent="0.2"/>
    <row r="7963" hidden="1" x14ac:dyDescent="0.2"/>
    <row r="7964" hidden="1" x14ac:dyDescent="0.2"/>
    <row r="7965" hidden="1" x14ac:dyDescent="0.2"/>
    <row r="7966" hidden="1" x14ac:dyDescent="0.2"/>
    <row r="7967" hidden="1" x14ac:dyDescent="0.2"/>
    <row r="7968" hidden="1" x14ac:dyDescent="0.2"/>
    <row r="7969" hidden="1" x14ac:dyDescent="0.2"/>
    <row r="7970" hidden="1" x14ac:dyDescent="0.2"/>
    <row r="7971" hidden="1" x14ac:dyDescent="0.2"/>
    <row r="7972" hidden="1" x14ac:dyDescent="0.2"/>
    <row r="7973" hidden="1" x14ac:dyDescent="0.2"/>
    <row r="7974" hidden="1" x14ac:dyDescent="0.2"/>
    <row r="7975" hidden="1" x14ac:dyDescent="0.2"/>
    <row r="7976" hidden="1" x14ac:dyDescent="0.2"/>
    <row r="7977" hidden="1" x14ac:dyDescent="0.2"/>
    <row r="7978" hidden="1" x14ac:dyDescent="0.2"/>
    <row r="7979" hidden="1" x14ac:dyDescent="0.2"/>
    <row r="7980" hidden="1" x14ac:dyDescent="0.2"/>
    <row r="7981" hidden="1" x14ac:dyDescent="0.2"/>
    <row r="7982" hidden="1" x14ac:dyDescent="0.2"/>
    <row r="7983" hidden="1" x14ac:dyDescent="0.2"/>
    <row r="7984" hidden="1" x14ac:dyDescent="0.2"/>
    <row r="7985" hidden="1" x14ac:dyDescent="0.2"/>
    <row r="7986" hidden="1" x14ac:dyDescent="0.2"/>
    <row r="7987" hidden="1" x14ac:dyDescent="0.2"/>
    <row r="7988" hidden="1" x14ac:dyDescent="0.2"/>
    <row r="7989" hidden="1" x14ac:dyDescent="0.2"/>
    <row r="7990" hidden="1" x14ac:dyDescent="0.2"/>
    <row r="7991" hidden="1" x14ac:dyDescent="0.2"/>
    <row r="7992" hidden="1" x14ac:dyDescent="0.2"/>
    <row r="7993" hidden="1" x14ac:dyDescent="0.2"/>
    <row r="7994" hidden="1" x14ac:dyDescent="0.2"/>
    <row r="7995" hidden="1" x14ac:dyDescent="0.2"/>
    <row r="7996" hidden="1" x14ac:dyDescent="0.2"/>
    <row r="7997" hidden="1" x14ac:dyDescent="0.2"/>
    <row r="7998" hidden="1" x14ac:dyDescent="0.2"/>
    <row r="7999" hidden="1" x14ac:dyDescent="0.2"/>
    <row r="8000" hidden="1" x14ac:dyDescent="0.2"/>
    <row r="8001" hidden="1" x14ac:dyDescent="0.2"/>
    <row r="8002" hidden="1" x14ac:dyDescent="0.2"/>
    <row r="8003" hidden="1" x14ac:dyDescent="0.2"/>
    <row r="8004" hidden="1" x14ac:dyDescent="0.2"/>
    <row r="8005" hidden="1" x14ac:dyDescent="0.2"/>
    <row r="8006" hidden="1" x14ac:dyDescent="0.2"/>
    <row r="8007" hidden="1" x14ac:dyDescent="0.2"/>
    <row r="8008" hidden="1" x14ac:dyDescent="0.2"/>
    <row r="8009" hidden="1" x14ac:dyDescent="0.2"/>
    <row r="8010" hidden="1" x14ac:dyDescent="0.2"/>
    <row r="8011" hidden="1" x14ac:dyDescent="0.2"/>
    <row r="8012" hidden="1" x14ac:dyDescent="0.2"/>
    <row r="8013" hidden="1" x14ac:dyDescent="0.2"/>
    <row r="8014" hidden="1" x14ac:dyDescent="0.2"/>
    <row r="8015" hidden="1" x14ac:dyDescent="0.2"/>
    <row r="8016" hidden="1" x14ac:dyDescent="0.2"/>
    <row r="8017" hidden="1" x14ac:dyDescent="0.2"/>
    <row r="8018" hidden="1" x14ac:dyDescent="0.2"/>
    <row r="8019" hidden="1" x14ac:dyDescent="0.2"/>
    <row r="8020" hidden="1" x14ac:dyDescent="0.2"/>
    <row r="8021" hidden="1" x14ac:dyDescent="0.2"/>
    <row r="8022" hidden="1" x14ac:dyDescent="0.2"/>
    <row r="8023" hidden="1" x14ac:dyDescent="0.2"/>
    <row r="8024" hidden="1" x14ac:dyDescent="0.2"/>
    <row r="8025" hidden="1" x14ac:dyDescent="0.2"/>
    <row r="8026" hidden="1" x14ac:dyDescent="0.2"/>
    <row r="8027" hidden="1" x14ac:dyDescent="0.2"/>
    <row r="8028" hidden="1" x14ac:dyDescent="0.2"/>
    <row r="8029" hidden="1" x14ac:dyDescent="0.2"/>
    <row r="8030" hidden="1" x14ac:dyDescent="0.2"/>
    <row r="8031" hidden="1" x14ac:dyDescent="0.2"/>
    <row r="8032" hidden="1" x14ac:dyDescent="0.2"/>
    <row r="8033" hidden="1" x14ac:dyDescent="0.2"/>
    <row r="8034" hidden="1" x14ac:dyDescent="0.2"/>
    <row r="8035" hidden="1" x14ac:dyDescent="0.2"/>
    <row r="8036" hidden="1" x14ac:dyDescent="0.2"/>
    <row r="8037" hidden="1" x14ac:dyDescent="0.2"/>
    <row r="8038" hidden="1" x14ac:dyDescent="0.2"/>
    <row r="8039" hidden="1" x14ac:dyDescent="0.2"/>
    <row r="8040" hidden="1" x14ac:dyDescent="0.2"/>
    <row r="8041" hidden="1" x14ac:dyDescent="0.2"/>
    <row r="8042" hidden="1" x14ac:dyDescent="0.2"/>
    <row r="8043" hidden="1" x14ac:dyDescent="0.2"/>
    <row r="8044" hidden="1" x14ac:dyDescent="0.2"/>
    <row r="8045" hidden="1" x14ac:dyDescent="0.2"/>
    <row r="8046" hidden="1" x14ac:dyDescent="0.2"/>
    <row r="8047" hidden="1" x14ac:dyDescent="0.2"/>
    <row r="8048" hidden="1" x14ac:dyDescent="0.2"/>
    <row r="8049" hidden="1" x14ac:dyDescent="0.2"/>
    <row r="8050" hidden="1" x14ac:dyDescent="0.2"/>
    <row r="8051" hidden="1" x14ac:dyDescent="0.2"/>
    <row r="8052" hidden="1" x14ac:dyDescent="0.2"/>
    <row r="8053" hidden="1" x14ac:dyDescent="0.2"/>
    <row r="8054" hidden="1" x14ac:dyDescent="0.2"/>
    <row r="8055" hidden="1" x14ac:dyDescent="0.2"/>
    <row r="8056" hidden="1" x14ac:dyDescent="0.2"/>
    <row r="8057" hidden="1" x14ac:dyDescent="0.2"/>
    <row r="8058" hidden="1" x14ac:dyDescent="0.2"/>
    <row r="8059" hidden="1" x14ac:dyDescent="0.2"/>
    <row r="8060" hidden="1" x14ac:dyDescent="0.2"/>
    <row r="8061" hidden="1" x14ac:dyDescent="0.2"/>
    <row r="8062" hidden="1" x14ac:dyDescent="0.2"/>
    <row r="8063" hidden="1" x14ac:dyDescent="0.2"/>
    <row r="8064" hidden="1" x14ac:dyDescent="0.2"/>
    <row r="8065" hidden="1" x14ac:dyDescent="0.2"/>
    <row r="8066" hidden="1" x14ac:dyDescent="0.2"/>
    <row r="8067" hidden="1" x14ac:dyDescent="0.2"/>
    <row r="8068" hidden="1" x14ac:dyDescent="0.2"/>
    <row r="8069" hidden="1" x14ac:dyDescent="0.2"/>
    <row r="8070" hidden="1" x14ac:dyDescent="0.2"/>
    <row r="8071" hidden="1" x14ac:dyDescent="0.2"/>
    <row r="8072" hidden="1" x14ac:dyDescent="0.2"/>
    <row r="8073" hidden="1" x14ac:dyDescent="0.2"/>
    <row r="8074" hidden="1" x14ac:dyDescent="0.2"/>
    <row r="8075" hidden="1" x14ac:dyDescent="0.2"/>
    <row r="8076" hidden="1" x14ac:dyDescent="0.2"/>
    <row r="8077" hidden="1" x14ac:dyDescent="0.2"/>
    <row r="8078" hidden="1" x14ac:dyDescent="0.2"/>
    <row r="8079" hidden="1" x14ac:dyDescent="0.2"/>
    <row r="8080" hidden="1" x14ac:dyDescent="0.2"/>
    <row r="8081" hidden="1" x14ac:dyDescent="0.2"/>
    <row r="8082" hidden="1" x14ac:dyDescent="0.2"/>
    <row r="8083" hidden="1" x14ac:dyDescent="0.2"/>
    <row r="8084" hidden="1" x14ac:dyDescent="0.2"/>
    <row r="8085" hidden="1" x14ac:dyDescent="0.2"/>
    <row r="8086" hidden="1" x14ac:dyDescent="0.2"/>
    <row r="8087" hidden="1" x14ac:dyDescent="0.2"/>
    <row r="8088" hidden="1" x14ac:dyDescent="0.2"/>
    <row r="8089" hidden="1" x14ac:dyDescent="0.2"/>
    <row r="8090" hidden="1" x14ac:dyDescent="0.2"/>
    <row r="8091" hidden="1" x14ac:dyDescent="0.2"/>
    <row r="8092" hidden="1" x14ac:dyDescent="0.2"/>
    <row r="8093" hidden="1" x14ac:dyDescent="0.2"/>
    <row r="8094" hidden="1" x14ac:dyDescent="0.2"/>
    <row r="8095" hidden="1" x14ac:dyDescent="0.2"/>
    <row r="8096" hidden="1" x14ac:dyDescent="0.2"/>
    <row r="8097" hidden="1" x14ac:dyDescent="0.2"/>
    <row r="8098" hidden="1" x14ac:dyDescent="0.2"/>
    <row r="8099" hidden="1" x14ac:dyDescent="0.2"/>
    <row r="8100" hidden="1" x14ac:dyDescent="0.2"/>
    <row r="8101" hidden="1" x14ac:dyDescent="0.2"/>
    <row r="8102" hidden="1" x14ac:dyDescent="0.2"/>
    <row r="8103" hidden="1" x14ac:dyDescent="0.2"/>
    <row r="8104" hidden="1" x14ac:dyDescent="0.2"/>
    <row r="8105" hidden="1" x14ac:dyDescent="0.2"/>
    <row r="8106" hidden="1" x14ac:dyDescent="0.2"/>
    <row r="8107" hidden="1" x14ac:dyDescent="0.2"/>
    <row r="8108" hidden="1" x14ac:dyDescent="0.2"/>
    <row r="8109" hidden="1" x14ac:dyDescent="0.2"/>
    <row r="8110" hidden="1" x14ac:dyDescent="0.2"/>
    <row r="8111" hidden="1" x14ac:dyDescent="0.2"/>
    <row r="8112" hidden="1" x14ac:dyDescent="0.2"/>
    <row r="8113" hidden="1" x14ac:dyDescent="0.2"/>
    <row r="8114" hidden="1" x14ac:dyDescent="0.2"/>
    <row r="8115" hidden="1" x14ac:dyDescent="0.2"/>
    <row r="8116" hidden="1" x14ac:dyDescent="0.2"/>
    <row r="8117" hidden="1" x14ac:dyDescent="0.2"/>
    <row r="8118" hidden="1" x14ac:dyDescent="0.2"/>
    <row r="8119" hidden="1" x14ac:dyDescent="0.2"/>
    <row r="8120" hidden="1" x14ac:dyDescent="0.2"/>
    <row r="8121" hidden="1" x14ac:dyDescent="0.2"/>
    <row r="8122" hidden="1" x14ac:dyDescent="0.2"/>
    <row r="8123" hidden="1" x14ac:dyDescent="0.2"/>
    <row r="8124" hidden="1" x14ac:dyDescent="0.2"/>
    <row r="8125" hidden="1" x14ac:dyDescent="0.2"/>
    <row r="8126" hidden="1" x14ac:dyDescent="0.2"/>
    <row r="8127" hidden="1" x14ac:dyDescent="0.2"/>
    <row r="8128" hidden="1" x14ac:dyDescent="0.2"/>
    <row r="8129" hidden="1" x14ac:dyDescent="0.2"/>
    <row r="8130" hidden="1" x14ac:dyDescent="0.2"/>
    <row r="8131" hidden="1" x14ac:dyDescent="0.2"/>
    <row r="8132" hidden="1" x14ac:dyDescent="0.2"/>
    <row r="8133" hidden="1" x14ac:dyDescent="0.2"/>
    <row r="8134" hidden="1" x14ac:dyDescent="0.2"/>
    <row r="8135" hidden="1" x14ac:dyDescent="0.2"/>
    <row r="8136" hidden="1" x14ac:dyDescent="0.2"/>
    <row r="8137" hidden="1" x14ac:dyDescent="0.2"/>
    <row r="8138" hidden="1" x14ac:dyDescent="0.2"/>
    <row r="8139" hidden="1" x14ac:dyDescent="0.2"/>
    <row r="8140" hidden="1" x14ac:dyDescent="0.2"/>
    <row r="8141" hidden="1" x14ac:dyDescent="0.2"/>
    <row r="8142" hidden="1" x14ac:dyDescent="0.2"/>
    <row r="8143" hidden="1" x14ac:dyDescent="0.2"/>
    <row r="8144" hidden="1" x14ac:dyDescent="0.2"/>
    <row r="8145" hidden="1" x14ac:dyDescent="0.2"/>
    <row r="8146" hidden="1" x14ac:dyDescent="0.2"/>
    <row r="8147" hidden="1" x14ac:dyDescent="0.2"/>
    <row r="8148" hidden="1" x14ac:dyDescent="0.2"/>
    <row r="8149" hidden="1" x14ac:dyDescent="0.2"/>
    <row r="8150" hidden="1" x14ac:dyDescent="0.2"/>
    <row r="8151" hidden="1" x14ac:dyDescent="0.2"/>
    <row r="8152" hidden="1" x14ac:dyDescent="0.2"/>
    <row r="8153" hidden="1" x14ac:dyDescent="0.2"/>
    <row r="8154" hidden="1" x14ac:dyDescent="0.2"/>
    <row r="8155" hidden="1" x14ac:dyDescent="0.2"/>
    <row r="8156" hidden="1" x14ac:dyDescent="0.2"/>
    <row r="8157" hidden="1" x14ac:dyDescent="0.2"/>
    <row r="8158" hidden="1" x14ac:dyDescent="0.2"/>
    <row r="8159" hidden="1" x14ac:dyDescent="0.2"/>
    <row r="8160" hidden="1" x14ac:dyDescent="0.2"/>
    <row r="8161" hidden="1" x14ac:dyDescent="0.2"/>
    <row r="8162" hidden="1" x14ac:dyDescent="0.2"/>
    <row r="8163" hidden="1" x14ac:dyDescent="0.2"/>
    <row r="8164" hidden="1" x14ac:dyDescent="0.2"/>
    <row r="8165" hidden="1" x14ac:dyDescent="0.2"/>
    <row r="8166" hidden="1" x14ac:dyDescent="0.2"/>
    <row r="8167" hidden="1" x14ac:dyDescent="0.2"/>
    <row r="8168" hidden="1" x14ac:dyDescent="0.2"/>
    <row r="8169" hidden="1" x14ac:dyDescent="0.2"/>
    <row r="8170" hidden="1" x14ac:dyDescent="0.2"/>
    <row r="8171" hidden="1" x14ac:dyDescent="0.2"/>
    <row r="8172" hidden="1" x14ac:dyDescent="0.2"/>
    <row r="8173" hidden="1" x14ac:dyDescent="0.2"/>
    <row r="8174" hidden="1" x14ac:dyDescent="0.2"/>
    <row r="8175" hidden="1" x14ac:dyDescent="0.2"/>
    <row r="8176" hidden="1" x14ac:dyDescent="0.2"/>
    <row r="8177" hidden="1" x14ac:dyDescent="0.2"/>
    <row r="8178" hidden="1" x14ac:dyDescent="0.2"/>
    <row r="8179" hidden="1" x14ac:dyDescent="0.2"/>
    <row r="8180" hidden="1" x14ac:dyDescent="0.2"/>
    <row r="8181" hidden="1" x14ac:dyDescent="0.2"/>
    <row r="8182" hidden="1" x14ac:dyDescent="0.2"/>
    <row r="8183" hidden="1" x14ac:dyDescent="0.2"/>
    <row r="8184" hidden="1" x14ac:dyDescent="0.2"/>
    <row r="8185" hidden="1" x14ac:dyDescent="0.2"/>
    <row r="8186" hidden="1" x14ac:dyDescent="0.2"/>
    <row r="8187" hidden="1" x14ac:dyDescent="0.2"/>
    <row r="8188" hidden="1" x14ac:dyDescent="0.2"/>
    <row r="8189" hidden="1" x14ac:dyDescent="0.2"/>
    <row r="8190" hidden="1" x14ac:dyDescent="0.2"/>
    <row r="8191" hidden="1" x14ac:dyDescent="0.2"/>
    <row r="8192" hidden="1" x14ac:dyDescent="0.2"/>
    <row r="8193" hidden="1" x14ac:dyDescent="0.2"/>
    <row r="8194" hidden="1" x14ac:dyDescent="0.2"/>
    <row r="8195" hidden="1" x14ac:dyDescent="0.2"/>
    <row r="8196" hidden="1" x14ac:dyDescent="0.2"/>
    <row r="8197" hidden="1" x14ac:dyDescent="0.2"/>
    <row r="8198" hidden="1" x14ac:dyDescent="0.2"/>
    <row r="8199" hidden="1" x14ac:dyDescent="0.2"/>
    <row r="8200" hidden="1" x14ac:dyDescent="0.2"/>
    <row r="8201" hidden="1" x14ac:dyDescent="0.2"/>
    <row r="8202" hidden="1" x14ac:dyDescent="0.2"/>
    <row r="8203" hidden="1" x14ac:dyDescent="0.2"/>
    <row r="8204" hidden="1" x14ac:dyDescent="0.2"/>
    <row r="8205" hidden="1" x14ac:dyDescent="0.2"/>
    <row r="8206" hidden="1" x14ac:dyDescent="0.2"/>
    <row r="8207" hidden="1" x14ac:dyDescent="0.2"/>
    <row r="8208" hidden="1" x14ac:dyDescent="0.2"/>
    <row r="8209" hidden="1" x14ac:dyDescent="0.2"/>
    <row r="8210" hidden="1" x14ac:dyDescent="0.2"/>
    <row r="8211" hidden="1" x14ac:dyDescent="0.2"/>
    <row r="8212" hidden="1" x14ac:dyDescent="0.2"/>
    <row r="8213" hidden="1" x14ac:dyDescent="0.2"/>
    <row r="8214" hidden="1" x14ac:dyDescent="0.2"/>
    <row r="8215" hidden="1" x14ac:dyDescent="0.2"/>
    <row r="8216" hidden="1" x14ac:dyDescent="0.2"/>
    <row r="8217" hidden="1" x14ac:dyDescent="0.2"/>
    <row r="8218" hidden="1" x14ac:dyDescent="0.2"/>
    <row r="8219" hidden="1" x14ac:dyDescent="0.2"/>
    <row r="8220" hidden="1" x14ac:dyDescent="0.2"/>
    <row r="8221" hidden="1" x14ac:dyDescent="0.2"/>
    <row r="8222" hidden="1" x14ac:dyDescent="0.2"/>
    <row r="8223" hidden="1" x14ac:dyDescent="0.2"/>
    <row r="8224" hidden="1" x14ac:dyDescent="0.2"/>
    <row r="8225" hidden="1" x14ac:dyDescent="0.2"/>
    <row r="8226" hidden="1" x14ac:dyDescent="0.2"/>
    <row r="8227" hidden="1" x14ac:dyDescent="0.2"/>
    <row r="8228" hidden="1" x14ac:dyDescent="0.2"/>
    <row r="8229" hidden="1" x14ac:dyDescent="0.2"/>
    <row r="8230" hidden="1" x14ac:dyDescent="0.2"/>
    <row r="8231" hidden="1" x14ac:dyDescent="0.2"/>
    <row r="8232" hidden="1" x14ac:dyDescent="0.2"/>
    <row r="8233" hidden="1" x14ac:dyDescent="0.2"/>
    <row r="8234" hidden="1" x14ac:dyDescent="0.2"/>
    <row r="8235" hidden="1" x14ac:dyDescent="0.2"/>
    <row r="8236" hidden="1" x14ac:dyDescent="0.2"/>
    <row r="8237" hidden="1" x14ac:dyDescent="0.2"/>
    <row r="8238" hidden="1" x14ac:dyDescent="0.2"/>
    <row r="8239" hidden="1" x14ac:dyDescent="0.2"/>
    <row r="8240" hidden="1" x14ac:dyDescent="0.2"/>
    <row r="8241" hidden="1" x14ac:dyDescent="0.2"/>
    <row r="8242" hidden="1" x14ac:dyDescent="0.2"/>
    <row r="8243" hidden="1" x14ac:dyDescent="0.2"/>
    <row r="8244" hidden="1" x14ac:dyDescent="0.2"/>
    <row r="8245" hidden="1" x14ac:dyDescent="0.2"/>
    <row r="8246" hidden="1" x14ac:dyDescent="0.2"/>
    <row r="8247" hidden="1" x14ac:dyDescent="0.2"/>
    <row r="8248" hidden="1" x14ac:dyDescent="0.2"/>
    <row r="8249" hidden="1" x14ac:dyDescent="0.2"/>
    <row r="8250" hidden="1" x14ac:dyDescent="0.2"/>
    <row r="8251" hidden="1" x14ac:dyDescent="0.2"/>
    <row r="8252" hidden="1" x14ac:dyDescent="0.2"/>
    <row r="8253" hidden="1" x14ac:dyDescent="0.2"/>
    <row r="8254" hidden="1" x14ac:dyDescent="0.2"/>
    <row r="8255" hidden="1" x14ac:dyDescent="0.2"/>
    <row r="8256" hidden="1" x14ac:dyDescent="0.2"/>
    <row r="8257" hidden="1" x14ac:dyDescent="0.2"/>
    <row r="8258" hidden="1" x14ac:dyDescent="0.2"/>
    <row r="8259" hidden="1" x14ac:dyDescent="0.2"/>
    <row r="8260" hidden="1" x14ac:dyDescent="0.2"/>
    <row r="8261" hidden="1" x14ac:dyDescent="0.2"/>
    <row r="8262" hidden="1" x14ac:dyDescent="0.2"/>
    <row r="8263" hidden="1" x14ac:dyDescent="0.2"/>
    <row r="8264" hidden="1" x14ac:dyDescent="0.2"/>
    <row r="8265" hidden="1" x14ac:dyDescent="0.2"/>
    <row r="8266" hidden="1" x14ac:dyDescent="0.2"/>
    <row r="8267" hidden="1" x14ac:dyDescent="0.2"/>
    <row r="8268" hidden="1" x14ac:dyDescent="0.2"/>
    <row r="8269" hidden="1" x14ac:dyDescent="0.2"/>
    <row r="8270" hidden="1" x14ac:dyDescent="0.2"/>
    <row r="8271" hidden="1" x14ac:dyDescent="0.2"/>
    <row r="8272" hidden="1" x14ac:dyDescent="0.2"/>
    <row r="8273" hidden="1" x14ac:dyDescent="0.2"/>
    <row r="8274" hidden="1" x14ac:dyDescent="0.2"/>
    <row r="8275" hidden="1" x14ac:dyDescent="0.2"/>
    <row r="8276" hidden="1" x14ac:dyDescent="0.2"/>
    <row r="8277" hidden="1" x14ac:dyDescent="0.2"/>
    <row r="8278" hidden="1" x14ac:dyDescent="0.2"/>
    <row r="8279" hidden="1" x14ac:dyDescent="0.2"/>
    <row r="8280" hidden="1" x14ac:dyDescent="0.2"/>
    <row r="8281" hidden="1" x14ac:dyDescent="0.2"/>
    <row r="8282" hidden="1" x14ac:dyDescent="0.2"/>
    <row r="8283" hidden="1" x14ac:dyDescent="0.2"/>
    <row r="8284" hidden="1" x14ac:dyDescent="0.2"/>
    <row r="8285" hidden="1" x14ac:dyDescent="0.2"/>
    <row r="8286" hidden="1" x14ac:dyDescent="0.2"/>
    <row r="8287" hidden="1" x14ac:dyDescent="0.2"/>
    <row r="8288" hidden="1" x14ac:dyDescent="0.2"/>
    <row r="8289" hidden="1" x14ac:dyDescent="0.2"/>
    <row r="8290" hidden="1" x14ac:dyDescent="0.2"/>
    <row r="8291" hidden="1" x14ac:dyDescent="0.2"/>
    <row r="8292" hidden="1" x14ac:dyDescent="0.2"/>
    <row r="8293" hidden="1" x14ac:dyDescent="0.2"/>
    <row r="8294" hidden="1" x14ac:dyDescent="0.2"/>
    <row r="8295" hidden="1" x14ac:dyDescent="0.2"/>
    <row r="8296" hidden="1" x14ac:dyDescent="0.2"/>
    <row r="8297" hidden="1" x14ac:dyDescent="0.2"/>
    <row r="8298" hidden="1" x14ac:dyDescent="0.2"/>
    <row r="8299" hidden="1" x14ac:dyDescent="0.2"/>
    <row r="8300" hidden="1" x14ac:dyDescent="0.2"/>
    <row r="8301" hidden="1" x14ac:dyDescent="0.2"/>
    <row r="8302" hidden="1" x14ac:dyDescent="0.2"/>
    <row r="8303" hidden="1" x14ac:dyDescent="0.2"/>
    <row r="8304" hidden="1" x14ac:dyDescent="0.2"/>
    <row r="8305" hidden="1" x14ac:dyDescent="0.2"/>
    <row r="8306" hidden="1" x14ac:dyDescent="0.2"/>
    <row r="8307" hidden="1" x14ac:dyDescent="0.2"/>
    <row r="8308" hidden="1" x14ac:dyDescent="0.2"/>
    <row r="8309" hidden="1" x14ac:dyDescent="0.2"/>
    <row r="8310" hidden="1" x14ac:dyDescent="0.2"/>
    <row r="8311" hidden="1" x14ac:dyDescent="0.2"/>
    <row r="8312" hidden="1" x14ac:dyDescent="0.2"/>
    <row r="8313" hidden="1" x14ac:dyDescent="0.2"/>
    <row r="8314" hidden="1" x14ac:dyDescent="0.2"/>
    <row r="8315" hidden="1" x14ac:dyDescent="0.2"/>
    <row r="8316" hidden="1" x14ac:dyDescent="0.2"/>
    <row r="8317" hidden="1" x14ac:dyDescent="0.2"/>
    <row r="8318" hidden="1" x14ac:dyDescent="0.2"/>
    <row r="8319" hidden="1" x14ac:dyDescent="0.2"/>
    <row r="8320" hidden="1" x14ac:dyDescent="0.2"/>
    <row r="8321" hidden="1" x14ac:dyDescent="0.2"/>
    <row r="8322" hidden="1" x14ac:dyDescent="0.2"/>
    <row r="8323" hidden="1" x14ac:dyDescent="0.2"/>
    <row r="8324" hidden="1" x14ac:dyDescent="0.2"/>
    <row r="8325" hidden="1" x14ac:dyDescent="0.2"/>
    <row r="8326" hidden="1" x14ac:dyDescent="0.2"/>
    <row r="8327" hidden="1" x14ac:dyDescent="0.2"/>
    <row r="8328" hidden="1" x14ac:dyDescent="0.2"/>
    <row r="8329" hidden="1" x14ac:dyDescent="0.2"/>
    <row r="8330" hidden="1" x14ac:dyDescent="0.2"/>
    <row r="8331" hidden="1" x14ac:dyDescent="0.2"/>
    <row r="8332" hidden="1" x14ac:dyDescent="0.2"/>
    <row r="8333" hidden="1" x14ac:dyDescent="0.2"/>
    <row r="8334" hidden="1" x14ac:dyDescent="0.2"/>
    <row r="8335" hidden="1" x14ac:dyDescent="0.2"/>
    <row r="8336" hidden="1" x14ac:dyDescent="0.2"/>
    <row r="8337" hidden="1" x14ac:dyDescent="0.2"/>
    <row r="8338" hidden="1" x14ac:dyDescent="0.2"/>
    <row r="8339" hidden="1" x14ac:dyDescent="0.2"/>
    <row r="8340" hidden="1" x14ac:dyDescent="0.2"/>
    <row r="8341" hidden="1" x14ac:dyDescent="0.2"/>
    <row r="8342" hidden="1" x14ac:dyDescent="0.2"/>
    <row r="8343" hidden="1" x14ac:dyDescent="0.2"/>
    <row r="8344" hidden="1" x14ac:dyDescent="0.2"/>
    <row r="8345" hidden="1" x14ac:dyDescent="0.2"/>
    <row r="8346" hidden="1" x14ac:dyDescent="0.2"/>
    <row r="8347" hidden="1" x14ac:dyDescent="0.2"/>
    <row r="8348" hidden="1" x14ac:dyDescent="0.2"/>
    <row r="8349" hidden="1" x14ac:dyDescent="0.2"/>
    <row r="8350" hidden="1" x14ac:dyDescent="0.2"/>
    <row r="8351" hidden="1" x14ac:dyDescent="0.2"/>
    <row r="8352" hidden="1" x14ac:dyDescent="0.2"/>
    <row r="8353" hidden="1" x14ac:dyDescent="0.2"/>
    <row r="8354" hidden="1" x14ac:dyDescent="0.2"/>
    <row r="8355" hidden="1" x14ac:dyDescent="0.2"/>
    <row r="8356" hidden="1" x14ac:dyDescent="0.2"/>
    <row r="8357" hidden="1" x14ac:dyDescent="0.2"/>
    <row r="8358" hidden="1" x14ac:dyDescent="0.2"/>
    <row r="8359" hidden="1" x14ac:dyDescent="0.2"/>
    <row r="8360" hidden="1" x14ac:dyDescent="0.2"/>
    <row r="8361" hidden="1" x14ac:dyDescent="0.2"/>
    <row r="8362" hidden="1" x14ac:dyDescent="0.2"/>
    <row r="8363" hidden="1" x14ac:dyDescent="0.2"/>
    <row r="8364" hidden="1" x14ac:dyDescent="0.2"/>
    <row r="8365" hidden="1" x14ac:dyDescent="0.2"/>
    <row r="8366" hidden="1" x14ac:dyDescent="0.2"/>
    <row r="8367" hidden="1" x14ac:dyDescent="0.2"/>
    <row r="8368" hidden="1" x14ac:dyDescent="0.2"/>
    <row r="8369" hidden="1" x14ac:dyDescent="0.2"/>
    <row r="8370" hidden="1" x14ac:dyDescent="0.2"/>
    <row r="8371" hidden="1" x14ac:dyDescent="0.2"/>
    <row r="8372" hidden="1" x14ac:dyDescent="0.2"/>
    <row r="8373" hidden="1" x14ac:dyDescent="0.2"/>
    <row r="8374" hidden="1" x14ac:dyDescent="0.2"/>
    <row r="8375" hidden="1" x14ac:dyDescent="0.2"/>
    <row r="8376" hidden="1" x14ac:dyDescent="0.2"/>
    <row r="8377" hidden="1" x14ac:dyDescent="0.2"/>
    <row r="8378" hidden="1" x14ac:dyDescent="0.2"/>
    <row r="8379" hidden="1" x14ac:dyDescent="0.2"/>
    <row r="8380" hidden="1" x14ac:dyDescent="0.2"/>
    <row r="8381" hidden="1" x14ac:dyDescent="0.2"/>
    <row r="8382" hidden="1" x14ac:dyDescent="0.2"/>
    <row r="8383" hidden="1" x14ac:dyDescent="0.2"/>
    <row r="8384" hidden="1" x14ac:dyDescent="0.2"/>
    <row r="8385" hidden="1" x14ac:dyDescent="0.2"/>
    <row r="8386" hidden="1" x14ac:dyDescent="0.2"/>
    <row r="8387" hidden="1" x14ac:dyDescent="0.2"/>
    <row r="8388" hidden="1" x14ac:dyDescent="0.2"/>
    <row r="8389" hidden="1" x14ac:dyDescent="0.2"/>
    <row r="8390" hidden="1" x14ac:dyDescent="0.2"/>
    <row r="8391" hidden="1" x14ac:dyDescent="0.2"/>
    <row r="8392" hidden="1" x14ac:dyDescent="0.2"/>
    <row r="8393" hidden="1" x14ac:dyDescent="0.2"/>
    <row r="8394" hidden="1" x14ac:dyDescent="0.2"/>
    <row r="8395" hidden="1" x14ac:dyDescent="0.2"/>
    <row r="8396" hidden="1" x14ac:dyDescent="0.2"/>
    <row r="8397" hidden="1" x14ac:dyDescent="0.2"/>
    <row r="8398" hidden="1" x14ac:dyDescent="0.2"/>
    <row r="8399" hidden="1" x14ac:dyDescent="0.2"/>
    <row r="8400" hidden="1" x14ac:dyDescent="0.2"/>
    <row r="8401" hidden="1" x14ac:dyDescent="0.2"/>
    <row r="8402" hidden="1" x14ac:dyDescent="0.2"/>
    <row r="8403" hidden="1" x14ac:dyDescent="0.2"/>
    <row r="8404" hidden="1" x14ac:dyDescent="0.2"/>
    <row r="8405" hidden="1" x14ac:dyDescent="0.2"/>
    <row r="8406" hidden="1" x14ac:dyDescent="0.2"/>
    <row r="8407" hidden="1" x14ac:dyDescent="0.2"/>
    <row r="8408" hidden="1" x14ac:dyDescent="0.2"/>
    <row r="8409" hidden="1" x14ac:dyDescent="0.2"/>
    <row r="8410" hidden="1" x14ac:dyDescent="0.2"/>
    <row r="8411" hidden="1" x14ac:dyDescent="0.2"/>
    <row r="8412" hidden="1" x14ac:dyDescent="0.2"/>
    <row r="8413" hidden="1" x14ac:dyDescent="0.2"/>
    <row r="8414" hidden="1" x14ac:dyDescent="0.2"/>
    <row r="8415" hidden="1" x14ac:dyDescent="0.2"/>
    <row r="8416" hidden="1" x14ac:dyDescent="0.2"/>
    <row r="8417" hidden="1" x14ac:dyDescent="0.2"/>
    <row r="8418" hidden="1" x14ac:dyDescent="0.2"/>
    <row r="8419" hidden="1" x14ac:dyDescent="0.2"/>
    <row r="8420" hidden="1" x14ac:dyDescent="0.2"/>
    <row r="8421" hidden="1" x14ac:dyDescent="0.2"/>
    <row r="8422" hidden="1" x14ac:dyDescent="0.2"/>
    <row r="8423" hidden="1" x14ac:dyDescent="0.2"/>
    <row r="8424" hidden="1" x14ac:dyDescent="0.2"/>
    <row r="8425" hidden="1" x14ac:dyDescent="0.2"/>
    <row r="8426" hidden="1" x14ac:dyDescent="0.2"/>
    <row r="8427" hidden="1" x14ac:dyDescent="0.2"/>
    <row r="8428" hidden="1" x14ac:dyDescent="0.2"/>
    <row r="8429" hidden="1" x14ac:dyDescent="0.2"/>
    <row r="8430" hidden="1" x14ac:dyDescent="0.2"/>
    <row r="8431" hidden="1" x14ac:dyDescent="0.2"/>
    <row r="8432" hidden="1" x14ac:dyDescent="0.2"/>
    <row r="8433" hidden="1" x14ac:dyDescent="0.2"/>
    <row r="8434" hidden="1" x14ac:dyDescent="0.2"/>
    <row r="8435" hidden="1" x14ac:dyDescent="0.2"/>
    <row r="8436" hidden="1" x14ac:dyDescent="0.2"/>
    <row r="8437" hidden="1" x14ac:dyDescent="0.2"/>
    <row r="8438" hidden="1" x14ac:dyDescent="0.2"/>
    <row r="8439" hidden="1" x14ac:dyDescent="0.2"/>
    <row r="8440" hidden="1" x14ac:dyDescent="0.2"/>
    <row r="8441" hidden="1" x14ac:dyDescent="0.2"/>
    <row r="8442" hidden="1" x14ac:dyDescent="0.2"/>
    <row r="8443" hidden="1" x14ac:dyDescent="0.2"/>
    <row r="8444" hidden="1" x14ac:dyDescent="0.2"/>
    <row r="8445" hidden="1" x14ac:dyDescent="0.2"/>
    <row r="8446" hidden="1" x14ac:dyDescent="0.2"/>
    <row r="8447" hidden="1" x14ac:dyDescent="0.2"/>
    <row r="8448" hidden="1" x14ac:dyDescent="0.2"/>
    <row r="8449" hidden="1" x14ac:dyDescent="0.2"/>
    <row r="8450" hidden="1" x14ac:dyDescent="0.2"/>
    <row r="8451" hidden="1" x14ac:dyDescent="0.2"/>
    <row r="8452" hidden="1" x14ac:dyDescent="0.2"/>
    <row r="8453" hidden="1" x14ac:dyDescent="0.2"/>
    <row r="8454" hidden="1" x14ac:dyDescent="0.2"/>
    <row r="8455" hidden="1" x14ac:dyDescent="0.2"/>
    <row r="8456" hidden="1" x14ac:dyDescent="0.2"/>
    <row r="8457" hidden="1" x14ac:dyDescent="0.2"/>
    <row r="8458" hidden="1" x14ac:dyDescent="0.2"/>
    <row r="8459" hidden="1" x14ac:dyDescent="0.2"/>
    <row r="8460" hidden="1" x14ac:dyDescent="0.2"/>
    <row r="8461" hidden="1" x14ac:dyDescent="0.2"/>
    <row r="8462" hidden="1" x14ac:dyDescent="0.2"/>
    <row r="8463" hidden="1" x14ac:dyDescent="0.2"/>
    <row r="8464" hidden="1" x14ac:dyDescent="0.2"/>
    <row r="8465" hidden="1" x14ac:dyDescent="0.2"/>
    <row r="8466" hidden="1" x14ac:dyDescent="0.2"/>
    <row r="8467" hidden="1" x14ac:dyDescent="0.2"/>
    <row r="8468" hidden="1" x14ac:dyDescent="0.2"/>
    <row r="8469" hidden="1" x14ac:dyDescent="0.2"/>
    <row r="8470" hidden="1" x14ac:dyDescent="0.2"/>
    <row r="8471" hidden="1" x14ac:dyDescent="0.2"/>
    <row r="8472" hidden="1" x14ac:dyDescent="0.2"/>
    <row r="8473" hidden="1" x14ac:dyDescent="0.2"/>
    <row r="8474" hidden="1" x14ac:dyDescent="0.2"/>
    <row r="8475" hidden="1" x14ac:dyDescent="0.2"/>
    <row r="8476" hidden="1" x14ac:dyDescent="0.2"/>
    <row r="8477" hidden="1" x14ac:dyDescent="0.2"/>
    <row r="8478" hidden="1" x14ac:dyDescent="0.2"/>
    <row r="8479" hidden="1" x14ac:dyDescent="0.2"/>
    <row r="8480" hidden="1" x14ac:dyDescent="0.2"/>
    <row r="8481" hidden="1" x14ac:dyDescent="0.2"/>
    <row r="8482" hidden="1" x14ac:dyDescent="0.2"/>
    <row r="8483" hidden="1" x14ac:dyDescent="0.2"/>
    <row r="8484" hidden="1" x14ac:dyDescent="0.2"/>
    <row r="8485" hidden="1" x14ac:dyDescent="0.2"/>
    <row r="8486" hidden="1" x14ac:dyDescent="0.2"/>
    <row r="8487" hidden="1" x14ac:dyDescent="0.2"/>
    <row r="8488" hidden="1" x14ac:dyDescent="0.2"/>
    <row r="8489" hidden="1" x14ac:dyDescent="0.2"/>
    <row r="8490" hidden="1" x14ac:dyDescent="0.2"/>
    <row r="8491" hidden="1" x14ac:dyDescent="0.2"/>
    <row r="8492" hidden="1" x14ac:dyDescent="0.2"/>
    <row r="8493" hidden="1" x14ac:dyDescent="0.2"/>
    <row r="8494" hidden="1" x14ac:dyDescent="0.2"/>
    <row r="8495" hidden="1" x14ac:dyDescent="0.2"/>
    <row r="8496" hidden="1" x14ac:dyDescent="0.2"/>
    <row r="8497" hidden="1" x14ac:dyDescent="0.2"/>
    <row r="8498" hidden="1" x14ac:dyDescent="0.2"/>
    <row r="8499" hidden="1" x14ac:dyDescent="0.2"/>
    <row r="8500" hidden="1" x14ac:dyDescent="0.2"/>
    <row r="8501" hidden="1" x14ac:dyDescent="0.2"/>
    <row r="8502" hidden="1" x14ac:dyDescent="0.2"/>
    <row r="8503" hidden="1" x14ac:dyDescent="0.2"/>
    <row r="8504" hidden="1" x14ac:dyDescent="0.2"/>
    <row r="8505" hidden="1" x14ac:dyDescent="0.2"/>
    <row r="8506" hidden="1" x14ac:dyDescent="0.2"/>
    <row r="8507" hidden="1" x14ac:dyDescent="0.2"/>
    <row r="8508" hidden="1" x14ac:dyDescent="0.2"/>
    <row r="8509" hidden="1" x14ac:dyDescent="0.2"/>
    <row r="8510" hidden="1" x14ac:dyDescent="0.2"/>
    <row r="8511" hidden="1" x14ac:dyDescent="0.2"/>
    <row r="8512" hidden="1" x14ac:dyDescent="0.2"/>
    <row r="8513" hidden="1" x14ac:dyDescent="0.2"/>
    <row r="8514" hidden="1" x14ac:dyDescent="0.2"/>
    <row r="8515" hidden="1" x14ac:dyDescent="0.2"/>
    <row r="8516" hidden="1" x14ac:dyDescent="0.2"/>
    <row r="8517" hidden="1" x14ac:dyDescent="0.2"/>
    <row r="8518" hidden="1" x14ac:dyDescent="0.2"/>
    <row r="8519" hidden="1" x14ac:dyDescent="0.2"/>
    <row r="8520" hidden="1" x14ac:dyDescent="0.2"/>
    <row r="8521" hidden="1" x14ac:dyDescent="0.2"/>
    <row r="8522" hidden="1" x14ac:dyDescent="0.2"/>
    <row r="8523" hidden="1" x14ac:dyDescent="0.2"/>
    <row r="8524" hidden="1" x14ac:dyDescent="0.2"/>
    <row r="8525" hidden="1" x14ac:dyDescent="0.2"/>
    <row r="8526" hidden="1" x14ac:dyDescent="0.2"/>
    <row r="8527" hidden="1" x14ac:dyDescent="0.2"/>
    <row r="8528" hidden="1" x14ac:dyDescent="0.2"/>
    <row r="8529" hidden="1" x14ac:dyDescent="0.2"/>
    <row r="8530" hidden="1" x14ac:dyDescent="0.2"/>
    <row r="8531" hidden="1" x14ac:dyDescent="0.2"/>
    <row r="8532" hidden="1" x14ac:dyDescent="0.2"/>
    <row r="8533" hidden="1" x14ac:dyDescent="0.2"/>
    <row r="8534" hidden="1" x14ac:dyDescent="0.2"/>
    <row r="8535" hidden="1" x14ac:dyDescent="0.2"/>
    <row r="8536" hidden="1" x14ac:dyDescent="0.2"/>
    <row r="8537" hidden="1" x14ac:dyDescent="0.2"/>
    <row r="8538" hidden="1" x14ac:dyDescent="0.2"/>
    <row r="8539" hidden="1" x14ac:dyDescent="0.2"/>
    <row r="8540" hidden="1" x14ac:dyDescent="0.2"/>
    <row r="8541" hidden="1" x14ac:dyDescent="0.2"/>
    <row r="8542" hidden="1" x14ac:dyDescent="0.2"/>
    <row r="8543" hidden="1" x14ac:dyDescent="0.2"/>
    <row r="8544" hidden="1" x14ac:dyDescent="0.2"/>
    <row r="8545" hidden="1" x14ac:dyDescent="0.2"/>
    <row r="8546" hidden="1" x14ac:dyDescent="0.2"/>
    <row r="8547" hidden="1" x14ac:dyDescent="0.2"/>
    <row r="8548" hidden="1" x14ac:dyDescent="0.2"/>
    <row r="8549" hidden="1" x14ac:dyDescent="0.2"/>
    <row r="8550" hidden="1" x14ac:dyDescent="0.2"/>
    <row r="8551" hidden="1" x14ac:dyDescent="0.2"/>
    <row r="8552" hidden="1" x14ac:dyDescent="0.2"/>
    <row r="8553" hidden="1" x14ac:dyDescent="0.2"/>
    <row r="8554" hidden="1" x14ac:dyDescent="0.2"/>
    <row r="8555" hidden="1" x14ac:dyDescent="0.2"/>
    <row r="8556" hidden="1" x14ac:dyDescent="0.2"/>
    <row r="8557" hidden="1" x14ac:dyDescent="0.2"/>
    <row r="8558" hidden="1" x14ac:dyDescent="0.2"/>
    <row r="8559" hidden="1" x14ac:dyDescent="0.2"/>
    <row r="8560" hidden="1" x14ac:dyDescent="0.2"/>
    <row r="8561" hidden="1" x14ac:dyDescent="0.2"/>
    <row r="8562" hidden="1" x14ac:dyDescent="0.2"/>
    <row r="8563" hidden="1" x14ac:dyDescent="0.2"/>
    <row r="8564" hidden="1" x14ac:dyDescent="0.2"/>
    <row r="8565" hidden="1" x14ac:dyDescent="0.2"/>
    <row r="8566" hidden="1" x14ac:dyDescent="0.2"/>
    <row r="8567" hidden="1" x14ac:dyDescent="0.2"/>
    <row r="8568" hidden="1" x14ac:dyDescent="0.2"/>
    <row r="8569" hidden="1" x14ac:dyDescent="0.2"/>
    <row r="8570" hidden="1" x14ac:dyDescent="0.2"/>
    <row r="8571" hidden="1" x14ac:dyDescent="0.2"/>
    <row r="8572" hidden="1" x14ac:dyDescent="0.2"/>
    <row r="8573" hidden="1" x14ac:dyDescent="0.2"/>
    <row r="8574" hidden="1" x14ac:dyDescent="0.2"/>
    <row r="8575" hidden="1" x14ac:dyDescent="0.2"/>
    <row r="8576" hidden="1" x14ac:dyDescent="0.2"/>
    <row r="8577" hidden="1" x14ac:dyDescent="0.2"/>
    <row r="8578" hidden="1" x14ac:dyDescent="0.2"/>
    <row r="8579" hidden="1" x14ac:dyDescent="0.2"/>
    <row r="8580" hidden="1" x14ac:dyDescent="0.2"/>
    <row r="8581" hidden="1" x14ac:dyDescent="0.2"/>
    <row r="8582" hidden="1" x14ac:dyDescent="0.2"/>
    <row r="8583" hidden="1" x14ac:dyDescent="0.2"/>
    <row r="8584" hidden="1" x14ac:dyDescent="0.2"/>
    <row r="8585" hidden="1" x14ac:dyDescent="0.2"/>
    <row r="8586" hidden="1" x14ac:dyDescent="0.2"/>
    <row r="8587" hidden="1" x14ac:dyDescent="0.2"/>
    <row r="8588" hidden="1" x14ac:dyDescent="0.2"/>
    <row r="8589" hidden="1" x14ac:dyDescent="0.2"/>
    <row r="8590" hidden="1" x14ac:dyDescent="0.2"/>
    <row r="8591" hidden="1" x14ac:dyDescent="0.2"/>
    <row r="8592" hidden="1" x14ac:dyDescent="0.2"/>
    <row r="8593" hidden="1" x14ac:dyDescent="0.2"/>
    <row r="8594" hidden="1" x14ac:dyDescent="0.2"/>
    <row r="8595" hidden="1" x14ac:dyDescent="0.2"/>
    <row r="8596" hidden="1" x14ac:dyDescent="0.2"/>
    <row r="8597" hidden="1" x14ac:dyDescent="0.2"/>
    <row r="8598" hidden="1" x14ac:dyDescent="0.2"/>
    <row r="8599" hidden="1" x14ac:dyDescent="0.2"/>
    <row r="8600" hidden="1" x14ac:dyDescent="0.2"/>
    <row r="8601" hidden="1" x14ac:dyDescent="0.2"/>
    <row r="8602" hidden="1" x14ac:dyDescent="0.2"/>
    <row r="8603" hidden="1" x14ac:dyDescent="0.2"/>
    <row r="8604" hidden="1" x14ac:dyDescent="0.2"/>
    <row r="8605" hidden="1" x14ac:dyDescent="0.2"/>
    <row r="8606" hidden="1" x14ac:dyDescent="0.2"/>
    <row r="8607" hidden="1" x14ac:dyDescent="0.2"/>
    <row r="8608" hidden="1" x14ac:dyDescent="0.2"/>
    <row r="8609" hidden="1" x14ac:dyDescent="0.2"/>
    <row r="8610" hidden="1" x14ac:dyDescent="0.2"/>
    <row r="8611" hidden="1" x14ac:dyDescent="0.2"/>
    <row r="8612" hidden="1" x14ac:dyDescent="0.2"/>
    <row r="8613" hidden="1" x14ac:dyDescent="0.2"/>
    <row r="8614" hidden="1" x14ac:dyDescent="0.2"/>
    <row r="8615" hidden="1" x14ac:dyDescent="0.2"/>
    <row r="8616" hidden="1" x14ac:dyDescent="0.2"/>
    <row r="8617" hidden="1" x14ac:dyDescent="0.2"/>
    <row r="8618" hidden="1" x14ac:dyDescent="0.2"/>
    <row r="8619" hidden="1" x14ac:dyDescent="0.2"/>
    <row r="8620" hidden="1" x14ac:dyDescent="0.2"/>
    <row r="8621" hidden="1" x14ac:dyDescent="0.2"/>
    <row r="8622" hidden="1" x14ac:dyDescent="0.2"/>
    <row r="8623" hidden="1" x14ac:dyDescent="0.2"/>
    <row r="8624" hidden="1" x14ac:dyDescent="0.2"/>
    <row r="8625" hidden="1" x14ac:dyDescent="0.2"/>
    <row r="8626" hidden="1" x14ac:dyDescent="0.2"/>
    <row r="8627" hidden="1" x14ac:dyDescent="0.2"/>
    <row r="8628" hidden="1" x14ac:dyDescent="0.2"/>
    <row r="8629" hidden="1" x14ac:dyDescent="0.2"/>
    <row r="8630" hidden="1" x14ac:dyDescent="0.2"/>
    <row r="8631" hidden="1" x14ac:dyDescent="0.2"/>
    <row r="8632" hidden="1" x14ac:dyDescent="0.2"/>
    <row r="8633" hidden="1" x14ac:dyDescent="0.2"/>
    <row r="8634" hidden="1" x14ac:dyDescent="0.2"/>
    <row r="8635" hidden="1" x14ac:dyDescent="0.2"/>
    <row r="8636" hidden="1" x14ac:dyDescent="0.2"/>
    <row r="8637" hidden="1" x14ac:dyDescent="0.2"/>
    <row r="8638" hidden="1" x14ac:dyDescent="0.2"/>
    <row r="8639" hidden="1" x14ac:dyDescent="0.2"/>
    <row r="8640" hidden="1" x14ac:dyDescent="0.2"/>
    <row r="8641" hidden="1" x14ac:dyDescent="0.2"/>
    <row r="8642" hidden="1" x14ac:dyDescent="0.2"/>
    <row r="8643" hidden="1" x14ac:dyDescent="0.2"/>
    <row r="8644" hidden="1" x14ac:dyDescent="0.2"/>
    <row r="8645" hidden="1" x14ac:dyDescent="0.2"/>
    <row r="8646" hidden="1" x14ac:dyDescent="0.2"/>
    <row r="8647" hidden="1" x14ac:dyDescent="0.2"/>
    <row r="8648" hidden="1" x14ac:dyDescent="0.2"/>
    <row r="8649" hidden="1" x14ac:dyDescent="0.2"/>
    <row r="8650" hidden="1" x14ac:dyDescent="0.2"/>
    <row r="8651" hidden="1" x14ac:dyDescent="0.2"/>
    <row r="8652" hidden="1" x14ac:dyDescent="0.2"/>
    <row r="8653" hidden="1" x14ac:dyDescent="0.2"/>
    <row r="8654" hidden="1" x14ac:dyDescent="0.2"/>
    <row r="8655" hidden="1" x14ac:dyDescent="0.2"/>
    <row r="8656" hidden="1" x14ac:dyDescent="0.2"/>
    <row r="8657" hidden="1" x14ac:dyDescent="0.2"/>
    <row r="8658" hidden="1" x14ac:dyDescent="0.2"/>
    <row r="8659" hidden="1" x14ac:dyDescent="0.2"/>
    <row r="8660" hidden="1" x14ac:dyDescent="0.2"/>
    <row r="8661" hidden="1" x14ac:dyDescent="0.2"/>
    <row r="8662" hidden="1" x14ac:dyDescent="0.2"/>
    <row r="8663" hidden="1" x14ac:dyDescent="0.2"/>
    <row r="8664" hidden="1" x14ac:dyDescent="0.2"/>
    <row r="8665" hidden="1" x14ac:dyDescent="0.2"/>
    <row r="8666" hidden="1" x14ac:dyDescent="0.2"/>
    <row r="8667" hidden="1" x14ac:dyDescent="0.2"/>
    <row r="8668" hidden="1" x14ac:dyDescent="0.2"/>
    <row r="8669" hidden="1" x14ac:dyDescent="0.2"/>
    <row r="8670" hidden="1" x14ac:dyDescent="0.2"/>
    <row r="8671" hidden="1" x14ac:dyDescent="0.2"/>
    <row r="8672" hidden="1" x14ac:dyDescent="0.2"/>
    <row r="8673" hidden="1" x14ac:dyDescent="0.2"/>
    <row r="8674" hidden="1" x14ac:dyDescent="0.2"/>
    <row r="8675" hidden="1" x14ac:dyDescent="0.2"/>
    <row r="8676" hidden="1" x14ac:dyDescent="0.2"/>
    <row r="8677" hidden="1" x14ac:dyDescent="0.2"/>
    <row r="8678" hidden="1" x14ac:dyDescent="0.2"/>
    <row r="8679" hidden="1" x14ac:dyDescent="0.2"/>
    <row r="8680" hidden="1" x14ac:dyDescent="0.2"/>
    <row r="8681" hidden="1" x14ac:dyDescent="0.2"/>
    <row r="8682" hidden="1" x14ac:dyDescent="0.2"/>
    <row r="8683" hidden="1" x14ac:dyDescent="0.2"/>
    <row r="8684" hidden="1" x14ac:dyDescent="0.2"/>
    <row r="8685" hidden="1" x14ac:dyDescent="0.2"/>
    <row r="8686" hidden="1" x14ac:dyDescent="0.2"/>
    <row r="8687" hidden="1" x14ac:dyDescent="0.2"/>
    <row r="8688" hidden="1" x14ac:dyDescent="0.2"/>
    <row r="8689" hidden="1" x14ac:dyDescent="0.2"/>
    <row r="8690" hidden="1" x14ac:dyDescent="0.2"/>
    <row r="8691" hidden="1" x14ac:dyDescent="0.2"/>
    <row r="8692" hidden="1" x14ac:dyDescent="0.2"/>
    <row r="8693" hidden="1" x14ac:dyDescent="0.2"/>
    <row r="8694" hidden="1" x14ac:dyDescent="0.2"/>
    <row r="8695" hidden="1" x14ac:dyDescent="0.2"/>
    <row r="8696" hidden="1" x14ac:dyDescent="0.2"/>
    <row r="8697" hidden="1" x14ac:dyDescent="0.2"/>
    <row r="8698" hidden="1" x14ac:dyDescent="0.2"/>
    <row r="8699" hidden="1" x14ac:dyDescent="0.2"/>
    <row r="8700" hidden="1" x14ac:dyDescent="0.2"/>
    <row r="8701" hidden="1" x14ac:dyDescent="0.2"/>
    <row r="8702" hidden="1" x14ac:dyDescent="0.2"/>
    <row r="8703" hidden="1" x14ac:dyDescent="0.2"/>
    <row r="8704" hidden="1" x14ac:dyDescent="0.2"/>
    <row r="8705" hidden="1" x14ac:dyDescent="0.2"/>
    <row r="8706" hidden="1" x14ac:dyDescent="0.2"/>
    <row r="8707" hidden="1" x14ac:dyDescent="0.2"/>
    <row r="8708" hidden="1" x14ac:dyDescent="0.2"/>
    <row r="8709" hidden="1" x14ac:dyDescent="0.2"/>
    <row r="8710" hidden="1" x14ac:dyDescent="0.2"/>
    <row r="8711" hidden="1" x14ac:dyDescent="0.2"/>
    <row r="8712" hidden="1" x14ac:dyDescent="0.2"/>
    <row r="8713" hidden="1" x14ac:dyDescent="0.2"/>
    <row r="8714" hidden="1" x14ac:dyDescent="0.2"/>
    <row r="8715" hidden="1" x14ac:dyDescent="0.2"/>
    <row r="8716" hidden="1" x14ac:dyDescent="0.2"/>
    <row r="8717" hidden="1" x14ac:dyDescent="0.2"/>
    <row r="8718" hidden="1" x14ac:dyDescent="0.2"/>
    <row r="8719" hidden="1" x14ac:dyDescent="0.2"/>
    <row r="8720" hidden="1" x14ac:dyDescent="0.2"/>
    <row r="8721" hidden="1" x14ac:dyDescent="0.2"/>
    <row r="8722" hidden="1" x14ac:dyDescent="0.2"/>
    <row r="8723" hidden="1" x14ac:dyDescent="0.2"/>
    <row r="8724" hidden="1" x14ac:dyDescent="0.2"/>
    <row r="8725" hidden="1" x14ac:dyDescent="0.2"/>
    <row r="8726" hidden="1" x14ac:dyDescent="0.2"/>
    <row r="8727" hidden="1" x14ac:dyDescent="0.2"/>
    <row r="8728" hidden="1" x14ac:dyDescent="0.2"/>
    <row r="8729" hidden="1" x14ac:dyDescent="0.2"/>
    <row r="8730" hidden="1" x14ac:dyDescent="0.2"/>
    <row r="8731" hidden="1" x14ac:dyDescent="0.2"/>
    <row r="8732" hidden="1" x14ac:dyDescent="0.2"/>
    <row r="8733" hidden="1" x14ac:dyDescent="0.2"/>
    <row r="8734" hidden="1" x14ac:dyDescent="0.2"/>
    <row r="8735" hidden="1" x14ac:dyDescent="0.2"/>
    <row r="8736" hidden="1" x14ac:dyDescent="0.2"/>
    <row r="8737" hidden="1" x14ac:dyDescent="0.2"/>
    <row r="8738" hidden="1" x14ac:dyDescent="0.2"/>
    <row r="8739" hidden="1" x14ac:dyDescent="0.2"/>
    <row r="8740" hidden="1" x14ac:dyDescent="0.2"/>
    <row r="8741" hidden="1" x14ac:dyDescent="0.2"/>
    <row r="8742" hidden="1" x14ac:dyDescent="0.2"/>
    <row r="8743" hidden="1" x14ac:dyDescent="0.2"/>
    <row r="8744" hidden="1" x14ac:dyDescent="0.2"/>
    <row r="8745" hidden="1" x14ac:dyDescent="0.2"/>
    <row r="8746" hidden="1" x14ac:dyDescent="0.2"/>
    <row r="8747" hidden="1" x14ac:dyDescent="0.2"/>
    <row r="8748" hidden="1" x14ac:dyDescent="0.2"/>
    <row r="8749" hidden="1" x14ac:dyDescent="0.2"/>
    <row r="8750" hidden="1" x14ac:dyDescent="0.2"/>
    <row r="8751" hidden="1" x14ac:dyDescent="0.2"/>
    <row r="8752" hidden="1" x14ac:dyDescent="0.2"/>
    <row r="8753" hidden="1" x14ac:dyDescent="0.2"/>
    <row r="8754" hidden="1" x14ac:dyDescent="0.2"/>
    <row r="8755" hidden="1" x14ac:dyDescent="0.2"/>
    <row r="8756" hidden="1" x14ac:dyDescent="0.2"/>
    <row r="8757" hidden="1" x14ac:dyDescent="0.2"/>
    <row r="8758" hidden="1" x14ac:dyDescent="0.2"/>
    <row r="8759" hidden="1" x14ac:dyDescent="0.2"/>
    <row r="8760" hidden="1" x14ac:dyDescent="0.2"/>
    <row r="8761" hidden="1" x14ac:dyDescent="0.2"/>
    <row r="8762" hidden="1" x14ac:dyDescent="0.2"/>
    <row r="8763" hidden="1" x14ac:dyDescent="0.2"/>
    <row r="8764" hidden="1" x14ac:dyDescent="0.2"/>
    <row r="8765" hidden="1" x14ac:dyDescent="0.2"/>
    <row r="8766" hidden="1" x14ac:dyDescent="0.2"/>
    <row r="8767" hidden="1" x14ac:dyDescent="0.2"/>
    <row r="8768" hidden="1" x14ac:dyDescent="0.2"/>
    <row r="8769" hidden="1" x14ac:dyDescent="0.2"/>
    <row r="8770" hidden="1" x14ac:dyDescent="0.2"/>
    <row r="8771" hidden="1" x14ac:dyDescent="0.2"/>
    <row r="8772" hidden="1" x14ac:dyDescent="0.2"/>
    <row r="8773" hidden="1" x14ac:dyDescent="0.2"/>
    <row r="8774" hidden="1" x14ac:dyDescent="0.2"/>
    <row r="8775" hidden="1" x14ac:dyDescent="0.2"/>
    <row r="8776" hidden="1" x14ac:dyDescent="0.2"/>
    <row r="8777" hidden="1" x14ac:dyDescent="0.2"/>
    <row r="8778" hidden="1" x14ac:dyDescent="0.2"/>
    <row r="8779" hidden="1" x14ac:dyDescent="0.2"/>
    <row r="8780" hidden="1" x14ac:dyDescent="0.2"/>
    <row r="8781" hidden="1" x14ac:dyDescent="0.2"/>
    <row r="8782" hidden="1" x14ac:dyDescent="0.2"/>
    <row r="8783" hidden="1" x14ac:dyDescent="0.2"/>
    <row r="8784" hidden="1" x14ac:dyDescent="0.2"/>
    <row r="8785" hidden="1" x14ac:dyDescent="0.2"/>
    <row r="8786" hidden="1" x14ac:dyDescent="0.2"/>
    <row r="8787" hidden="1" x14ac:dyDescent="0.2"/>
    <row r="8788" hidden="1" x14ac:dyDescent="0.2"/>
    <row r="8789" hidden="1" x14ac:dyDescent="0.2"/>
    <row r="8790" hidden="1" x14ac:dyDescent="0.2"/>
    <row r="8791" hidden="1" x14ac:dyDescent="0.2"/>
    <row r="8792" hidden="1" x14ac:dyDescent="0.2"/>
    <row r="8793" hidden="1" x14ac:dyDescent="0.2"/>
    <row r="8794" hidden="1" x14ac:dyDescent="0.2"/>
    <row r="8795" hidden="1" x14ac:dyDescent="0.2"/>
    <row r="8796" hidden="1" x14ac:dyDescent="0.2"/>
    <row r="8797" hidden="1" x14ac:dyDescent="0.2"/>
    <row r="8798" hidden="1" x14ac:dyDescent="0.2"/>
    <row r="8799" hidden="1" x14ac:dyDescent="0.2"/>
    <row r="8800" hidden="1" x14ac:dyDescent="0.2"/>
    <row r="8801" hidden="1" x14ac:dyDescent="0.2"/>
    <row r="8802" hidden="1" x14ac:dyDescent="0.2"/>
    <row r="8803" hidden="1" x14ac:dyDescent="0.2"/>
    <row r="8804" hidden="1" x14ac:dyDescent="0.2"/>
    <row r="8805" hidden="1" x14ac:dyDescent="0.2"/>
    <row r="8806" hidden="1" x14ac:dyDescent="0.2"/>
    <row r="8807" hidden="1" x14ac:dyDescent="0.2"/>
    <row r="8808" hidden="1" x14ac:dyDescent="0.2"/>
    <row r="8809" hidden="1" x14ac:dyDescent="0.2"/>
    <row r="8810" hidden="1" x14ac:dyDescent="0.2"/>
    <row r="8811" hidden="1" x14ac:dyDescent="0.2"/>
    <row r="8812" hidden="1" x14ac:dyDescent="0.2"/>
    <row r="8813" hidden="1" x14ac:dyDescent="0.2"/>
    <row r="8814" hidden="1" x14ac:dyDescent="0.2"/>
    <row r="8815" hidden="1" x14ac:dyDescent="0.2"/>
    <row r="8816" hidden="1" x14ac:dyDescent="0.2"/>
    <row r="8817" hidden="1" x14ac:dyDescent="0.2"/>
    <row r="8818" hidden="1" x14ac:dyDescent="0.2"/>
    <row r="8819" hidden="1" x14ac:dyDescent="0.2"/>
    <row r="8820" hidden="1" x14ac:dyDescent="0.2"/>
    <row r="8821" hidden="1" x14ac:dyDescent="0.2"/>
    <row r="8822" hidden="1" x14ac:dyDescent="0.2"/>
    <row r="8823" hidden="1" x14ac:dyDescent="0.2"/>
    <row r="8824" hidden="1" x14ac:dyDescent="0.2"/>
    <row r="8825" hidden="1" x14ac:dyDescent="0.2"/>
    <row r="8826" hidden="1" x14ac:dyDescent="0.2"/>
    <row r="8827" hidden="1" x14ac:dyDescent="0.2"/>
    <row r="8828" hidden="1" x14ac:dyDescent="0.2"/>
    <row r="8829" hidden="1" x14ac:dyDescent="0.2"/>
    <row r="8830" hidden="1" x14ac:dyDescent="0.2"/>
    <row r="8831" hidden="1" x14ac:dyDescent="0.2"/>
    <row r="8832" hidden="1" x14ac:dyDescent="0.2"/>
    <row r="8833" hidden="1" x14ac:dyDescent="0.2"/>
    <row r="8834" hidden="1" x14ac:dyDescent="0.2"/>
    <row r="8835" hidden="1" x14ac:dyDescent="0.2"/>
    <row r="8836" hidden="1" x14ac:dyDescent="0.2"/>
    <row r="8837" hidden="1" x14ac:dyDescent="0.2"/>
    <row r="8838" hidden="1" x14ac:dyDescent="0.2"/>
    <row r="8839" hidden="1" x14ac:dyDescent="0.2"/>
    <row r="8840" hidden="1" x14ac:dyDescent="0.2"/>
    <row r="8841" hidden="1" x14ac:dyDescent="0.2"/>
    <row r="8842" hidden="1" x14ac:dyDescent="0.2"/>
    <row r="8843" hidden="1" x14ac:dyDescent="0.2"/>
    <row r="8844" hidden="1" x14ac:dyDescent="0.2"/>
    <row r="8845" hidden="1" x14ac:dyDescent="0.2"/>
    <row r="8846" hidden="1" x14ac:dyDescent="0.2"/>
    <row r="8847" hidden="1" x14ac:dyDescent="0.2"/>
    <row r="8848" hidden="1" x14ac:dyDescent="0.2"/>
    <row r="8849" hidden="1" x14ac:dyDescent="0.2"/>
    <row r="8850" hidden="1" x14ac:dyDescent="0.2"/>
    <row r="8851" hidden="1" x14ac:dyDescent="0.2"/>
    <row r="8852" hidden="1" x14ac:dyDescent="0.2"/>
    <row r="8853" hidden="1" x14ac:dyDescent="0.2"/>
    <row r="8854" hidden="1" x14ac:dyDescent="0.2"/>
    <row r="8855" hidden="1" x14ac:dyDescent="0.2"/>
    <row r="8856" hidden="1" x14ac:dyDescent="0.2"/>
    <row r="8857" hidden="1" x14ac:dyDescent="0.2"/>
    <row r="8858" hidden="1" x14ac:dyDescent="0.2"/>
    <row r="8859" hidden="1" x14ac:dyDescent="0.2"/>
    <row r="8860" hidden="1" x14ac:dyDescent="0.2"/>
    <row r="8861" hidden="1" x14ac:dyDescent="0.2"/>
    <row r="8862" hidden="1" x14ac:dyDescent="0.2"/>
    <row r="8863" hidden="1" x14ac:dyDescent="0.2"/>
    <row r="8864" hidden="1" x14ac:dyDescent="0.2"/>
    <row r="8865" hidden="1" x14ac:dyDescent="0.2"/>
    <row r="8866" hidden="1" x14ac:dyDescent="0.2"/>
    <row r="8867" hidden="1" x14ac:dyDescent="0.2"/>
    <row r="8868" hidden="1" x14ac:dyDescent="0.2"/>
    <row r="8869" hidden="1" x14ac:dyDescent="0.2"/>
    <row r="8870" hidden="1" x14ac:dyDescent="0.2"/>
    <row r="8871" hidden="1" x14ac:dyDescent="0.2"/>
    <row r="8872" hidden="1" x14ac:dyDescent="0.2"/>
    <row r="8873" hidden="1" x14ac:dyDescent="0.2"/>
    <row r="8874" hidden="1" x14ac:dyDescent="0.2"/>
    <row r="8875" hidden="1" x14ac:dyDescent="0.2"/>
    <row r="8876" hidden="1" x14ac:dyDescent="0.2"/>
    <row r="8877" hidden="1" x14ac:dyDescent="0.2"/>
    <row r="8878" hidden="1" x14ac:dyDescent="0.2"/>
    <row r="8879" hidden="1" x14ac:dyDescent="0.2"/>
    <row r="8880" hidden="1" x14ac:dyDescent="0.2"/>
    <row r="8881" hidden="1" x14ac:dyDescent="0.2"/>
    <row r="8882" hidden="1" x14ac:dyDescent="0.2"/>
    <row r="8883" hidden="1" x14ac:dyDescent="0.2"/>
    <row r="8884" hidden="1" x14ac:dyDescent="0.2"/>
    <row r="8885" hidden="1" x14ac:dyDescent="0.2"/>
    <row r="8886" hidden="1" x14ac:dyDescent="0.2"/>
    <row r="8887" hidden="1" x14ac:dyDescent="0.2"/>
    <row r="8888" hidden="1" x14ac:dyDescent="0.2"/>
    <row r="8889" hidden="1" x14ac:dyDescent="0.2"/>
    <row r="8890" hidden="1" x14ac:dyDescent="0.2"/>
    <row r="8891" hidden="1" x14ac:dyDescent="0.2"/>
    <row r="8892" hidden="1" x14ac:dyDescent="0.2"/>
    <row r="8893" hidden="1" x14ac:dyDescent="0.2"/>
    <row r="8894" hidden="1" x14ac:dyDescent="0.2"/>
    <row r="8895" hidden="1" x14ac:dyDescent="0.2"/>
    <row r="8896" hidden="1" x14ac:dyDescent="0.2"/>
    <row r="8897" hidden="1" x14ac:dyDescent="0.2"/>
    <row r="8898" hidden="1" x14ac:dyDescent="0.2"/>
    <row r="8899" hidden="1" x14ac:dyDescent="0.2"/>
    <row r="8900" hidden="1" x14ac:dyDescent="0.2"/>
    <row r="8901" hidden="1" x14ac:dyDescent="0.2"/>
    <row r="8902" hidden="1" x14ac:dyDescent="0.2"/>
    <row r="8903" hidden="1" x14ac:dyDescent="0.2"/>
    <row r="8904" hidden="1" x14ac:dyDescent="0.2"/>
    <row r="8905" hidden="1" x14ac:dyDescent="0.2"/>
    <row r="8906" hidden="1" x14ac:dyDescent="0.2"/>
    <row r="8907" hidden="1" x14ac:dyDescent="0.2"/>
    <row r="8908" hidden="1" x14ac:dyDescent="0.2"/>
    <row r="8909" hidden="1" x14ac:dyDescent="0.2"/>
    <row r="8910" hidden="1" x14ac:dyDescent="0.2"/>
    <row r="8911" hidden="1" x14ac:dyDescent="0.2"/>
    <row r="8912" hidden="1" x14ac:dyDescent="0.2"/>
    <row r="8913" hidden="1" x14ac:dyDescent="0.2"/>
    <row r="8914" hidden="1" x14ac:dyDescent="0.2"/>
    <row r="8915" hidden="1" x14ac:dyDescent="0.2"/>
    <row r="8916" hidden="1" x14ac:dyDescent="0.2"/>
    <row r="8917" hidden="1" x14ac:dyDescent="0.2"/>
    <row r="8918" hidden="1" x14ac:dyDescent="0.2"/>
    <row r="8919" hidden="1" x14ac:dyDescent="0.2"/>
    <row r="8920" hidden="1" x14ac:dyDescent="0.2"/>
    <row r="8921" hidden="1" x14ac:dyDescent="0.2"/>
    <row r="8922" hidden="1" x14ac:dyDescent="0.2"/>
    <row r="8923" hidden="1" x14ac:dyDescent="0.2"/>
    <row r="8924" hidden="1" x14ac:dyDescent="0.2"/>
    <row r="8925" hidden="1" x14ac:dyDescent="0.2"/>
    <row r="8926" hidden="1" x14ac:dyDescent="0.2"/>
    <row r="8927" hidden="1" x14ac:dyDescent="0.2"/>
    <row r="8928" hidden="1" x14ac:dyDescent="0.2"/>
    <row r="8929" hidden="1" x14ac:dyDescent="0.2"/>
    <row r="8930" hidden="1" x14ac:dyDescent="0.2"/>
    <row r="8931" hidden="1" x14ac:dyDescent="0.2"/>
    <row r="8932" hidden="1" x14ac:dyDescent="0.2"/>
    <row r="8933" hidden="1" x14ac:dyDescent="0.2"/>
    <row r="8934" hidden="1" x14ac:dyDescent="0.2"/>
    <row r="8935" hidden="1" x14ac:dyDescent="0.2"/>
    <row r="8936" hidden="1" x14ac:dyDescent="0.2"/>
    <row r="8937" hidden="1" x14ac:dyDescent="0.2"/>
    <row r="8938" hidden="1" x14ac:dyDescent="0.2"/>
    <row r="8939" hidden="1" x14ac:dyDescent="0.2"/>
    <row r="8940" hidden="1" x14ac:dyDescent="0.2"/>
    <row r="8941" hidden="1" x14ac:dyDescent="0.2"/>
    <row r="8942" hidden="1" x14ac:dyDescent="0.2"/>
    <row r="8943" hidden="1" x14ac:dyDescent="0.2"/>
    <row r="8944" hidden="1" x14ac:dyDescent="0.2"/>
    <row r="8945" hidden="1" x14ac:dyDescent="0.2"/>
    <row r="8946" hidden="1" x14ac:dyDescent="0.2"/>
    <row r="8947" hidden="1" x14ac:dyDescent="0.2"/>
    <row r="8948" hidden="1" x14ac:dyDescent="0.2"/>
    <row r="8949" hidden="1" x14ac:dyDescent="0.2"/>
    <row r="8950" hidden="1" x14ac:dyDescent="0.2"/>
    <row r="8951" hidden="1" x14ac:dyDescent="0.2"/>
    <row r="8952" hidden="1" x14ac:dyDescent="0.2"/>
    <row r="8953" hidden="1" x14ac:dyDescent="0.2"/>
    <row r="8954" hidden="1" x14ac:dyDescent="0.2"/>
    <row r="8955" hidden="1" x14ac:dyDescent="0.2"/>
    <row r="8956" hidden="1" x14ac:dyDescent="0.2"/>
    <row r="8957" hidden="1" x14ac:dyDescent="0.2"/>
    <row r="8958" hidden="1" x14ac:dyDescent="0.2"/>
    <row r="8959" hidden="1" x14ac:dyDescent="0.2"/>
    <row r="8960" hidden="1" x14ac:dyDescent="0.2"/>
    <row r="8961" hidden="1" x14ac:dyDescent="0.2"/>
    <row r="8962" hidden="1" x14ac:dyDescent="0.2"/>
    <row r="8963" hidden="1" x14ac:dyDescent="0.2"/>
    <row r="8964" hidden="1" x14ac:dyDescent="0.2"/>
    <row r="8965" hidden="1" x14ac:dyDescent="0.2"/>
    <row r="8966" hidden="1" x14ac:dyDescent="0.2"/>
    <row r="8967" hidden="1" x14ac:dyDescent="0.2"/>
    <row r="8968" hidden="1" x14ac:dyDescent="0.2"/>
    <row r="8969" hidden="1" x14ac:dyDescent="0.2"/>
    <row r="8970" hidden="1" x14ac:dyDescent="0.2"/>
    <row r="8971" hidden="1" x14ac:dyDescent="0.2"/>
    <row r="8972" hidden="1" x14ac:dyDescent="0.2"/>
    <row r="8973" hidden="1" x14ac:dyDescent="0.2"/>
    <row r="8974" hidden="1" x14ac:dyDescent="0.2"/>
    <row r="8975" hidden="1" x14ac:dyDescent="0.2"/>
    <row r="8976" hidden="1" x14ac:dyDescent="0.2"/>
    <row r="8977" hidden="1" x14ac:dyDescent="0.2"/>
    <row r="8978" hidden="1" x14ac:dyDescent="0.2"/>
    <row r="8979" hidden="1" x14ac:dyDescent="0.2"/>
    <row r="8980" hidden="1" x14ac:dyDescent="0.2"/>
    <row r="8981" hidden="1" x14ac:dyDescent="0.2"/>
    <row r="8982" hidden="1" x14ac:dyDescent="0.2"/>
    <row r="8983" hidden="1" x14ac:dyDescent="0.2"/>
    <row r="8984" hidden="1" x14ac:dyDescent="0.2"/>
    <row r="8985" hidden="1" x14ac:dyDescent="0.2"/>
    <row r="8986" hidden="1" x14ac:dyDescent="0.2"/>
    <row r="8987" hidden="1" x14ac:dyDescent="0.2"/>
    <row r="8988" hidden="1" x14ac:dyDescent="0.2"/>
    <row r="8989" hidden="1" x14ac:dyDescent="0.2"/>
    <row r="8990" hidden="1" x14ac:dyDescent="0.2"/>
    <row r="8991" hidden="1" x14ac:dyDescent="0.2"/>
    <row r="8992" hidden="1" x14ac:dyDescent="0.2"/>
    <row r="8993" hidden="1" x14ac:dyDescent="0.2"/>
    <row r="8994" hidden="1" x14ac:dyDescent="0.2"/>
    <row r="8995" hidden="1" x14ac:dyDescent="0.2"/>
    <row r="8996" hidden="1" x14ac:dyDescent="0.2"/>
    <row r="8997" hidden="1" x14ac:dyDescent="0.2"/>
    <row r="8998" hidden="1" x14ac:dyDescent="0.2"/>
    <row r="8999" hidden="1" x14ac:dyDescent="0.2"/>
    <row r="9000" hidden="1" x14ac:dyDescent="0.2"/>
    <row r="9001" hidden="1" x14ac:dyDescent="0.2"/>
    <row r="9002" hidden="1" x14ac:dyDescent="0.2"/>
    <row r="9003" hidden="1" x14ac:dyDescent="0.2"/>
    <row r="9004" hidden="1" x14ac:dyDescent="0.2"/>
    <row r="9005" hidden="1" x14ac:dyDescent="0.2"/>
    <row r="9006" hidden="1" x14ac:dyDescent="0.2"/>
    <row r="9007" hidden="1" x14ac:dyDescent="0.2"/>
    <row r="9008" hidden="1" x14ac:dyDescent="0.2"/>
    <row r="9009" hidden="1" x14ac:dyDescent="0.2"/>
    <row r="9010" hidden="1" x14ac:dyDescent="0.2"/>
    <row r="9011" hidden="1" x14ac:dyDescent="0.2"/>
    <row r="9012" hidden="1" x14ac:dyDescent="0.2"/>
    <row r="9013" hidden="1" x14ac:dyDescent="0.2"/>
    <row r="9014" hidden="1" x14ac:dyDescent="0.2"/>
    <row r="9015" hidden="1" x14ac:dyDescent="0.2"/>
    <row r="9016" hidden="1" x14ac:dyDescent="0.2"/>
    <row r="9017" hidden="1" x14ac:dyDescent="0.2"/>
    <row r="9018" hidden="1" x14ac:dyDescent="0.2"/>
    <row r="9019" hidden="1" x14ac:dyDescent="0.2"/>
    <row r="9020" hidden="1" x14ac:dyDescent="0.2"/>
    <row r="9021" hidden="1" x14ac:dyDescent="0.2"/>
    <row r="9022" hidden="1" x14ac:dyDescent="0.2"/>
    <row r="9023" hidden="1" x14ac:dyDescent="0.2"/>
    <row r="9024" hidden="1" x14ac:dyDescent="0.2"/>
    <row r="9025" hidden="1" x14ac:dyDescent="0.2"/>
    <row r="9026" hidden="1" x14ac:dyDescent="0.2"/>
    <row r="9027" hidden="1" x14ac:dyDescent="0.2"/>
    <row r="9028" hidden="1" x14ac:dyDescent="0.2"/>
    <row r="9029" hidden="1" x14ac:dyDescent="0.2"/>
    <row r="9030" hidden="1" x14ac:dyDescent="0.2"/>
    <row r="9031" hidden="1" x14ac:dyDescent="0.2"/>
    <row r="9032" hidden="1" x14ac:dyDescent="0.2"/>
    <row r="9033" hidden="1" x14ac:dyDescent="0.2"/>
    <row r="9034" hidden="1" x14ac:dyDescent="0.2"/>
    <row r="9035" hidden="1" x14ac:dyDescent="0.2"/>
    <row r="9036" hidden="1" x14ac:dyDescent="0.2"/>
    <row r="9037" hidden="1" x14ac:dyDescent="0.2"/>
    <row r="9038" hidden="1" x14ac:dyDescent="0.2"/>
    <row r="9039" hidden="1" x14ac:dyDescent="0.2"/>
    <row r="9040" hidden="1" x14ac:dyDescent="0.2"/>
    <row r="9041" hidden="1" x14ac:dyDescent="0.2"/>
    <row r="9042" hidden="1" x14ac:dyDescent="0.2"/>
    <row r="9043" hidden="1" x14ac:dyDescent="0.2"/>
    <row r="9044" hidden="1" x14ac:dyDescent="0.2"/>
    <row r="9045" hidden="1" x14ac:dyDescent="0.2"/>
    <row r="9046" hidden="1" x14ac:dyDescent="0.2"/>
    <row r="9047" hidden="1" x14ac:dyDescent="0.2"/>
    <row r="9048" hidden="1" x14ac:dyDescent="0.2"/>
    <row r="9049" hidden="1" x14ac:dyDescent="0.2"/>
    <row r="9050" hidden="1" x14ac:dyDescent="0.2"/>
    <row r="9051" hidden="1" x14ac:dyDescent="0.2"/>
    <row r="9052" hidden="1" x14ac:dyDescent="0.2"/>
    <row r="9053" hidden="1" x14ac:dyDescent="0.2"/>
    <row r="9054" hidden="1" x14ac:dyDescent="0.2"/>
    <row r="9055" hidden="1" x14ac:dyDescent="0.2"/>
    <row r="9056" hidden="1" x14ac:dyDescent="0.2"/>
    <row r="9057" hidden="1" x14ac:dyDescent="0.2"/>
    <row r="9058" hidden="1" x14ac:dyDescent="0.2"/>
    <row r="9059" hidden="1" x14ac:dyDescent="0.2"/>
    <row r="9060" hidden="1" x14ac:dyDescent="0.2"/>
    <row r="9061" hidden="1" x14ac:dyDescent="0.2"/>
    <row r="9062" hidden="1" x14ac:dyDescent="0.2"/>
    <row r="9063" hidden="1" x14ac:dyDescent="0.2"/>
    <row r="9064" hidden="1" x14ac:dyDescent="0.2"/>
    <row r="9065" hidden="1" x14ac:dyDescent="0.2"/>
    <row r="9066" hidden="1" x14ac:dyDescent="0.2"/>
    <row r="9067" hidden="1" x14ac:dyDescent="0.2"/>
    <row r="9068" hidden="1" x14ac:dyDescent="0.2"/>
    <row r="9069" hidden="1" x14ac:dyDescent="0.2"/>
    <row r="9070" hidden="1" x14ac:dyDescent="0.2"/>
    <row r="9071" hidden="1" x14ac:dyDescent="0.2"/>
    <row r="9072" hidden="1" x14ac:dyDescent="0.2"/>
    <row r="9073" hidden="1" x14ac:dyDescent="0.2"/>
    <row r="9074" hidden="1" x14ac:dyDescent="0.2"/>
    <row r="9075" hidden="1" x14ac:dyDescent="0.2"/>
    <row r="9076" hidden="1" x14ac:dyDescent="0.2"/>
    <row r="9077" hidden="1" x14ac:dyDescent="0.2"/>
    <row r="9078" hidden="1" x14ac:dyDescent="0.2"/>
    <row r="9079" hidden="1" x14ac:dyDescent="0.2"/>
    <row r="9080" hidden="1" x14ac:dyDescent="0.2"/>
    <row r="9081" hidden="1" x14ac:dyDescent="0.2"/>
    <row r="9082" hidden="1" x14ac:dyDescent="0.2"/>
    <row r="9083" hidden="1" x14ac:dyDescent="0.2"/>
    <row r="9084" hidden="1" x14ac:dyDescent="0.2"/>
    <row r="9085" hidden="1" x14ac:dyDescent="0.2"/>
    <row r="9086" hidden="1" x14ac:dyDescent="0.2"/>
    <row r="9087" hidden="1" x14ac:dyDescent="0.2"/>
    <row r="9088" hidden="1" x14ac:dyDescent="0.2"/>
    <row r="9089" hidden="1" x14ac:dyDescent="0.2"/>
    <row r="9090" hidden="1" x14ac:dyDescent="0.2"/>
    <row r="9091" hidden="1" x14ac:dyDescent="0.2"/>
    <row r="9092" hidden="1" x14ac:dyDescent="0.2"/>
    <row r="9093" hidden="1" x14ac:dyDescent="0.2"/>
    <row r="9094" hidden="1" x14ac:dyDescent="0.2"/>
    <row r="9095" hidden="1" x14ac:dyDescent="0.2"/>
    <row r="9096" hidden="1" x14ac:dyDescent="0.2"/>
    <row r="9097" hidden="1" x14ac:dyDescent="0.2"/>
    <row r="9098" hidden="1" x14ac:dyDescent="0.2"/>
    <row r="9099" hidden="1" x14ac:dyDescent="0.2"/>
    <row r="9100" hidden="1" x14ac:dyDescent="0.2"/>
    <row r="9101" hidden="1" x14ac:dyDescent="0.2"/>
    <row r="9102" hidden="1" x14ac:dyDescent="0.2"/>
    <row r="9103" hidden="1" x14ac:dyDescent="0.2"/>
    <row r="9104" hidden="1" x14ac:dyDescent="0.2"/>
    <row r="9105" hidden="1" x14ac:dyDescent="0.2"/>
    <row r="9106" hidden="1" x14ac:dyDescent="0.2"/>
    <row r="9107" hidden="1" x14ac:dyDescent="0.2"/>
    <row r="9108" hidden="1" x14ac:dyDescent="0.2"/>
    <row r="9109" hidden="1" x14ac:dyDescent="0.2"/>
    <row r="9110" hidden="1" x14ac:dyDescent="0.2"/>
    <row r="9111" hidden="1" x14ac:dyDescent="0.2"/>
    <row r="9112" hidden="1" x14ac:dyDescent="0.2"/>
    <row r="9113" hidden="1" x14ac:dyDescent="0.2"/>
    <row r="9114" hidden="1" x14ac:dyDescent="0.2"/>
    <row r="9115" hidden="1" x14ac:dyDescent="0.2"/>
    <row r="9116" hidden="1" x14ac:dyDescent="0.2"/>
    <row r="9117" hidden="1" x14ac:dyDescent="0.2"/>
    <row r="9118" hidden="1" x14ac:dyDescent="0.2"/>
    <row r="9119" hidden="1" x14ac:dyDescent="0.2"/>
    <row r="9120" hidden="1" x14ac:dyDescent="0.2"/>
    <row r="9121" hidden="1" x14ac:dyDescent="0.2"/>
    <row r="9122" hidden="1" x14ac:dyDescent="0.2"/>
    <row r="9123" hidden="1" x14ac:dyDescent="0.2"/>
    <row r="9124" hidden="1" x14ac:dyDescent="0.2"/>
    <row r="9125" hidden="1" x14ac:dyDescent="0.2"/>
    <row r="9126" hidden="1" x14ac:dyDescent="0.2"/>
    <row r="9127" hidden="1" x14ac:dyDescent="0.2"/>
    <row r="9128" hidden="1" x14ac:dyDescent="0.2"/>
    <row r="9129" hidden="1" x14ac:dyDescent="0.2"/>
    <row r="9130" hidden="1" x14ac:dyDescent="0.2"/>
    <row r="9131" hidden="1" x14ac:dyDescent="0.2"/>
    <row r="9132" hidden="1" x14ac:dyDescent="0.2"/>
    <row r="9133" hidden="1" x14ac:dyDescent="0.2"/>
    <row r="9134" hidden="1" x14ac:dyDescent="0.2"/>
    <row r="9135" hidden="1" x14ac:dyDescent="0.2"/>
    <row r="9136" hidden="1" x14ac:dyDescent="0.2"/>
    <row r="9137" hidden="1" x14ac:dyDescent="0.2"/>
    <row r="9138" hidden="1" x14ac:dyDescent="0.2"/>
    <row r="9139" hidden="1" x14ac:dyDescent="0.2"/>
    <row r="9140" hidden="1" x14ac:dyDescent="0.2"/>
    <row r="9141" hidden="1" x14ac:dyDescent="0.2"/>
    <row r="9142" hidden="1" x14ac:dyDescent="0.2"/>
    <row r="9143" hidden="1" x14ac:dyDescent="0.2"/>
    <row r="9144" hidden="1" x14ac:dyDescent="0.2"/>
    <row r="9145" hidden="1" x14ac:dyDescent="0.2"/>
    <row r="9146" hidden="1" x14ac:dyDescent="0.2"/>
    <row r="9147" hidden="1" x14ac:dyDescent="0.2"/>
    <row r="9148" hidden="1" x14ac:dyDescent="0.2"/>
    <row r="9149" hidden="1" x14ac:dyDescent="0.2"/>
    <row r="9150" hidden="1" x14ac:dyDescent="0.2"/>
    <row r="9151" hidden="1" x14ac:dyDescent="0.2"/>
    <row r="9152" hidden="1" x14ac:dyDescent="0.2"/>
    <row r="9153" hidden="1" x14ac:dyDescent="0.2"/>
    <row r="9154" hidden="1" x14ac:dyDescent="0.2"/>
    <row r="9155" hidden="1" x14ac:dyDescent="0.2"/>
    <row r="9156" hidden="1" x14ac:dyDescent="0.2"/>
    <row r="9157" hidden="1" x14ac:dyDescent="0.2"/>
    <row r="9158" hidden="1" x14ac:dyDescent="0.2"/>
    <row r="9159" hidden="1" x14ac:dyDescent="0.2"/>
    <row r="9160" hidden="1" x14ac:dyDescent="0.2"/>
    <row r="9161" hidden="1" x14ac:dyDescent="0.2"/>
    <row r="9162" hidden="1" x14ac:dyDescent="0.2"/>
    <row r="9163" hidden="1" x14ac:dyDescent="0.2"/>
    <row r="9164" hidden="1" x14ac:dyDescent="0.2"/>
    <row r="9165" hidden="1" x14ac:dyDescent="0.2"/>
    <row r="9166" hidden="1" x14ac:dyDescent="0.2"/>
    <row r="9167" hidden="1" x14ac:dyDescent="0.2"/>
    <row r="9168" hidden="1" x14ac:dyDescent="0.2"/>
    <row r="9169" hidden="1" x14ac:dyDescent="0.2"/>
    <row r="9170" hidden="1" x14ac:dyDescent="0.2"/>
    <row r="9171" hidden="1" x14ac:dyDescent="0.2"/>
    <row r="9172" hidden="1" x14ac:dyDescent="0.2"/>
    <row r="9173" hidden="1" x14ac:dyDescent="0.2"/>
    <row r="9174" hidden="1" x14ac:dyDescent="0.2"/>
    <row r="9175" hidden="1" x14ac:dyDescent="0.2"/>
    <row r="9176" hidden="1" x14ac:dyDescent="0.2"/>
    <row r="9177" hidden="1" x14ac:dyDescent="0.2"/>
    <row r="9178" hidden="1" x14ac:dyDescent="0.2"/>
    <row r="9179" hidden="1" x14ac:dyDescent="0.2"/>
    <row r="9180" hidden="1" x14ac:dyDescent="0.2"/>
    <row r="9181" hidden="1" x14ac:dyDescent="0.2"/>
    <row r="9182" hidden="1" x14ac:dyDescent="0.2"/>
    <row r="9183" hidden="1" x14ac:dyDescent="0.2"/>
    <row r="9184" hidden="1" x14ac:dyDescent="0.2"/>
    <row r="9185" hidden="1" x14ac:dyDescent="0.2"/>
    <row r="9186" hidden="1" x14ac:dyDescent="0.2"/>
    <row r="9187" hidden="1" x14ac:dyDescent="0.2"/>
    <row r="9188" hidden="1" x14ac:dyDescent="0.2"/>
    <row r="9189" hidden="1" x14ac:dyDescent="0.2"/>
    <row r="9190" hidden="1" x14ac:dyDescent="0.2"/>
    <row r="9191" hidden="1" x14ac:dyDescent="0.2"/>
    <row r="9192" hidden="1" x14ac:dyDescent="0.2"/>
    <row r="9193" hidden="1" x14ac:dyDescent="0.2"/>
    <row r="9194" hidden="1" x14ac:dyDescent="0.2"/>
    <row r="9195" hidden="1" x14ac:dyDescent="0.2"/>
    <row r="9196" hidden="1" x14ac:dyDescent="0.2"/>
    <row r="9197" hidden="1" x14ac:dyDescent="0.2"/>
    <row r="9198" hidden="1" x14ac:dyDescent="0.2"/>
    <row r="9199" hidden="1" x14ac:dyDescent="0.2"/>
    <row r="9200" hidden="1" x14ac:dyDescent="0.2"/>
    <row r="9201" hidden="1" x14ac:dyDescent="0.2"/>
    <row r="9202" hidden="1" x14ac:dyDescent="0.2"/>
    <row r="9203" hidden="1" x14ac:dyDescent="0.2"/>
    <row r="9204" hidden="1" x14ac:dyDescent="0.2"/>
    <row r="9205" hidden="1" x14ac:dyDescent="0.2"/>
    <row r="9206" hidden="1" x14ac:dyDescent="0.2"/>
    <row r="9207" hidden="1" x14ac:dyDescent="0.2"/>
    <row r="9208" hidden="1" x14ac:dyDescent="0.2"/>
    <row r="9209" hidden="1" x14ac:dyDescent="0.2"/>
    <row r="9210" hidden="1" x14ac:dyDescent="0.2"/>
    <row r="9211" hidden="1" x14ac:dyDescent="0.2"/>
    <row r="9212" hidden="1" x14ac:dyDescent="0.2"/>
    <row r="9213" hidden="1" x14ac:dyDescent="0.2"/>
    <row r="9214" hidden="1" x14ac:dyDescent="0.2"/>
    <row r="9215" hidden="1" x14ac:dyDescent="0.2"/>
    <row r="9216" hidden="1" x14ac:dyDescent="0.2"/>
    <row r="9217" hidden="1" x14ac:dyDescent="0.2"/>
    <row r="9218" hidden="1" x14ac:dyDescent="0.2"/>
    <row r="9219" hidden="1" x14ac:dyDescent="0.2"/>
    <row r="9220" hidden="1" x14ac:dyDescent="0.2"/>
    <row r="9221" hidden="1" x14ac:dyDescent="0.2"/>
    <row r="9222" hidden="1" x14ac:dyDescent="0.2"/>
    <row r="9223" hidden="1" x14ac:dyDescent="0.2"/>
    <row r="9224" hidden="1" x14ac:dyDescent="0.2"/>
    <row r="9225" hidden="1" x14ac:dyDescent="0.2"/>
    <row r="9226" hidden="1" x14ac:dyDescent="0.2"/>
    <row r="9227" hidden="1" x14ac:dyDescent="0.2"/>
    <row r="9228" hidden="1" x14ac:dyDescent="0.2"/>
    <row r="9229" hidden="1" x14ac:dyDescent="0.2"/>
    <row r="9230" hidden="1" x14ac:dyDescent="0.2"/>
    <row r="9231" hidden="1" x14ac:dyDescent="0.2"/>
    <row r="9232" hidden="1" x14ac:dyDescent="0.2"/>
    <row r="9233" hidden="1" x14ac:dyDescent="0.2"/>
    <row r="9234" hidden="1" x14ac:dyDescent="0.2"/>
    <row r="9235" hidden="1" x14ac:dyDescent="0.2"/>
    <row r="9236" hidden="1" x14ac:dyDescent="0.2"/>
    <row r="9237" hidden="1" x14ac:dyDescent="0.2"/>
    <row r="9238" hidden="1" x14ac:dyDescent="0.2"/>
    <row r="9239" hidden="1" x14ac:dyDescent="0.2"/>
    <row r="9240" hidden="1" x14ac:dyDescent="0.2"/>
    <row r="9241" hidden="1" x14ac:dyDescent="0.2"/>
    <row r="9242" hidden="1" x14ac:dyDescent="0.2"/>
    <row r="9243" hidden="1" x14ac:dyDescent="0.2"/>
    <row r="9244" hidden="1" x14ac:dyDescent="0.2"/>
    <row r="9245" hidden="1" x14ac:dyDescent="0.2"/>
    <row r="9246" hidden="1" x14ac:dyDescent="0.2"/>
    <row r="9247" hidden="1" x14ac:dyDescent="0.2"/>
    <row r="9248" hidden="1" x14ac:dyDescent="0.2"/>
    <row r="9249" hidden="1" x14ac:dyDescent="0.2"/>
    <row r="9250" hidden="1" x14ac:dyDescent="0.2"/>
    <row r="9251" hidden="1" x14ac:dyDescent="0.2"/>
    <row r="9252" hidden="1" x14ac:dyDescent="0.2"/>
    <row r="9253" hidden="1" x14ac:dyDescent="0.2"/>
    <row r="9254" hidden="1" x14ac:dyDescent="0.2"/>
    <row r="9255" hidden="1" x14ac:dyDescent="0.2"/>
    <row r="9256" hidden="1" x14ac:dyDescent="0.2"/>
    <row r="9257" hidden="1" x14ac:dyDescent="0.2"/>
    <row r="9258" hidden="1" x14ac:dyDescent="0.2"/>
    <row r="9259" hidden="1" x14ac:dyDescent="0.2"/>
    <row r="9260" hidden="1" x14ac:dyDescent="0.2"/>
    <row r="9261" hidden="1" x14ac:dyDescent="0.2"/>
    <row r="9262" hidden="1" x14ac:dyDescent="0.2"/>
    <row r="9263" hidden="1" x14ac:dyDescent="0.2"/>
    <row r="9264" hidden="1" x14ac:dyDescent="0.2"/>
    <row r="9265" hidden="1" x14ac:dyDescent="0.2"/>
    <row r="9266" hidden="1" x14ac:dyDescent="0.2"/>
    <row r="9267" hidden="1" x14ac:dyDescent="0.2"/>
    <row r="9268" hidden="1" x14ac:dyDescent="0.2"/>
    <row r="9269" hidden="1" x14ac:dyDescent="0.2"/>
    <row r="9270" hidden="1" x14ac:dyDescent="0.2"/>
    <row r="9271" hidden="1" x14ac:dyDescent="0.2"/>
    <row r="9272" hidden="1" x14ac:dyDescent="0.2"/>
    <row r="9273" hidden="1" x14ac:dyDescent="0.2"/>
    <row r="9274" hidden="1" x14ac:dyDescent="0.2"/>
    <row r="9275" hidden="1" x14ac:dyDescent="0.2"/>
    <row r="9276" hidden="1" x14ac:dyDescent="0.2"/>
    <row r="9277" hidden="1" x14ac:dyDescent="0.2"/>
    <row r="9278" hidden="1" x14ac:dyDescent="0.2"/>
    <row r="9279" hidden="1" x14ac:dyDescent="0.2"/>
    <row r="9280" hidden="1" x14ac:dyDescent="0.2"/>
    <row r="9281" hidden="1" x14ac:dyDescent="0.2"/>
    <row r="9282" hidden="1" x14ac:dyDescent="0.2"/>
    <row r="9283" hidden="1" x14ac:dyDescent="0.2"/>
    <row r="9284" hidden="1" x14ac:dyDescent="0.2"/>
    <row r="9285" hidden="1" x14ac:dyDescent="0.2"/>
    <row r="9286" hidden="1" x14ac:dyDescent="0.2"/>
    <row r="9287" hidden="1" x14ac:dyDescent="0.2"/>
    <row r="9288" hidden="1" x14ac:dyDescent="0.2"/>
    <row r="9289" hidden="1" x14ac:dyDescent="0.2"/>
    <row r="9290" hidden="1" x14ac:dyDescent="0.2"/>
    <row r="9291" hidden="1" x14ac:dyDescent="0.2"/>
    <row r="9292" hidden="1" x14ac:dyDescent="0.2"/>
    <row r="9293" hidden="1" x14ac:dyDescent="0.2"/>
    <row r="9294" hidden="1" x14ac:dyDescent="0.2"/>
    <row r="9295" hidden="1" x14ac:dyDescent="0.2"/>
    <row r="9296" hidden="1" x14ac:dyDescent="0.2"/>
    <row r="9297" hidden="1" x14ac:dyDescent="0.2"/>
    <row r="9298" hidden="1" x14ac:dyDescent="0.2"/>
    <row r="9299" hidden="1" x14ac:dyDescent="0.2"/>
    <row r="9300" hidden="1" x14ac:dyDescent="0.2"/>
    <row r="9301" hidden="1" x14ac:dyDescent="0.2"/>
    <row r="9302" hidden="1" x14ac:dyDescent="0.2"/>
    <row r="9303" hidden="1" x14ac:dyDescent="0.2"/>
    <row r="9304" hidden="1" x14ac:dyDescent="0.2"/>
    <row r="9305" hidden="1" x14ac:dyDescent="0.2"/>
    <row r="9306" hidden="1" x14ac:dyDescent="0.2"/>
    <row r="9307" hidden="1" x14ac:dyDescent="0.2"/>
    <row r="9308" hidden="1" x14ac:dyDescent="0.2"/>
    <row r="9309" hidden="1" x14ac:dyDescent="0.2"/>
    <row r="9310" hidden="1" x14ac:dyDescent="0.2"/>
    <row r="9311" hidden="1" x14ac:dyDescent="0.2"/>
    <row r="9312" hidden="1" x14ac:dyDescent="0.2"/>
    <row r="9313" hidden="1" x14ac:dyDescent="0.2"/>
    <row r="9314" hidden="1" x14ac:dyDescent="0.2"/>
    <row r="9315" hidden="1" x14ac:dyDescent="0.2"/>
    <row r="9316" hidden="1" x14ac:dyDescent="0.2"/>
    <row r="9317" hidden="1" x14ac:dyDescent="0.2"/>
    <row r="9318" hidden="1" x14ac:dyDescent="0.2"/>
    <row r="9319" hidden="1" x14ac:dyDescent="0.2"/>
    <row r="9320" hidden="1" x14ac:dyDescent="0.2"/>
    <row r="9321" hidden="1" x14ac:dyDescent="0.2"/>
    <row r="9322" hidden="1" x14ac:dyDescent="0.2"/>
    <row r="9323" hidden="1" x14ac:dyDescent="0.2"/>
    <row r="9324" hidden="1" x14ac:dyDescent="0.2"/>
    <row r="9325" hidden="1" x14ac:dyDescent="0.2"/>
    <row r="9326" hidden="1" x14ac:dyDescent="0.2"/>
    <row r="9327" hidden="1" x14ac:dyDescent="0.2"/>
    <row r="9328" hidden="1" x14ac:dyDescent="0.2"/>
    <row r="9329" hidden="1" x14ac:dyDescent="0.2"/>
    <row r="9330" hidden="1" x14ac:dyDescent="0.2"/>
    <row r="9331" hidden="1" x14ac:dyDescent="0.2"/>
    <row r="9332" hidden="1" x14ac:dyDescent="0.2"/>
    <row r="9333" hidden="1" x14ac:dyDescent="0.2"/>
    <row r="9334" hidden="1" x14ac:dyDescent="0.2"/>
    <row r="9335" hidden="1" x14ac:dyDescent="0.2"/>
    <row r="9336" hidden="1" x14ac:dyDescent="0.2"/>
    <row r="9337" hidden="1" x14ac:dyDescent="0.2"/>
    <row r="9338" hidden="1" x14ac:dyDescent="0.2"/>
    <row r="9339" hidden="1" x14ac:dyDescent="0.2"/>
    <row r="9340" hidden="1" x14ac:dyDescent="0.2"/>
    <row r="9341" hidden="1" x14ac:dyDescent="0.2"/>
    <row r="9342" hidden="1" x14ac:dyDescent="0.2"/>
    <row r="9343" hidden="1" x14ac:dyDescent="0.2"/>
    <row r="9344" hidden="1" x14ac:dyDescent="0.2"/>
    <row r="9345" hidden="1" x14ac:dyDescent="0.2"/>
    <row r="9346" hidden="1" x14ac:dyDescent="0.2"/>
    <row r="9347" hidden="1" x14ac:dyDescent="0.2"/>
    <row r="9348" hidden="1" x14ac:dyDescent="0.2"/>
    <row r="9349" hidden="1" x14ac:dyDescent="0.2"/>
    <row r="9350" hidden="1" x14ac:dyDescent="0.2"/>
    <row r="9351" hidden="1" x14ac:dyDescent="0.2"/>
    <row r="9352" hidden="1" x14ac:dyDescent="0.2"/>
    <row r="9353" hidden="1" x14ac:dyDescent="0.2"/>
    <row r="9354" hidden="1" x14ac:dyDescent="0.2"/>
    <row r="9355" hidden="1" x14ac:dyDescent="0.2"/>
    <row r="9356" hidden="1" x14ac:dyDescent="0.2"/>
    <row r="9357" hidden="1" x14ac:dyDescent="0.2"/>
    <row r="9358" hidden="1" x14ac:dyDescent="0.2"/>
    <row r="9359" hidden="1" x14ac:dyDescent="0.2"/>
    <row r="9360" hidden="1" x14ac:dyDescent="0.2"/>
    <row r="9361" hidden="1" x14ac:dyDescent="0.2"/>
    <row r="9362" hidden="1" x14ac:dyDescent="0.2"/>
    <row r="9363" hidden="1" x14ac:dyDescent="0.2"/>
    <row r="9364" hidden="1" x14ac:dyDescent="0.2"/>
    <row r="9365" hidden="1" x14ac:dyDescent="0.2"/>
    <row r="9366" hidden="1" x14ac:dyDescent="0.2"/>
    <row r="9367" hidden="1" x14ac:dyDescent="0.2"/>
    <row r="9368" hidden="1" x14ac:dyDescent="0.2"/>
    <row r="9369" hidden="1" x14ac:dyDescent="0.2"/>
    <row r="9370" hidden="1" x14ac:dyDescent="0.2"/>
    <row r="9371" hidden="1" x14ac:dyDescent="0.2"/>
    <row r="9372" hidden="1" x14ac:dyDescent="0.2"/>
    <row r="9373" hidden="1" x14ac:dyDescent="0.2"/>
    <row r="9374" hidden="1" x14ac:dyDescent="0.2"/>
    <row r="9375" hidden="1" x14ac:dyDescent="0.2"/>
    <row r="9376" hidden="1" x14ac:dyDescent="0.2"/>
    <row r="9377" hidden="1" x14ac:dyDescent="0.2"/>
    <row r="9378" hidden="1" x14ac:dyDescent="0.2"/>
    <row r="9379" hidden="1" x14ac:dyDescent="0.2"/>
    <row r="9380" hidden="1" x14ac:dyDescent="0.2"/>
    <row r="9381" hidden="1" x14ac:dyDescent="0.2"/>
    <row r="9382" hidden="1" x14ac:dyDescent="0.2"/>
    <row r="9383" hidden="1" x14ac:dyDescent="0.2"/>
    <row r="9384" hidden="1" x14ac:dyDescent="0.2"/>
    <row r="9385" hidden="1" x14ac:dyDescent="0.2"/>
    <row r="9386" hidden="1" x14ac:dyDescent="0.2"/>
    <row r="9387" hidden="1" x14ac:dyDescent="0.2"/>
    <row r="9388" hidden="1" x14ac:dyDescent="0.2"/>
    <row r="9389" hidden="1" x14ac:dyDescent="0.2"/>
    <row r="9390" hidden="1" x14ac:dyDescent="0.2"/>
    <row r="9391" hidden="1" x14ac:dyDescent="0.2"/>
    <row r="9392" hidden="1" x14ac:dyDescent="0.2"/>
    <row r="9393" hidden="1" x14ac:dyDescent="0.2"/>
    <row r="9394" hidden="1" x14ac:dyDescent="0.2"/>
    <row r="9395" hidden="1" x14ac:dyDescent="0.2"/>
    <row r="9396" hidden="1" x14ac:dyDescent="0.2"/>
    <row r="9397" hidden="1" x14ac:dyDescent="0.2"/>
    <row r="9398" hidden="1" x14ac:dyDescent="0.2"/>
    <row r="9399" hidden="1" x14ac:dyDescent="0.2"/>
    <row r="9400" hidden="1" x14ac:dyDescent="0.2"/>
    <row r="9401" hidden="1" x14ac:dyDescent="0.2"/>
    <row r="9402" hidden="1" x14ac:dyDescent="0.2"/>
    <row r="9403" hidden="1" x14ac:dyDescent="0.2"/>
    <row r="9404" hidden="1" x14ac:dyDescent="0.2"/>
    <row r="9405" hidden="1" x14ac:dyDescent="0.2"/>
    <row r="9406" hidden="1" x14ac:dyDescent="0.2"/>
    <row r="9407" hidden="1" x14ac:dyDescent="0.2"/>
    <row r="9408" hidden="1" x14ac:dyDescent="0.2"/>
    <row r="9409" hidden="1" x14ac:dyDescent="0.2"/>
    <row r="9410" hidden="1" x14ac:dyDescent="0.2"/>
    <row r="9411" hidden="1" x14ac:dyDescent="0.2"/>
    <row r="9412" hidden="1" x14ac:dyDescent="0.2"/>
    <row r="9413" hidden="1" x14ac:dyDescent="0.2"/>
    <row r="9414" hidden="1" x14ac:dyDescent="0.2"/>
    <row r="9415" hidden="1" x14ac:dyDescent="0.2"/>
    <row r="9416" hidden="1" x14ac:dyDescent="0.2"/>
    <row r="9417" hidden="1" x14ac:dyDescent="0.2"/>
    <row r="9418" hidden="1" x14ac:dyDescent="0.2"/>
    <row r="9419" hidden="1" x14ac:dyDescent="0.2"/>
    <row r="9420" hidden="1" x14ac:dyDescent="0.2"/>
    <row r="9421" hidden="1" x14ac:dyDescent="0.2"/>
    <row r="9422" hidden="1" x14ac:dyDescent="0.2"/>
    <row r="9423" hidden="1" x14ac:dyDescent="0.2"/>
    <row r="9424" hidden="1" x14ac:dyDescent="0.2"/>
    <row r="9425" hidden="1" x14ac:dyDescent="0.2"/>
    <row r="9426" hidden="1" x14ac:dyDescent="0.2"/>
    <row r="9427" hidden="1" x14ac:dyDescent="0.2"/>
    <row r="9428" hidden="1" x14ac:dyDescent="0.2"/>
    <row r="9429" hidden="1" x14ac:dyDescent="0.2"/>
    <row r="9430" hidden="1" x14ac:dyDescent="0.2"/>
    <row r="9431" hidden="1" x14ac:dyDescent="0.2"/>
    <row r="9432" hidden="1" x14ac:dyDescent="0.2"/>
    <row r="9433" hidden="1" x14ac:dyDescent="0.2"/>
    <row r="9434" hidden="1" x14ac:dyDescent="0.2"/>
    <row r="9435" hidden="1" x14ac:dyDescent="0.2"/>
    <row r="9436" hidden="1" x14ac:dyDescent="0.2"/>
    <row r="9437" hidden="1" x14ac:dyDescent="0.2"/>
    <row r="9438" hidden="1" x14ac:dyDescent="0.2"/>
    <row r="9439" hidden="1" x14ac:dyDescent="0.2"/>
    <row r="9440" hidden="1" x14ac:dyDescent="0.2"/>
    <row r="9441" hidden="1" x14ac:dyDescent="0.2"/>
    <row r="9442" hidden="1" x14ac:dyDescent="0.2"/>
    <row r="9443" hidden="1" x14ac:dyDescent="0.2"/>
    <row r="9444" hidden="1" x14ac:dyDescent="0.2"/>
    <row r="9445" hidden="1" x14ac:dyDescent="0.2"/>
    <row r="9446" hidden="1" x14ac:dyDescent="0.2"/>
    <row r="9447" hidden="1" x14ac:dyDescent="0.2"/>
    <row r="9448" hidden="1" x14ac:dyDescent="0.2"/>
    <row r="9449" hidden="1" x14ac:dyDescent="0.2"/>
    <row r="9450" hidden="1" x14ac:dyDescent="0.2"/>
    <row r="9451" hidden="1" x14ac:dyDescent="0.2"/>
    <row r="9452" hidden="1" x14ac:dyDescent="0.2"/>
    <row r="9453" hidden="1" x14ac:dyDescent="0.2"/>
    <row r="9454" hidden="1" x14ac:dyDescent="0.2"/>
    <row r="9455" hidden="1" x14ac:dyDescent="0.2"/>
    <row r="9456" hidden="1" x14ac:dyDescent="0.2"/>
    <row r="9457" hidden="1" x14ac:dyDescent="0.2"/>
    <row r="9458" hidden="1" x14ac:dyDescent="0.2"/>
    <row r="9459" hidden="1" x14ac:dyDescent="0.2"/>
    <row r="9460" hidden="1" x14ac:dyDescent="0.2"/>
    <row r="9461" hidden="1" x14ac:dyDescent="0.2"/>
    <row r="9462" hidden="1" x14ac:dyDescent="0.2"/>
    <row r="9463" hidden="1" x14ac:dyDescent="0.2"/>
    <row r="9464" hidden="1" x14ac:dyDescent="0.2"/>
    <row r="9465" hidden="1" x14ac:dyDescent="0.2"/>
    <row r="9466" hidden="1" x14ac:dyDescent="0.2"/>
    <row r="9467" hidden="1" x14ac:dyDescent="0.2"/>
    <row r="9468" hidden="1" x14ac:dyDescent="0.2"/>
    <row r="9469" hidden="1" x14ac:dyDescent="0.2"/>
    <row r="9470" hidden="1" x14ac:dyDescent="0.2"/>
    <row r="9471" hidden="1" x14ac:dyDescent="0.2"/>
    <row r="9472" hidden="1" x14ac:dyDescent="0.2"/>
    <row r="9473" hidden="1" x14ac:dyDescent="0.2"/>
    <row r="9474" hidden="1" x14ac:dyDescent="0.2"/>
    <row r="9475" hidden="1" x14ac:dyDescent="0.2"/>
    <row r="9476" hidden="1" x14ac:dyDescent="0.2"/>
    <row r="9477" hidden="1" x14ac:dyDescent="0.2"/>
    <row r="9478" hidden="1" x14ac:dyDescent="0.2"/>
    <row r="9479" hidden="1" x14ac:dyDescent="0.2"/>
    <row r="9480" hidden="1" x14ac:dyDescent="0.2"/>
    <row r="9481" hidden="1" x14ac:dyDescent="0.2"/>
    <row r="9482" hidden="1" x14ac:dyDescent="0.2"/>
    <row r="9483" hidden="1" x14ac:dyDescent="0.2"/>
    <row r="9484" hidden="1" x14ac:dyDescent="0.2"/>
    <row r="9485" hidden="1" x14ac:dyDescent="0.2"/>
    <row r="9486" hidden="1" x14ac:dyDescent="0.2"/>
    <row r="9487" hidden="1" x14ac:dyDescent="0.2"/>
    <row r="9488" hidden="1" x14ac:dyDescent="0.2"/>
    <row r="9489" hidden="1" x14ac:dyDescent="0.2"/>
    <row r="9490" hidden="1" x14ac:dyDescent="0.2"/>
    <row r="9491" hidden="1" x14ac:dyDescent="0.2"/>
    <row r="9492" hidden="1" x14ac:dyDescent="0.2"/>
    <row r="9493" hidden="1" x14ac:dyDescent="0.2"/>
    <row r="9494" hidden="1" x14ac:dyDescent="0.2"/>
    <row r="9495" hidden="1" x14ac:dyDescent="0.2"/>
    <row r="9496" hidden="1" x14ac:dyDescent="0.2"/>
    <row r="9497" hidden="1" x14ac:dyDescent="0.2"/>
    <row r="9498" hidden="1" x14ac:dyDescent="0.2"/>
    <row r="9499" hidden="1" x14ac:dyDescent="0.2"/>
    <row r="9500" hidden="1" x14ac:dyDescent="0.2"/>
    <row r="9501" hidden="1" x14ac:dyDescent="0.2"/>
    <row r="9502" hidden="1" x14ac:dyDescent="0.2"/>
    <row r="9503" hidden="1" x14ac:dyDescent="0.2"/>
    <row r="9504" hidden="1" x14ac:dyDescent="0.2"/>
    <row r="9505" hidden="1" x14ac:dyDescent="0.2"/>
    <row r="9506" hidden="1" x14ac:dyDescent="0.2"/>
    <row r="9507" hidden="1" x14ac:dyDescent="0.2"/>
    <row r="9508" hidden="1" x14ac:dyDescent="0.2"/>
    <row r="9509" hidden="1" x14ac:dyDescent="0.2"/>
    <row r="9510" hidden="1" x14ac:dyDescent="0.2"/>
    <row r="9511" hidden="1" x14ac:dyDescent="0.2"/>
    <row r="9512" hidden="1" x14ac:dyDescent="0.2"/>
    <row r="9513" hidden="1" x14ac:dyDescent="0.2"/>
    <row r="9514" hidden="1" x14ac:dyDescent="0.2"/>
    <row r="9515" hidden="1" x14ac:dyDescent="0.2"/>
    <row r="9516" hidden="1" x14ac:dyDescent="0.2"/>
    <row r="9517" hidden="1" x14ac:dyDescent="0.2"/>
    <row r="9518" hidden="1" x14ac:dyDescent="0.2"/>
    <row r="9519" hidden="1" x14ac:dyDescent="0.2"/>
    <row r="9520" hidden="1" x14ac:dyDescent="0.2"/>
    <row r="9521" hidden="1" x14ac:dyDescent="0.2"/>
    <row r="9522" hidden="1" x14ac:dyDescent="0.2"/>
    <row r="9523" hidden="1" x14ac:dyDescent="0.2"/>
    <row r="9524" hidden="1" x14ac:dyDescent="0.2"/>
    <row r="9525" hidden="1" x14ac:dyDescent="0.2"/>
    <row r="9526" hidden="1" x14ac:dyDescent="0.2"/>
    <row r="9527" hidden="1" x14ac:dyDescent="0.2"/>
    <row r="9528" hidden="1" x14ac:dyDescent="0.2"/>
    <row r="9529" hidden="1" x14ac:dyDescent="0.2"/>
    <row r="9530" hidden="1" x14ac:dyDescent="0.2"/>
    <row r="9531" hidden="1" x14ac:dyDescent="0.2"/>
    <row r="9532" hidden="1" x14ac:dyDescent="0.2"/>
    <row r="9533" hidden="1" x14ac:dyDescent="0.2"/>
    <row r="9534" hidden="1" x14ac:dyDescent="0.2"/>
    <row r="9535" hidden="1" x14ac:dyDescent="0.2"/>
    <row r="9536" hidden="1" x14ac:dyDescent="0.2"/>
    <row r="9537" hidden="1" x14ac:dyDescent="0.2"/>
    <row r="9538" hidden="1" x14ac:dyDescent="0.2"/>
    <row r="9539" hidden="1" x14ac:dyDescent="0.2"/>
    <row r="9540" hidden="1" x14ac:dyDescent="0.2"/>
    <row r="9541" hidden="1" x14ac:dyDescent="0.2"/>
    <row r="9542" hidden="1" x14ac:dyDescent="0.2"/>
    <row r="9543" hidden="1" x14ac:dyDescent="0.2"/>
    <row r="9544" hidden="1" x14ac:dyDescent="0.2"/>
    <row r="9545" hidden="1" x14ac:dyDescent="0.2"/>
    <row r="9546" hidden="1" x14ac:dyDescent="0.2"/>
    <row r="9547" hidden="1" x14ac:dyDescent="0.2"/>
    <row r="9548" hidden="1" x14ac:dyDescent="0.2"/>
    <row r="9549" hidden="1" x14ac:dyDescent="0.2"/>
    <row r="9550" hidden="1" x14ac:dyDescent="0.2"/>
    <row r="9551" hidden="1" x14ac:dyDescent="0.2"/>
    <row r="9552" hidden="1" x14ac:dyDescent="0.2"/>
    <row r="9553" hidden="1" x14ac:dyDescent="0.2"/>
    <row r="9554" hidden="1" x14ac:dyDescent="0.2"/>
    <row r="9555" hidden="1" x14ac:dyDescent="0.2"/>
    <row r="9556" hidden="1" x14ac:dyDescent="0.2"/>
    <row r="9557" hidden="1" x14ac:dyDescent="0.2"/>
    <row r="9558" hidden="1" x14ac:dyDescent="0.2"/>
    <row r="9559" hidden="1" x14ac:dyDescent="0.2"/>
    <row r="9560" hidden="1" x14ac:dyDescent="0.2"/>
    <row r="9561" hidden="1" x14ac:dyDescent="0.2"/>
    <row r="9562" hidden="1" x14ac:dyDescent="0.2"/>
    <row r="9563" hidden="1" x14ac:dyDescent="0.2"/>
    <row r="9564" hidden="1" x14ac:dyDescent="0.2"/>
    <row r="9565" hidden="1" x14ac:dyDescent="0.2"/>
    <row r="9566" hidden="1" x14ac:dyDescent="0.2"/>
    <row r="9567" hidden="1" x14ac:dyDescent="0.2"/>
    <row r="9568" hidden="1" x14ac:dyDescent="0.2"/>
    <row r="9569" hidden="1" x14ac:dyDescent="0.2"/>
    <row r="9570" hidden="1" x14ac:dyDescent="0.2"/>
    <row r="9571" hidden="1" x14ac:dyDescent="0.2"/>
    <row r="9572" hidden="1" x14ac:dyDescent="0.2"/>
    <row r="9573" hidden="1" x14ac:dyDescent="0.2"/>
    <row r="9574" hidden="1" x14ac:dyDescent="0.2"/>
    <row r="9575" hidden="1" x14ac:dyDescent="0.2"/>
    <row r="9576" hidden="1" x14ac:dyDescent="0.2"/>
    <row r="9577" hidden="1" x14ac:dyDescent="0.2"/>
    <row r="9578" hidden="1" x14ac:dyDescent="0.2"/>
    <row r="9579" hidden="1" x14ac:dyDescent="0.2"/>
    <row r="9580" hidden="1" x14ac:dyDescent="0.2"/>
    <row r="9581" hidden="1" x14ac:dyDescent="0.2"/>
    <row r="9582" hidden="1" x14ac:dyDescent="0.2"/>
    <row r="9583" hidden="1" x14ac:dyDescent="0.2"/>
    <row r="9584" hidden="1" x14ac:dyDescent="0.2"/>
    <row r="9585" hidden="1" x14ac:dyDescent="0.2"/>
    <row r="9586" hidden="1" x14ac:dyDescent="0.2"/>
    <row r="9587" hidden="1" x14ac:dyDescent="0.2"/>
    <row r="9588" hidden="1" x14ac:dyDescent="0.2"/>
    <row r="9589" hidden="1" x14ac:dyDescent="0.2"/>
    <row r="9590" hidden="1" x14ac:dyDescent="0.2"/>
    <row r="9591" hidden="1" x14ac:dyDescent="0.2"/>
    <row r="9592" hidden="1" x14ac:dyDescent="0.2"/>
    <row r="9593" hidden="1" x14ac:dyDescent="0.2"/>
    <row r="9594" hidden="1" x14ac:dyDescent="0.2"/>
    <row r="9595" hidden="1" x14ac:dyDescent="0.2"/>
    <row r="9596" hidden="1" x14ac:dyDescent="0.2"/>
    <row r="9597" hidden="1" x14ac:dyDescent="0.2"/>
    <row r="9598" hidden="1" x14ac:dyDescent="0.2"/>
    <row r="9599" hidden="1" x14ac:dyDescent="0.2"/>
    <row r="9600" hidden="1" x14ac:dyDescent="0.2"/>
    <row r="9601" hidden="1" x14ac:dyDescent="0.2"/>
    <row r="9602" hidden="1" x14ac:dyDescent="0.2"/>
    <row r="9603" hidden="1" x14ac:dyDescent="0.2"/>
    <row r="9604" hidden="1" x14ac:dyDescent="0.2"/>
    <row r="9605" hidden="1" x14ac:dyDescent="0.2"/>
    <row r="9606" hidden="1" x14ac:dyDescent="0.2"/>
    <row r="9607" hidden="1" x14ac:dyDescent="0.2"/>
    <row r="9608" hidden="1" x14ac:dyDescent="0.2"/>
    <row r="9609" hidden="1" x14ac:dyDescent="0.2"/>
    <row r="9610" hidden="1" x14ac:dyDescent="0.2"/>
    <row r="9611" hidden="1" x14ac:dyDescent="0.2"/>
    <row r="9612" hidden="1" x14ac:dyDescent="0.2"/>
    <row r="9613" hidden="1" x14ac:dyDescent="0.2"/>
    <row r="9614" hidden="1" x14ac:dyDescent="0.2"/>
    <row r="9615" hidden="1" x14ac:dyDescent="0.2"/>
    <row r="9616" hidden="1" x14ac:dyDescent="0.2"/>
    <row r="9617" hidden="1" x14ac:dyDescent="0.2"/>
    <row r="9618" hidden="1" x14ac:dyDescent="0.2"/>
    <row r="9619" hidden="1" x14ac:dyDescent="0.2"/>
    <row r="9620" hidden="1" x14ac:dyDescent="0.2"/>
    <row r="9621" hidden="1" x14ac:dyDescent="0.2"/>
    <row r="9622" hidden="1" x14ac:dyDescent="0.2"/>
    <row r="9623" hidden="1" x14ac:dyDescent="0.2"/>
    <row r="9624" hidden="1" x14ac:dyDescent="0.2"/>
    <row r="9625" hidden="1" x14ac:dyDescent="0.2"/>
    <row r="9626" hidden="1" x14ac:dyDescent="0.2"/>
    <row r="9627" hidden="1" x14ac:dyDescent="0.2"/>
    <row r="9628" hidden="1" x14ac:dyDescent="0.2"/>
    <row r="9629" hidden="1" x14ac:dyDescent="0.2"/>
    <row r="9630" hidden="1" x14ac:dyDescent="0.2"/>
    <row r="9631" hidden="1" x14ac:dyDescent="0.2"/>
    <row r="9632" hidden="1" x14ac:dyDescent="0.2"/>
    <row r="9633" hidden="1" x14ac:dyDescent="0.2"/>
    <row r="9634" hidden="1" x14ac:dyDescent="0.2"/>
    <row r="9635" hidden="1" x14ac:dyDescent="0.2"/>
    <row r="9636" hidden="1" x14ac:dyDescent="0.2"/>
    <row r="9637" hidden="1" x14ac:dyDescent="0.2"/>
    <row r="9638" hidden="1" x14ac:dyDescent="0.2"/>
    <row r="9639" hidden="1" x14ac:dyDescent="0.2"/>
    <row r="9640" hidden="1" x14ac:dyDescent="0.2"/>
    <row r="9641" hidden="1" x14ac:dyDescent="0.2"/>
    <row r="9642" hidden="1" x14ac:dyDescent="0.2"/>
    <row r="9643" hidden="1" x14ac:dyDescent="0.2"/>
    <row r="9644" hidden="1" x14ac:dyDescent="0.2"/>
    <row r="9645" hidden="1" x14ac:dyDescent="0.2"/>
    <row r="9646" hidden="1" x14ac:dyDescent="0.2"/>
    <row r="9647" hidden="1" x14ac:dyDescent="0.2"/>
    <row r="9648" hidden="1" x14ac:dyDescent="0.2"/>
    <row r="9649" hidden="1" x14ac:dyDescent="0.2"/>
    <row r="9650" hidden="1" x14ac:dyDescent="0.2"/>
    <row r="9651" hidden="1" x14ac:dyDescent="0.2"/>
    <row r="9652" hidden="1" x14ac:dyDescent="0.2"/>
    <row r="9653" hidden="1" x14ac:dyDescent="0.2"/>
    <row r="9654" hidden="1" x14ac:dyDescent="0.2"/>
    <row r="9655" hidden="1" x14ac:dyDescent="0.2"/>
    <row r="9656" hidden="1" x14ac:dyDescent="0.2"/>
    <row r="9657" hidden="1" x14ac:dyDescent="0.2"/>
    <row r="9658" hidden="1" x14ac:dyDescent="0.2"/>
    <row r="9659" hidden="1" x14ac:dyDescent="0.2"/>
    <row r="9660" hidden="1" x14ac:dyDescent="0.2"/>
    <row r="9661" hidden="1" x14ac:dyDescent="0.2"/>
    <row r="9662" hidden="1" x14ac:dyDescent="0.2"/>
    <row r="9663" hidden="1" x14ac:dyDescent="0.2"/>
    <row r="9664" hidden="1" x14ac:dyDescent="0.2"/>
    <row r="9665" hidden="1" x14ac:dyDescent="0.2"/>
    <row r="9666" hidden="1" x14ac:dyDescent="0.2"/>
    <row r="9667" hidden="1" x14ac:dyDescent="0.2"/>
    <row r="9668" hidden="1" x14ac:dyDescent="0.2"/>
    <row r="9669" hidden="1" x14ac:dyDescent="0.2"/>
    <row r="9670" hidden="1" x14ac:dyDescent="0.2"/>
    <row r="9671" hidden="1" x14ac:dyDescent="0.2"/>
    <row r="9672" hidden="1" x14ac:dyDescent="0.2"/>
    <row r="9673" hidden="1" x14ac:dyDescent="0.2"/>
    <row r="9674" hidden="1" x14ac:dyDescent="0.2"/>
    <row r="9675" hidden="1" x14ac:dyDescent="0.2"/>
    <row r="9676" hidden="1" x14ac:dyDescent="0.2"/>
    <row r="9677" hidden="1" x14ac:dyDescent="0.2"/>
    <row r="9678" hidden="1" x14ac:dyDescent="0.2"/>
    <row r="9679" hidden="1" x14ac:dyDescent="0.2"/>
    <row r="9680" hidden="1" x14ac:dyDescent="0.2"/>
    <row r="9681" hidden="1" x14ac:dyDescent="0.2"/>
    <row r="9682" hidden="1" x14ac:dyDescent="0.2"/>
    <row r="9683" hidden="1" x14ac:dyDescent="0.2"/>
    <row r="9684" hidden="1" x14ac:dyDescent="0.2"/>
    <row r="9685" hidden="1" x14ac:dyDescent="0.2"/>
    <row r="9686" hidden="1" x14ac:dyDescent="0.2"/>
    <row r="9687" hidden="1" x14ac:dyDescent="0.2"/>
    <row r="9688" hidden="1" x14ac:dyDescent="0.2"/>
    <row r="9689" hidden="1" x14ac:dyDescent="0.2"/>
    <row r="9690" hidden="1" x14ac:dyDescent="0.2"/>
    <row r="9691" hidden="1" x14ac:dyDescent="0.2"/>
    <row r="9692" hidden="1" x14ac:dyDescent="0.2"/>
    <row r="9693" hidden="1" x14ac:dyDescent="0.2"/>
    <row r="9694" hidden="1" x14ac:dyDescent="0.2"/>
    <row r="9695" hidden="1" x14ac:dyDescent="0.2"/>
    <row r="9696" hidden="1" x14ac:dyDescent="0.2"/>
    <row r="9697" hidden="1" x14ac:dyDescent="0.2"/>
    <row r="9698" hidden="1" x14ac:dyDescent="0.2"/>
    <row r="9699" hidden="1" x14ac:dyDescent="0.2"/>
    <row r="9700" hidden="1" x14ac:dyDescent="0.2"/>
    <row r="9701" hidden="1" x14ac:dyDescent="0.2"/>
    <row r="9702" hidden="1" x14ac:dyDescent="0.2"/>
    <row r="9703" hidden="1" x14ac:dyDescent="0.2"/>
    <row r="9704" hidden="1" x14ac:dyDescent="0.2"/>
    <row r="9705" hidden="1" x14ac:dyDescent="0.2"/>
    <row r="9706" hidden="1" x14ac:dyDescent="0.2"/>
    <row r="9707" hidden="1" x14ac:dyDescent="0.2"/>
    <row r="9708" hidden="1" x14ac:dyDescent="0.2"/>
    <row r="9709" hidden="1" x14ac:dyDescent="0.2"/>
    <row r="9710" hidden="1" x14ac:dyDescent="0.2"/>
    <row r="9711" hidden="1" x14ac:dyDescent="0.2"/>
    <row r="9712" hidden="1" x14ac:dyDescent="0.2"/>
    <row r="9713" hidden="1" x14ac:dyDescent="0.2"/>
    <row r="9714" hidden="1" x14ac:dyDescent="0.2"/>
    <row r="9715" hidden="1" x14ac:dyDescent="0.2"/>
    <row r="9716" hidden="1" x14ac:dyDescent="0.2"/>
    <row r="9717" hidden="1" x14ac:dyDescent="0.2"/>
    <row r="9718" hidden="1" x14ac:dyDescent="0.2"/>
    <row r="9719" hidden="1" x14ac:dyDescent="0.2"/>
    <row r="9720" hidden="1" x14ac:dyDescent="0.2"/>
    <row r="9721" hidden="1" x14ac:dyDescent="0.2"/>
    <row r="9722" hidden="1" x14ac:dyDescent="0.2"/>
    <row r="9723" hidden="1" x14ac:dyDescent="0.2"/>
    <row r="9724" hidden="1" x14ac:dyDescent="0.2"/>
    <row r="9725" hidden="1" x14ac:dyDescent="0.2"/>
    <row r="9726" hidden="1" x14ac:dyDescent="0.2"/>
    <row r="9727" hidden="1" x14ac:dyDescent="0.2"/>
    <row r="9728" hidden="1" x14ac:dyDescent="0.2"/>
    <row r="9729" hidden="1" x14ac:dyDescent="0.2"/>
    <row r="9730" hidden="1" x14ac:dyDescent="0.2"/>
    <row r="9731" hidden="1" x14ac:dyDescent="0.2"/>
    <row r="9732" hidden="1" x14ac:dyDescent="0.2"/>
    <row r="9733" hidden="1" x14ac:dyDescent="0.2"/>
    <row r="9734" hidden="1" x14ac:dyDescent="0.2"/>
    <row r="9735" hidden="1" x14ac:dyDescent="0.2"/>
    <row r="9736" hidden="1" x14ac:dyDescent="0.2"/>
    <row r="9737" hidden="1" x14ac:dyDescent="0.2"/>
    <row r="9738" hidden="1" x14ac:dyDescent="0.2"/>
    <row r="9739" hidden="1" x14ac:dyDescent="0.2"/>
    <row r="9740" hidden="1" x14ac:dyDescent="0.2"/>
    <row r="9741" hidden="1" x14ac:dyDescent="0.2"/>
    <row r="9742" hidden="1" x14ac:dyDescent="0.2"/>
    <row r="9743" hidden="1" x14ac:dyDescent="0.2"/>
    <row r="9744" hidden="1" x14ac:dyDescent="0.2"/>
    <row r="9745" hidden="1" x14ac:dyDescent="0.2"/>
    <row r="9746" hidden="1" x14ac:dyDescent="0.2"/>
    <row r="9747" hidden="1" x14ac:dyDescent="0.2"/>
    <row r="9748" hidden="1" x14ac:dyDescent="0.2"/>
    <row r="9749" hidden="1" x14ac:dyDescent="0.2"/>
    <row r="9750" hidden="1" x14ac:dyDescent="0.2"/>
    <row r="9751" hidden="1" x14ac:dyDescent="0.2"/>
    <row r="9752" hidden="1" x14ac:dyDescent="0.2"/>
    <row r="9753" hidden="1" x14ac:dyDescent="0.2"/>
    <row r="9754" hidden="1" x14ac:dyDescent="0.2"/>
    <row r="9755" hidden="1" x14ac:dyDescent="0.2"/>
    <row r="9756" hidden="1" x14ac:dyDescent="0.2"/>
    <row r="9757" hidden="1" x14ac:dyDescent="0.2"/>
    <row r="9758" hidden="1" x14ac:dyDescent="0.2"/>
    <row r="9759" hidden="1" x14ac:dyDescent="0.2"/>
    <row r="9760" hidden="1" x14ac:dyDescent="0.2"/>
    <row r="9761" hidden="1" x14ac:dyDescent="0.2"/>
    <row r="9762" hidden="1" x14ac:dyDescent="0.2"/>
    <row r="9763" hidden="1" x14ac:dyDescent="0.2"/>
    <row r="9764" hidden="1" x14ac:dyDescent="0.2"/>
    <row r="9765" hidden="1" x14ac:dyDescent="0.2"/>
    <row r="9766" hidden="1" x14ac:dyDescent="0.2"/>
    <row r="9767" hidden="1" x14ac:dyDescent="0.2"/>
    <row r="9768" hidden="1" x14ac:dyDescent="0.2"/>
    <row r="9769" hidden="1" x14ac:dyDescent="0.2"/>
    <row r="9770" hidden="1" x14ac:dyDescent="0.2"/>
    <row r="9771" hidden="1" x14ac:dyDescent="0.2"/>
    <row r="9772" hidden="1" x14ac:dyDescent="0.2"/>
    <row r="9773" hidden="1" x14ac:dyDescent="0.2"/>
    <row r="9774" hidden="1" x14ac:dyDescent="0.2"/>
    <row r="9775" hidden="1" x14ac:dyDescent="0.2"/>
    <row r="9776" hidden="1" x14ac:dyDescent="0.2"/>
    <row r="9777" hidden="1" x14ac:dyDescent="0.2"/>
    <row r="9778" hidden="1" x14ac:dyDescent="0.2"/>
    <row r="9779" hidden="1" x14ac:dyDescent="0.2"/>
    <row r="9780" hidden="1" x14ac:dyDescent="0.2"/>
    <row r="9781" hidden="1" x14ac:dyDescent="0.2"/>
    <row r="9782" hidden="1" x14ac:dyDescent="0.2"/>
    <row r="9783" hidden="1" x14ac:dyDescent="0.2"/>
    <row r="9784" hidden="1" x14ac:dyDescent="0.2"/>
    <row r="9785" hidden="1" x14ac:dyDescent="0.2"/>
    <row r="9786" hidden="1" x14ac:dyDescent="0.2"/>
    <row r="9787" hidden="1" x14ac:dyDescent="0.2"/>
    <row r="9788" hidden="1" x14ac:dyDescent="0.2"/>
    <row r="9789" hidden="1" x14ac:dyDescent="0.2"/>
    <row r="9790" hidden="1" x14ac:dyDescent="0.2"/>
    <row r="9791" hidden="1" x14ac:dyDescent="0.2"/>
    <row r="9792" hidden="1" x14ac:dyDescent="0.2"/>
    <row r="9793" hidden="1" x14ac:dyDescent="0.2"/>
    <row r="9794" hidden="1" x14ac:dyDescent="0.2"/>
    <row r="9795" hidden="1" x14ac:dyDescent="0.2"/>
    <row r="9796" hidden="1" x14ac:dyDescent="0.2"/>
    <row r="9797" hidden="1" x14ac:dyDescent="0.2"/>
    <row r="9798" hidden="1" x14ac:dyDescent="0.2"/>
    <row r="9799" hidden="1" x14ac:dyDescent="0.2"/>
    <row r="9800" hidden="1" x14ac:dyDescent="0.2"/>
    <row r="9801" hidden="1" x14ac:dyDescent="0.2"/>
    <row r="9802" hidden="1" x14ac:dyDescent="0.2"/>
    <row r="9803" hidden="1" x14ac:dyDescent="0.2"/>
    <row r="9804" hidden="1" x14ac:dyDescent="0.2"/>
    <row r="9805" hidden="1" x14ac:dyDescent="0.2"/>
    <row r="9806" hidden="1" x14ac:dyDescent="0.2"/>
    <row r="9807" hidden="1" x14ac:dyDescent="0.2"/>
    <row r="9808" hidden="1" x14ac:dyDescent="0.2"/>
    <row r="9809" hidden="1" x14ac:dyDescent="0.2"/>
    <row r="9810" hidden="1" x14ac:dyDescent="0.2"/>
    <row r="9811" hidden="1" x14ac:dyDescent="0.2"/>
    <row r="9812" hidden="1" x14ac:dyDescent="0.2"/>
    <row r="9813" hidden="1" x14ac:dyDescent="0.2"/>
    <row r="9814" hidden="1" x14ac:dyDescent="0.2"/>
    <row r="9815" hidden="1" x14ac:dyDescent="0.2"/>
    <row r="9816" hidden="1" x14ac:dyDescent="0.2"/>
    <row r="9817" hidden="1" x14ac:dyDescent="0.2"/>
    <row r="9818" hidden="1" x14ac:dyDescent="0.2"/>
    <row r="9819" hidden="1" x14ac:dyDescent="0.2"/>
    <row r="9820" hidden="1" x14ac:dyDescent="0.2"/>
    <row r="9821" hidden="1" x14ac:dyDescent="0.2"/>
    <row r="9822" hidden="1" x14ac:dyDescent="0.2"/>
    <row r="9823" hidden="1" x14ac:dyDescent="0.2"/>
    <row r="9824" hidden="1" x14ac:dyDescent="0.2"/>
    <row r="9825" hidden="1" x14ac:dyDescent="0.2"/>
    <row r="9826" hidden="1" x14ac:dyDescent="0.2"/>
    <row r="9827" hidden="1" x14ac:dyDescent="0.2"/>
    <row r="9828" hidden="1" x14ac:dyDescent="0.2"/>
    <row r="9829" hidden="1" x14ac:dyDescent="0.2"/>
    <row r="9830" hidden="1" x14ac:dyDescent="0.2"/>
    <row r="9831" hidden="1" x14ac:dyDescent="0.2"/>
    <row r="9832" hidden="1" x14ac:dyDescent="0.2"/>
    <row r="9833" hidden="1" x14ac:dyDescent="0.2"/>
    <row r="9834" hidden="1" x14ac:dyDescent="0.2"/>
    <row r="9835" hidden="1" x14ac:dyDescent="0.2"/>
    <row r="9836" hidden="1" x14ac:dyDescent="0.2"/>
    <row r="9837" hidden="1" x14ac:dyDescent="0.2"/>
    <row r="9838" hidden="1" x14ac:dyDescent="0.2"/>
    <row r="9839" hidden="1" x14ac:dyDescent="0.2"/>
    <row r="9840" hidden="1" x14ac:dyDescent="0.2"/>
    <row r="9841" hidden="1" x14ac:dyDescent="0.2"/>
    <row r="9842" hidden="1" x14ac:dyDescent="0.2"/>
    <row r="9843" hidden="1" x14ac:dyDescent="0.2"/>
    <row r="9844" hidden="1" x14ac:dyDescent="0.2"/>
    <row r="9845" hidden="1" x14ac:dyDescent="0.2"/>
    <row r="9846" hidden="1" x14ac:dyDescent="0.2"/>
    <row r="9847" hidden="1" x14ac:dyDescent="0.2"/>
    <row r="9848" hidden="1" x14ac:dyDescent="0.2"/>
    <row r="9849" hidden="1" x14ac:dyDescent="0.2"/>
    <row r="9850" hidden="1" x14ac:dyDescent="0.2"/>
    <row r="9851" hidden="1" x14ac:dyDescent="0.2"/>
    <row r="9852" hidden="1" x14ac:dyDescent="0.2"/>
    <row r="9853" hidden="1" x14ac:dyDescent="0.2"/>
    <row r="9854" hidden="1" x14ac:dyDescent="0.2"/>
    <row r="9855" hidden="1" x14ac:dyDescent="0.2"/>
    <row r="9856" hidden="1" x14ac:dyDescent="0.2"/>
    <row r="9857" hidden="1" x14ac:dyDescent="0.2"/>
    <row r="9858" hidden="1" x14ac:dyDescent="0.2"/>
    <row r="9859" hidden="1" x14ac:dyDescent="0.2"/>
    <row r="9860" hidden="1" x14ac:dyDescent="0.2"/>
    <row r="9861" hidden="1" x14ac:dyDescent="0.2"/>
    <row r="9862" hidden="1" x14ac:dyDescent="0.2"/>
    <row r="9863" hidden="1" x14ac:dyDescent="0.2"/>
    <row r="9864" hidden="1" x14ac:dyDescent="0.2"/>
    <row r="9865" hidden="1" x14ac:dyDescent="0.2"/>
    <row r="9866" hidden="1" x14ac:dyDescent="0.2"/>
    <row r="9867" hidden="1" x14ac:dyDescent="0.2"/>
    <row r="9868" hidden="1" x14ac:dyDescent="0.2"/>
    <row r="9869" hidden="1" x14ac:dyDescent="0.2"/>
    <row r="9870" hidden="1" x14ac:dyDescent="0.2"/>
    <row r="9871" hidden="1" x14ac:dyDescent="0.2"/>
    <row r="9872" hidden="1" x14ac:dyDescent="0.2"/>
    <row r="9873" hidden="1" x14ac:dyDescent="0.2"/>
    <row r="9874" hidden="1" x14ac:dyDescent="0.2"/>
    <row r="9875" hidden="1" x14ac:dyDescent="0.2"/>
    <row r="9876" hidden="1" x14ac:dyDescent="0.2"/>
    <row r="9877" hidden="1" x14ac:dyDescent="0.2"/>
    <row r="9878" hidden="1" x14ac:dyDescent="0.2"/>
    <row r="9879" hidden="1" x14ac:dyDescent="0.2"/>
    <row r="9880" hidden="1" x14ac:dyDescent="0.2"/>
    <row r="9881" hidden="1" x14ac:dyDescent="0.2"/>
    <row r="9882" hidden="1" x14ac:dyDescent="0.2"/>
    <row r="9883" hidden="1" x14ac:dyDescent="0.2"/>
    <row r="9884" hidden="1" x14ac:dyDescent="0.2"/>
    <row r="9885" hidden="1" x14ac:dyDescent="0.2"/>
    <row r="9886" hidden="1" x14ac:dyDescent="0.2"/>
    <row r="9887" hidden="1" x14ac:dyDescent="0.2"/>
    <row r="9888" hidden="1" x14ac:dyDescent="0.2"/>
    <row r="9889" hidden="1" x14ac:dyDescent="0.2"/>
    <row r="9890" hidden="1" x14ac:dyDescent="0.2"/>
    <row r="9891" hidden="1" x14ac:dyDescent="0.2"/>
    <row r="9892" hidden="1" x14ac:dyDescent="0.2"/>
    <row r="9893" hidden="1" x14ac:dyDescent="0.2"/>
    <row r="9894" hidden="1" x14ac:dyDescent="0.2"/>
    <row r="9895" hidden="1" x14ac:dyDescent="0.2"/>
    <row r="9896" hidden="1" x14ac:dyDescent="0.2"/>
    <row r="9897" hidden="1" x14ac:dyDescent="0.2"/>
    <row r="9898" hidden="1" x14ac:dyDescent="0.2"/>
    <row r="9899" hidden="1" x14ac:dyDescent="0.2"/>
    <row r="9900" hidden="1" x14ac:dyDescent="0.2"/>
    <row r="9901" hidden="1" x14ac:dyDescent="0.2"/>
    <row r="9902" hidden="1" x14ac:dyDescent="0.2"/>
    <row r="9903" hidden="1" x14ac:dyDescent="0.2"/>
    <row r="9904" hidden="1" x14ac:dyDescent="0.2"/>
    <row r="9905" hidden="1" x14ac:dyDescent="0.2"/>
    <row r="9906" hidden="1" x14ac:dyDescent="0.2"/>
    <row r="9907" hidden="1" x14ac:dyDescent="0.2"/>
    <row r="9908" hidden="1" x14ac:dyDescent="0.2"/>
    <row r="9909" hidden="1" x14ac:dyDescent="0.2"/>
    <row r="9910" hidden="1" x14ac:dyDescent="0.2"/>
    <row r="9911" hidden="1" x14ac:dyDescent="0.2"/>
    <row r="9912" hidden="1" x14ac:dyDescent="0.2"/>
    <row r="9913" hidden="1" x14ac:dyDescent="0.2"/>
    <row r="9914" hidden="1" x14ac:dyDescent="0.2"/>
    <row r="9915" hidden="1" x14ac:dyDescent="0.2"/>
    <row r="9916" hidden="1" x14ac:dyDescent="0.2"/>
    <row r="9917" hidden="1" x14ac:dyDescent="0.2"/>
    <row r="9918" hidden="1" x14ac:dyDescent="0.2"/>
    <row r="9919" hidden="1" x14ac:dyDescent="0.2"/>
    <row r="9920" hidden="1" x14ac:dyDescent="0.2"/>
    <row r="9921" hidden="1" x14ac:dyDescent="0.2"/>
    <row r="9922" hidden="1" x14ac:dyDescent="0.2"/>
    <row r="9923" hidden="1" x14ac:dyDescent="0.2"/>
    <row r="9924" hidden="1" x14ac:dyDescent="0.2"/>
    <row r="9925" hidden="1" x14ac:dyDescent="0.2"/>
    <row r="9926" hidden="1" x14ac:dyDescent="0.2"/>
    <row r="9927" hidden="1" x14ac:dyDescent="0.2"/>
    <row r="9928" hidden="1" x14ac:dyDescent="0.2"/>
    <row r="9929" hidden="1" x14ac:dyDescent="0.2"/>
    <row r="9930" hidden="1" x14ac:dyDescent="0.2"/>
    <row r="9931" hidden="1" x14ac:dyDescent="0.2"/>
    <row r="9932" hidden="1" x14ac:dyDescent="0.2"/>
    <row r="9933" hidden="1" x14ac:dyDescent="0.2"/>
    <row r="9934" hidden="1" x14ac:dyDescent="0.2"/>
    <row r="9935" hidden="1" x14ac:dyDescent="0.2"/>
    <row r="9936" hidden="1" x14ac:dyDescent="0.2"/>
    <row r="9937" hidden="1" x14ac:dyDescent="0.2"/>
    <row r="9938" hidden="1" x14ac:dyDescent="0.2"/>
    <row r="9939" hidden="1" x14ac:dyDescent="0.2"/>
    <row r="9940" hidden="1" x14ac:dyDescent="0.2"/>
    <row r="9941" hidden="1" x14ac:dyDescent="0.2"/>
    <row r="9942" hidden="1" x14ac:dyDescent="0.2"/>
    <row r="9943" hidden="1" x14ac:dyDescent="0.2"/>
    <row r="9944" hidden="1" x14ac:dyDescent="0.2"/>
    <row r="9945" hidden="1" x14ac:dyDescent="0.2"/>
    <row r="9946" hidden="1" x14ac:dyDescent="0.2"/>
    <row r="9947" hidden="1" x14ac:dyDescent="0.2"/>
    <row r="9948" hidden="1" x14ac:dyDescent="0.2"/>
    <row r="9949" hidden="1" x14ac:dyDescent="0.2"/>
    <row r="9950" hidden="1" x14ac:dyDescent="0.2"/>
    <row r="9951" hidden="1" x14ac:dyDescent="0.2"/>
    <row r="9952" hidden="1" x14ac:dyDescent="0.2"/>
    <row r="9953" hidden="1" x14ac:dyDescent="0.2"/>
    <row r="9954" hidden="1" x14ac:dyDescent="0.2"/>
    <row r="9955" hidden="1" x14ac:dyDescent="0.2"/>
    <row r="9956" hidden="1" x14ac:dyDescent="0.2"/>
    <row r="9957" hidden="1" x14ac:dyDescent="0.2"/>
    <row r="9958" hidden="1" x14ac:dyDescent="0.2"/>
    <row r="9959" hidden="1" x14ac:dyDescent="0.2"/>
    <row r="9960" hidden="1" x14ac:dyDescent="0.2"/>
    <row r="9961" hidden="1" x14ac:dyDescent="0.2"/>
    <row r="9962" hidden="1" x14ac:dyDescent="0.2"/>
    <row r="9963" hidden="1" x14ac:dyDescent="0.2"/>
    <row r="9964" hidden="1" x14ac:dyDescent="0.2"/>
    <row r="9965" hidden="1" x14ac:dyDescent="0.2"/>
    <row r="9966" hidden="1" x14ac:dyDescent="0.2"/>
    <row r="9967" hidden="1" x14ac:dyDescent="0.2"/>
    <row r="9968" hidden="1" x14ac:dyDescent="0.2"/>
    <row r="9969" hidden="1" x14ac:dyDescent="0.2"/>
    <row r="9970" hidden="1" x14ac:dyDescent="0.2"/>
    <row r="9971" hidden="1" x14ac:dyDescent="0.2"/>
    <row r="9972" hidden="1" x14ac:dyDescent="0.2"/>
    <row r="9973" hidden="1" x14ac:dyDescent="0.2"/>
    <row r="9974" hidden="1" x14ac:dyDescent="0.2"/>
    <row r="9975" hidden="1" x14ac:dyDescent="0.2"/>
    <row r="9976" hidden="1" x14ac:dyDescent="0.2"/>
    <row r="9977" hidden="1" x14ac:dyDescent="0.2"/>
    <row r="9978" hidden="1" x14ac:dyDescent="0.2"/>
    <row r="9979" hidden="1" x14ac:dyDescent="0.2"/>
    <row r="9980" hidden="1" x14ac:dyDescent="0.2"/>
    <row r="9981" hidden="1" x14ac:dyDescent="0.2"/>
    <row r="9982" hidden="1" x14ac:dyDescent="0.2"/>
    <row r="9983" hidden="1" x14ac:dyDescent="0.2"/>
    <row r="9984" hidden="1" x14ac:dyDescent="0.2"/>
    <row r="9985" hidden="1" x14ac:dyDescent="0.2"/>
    <row r="9986" hidden="1" x14ac:dyDescent="0.2"/>
    <row r="9987" hidden="1" x14ac:dyDescent="0.2"/>
    <row r="9988" hidden="1" x14ac:dyDescent="0.2"/>
    <row r="9989" hidden="1" x14ac:dyDescent="0.2"/>
    <row r="9990" hidden="1" x14ac:dyDescent="0.2"/>
    <row r="9991" hidden="1" x14ac:dyDescent="0.2"/>
    <row r="9992" hidden="1" x14ac:dyDescent="0.2"/>
    <row r="9993" hidden="1" x14ac:dyDescent="0.2"/>
    <row r="9994" hidden="1" x14ac:dyDescent="0.2"/>
    <row r="9995" hidden="1" x14ac:dyDescent="0.2"/>
    <row r="9996" hidden="1" x14ac:dyDescent="0.2"/>
    <row r="9997" hidden="1" x14ac:dyDescent="0.2"/>
    <row r="9998" hidden="1" x14ac:dyDescent="0.2"/>
    <row r="9999" hidden="1" x14ac:dyDescent="0.2"/>
    <row r="10000" hidden="1" x14ac:dyDescent="0.2"/>
    <row r="10001" hidden="1" x14ac:dyDescent="0.2"/>
    <row r="10002" hidden="1" x14ac:dyDescent="0.2"/>
    <row r="10003" hidden="1" x14ac:dyDescent="0.2"/>
    <row r="10004" hidden="1" x14ac:dyDescent="0.2"/>
    <row r="10005" hidden="1" x14ac:dyDescent="0.2"/>
    <row r="10006" hidden="1" x14ac:dyDescent="0.2"/>
    <row r="10007" hidden="1" x14ac:dyDescent="0.2"/>
    <row r="10008" hidden="1" x14ac:dyDescent="0.2"/>
    <row r="10009" hidden="1" x14ac:dyDescent="0.2"/>
    <row r="10010" hidden="1" x14ac:dyDescent="0.2"/>
    <row r="10011" hidden="1" x14ac:dyDescent="0.2"/>
    <row r="10012" hidden="1" x14ac:dyDescent="0.2"/>
    <row r="10013" hidden="1" x14ac:dyDescent="0.2"/>
    <row r="10014" hidden="1" x14ac:dyDescent="0.2"/>
    <row r="10015" hidden="1" x14ac:dyDescent="0.2"/>
    <row r="10016" hidden="1" x14ac:dyDescent="0.2"/>
    <row r="10017" hidden="1" x14ac:dyDescent="0.2"/>
    <row r="10018" hidden="1" x14ac:dyDescent="0.2"/>
    <row r="10019" hidden="1" x14ac:dyDescent="0.2"/>
    <row r="10020" hidden="1" x14ac:dyDescent="0.2"/>
    <row r="10021" hidden="1" x14ac:dyDescent="0.2"/>
    <row r="10022" hidden="1" x14ac:dyDescent="0.2"/>
    <row r="10023" hidden="1" x14ac:dyDescent="0.2"/>
    <row r="10024" hidden="1" x14ac:dyDescent="0.2"/>
    <row r="10025" hidden="1" x14ac:dyDescent="0.2"/>
    <row r="10026" hidden="1" x14ac:dyDescent="0.2"/>
    <row r="10027" hidden="1" x14ac:dyDescent="0.2"/>
    <row r="10028" hidden="1" x14ac:dyDescent="0.2"/>
    <row r="10029" hidden="1" x14ac:dyDescent="0.2"/>
    <row r="10030" hidden="1" x14ac:dyDescent="0.2"/>
    <row r="10031" hidden="1" x14ac:dyDescent="0.2"/>
    <row r="10032" hidden="1" x14ac:dyDescent="0.2"/>
    <row r="10033" hidden="1" x14ac:dyDescent="0.2"/>
    <row r="10034" hidden="1" x14ac:dyDescent="0.2"/>
    <row r="10035" hidden="1" x14ac:dyDescent="0.2"/>
    <row r="10036" hidden="1" x14ac:dyDescent="0.2"/>
    <row r="10037" hidden="1" x14ac:dyDescent="0.2"/>
    <row r="10038" hidden="1" x14ac:dyDescent="0.2"/>
    <row r="10039" hidden="1" x14ac:dyDescent="0.2"/>
    <row r="10040" hidden="1" x14ac:dyDescent="0.2"/>
    <row r="10041" hidden="1" x14ac:dyDescent="0.2"/>
    <row r="10042" hidden="1" x14ac:dyDescent="0.2"/>
    <row r="10043" hidden="1" x14ac:dyDescent="0.2"/>
    <row r="10044" hidden="1" x14ac:dyDescent="0.2"/>
    <row r="10045" hidden="1" x14ac:dyDescent="0.2"/>
    <row r="10046" hidden="1" x14ac:dyDescent="0.2"/>
    <row r="10047" hidden="1" x14ac:dyDescent="0.2"/>
    <row r="10048" hidden="1" x14ac:dyDescent="0.2"/>
    <row r="10049" hidden="1" x14ac:dyDescent="0.2"/>
    <row r="10050" hidden="1" x14ac:dyDescent="0.2"/>
    <row r="10051" hidden="1" x14ac:dyDescent="0.2"/>
    <row r="10052" hidden="1" x14ac:dyDescent="0.2"/>
    <row r="10053" hidden="1" x14ac:dyDescent="0.2"/>
    <row r="10054" hidden="1" x14ac:dyDescent="0.2"/>
    <row r="10055" hidden="1" x14ac:dyDescent="0.2"/>
    <row r="10056" hidden="1" x14ac:dyDescent="0.2"/>
    <row r="10057" hidden="1" x14ac:dyDescent="0.2"/>
    <row r="10058" hidden="1" x14ac:dyDescent="0.2"/>
    <row r="10059" hidden="1" x14ac:dyDescent="0.2"/>
    <row r="10060" hidden="1" x14ac:dyDescent="0.2"/>
    <row r="10061" hidden="1" x14ac:dyDescent="0.2"/>
    <row r="10062" hidden="1" x14ac:dyDescent="0.2"/>
    <row r="10063" hidden="1" x14ac:dyDescent="0.2"/>
    <row r="10064" hidden="1" x14ac:dyDescent="0.2"/>
    <row r="10065" hidden="1" x14ac:dyDescent="0.2"/>
    <row r="10066" hidden="1" x14ac:dyDescent="0.2"/>
    <row r="10067" hidden="1" x14ac:dyDescent="0.2"/>
    <row r="10068" hidden="1" x14ac:dyDescent="0.2"/>
    <row r="10069" hidden="1" x14ac:dyDescent="0.2"/>
    <row r="10070" hidden="1" x14ac:dyDescent="0.2"/>
    <row r="10071" hidden="1" x14ac:dyDescent="0.2"/>
    <row r="10072" hidden="1" x14ac:dyDescent="0.2"/>
    <row r="10073" hidden="1" x14ac:dyDescent="0.2"/>
    <row r="10074" hidden="1" x14ac:dyDescent="0.2"/>
    <row r="10075" hidden="1" x14ac:dyDescent="0.2"/>
    <row r="10076" hidden="1" x14ac:dyDescent="0.2"/>
    <row r="10077" hidden="1" x14ac:dyDescent="0.2"/>
    <row r="10078" hidden="1" x14ac:dyDescent="0.2"/>
    <row r="10079" hidden="1" x14ac:dyDescent="0.2"/>
    <row r="10080" hidden="1" x14ac:dyDescent="0.2"/>
    <row r="10081" hidden="1" x14ac:dyDescent="0.2"/>
    <row r="10082" hidden="1" x14ac:dyDescent="0.2"/>
    <row r="10083" hidden="1" x14ac:dyDescent="0.2"/>
    <row r="10084" hidden="1" x14ac:dyDescent="0.2"/>
    <row r="10085" hidden="1" x14ac:dyDescent="0.2"/>
    <row r="10086" hidden="1" x14ac:dyDescent="0.2"/>
    <row r="10087" hidden="1" x14ac:dyDescent="0.2"/>
    <row r="10088" hidden="1" x14ac:dyDescent="0.2"/>
    <row r="10089" hidden="1" x14ac:dyDescent="0.2"/>
    <row r="10090" hidden="1" x14ac:dyDescent="0.2"/>
    <row r="10091" hidden="1" x14ac:dyDescent="0.2"/>
    <row r="10092" hidden="1" x14ac:dyDescent="0.2"/>
    <row r="10093" hidden="1" x14ac:dyDescent="0.2"/>
    <row r="10094" hidden="1" x14ac:dyDescent="0.2"/>
    <row r="10095" hidden="1" x14ac:dyDescent="0.2"/>
    <row r="10096" hidden="1" x14ac:dyDescent="0.2"/>
    <row r="10097" hidden="1" x14ac:dyDescent="0.2"/>
    <row r="10098" hidden="1" x14ac:dyDescent="0.2"/>
    <row r="10099" hidden="1" x14ac:dyDescent="0.2"/>
    <row r="10100" hidden="1" x14ac:dyDescent="0.2"/>
    <row r="10101" hidden="1" x14ac:dyDescent="0.2"/>
    <row r="10102" hidden="1" x14ac:dyDescent="0.2"/>
    <row r="10103" hidden="1" x14ac:dyDescent="0.2"/>
    <row r="10104" hidden="1" x14ac:dyDescent="0.2"/>
    <row r="10105" hidden="1" x14ac:dyDescent="0.2"/>
    <row r="10106" hidden="1" x14ac:dyDescent="0.2"/>
    <row r="10107" hidden="1" x14ac:dyDescent="0.2"/>
    <row r="10108" hidden="1" x14ac:dyDescent="0.2"/>
    <row r="10109" hidden="1" x14ac:dyDescent="0.2"/>
    <row r="10110" hidden="1" x14ac:dyDescent="0.2"/>
    <row r="10111" hidden="1" x14ac:dyDescent="0.2"/>
    <row r="10112" hidden="1" x14ac:dyDescent="0.2"/>
    <row r="10113" hidden="1" x14ac:dyDescent="0.2"/>
    <row r="10114" hidden="1" x14ac:dyDescent="0.2"/>
    <row r="10115" hidden="1" x14ac:dyDescent="0.2"/>
    <row r="10116" hidden="1" x14ac:dyDescent="0.2"/>
    <row r="10117" hidden="1" x14ac:dyDescent="0.2"/>
    <row r="10118" hidden="1" x14ac:dyDescent="0.2"/>
    <row r="10119" hidden="1" x14ac:dyDescent="0.2"/>
    <row r="10120" hidden="1" x14ac:dyDescent="0.2"/>
    <row r="10121" hidden="1" x14ac:dyDescent="0.2"/>
    <row r="10122" hidden="1" x14ac:dyDescent="0.2"/>
    <row r="10123" hidden="1" x14ac:dyDescent="0.2"/>
    <row r="10124" hidden="1" x14ac:dyDescent="0.2"/>
    <row r="10125" hidden="1" x14ac:dyDescent="0.2"/>
    <row r="10126" hidden="1" x14ac:dyDescent="0.2"/>
    <row r="10127" hidden="1" x14ac:dyDescent="0.2"/>
    <row r="10128" hidden="1" x14ac:dyDescent="0.2"/>
    <row r="10129" hidden="1" x14ac:dyDescent="0.2"/>
    <row r="10130" hidden="1" x14ac:dyDescent="0.2"/>
    <row r="10131" hidden="1" x14ac:dyDescent="0.2"/>
    <row r="10132" hidden="1" x14ac:dyDescent="0.2"/>
    <row r="10133" hidden="1" x14ac:dyDescent="0.2"/>
    <row r="10134" hidden="1" x14ac:dyDescent="0.2"/>
    <row r="10135" hidden="1" x14ac:dyDescent="0.2"/>
    <row r="10136" hidden="1" x14ac:dyDescent="0.2"/>
    <row r="10137" hidden="1" x14ac:dyDescent="0.2"/>
    <row r="10138" hidden="1" x14ac:dyDescent="0.2"/>
    <row r="10139" hidden="1" x14ac:dyDescent="0.2"/>
    <row r="10140" hidden="1" x14ac:dyDescent="0.2"/>
    <row r="10141" hidden="1" x14ac:dyDescent="0.2"/>
    <row r="10142" hidden="1" x14ac:dyDescent="0.2"/>
    <row r="10143" hidden="1" x14ac:dyDescent="0.2"/>
    <row r="10144" hidden="1" x14ac:dyDescent="0.2"/>
    <row r="10145" hidden="1" x14ac:dyDescent="0.2"/>
    <row r="10146" hidden="1" x14ac:dyDescent="0.2"/>
    <row r="10147" hidden="1" x14ac:dyDescent="0.2"/>
    <row r="10148" hidden="1" x14ac:dyDescent="0.2"/>
    <row r="10149" hidden="1" x14ac:dyDescent="0.2"/>
    <row r="10150" hidden="1" x14ac:dyDescent="0.2"/>
    <row r="10151" hidden="1" x14ac:dyDescent="0.2"/>
    <row r="10152" hidden="1" x14ac:dyDescent="0.2"/>
    <row r="10153" hidden="1" x14ac:dyDescent="0.2"/>
    <row r="10154" hidden="1" x14ac:dyDescent="0.2"/>
    <row r="10155" hidden="1" x14ac:dyDescent="0.2"/>
    <row r="10156" hidden="1" x14ac:dyDescent="0.2"/>
    <row r="10157" hidden="1" x14ac:dyDescent="0.2"/>
    <row r="10158" hidden="1" x14ac:dyDescent="0.2"/>
    <row r="10159" hidden="1" x14ac:dyDescent="0.2"/>
    <row r="10160" hidden="1" x14ac:dyDescent="0.2"/>
    <row r="10161" hidden="1" x14ac:dyDescent="0.2"/>
    <row r="10162" hidden="1" x14ac:dyDescent="0.2"/>
    <row r="10163" hidden="1" x14ac:dyDescent="0.2"/>
    <row r="10164" hidden="1" x14ac:dyDescent="0.2"/>
    <row r="10165" hidden="1" x14ac:dyDescent="0.2"/>
    <row r="10166" hidden="1" x14ac:dyDescent="0.2"/>
    <row r="10167" hidden="1" x14ac:dyDescent="0.2"/>
    <row r="10168" hidden="1" x14ac:dyDescent="0.2"/>
    <row r="10169" hidden="1" x14ac:dyDescent="0.2"/>
    <row r="10170" hidden="1" x14ac:dyDescent="0.2"/>
    <row r="10171" hidden="1" x14ac:dyDescent="0.2"/>
    <row r="10172" hidden="1" x14ac:dyDescent="0.2"/>
    <row r="10173" hidden="1" x14ac:dyDescent="0.2"/>
    <row r="10174" hidden="1" x14ac:dyDescent="0.2"/>
    <row r="10175" hidden="1" x14ac:dyDescent="0.2"/>
    <row r="10176" hidden="1" x14ac:dyDescent="0.2"/>
    <row r="10177" hidden="1" x14ac:dyDescent="0.2"/>
    <row r="10178" hidden="1" x14ac:dyDescent="0.2"/>
    <row r="10179" hidden="1" x14ac:dyDescent="0.2"/>
    <row r="10180" hidden="1" x14ac:dyDescent="0.2"/>
    <row r="10181" hidden="1" x14ac:dyDescent="0.2"/>
    <row r="10182" hidden="1" x14ac:dyDescent="0.2"/>
    <row r="10183" hidden="1" x14ac:dyDescent="0.2"/>
    <row r="10184" hidden="1" x14ac:dyDescent="0.2"/>
    <row r="10185" hidden="1" x14ac:dyDescent="0.2"/>
    <row r="10186" hidden="1" x14ac:dyDescent="0.2"/>
    <row r="10187" hidden="1" x14ac:dyDescent="0.2"/>
    <row r="10188" hidden="1" x14ac:dyDescent="0.2"/>
    <row r="10189" hidden="1" x14ac:dyDescent="0.2"/>
    <row r="10190" hidden="1" x14ac:dyDescent="0.2"/>
    <row r="10191" hidden="1" x14ac:dyDescent="0.2"/>
    <row r="10192" hidden="1" x14ac:dyDescent="0.2"/>
    <row r="10193" hidden="1" x14ac:dyDescent="0.2"/>
    <row r="10194" hidden="1" x14ac:dyDescent="0.2"/>
    <row r="10195" hidden="1" x14ac:dyDescent="0.2"/>
    <row r="10196" hidden="1" x14ac:dyDescent="0.2"/>
    <row r="10197" hidden="1" x14ac:dyDescent="0.2"/>
    <row r="10198" hidden="1" x14ac:dyDescent="0.2"/>
    <row r="10199" hidden="1" x14ac:dyDescent="0.2"/>
    <row r="10200" hidden="1" x14ac:dyDescent="0.2"/>
    <row r="10201" hidden="1" x14ac:dyDescent="0.2"/>
    <row r="10202" hidden="1" x14ac:dyDescent="0.2"/>
    <row r="10203" hidden="1" x14ac:dyDescent="0.2"/>
    <row r="10204" hidden="1" x14ac:dyDescent="0.2"/>
    <row r="10205" hidden="1" x14ac:dyDescent="0.2"/>
    <row r="10206" hidden="1" x14ac:dyDescent="0.2"/>
    <row r="10207" hidden="1" x14ac:dyDescent="0.2"/>
    <row r="10208" hidden="1" x14ac:dyDescent="0.2"/>
    <row r="10209" hidden="1" x14ac:dyDescent="0.2"/>
    <row r="10210" hidden="1" x14ac:dyDescent="0.2"/>
    <row r="10211" hidden="1" x14ac:dyDescent="0.2"/>
    <row r="10212" hidden="1" x14ac:dyDescent="0.2"/>
    <row r="10213" hidden="1" x14ac:dyDescent="0.2"/>
    <row r="10214" hidden="1" x14ac:dyDescent="0.2"/>
    <row r="10215" hidden="1" x14ac:dyDescent="0.2"/>
    <row r="10216" hidden="1" x14ac:dyDescent="0.2"/>
    <row r="10217" hidden="1" x14ac:dyDescent="0.2"/>
    <row r="10218" hidden="1" x14ac:dyDescent="0.2"/>
    <row r="10219" hidden="1" x14ac:dyDescent="0.2"/>
    <row r="10220" hidden="1" x14ac:dyDescent="0.2"/>
    <row r="10221" hidden="1" x14ac:dyDescent="0.2"/>
    <row r="10222" hidden="1" x14ac:dyDescent="0.2"/>
    <row r="10223" hidden="1" x14ac:dyDescent="0.2"/>
    <row r="10224" hidden="1" x14ac:dyDescent="0.2"/>
    <row r="10225" hidden="1" x14ac:dyDescent="0.2"/>
    <row r="10226" hidden="1" x14ac:dyDescent="0.2"/>
    <row r="10227" hidden="1" x14ac:dyDescent="0.2"/>
    <row r="10228" hidden="1" x14ac:dyDescent="0.2"/>
    <row r="10229" hidden="1" x14ac:dyDescent="0.2"/>
    <row r="10230" hidden="1" x14ac:dyDescent="0.2"/>
    <row r="10231" hidden="1" x14ac:dyDescent="0.2"/>
    <row r="10232" hidden="1" x14ac:dyDescent="0.2"/>
    <row r="10233" hidden="1" x14ac:dyDescent="0.2"/>
    <row r="10234" hidden="1" x14ac:dyDescent="0.2"/>
    <row r="10235" hidden="1" x14ac:dyDescent="0.2"/>
    <row r="10236" hidden="1" x14ac:dyDescent="0.2"/>
    <row r="10237" hidden="1" x14ac:dyDescent="0.2"/>
    <row r="10238" hidden="1" x14ac:dyDescent="0.2"/>
    <row r="10239" hidden="1" x14ac:dyDescent="0.2"/>
    <row r="10240" hidden="1" x14ac:dyDescent="0.2"/>
    <row r="10241" hidden="1" x14ac:dyDescent="0.2"/>
    <row r="10242" hidden="1" x14ac:dyDescent="0.2"/>
    <row r="10243" hidden="1" x14ac:dyDescent="0.2"/>
    <row r="10244" hidden="1" x14ac:dyDescent="0.2"/>
    <row r="10245" hidden="1" x14ac:dyDescent="0.2"/>
    <row r="10246" hidden="1" x14ac:dyDescent="0.2"/>
    <row r="10247" hidden="1" x14ac:dyDescent="0.2"/>
    <row r="10248" hidden="1" x14ac:dyDescent="0.2"/>
    <row r="10249" hidden="1" x14ac:dyDescent="0.2"/>
    <row r="10250" hidden="1" x14ac:dyDescent="0.2"/>
    <row r="10251" hidden="1" x14ac:dyDescent="0.2"/>
    <row r="10252" hidden="1" x14ac:dyDescent="0.2"/>
    <row r="10253" hidden="1" x14ac:dyDescent="0.2"/>
    <row r="10254" hidden="1" x14ac:dyDescent="0.2"/>
    <row r="10255" hidden="1" x14ac:dyDescent="0.2"/>
    <row r="10256" hidden="1" x14ac:dyDescent="0.2"/>
    <row r="10257" hidden="1" x14ac:dyDescent="0.2"/>
    <row r="10258" hidden="1" x14ac:dyDescent="0.2"/>
    <row r="10259" hidden="1" x14ac:dyDescent="0.2"/>
    <row r="10260" hidden="1" x14ac:dyDescent="0.2"/>
    <row r="10261" hidden="1" x14ac:dyDescent="0.2"/>
    <row r="10262" hidden="1" x14ac:dyDescent="0.2"/>
    <row r="10263" hidden="1" x14ac:dyDescent="0.2"/>
    <row r="10264" hidden="1" x14ac:dyDescent="0.2"/>
    <row r="10265" hidden="1" x14ac:dyDescent="0.2"/>
    <row r="10266" hidden="1" x14ac:dyDescent="0.2"/>
    <row r="10267" hidden="1" x14ac:dyDescent="0.2"/>
    <row r="10268" hidden="1" x14ac:dyDescent="0.2"/>
    <row r="10269" hidden="1" x14ac:dyDescent="0.2"/>
    <row r="10270" hidden="1" x14ac:dyDescent="0.2"/>
    <row r="10271" hidden="1" x14ac:dyDescent="0.2"/>
    <row r="10272" hidden="1" x14ac:dyDescent="0.2"/>
    <row r="10273" hidden="1" x14ac:dyDescent="0.2"/>
    <row r="10274" hidden="1" x14ac:dyDescent="0.2"/>
    <row r="10275" hidden="1" x14ac:dyDescent="0.2"/>
    <row r="10276" hidden="1" x14ac:dyDescent="0.2"/>
    <row r="10277" hidden="1" x14ac:dyDescent="0.2"/>
    <row r="10278" hidden="1" x14ac:dyDescent="0.2"/>
    <row r="10279" hidden="1" x14ac:dyDescent="0.2"/>
    <row r="10280" hidden="1" x14ac:dyDescent="0.2"/>
    <row r="10281" hidden="1" x14ac:dyDescent="0.2"/>
    <row r="10282" hidden="1" x14ac:dyDescent="0.2"/>
    <row r="10283" hidden="1" x14ac:dyDescent="0.2"/>
    <row r="10284" hidden="1" x14ac:dyDescent="0.2"/>
    <row r="10285" hidden="1" x14ac:dyDescent="0.2"/>
    <row r="10286" hidden="1" x14ac:dyDescent="0.2"/>
    <row r="10287" hidden="1" x14ac:dyDescent="0.2"/>
    <row r="10288" hidden="1" x14ac:dyDescent="0.2"/>
    <row r="10289" hidden="1" x14ac:dyDescent="0.2"/>
    <row r="10290" hidden="1" x14ac:dyDescent="0.2"/>
    <row r="10291" hidden="1" x14ac:dyDescent="0.2"/>
    <row r="10292" hidden="1" x14ac:dyDescent="0.2"/>
    <row r="10293" hidden="1" x14ac:dyDescent="0.2"/>
    <row r="10294" hidden="1" x14ac:dyDescent="0.2"/>
    <row r="10295" hidden="1" x14ac:dyDescent="0.2"/>
    <row r="10296" hidden="1" x14ac:dyDescent="0.2"/>
    <row r="10297" hidden="1" x14ac:dyDescent="0.2"/>
    <row r="10298" hidden="1" x14ac:dyDescent="0.2"/>
    <row r="10299" hidden="1" x14ac:dyDescent="0.2"/>
    <row r="10300" hidden="1" x14ac:dyDescent="0.2"/>
    <row r="10301" hidden="1" x14ac:dyDescent="0.2"/>
    <row r="10302" hidden="1" x14ac:dyDescent="0.2"/>
    <row r="10303" hidden="1" x14ac:dyDescent="0.2"/>
    <row r="10304" hidden="1" x14ac:dyDescent="0.2"/>
    <row r="10305" hidden="1" x14ac:dyDescent="0.2"/>
    <row r="10306" hidden="1" x14ac:dyDescent="0.2"/>
    <row r="10307" hidden="1" x14ac:dyDescent="0.2"/>
    <row r="10308" hidden="1" x14ac:dyDescent="0.2"/>
    <row r="10309" hidden="1" x14ac:dyDescent="0.2"/>
    <row r="10310" hidden="1" x14ac:dyDescent="0.2"/>
    <row r="10311" hidden="1" x14ac:dyDescent="0.2"/>
    <row r="10312" hidden="1" x14ac:dyDescent="0.2"/>
    <row r="10313" hidden="1" x14ac:dyDescent="0.2"/>
    <row r="10314" hidden="1" x14ac:dyDescent="0.2"/>
    <row r="10315" hidden="1" x14ac:dyDescent="0.2"/>
    <row r="10316" hidden="1" x14ac:dyDescent="0.2"/>
    <row r="10317" hidden="1" x14ac:dyDescent="0.2"/>
    <row r="10318" hidden="1" x14ac:dyDescent="0.2"/>
    <row r="10319" hidden="1" x14ac:dyDescent="0.2"/>
    <row r="10320" hidden="1" x14ac:dyDescent="0.2"/>
    <row r="10321" hidden="1" x14ac:dyDescent="0.2"/>
    <row r="10322" hidden="1" x14ac:dyDescent="0.2"/>
    <row r="10323" hidden="1" x14ac:dyDescent="0.2"/>
    <row r="10324" hidden="1" x14ac:dyDescent="0.2"/>
    <row r="10325" hidden="1" x14ac:dyDescent="0.2"/>
    <row r="10326" hidden="1" x14ac:dyDescent="0.2"/>
    <row r="10327" hidden="1" x14ac:dyDescent="0.2"/>
    <row r="10328" hidden="1" x14ac:dyDescent="0.2"/>
    <row r="10329" hidden="1" x14ac:dyDescent="0.2"/>
    <row r="10330" hidden="1" x14ac:dyDescent="0.2"/>
    <row r="10331" hidden="1" x14ac:dyDescent="0.2"/>
    <row r="10332" hidden="1" x14ac:dyDescent="0.2"/>
    <row r="10333" hidden="1" x14ac:dyDescent="0.2"/>
    <row r="10334" hidden="1" x14ac:dyDescent="0.2"/>
    <row r="10335" hidden="1" x14ac:dyDescent="0.2"/>
    <row r="10336" hidden="1" x14ac:dyDescent="0.2"/>
    <row r="10337" hidden="1" x14ac:dyDescent="0.2"/>
    <row r="10338" hidden="1" x14ac:dyDescent="0.2"/>
    <row r="10339" hidden="1" x14ac:dyDescent="0.2"/>
    <row r="10340" hidden="1" x14ac:dyDescent="0.2"/>
    <row r="10341" hidden="1" x14ac:dyDescent="0.2"/>
    <row r="10342" hidden="1" x14ac:dyDescent="0.2"/>
    <row r="10343" hidden="1" x14ac:dyDescent="0.2"/>
    <row r="10344" hidden="1" x14ac:dyDescent="0.2"/>
    <row r="10345" hidden="1" x14ac:dyDescent="0.2"/>
    <row r="10346" hidden="1" x14ac:dyDescent="0.2"/>
    <row r="10347" hidden="1" x14ac:dyDescent="0.2"/>
    <row r="10348" hidden="1" x14ac:dyDescent="0.2"/>
    <row r="10349" hidden="1" x14ac:dyDescent="0.2"/>
    <row r="10350" hidden="1" x14ac:dyDescent="0.2"/>
    <row r="10351" hidden="1" x14ac:dyDescent="0.2"/>
    <row r="10352" hidden="1" x14ac:dyDescent="0.2"/>
    <row r="10353" hidden="1" x14ac:dyDescent="0.2"/>
    <row r="10354" hidden="1" x14ac:dyDescent="0.2"/>
    <row r="10355" hidden="1" x14ac:dyDescent="0.2"/>
    <row r="10356" hidden="1" x14ac:dyDescent="0.2"/>
    <row r="10357" hidden="1" x14ac:dyDescent="0.2"/>
    <row r="10358" hidden="1" x14ac:dyDescent="0.2"/>
    <row r="10359" hidden="1" x14ac:dyDescent="0.2"/>
    <row r="10360" hidden="1" x14ac:dyDescent="0.2"/>
    <row r="10361" hidden="1" x14ac:dyDescent="0.2"/>
    <row r="10362" hidden="1" x14ac:dyDescent="0.2"/>
    <row r="10363" hidden="1" x14ac:dyDescent="0.2"/>
    <row r="10364" hidden="1" x14ac:dyDescent="0.2"/>
    <row r="10365" hidden="1" x14ac:dyDescent="0.2"/>
    <row r="10366" hidden="1" x14ac:dyDescent="0.2"/>
    <row r="10367" hidden="1" x14ac:dyDescent="0.2"/>
    <row r="10368" hidden="1" x14ac:dyDescent="0.2"/>
    <row r="10369" hidden="1" x14ac:dyDescent="0.2"/>
    <row r="10370" hidden="1" x14ac:dyDescent="0.2"/>
    <row r="10371" hidden="1" x14ac:dyDescent="0.2"/>
    <row r="10372" hidden="1" x14ac:dyDescent="0.2"/>
    <row r="10373" hidden="1" x14ac:dyDescent="0.2"/>
    <row r="10374" hidden="1" x14ac:dyDescent="0.2"/>
    <row r="10375" hidden="1" x14ac:dyDescent="0.2"/>
    <row r="10376" hidden="1" x14ac:dyDescent="0.2"/>
    <row r="10377" hidden="1" x14ac:dyDescent="0.2"/>
    <row r="10378" hidden="1" x14ac:dyDescent="0.2"/>
    <row r="10379" hidden="1" x14ac:dyDescent="0.2"/>
    <row r="10380" hidden="1" x14ac:dyDescent="0.2"/>
    <row r="10381" hidden="1" x14ac:dyDescent="0.2"/>
    <row r="10382" hidden="1" x14ac:dyDescent="0.2"/>
    <row r="10383" hidden="1" x14ac:dyDescent="0.2"/>
    <row r="10384" hidden="1" x14ac:dyDescent="0.2"/>
    <row r="10385" hidden="1" x14ac:dyDescent="0.2"/>
    <row r="10386" hidden="1" x14ac:dyDescent="0.2"/>
    <row r="10387" hidden="1" x14ac:dyDescent="0.2"/>
    <row r="10388" hidden="1" x14ac:dyDescent="0.2"/>
    <row r="10389" hidden="1" x14ac:dyDescent="0.2"/>
    <row r="10390" hidden="1" x14ac:dyDescent="0.2"/>
    <row r="10391" hidden="1" x14ac:dyDescent="0.2"/>
    <row r="10392" hidden="1" x14ac:dyDescent="0.2"/>
    <row r="10393" hidden="1" x14ac:dyDescent="0.2"/>
    <row r="10394" hidden="1" x14ac:dyDescent="0.2"/>
    <row r="10395" hidden="1" x14ac:dyDescent="0.2"/>
    <row r="10396" hidden="1" x14ac:dyDescent="0.2"/>
    <row r="10397" hidden="1" x14ac:dyDescent="0.2"/>
    <row r="10398" hidden="1" x14ac:dyDescent="0.2"/>
    <row r="10399" hidden="1" x14ac:dyDescent="0.2"/>
    <row r="10400" hidden="1" x14ac:dyDescent="0.2"/>
    <row r="10401" hidden="1" x14ac:dyDescent="0.2"/>
    <row r="10402" hidden="1" x14ac:dyDescent="0.2"/>
    <row r="10403" hidden="1" x14ac:dyDescent="0.2"/>
    <row r="10404" hidden="1" x14ac:dyDescent="0.2"/>
    <row r="10405" hidden="1" x14ac:dyDescent="0.2"/>
    <row r="10406" hidden="1" x14ac:dyDescent="0.2"/>
    <row r="10407" hidden="1" x14ac:dyDescent="0.2"/>
    <row r="10408" hidden="1" x14ac:dyDescent="0.2"/>
    <row r="10409" hidden="1" x14ac:dyDescent="0.2"/>
    <row r="10410" hidden="1" x14ac:dyDescent="0.2"/>
    <row r="10411" hidden="1" x14ac:dyDescent="0.2"/>
    <row r="10412" hidden="1" x14ac:dyDescent="0.2"/>
    <row r="10413" hidden="1" x14ac:dyDescent="0.2"/>
    <row r="10414" hidden="1" x14ac:dyDescent="0.2"/>
    <row r="10415" hidden="1" x14ac:dyDescent="0.2"/>
    <row r="10416" hidden="1" x14ac:dyDescent="0.2"/>
    <row r="10417" hidden="1" x14ac:dyDescent="0.2"/>
    <row r="10418" hidden="1" x14ac:dyDescent="0.2"/>
    <row r="10419" hidden="1" x14ac:dyDescent="0.2"/>
    <row r="10420" hidden="1" x14ac:dyDescent="0.2"/>
    <row r="10421" hidden="1" x14ac:dyDescent="0.2"/>
    <row r="10422" hidden="1" x14ac:dyDescent="0.2"/>
    <row r="10423" hidden="1" x14ac:dyDescent="0.2"/>
    <row r="10424" hidden="1" x14ac:dyDescent="0.2"/>
    <row r="10425" hidden="1" x14ac:dyDescent="0.2"/>
    <row r="10426" hidden="1" x14ac:dyDescent="0.2"/>
    <row r="10427" hidden="1" x14ac:dyDescent="0.2"/>
    <row r="10428" hidden="1" x14ac:dyDescent="0.2"/>
    <row r="10429" hidden="1" x14ac:dyDescent="0.2"/>
    <row r="10430" hidden="1" x14ac:dyDescent="0.2"/>
    <row r="10431" hidden="1" x14ac:dyDescent="0.2"/>
    <row r="10432" hidden="1" x14ac:dyDescent="0.2"/>
    <row r="10433" hidden="1" x14ac:dyDescent="0.2"/>
    <row r="10434" hidden="1" x14ac:dyDescent="0.2"/>
    <row r="10435" hidden="1" x14ac:dyDescent="0.2"/>
    <row r="10436" hidden="1" x14ac:dyDescent="0.2"/>
    <row r="10437" hidden="1" x14ac:dyDescent="0.2"/>
    <row r="10438" hidden="1" x14ac:dyDescent="0.2"/>
    <row r="10439" hidden="1" x14ac:dyDescent="0.2"/>
    <row r="10440" hidden="1" x14ac:dyDescent="0.2"/>
    <row r="10441" hidden="1" x14ac:dyDescent="0.2"/>
    <row r="10442" hidden="1" x14ac:dyDescent="0.2"/>
    <row r="10443" hidden="1" x14ac:dyDescent="0.2"/>
    <row r="10444" hidden="1" x14ac:dyDescent="0.2"/>
    <row r="10445" hidden="1" x14ac:dyDescent="0.2"/>
    <row r="10446" hidden="1" x14ac:dyDescent="0.2"/>
    <row r="10447" hidden="1" x14ac:dyDescent="0.2"/>
    <row r="10448" hidden="1" x14ac:dyDescent="0.2"/>
    <row r="10449" hidden="1" x14ac:dyDescent="0.2"/>
    <row r="10450" hidden="1" x14ac:dyDescent="0.2"/>
    <row r="10451" hidden="1" x14ac:dyDescent="0.2"/>
    <row r="10452" hidden="1" x14ac:dyDescent="0.2"/>
    <row r="10453" hidden="1" x14ac:dyDescent="0.2"/>
    <row r="10454" hidden="1" x14ac:dyDescent="0.2"/>
    <row r="10455" hidden="1" x14ac:dyDescent="0.2"/>
    <row r="10456" hidden="1" x14ac:dyDescent="0.2"/>
    <row r="10457" hidden="1" x14ac:dyDescent="0.2"/>
    <row r="10458" hidden="1" x14ac:dyDescent="0.2"/>
    <row r="10459" hidden="1" x14ac:dyDescent="0.2"/>
    <row r="10460" hidden="1" x14ac:dyDescent="0.2"/>
    <row r="10461" hidden="1" x14ac:dyDescent="0.2"/>
    <row r="10462" hidden="1" x14ac:dyDescent="0.2"/>
    <row r="10463" hidden="1" x14ac:dyDescent="0.2"/>
    <row r="10464" hidden="1" x14ac:dyDescent="0.2"/>
    <row r="10465" hidden="1" x14ac:dyDescent="0.2"/>
    <row r="10466" hidden="1" x14ac:dyDescent="0.2"/>
    <row r="10467" hidden="1" x14ac:dyDescent="0.2"/>
    <row r="10468" hidden="1" x14ac:dyDescent="0.2"/>
    <row r="10469" hidden="1" x14ac:dyDescent="0.2"/>
    <row r="10470" hidden="1" x14ac:dyDescent="0.2"/>
    <row r="10471" hidden="1" x14ac:dyDescent="0.2"/>
    <row r="10472" hidden="1" x14ac:dyDescent="0.2"/>
    <row r="10473" hidden="1" x14ac:dyDescent="0.2"/>
    <row r="10474" hidden="1" x14ac:dyDescent="0.2"/>
    <row r="10475" hidden="1" x14ac:dyDescent="0.2"/>
    <row r="10476" hidden="1" x14ac:dyDescent="0.2"/>
    <row r="10477" hidden="1" x14ac:dyDescent="0.2"/>
    <row r="10478" hidden="1" x14ac:dyDescent="0.2"/>
    <row r="10479" hidden="1" x14ac:dyDescent="0.2"/>
    <row r="10480" hidden="1" x14ac:dyDescent="0.2"/>
    <row r="10481" hidden="1" x14ac:dyDescent="0.2"/>
    <row r="10482" hidden="1" x14ac:dyDescent="0.2"/>
    <row r="10483" hidden="1" x14ac:dyDescent="0.2"/>
    <row r="10484" hidden="1" x14ac:dyDescent="0.2"/>
    <row r="10485" hidden="1" x14ac:dyDescent="0.2"/>
    <row r="10486" hidden="1" x14ac:dyDescent="0.2"/>
    <row r="10487" hidden="1" x14ac:dyDescent="0.2"/>
    <row r="10488" hidden="1" x14ac:dyDescent="0.2"/>
    <row r="10489" hidden="1" x14ac:dyDescent="0.2"/>
    <row r="10490" hidden="1" x14ac:dyDescent="0.2"/>
    <row r="10491" hidden="1" x14ac:dyDescent="0.2"/>
    <row r="10492" hidden="1" x14ac:dyDescent="0.2"/>
    <row r="10493" hidden="1" x14ac:dyDescent="0.2"/>
    <row r="10494" hidden="1" x14ac:dyDescent="0.2"/>
    <row r="10495" hidden="1" x14ac:dyDescent="0.2"/>
    <row r="10496" hidden="1" x14ac:dyDescent="0.2"/>
    <row r="10497" hidden="1" x14ac:dyDescent="0.2"/>
    <row r="10498" hidden="1" x14ac:dyDescent="0.2"/>
    <row r="10499" hidden="1" x14ac:dyDescent="0.2"/>
    <row r="10500" hidden="1" x14ac:dyDescent="0.2"/>
    <row r="10501" hidden="1" x14ac:dyDescent="0.2"/>
    <row r="10502" hidden="1" x14ac:dyDescent="0.2"/>
    <row r="10503" hidden="1" x14ac:dyDescent="0.2"/>
    <row r="10504" hidden="1" x14ac:dyDescent="0.2"/>
    <row r="10505" hidden="1" x14ac:dyDescent="0.2"/>
    <row r="10506" hidden="1" x14ac:dyDescent="0.2"/>
    <row r="10507" hidden="1" x14ac:dyDescent="0.2"/>
    <row r="10508" hidden="1" x14ac:dyDescent="0.2"/>
    <row r="10509" hidden="1" x14ac:dyDescent="0.2"/>
    <row r="10510" hidden="1" x14ac:dyDescent="0.2"/>
    <row r="10511" hidden="1" x14ac:dyDescent="0.2"/>
    <row r="10512" hidden="1" x14ac:dyDescent="0.2"/>
    <row r="10513" hidden="1" x14ac:dyDescent="0.2"/>
    <row r="10514" hidden="1" x14ac:dyDescent="0.2"/>
    <row r="10515" hidden="1" x14ac:dyDescent="0.2"/>
    <row r="10516" hidden="1" x14ac:dyDescent="0.2"/>
    <row r="10517" hidden="1" x14ac:dyDescent="0.2"/>
    <row r="10518" hidden="1" x14ac:dyDescent="0.2"/>
    <row r="10519" hidden="1" x14ac:dyDescent="0.2"/>
    <row r="10520" hidden="1" x14ac:dyDescent="0.2"/>
    <row r="10521" hidden="1" x14ac:dyDescent="0.2"/>
    <row r="10522" hidden="1" x14ac:dyDescent="0.2"/>
    <row r="10523" hidden="1" x14ac:dyDescent="0.2"/>
    <row r="10524" hidden="1" x14ac:dyDescent="0.2"/>
    <row r="10525" hidden="1" x14ac:dyDescent="0.2"/>
    <row r="10526" hidden="1" x14ac:dyDescent="0.2"/>
    <row r="10527" hidden="1" x14ac:dyDescent="0.2"/>
    <row r="10528" hidden="1" x14ac:dyDescent="0.2"/>
    <row r="10529" hidden="1" x14ac:dyDescent="0.2"/>
    <row r="10530" hidden="1" x14ac:dyDescent="0.2"/>
    <row r="10531" hidden="1" x14ac:dyDescent="0.2"/>
    <row r="10532" hidden="1" x14ac:dyDescent="0.2"/>
    <row r="10533" hidden="1" x14ac:dyDescent="0.2"/>
    <row r="10534" hidden="1" x14ac:dyDescent="0.2"/>
    <row r="10535" hidden="1" x14ac:dyDescent="0.2"/>
    <row r="10536" hidden="1" x14ac:dyDescent="0.2"/>
    <row r="10537" hidden="1" x14ac:dyDescent="0.2"/>
    <row r="10538" hidden="1" x14ac:dyDescent="0.2"/>
    <row r="10539" hidden="1" x14ac:dyDescent="0.2"/>
    <row r="10540" hidden="1" x14ac:dyDescent="0.2"/>
    <row r="10541" hidden="1" x14ac:dyDescent="0.2"/>
    <row r="10542" hidden="1" x14ac:dyDescent="0.2"/>
    <row r="10543" hidden="1" x14ac:dyDescent="0.2"/>
    <row r="10544" hidden="1" x14ac:dyDescent="0.2"/>
    <row r="10545" hidden="1" x14ac:dyDescent="0.2"/>
    <row r="10546" hidden="1" x14ac:dyDescent="0.2"/>
    <row r="10547" hidden="1" x14ac:dyDescent="0.2"/>
    <row r="10548" hidden="1" x14ac:dyDescent="0.2"/>
    <row r="10549" hidden="1" x14ac:dyDescent="0.2"/>
    <row r="10550" hidden="1" x14ac:dyDescent="0.2"/>
    <row r="10551" hidden="1" x14ac:dyDescent="0.2"/>
    <row r="10552" hidden="1" x14ac:dyDescent="0.2"/>
    <row r="10553" hidden="1" x14ac:dyDescent="0.2"/>
    <row r="10554" hidden="1" x14ac:dyDescent="0.2"/>
    <row r="10555" hidden="1" x14ac:dyDescent="0.2"/>
    <row r="10556" hidden="1" x14ac:dyDescent="0.2"/>
    <row r="10557" hidden="1" x14ac:dyDescent="0.2"/>
    <row r="10558" hidden="1" x14ac:dyDescent="0.2"/>
    <row r="10559" hidden="1" x14ac:dyDescent="0.2"/>
    <row r="10560" hidden="1" x14ac:dyDescent="0.2"/>
    <row r="10561" hidden="1" x14ac:dyDescent="0.2"/>
    <row r="10562" hidden="1" x14ac:dyDescent="0.2"/>
    <row r="10563" hidden="1" x14ac:dyDescent="0.2"/>
    <row r="10564" hidden="1" x14ac:dyDescent="0.2"/>
    <row r="10565" hidden="1" x14ac:dyDescent="0.2"/>
    <row r="10566" hidden="1" x14ac:dyDescent="0.2"/>
    <row r="10567" hidden="1" x14ac:dyDescent="0.2"/>
    <row r="10568" hidden="1" x14ac:dyDescent="0.2"/>
    <row r="10569" hidden="1" x14ac:dyDescent="0.2"/>
    <row r="10570" hidden="1" x14ac:dyDescent="0.2"/>
    <row r="10571" hidden="1" x14ac:dyDescent="0.2"/>
    <row r="10572" hidden="1" x14ac:dyDescent="0.2"/>
    <row r="10573" hidden="1" x14ac:dyDescent="0.2"/>
    <row r="10574" hidden="1" x14ac:dyDescent="0.2"/>
    <row r="10575" hidden="1" x14ac:dyDescent="0.2"/>
    <row r="10576" hidden="1" x14ac:dyDescent="0.2"/>
    <row r="10577" hidden="1" x14ac:dyDescent="0.2"/>
    <row r="10578" hidden="1" x14ac:dyDescent="0.2"/>
    <row r="10579" hidden="1" x14ac:dyDescent="0.2"/>
    <row r="10580" hidden="1" x14ac:dyDescent="0.2"/>
    <row r="10581" hidden="1" x14ac:dyDescent="0.2"/>
    <row r="10582" hidden="1" x14ac:dyDescent="0.2"/>
    <row r="10583" hidden="1" x14ac:dyDescent="0.2"/>
    <row r="10584" hidden="1" x14ac:dyDescent="0.2"/>
    <row r="10585" hidden="1" x14ac:dyDescent="0.2"/>
    <row r="10586" hidden="1" x14ac:dyDescent="0.2"/>
    <row r="10587" hidden="1" x14ac:dyDescent="0.2"/>
    <row r="10588" hidden="1" x14ac:dyDescent="0.2"/>
    <row r="10589" hidden="1" x14ac:dyDescent="0.2"/>
    <row r="10590" hidden="1" x14ac:dyDescent="0.2"/>
    <row r="10591" hidden="1" x14ac:dyDescent="0.2"/>
    <row r="10592" hidden="1" x14ac:dyDescent="0.2"/>
    <row r="10593" hidden="1" x14ac:dyDescent="0.2"/>
    <row r="10594" hidden="1" x14ac:dyDescent="0.2"/>
    <row r="10595" hidden="1" x14ac:dyDescent="0.2"/>
    <row r="10596" hidden="1" x14ac:dyDescent="0.2"/>
    <row r="10597" hidden="1" x14ac:dyDescent="0.2"/>
    <row r="10598" hidden="1" x14ac:dyDescent="0.2"/>
    <row r="10599" hidden="1" x14ac:dyDescent="0.2"/>
    <row r="10600" hidden="1" x14ac:dyDescent="0.2"/>
    <row r="10601" hidden="1" x14ac:dyDescent="0.2"/>
    <row r="10602" hidden="1" x14ac:dyDescent="0.2"/>
    <row r="10603" hidden="1" x14ac:dyDescent="0.2"/>
    <row r="10604" hidden="1" x14ac:dyDescent="0.2"/>
    <row r="10605" hidden="1" x14ac:dyDescent="0.2"/>
    <row r="10606" hidden="1" x14ac:dyDescent="0.2"/>
    <row r="10607" hidden="1" x14ac:dyDescent="0.2"/>
    <row r="10608" hidden="1" x14ac:dyDescent="0.2"/>
    <row r="10609" hidden="1" x14ac:dyDescent="0.2"/>
    <row r="10610" hidden="1" x14ac:dyDescent="0.2"/>
    <row r="10611" hidden="1" x14ac:dyDescent="0.2"/>
    <row r="10612" hidden="1" x14ac:dyDescent="0.2"/>
    <row r="10613" hidden="1" x14ac:dyDescent="0.2"/>
    <row r="10614" hidden="1" x14ac:dyDescent="0.2"/>
    <row r="10615" hidden="1" x14ac:dyDescent="0.2"/>
    <row r="10616" hidden="1" x14ac:dyDescent="0.2"/>
    <row r="10617" hidden="1" x14ac:dyDescent="0.2"/>
    <row r="10618" hidden="1" x14ac:dyDescent="0.2"/>
    <row r="10619" hidden="1" x14ac:dyDescent="0.2"/>
    <row r="10620" hidden="1" x14ac:dyDescent="0.2"/>
    <row r="10621" hidden="1" x14ac:dyDescent="0.2"/>
    <row r="10622" hidden="1" x14ac:dyDescent="0.2"/>
    <row r="10623" hidden="1" x14ac:dyDescent="0.2"/>
    <row r="10624" hidden="1" x14ac:dyDescent="0.2"/>
    <row r="10625" hidden="1" x14ac:dyDescent="0.2"/>
    <row r="10626" hidden="1" x14ac:dyDescent="0.2"/>
    <row r="10627" hidden="1" x14ac:dyDescent="0.2"/>
    <row r="10628" hidden="1" x14ac:dyDescent="0.2"/>
    <row r="10629" hidden="1" x14ac:dyDescent="0.2"/>
    <row r="10630" hidden="1" x14ac:dyDescent="0.2"/>
    <row r="10631" hidden="1" x14ac:dyDescent="0.2"/>
    <row r="10632" hidden="1" x14ac:dyDescent="0.2"/>
    <row r="10633" hidden="1" x14ac:dyDescent="0.2"/>
    <row r="10634" hidden="1" x14ac:dyDescent="0.2"/>
    <row r="10635" hidden="1" x14ac:dyDescent="0.2"/>
    <row r="10636" hidden="1" x14ac:dyDescent="0.2"/>
    <row r="10637" hidden="1" x14ac:dyDescent="0.2"/>
    <row r="10638" hidden="1" x14ac:dyDescent="0.2"/>
    <row r="10639" hidden="1" x14ac:dyDescent="0.2"/>
    <row r="10640" hidden="1" x14ac:dyDescent="0.2"/>
    <row r="10641" hidden="1" x14ac:dyDescent="0.2"/>
    <row r="10642" hidden="1" x14ac:dyDescent="0.2"/>
    <row r="10643" hidden="1" x14ac:dyDescent="0.2"/>
    <row r="10644" hidden="1" x14ac:dyDescent="0.2"/>
    <row r="10645" hidden="1" x14ac:dyDescent="0.2"/>
    <row r="10646" hidden="1" x14ac:dyDescent="0.2"/>
    <row r="10647" hidden="1" x14ac:dyDescent="0.2"/>
    <row r="10648" hidden="1" x14ac:dyDescent="0.2"/>
    <row r="10649" hidden="1" x14ac:dyDescent="0.2"/>
    <row r="10650" hidden="1" x14ac:dyDescent="0.2"/>
    <row r="10651" hidden="1" x14ac:dyDescent="0.2"/>
    <row r="10652" hidden="1" x14ac:dyDescent="0.2"/>
    <row r="10653" hidden="1" x14ac:dyDescent="0.2"/>
    <row r="10654" hidden="1" x14ac:dyDescent="0.2"/>
    <row r="10655" hidden="1" x14ac:dyDescent="0.2"/>
    <row r="10656" hidden="1" x14ac:dyDescent="0.2"/>
    <row r="10657" hidden="1" x14ac:dyDescent="0.2"/>
    <row r="10658" hidden="1" x14ac:dyDescent="0.2"/>
    <row r="10659" hidden="1" x14ac:dyDescent="0.2"/>
    <row r="10660" hidden="1" x14ac:dyDescent="0.2"/>
    <row r="10661" hidden="1" x14ac:dyDescent="0.2"/>
    <row r="10662" hidden="1" x14ac:dyDescent="0.2"/>
    <row r="10663" hidden="1" x14ac:dyDescent="0.2"/>
    <row r="10664" hidden="1" x14ac:dyDescent="0.2"/>
    <row r="10665" hidden="1" x14ac:dyDescent="0.2"/>
    <row r="10666" hidden="1" x14ac:dyDescent="0.2"/>
    <row r="10667" hidden="1" x14ac:dyDescent="0.2"/>
    <row r="10668" hidden="1" x14ac:dyDescent="0.2"/>
    <row r="10669" hidden="1" x14ac:dyDescent="0.2"/>
    <row r="10670" hidden="1" x14ac:dyDescent="0.2"/>
    <row r="10671" hidden="1" x14ac:dyDescent="0.2"/>
    <row r="10672" hidden="1" x14ac:dyDescent="0.2"/>
    <row r="10673" hidden="1" x14ac:dyDescent="0.2"/>
    <row r="10674" hidden="1" x14ac:dyDescent="0.2"/>
    <row r="10675" hidden="1" x14ac:dyDescent="0.2"/>
    <row r="10676" hidden="1" x14ac:dyDescent="0.2"/>
    <row r="10677" hidden="1" x14ac:dyDescent="0.2"/>
    <row r="10678" hidden="1" x14ac:dyDescent="0.2"/>
    <row r="10679" hidden="1" x14ac:dyDescent="0.2"/>
    <row r="10680" hidden="1" x14ac:dyDescent="0.2"/>
    <row r="10681" hidden="1" x14ac:dyDescent="0.2"/>
    <row r="10682" hidden="1" x14ac:dyDescent="0.2"/>
    <row r="10683" hidden="1" x14ac:dyDescent="0.2"/>
    <row r="10684" hidden="1" x14ac:dyDescent="0.2"/>
    <row r="10685" hidden="1" x14ac:dyDescent="0.2"/>
    <row r="10686" hidden="1" x14ac:dyDescent="0.2"/>
    <row r="10687" hidden="1" x14ac:dyDescent="0.2"/>
    <row r="10688" hidden="1" x14ac:dyDescent="0.2"/>
    <row r="10689" hidden="1" x14ac:dyDescent="0.2"/>
    <row r="10690" hidden="1" x14ac:dyDescent="0.2"/>
    <row r="10691" hidden="1" x14ac:dyDescent="0.2"/>
    <row r="10692" hidden="1" x14ac:dyDescent="0.2"/>
    <row r="10693" hidden="1" x14ac:dyDescent="0.2"/>
    <row r="10694" hidden="1" x14ac:dyDescent="0.2"/>
    <row r="10695" hidden="1" x14ac:dyDescent="0.2"/>
    <row r="10696" hidden="1" x14ac:dyDescent="0.2"/>
    <row r="10697" hidden="1" x14ac:dyDescent="0.2"/>
    <row r="10698" hidden="1" x14ac:dyDescent="0.2"/>
    <row r="10699" hidden="1" x14ac:dyDescent="0.2"/>
    <row r="10700" hidden="1" x14ac:dyDescent="0.2"/>
    <row r="10701" hidden="1" x14ac:dyDescent="0.2"/>
    <row r="10702" hidden="1" x14ac:dyDescent="0.2"/>
    <row r="10703" hidden="1" x14ac:dyDescent="0.2"/>
    <row r="10704" hidden="1" x14ac:dyDescent="0.2"/>
    <row r="10705" hidden="1" x14ac:dyDescent="0.2"/>
    <row r="10706" hidden="1" x14ac:dyDescent="0.2"/>
    <row r="10707" hidden="1" x14ac:dyDescent="0.2"/>
    <row r="10708" hidden="1" x14ac:dyDescent="0.2"/>
    <row r="10709" hidden="1" x14ac:dyDescent="0.2"/>
    <row r="10710" hidden="1" x14ac:dyDescent="0.2"/>
    <row r="10711" hidden="1" x14ac:dyDescent="0.2"/>
    <row r="10712" hidden="1" x14ac:dyDescent="0.2"/>
    <row r="10713" hidden="1" x14ac:dyDescent="0.2"/>
    <row r="10714" hidden="1" x14ac:dyDescent="0.2"/>
    <row r="10715" hidden="1" x14ac:dyDescent="0.2"/>
    <row r="10716" hidden="1" x14ac:dyDescent="0.2"/>
    <row r="10717" hidden="1" x14ac:dyDescent="0.2"/>
    <row r="10718" hidden="1" x14ac:dyDescent="0.2"/>
    <row r="10719" hidden="1" x14ac:dyDescent="0.2"/>
    <row r="10720" hidden="1" x14ac:dyDescent="0.2"/>
    <row r="10721" hidden="1" x14ac:dyDescent="0.2"/>
    <row r="10722" hidden="1" x14ac:dyDescent="0.2"/>
    <row r="10723" hidden="1" x14ac:dyDescent="0.2"/>
    <row r="10724" hidden="1" x14ac:dyDescent="0.2"/>
    <row r="10725" hidden="1" x14ac:dyDescent="0.2"/>
    <row r="10726" hidden="1" x14ac:dyDescent="0.2"/>
    <row r="10727" hidden="1" x14ac:dyDescent="0.2"/>
    <row r="10728" hidden="1" x14ac:dyDescent="0.2"/>
    <row r="10729" hidden="1" x14ac:dyDescent="0.2"/>
    <row r="10730" hidden="1" x14ac:dyDescent="0.2"/>
    <row r="10731" hidden="1" x14ac:dyDescent="0.2"/>
    <row r="10732" hidden="1" x14ac:dyDescent="0.2"/>
    <row r="10733" hidden="1" x14ac:dyDescent="0.2"/>
    <row r="10734" hidden="1" x14ac:dyDescent="0.2"/>
    <row r="10735" hidden="1" x14ac:dyDescent="0.2"/>
    <row r="10736" hidden="1" x14ac:dyDescent="0.2"/>
    <row r="10737" hidden="1" x14ac:dyDescent="0.2"/>
    <row r="10738" hidden="1" x14ac:dyDescent="0.2"/>
    <row r="10739" hidden="1" x14ac:dyDescent="0.2"/>
    <row r="10740" hidden="1" x14ac:dyDescent="0.2"/>
    <row r="10741" hidden="1" x14ac:dyDescent="0.2"/>
    <row r="10742" hidden="1" x14ac:dyDescent="0.2"/>
    <row r="10743" hidden="1" x14ac:dyDescent="0.2"/>
    <row r="10744" hidden="1" x14ac:dyDescent="0.2"/>
    <row r="10745" hidden="1" x14ac:dyDescent="0.2"/>
    <row r="10746" hidden="1" x14ac:dyDescent="0.2"/>
    <row r="10747" hidden="1" x14ac:dyDescent="0.2"/>
    <row r="10748" hidden="1" x14ac:dyDescent="0.2"/>
    <row r="10749" hidden="1" x14ac:dyDescent="0.2"/>
    <row r="10750" hidden="1" x14ac:dyDescent="0.2"/>
    <row r="10751" hidden="1" x14ac:dyDescent="0.2"/>
    <row r="10752" hidden="1" x14ac:dyDescent="0.2"/>
    <row r="10753" hidden="1" x14ac:dyDescent="0.2"/>
    <row r="10754" hidden="1" x14ac:dyDescent="0.2"/>
    <row r="10755" hidden="1" x14ac:dyDescent="0.2"/>
    <row r="10756" hidden="1" x14ac:dyDescent="0.2"/>
    <row r="10757" hidden="1" x14ac:dyDescent="0.2"/>
    <row r="10758" hidden="1" x14ac:dyDescent="0.2"/>
    <row r="10759" hidden="1" x14ac:dyDescent="0.2"/>
    <row r="10760" hidden="1" x14ac:dyDescent="0.2"/>
    <row r="10761" hidden="1" x14ac:dyDescent="0.2"/>
    <row r="10762" hidden="1" x14ac:dyDescent="0.2"/>
    <row r="10763" hidden="1" x14ac:dyDescent="0.2"/>
    <row r="10764" hidden="1" x14ac:dyDescent="0.2"/>
    <row r="10765" hidden="1" x14ac:dyDescent="0.2"/>
    <row r="10766" hidden="1" x14ac:dyDescent="0.2"/>
    <row r="10767" hidden="1" x14ac:dyDescent="0.2"/>
    <row r="10768" hidden="1" x14ac:dyDescent="0.2"/>
    <row r="10769" hidden="1" x14ac:dyDescent="0.2"/>
    <row r="10770" hidden="1" x14ac:dyDescent="0.2"/>
    <row r="10771" hidden="1" x14ac:dyDescent="0.2"/>
    <row r="10772" hidden="1" x14ac:dyDescent="0.2"/>
    <row r="10773" hidden="1" x14ac:dyDescent="0.2"/>
    <row r="10774" hidden="1" x14ac:dyDescent="0.2"/>
    <row r="10775" hidden="1" x14ac:dyDescent="0.2"/>
    <row r="10776" hidden="1" x14ac:dyDescent="0.2"/>
    <row r="10777" hidden="1" x14ac:dyDescent="0.2"/>
    <row r="10778" hidden="1" x14ac:dyDescent="0.2"/>
    <row r="10779" hidden="1" x14ac:dyDescent="0.2"/>
    <row r="10780" hidden="1" x14ac:dyDescent="0.2"/>
    <row r="10781" hidden="1" x14ac:dyDescent="0.2"/>
    <row r="10782" hidden="1" x14ac:dyDescent="0.2"/>
    <row r="10783" hidden="1" x14ac:dyDescent="0.2"/>
    <row r="10784" hidden="1" x14ac:dyDescent="0.2"/>
    <row r="10785" hidden="1" x14ac:dyDescent="0.2"/>
    <row r="10786" hidden="1" x14ac:dyDescent="0.2"/>
    <row r="10787" hidden="1" x14ac:dyDescent="0.2"/>
    <row r="10788" hidden="1" x14ac:dyDescent="0.2"/>
    <row r="10789" hidden="1" x14ac:dyDescent="0.2"/>
    <row r="10790" hidden="1" x14ac:dyDescent="0.2"/>
    <row r="10791" hidden="1" x14ac:dyDescent="0.2"/>
    <row r="10792" hidden="1" x14ac:dyDescent="0.2"/>
    <row r="10793" hidden="1" x14ac:dyDescent="0.2"/>
    <row r="10794" hidden="1" x14ac:dyDescent="0.2"/>
    <row r="10795" hidden="1" x14ac:dyDescent="0.2"/>
    <row r="10796" hidden="1" x14ac:dyDescent="0.2"/>
    <row r="10797" hidden="1" x14ac:dyDescent="0.2"/>
    <row r="10798" hidden="1" x14ac:dyDescent="0.2"/>
    <row r="10799" hidden="1" x14ac:dyDescent="0.2"/>
    <row r="10800" hidden="1" x14ac:dyDescent="0.2"/>
    <row r="10801" hidden="1" x14ac:dyDescent="0.2"/>
    <row r="10802" hidden="1" x14ac:dyDescent="0.2"/>
    <row r="10803" hidden="1" x14ac:dyDescent="0.2"/>
    <row r="10804" hidden="1" x14ac:dyDescent="0.2"/>
    <row r="10805" hidden="1" x14ac:dyDescent="0.2"/>
    <row r="10806" hidden="1" x14ac:dyDescent="0.2"/>
    <row r="10807" hidden="1" x14ac:dyDescent="0.2"/>
    <row r="10808" hidden="1" x14ac:dyDescent="0.2"/>
    <row r="10809" hidden="1" x14ac:dyDescent="0.2"/>
    <row r="10810" hidden="1" x14ac:dyDescent="0.2"/>
    <row r="10811" hidden="1" x14ac:dyDescent="0.2"/>
    <row r="10812" hidden="1" x14ac:dyDescent="0.2"/>
    <row r="10813" hidden="1" x14ac:dyDescent="0.2"/>
    <row r="10814" hidden="1" x14ac:dyDescent="0.2"/>
    <row r="10815" hidden="1" x14ac:dyDescent="0.2"/>
    <row r="10816" hidden="1" x14ac:dyDescent="0.2"/>
    <row r="10817" hidden="1" x14ac:dyDescent="0.2"/>
    <row r="10818" hidden="1" x14ac:dyDescent="0.2"/>
    <row r="10819" hidden="1" x14ac:dyDescent="0.2"/>
    <row r="10820" hidden="1" x14ac:dyDescent="0.2"/>
    <row r="10821" hidden="1" x14ac:dyDescent="0.2"/>
    <row r="10822" hidden="1" x14ac:dyDescent="0.2"/>
    <row r="10823" hidden="1" x14ac:dyDescent="0.2"/>
    <row r="10824" hidden="1" x14ac:dyDescent="0.2"/>
    <row r="10825" hidden="1" x14ac:dyDescent="0.2"/>
    <row r="10826" hidden="1" x14ac:dyDescent="0.2"/>
    <row r="10827" hidden="1" x14ac:dyDescent="0.2"/>
    <row r="10828" hidden="1" x14ac:dyDescent="0.2"/>
    <row r="10829" hidden="1" x14ac:dyDescent="0.2"/>
    <row r="10830" hidden="1" x14ac:dyDescent="0.2"/>
    <row r="10831" hidden="1" x14ac:dyDescent="0.2"/>
    <row r="10832" hidden="1" x14ac:dyDescent="0.2"/>
    <row r="10833" hidden="1" x14ac:dyDescent="0.2"/>
    <row r="10834" hidden="1" x14ac:dyDescent="0.2"/>
    <row r="10835" hidden="1" x14ac:dyDescent="0.2"/>
    <row r="10836" hidden="1" x14ac:dyDescent="0.2"/>
    <row r="10837" hidden="1" x14ac:dyDescent="0.2"/>
    <row r="10838" hidden="1" x14ac:dyDescent="0.2"/>
    <row r="10839" hidden="1" x14ac:dyDescent="0.2"/>
    <row r="10840" hidden="1" x14ac:dyDescent="0.2"/>
    <row r="10841" hidden="1" x14ac:dyDescent="0.2"/>
    <row r="10842" hidden="1" x14ac:dyDescent="0.2"/>
    <row r="10843" hidden="1" x14ac:dyDescent="0.2"/>
    <row r="10844" hidden="1" x14ac:dyDescent="0.2"/>
    <row r="10845" hidden="1" x14ac:dyDescent="0.2"/>
    <row r="10846" hidden="1" x14ac:dyDescent="0.2"/>
    <row r="10847" hidden="1" x14ac:dyDescent="0.2"/>
    <row r="10848" hidden="1" x14ac:dyDescent="0.2"/>
    <row r="10849" hidden="1" x14ac:dyDescent="0.2"/>
    <row r="10850" hidden="1" x14ac:dyDescent="0.2"/>
    <row r="10851" hidden="1" x14ac:dyDescent="0.2"/>
    <row r="10852" hidden="1" x14ac:dyDescent="0.2"/>
    <row r="10853" hidden="1" x14ac:dyDescent="0.2"/>
    <row r="10854" hidden="1" x14ac:dyDescent="0.2"/>
    <row r="10855" hidden="1" x14ac:dyDescent="0.2"/>
    <row r="10856" hidden="1" x14ac:dyDescent="0.2"/>
    <row r="10857" hidden="1" x14ac:dyDescent="0.2"/>
    <row r="10858" hidden="1" x14ac:dyDescent="0.2"/>
    <row r="10859" hidden="1" x14ac:dyDescent="0.2"/>
    <row r="10860" hidden="1" x14ac:dyDescent="0.2"/>
    <row r="10861" hidden="1" x14ac:dyDescent="0.2"/>
    <row r="10862" hidden="1" x14ac:dyDescent="0.2"/>
    <row r="10863" hidden="1" x14ac:dyDescent="0.2"/>
    <row r="10864" hidden="1" x14ac:dyDescent="0.2"/>
    <row r="10865" hidden="1" x14ac:dyDescent="0.2"/>
    <row r="10866" hidden="1" x14ac:dyDescent="0.2"/>
    <row r="10867" hidden="1" x14ac:dyDescent="0.2"/>
    <row r="10868" hidden="1" x14ac:dyDescent="0.2"/>
    <row r="10869" hidden="1" x14ac:dyDescent="0.2"/>
    <row r="10870" hidden="1" x14ac:dyDescent="0.2"/>
    <row r="10871" hidden="1" x14ac:dyDescent="0.2"/>
    <row r="10872" hidden="1" x14ac:dyDescent="0.2"/>
    <row r="10873" hidden="1" x14ac:dyDescent="0.2"/>
    <row r="10874" hidden="1" x14ac:dyDescent="0.2"/>
    <row r="10875" hidden="1" x14ac:dyDescent="0.2"/>
    <row r="10876" hidden="1" x14ac:dyDescent="0.2"/>
    <row r="10877" hidden="1" x14ac:dyDescent="0.2"/>
    <row r="10878" hidden="1" x14ac:dyDescent="0.2"/>
    <row r="10879" hidden="1" x14ac:dyDescent="0.2"/>
    <row r="10880" hidden="1" x14ac:dyDescent="0.2"/>
    <row r="10881" hidden="1" x14ac:dyDescent="0.2"/>
    <row r="10882" hidden="1" x14ac:dyDescent="0.2"/>
    <row r="10883" hidden="1" x14ac:dyDescent="0.2"/>
    <row r="10884" hidden="1" x14ac:dyDescent="0.2"/>
    <row r="10885" hidden="1" x14ac:dyDescent="0.2"/>
    <row r="10886" hidden="1" x14ac:dyDescent="0.2"/>
    <row r="10887" hidden="1" x14ac:dyDescent="0.2"/>
    <row r="10888" hidden="1" x14ac:dyDescent="0.2"/>
    <row r="10889" hidden="1" x14ac:dyDescent="0.2"/>
    <row r="10890" hidden="1" x14ac:dyDescent="0.2"/>
    <row r="10891" hidden="1" x14ac:dyDescent="0.2"/>
    <row r="10892" hidden="1" x14ac:dyDescent="0.2"/>
    <row r="10893" hidden="1" x14ac:dyDescent="0.2"/>
    <row r="10894" hidden="1" x14ac:dyDescent="0.2"/>
    <row r="10895" hidden="1" x14ac:dyDescent="0.2"/>
    <row r="10896" hidden="1" x14ac:dyDescent="0.2"/>
    <row r="10897" hidden="1" x14ac:dyDescent="0.2"/>
    <row r="10898" hidden="1" x14ac:dyDescent="0.2"/>
    <row r="10899" hidden="1" x14ac:dyDescent="0.2"/>
    <row r="10900" hidden="1" x14ac:dyDescent="0.2"/>
    <row r="10901" hidden="1" x14ac:dyDescent="0.2"/>
    <row r="10902" hidden="1" x14ac:dyDescent="0.2"/>
    <row r="10903" hidden="1" x14ac:dyDescent="0.2"/>
    <row r="10904" hidden="1" x14ac:dyDescent="0.2"/>
    <row r="10905" hidden="1" x14ac:dyDescent="0.2"/>
    <row r="10906" hidden="1" x14ac:dyDescent="0.2"/>
    <row r="10907" hidden="1" x14ac:dyDescent="0.2"/>
    <row r="10908" hidden="1" x14ac:dyDescent="0.2"/>
    <row r="10909" hidden="1" x14ac:dyDescent="0.2"/>
    <row r="10910" hidden="1" x14ac:dyDescent="0.2"/>
    <row r="10911" hidden="1" x14ac:dyDescent="0.2"/>
    <row r="10912" hidden="1" x14ac:dyDescent="0.2"/>
    <row r="10913" hidden="1" x14ac:dyDescent="0.2"/>
    <row r="10914" hidden="1" x14ac:dyDescent="0.2"/>
    <row r="10915" hidden="1" x14ac:dyDescent="0.2"/>
    <row r="10916" hidden="1" x14ac:dyDescent="0.2"/>
    <row r="10917" hidden="1" x14ac:dyDescent="0.2"/>
    <row r="10918" hidden="1" x14ac:dyDescent="0.2"/>
    <row r="10919" hidden="1" x14ac:dyDescent="0.2"/>
    <row r="10920" hidden="1" x14ac:dyDescent="0.2"/>
    <row r="10921" hidden="1" x14ac:dyDescent="0.2"/>
    <row r="10922" hidden="1" x14ac:dyDescent="0.2"/>
    <row r="10923" hidden="1" x14ac:dyDescent="0.2"/>
    <row r="10924" hidden="1" x14ac:dyDescent="0.2"/>
    <row r="10925" hidden="1" x14ac:dyDescent="0.2"/>
    <row r="10926" hidden="1" x14ac:dyDescent="0.2"/>
    <row r="10927" hidden="1" x14ac:dyDescent="0.2"/>
    <row r="10928" hidden="1" x14ac:dyDescent="0.2"/>
    <row r="10929" hidden="1" x14ac:dyDescent="0.2"/>
    <row r="10930" hidden="1" x14ac:dyDescent="0.2"/>
    <row r="10931" hidden="1" x14ac:dyDescent="0.2"/>
    <row r="10932" hidden="1" x14ac:dyDescent="0.2"/>
    <row r="10933" hidden="1" x14ac:dyDescent="0.2"/>
    <row r="10934" hidden="1" x14ac:dyDescent="0.2"/>
    <row r="10935" hidden="1" x14ac:dyDescent="0.2"/>
    <row r="10936" hidden="1" x14ac:dyDescent="0.2"/>
    <row r="10937" hidden="1" x14ac:dyDescent="0.2"/>
    <row r="10938" hidden="1" x14ac:dyDescent="0.2"/>
    <row r="10939" hidden="1" x14ac:dyDescent="0.2"/>
    <row r="10940" hidden="1" x14ac:dyDescent="0.2"/>
    <row r="10941" hidden="1" x14ac:dyDescent="0.2"/>
    <row r="10942" hidden="1" x14ac:dyDescent="0.2"/>
    <row r="10943" hidden="1" x14ac:dyDescent="0.2"/>
    <row r="10944" hidden="1" x14ac:dyDescent="0.2"/>
    <row r="10945" hidden="1" x14ac:dyDescent="0.2"/>
    <row r="10946" hidden="1" x14ac:dyDescent="0.2"/>
    <row r="10947" hidden="1" x14ac:dyDescent="0.2"/>
    <row r="10948" hidden="1" x14ac:dyDescent="0.2"/>
    <row r="10949" hidden="1" x14ac:dyDescent="0.2"/>
    <row r="10950" hidden="1" x14ac:dyDescent="0.2"/>
    <row r="10951" hidden="1" x14ac:dyDescent="0.2"/>
    <row r="10952" hidden="1" x14ac:dyDescent="0.2"/>
    <row r="10953" hidden="1" x14ac:dyDescent="0.2"/>
    <row r="10954" hidden="1" x14ac:dyDescent="0.2"/>
    <row r="10955" hidden="1" x14ac:dyDescent="0.2"/>
    <row r="10956" hidden="1" x14ac:dyDescent="0.2"/>
    <row r="10957" hidden="1" x14ac:dyDescent="0.2"/>
    <row r="10958" hidden="1" x14ac:dyDescent="0.2"/>
    <row r="10959" hidden="1" x14ac:dyDescent="0.2"/>
    <row r="10960" hidden="1" x14ac:dyDescent="0.2"/>
    <row r="10961" hidden="1" x14ac:dyDescent="0.2"/>
    <row r="10962" hidden="1" x14ac:dyDescent="0.2"/>
    <row r="10963" hidden="1" x14ac:dyDescent="0.2"/>
    <row r="10964" hidden="1" x14ac:dyDescent="0.2"/>
    <row r="10965" hidden="1" x14ac:dyDescent="0.2"/>
    <row r="10966" hidden="1" x14ac:dyDescent="0.2"/>
    <row r="10967" hidden="1" x14ac:dyDescent="0.2"/>
    <row r="10968" hidden="1" x14ac:dyDescent="0.2"/>
    <row r="10969" hidden="1" x14ac:dyDescent="0.2"/>
    <row r="10970" hidden="1" x14ac:dyDescent="0.2"/>
    <row r="10971" hidden="1" x14ac:dyDescent="0.2"/>
    <row r="10972" hidden="1" x14ac:dyDescent="0.2"/>
    <row r="10973" hidden="1" x14ac:dyDescent="0.2"/>
    <row r="10974" hidden="1" x14ac:dyDescent="0.2"/>
    <row r="10975" hidden="1" x14ac:dyDescent="0.2"/>
    <row r="10976" hidden="1" x14ac:dyDescent="0.2"/>
    <row r="10977" hidden="1" x14ac:dyDescent="0.2"/>
    <row r="10978" hidden="1" x14ac:dyDescent="0.2"/>
    <row r="10979" hidden="1" x14ac:dyDescent="0.2"/>
    <row r="10980" hidden="1" x14ac:dyDescent="0.2"/>
    <row r="10981" hidden="1" x14ac:dyDescent="0.2"/>
    <row r="10982" hidden="1" x14ac:dyDescent="0.2"/>
    <row r="10983" hidden="1" x14ac:dyDescent="0.2"/>
    <row r="10984" hidden="1" x14ac:dyDescent="0.2"/>
    <row r="10985" hidden="1" x14ac:dyDescent="0.2"/>
    <row r="10986" hidden="1" x14ac:dyDescent="0.2"/>
    <row r="10987" hidden="1" x14ac:dyDescent="0.2"/>
    <row r="10988" hidden="1" x14ac:dyDescent="0.2"/>
    <row r="10989" hidden="1" x14ac:dyDescent="0.2"/>
    <row r="10990" hidden="1" x14ac:dyDescent="0.2"/>
    <row r="10991" hidden="1" x14ac:dyDescent="0.2"/>
    <row r="10992" hidden="1" x14ac:dyDescent="0.2"/>
    <row r="10993" hidden="1" x14ac:dyDescent="0.2"/>
    <row r="10994" hidden="1" x14ac:dyDescent="0.2"/>
    <row r="10995" hidden="1" x14ac:dyDescent="0.2"/>
    <row r="10996" hidden="1" x14ac:dyDescent="0.2"/>
    <row r="10997" hidden="1" x14ac:dyDescent="0.2"/>
    <row r="10998" hidden="1" x14ac:dyDescent="0.2"/>
    <row r="10999" hidden="1" x14ac:dyDescent="0.2"/>
    <row r="11000" hidden="1" x14ac:dyDescent="0.2"/>
    <row r="11001" hidden="1" x14ac:dyDescent="0.2"/>
    <row r="11002" hidden="1" x14ac:dyDescent="0.2"/>
    <row r="11003" hidden="1" x14ac:dyDescent="0.2"/>
    <row r="11004" hidden="1" x14ac:dyDescent="0.2"/>
    <row r="11005" hidden="1" x14ac:dyDescent="0.2"/>
    <row r="11006" hidden="1" x14ac:dyDescent="0.2"/>
    <row r="11007" hidden="1" x14ac:dyDescent="0.2"/>
    <row r="11008" hidden="1" x14ac:dyDescent="0.2"/>
    <row r="11009" hidden="1" x14ac:dyDescent="0.2"/>
    <row r="11010" hidden="1" x14ac:dyDescent="0.2"/>
    <row r="11011" hidden="1" x14ac:dyDescent="0.2"/>
    <row r="11012" hidden="1" x14ac:dyDescent="0.2"/>
    <row r="11013" hidden="1" x14ac:dyDescent="0.2"/>
    <row r="11014" hidden="1" x14ac:dyDescent="0.2"/>
    <row r="11015" hidden="1" x14ac:dyDescent="0.2"/>
    <row r="11016" hidden="1" x14ac:dyDescent="0.2"/>
    <row r="11017" hidden="1" x14ac:dyDescent="0.2"/>
    <row r="11018" hidden="1" x14ac:dyDescent="0.2"/>
    <row r="11019" hidden="1" x14ac:dyDescent="0.2"/>
    <row r="11020" hidden="1" x14ac:dyDescent="0.2"/>
    <row r="11021" hidden="1" x14ac:dyDescent="0.2"/>
    <row r="11022" hidden="1" x14ac:dyDescent="0.2"/>
    <row r="11023" hidden="1" x14ac:dyDescent="0.2"/>
    <row r="11024" hidden="1" x14ac:dyDescent="0.2"/>
    <row r="11025" hidden="1" x14ac:dyDescent="0.2"/>
    <row r="11026" hidden="1" x14ac:dyDescent="0.2"/>
    <row r="11027" hidden="1" x14ac:dyDescent="0.2"/>
    <row r="11028" hidden="1" x14ac:dyDescent="0.2"/>
    <row r="11029" hidden="1" x14ac:dyDescent="0.2"/>
    <row r="11030" hidden="1" x14ac:dyDescent="0.2"/>
    <row r="11031" hidden="1" x14ac:dyDescent="0.2"/>
    <row r="11032" hidden="1" x14ac:dyDescent="0.2"/>
    <row r="11033" hidden="1" x14ac:dyDescent="0.2"/>
    <row r="11034" hidden="1" x14ac:dyDescent="0.2"/>
    <row r="11035" hidden="1" x14ac:dyDescent="0.2"/>
    <row r="11036" hidden="1" x14ac:dyDescent="0.2"/>
    <row r="11037" hidden="1" x14ac:dyDescent="0.2"/>
    <row r="11038" hidden="1" x14ac:dyDescent="0.2"/>
    <row r="11039" hidden="1" x14ac:dyDescent="0.2"/>
    <row r="11040" hidden="1" x14ac:dyDescent="0.2"/>
    <row r="11041" hidden="1" x14ac:dyDescent="0.2"/>
    <row r="11042" hidden="1" x14ac:dyDescent="0.2"/>
    <row r="11043" hidden="1" x14ac:dyDescent="0.2"/>
    <row r="11044" hidden="1" x14ac:dyDescent="0.2"/>
    <row r="11045" hidden="1" x14ac:dyDescent="0.2"/>
    <row r="11046" hidden="1" x14ac:dyDescent="0.2"/>
    <row r="11047" hidden="1" x14ac:dyDescent="0.2"/>
    <row r="11048" hidden="1" x14ac:dyDescent="0.2"/>
    <row r="11049" hidden="1" x14ac:dyDescent="0.2"/>
    <row r="11050" hidden="1" x14ac:dyDescent="0.2"/>
    <row r="11051" hidden="1" x14ac:dyDescent="0.2"/>
    <row r="11052" hidden="1" x14ac:dyDescent="0.2"/>
    <row r="11053" hidden="1" x14ac:dyDescent="0.2"/>
    <row r="11054" hidden="1" x14ac:dyDescent="0.2"/>
    <row r="11055" hidden="1" x14ac:dyDescent="0.2"/>
    <row r="11056" hidden="1" x14ac:dyDescent="0.2"/>
    <row r="11057" hidden="1" x14ac:dyDescent="0.2"/>
    <row r="11058" hidden="1" x14ac:dyDescent="0.2"/>
    <row r="11059" hidden="1" x14ac:dyDescent="0.2"/>
    <row r="11060" hidden="1" x14ac:dyDescent="0.2"/>
    <row r="11061" hidden="1" x14ac:dyDescent="0.2"/>
    <row r="11062" hidden="1" x14ac:dyDescent="0.2"/>
    <row r="11063" hidden="1" x14ac:dyDescent="0.2"/>
    <row r="11064" hidden="1" x14ac:dyDescent="0.2"/>
    <row r="11065" hidden="1" x14ac:dyDescent="0.2"/>
    <row r="11066" hidden="1" x14ac:dyDescent="0.2"/>
    <row r="11067" hidden="1" x14ac:dyDescent="0.2"/>
    <row r="11068" hidden="1" x14ac:dyDescent="0.2"/>
    <row r="11069" hidden="1" x14ac:dyDescent="0.2"/>
    <row r="11070" hidden="1" x14ac:dyDescent="0.2"/>
    <row r="11071" hidden="1" x14ac:dyDescent="0.2"/>
    <row r="11072" hidden="1" x14ac:dyDescent="0.2"/>
    <row r="11073" hidden="1" x14ac:dyDescent="0.2"/>
    <row r="11074" hidden="1" x14ac:dyDescent="0.2"/>
    <row r="11075" hidden="1" x14ac:dyDescent="0.2"/>
    <row r="11076" hidden="1" x14ac:dyDescent="0.2"/>
    <row r="11077" hidden="1" x14ac:dyDescent="0.2"/>
    <row r="11078" hidden="1" x14ac:dyDescent="0.2"/>
    <row r="11079" hidden="1" x14ac:dyDescent="0.2"/>
    <row r="11080" hidden="1" x14ac:dyDescent="0.2"/>
    <row r="11081" hidden="1" x14ac:dyDescent="0.2"/>
    <row r="11082" hidden="1" x14ac:dyDescent="0.2"/>
    <row r="11083" hidden="1" x14ac:dyDescent="0.2"/>
    <row r="11084" hidden="1" x14ac:dyDescent="0.2"/>
    <row r="11085" hidden="1" x14ac:dyDescent="0.2"/>
    <row r="11086" hidden="1" x14ac:dyDescent="0.2"/>
    <row r="11087" hidden="1" x14ac:dyDescent="0.2"/>
    <row r="11088" hidden="1" x14ac:dyDescent="0.2"/>
    <row r="11089" hidden="1" x14ac:dyDescent="0.2"/>
    <row r="11090" hidden="1" x14ac:dyDescent="0.2"/>
    <row r="11091" hidden="1" x14ac:dyDescent="0.2"/>
    <row r="11092" hidden="1" x14ac:dyDescent="0.2"/>
    <row r="11093" hidden="1" x14ac:dyDescent="0.2"/>
    <row r="11094" hidden="1" x14ac:dyDescent="0.2"/>
    <row r="11095" hidden="1" x14ac:dyDescent="0.2"/>
    <row r="11096" hidden="1" x14ac:dyDescent="0.2"/>
    <row r="11097" hidden="1" x14ac:dyDescent="0.2"/>
    <row r="11098" hidden="1" x14ac:dyDescent="0.2"/>
    <row r="11099" hidden="1" x14ac:dyDescent="0.2"/>
    <row r="11100" hidden="1" x14ac:dyDescent="0.2"/>
    <row r="11101" hidden="1" x14ac:dyDescent="0.2"/>
    <row r="11102" hidden="1" x14ac:dyDescent="0.2"/>
    <row r="11103" hidden="1" x14ac:dyDescent="0.2"/>
    <row r="11104" hidden="1" x14ac:dyDescent="0.2"/>
    <row r="11105" hidden="1" x14ac:dyDescent="0.2"/>
    <row r="11106" hidden="1" x14ac:dyDescent="0.2"/>
    <row r="11107" hidden="1" x14ac:dyDescent="0.2"/>
    <row r="11108" hidden="1" x14ac:dyDescent="0.2"/>
    <row r="11109" hidden="1" x14ac:dyDescent="0.2"/>
    <row r="11110" hidden="1" x14ac:dyDescent="0.2"/>
    <row r="11111" hidden="1" x14ac:dyDescent="0.2"/>
    <row r="11112" hidden="1" x14ac:dyDescent="0.2"/>
    <row r="11113" hidden="1" x14ac:dyDescent="0.2"/>
    <row r="11114" hidden="1" x14ac:dyDescent="0.2"/>
    <row r="11115" hidden="1" x14ac:dyDescent="0.2"/>
    <row r="11116" hidden="1" x14ac:dyDescent="0.2"/>
    <row r="11117" hidden="1" x14ac:dyDescent="0.2"/>
    <row r="11118" hidden="1" x14ac:dyDescent="0.2"/>
    <row r="11119" hidden="1" x14ac:dyDescent="0.2"/>
    <row r="11120" hidden="1" x14ac:dyDescent="0.2"/>
    <row r="11121" hidden="1" x14ac:dyDescent="0.2"/>
    <row r="11122" hidden="1" x14ac:dyDescent="0.2"/>
    <row r="11123" hidden="1" x14ac:dyDescent="0.2"/>
    <row r="11124" hidden="1" x14ac:dyDescent="0.2"/>
    <row r="11125" hidden="1" x14ac:dyDescent="0.2"/>
    <row r="11126" hidden="1" x14ac:dyDescent="0.2"/>
    <row r="11127" hidden="1" x14ac:dyDescent="0.2"/>
    <row r="11128" hidden="1" x14ac:dyDescent="0.2"/>
    <row r="11129" hidden="1" x14ac:dyDescent="0.2"/>
    <row r="11130" hidden="1" x14ac:dyDescent="0.2"/>
    <row r="11131" hidden="1" x14ac:dyDescent="0.2"/>
    <row r="11132" hidden="1" x14ac:dyDescent="0.2"/>
    <row r="11133" hidden="1" x14ac:dyDescent="0.2"/>
    <row r="11134" hidden="1" x14ac:dyDescent="0.2"/>
    <row r="11135" hidden="1" x14ac:dyDescent="0.2"/>
    <row r="11136" hidden="1" x14ac:dyDescent="0.2"/>
    <row r="11137" hidden="1" x14ac:dyDescent="0.2"/>
    <row r="11138" hidden="1" x14ac:dyDescent="0.2"/>
    <row r="11139" hidden="1" x14ac:dyDescent="0.2"/>
    <row r="11140" hidden="1" x14ac:dyDescent="0.2"/>
    <row r="11141" hidden="1" x14ac:dyDescent="0.2"/>
    <row r="11142" hidden="1" x14ac:dyDescent="0.2"/>
    <row r="11143" hidden="1" x14ac:dyDescent="0.2"/>
    <row r="11144" hidden="1" x14ac:dyDescent="0.2"/>
    <row r="11145" hidden="1" x14ac:dyDescent="0.2"/>
    <row r="11146" hidden="1" x14ac:dyDescent="0.2"/>
    <row r="11147" hidden="1" x14ac:dyDescent="0.2"/>
    <row r="11148" hidden="1" x14ac:dyDescent="0.2"/>
    <row r="11149" hidden="1" x14ac:dyDescent="0.2"/>
    <row r="11150" hidden="1" x14ac:dyDescent="0.2"/>
    <row r="11151" hidden="1" x14ac:dyDescent="0.2"/>
    <row r="11152" hidden="1" x14ac:dyDescent="0.2"/>
    <row r="11153" hidden="1" x14ac:dyDescent="0.2"/>
    <row r="11154" hidden="1" x14ac:dyDescent="0.2"/>
    <row r="11155" hidden="1" x14ac:dyDescent="0.2"/>
    <row r="11156" hidden="1" x14ac:dyDescent="0.2"/>
    <row r="11157" hidden="1" x14ac:dyDescent="0.2"/>
    <row r="11158" hidden="1" x14ac:dyDescent="0.2"/>
    <row r="11159" hidden="1" x14ac:dyDescent="0.2"/>
    <row r="11160" hidden="1" x14ac:dyDescent="0.2"/>
    <row r="11161" hidden="1" x14ac:dyDescent="0.2"/>
    <row r="11162" hidden="1" x14ac:dyDescent="0.2"/>
    <row r="11163" hidden="1" x14ac:dyDescent="0.2"/>
    <row r="11164" hidden="1" x14ac:dyDescent="0.2"/>
    <row r="11165" hidden="1" x14ac:dyDescent="0.2"/>
    <row r="11166" hidden="1" x14ac:dyDescent="0.2"/>
    <row r="11167" hidden="1" x14ac:dyDescent="0.2"/>
    <row r="11168" hidden="1" x14ac:dyDescent="0.2"/>
    <row r="11169" hidden="1" x14ac:dyDescent="0.2"/>
    <row r="11170" hidden="1" x14ac:dyDescent="0.2"/>
    <row r="11171" hidden="1" x14ac:dyDescent="0.2"/>
    <row r="11172" hidden="1" x14ac:dyDescent="0.2"/>
    <row r="11173" hidden="1" x14ac:dyDescent="0.2"/>
    <row r="11174" hidden="1" x14ac:dyDescent="0.2"/>
    <row r="11175" hidden="1" x14ac:dyDescent="0.2"/>
    <row r="11176" hidden="1" x14ac:dyDescent="0.2"/>
    <row r="11177" hidden="1" x14ac:dyDescent="0.2"/>
    <row r="11178" hidden="1" x14ac:dyDescent="0.2"/>
    <row r="11179" hidden="1" x14ac:dyDescent="0.2"/>
    <row r="11180" hidden="1" x14ac:dyDescent="0.2"/>
    <row r="11181" hidden="1" x14ac:dyDescent="0.2"/>
    <row r="11182" hidden="1" x14ac:dyDescent="0.2"/>
    <row r="11183" hidden="1" x14ac:dyDescent="0.2"/>
    <row r="11184" hidden="1" x14ac:dyDescent="0.2"/>
    <row r="11185" hidden="1" x14ac:dyDescent="0.2"/>
    <row r="11186" hidden="1" x14ac:dyDescent="0.2"/>
    <row r="11187" hidden="1" x14ac:dyDescent="0.2"/>
    <row r="11188" hidden="1" x14ac:dyDescent="0.2"/>
    <row r="11189" hidden="1" x14ac:dyDescent="0.2"/>
    <row r="11190" hidden="1" x14ac:dyDescent="0.2"/>
    <row r="11191" hidden="1" x14ac:dyDescent="0.2"/>
    <row r="11192" hidden="1" x14ac:dyDescent="0.2"/>
    <row r="11193" hidden="1" x14ac:dyDescent="0.2"/>
    <row r="11194" hidden="1" x14ac:dyDescent="0.2"/>
    <row r="11195" hidden="1" x14ac:dyDescent="0.2"/>
    <row r="11196" hidden="1" x14ac:dyDescent="0.2"/>
    <row r="11197" hidden="1" x14ac:dyDescent="0.2"/>
    <row r="11198" hidden="1" x14ac:dyDescent="0.2"/>
    <row r="11199" hidden="1" x14ac:dyDescent="0.2"/>
    <row r="11200" hidden="1" x14ac:dyDescent="0.2"/>
    <row r="11201" hidden="1" x14ac:dyDescent="0.2"/>
    <row r="11202" hidden="1" x14ac:dyDescent="0.2"/>
    <row r="11203" hidden="1" x14ac:dyDescent="0.2"/>
    <row r="11204" hidden="1" x14ac:dyDescent="0.2"/>
    <row r="11205" hidden="1" x14ac:dyDescent="0.2"/>
    <row r="11206" hidden="1" x14ac:dyDescent="0.2"/>
    <row r="11207" hidden="1" x14ac:dyDescent="0.2"/>
    <row r="11208" hidden="1" x14ac:dyDescent="0.2"/>
    <row r="11209" hidden="1" x14ac:dyDescent="0.2"/>
    <row r="11210" hidden="1" x14ac:dyDescent="0.2"/>
    <row r="11211" hidden="1" x14ac:dyDescent="0.2"/>
    <row r="11212" hidden="1" x14ac:dyDescent="0.2"/>
    <row r="11213" hidden="1" x14ac:dyDescent="0.2"/>
    <row r="11214" hidden="1" x14ac:dyDescent="0.2"/>
    <row r="11215" hidden="1" x14ac:dyDescent="0.2"/>
    <row r="11216" hidden="1" x14ac:dyDescent="0.2"/>
    <row r="11217" hidden="1" x14ac:dyDescent="0.2"/>
    <row r="11218" hidden="1" x14ac:dyDescent="0.2"/>
    <row r="11219" hidden="1" x14ac:dyDescent="0.2"/>
    <row r="11220" hidden="1" x14ac:dyDescent="0.2"/>
    <row r="11221" hidden="1" x14ac:dyDescent="0.2"/>
    <row r="11222" hidden="1" x14ac:dyDescent="0.2"/>
    <row r="11223" hidden="1" x14ac:dyDescent="0.2"/>
    <row r="11224" hidden="1" x14ac:dyDescent="0.2"/>
    <row r="11225" hidden="1" x14ac:dyDescent="0.2"/>
    <row r="11226" hidden="1" x14ac:dyDescent="0.2"/>
    <row r="11227" hidden="1" x14ac:dyDescent="0.2"/>
    <row r="11228" hidden="1" x14ac:dyDescent="0.2"/>
    <row r="11229" hidden="1" x14ac:dyDescent="0.2"/>
    <row r="11230" hidden="1" x14ac:dyDescent="0.2"/>
    <row r="11231" hidden="1" x14ac:dyDescent="0.2"/>
    <row r="11232" hidden="1" x14ac:dyDescent="0.2"/>
    <row r="11233" hidden="1" x14ac:dyDescent="0.2"/>
    <row r="11234" hidden="1" x14ac:dyDescent="0.2"/>
    <row r="11235" hidden="1" x14ac:dyDescent="0.2"/>
    <row r="11236" hidden="1" x14ac:dyDescent="0.2"/>
    <row r="11237" hidden="1" x14ac:dyDescent="0.2"/>
    <row r="11238" hidden="1" x14ac:dyDescent="0.2"/>
    <row r="11239" hidden="1" x14ac:dyDescent="0.2"/>
    <row r="11240" hidden="1" x14ac:dyDescent="0.2"/>
    <row r="11241" hidden="1" x14ac:dyDescent="0.2"/>
    <row r="11242" hidden="1" x14ac:dyDescent="0.2"/>
    <row r="11243" hidden="1" x14ac:dyDescent="0.2"/>
    <row r="11244" hidden="1" x14ac:dyDescent="0.2"/>
    <row r="11245" hidden="1" x14ac:dyDescent="0.2"/>
    <row r="11246" hidden="1" x14ac:dyDescent="0.2"/>
    <row r="11247" hidden="1" x14ac:dyDescent="0.2"/>
    <row r="11248" hidden="1" x14ac:dyDescent="0.2"/>
    <row r="11249" hidden="1" x14ac:dyDescent="0.2"/>
    <row r="11250" hidden="1" x14ac:dyDescent="0.2"/>
    <row r="11251" hidden="1" x14ac:dyDescent="0.2"/>
    <row r="11252" hidden="1" x14ac:dyDescent="0.2"/>
    <row r="11253" hidden="1" x14ac:dyDescent="0.2"/>
    <row r="11254" hidden="1" x14ac:dyDescent="0.2"/>
    <row r="11255" hidden="1" x14ac:dyDescent="0.2"/>
    <row r="11256" hidden="1" x14ac:dyDescent="0.2"/>
    <row r="11257" hidden="1" x14ac:dyDescent="0.2"/>
    <row r="11258" hidden="1" x14ac:dyDescent="0.2"/>
    <row r="11259" hidden="1" x14ac:dyDescent="0.2"/>
    <row r="11260" hidden="1" x14ac:dyDescent="0.2"/>
    <row r="11261" hidden="1" x14ac:dyDescent="0.2"/>
    <row r="11262" hidden="1" x14ac:dyDescent="0.2"/>
    <row r="11263" hidden="1" x14ac:dyDescent="0.2"/>
    <row r="11264" hidden="1" x14ac:dyDescent="0.2"/>
    <row r="11265" hidden="1" x14ac:dyDescent="0.2"/>
    <row r="11266" hidden="1" x14ac:dyDescent="0.2"/>
    <row r="11267" hidden="1" x14ac:dyDescent="0.2"/>
    <row r="11268" hidden="1" x14ac:dyDescent="0.2"/>
    <row r="11269" hidden="1" x14ac:dyDescent="0.2"/>
    <row r="11270" hidden="1" x14ac:dyDescent="0.2"/>
    <row r="11271" hidden="1" x14ac:dyDescent="0.2"/>
    <row r="11272" hidden="1" x14ac:dyDescent="0.2"/>
    <row r="11273" hidden="1" x14ac:dyDescent="0.2"/>
    <row r="11274" hidden="1" x14ac:dyDescent="0.2"/>
    <row r="11275" hidden="1" x14ac:dyDescent="0.2"/>
    <row r="11276" hidden="1" x14ac:dyDescent="0.2"/>
    <row r="11277" hidden="1" x14ac:dyDescent="0.2"/>
    <row r="11278" hidden="1" x14ac:dyDescent="0.2"/>
    <row r="11279" hidden="1" x14ac:dyDescent="0.2"/>
    <row r="11280" hidden="1" x14ac:dyDescent="0.2"/>
    <row r="11281" hidden="1" x14ac:dyDescent="0.2"/>
    <row r="11282" hidden="1" x14ac:dyDescent="0.2"/>
    <row r="11283" hidden="1" x14ac:dyDescent="0.2"/>
    <row r="11284" hidden="1" x14ac:dyDescent="0.2"/>
    <row r="11285" hidden="1" x14ac:dyDescent="0.2"/>
    <row r="11286" hidden="1" x14ac:dyDescent="0.2"/>
    <row r="11287" hidden="1" x14ac:dyDescent="0.2"/>
    <row r="11288" hidden="1" x14ac:dyDescent="0.2"/>
    <row r="11289" hidden="1" x14ac:dyDescent="0.2"/>
    <row r="11290" hidden="1" x14ac:dyDescent="0.2"/>
    <row r="11291" hidden="1" x14ac:dyDescent="0.2"/>
    <row r="11292" hidden="1" x14ac:dyDescent="0.2"/>
    <row r="11293" hidden="1" x14ac:dyDescent="0.2"/>
    <row r="11294" hidden="1" x14ac:dyDescent="0.2"/>
    <row r="11295" hidden="1" x14ac:dyDescent="0.2"/>
    <row r="11296" hidden="1" x14ac:dyDescent="0.2"/>
    <row r="11297" hidden="1" x14ac:dyDescent="0.2"/>
    <row r="11298" hidden="1" x14ac:dyDescent="0.2"/>
    <row r="11299" hidden="1" x14ac:dyDescent="0.2"/>
    <row r="11300" hidden="1" x14ac:dyDescent="0.2"/>
    <row r="11301" hidden="1" x14ac:dyDescent="0.2"/>
    <row r="11302" hidden="1" x14ac:dyDescent="0.2"/>
    <row r="11303" hidden="1" x14ac:dyDescent="0.2"/>
    <row r="11304" hidden="1" x14ac:dyDescent="0.2"/>
    <row r="11305" hidden="1" x14ac:dyDescent="0.2"/>
    <row r="11306" hidden="1" x14ac:dyDescent="0.2"/>
    <row r="11307" hidden="1" x14ac:dyDescent="0.2"/>
    <row r="11308" hidden="1" x14ac:dyDescent="0.2"/>
    <row r="11309" hidden="1" x14ac:dyDescent="0.2"/>
    <row r="11310" hidden="1" x14ac:dyDescent="0.2"/>
    <row r="11311" hidden="1" x14ac:dyDescent="0.2"/>
    <row r="11312" hidden="1" x14ac:dyDescent="0.2"/>
    <row r="11313" hidden="1" x14ac:dyDescent="0.2"/>
    <row r="11314" hidden="1" x14ac:dyDescent="0.2"/>
    <row r="11315" hidden="1" x14ac:dyDescent="0.2"/>
    <row r="11316" hidden="1" x14ac:dyDescent="0.2"/>
    <row r="11317" hidden="1" x14ac:dyDescent="0.2"/>
    <row r="11318" hidden="1" x14ac:dyDescent="0.2"/>
    <row r="11319" hidden="1" x14ac:dyDescent="0.2"/>
    <row r="11320" hidden="1" x14ac:dyDescent="0.2"/>
    <row r="11321" hidden="1" x14ac:dyDescent="0.2"/>
    <row r="11322" hidden="1" x14ac:dyDescent="0.2"/>
    <row r="11323" hidden="1" x14ac:dyDescent="0.2"/>
    <row r="11324" hidden="1" x14ac:dyDescent="0.2"/>
    <row r="11325" hidden="1" x14ac:dyDescent="0.2"/>
    <row r="11326" hidden="1" x14ac:dyDescent="0.2"/>
    <row r="11327" hidden="1" x14ac:dyDescent="0.2"/>
    <row r="11328" hidden="1" x14ac:dyDescent="0.2"/>
    <row r="11329" hidden="1" x14ac:dyDescent="0.2"/>
    <row r="11330" hidden="1" x14ac:dyDescent="0.2"/>
    <row r="11331" hidden="1" x14ac:dyDescent="0.2"/>
    <row r="11332" hidden="1" x14ac:dyDescent="0.2"/>
    <row r="11333" hidden="1" x14ac:dyDescent="0.2"/>
    <row r="11334" hidden="1" x14ac:dyDescent="0.2"/>
    <row r="11335" hidden="1" x14ac:dyDescent="0.2"/>
    <row r="11336" hidden="1" x14ac:dyDescent="0.2"/>
    <row r="11337" hidden="1" x14ac:dyDescent="0.2"/>
    <row r="11338" hidden="1" x14ac:dyDescent="0.2"/>
    <row r="11339" hidden="1" x14ac:dyDescent="0.2"/>
    <row r="11340" hidden="1" x14ac:dyDescent="0.2"/>
    <row r="11341" hidden="1" x14ac:dyDescent="0.2"/>
    <row r="11342" hidden="1" x14ac:dyDescent="0.2"/>
    <row r="11343" hidden="1" x14ac:dyDescent="0.2"/>
    <row r="11344" hidden="1" x14ac:dyDescent="0.2"/>
    <row r="11345" hidden="1" x14ac:dyDescent="0.2"/>
    <row r="11346" hidden="1" x14ac:dyDescent="0.2"/>
    <row r="11347" hidden="1" x14ac:dyDescent="0.2"/>
    <row r="11348" hidden="1" x14ac:dyDescent="0.2"/>
    <row r="11349" hidden="1" x14ac:dyDescent="0.2"/>
    <row r="11350" hidden="1" x14ac:dyDescent="0.2"/>
    <row r="11351" hidden="1" x14ac:dyDescent="0.2"/>
    <row r="11352" hidden="1" x14ac:dyDescent="0.2"/>
    <row r="11353" hidden="1" x14ac:dyDescent="0.2"/>
    <row r="11354" hidden="1" x14ac:dyDescent="0.2"/>
    <row r="11355" hidden="1" x14ac:dyDescent="0.2"/>
    <row r="11356" hidden="1" x14ac:dyDescent="0.2"/>
    <row r="11357" hidden="1" x14ac:dyDescent="0.2"/>
    <row r="11358" hidden="1" x14ac:dyDescent="0.2"/>
    <row r="11359" hidden="1" x14ac:dyDescent="0.2"/>
    <row r="11360" hidden="1" x14ac:dyDescent="0.2"/>
    <row r="11361" hidden="1" x14ac:dyDescent="0.2"/>
    <row r="11362" hidden="1" x14ac:dyDescent="0.2"/>
    <row r="11363" hidden="1" x14ac:dyDescent="0.2"/>
    <row r="11364" hidden="1" x14ac:dyDescent="0.2"/>
    <row r="11365" hidden="1" x14ac:dyDescent="0.2"/>
    <row r="11366" hidden="1" x14ac:dyDescent="0.2"/>
    <row r="11367" hidden="1" x14ac:dyDescent="0.2"/>
    <row r="11368" hidden="1" x14ac:dyDescent="0.2"/>
    <row r="11369" hidden="1" x14ac:dyDescent="0.2"/>
    <row r="11370" hidden="1" x14ac:dyDescent="0.2"/>
    <row r="11371" hidden="1" x14ac:dyDescent="0.2"/>
    <row r="11372" hidden="1" x14ac:dyDescent="0.2"/>
    <row r="11373" hidden="1" x14ac:dyDescent="0.2"/>
    <row r="11374" hidden="1" x14ac:dyDescent="0.2"/>
    <row r="11375" hidden="1" x14ac:dyDescent="0.2"/>
    <row r="11376" hidden="1" x14ac:dyDescent="0.2"/>
    <row r="11377" hidden="1" x14ac:dyDescent="0.2"/>
    <row r="11378" hidden="1" x14ac:dyDescent="0.2"/>
    <row r="11379" hidden="1" x14ac:dyDescent="0.2"/>
    <row r="11380" hidden="1" x14ac:dyDescent="0.2"/>
    <row r="11381" hidden="1" x14ac:dyDescent="0.2"/>
    <row r="11382" hidden="1" x14ac:dyDescent="0.2"/>
    <row r="11383" hidden="1" x14ac:dyDescent="0.2"/>
    <row r="11384" hidden="1" x14ac:dyDescent="0.2"/>
    <row r="11385" hidden="1" x14ac:dyDescent="0.2"/>
    <row r="11386" hidden="1" x14ac:dyDescent="0.2"/>
    <row r="11387" hidden="1" x14ac:dyDescent="0.2"/>
    <row r="11388" hidden="1" x14ac:dyDescent="0.2"/>
    <row r="11389" hidden="1" x14ac:dyDescent="0.2"/>
    <row r="11390" hidden="1" x14ac:dyDescent="0.2"/>
    <row r="11391" hidden="1" x14ac:dyDescent="0.2"/>
    <row r="11392" hidden="1" x14ac:dyDescent="0.2"/>
    <row r="11393" hidden="1" x14ac:dyDescent="0.2"/>
    <row r="11394" hidden="1" x14ac:dyDescent="0.2"/>
    <row r="11395" hidden="1" x14ac:dyDescent="0.2"/>
    <row r="11396" hidden="1" x14ac:dyDescent="0.2"/>
    <row r="11397" hidden="1" x14ac:dyDescent="0.2"/>
    <row r="11398" hidden="1" x14ac:dyDescent="0.2"/>
    <row r="11399" hidden="1" x14ac:dyDescent="0.2"/>
    <row r="11400" hidden="1" x14ac:dyDescent="0.2"/>
    <row r="11401" hidden="1" x14ac:dyDescent="0.2"/>
    <row r="11402" hidden="1" x14ac:dyDescent="0.2"/>
    <row r="11403" hidden="1" x14ac:dyDescent="0.2"/>
    <row r="11404" hidden="1" x14ac:dyDescent="0.2"/>
    <row r="11405" hidden="1" x14ac:dyDescent="0.2"/>
    <row r="11406" hidden="1" x14ac:dyDescent="0.2"/>
    <row r="11407" hidden="1" x14ac:dyDescent="0.2"/>
    <row r="11408" hidden="1" x14ac:dyDescent="0.2"/>
    <row r="11409" hidden="1" x14ac:dyDescent="0.2"/>
    <row r="11410" hidden="1" x14ac:dyDescent="0.2"/>
    <row r="11411" hidden="1" x14ac:dyDescent="0.2"/>
    <row r="11412" hidden="1" x14ac:dyDescent="0.2"/>
    <row r="11413" hidden="1" x14ac:dyDescent="0.2"/>
    <row r="11414" hidden="1" x14ac:dyDescent="0.2"/>
    <row r="11415" hidden="1" x14ac:dyDescent="0.2"/>
    <row r="11416" hidden="1" x14ac:dyDescent="0.2"/>
    <row r="11417" hidden="1" x14ac:dyDescent="0.2"/>
    <row r="11418" hidden="1" x14ac:dyDescent="0.2"/>
    <row r="11419" hidden="1" x14ac:dyDescent="0.2"/>
    <row r="11420" hidden="1" x14ac:dyDescent="0.2"/>
    <row r="11421" hidden="1" x14ac:dyDescent="0.2"/>
    <row r="11422" hidden="1" x14ac:dyDescent="0.2"/>
    <row r="11423" hidden="1" x14ac:dyDescent="0.2"/>
    <row r="11424" hidden="1" x14ac:dyDescent="0.2"/>
    <row r="11425" hidden="1" x14ac:dyDescent="0.2"/>
    <row r="11426" hidden="1" x14ac:dyDescent="0.2"/>
    <row r="11427" hidden="1" x14ac:dyDescent="0.2"/>
    <row r="11428" hidden="1" x14ac:dyDescent="0.2"/>
    <row r="11429" hidden="1" x14ac:dyDescent="0.2"/>
    <row r="11430" hidden="1" x14ac:dyDescent="0.2"/>
    <row r="11431" hidden="1" x14ac:dyDescent="0.2"/>
    <row r="11432" hidden="1" x14ac:dyDescent="0.2"/>
    <row r="11433" hidden="1" x14ac:dyDescent="0.2"/>
    <row r="11434" hidden="1" x14ac:dyDescent="0.2"/>
    <row r="11435" hidden="1" x14ac:dyDescent="0.2"/>
    <row r="11436" hidden="1" x14ac:dyDescent="0.2"/>
    <row r="11437" hidden="1" x14ac:dyDescent="0.2"/>
    <row r="11438" hidden="1" x14ac:dyDescent="0.2"/>
    <row r="11439" hidden="1" x14ac:dyDescent="0.2"/>
    <row r="11440" hidden="1" x14ac:dyDescent="0.2"/>
    <row r="11441" hidden="1" x14ac:dyDescent="0.2"/>
    <row r="11442" hidden="1" x14ac:dyDescent="0.2"/>
    <row r="11443" hidden="1" x14ac:dyDescent="0.2"/>
    <row r="11444" hidden="1" x14ac:dyDescent="0.2"/>
    <row r="11445" hidden="1" x14ac:dyDescent="0.2"/>
    <row r="11446" hidden="1" x14ac:dyDescent="0.2"/>
    <row r="11447" hidden="1" x14ac:dyDescent="0.2"/>
    <row r="11448" hidden="1" x14ac:dyDescent="0.2"/>
    <row r="11449" hidden="1" x14ac:dyDescent="0.2"/>
    <row r="11450" hidden="1" x14ac:dyDescent="0.2"/>
    <row r="11451" hidden="1" x14ac:dyDescent="0.2"/>
    <row r="11452" hidden="1" x14ac:dyDescent="0.2"/>
    <row r="11453" hidden="1" x14ac:dyDescent="0.2"/>
    <row r="11454" hidden="1" x14ac:dyDescent="0.2"/>
    <row r="11455" hidden="1" x14ac:dyDescent="0.2"/>
    <row r="11456" hidden="1" x14ac:dyDescent="0.2"/>
    <row r="11457" hidden="1" x14ac:dyDescent="0.2"/>
    <row r="11458" hidden="1" x14ac:dyDescent="0.2"/>
    <row r="11459" hidden="1" x14ac:dyDescent="0.2"/>
    <row r="11460" hidden="1" x14ac:dyDescent="0.2"/>
    <row r="11461" hidden="1" x14ac:dyDescent="0.2"/>
    <row r="11462" hidden="1" x14ac:dyDescent="0.2"/>
    <row r="11463" hidden="1" x14ac:dyDescent="0.2"/>
    <row r="11464" hidden="1" x14ac:dyDescent="0.2"/>
    <row r="11465" hidden="1" x14ac:dyDescent="0.2"/>
    <row r="11466" hidden="1" x14ac:dyDescent="0.2"/>
    <row r="11467" hidden="1" x14ac:dyDescent="0.2"/>
    <row r="11468" hidden="1" x14ac:dyDescent="0.2"/>
    <row r="11469" hidden="1" x14ac:dyDescent="0.2"/>
    <row r="11470" hidden="1" x14ac:dyDescent="0.2"/>
    <row r="11471" hidden="1" x14ac:dyDescent="0.2"/>
    <row r="11472" hidden="1" x14ac:dyDescent="0.2"/>
    <row r="11473" hidden="1" x14ac:dyDescent="0.2"/>
    <row r="11474" hidden="1" x14ac:dyDescent="0.2"/>
    <row r="11475" hidden="1" x14ac:dyDescent="0.2"/>
    <row r="11476" hidden="1" x14ac:dyDescent="0.2"/>
    <row r="11477" hidden="1" x14ac:dyDescent="0.2"/>
    <row r="11478" hidden="1" x14ac:dyDescent="0.2"/>
    <row r="11479" hidden="1" x14ac:dyDescent="0.2"/>
    <row r="11480" hidden="1" x14ac:dyDescent="0.2"/>
    <row r="11481" hidden="1" x14ac:dyDescent="0.2"/>
    <row r="11482" hidden="1" x14ac:dyDescent="0.2"/>
    <row r="11483" hidden="1" x14ac:dyDescent="0.2"/>
    <row r="11484" hidden="1" x14ac:dyDescent="0.2"/>
    <row r="11485" hidden="1" x14ac:dyDescent="0.2"/>
    <row r="11486" hidden="1" x14ac:dyDescent="0.2"/>
    <row r="11487" hidden="1" x14ac:dyDescent="0.2"/>
    <row r="11488" hidden="1" x14ac:dyDescent="0.2"/>
    <row r="11489" hidden="1" x14ac:dyDescent="0.2"/>
    <row r="11490" hidden="1" x14ac:dyDescent="0.2"/>
    <row r="11491" hidden="1" x14ac:dyDescent="0.2"/>
    <row r="11492" hidden="1" x14ac:dyDescent="0.2"/>
    <row r="11493" hidden="1" x14ac:dyDescent="0.2"/>
    <row r="11494" hidden="1" x14ac:dyDescent="0.2"/>
    <row r="11495" hidden="1" x14ac:dyDescent="0.2"/>
    <row r="11496" hidden="1" x14ac:dyDescent="0.2"/>
    <row r="11497" hidden="1" x14ac:dyDescent="0.2"/>
    <row r="11498" hidden="1" x14ac:dyDescent="0.2"/>
    <row r="11499" hidden="1" x14ac:dyDescent="0.2"/>
    <row r="11500" hidden="1" x14ac:dyDescent="0.2"/>
    <row r="11501" hidden="1" x14ac:dyDescent="0.2"/>
    <row r="11502" hidden="1" x14ac:dyDescent="0.2"/>
    <row r="11503" hidden="1" x14ac:dyDescent="0.2"/>
    <row r="11504" hidden="1" x14ac:dyDescent="0.2"/>
    <row r="11505" hidden="1" x14ac:dyDescent="0.2"/>
    <row r="11506" hidden="1" x14ac:dyDescent="0.2"/>
    <row r="11507" hidden="1" x14ac:dyDescent="0.2"/>
    <row r="11508" hidden="1" x14ac:dyDescent="0.2"/>
    <row r="11509" hidden="1" x14ac:dyDescent="0.2"/>
    <row r="11510" hidden="1" x14ac:dyDescent="0.2"/>
    <row r="11511" hidden="1" x14ac:dyDescent="0.2"/>
    <row r="11512" hidden="1" x14ac:dyDescent="0.2"/>
    <row r="11513" hidden="1" x14ac:dyDescent="0.2"/>
    <row r="11514" hidden="1" x14ac:dyDescent="0.2"/>
    <row r="11515" hidden="1" x14ac:dyDescent="0.2"/>
    <row r="11516" hidden="1" x14ac:dyDescent="0.2"/>
    <row r="11517" hidden="1" x14ac:dyDescent="0.2"/>
    <row r="11518" hidden="1" x14ac:dyDescent="0.2"/>
    <row r="11519" hidden="1" x14ac:dyDescent="0.2"/>
    <row r="11520" hidden="1" x14ac:dyDescent="0.2"/>
    <row r="11521" hidden="1" x14ac:dyDescent="0.2"/>
    <row r="11522" hidden="1" x14ac:dyDescent="0.2"/>
    <row r="11523" hidden="1" x14ac:dyDescent="0.2"/>
    <row r="11524" hidden="1" x14ac:dyDescent="0.2"/>
    <row r="11525" hidden="1" x14ac:dyDescent="0.2"/>
    <row r="11526" hidden="1" x14ac:dyDescent="0.2"/>
    <row r="11527" hidden="1" x14ac:dyDescent="0.2"/>
    <row r="11528" hidden="1" x14ac:dyDescent="0.2"/>
    <row r="11529" hidden="1" x14ac:dyDescent="0.2"/>
    <row r="11530" hidden="1" x14ac:dyDescent="0.2"/>
    <row r="11531" hidden="1" x14ac:dyDescent="0.2"/>
    <row r="11532" hidden="1" x14ac:dyDescent="0.2"/>
    <row r="11533" hidden="1" x14ac:dyDescent="0.2"/>
    <row r="11534" hidden="1" x14ac:dyDescent="0.2"/>
    <row r="11535" hidden="1" x14ac:dyDescent="0.2"/>
    <row r="11536" hidden="1" x14ac:dyDescent="0.2"/>
    <row r="11537" hidden="1" x14ac:dyDescent="0.2"/>
    <row r="11538" hidden="1" x14ac:dyDescent="0.2"/>
    <row r="11539" hidden="1" x14ac:dyDescent="0.2"/>
    <row r="11540" hidden="1" x14ac:dyDescent="0.2"/>
    <row r="11541" hidden="1" x14ac:dyDescent="0.2"/>
    <row r="11542" hidden="1" x14ac:dyDescent="0.2"/>
    <row r="11543" hidden="1" x14ac:dyDescent="0.2"/>
    <row r="11544" hidden="1" x14ac:dyDescent="0.2"/>
    <row r="11545" hidden="1" x14ac:dyDescent="0.2"/>
    <row r="11546" hidden="1" x14ac:dyDescent="0.2"/>
    <row r="11547" hidden="1" x14ac:dyDescent="0.2"/>
    <row r="11548" hidden="1" x14ac:dyDescent="0.2"/>
    <row r="11549" hidden="1" x14ac:dyDescent="0.2"/>
    <row r="11550" hidden="1" x14ac:dyDescent="0.2"/>
    <row r="11551" hidden="1" x14ac:dyDescent="0.2"/>
    <row r="11552" hidden="1" x14ac:dyDescent="0.2"/>
    <row r="11553" hidden="1" x14ac:dyDescent="0.2"/>
    <row r="11554" hidden="1" x14ac:dyDescent="0.2"/>
    <row r="11555" hidden="1" x14ac:dyDescent="0.2"/>
    <row r="11556" hidden="1" x14ac:dyDescent="0.2"/>
    <row r="11557" hidden="1" x14ac:dyDescent="0.2"/>
    <row r="11558" hidden="1" x14ac:dyDescent="0.2"/>
    <row r="11559" hidden="1" x14ac:dyDescent="0.2"/>
    <row r="11560" hidden="1" x14ac:dyDescent="0.2"/>
    <row r="11561" hidden="1" x14ac:dyDescent="0.2"/>
    <row r="11562" hidden="1" x14ac:dyDescent="0.2"/>
    <row r="11563" hidden="1" x14ac:dyDescent="0.2"/>
    <row r="11564" hidden="1" x14ac:dyDescent="0.2"/>
    <row r="11565" hidden="1" x14ac:dyDescent="0.2"/>
    <row r="11566" hidden="1" x14ac:dyDescent="0.2"/>
    <row r="11567" hidden="1" x14ac:dyDescent="0.2"/>
    <row r="11568" hidden="1" x14ac:dyDescent="0.2"/>
    <row r="11569" hidden="1" x14ac:dyDescent="0.2"/>
    <row r="11570" hidden="1" x14ac:dyDescent="0.2"/>
    <row r="11571" hidden="1" x14ac:dyDescent="0.2"/>
    <row r="11572" hidden="1" x14ac:dyDescent="0.2"/>
    <row r="11573" hidden="1" x14ac:dyDescent="0.2"/>
    <row r="11574" hidden="1" x14ac:dyDescent="0.2"/>
    <row r="11575" hidden="1" x14ac:dyDescent="0.2"/>
    <row r="11576" hidden="1" x14ac:dyDescent="0.2"/>
    <row r="11577" hidden="1" x14ac:dyDescent="0.2"/>
    <row r="11578" hidden="1" x14ac:dyDescent="0.2"/>
    <row r="11579" hidden="1" x14ac:dyDescent="0.2"/>
    <row r="11580" hidden="1" x14ac:dyDescent="0.2"/>
    <row r="11581" hidden="1" x14ac:dyDescent="0.2"/>
    <row r="11582" hidden="1" x14ac:dyDescent="0.2"/>
    <row r="11583" hidden="1" x14ac:dyDescent="0.2"/>
    <row r="11584" hidden="1" x14ac:dyDescent="0.2"/>
    <row r="11585" hidden="1" x14ac:dyDescent="0.2"/>
    <row r="11586" hidden="1" x14ac:dyDescent="0.2"/>
    <row r="11587" hidden="1" x14ac:dyDescent="0.2"/>
    <row r="11588" hidden="1" x14ac:dyDescent="0.2"/>
    <row r="11589" hidden="1" x14ac:dyDescent="0.2"/>
    <row r="11590" hidden="1" x14ac:dyDescent="0.2"/>
    <row r="11591" hidden="1" x14ac:dyDescent="0.2"/>
    <row r="11592" hidden="1" x14ac:dyDescent="0.2"/>
    <row r="11593" hidden="1" x14ac:dyDescent="0.2"/>
    <row r="11594" hidden="1" x14ac:dyDescent="0.2"/>
    <row r="11595" hidden="1" x14ac:dyDescent="0.2"/>
    <row r="11596" hidden="1" x14ac:dyDescent="0.2"/>
    <row r="11597" hidden="1" x14ac:dyDescent="0.2"/>
    <row r="11598" hidden="1" x14ac:dyDescent="0.2"/>
    <row r="11599" hidden="1" x14ac:dyDescent="0.2"/>
    <row r="11600" hidden="1" x14ac:dyDescent="0.2"/>
    <row r="11601" hidden="1" x14ac:dyDescent="0.2"/>
    <row r="11602" hidden="1" x14ac:dyDescent="0.2"/>
    <row r="11603" hidden="1" x14ac:dyDescent="0.2"/>
    <row r="11604" hidden="1" x14ac:dyDescent="0.2"/>
    <row r="11605" hidden="1" x14ac:dyDescent="0.2"/>
    <row r="11606" hidden="1" x14ac:dyDescent="0.2"/>
    <row r="11607" hidden="1" x14ac:dyDescent="0.2"/>
    <row r="11608" hidden="1" x14ac:dyDescent="0.2"/>
    <row r="11609" hidden="1" x14ac:dyDescent="0.2"/>
    <row r="11610" hidden="1" x14ac:dyDescent="0.2"/>
    <row r="11611" hidden="1" x14ac:dyDescent="0.2"/>
    <row r="11612" hidden="1" x14ac:dyDescent="0.2"/>
    <row r="11613" hidden="1" x14ac:dyDescent="0.2"/>
    <row r="11614" hidden="1" x14ac:dyDescent="0.2"/>
    <row r="11615" hidden="1" x14ac:dyDescent="0.2"/>
    <row r="11616" hidden="1" x14ac:dyDescent="0.2"/>
    <row r="11617" hidden="1" x14ac:dyDescent="0.2"/>
    <row r="11618" hidden="1" x14ac:dyDescent="0.2"/>
    <row r="11619" hidden="1" x14ac:dyDescent="0.2"/>
    <row r="11620" hidden="1" x14ac:dyDescent="0.2"/>
    <row r="11621" hidden="1" x14ac:dyDescent="0.2"/>
    <row r="11622" hidden="1" x14ac:dyDescent="0.2"/>
    <row r="11623" hidden="1" x14ac:dyDescent="0.2"/>
    <row r="11624" hidden="1" x14ac:dyDescent="0.2"/>
    <row r="11625" hidden="1" x14ac:dyDescent="0.2"/>
    <row r="11626" hidden="1" x14ac:dyDescent="0.2"/>
    <row r="11627" hidden="1" x14ac:dyDescent="0.2"/>
    <row r="11628" hidden="1" x14ac:dyDescent="0.2"/>
    <row r="11629" hidden="1" x14ac:dyDescent="0.2"/>
    <row r="11630" hidden="1" x14ac:dyDescent="0.2"/>
    <row r="11631" hidden="1" x14ac:dyDescent="0.2"/>
    <row r="11632" hidden="1" x14ac:dyDescent="0.2"/>
    <row r="11633" hidden="1" x14ac:dyDescent="0.2"/>
    <row r="11634" hidden="1" x14ac:dyDescent="0.2"/>
    <row r="11635" hidden="1" x14ac:dyDescent="0.2"/>
    <row r="11636" hidden="1" x14ac:dyDescent="0.2"/>
    <row r="11637" hidden="1" x14ac:dyDescent="0.2"/>
    <row r="11638" hidden="1" x14ac:dyDescent="0.2"/>
    <row r="11639" hidden="1" x14ac:dyDescent="0.2"/>
    <row r="11640" hidden="1" x14ac:dyDescent="0.2"/>
    <row r="11641" hidden="1" x14ac:dyDescent="0.2"/>
    <row r="11642" hidden="1" x14ac:dyDescent="0.2"/>
    <row r="11643" hidden="1" x14ac:dyDescent="0.2"/>
    <row r="11644" hidden="1" x14ac:dyDescent="0.2"/>
    <row r="11645" hidden="1" x14ac:dyDescent="0.2"/>
    <row r="11646" hidden="1" x14ac:dyDescent="0.2"/>
    <row r="11647" hidden="1" x14ac:dyDescent="0.2"/>
    <row r="11648" hidden="1" x14ac:dyDescent="0.2"/>
    <row r="11649" hidden="1" x14ac:dyDescent="0.2"/>
    <row r="11650" hidden="1" x14ac:dyDescent="0.2"/>
    <row r="11651" hidden="1" x14ac:dyDescent="0.2"/>
    <row r="11652" hidden="1" x14ac:dyDescent="0.2"/>
    <row r="11653" hidden="1" x14ac:dyDescent="0.2"/>
    <row r="11654" hidden="1" x14ac:dyDescent="0.2"/>
    <row r="11655" hidden="1" x14ac:dyDescent="0.2"/>
    <row r="11656" hidden="1" x14ac:dyDescent="0.2"/>
    <row r="11657" hidden="1" x14ac:dyDescent="0.2"/>
    <row r="11658" hidden="1" x14ac:dyDescent="0.2"/>
    <row r="11659" hidden="1" x14ac:dyDescent="0.2"/>
    <row r="11660" hidden="1" x14ac:dyDescent="0.2"/>
    <row r="11661" hidden="1" x14ac:dyDescent="0.2"/>
    <row r="11662" hidden="1" x14ac:dyDescent="0.2"/>
    <row r="11663" hidden="1" x14ac:dyDescent="0.2"/>
    <row r="11664" hidden="1" x14ac:dyDescent="0.2"/>
    <row r="11665" hidden="1" x14ac:dyDescent="0.2"/>
    <row r="11666" hidden="1" x14ac:dyDescent="0.2"/>
    <row r="11667" hidden="1" x14ac:dyDescent="0.2"/>
    <row r="11668" hidden="1" x14ac:dyDescent="0.2"/>
    <row r="11669" hidden="1" x14ac:dyDescent="0.2"/>
    <row r="11670" hidden="1" x14ac:dyDescent="0.2"/>
    <row r="11671" hidden="1" x14ac:dyDescent="0.2"/>
    <row r="11672" hidden="1" x14ac:dyDescent="0.2"/>
    <row r="11673" hidden="1" x14ac:dyDescent="0.2"/>
    <row r="11674" hidden="1" x14ac:dyDescent="0.2"/>
    <row r="11675" hidden="1" x14ac:dyDescent="0.2"/>
    <row r="11676" hidden="1" x14ac:dyDescent="0.2"/>
    <row r="11677" hidden="1" x14ac:dyDescent="0.2"/>
    <row r="11678" hidden="1" x14ac:dyDescent="0.2"/>
    <row r="11679" hidden="1" x14ac:dyDescent="0.2"/>
    <row r="11680" hidden="1" x14ac:dyDescent="0.2"/>
    <row r="11681" hidden="1" x14ac:dyDescent="0.2"/>
    <row r="11682" hidden="1" x14ac:dyDescent="0.2"/>
    <row r="11683" hidden="1" x14ac:dyDescent="0.2"/>
    <row r="11684" hidden="1" x14ac:dyDescent="0.2"/>
    <row r="11685" hidden="1" x14ac:dyDescent="0.2"/>
    <row r="11686" hidden="1" x14ac:dyDescent="0.2"/>
    <row r="11687" hidden="1" x14ac:dyDescent="0.2"/>
    <row r="11688" hidden="1" x14ac:dyDescent="0.2"/>
    <row r="11689" hidden="1" x14ac:dyDescent="0.2"/>
    <row r="11690" hidden="1" x14ac:dyDescent="0.2"/>
    <row r="11691" hidden="1" x14ac:dyDescent="0.2"/>
    <row r="11692" hidden="1" x14ac:dyDescent="0.2"/>
    <row r="11693" hidden="1" x14ac:dyDescent="0.2"/>
    <row r="11694" hidden="1" x14ac:dyDescent="0.2"/>
    <row r="11695" hidden="1" x14ac:dyDescent="0.2"/>
    <row r="11696" hidden="1" x14ac:dyDescent="0.2"/>
    <row r="11697" hidden="1" x14ac:dyDescent="0.2"/>
    <row r="11698" hidden="1" x14ac:dyDescent="0.2"/>
    <row r="11699" hidden="1" x14ac:dyDescent="0.2"/>
    <row r="11700" hidden="1" x14ac:dyDescent="0.2"/>
    <row r="11701" hidden="1" x14ac:dyDescent="0.2"/>
    <row r="11702" hidden="1" x14ac:dyDescent="0.2"/>
    <row r="11703" hidden="1" x14ac:dyDescent="0.2"/>
    <row r="11704" hidden="1" x14ac:dyDescent="0.2"/>
    <row r="11705" hidden="1" x14ac:dyDescent="0.2"/>
    <row r="11706" hidden="1" x14ac:dyDescent="0.2"/>
    <row r="11707" hidden="1" x14ac:dyDescent="0.2"/>
    <row r="11708" hidden="1" x14ac:dyDescent="0.2"/>
    <row r="11709" hidden="1" x14ac:dyDescent="0.2"/>
    <row r="11710" hidden="1" x14ac:dyDescent="0.2"/>
    <row r="11711" hidden="1" x14ac:dyDescent="0.2"/>
    <row r="11712" hidden="1" x14ac:dyDescent="0.2"/>
    <row r="11713" hidden="1" x14ac:dyDescent="0.2"/>
    <row r="11714" hidden="1" x14ac:dyDescent="0.2"/>
    <row r="11715" hidden="1" x14ac:dyDescent="0.2"/>
    <row r="11716" hidden="1" x14ac:dyDescent="0.2"/>
    <row r="11717" hidden="1" x14ac:dyDescent="0.2"/>
    <row r="11718" hidden="1" x14ac:dyDescent="0.2"/>
    <row r="11719" hidden="1" x14ac:dyDescent="0.2"/>
    <row r="11720" hidden="1" x14ac:dyDescent="0.2"/>
    <row r="11721" hidden="1" x14ac:dyDescent="0.2"/>
    <row r="11722" hidden="1" x14ac:dyDescent="0.2"/>
    <row r="11723" hidden="1" x14ac:dyDescent="0.2"/>
    <row r="11724" hidden="1" x14ac:dyDescent="0.2"/>
    <row r="11725" hidden="1" x14ac:dyDescent="0.2"/>
    <row r="11726" hidden="1" x14ac:dyDescent="0.2"/>
    <row r="11727" hidden="1" x14ac:dyDescent="0.2"/>
    <row r="11728" hidden="1" x14ac:dyDescent="0.2"/>
    <row r="11729" hidden="1" x14ac:dyDescent="0.2"/>
    <row r="11730" hidden="1" x14ac:dyDescent="0.2"/>
    <row r="11731" hidden="1" x14ac:dyDescent="0.2"/>
    <row r="11732" hidden="1" x14ac:dyDescent="0.2"/>
    <row r="11733" hidden="1" x14ac:dyDescent="0.2"/>
    <row r="11734" hidden="1" x14ac:dyDescent="0.2"/>
    <row r="11735" hidden="1" x14ac:dyDescent="0.2"/>
    <row r="11736" hidden="1" x14ac:dyDescent="0.2"/>
    <row r="11737" hidden="1" x14ac:dyDescent="0.2"/>
    <row r="11738" hidden="1" x14ac:dyDescent="0.2"/>
    <row r="11739" hidden="1" x14ac:dyDescent="0.2"/>
    <row r="11740" hidden="1" x14ac:dyDescent="0.2"/>
    <row r="11741" hidden="1" x14ac:dyDescent="0.2"/>
    <row r="11742" hidden="1" x14ac:dyDescent="0.2"/>
    <row r="11743" hidden="1" x14ac:dyDescent="0.2"/>
    <row r="11744" hidden="1" x14ac:dyDescent="0.2"/>
    <row r="11745" hidden="1" x14ac:dyDescent="0.2"/>
    <row r="11746" hidden="1" x14ac:dyDescent="0.2"/>
    <row r="11747" hidden="1" x14ac:dyDescent="0.2"/>
    <row r="11748" hidden="1" x14ac:dyDescent="0.2"/>
    <row r="11749" hidden="1" x14ac:dyDescent="0.2"/>
    <row r="11750" hidden="1" x14ac:dyDescent="0.2"/>
    <row r="11751" hidden="1" x14ac:dyDescent="0.2"/>
    <row r="11752" hidden="1" x14ac:dyDescent="0.2"/>
    <row r="11753" hidden="1" x14ac:dyDescent="0.2"/>
    <row r="11754" hidden="1" x14ac:dyDescent="0.2"/>
    <row r="11755" hidden="1" x14ac:dyDescent="0.2"/>
    <row r="11756" hidden="1" x14ac:dyDescent="0.2"/>
    <row r="11757" hidden="1" x14ac:dyDescent="0.2"/>
    <row r="11758" hidden="1" x14ac:dyDescent="0.2"/>
    <row r="11759" hidden="1" x14ac:dyDescent="0.2"/>
    <row r="11760" hidden="1" x14ac:dyDescent="0.2"/>
    <row r="11761" hidden="1" x14ac:dyDescent="0.2"/>
    <row r="11762" hidden="1" x14ac:dyDescent="0.2"/>
    <row r="11763" hidden="1" x14ac:dyDescent="0.2"/>
    <row r="11764" hidden="1" x14ac:dyDescent="0.2"/>
    <row r="11765" hidden="1" x14ac:dyDescent="0.2"/>
    <row r="11766" hidden="1" x14ac:dyDescent="0.2"/>
    <row r="11767" hidden="1" x14ac:dyDescent="0.2"/>
    <row r="11768" hidden="1" x14ac:dyDescent="0.2"/>
    <row r="11769" hidden="1" x14ac:dyDescent="0.2"/>
    <row r="11770" hidden="1" x14ac:dyDescent="0.2"/>
    <row r="11771" hidden="1" x14ac:dyDescent="0.2"/>
    <row r="11772" hidden="1" x14ac:dyDescent="0.2"/>
    <row r="11773" hidden="1" x14ac:dyDescent="0.2"/>
    <row r="11774" hidden="1" x14ac:dyDescent="0.2"/>
    <row r="11775" hidden="1" x14ac:dyDescent="0.2"/>
    <row r="11776" hidden="1" x14ac:dyDescent="0.2"/>
    <row r="11777" hidden="1" x14ac:dyDescent="0.2"/>
    <row r="11778" hidden="1" x14ac:dyDescent="0.2"/>
    <row r="11779" hidden="1" x14ac:dyDescent="0.2"/>
    <row r="11780" hidden="1" x14ac:dyDescent="0.2"/>
    <row r="11781" hidden="1" x14ac:dyDescent="0.2"/>
    <row r="11782" hidden="1" x14ac:dyDescent="0.2"/>
    <row r="11783" hidden="1" x14ac:dyDescent="0.2"/>
    <row r="11784" hidden="1" x14ac:dyDescent="0.2"/>
    <row r="11785" hidden="1" x14ac:dyDescent="0.2"/>
    <row r="11786" hidden="1" x14ac:dyDescent="0.2"/>
    <row r="11787" hidden="1" x14ac:dyDescent="0.2"/>
    <row r="11788" hidden="1" x14ac:dyDescent="0.2"/>
    <row r="11789" hidden="1" x14ac:dyDescent="0.2"/>
    <row r="11790" hidden="1" x14ac:dyDescent="0.2"/>
    <row r="11791" hidden="1" x14ac:dyDescent="0.2"/>
    <row r="11792" hidden="1" x14ac:dyDescent="0.2"/>
    <row r="11793" hidden="1" x14ac:dyDescent="0.2"/>
    <row r="11794" hidden="1" x14ac:dyDescent="0.2"/>
    <row r="11795" hidden="1" x14ac:dyDescent="0.2"/>
    <row r="11796" hidden="1" x14ac:dyDescent="0.2"/>
    <row r="11797" hidden="1" x14ac:dyDescent="0.2"/>
    <row r="11798" hidden="1" x14ac:dyDescent="0.2"/>
    <row r="11799" hidden="1" x14ac:dyDescent="0.2"/>
    <row r="11800" hidden="1" x14ac:dyDescent="0.2"/>
    <row r="11801" hidden="1" x14ac:dyDescent="0.2"/>
    <row r="11802" hidden="1" x14ac:dyDescent="0.2"/>
    <row r="11803" hidden="1" x14ac:dyDescent="0.2"/>
    <row r="11804" hidden="1" x14ac:dyDescent="0.2"/>
    <row r="11805" hidden="1" x14ac:dyDescent="0.2"/>
    <row r="11806" hidden="1" x14ac:dyDescent="0.2"/>
    <row r="11807" hidden="1" x14ac:dyDescent="0.2"/>
    <row r="11808" hidden="1" x14ac:dyDescent="0.2"/>
    <row r="11809" hidden="1" x14ac:dyDescent="0.2"/>
    <row r="11810" hidden="1" x14ac:dyDescent="0.2"/>
    <row r="11811" hidden="1" x14ac:dyDescent="0.2"/>
    <row r="11812" hidden="1" x14ac:dyDescent="0.2"/>
    <row r="11813" hidden="1" x14ac:dyDescent="0.2"/>
    <row r="11814" hidden="1" x14ac:dyDescent="0.2"/>
    <row r="11815" hidden="1" x14ac:dyDescent="0.2"/>
    <row r="11816" hidden="1" x14ac:dyDescent="0.2"/>
    <row r="11817" hidden="1" x14ac:dyDescent="0.2"/>
    <row r="11818" hidden="1" x14ac:dyDescent="0.2"/>
    <row r="11819" hidden="1" x14ac:dyDescent="0.2"/>
    <row r="11820" hidden="1" x14ac:dyDescent="0.2"/>
    <row r="11821" hidden="1" x14ac:dyDescent="0.2"/>
    <row r="11822" hidden="1" x14ac:dyDescent="0.2"/>
    <row r="11823" hidden="1" x14ac:dyDescent="0.2"/>
    <row r="11824" hidden="1" x14ac:dyDescent="0.2"/>
    <row r="11825" hidden="1" x14ac:dyDescent="0.2"/>
    <row r="11826" hidden="1" x14ac:dyDescent="0.2"/>
    <row r="11827" hidden="1" x14ac:dyDescent="0.2"/>
    <row r="11828" hidden="1" x14ac:dyDescent="0.2"/>
    <row r="11829" hidden="1" x14ac:dyDescent="0.2"/>
    <row r="11830" hidden="1" x14ac:dyDescent="0.2"/>
    <row r="11831" hidden="1" x14ac:dyDescent="0.2"/>
    <row r="11832" hidden="1" x14ac:dyDescent="0.2"/>
    <row r="11833" hidden="1" x14ac:dyDescent="0.2"/>
    <row r="11834" hidden="1" x14ac:dyDescent="0.2"/>
    <row r="11835" hidden="1" x14ac:dyDescent="0.2"/>
    <row r="11836" hidden="1" x14ac:dyDescent="0.2"/>
    <row r="11837" hidden="1" x14ac:dyDescent="0.2"/>
    <row r="11838" hidden="1" x14ac:dyDescent="0.2"/>
    <row r="11839" hidden="1" x14ac:dyDescent="0.2"/>
    <row r="11840" hidden="1" x14ac:dyDescent="0.2"/>
    <row r="11841" hidden="1" x14ac:dyDescent="0.2"/>
    <row r="11842" hidden="1" x14ac:dyDescent="0.2"/>
    <row r="11843" hidden="1" x14ac:dyDescent="0.2"/>
    <row r="11844" hidden="1" x14ac:dyDescent="0.2"/>
    <row r="11845" hidden="1" x14ac:dyDescent="0.2"/>
    <row r="11846" hidden="1" x14ac:dyDescent="0.2"/>
    <row r="11847" hidden="1" x14ac:dyDescent="0.2"/>
    <row r="11848" hidden="1" x14ac:dyDescent="0.2"/>
    <row r="11849" hidden="1" x14ac:dyDescent="0.2"/>
    <row r="11850" hidden="1" x14ac:dyDescent="0.2"/>
    <row r="11851" hidden="1" x14ac:dyDescent="0.2"/>
    <row r="11852" hidden="1" x14ac:dyDescent="0.2"/>
    <row r="11853" hidden="1" x14ac:dyDescent="0.2"/>
    <row r="11854" hidden="1" x14ac:dyDescent="0.2"/>
    <row r="11855" hidden="1" x14ac:dyDescent="0.2"/>
    <row r="11856" hidden="1" x14ac:dyDescent="0.2"/>
    <row r="11857" hidden="1" x14ac:dyDescent="0.2"/>
    <row r="11858" hidden="1" x14ac:dyDescent="0.2"/>
    <row r="11859" hidden="1" x14ac:dyDescent="0.2"/>
    <row r="11860" hidden="1" x14ac:dyDescent="0.2"/>
    <row r="11861" hidden="1" x14ac:dyDescent="0.2"/>
    <row r="11862" hidden="1" x14ac:dyDescent="0.2"/>
    <row r="11863" hidden="1" x14ac:dyDescent="0.2"/>
    <row r="11864" hidden="1" x14ac:dyDescent="0.2"/>
    <row r="11865" hidden="1" x14ac:dyDescent="0.2"/>
    <row r="11866" hidden="1" x14ac:dyDescent="0.2"/>
    <row r="11867" hidden="1" x14ac:dyDescent="0.2"/>
    <row r="11868" hidden="1" x14ac:dyDescent="0.2"/>
    <row r="11869" hidden="1" x14ac:dyDescent="0.2"/>
    <row r="11870" hidden="1" x14ac:dyDescent="0.2"/>
    <row r="11871" hidden="1" x14ac:dyDescent="0.2"/>
    <row r="11872" hidden="1" x14ac:dyDescent="0.2"/>
    <row r="11873" hidden="1" x14ac:dyDescent="0.2"/>
    <row r="11874" hidden="1" x14ac:dyDescent="0.2"/>
    <row r="11875" hidden="1" x14ac:dyDescent="0.2"/>
    <row r="11876" hidden="1" x14ac:dyDescent="0.2"/>
    <row r="11877" hidden="1" x14ac:dyDescent="0.2"/>
    <row r="11878" hidden="1" x14ac:dyDescent="0.2"/>
    <row r="11879" hidden="1" x14ac:dyDescent="0.2"/>
    <row r="11880" hidden="1" x14ac:dyDescent="0.2"/>
    <row r="11881" hidden="1" x14ac:dyDescent="0.2"/>
    <row r="11882" hidden="1" x14ac:dyDescent="0.2"/>
    <row r="11883" hidden="1" x14ac:dyDescent="0.2"/>
    <row r="11884" hidden="1" x14ac:dyDescent="0.2"/>
    <row r="11885" hidden="1" x14ac:dyDescent="0.2"/>
    <row r="11886" hidden="1" x14ac:dyDescent="0.2"/>
    <row r="11887" hidden="1" x14ac:dyDescent="0.2"/>
    <row r="11888" hidden="1" x14ac:dyDescent="0.2"/>
    <row r="11889" hidden="1" x14ac:dyDescent="0.2"/>
    <row r="11890" hidden="1" x14ac:dyDescent="0.2"/>
    <row r="11891" hidden="1" x14ac:dyDescent="0.2"/>
    <row r="11892" hidden="1" x14ac:dyDescent="0.2"/>
    <row r="11893" hidden="1" x14ac:dyDescent="0.2"/>
    <row r="11894" hidden="1" x14ac:dyDescent="0.2"/>
    <row r="11895" hidden="1" x14ac:dyDescent="0.2"/>
    <row r="11896" hidden="1" x14ac:dyDescent="0.2"/>
    <row r="11897" hidden="1" x14ac:dyDescent="0.2"/>
    <row r="11898" hidden="1" x14ac:dyDescent="0.2"/>
    <row r="11899" hidden="1" x14ac:dyDescent="0.2"/>
    <row r="11900" hidden="1" x14ac:dyDescent="0.2"/>
    <row r="11901" hidden="1" x14ac:dyDescent="0.2"/>
    <row r="11902" hidden="1" x14ac:dyDescent="0.2"/>
    <row r="11903" hidden="1" x14ac:dyDescent="0.2"/>
    <row r="11904" hidden="1" x14ac:dyDescent="0.2"/>
    <row r="11905" hidden="1" x14ac:dyDescent="0.2"/>
    <row r="11906" hidden="1" x14ac:dyDescent="0.2"/>
    <row r="11907" hidden="1" x14ac:dyDescent="0.2"/>
    <row r="11908" hidden="1" x14ac:dyDescent="0.2"/>
    <row r="11909" hidden="1" x14ac:dyDescent="0.2"/>
    <row r="11910" hidden="1" x14ac:dyDescent="0.2"/>
    <row r="11911" hidden="1" x14ac:dyDescent="0.2"/>
    <row r="11912" hidden="1" x14ac:dyDescent="0.2"/>
    <row r="11913" hidden="1" x14ac:dyDescent="0.2"/>
    <row r="11914" hidden="1" x14ac:dyDescent="0.2"/>
    <row r="11915" hidden="1" x14ac:dyDescent="0.2"/>
    <row r="11916" hidden="1" x14ac:dyDescent="0.2"/>
    <row r="11917" hidden="1" x14ac:dyDescent="0.2"/>
    <row r="11918" hidden="1" x14ac:dyDescent="0.2"/>
    <row r="11919" hidden="1" x14ac:dyDescent="0.2"/>
    <row r="11920" hidden="1" x14ac:dyDescent="0.2"/>
    <row r="11921" hidden="1" x14ac:dyDescent="0.2"/>
    <row r="11922" hidden="1" x14ac:dyDescent="0.2"/>
    <row r="11923" hidden="1" x14ac:dyDescent="0.2"/>
    <row r="11924" hidden="1" x14ac:dyDescent="0.2"/>
    <row r="11925" hidden="1" x14ac:dyDescent="0.2"/>
    <row r="11926" hidden="1" x14ac:dyDescent="0.2"/>
    <row r="11927" hidden="1" x14ac:dyDescent="0.2"/>
    <row r="11928" hidden="1" x14ac:dyDescent="0.2"/>
    <row r="11929" hidden="1" x14ac:dyDescent="0.2"/>
    <row r="11930" hidden="1" x14ac:dyDescent="0.2"/>
    <row r="11931" hidden="1" x14ac:dyDescent="0.2"/>
    <row r="11932" hidden="1" x14ac:dyDescent="0.2"/>
    <row r="11933" hidden="1" x14ac:dyDescent="0.2"/>
    <row r="11934" hidden="1" x14ac:dyDescent="0.2"/>
    <row r="11935" hidden="1" x14ac:dyDescent="0.2"/>
    <row r="11936" hidden="1" x14ac:dyDescent="0.2"/>
    <row r="11937" hidden="1" x14ac:dyDescent="0.2"/>
    <row r="11938" hidden="1" x14ac:dyDescent="0.2"/>
    <row r="11939" hidden="1" x14ac:dyDescent="0.2"/>
    <row r="11940" hidden="1" x14ac:dyDescent="0.2"/>
    <row r="11941" hidden="1" x14ac:dyDescent="0.2"/>
    <row r="11942" hidden="1" x14ac:dyDescent="0.2"/>
    <row r="11943" hidden="1" x14ac:dyDescent="0.2"/>
    <row r="11944" hidden="1" x14ac:dyDescent="0.2"/>
    <row r="11945" hidden="1" x14ac:dyDescent="0.2"/>
    <row r="11946" hidden="1" x14ac:dyDescent="0.2"/>
    <row r="11947" hidden="1" x14ac:dyDescent="0.2"/>
    <row r="11948" hidden="1" x14ac:dyDescent="0.2"/>
    <row r="11949" hidden="1" x14ac:dyDescent="0.2"/>
    <row r="11950" hidden="1" x14ac:dyDescent="0.2"/>
    <row r="11951" hidden="1" x14ac:dyDescent="0.2"/>
    <row r="11952" hidden="1" x14ac:dyDescent="0.2"/>
    <row r="11953" hidden="1" x14ac:dyDescent="0.2"/>
    <row r="11954" hidden="1" x14ac:dyDescent="0.2"/>
    <row r="11955" hidden="1" x14ac:dyDescent="0.2"/>
    <row r="11956" hidden="1" x14ac:dyDescent="0.2"/>
    <row r="11957" hidden="1" x14ac:dyDescent="0.2"/>
    <row r="11958" hidden="1" x14ac:dyDescent="0.2"/>
    <row r="11959" hidden="1" x14ac:dyDescent="0.2"/>
    <row r="11960" hidden="1" x14ac:dyDescent="0.2"/>
    <row r="11961" hidden="1" x14ac:dyDescent="0.2"/>
    <row r="11962" hidden="1" x14ac:dyDescent="0.2"/>
    <row r="11963" hidden="1" x14ac:dyDescent="0.2"/>
    <row r="11964" hidden="1" x14ac:dyDescent="0.2"/>
    <row r="11965" hidden="1" x14ac:dyDescent="0.2"/>
    <row r="11966" hidden="1" x14ac:dyDescent="0.2"/>
    <row r="11967" hidden="1" x14ac:dyDescent="0.2"/>
    <row r="11968" hidden="1" x14ac:dyDescent="0.2"/>
    <row r="11969" hidden="1" x14ac:dyDescent="0.2"/>
    <row r="11970" hidden="1" x14ac:dyDescent="0.2"/>
    <row r="11971" hidden="1" x14ac:dyDescent="0.2"/>
    <row r="11972" hidden="1" x14ac:dyDescent="0.2"/>
    <row r="11973" hidden="1" x14ac:dyDescent="0.2"/>
    <row r="11974" hidden="1" x14ac:dyDescent="0.2"/>
    <row r="11975" hidden="1" x14ac:dyDescent="0.2"/>
    <row r="11976" hidden="1" x14ac:dyDescent="0.2"/>
    <row r="11977" hidden="1" x14ac:dyDescent="0.2"/>
    <row r="11978" hidden="1" x14ac:dyDescent="0.2"/>
    <row r="11979" hidden="1" x14ac:dyDescent="0.2"/>
    <row r="11980" hidden="1" x14ac:dyDescent="0.2"/>
    <row r="11981" hidden="1" x14ac:dyDescent="0.2"/>
    <row r="11982" hidden="1" x14ac:dyDescent="0.2"/>
    <row r="11983" hidden="1" x14ac:dyDescent="0.2"/>
    <row r="11984" hidden="1" x14ac:dyDescent="0.2"/>
    <row r="11985" hidden="1" x14ac:dyDescent="0.2"/>
    <row r="11986" hidden="1" x14ac:dyDescent="0.2"/>
    <row r="11987" hidden="1" x14ac:dyDescent="0.2"/>
    <row r="11988" hidden="1" x14ac:dyDescent="0.2"/>
    <row r="11989" hidden="1" x14ac:dyDescent="0.2"/>
    <row r="11990" hidden="1" x14ac:dyDescent="0.2"/>
    <row r="11991" hidden="1" x14ac:dyDescent="0.2"/>
    <row r="11992" hidden="1" x14ac:dyDescent="0.2"/>
    <row r="11993" hidden="1" x14ac:dyDescent="0.2"/>
    <row r="11994" hidden="1" x14ac:dyDescent="0.2"/>
    <row r="11995" hidden="1" x14ac:dyDescent="0.2"/>
    <row r="11996" hidden="1" x14ac:dyDescent="0.2"/>
    <row r="11997" hidden="1" x14ac:dyDescent="0.2"/>
    <row r="11998" hidden="1" x14ac:dyDescent="0.2"/>
    <row r="11999" hidden="1" x14ac:dyDescent="0.2"/>
    <row r="12000" hidden="1" x14ac:dyDescent="0.2"/>
    <row r="12001" hidden="1" x14ac:dyDescent="0.2"/>
    <row r="12002" hidden="1" x14ac:dyDescent="0.2"/>
    <row r="12003" hidden="1" x14ac:dyDescent="0.2"/>
    <row r="12004" hidden="1" x14ac:dyDescent="0.2"/>
    <row r="12005" hidden="1" x14ac:dyDescent="0.2"/>
    <row r="12006" hidden="1" x14ac:dyDescent="0.2"/>
    <row r="12007" hidden="1" x14ac:dyDescent="0.2"/>
    <row r="12008" hidden="1" x14ac:dyDescent="0.2"/>
    <row r="12009" hidden="1" x14ac:dyDescent="0.2"/>
    <row r="12010" hidden="1" x14ac:dyDescent="0.2"/>
    <row r="12011" hidden="1" x14ac:dyDescent="0.2"/>
    <row r="12012" hidden="1" x14ac:dyDescent="0.2"/>
    <row r="12013" hidden="1" x14ac:dyDescent="0.2"/>
    <row r="12014" hidden="1" x14ac:dyDescent="0.2"/>
    <row r="12015" hidden="1" x14ac:dyDescent="0.2"/>
    <row r="12016" hidden="1" x14ac:dyDescent="0.2"/>
    <row r="12017" hidden="1" x14ac:dyDescent="0.2"/>
    <row r="12018" hidden="1" x14ac:dyDescent="0.2"/>
    <row r="12019" hidden="1" x14ac:dyDescent="0.2"/>
    <row r="12020" hidden="1" x14ac:dyDescent="0.2"/>
    <row r="12021" hidden="1" x14ac:dyDescent="0.2"/>
    <row r="12022" hidden="1" x14ac:dyDescent="0.2"/>
    <row r="12023" hidden="1" x14ac:dyDescent="0.2"/>
    <row r="12024" hidden="1" x14ac:dyDescent="0.2"/>
    <row r="12025" hidden="1" x14ac:dyDescent="0.2"/>
    <row r="12026" hidden="1" x14ac:dyDescent="0.2"/>
    <row r="12027" hidden="1" x14ac:dyDescent="0.2"/>
    <row r="12028" hidden="1" x14ac:dyDescent="0.2"/>
    <row r="12029" hidden="1" x14ac:dyDescent="0.2"/>
    <row r="12030" hidden="1" x14ac:dyDescent="0.2"/>
    <row r="12031" hidden="1" x14ac:dyDescent="0.2"/>
    <row r="12032" hidden="1" x14ac:dyDescent="0.2"/>
    <row r="12033" hidden="1" x14ac:dyDescent="0.2"/>
    <row r="12034" hidden="1" x14ac:dyDescent="0.2"/>
    <row r="12035" hidden="1" x14ac:dyDescent="0.2"/>
    <row r="12036" hidden="1" x14ac:dyDescent="0.2"/>
    <row r="12037" hidden="1" x14ac:dyDescent="0.2"/>
    <row r="12038" hidden="1" x14ac:dyDescent="0.2"/>
    <row r="12039" hidden="1" x14ac:dyDescent="0.2"/>
    <row r="12040" hidden="1" x14ac:dyDescent="0.2"/>
    <row r="12041" hidden="1" x14ac:dyDescent="0.2"/>
    <row r="12042" hidden="1" x14ac:dyDescent="0.2"/>
    <row r="12043" hidden="1" x14ac:dyDescent="0.2"/>
    <row r="12044" hidden="1" x14ac:dyDescent="0.2"/>
    <row r="12045" hidden="1" x14ac:dyDescent="0.2"/>
    <row r="12046" hidden="1" x14ac:dyDescent="0.2"/>
    <row r="12047" hidden="1" x14ac:dyDescent="0.2"/>
    <row r="12048" hidden="1" x14ac:dyDescent="0.2"/>
    <row r="12049" hidden="1" x14ac:dyDescent="0.2"/>
    <row r="12050" hidden="1" x14ac:dyDescent="0.2"/>
    <row r="12051" hidden="1" x14ac:dyDescent="0.2"/>
    <row r="12052" hidden="1" x14ac:dyDescent="0.2"/>
    <row r="12053" hidden="1" x14ac:dyDescent="0.2"/>
    <row r="12054" hidden="1" x14ac:dyDescent="0.2"/>
    <row r="12055" hidden="1" x14ac:dyDescent="0.2"/>
    <row r="12056" hidden="1" x14ac:dyDescent="0.2"/>
    <row r="12057" hidden="1" x14ac:dyDescent="0.2"/>
    <row r="12058" hidden="1" x14ac:dyDescent="0.2"/>
    <row r="12059" hidden="1" x14ac:dyDescent="0.2"/>
    <row r="12060" hidden="1" x14ac:dyDescent="0.2"/>
    <row r="12061" hidden="1" x14ac:dyDescent="0.2"/>
    <row r="12062" hidden="1" x14ac:dyDescent="0.2"/>
    <row r="12063" hidden="1" x14ac:dyDescent="0.2"/>
    <row r="12064" hidden="1" x14ac:dyDescent="0.2"/>
    <row r="12065" hidden="1" x14ac:dyDescent="0.2"/>
    <row r="12066" hidden="1" x14ac:dyDescent="0.2"/>
    <row r="12067" hidden="1" x14ac:dyDescent="0.2"/>
    <row r="12068" hidden="1" x14ac:dyDescent="0.2"/>
    <row r="12069" hidden="1" x14ac:dyDescent="0.2"/>
    <row r="12070" hidden="1" x14ac:dyDescent="0.2"/>
    <row r="12071" hidden="1" x14ac:dyDescent="0.2"/>
    <row r="12072" hidden="1" x14ac:dyDescent="0.2"/>
    <row r="12073" hidden="1" x14ac:dyDescent="0.2"/>
    <row r="12074" hidden="1" x14ac:dyDescent="0.2"/>
    <row r="12075" hidden="1" x14ac:dyDescent="0.2"/>
    <row r="12076" hidden="1" x14ac:dyDescent="0.2"/>
    <row r="12077" hidden="1" x14ac:dyDescent="0.2"/>
    <row r="12078" hidden="1" x14ac:dyDescent="0.2"/>
    <row r="12079" hidden="1" x14ac:dyDescent="0.2"/>
    <row r="12080" hidden="1" x14ac:dyDescent="0.2"/>
    <row r="12081" hidden="1" x14ac:dyDescent="0.2"/>
    <row r="12082" hidden="1" x14ac:dyDescent="0.2"/>
    <row r="12083" hidden="1" x14ac:dyDescent="0.2"/>
    <row r="12084" hidden="1" x14ac:dyDescent="0.2"/>
    <row r="12085" hidden="1" x14ac:dyDescent="0.2"/>
    <row r="12086" hidden="1" x14ac:dyDescent="0.2"/>
    <row r="12087" hidden="1" x14ac:dyDescent="0.2"/>
    <row r="12088" hidden="1" x14ac:dyDescent="0.2"/>
    <row r="12089" hidden="1" x14ac:dyDescent="0.2"/>
    <row r="12090" hidden="1" x14ac:dyDescent="0.2"/>
    <row r="12091" hidden="1" x14ac:dyDescent="0.2"/>
    <row r="12092" hidden="1" x14ac:dyDescent="0.2"/>
    <row r="12093" hidden="1" x14ac:dyDescent="0.2"/>
    <row r="12094" hidden="1" x14ac:dyDescent="0.2"/>
    <row r="12095" hidden="1" x14ac:dyDescent="0.2"/>
    <row r="12096" hidden="1" x14ac:dyDescent="0.2"/>
    <row r="12097" hidden="1" x14ac:dyDescent="0.2"/>
    <row r="12098" hidden="1" x14ac:dyDescent="0.2"/>
    <row r="12099" hidden="1" x14ac:dyDescent="0.2"/>
    <row r="12100" hidden="1" x14ac:dyDescent="0.2"/>
    <row r="12101" hidden="1" x14ac:dyDescent="0.2"/>
    <row r="12102" hidden="1" x14ac:dyDescent="0.2"/>
    <row r="12103" hidden="1" x14ac:dyDescent="0.2"/>
    <row r="12104" hidden="1" x14ac:dyDescent="0.2"/>
    <row r="12105" hidden="1" x14ac:dyDescent="0.2"/>
    <row r="12106" hidden="1" x14ac:dyDescent="0.2"/>
    <row r="12107" hidden="1" x14ac:dyDescent="0.2"/>
    <row r="12108" hidden="1" x14ac:dyDescent="0.2"/>
    <row r="12109" hidden="1" x14ac:dyDescent="0.2"/>
    <row r="12110" hidden="1" x14ac:dyDescent="0.2"/>
    <row r="12111" hidden="1" x14ac:dyDescent="0.2"/>
    <row r="12112" hidden="1" x14ac:dyDescent="0.2"/>
    <row r="12113" hidden="1" x14ac:dyDescent="0.2"/>
    <row r="12114" hidden="1" x14ac:dyDescent="0.2"/>
    <row r="12115" hidden="1" x14ac:dyDescent="0.2"/>
    <row r="12116" hidden="1" x14ac:dyDescent="0.2"/>
    <row r="12117" hidden="1" x14ac:dyDescent="0.2"/>
    <row r="12118" hidden="1" x14ac:dyDescent="0.2"/>
    <row r="12119" hidden="1" x14ac:dyDescent="0.2"/>
    <row r="12120" hidden="1" x14ac:dyDescent="0.2"/>
    <row r="12121" hidden="1" x14ac:dyDescent="0.2"/>
    <row r="12122" hidden="1" x14ac:dyDescent="0.2"/>
    <row r="12123" hidden="1" x14ac:dyDescent="0.2"/>
    <row r="12124" hidden="1" x14ac:dyDescent="0.2"/>
    <row r="12125" hidden="1" x14ac:dyDescent="0.2"/>
    <row r="12126" hidden="1" x14ac:dyDescent="0.2"/>
    <row r="12127" hidden="1" x14ac:dyDescent="0.2"/>
    <row r="12128" hidden="1" x14ac:dyDescent="0.2"/>
    <row r="12129" hidden="1" x14ac:dyDescent="0.2"/>
    <row r="12130" hidden="1" x14ac:dyDescent="0.2"/>
    <row r="12131" hidden="1" x14ac:dyDescent="0.2"/>
    <row r="12132" hidden="1" x14ac:dyDescent="0.2"/>
    <row r="12133" hidden="1" x14ac:dyDescent="0.2"/>
    <row r="12134" hidden="1" x14ac:dyDescent="0.2"/>
    <row r="12135" hidden="1" x14ac:dyDescent="0.2"/>
    <row r="12136" hidden="1" x14ac:dyDescent="0.2"/>
    <row r="12137" hidden="1" x14ac:dyDescent="0.2"/>
    <row r="12138" hidden="1" x14ac:dyDescent="0.2"/>
    <row r="12139" hidden="1" x14ac:dyDescent="0.2"/>
    <row r="12140" hidden="1" x14ac:dyDescent="0.2"/>
    <row r="12141" hidden="1" x14ac:dyDescent="0.2"/>
    <row r="12142" hidden="1" x14ac:dyDescent="0.2"/>
    <row r="12143" hidden="1" x14ac:dyDescent="0.2"/>
    <row r="12144" hidden="1" x14ac:dyDescent="0.2"/>
    <row r="12145" hidden="1" x14ac:dyDescent="0.2"/>
    <row r="12146" hidden="1" x14ac:dyDescent="0.2"/>
    <row r="12147" hidden="1" x14ac:dyDescent="0.2"/>
    <row r="12148" hidden="1" x14ac:dyDescent="0.2"/>
    <row r="12149" hidden="1" x14ac:dyDescent="0.2"/>
    <row r="12150" hidden="1" x14ac:dyDescent="0.2"/>
    <row r="12151" hidden="1" x14ac:dyDescent="0.2"/>
    <row r="12152" hidden="1" x14ac:dyDescent="0.2"/>
    <row r="12153" hidden="1" x14ac:dyDescent="0.2"/>
    <row r="12154" hidden="1" x14ac:dyDescent="0.2"/>
    <row r="12155" hidden="1" x14ac:dyDescent="0.2"/>
    <row r="12156" hidden="1" x14ac:dyDescent="0.2"/>
    <row r="12157" hidden="1" x14ac:dyDescent="0.2"/>
    <row r="12158" hidden="1" x14ac:dyDescent="0.2"/>
    <row r="12159" hidden="1" x14ac:dyDescent="0.2"/>
    <row r="12160" hidden="1" x14ac:dyDescent="0.2"/>
    <row r="12161" hidden="1" x14ac:dyDescent="0.2"/>
    <row r="12162" hidden="1" x14ac:dyDescent="0.2"/>
    <row r="12163" hidden="1" x14ac:dyDescent="0.2"/>
    <row r="12164" hidden="1" x14ac:dyDescent="0.2"/>
    <row r="12165" hidden="1" x14ac:dyDescent="0.2"/>
    <row r="12166" hidden="1" x14ac:dyDescent="0.2"/>
    <row r="12167" hidden="1" x14ac:dyDescent="0.2"/>
    <row r="12168" hidden="1" x14ac:dyDescent="0.2"/>
    <row r="12169" hidden="1" x14ac:dyDescent="0.2"/>
    <row r="12170" hidden="1" x14ac:dyDescent="0.2"/>
    <row r="12171" hidden="1" x14ac:dyDescent="0.2"/>
    <row r="12172" hidden="1" x14ac:dyDescent="0.2"/>
    <row r="12173" hidden="1" x14ac:dyDescent="0.2"/>
    <row r="12174" hidden="1" x14ac:dyDescent="0.2"/>
    <row r="12175" hidden="1" x14ac:dyDescent="0.2"/>
    <row r="12176" hidden="1" x14ac:dyDescent="0.2"/>
    <row r="12177" hidden="1" x14ac:dyDescent="0.2"/>
    <row r="12178" hidden="1" x14ac:dyDescent="0.2"/>
    <row r="12179" hidden="1" x14ac:dyDescent="0.2"/>
    <row r="12180" hidden="1" x14ac:dyDescent="0.2"/>
    <row r="12181" hidden="1" x14ac:dyDescent="0.2"/>
    <row r="12182" hidden="1" x14ac:dyDescent="0.2"/>
    <row r="12183" hidden="1" x14ac:dyDescent="0.2"/>
    <row r="12184" hidden="1" x14ac:dyDescent="0.2"/>
    <row r="12185" hidden="1" x14ac:dyDescent="0.2"/>
    <row r="12186" hidden="1" x14ac:dyDescent="0.2"/>
    <row r="12187" hidden="1" x14ac:dyDescent="0.2"/>
    <row r="12188" hidden="1" x14ac:dyDescent="0.2"/>
    <row r="12189" hidden="1" x14ac:dyDescent="0.2"/>
    <row r="12190" hidden="1" x14ac:dyDescent="0.2"/>
    <row r="12191" hidden="1" x14ac:dyDescent="0.2"/>
    <row r="12192" hidden="1" x14ac:dyDescent="0.2"/>
    <row r="12193" hidden="1" x14ac:dyDescent="0.2"/>
    <row r="12194" hidden="1" x14ac:dyDescent="0.2"/>
    <row r="12195" hidden="1" x14ac:dyDescent="0.2"/>
    <row r="12196" hidden="1" x14ac:dyDescent="0.2"/>
    <row r="12197" hidden="1" x14ac:dyDescent="0.2"/>
    <row r="12198" hidden="1" x14ac:dyDescent="0.2"/>
    <row r="12199" hidden="1" x14ac:dyDescent="0.2"/>
    <row r="12200" hidden="1" x14ac:dyDescent="0.2"/>
    <row r="12201" hidden="1" x14ac:dyDescent="0.2"/>
    <row r="12202" hidden="1" x14ac:dyDescent="0.2"/>
    <row r="12203" hidden="1" x14ac:dyDescent="0.2"/>
    <row r="12204" hidden="1" x14ac:dyDescent="0.2"/>
    <row r="12205" hidden="1" x14ac:dyDescent="0.2"/>
    <row r="12206" hidden="1" x14ac:dyDescent="0.2"/>
    <row r="12207" hidden="1" x14ac:dyDescent="0.2"/>
    <row r="12208" hidden="1" x14ac:dyDescent="0.2"/>
    <row r="12209" hidden="1" x14ac:dyDescent="0.2"/>
    <row r="12210" hidden="1" x14ac:dyDescent="0.2"/>
    <row r="12211" hidden="1" x14ac:dyDescent="0.2"/>
    <row r="12212" hidden="1" x14ac:dyDescent="0.2"/>
    <row r="12213" hidden="1" x14ac:dyDescent="0.2"/>
    <row r="12214" hidden="1" x14ac:dyDescent="0.2"/>
    <row r="12215" hidden="1" x14ac:dyDescent="0.2"/>
    <row r="12216" hidden="1" x14ac:dyDescent="0.2"/>
    <row r="12217" hidden="1" x14ac:dyDescent="0.2"/>
    <row r="12218" hidden="1" x14ac:dyDescent="0.2"/>
    <row r="12219" hidden="1" x14ac:dyDescent="0.2"/>
    <row r="12220" hidden="1" x14ac:dyDescent="0.2"/>
    <row r="12221" hidden="1" x14ac:dyDescent="0.2"/>
    <row r="12222" hidden="1" x14ac:dyDescent="0.2"/>
    <row r="12223" hidden="1" x14ac:dyDescent="0.2"/>
    <row r="12224" hidden="1" x14ac:dyDescent="0.2"/>
    <row r="12225" hidden="1" x14ac:dyDescent="0.2"/>
    <row r="12226" hidden="1" x14ac:dyDescent="0.2"/>
    <row r="12227" hidden="1" x14ac:dyDescent="0.2"/>
    <row r="12228" hidden="1" x14ac:dyDescent="0.2"/>
    <row r="12229" hidden="1" x14ac:dyDescent="0.2"/>
    <row r="12230" hidden="1" x14ac:dyDescent="0.2"/>
    <row r="12231" hidden="1" x14ac:dyDescent="0.2"/>
    <row r="12232" hidden="1" x14ac:dyDescent="0.2"/>
    <row r="12233" hidden="1" x14ac:dyDescent="0.2"/>
    <row r="12234" hidden="1" x14ac:dyDescent="0.2"/>
    <row r="12235" hidden="1" x14ac:dyDescent="0.2"/>
    <row r="12236" hidden="1" x14ac:dyDescent="0.2"/>
    <row r="12237" hidden="1" x14ac:dyDescent="0.2"/>
    <row r="12238" hidden="1" x14ac:dyDescent="0.2"/>
    <row r="12239" hidden="1" x14ac:dyDescent="0.2"/>
    <row r="12240" hidden="1" x14ac:dyDescent="0.2"/>
    <row r="12241" hidden="1" x14ac:dyDescent="0.2"/>
    <row r="12242" hidden="1" x14ac:dyDescent="0.2"/>
    <row r="12243" hidden="1" x14ac:dyDescent="0.2"/>
    <row r="12244" hidden="1" x14ac:dyDescent="0.2"/>
    <row r="12245" hidden="1" x14ac:dyDescent="0.2"/>
    <row r="12246" hidden="1" x14ac:dyDescent="0.2"/>
    <row r="12247" hidden="1" x14ac:dyDescent="0.2"/>
    <row r="12248" hidden="1" x14ac:dyDescent="0.2"/>
    <row r="12249" hidden="1" x14ac:dyDescent="0.2"/>
    <row r="12250" hidden="1" x14ac:dyDescent="0.2"/>
    <row r="12251" hidden="1" x14ac:dyDescent="0.2"/>
    <row r="12252" hidden="1" x14ac:dyDescent="0.2"/>
    <row r="12253" hidden="1" x14ac:dyDescent="0.2"/>
    <row r="12254" hidden="1" x14ac:dyDescent="0.2"/>
    <row r="12255" hidden="1" x14ac:dyDescent="0.2"/>
    <row r="12256" hidden="1" x14ac:dyDescent="0.2"/>
    <row r="12257" hidden="1" x14ac:dyDescent="0.2"/>
    <row r="12258" hidden="1" x14ac:dyDescent="0.2"/>
    <row r="12259" hidden="1" x14ac:dyDescent="0.2"/>
    <row r="12260" hidden="1" x14ac:dyDescent="0.2"/>
    <row r="12261" hidden="1" x14ac:dyDescent="0.2"/>
    <row r="12262" hidden="1" x14ac:dyDescent="0.2"/>
    <row r="12263" hidden="1" x14ac:dyDescent="0.2"/>
    <row r="12264" hidden="1" x14ac:dyDescent="0.2"/>
    <row r="12265" hidden="1" x14ac:dyDescent="0.2"/>
    <row r="12266" hidden="1" x14ac:dyDescent="0.2"/>
    <row r="12267" hidden="1" x14ac:dyDescent="0.2"/>
    <row r="12268" hidden="1" x14ac:dyDescent="0.2"/>
    <row r="12269" hidden="1" x14ac:dyDescent="0.2"/>
    <row r="12270" hidden="1" x14ac:dyDescent="0.2"/>
    <row r="12271" hidden="1" x14ac:dyDescent="0.2"/>
    <row r="12272" hidden="1" x14ac:dyDescent="0.2"/>
    <row r="12273" hidden="1" x14ac:dyDescent="0.2"/>
    <row r="12274" hidden="1" x14ac:dyDescent="0.2"/>
    <row r="12275" hidden="1" x14ac:dyDescent="0.2"/>
    <row r="12276" hidden="1" x14ac:dyDescent="0.2"/>
    <row r="12277" hidden="1" x14ac:dyDescent="0.2"/>
    <row r="12278" hidden="1" x14ac:dyDescent="0.2"/>
    <row r="12279" hidden="1" x14ac:dyDescent="0.2"/>
    <row r="12280" hidden="1" x14ac:dyDescent="0.2"/>
    <row r="12281" hidden="1" x14ac:dyDescent="0.2"/>
    <row r="12282" hidden="1" x14ac:dyDescent="0.2"/>
    <row r="12283" hidden="1" x14ac:dyDescent="0.2"/>
    <row r="12284" hidden="1" x14ac:dyDescent="0.2"/>
    <row r="12285" hidden="1" x14ac:dyDescent="0.2"/>
    <row r="12286" hidden="1" x14ac:dyDescent="0.2"/>
    <row r="12287" hidden="1" x14ac:dyDescent="0.2"/>
    <row r="12288" hidden="1" x14ac:dyDescent="0.2"/>
    <row r="12289" hidden="1" x14ac:dyDescent="0.2"/>
    <row r="12290" hidden="1" x14ac:dyDescent="0.2"/>
    <row r="12291" hidden="1" x14ac:dyDescent="0.2"/>
    <row r="12292" hidden="1" x14ac:dyDescent="0.2"/>
    <row r="12293" hidden="1" x14ac:dyDescent="0.2"/>
    <row r="12294" hidden="1" x14ac:dyDescent="0.2"/>
    <row r="12295" hidden="1" x14ac:dyDescent="0.2"/>
    <row r="12296" hidden="1" x14ac:dyDescent="0.2"/>
    <row r="12297" hidden="1" x14ac:dyDescent="0.2"/>
    <row r="12298" hidden="1" x14ac:dyDescent="0.2"/>
    <row r="12299" hidden="1" x14ac:dyDescent="0.2"/>
    <row r="12300" hidden="1" x14ac:dyDescent="0.2"/>
    <row r="12301" hidden="1" x14ac:dyDescent="0.2"/>
    <row r="12302" hidden="1" x14ac:dyDescent="0.2"/>
    <row r="12303" hidden="1" x14ac:dyDescent="0.2"/>
    <row r="12304" hidden="1" x14ac:dyDescent="0.2"/>
    <row r="12305" hidden="1" x14ac:dyDescent="0.2"/>
    <row r="12306" hidden="1" x14ac:dyDescent="0.2"/>
    <row r="12307" hidden="1" x14ac:dyDescent="0.2"/>
    <row r="12308" hidden="1" x14ac:dyDescent="0.2"/>
    <row r="12309" hidden="1" x14ac:dyDescent="0.2"/>
    <row r="12310" hidden="1" x14ac:dyDescent="0.2"/>
    <row r="12311" hidden="1" x14ac:dyDescent="0.2"/>
    <row r="12312" hidden="1" x14ac:dyDescent="0.2"/>
    <row r="12313" hidden="1" x14ac:dyDescent="0.2"/>
    <row r="12314" hidden="1" x14ac:dyDescent="0.2"/>
    <row r="12315" hidden="1" x14ac:dyDescent="0.2"/>
    <row r="12316" hidden="1" x14ac:dyDescent="0.2"/>
    <row r="12317" hidden="1" x14ac:dyDescent="0.2"/>
    <row r="12318" hidden="1" x14ac:dyDescent="0.2"/>
    <row r="12319" hidden="1" x14ac:dyDescent="0.2"/>
    <row r="12320" hidden="1" x14ac:dyDescent="0.2"/>
    <row r="12321" hidden="1" x14ac:dyDescent="0.2"/>
    <row r="12322" hidden="1" x14ac:dyDescent="0.2"/>
    <row r="12323" hidden="1" x14ac:dyDescent="0.2"/>
    <row r="12324" hidden="1" x14ac:dyDescent="0.2"/>
    <row r="12325" hidden="1" x14ac:dyDescent="0.2"/>
    <row r="12326" hidden="1" x14ac:dyDescent="0.2"/>
    <row r="12327" hidden="1" x14ac:dyDescent="0.2"/>
    <row r="12328" hidden="1" x14ac:dyDescent="0.2"/>
    <row r="12329" hidden="1" x14ac:dyDescent="0.2"/>
    <row r="12330" hidden="1" x14ac:dyDescent="0.2"/>
    <row r="12331" hidden="1" x14ac:dyDescent="0.2"/>
    <row r="12332" hidden="1" x14ac:dyDescent="0.2"/>
    <row r="12333" hidden="1" x14ac:dyDescent="0.2"/>
    <row r="12334" hidden="1" x14ac:dyDescent="0.2"/>
    <row r="12335" hidden="1" x14ac:dyDescent="0.2"/>
    <row r="12336" hidden="1" x14ac:dyDescent="0.2"/>
    <row r="12337" hidden="1" x14ac:dyDescent="0.2"/>
    <row r="12338" hidden="1" x14ac:dyDescent="0.2"/>
    <row r="12339" hidden="1" x14ac:dyDescent="0.2"/>
    <row r="12340" hidden="1" x14ac:dyDescent="0.2"/>
    <row r="12341" hidden="1" x14ac:dyDescent="0.2"/>
    <row r="12342" hidden="1" x14ac:dyDescent="0.2"/>
    <row r="12343" hidden="1" x14ac:dyDescent="0.2"/>
    <row r="12344" hidden="1" x14ac:dyDescent="0.2"/>
    <row r="12345" hidden="1" x14ac:dyDescent="0.2"/>
    <row r="12346" hidden="1" x14ac:dyDescent="0.2"/>
    <row r="12347" hidden="1" x14ac:dyDescent="0.2"/>
    <row r="12348" hidden="1" x14ac:dyDescent="0.2"/>
    <row r="12349" hidden="1" x14ac:dyDescent="0.2"/>
    <row r="12350" hidden="1" x14ac:dyDescent="0.2"/>
    <row r="12351" hidden="1" x14ac:dyDescent="0.2"/>
    <row r="12352" hidden="1" x14ac:dyDescent="0.2"/>
    <row r="12353" hidden="1" x14ac:dyDescent="0.2"/>
    <row r="12354" hidden="1" x14ac:dyDescent="0.2"/>
    <row r="12355" hidden="1" x14ac:dyDescent="0.2"/>
    <row r="12356" hidden="1" x14ac:dyDescent="0.2"/>
    <row r="12357" hidden="1" x14ac:dyDescent="0.2"/>
    <row r="12358" hidden="1" x14ac:dyDescent="0.2"/>
    <row r="12359" hidden="1" x14ac:dyDescent="0.2"/>
    <row r="12360" hidden="1" x14ac:dyDescent="0.2"/>
    <row r="12361" hidden="1" x14ac:dyDescent="0.2"/>
    <row r="12362" hidden="1" x14ac:dyDescent="0.2"/>
    <row r="12363" hidden="1" x14ac:dyDescent="0.2"/>
    <row r="12364" hidden="1" x14ac:dyDescent="0.2"/>
    <row r="12365" hidden="1" x14ac:dyDescent="0.2"/>
    <row r="12366" hidden="1" x14ac:dyDescent="0.2"/>
    <row r="12367" hidden="1" x14ac:dyDescent="0.2"/>
    <row r="12368" hidden="1" x14ac:dyDescent="0.2"/>
    <row r="12369" hidden="1" x14ac:dyDescent="0.2"/>
    <row r="12370" hidden="1" x14ac:dyDescent="0.2"/>
    <row r="12371" hidden="1" x14ac:dyDescent="0.2"/>
    <row r="12372" hidden="1" x14ac:dyDescent="0.2"/>
    <row r="12373" hidden="1" x14ac:dyDescent="0.2"/>
    <row r="12374" hidden="1" x14ac:dyDescent="0.2"/>
    <row r="12375" hidden="1" x14ac:dyDescent="0.2"/>
    <row r="12376" hidden="1" x14ac:dyDescent="0.2"/>
    <row r="12377" hidden="1" x14ac:dyDescent="0.2"/>
    <row r="12378" hidden="1" x14ac:dyDescent="0.2"/>
    <row r="12379" hidden="1" x14ac:dyDescent="0.2"/>
    <row r="12380" hidden="1" x14ac:dyDescent="0.2"/>
    <row r="12381" hidden="1" x14ac:dyDescent="0.2"/>
    <row r="12382" hidden="1" x14ac:dyDescent="0.2"/>
    <row r="12383" hidden="1" x14ac:dyDescent="0.2"/>
    <row r="12384" hidden="1" x14ac:dyDescent="0.2"/>
    <row r="12385" hidden="1" x14ac:dyDescent="0.2"/>
    <row r="12386" hidden="1" x14ac:dyDescent="0.2"/>
    <row r="12387" hidden="1" x14ac:dyDescent="0.2"/>
    <row r="12388" hidden="1" x14ac:dyDescent="0.2"/>
    <row r="12389" hidden="1" x14ac:dyDescent="0.2"/>
    <row r="12390" hidden="1" x14ac:dyDescent="0.2"/>
    <row r="12391" hidden="1" x14ac:dyDescent="0.2"/>
    <row r="12392" hidden="1" x14ac:dyDescent="0.2"/>
    <row r="12393" hidden="1" x14ac:dyDescent="0.2"/>
    <row r="12394" hidden="1" x14ac:dyDescent="0.2"/>
    <row r="12395" hidden="1" x14ac:dyDescent="0.2"/>
    <row r="12396" hidden="1" x14ac:dyDescent="0.2"/>
    <row r="12397" hidden="1" x14ac:dyDescent="0.2"/>
    <row r="12398" hidden="1" x14ac:dyDescent="0.2"/>
    <row r="12399" hidden="1" x14ac:dyDescent="0.2"/>
    <row r="12400" hidden="1" x14ac:dyDescent="0.2"/>
    <row r="12401" hidden="1" x14ac:dyDescent="0.2"/>
    <row r="12402" hidden="1" x14ac:dyDescent="0.2"/>
    <row r="12403" hidden="1" x14ac:dyDescent="0.2"/>
    <row r="12404" hidden="1" x14ac:dyDescent="0.2"/>
    <row r="12405" hidden="1" x14ac:dyDescent="0.2"/>
    <row r="12406" hidden="1" x14ac:dyDescent="0.2"/>
    <row r="12407" hidden="1" x14ac:dyDescent="0.2"/>
    <row r="12408" hidden="1" x14ac:dyDescent="0.2"/>
    <row r="12409" hidden="1" x14ac:dyDescent="0.2"/>
    <row r="12410" hidden="1" x14ac:dyDescent="0.2"/>
    <row r="12411" hidden="1" x14ac:dyDescent="0.2"/>
    <row r="12412" hidden="1" x14ac:dyDescent="0.2"/>
    <row r="12413" hidden="1" x14ac:dyDescent="0.2"/>
    <row r="12414" hidden="1" x14ac:dyDescent="0.2"/>
    <row r="12415" hidden="1" x14ac:dyDescent="0.2"/>
    <row r="12416" hidden="1" x14ac:dyDescent="0.2"/>
    <row r="12417" hidden="1" x14ac:dyDescent="0.2"/>
    <row r="12418" hidden="1" x14ac:dyDescent="0.2"/>
    <row r="12419" hidden="1" x14ac:dyDescent="0.2"/>
    <row r="12420" hidden="1" x14ac:dyDescent="0.2"/>
    <row r="12421" hidden="1" x14ac:dyDescent="0.2"/>
    <row r="12422" hidden="1" x14ac:dyDescent="0.2"/>
    <row r="12423" hidden="1" x14ac:dyDescent="0.2"/>
    <row r="12424" hidden="1" x14ac:dyDescent="0.2"/>
    <row r="12425" hidden="1" x14ac:dyDescent="0.2"/>
    <row r="12426" hidden="1" x14ac:dyDescent="0.2"/>
    <row r="12427" hidden="1" x14ac:dyDescent="0.2"/>
    <row r="12428" hidden="1" x14ac:dyDescent="0.2"/>
    <row r="12429" hidden="1" x14ac:dyDescent="0.2"/>
    <row r="12430" hidden="1" x14ac:dyDescent="0.2"/>
    <row r="12431" hidden="1" x14ac:dyDescent="0.2"/>
    <row r="12432" hidden="1" x14ac:dyDescent="0.2"/>
    <row r="12433" hidden="1" x14ac:dyDescent="0.2"/>
    <row r="12434" hidden="1" x14ac:dyDescent="0.2"/>
    <row r="12435" hidden="1" x14ac:dyDescent="0.2"/>
    <row r="12436" hidden="1" x14ac:dyDescent="0.2"/>
    <row r="12437" hidden="1" x14ac:dyDescent="0.2"/>
    <row r="12438" hidden="1" x14ac:dyDescent="0.2"/>
    <row r="12439" hidden="1" x14ac:dyDescent="0.2"/>
    <row r="12440" hidden="1" x14ac:dyDescent="0.2"/>
    <row r="12441" hidden="1" x14ac:dyDescent="0.2"/>
    <row r="12442" hidden="1" x14ac:dyDescent="0.2"/>
    <row r="12443" hidden="1" x14ac:dyDescent="0.2"/>
    <row r="12444" hidden="1" x14ac:dyDescent="0.2"/>
    <row r="12445" hidden="1" x14ac:dyDescent="0.2"/>
    <row r="12446" hidden="1" x14ac:dyDescent="0.2"/>
    <row r="12447" hidden="1" x14ac:dyDescent="0.2"/>
    <row r="12448" hidden="1" x14ac:dyDescent="0.2"/>
    <row r="12449" hidden="1" x14ac:dyDescent="0.2"/>
    <row r="12450" hidden="1" x14ac:dyDescent="0.2"/>
    <row r="12451" hidden="1" x14ac:dyDescent="0.2"/>
    <row r="12452" hidden="1" x14ac:dyDescent="0.2"/>
    <row r="12453" hidden="1" x14ac:dyDescent="0.2"/>
    <row r="12454" hidden="1" x14ac:dyDescent="0.2"/>
    <row r="12455" hidden="1" x14ac:dyDescent="0.2"/>
    <row r="12456" hidden="1" x14ac:dyDescent="0.2"/>
    <row r="12457" hidden="1" x14ac:dyDescent="0.2"/>
    <row r="12458" hidden="1" x14ac:dyDescent="0.2"/>
    <row r="12459" hidden="1" x14ac:dyDescent="0.2"/>
    <row r="12460" hidden="1" x14ac:dyDescent="0.2"/>
    <row r="12461" hidden="1" x14ac:dyDescent="0.2"/>
    <row r="12462" hidden="1" x14ac:dyDescent="0.2"/>
    <row r="12463" hidden="1" x14ac:dyDescent="0.2"/>
    <row r="12464" hidden="1" x14ac:dyDescent="0.2"/>
    <row r="12465" hidden="1" x14ac:dyDescent="0.2"/>
    <row r="12466" hidden="1" x14ac:dyDescent="0.2"/>
    <row r="12467" hidden="1" x14ac:dyDescent="0.2"/>
    <row r="12468" hidden="1" x14ac:dyDescent="0.2"/>
    <row r="12469" hidden="1" x14ac:dyDescent="0.2"/>
    <row r="12470" hidden="1" x14ac:dyDescent="0.2"/>
    <row r="12471" hidden="1" x14ac:dyDescent="0.2"/>
    <row r="12472" hidden="1" x14ac:dyDescent="0.2"/>
    <row r="12473" hidden="1" x14ac:dyDescent="0.2"/>
    <row r="12474" hidden="1" x14ac:dyDescent="0.2"/>
    <row r="12475" hidden="1" x14ac:dyDescent="0.2"/>
    <row r="12476" hidden="1" x14ac:dyDescent="0.2"/>
    <row r="12477" hidden="1" x14ac:dyDescent="0.2"/>
    <row r="12478" hidden="1" x14ac:dyDescent="0.2"/>
    <row r="12479" hidden="1" x14ac:dyDescent="0.2"/>
    <row r="12480" hidden="1" x14ac:dyDescent="0.2"/>
    <row r="12481" hidden="1" x14ac:dyDescent="0.2"/>
    <row r="12482" hidden="1" x14ac:dyDescent="0.2"/>
    <row r="12483" hidden="1" x14ac:dyDescent="0.2"/>
    <row r="12484" hidden="1" x14ac:dyDescent="0.2"/>
    <row r="12485" hidden="1" x14ac:dyDescent="0.2"/>
    <row r="12486" hidden="1" x14ac:dyDescent="0.2"/>
    <row r="12487" hidden="1" x14ac:dyDescent="0.2"/>
    <row r="12488" hidden="1" x14ac:dyDescent="0.2"/>
    <row r="12489" hidden="1" x14ac:dyDescent="0.2"/>
    <row r="12490" hidden="1" x14ac:dyDescent="0.2"/>
    <row r="12491" hidden="1" x14ac:dyDescent="0.2"/>
    <row r="12492" hidden="1" x14ac:dyDescent="0.2"/>
    <row r="12493" hidden="1" x14ac:dyDescent="0.2"/>
    <row r="12494" hidden="1" x14ac:dyDescent="0.2"/>
    <row r="12495" hidden="1" x14ac:dyDescent="0.2"/>
    <row r="12496" hidden="1" x14ac:dyDescent="0.2"/>
    <row r="12497" hidden="1" x14ac:dyDescent="0.2"/>
    <row r="12498" hidden="1" x14ac:dyDescent="0.2"/>
    <row r="12499" hidden="1" x14ac:dyDescent="0.2"/>
    <row r="12500" hidden="1" x14ac:dyDescent="0.2"/>
    <row r="12501" hidden="1" x14ac:dyDescent="0.2"/>
    <row r="12502" hidden="1" x14ac:dyDescent="0.2"/>
    <row r="12503" hidden="1" x14ac:dyDescent="0.2"/>
    <row r="12504" hidden="1" x14ac:dyDescent="0.2"/>
    <row r="12505" hidden="1" x14ac:dyDescent="0.2"/>
    <row r="12506" hidden="1" x14ac:dyDescent="0.2"/>
    <row r="12507" hidden="1" x14ac:dyDescent="0.2"/>
    <row r="12508" hidden="1" x14ac:dyDescent="0.2"/>
    <row r="12509" hidden="1" x14ac:dyDescent="0.2"/>
    <row r="12510" hidden="1" x14ac:dyDescent="0.2"/>
    <row r="12511" hidden="1" x14ac:dyDescent="0.2"/>
    <row r="12512" hidden="1" x14ac:dyDescent="0.2"/>
    <row r="12513" hidden="1" x14ac:dyDescent="0.2"/>
    <row r="12514" hidden="1" x14ac:dyDescent="0.2"/>
    <row r="12515" hidden="1" x14ac:dyDescent="0.2"/>
    <row r="12516" hidden="1" x14ac:dyDescent="0.2"/>
    <row r="12517" hidden="1" x14ac:dyDescent="0.2"/>
    <row r="12518" hidden="1" x14ac:dyDescent="0.2"/>
    <row r="12519" hidden="1" x14ac:dyDescent="0.2"/>
    <row r="12520" hidden="1" x14ac:dyDescent="0.2"/>
    <row r="12521" hidden="1" x14ac:dyDescent="0.2"/>
    <row r="12522" hidden="1" x14ac:dyDescent="0.2"/>
    <row r="12523" hidden="1" x14ac:dyDescent="0.2"/>
    <row r="12524" hidden="1" x14ac:dyDescent="0.2"/>
    <row r="12525" hidden="1" x14ac:dyDescent="0.2"/>
    <row r="12526" hidden="1" x14ac:dyDescent="0.2"/>
    <row r="12527" hidden="1" x14ac:dyDescent="0.2"/>
    <row r="12528" hidden="1" x14ac:dyDescent="0.2"/>
    <row r="12529" hidden="1" x14ac:dyDescent="0.2"/>
    <row r="12530" hidden="1" x14ac:dyDescent="0.2"/>
    <row r="12531" hidden="1" x14ac:dyDescent="0.2"/>
    <row r="12532" hidden="1" x14ac:dyDescent="0.2"/>
    <row r="12533" hidden="1" x14ac:dyDescent="0.2"/>
    <row r="12534" hidden="1" x14ac:dyDescent="0.2"/>
    <row r="12535" hidden="1" x14ac:dyDescent="0.2"/>
    <row r="12536" hidden="1" x14ac:dyDescent="0.2"/>
    <row r="12537" hidden="1" x14ac:dyDescent="0.2"/>
    <row r="12538" hidden="1" x14ac:dyDescent="0.2"/>
    <row r="12539" hidden="1" x14ac:dyDescent="0.2"/>
    <row r="12540" hidden="1" x14ac:dyDescent="0.2"/>
    <row r="12541" hidden="1" x14ac:dyDescent="0.2"/>
    <row r="12542" hidden="1" x14ac:dyDescent="0.2"/>
    <row r="12543" hidden="1" x14ac:dyDescent="0.2"/>
    <row r="12544" hidden="1" x14ac:dyDescent="0.2"/>
    <row r="12545" hidden="1" x14ac:dyDescent="0.2"/>
    <row r="12546" hidden="1" x14ac:dyDescent="0.2"/>
    <row r="12547" hidden="1" x14ac:dyDescent="0.2"/>
    <row r="12548" hidden="1" x14ac:dyDescent="0.2"/>
    <row r="12549" hidden="1" x14ac:dyDescent="0.2"/>
    <row r="12550" hidden="1" x14ac:dyDescent="0.2"/>
    <row r="12551" hidden="1" x14ac:dyDescent="0.2"/>
    <row r="12552" hidden="1" x14ac:dyDescent="0.2"/>
    <row r="12553" hidden="1" x14ac:dyDescent="0.2"/>
    <row r="12554" hidden="1" x14ac:dyDescent="0.2"/>
    <row r="12555" hidden="1" x14ac:dyDescent="0.2"/>
    <row r="12556" hidden="1" x14ac:dyDescent="0.2"/>
    <row r="12557" hidden="1" x14ac:dyDescent="0.2"/>
    <row r="12558" hidden="1" x14ac:dyDescent="0.2"/>
    <row r="12559" hidden="1" x14ac:dyDescent="0.2"/>
    <row r="12560" hidden="1" x14ac:dyDescent="0.2"/>
    <row r="12561" hidden="1" x14ac:dyDescent="0.2"/>
    <row r="12562" hidden="1" x14ac:dyDescent="0.2"/>
    <row r="12563" hidden="1" x14ac:dyDescent="0.2"/>
    <row r="12564" hidden="1" x14ac:dyDescent="0.2"/>
    <row r="12565" hidden="1" x14ac:dyDescent="0.2"/>
    <row r="12566" hidden="1" x14ac:dyDescent="0.2"/>
    <row r="12567" hidden="1" x14ac:dyDescent="0.2"/>
    <row r="12568" hidden="1" x14ac:dyDescent="0.2"/>
    <row r="12569" hidden="1" x14ac:dyDescent="0.2"/>
    <row r="12570" hidden="1" x14ac:dyDescent="0.2"/>
    <row r="12571" hidden="1" x14ac:dyDescent="0.2"/>
    <row r="12572" hidden="1" x14ac:dyDescent="0.2"/>
    <row r="12573" hidden="1" x14ac:dyDescent="0.2"/>
    <row r="12574" hidden="1" x14ac:dyDescent="0.2"/>
    <row r="12575" hidden="1" x14ac:dyDescent="0.2"/>
    <row r="12576" hidden="1" x14ac:dyDescent="0.2"/>
    <row r="12577" hidden="1" x14ac:dyDescent="0.2"/>
    <row r="12578" hidden="1" x14ac:dyDescent="0.2"/>
    <row r="12579" hidden="1" x14ac:dyDescent="0.2"/>
    <row r="12580" hidden="1" x14ac:dyDescent="0.2"/>
    <row r="12581" hidden="1" x14ac:dyDescent="0.2"/>
    <row r="12582" hidden="1" x14ac:dyDescent="0.2"/>
    <row r="12583" hidden="1" x14ac:dyDescent="0.2"/>
    <row r="12584" hidden="1" x14ac:dyDescent="0.2"/>
    <row r="12585" hidden="1" x14ac:dyDescent="0.2"/>
    <row r="12586" hidden="1" x14ac:dyDescent="0.2"/>
    <row r="12587" hidden="1" x14ac:dyDescent="0.2"/>
    <row r="12588" hidden="1" x14ac:dyDescent="0.2"/>
    <row r="12589" hidden="1" x14ac:dyDescent="0.2"/>
    <row r="12590" hidden="1" x14ac:dyDescent="0.2"/>
    <row r="12591" hidden="1" x14ac:dyDescent="0.2"/>
    <row r="12592" hidden="1" x14ac:dyDescent="0.2"/>
    <row r="12593" hidden="1" x14ac:dyDescent="0.2"/>
    <row r="12594" hidden="1" x14ac:dyDescent="0.2"/>
    <row r="12595" hidden="1" x14ac:dyDescent="0.2"/>
    <row r="12596" hidden="1" x14ac:dyDescent="0.2"/>
    <row r="12597" hidden="1" x14ac:dyDescent="0.2"/>
    <row r="12598" hidden="1" x14ac:dyDescent="0.2"/>
    <row r="12599" hidden="1" x14ac:dyDescent="0.2"/>
    <row r="12600" hidden="1" x14ac:dyDescent="0.2"/>
    <row r="12601" hidden="1" x14ac:dyDescent="0.2"/>
    <row r="12602" hidden="1" x14ac:dyDescent="0.2"/>
    <row r="12603" hidden="1" x14ac:dyDescent="0.2"/>
    <row r="12604" hidden="1" x14ac:dyDescent="0.2"/>
    <row r="12605" hidden="1" x14ac:dyDescent="0.2"/>
    <row r="12606" hidden="1" x14ac:dyDescent="0.2"/>
    <row r="12607" hidden="1" x14ac:dyDescent="0.2"/>
    <row r="12608" hidden="1" x14ac:dyDescent="0.2"/>
    <row r="12609" hidden="1" x14ac:dyDescent="0.2"/>
    <row r="12610" hidden="1" x14ac:dyDescent="0.2"/>
    <row r="12611" hidden="1" x14ac:dyDescent="0.2"/>
    <row r="12612" hidden="1" x14ac:dyDescent="0.2"/>
    <row r="12613" hidden="1" x14ac:dyDescent="0.2"/>
    <row r="12614" hidden="1" x14ac:dyDescent="0.2"/>
    <row r="12615" hidden="1" x14ac:dyDescent="0.2"/>
    <row r="12616" hidden="1" x14ac:dyDescent="0.2"/>
    <row r="12617" hidden="1" x14ac:dyDescent="0.2"/>
    <row r="12618" hidden="1" x14ac:dyDescent="0.2"/>
    <row r="12619" hidden="1" x14ac:dyDescent="0.2"/>
    <row r="12620" hidden="1" x14ac:dyDescent="0.2"/>
    <row r="12621" hidden="1" x14ac:dyDescent="0.2"/>
    <row r="12622" hidden="1" x14ac:dyDescent="0.2"/>
    <row r="12623" hidden="1" x14ac:dyDescent="0.2"/>
    <row r="12624" hidden="1" x14ac:dyDescent="0.2"/>
    <row r="12625" hidden="1" x14ac:dyDescent="0.2"/>
    <row r="12626" hidden="1" x14ac:dyDescent="0.2"/>
    <row r="12627" hidden="1" x14ac:dyDescent="0.2"/>
    <row r="12628" hidden="1" x14ac:dyDescent="0.2"/>
    <row r="12629" hidden="1" x14ac:dyDescent="0.2"/>
    <row r="12630" hidden="1" x14ac:dyDescent="0.2"/>
    <row r="12631" hidden="1" x14ac:dyDescent="0.2"/>
    <row r="12632" hidden="1" x14ac:dyDescent="0.2"/>
    <row r="12633" hidden="1" x14ac:dyDescent="0.2"/>
    <row r="12634" hidden="1" x14ac:dyDescent="0.2"/>
    <row r="12635" hidden="1" x14ac:dyDescent="0.2"/>
    <row r="12636" hidden="1" x14ac:dyDescent="0.2"/>
    <row r="12637" hidden="1" x14ac:dyDescent="0.2"/>
    <row r="12638" hidden="1" x14ac:dyDescent="0.2"/>
    <row r="12639" hidden="1" x14ac:dyDescent="0.2"/>
    <row r="12640" hidden="1" x14ac:dyDescent="0.2"/>
    <row r="12641" hidden="1" x14ac:dyDescent="0.2"/>
    <row r="12642" hidden="1" x14ac:dyDescent="0.2"/>
    <row r="12643" hidden="1" x14ac:dyDescent="0.2"/>
    <row r="12644" hidden="1" x14ac:dyDescent="0.2"/>
    <row r="12645" hidden="1" x14ac:dyDescent="0.2"/>
    <row r="12646" hidden="1" x14ac:dyDescent="0.2"/>
    <row r="12647" hidden="1" x14ac:dyDescent="0.2"/>
    <row r="12648" hidden="1" x14ac:dyDescent="0.2"/>
    <row r="12649" hidden="1" x14ac:dyDescent="0.2"/>
    <row r="12650" hidden="1" x14ac:dyDescent="0.2"/>
    <row r="12651" hidden="1" x14ac:dyDescent="0.2"/>
    <row r="12652" hidden="1" x14ac:dyDescent="0.2"/>
    <row r="12653" hidden="1" x14ac:dyDescent="0.2"/>
    <row r="12654" hidden="1" x14ac:dyDescent="0.2"/>
    <row r="12655" hidden="1" x14ac:dyDescent="0.2"/>
    <row r="12656" hidden="1" x14ac:dyDescent="0.2"/>
    <row r="12657" hidden="1" x14ac:dyDescent="0.2"/>
    <row r="12658" hidden="1" x14ac:dyDescent="0.2"/>
    <row r="12659" hidden="1" x14ac:dyDescent="0.2"/>
    <row r="12660" hidden="1" x14ac:dyDescent="0.2"/>
    <row r="12661" hidden="1" x14ac:dyDescent="0.2"/>
    <row r="12662" hidden="1" x14ac:dyDescent="0.2"/>
    <row r="12663" hidden="1" x14ac:dyDescent="0.2"/>
    <row r="12664" hidden="1" x14ac:dyDescent="0.2"/>
    <row r="12665" hidden="1" x14ac:dyDescent="0.2"/>
    <row r="12666" hidden="1" x14ac:dyDescent="0.2"/>
    <row r="12667" hidden="1" x14ac:dyDescent="0.2"/>
    <row r="12668" hidden="1" x14ac:dyDescent="0.2"/>
    <row r="12669" hidden="1" x14ac:dyDescent="0.2"/>
    <row r="12670" hidden="1" x14ac:dyDescent="0.2"/>
    <row r="12671" hidden="1" x14ac:dyDescent="0.2"/>
    <row r="12672" hidden="1" x14ac:dyDescent="0.2"/>
    <row r="12673" hidden="1" x14ac:dyDescent="0.2"/>
    <row r="12674" hidden="1" x14ac:dyDescent="0.2"/>
    <row r="12675" hidden="1" x14ac:dyDescent="0.2"/>
    <row r="12676" hidden="1" x14ac:dyDescent="0.2"/>
    <row r="12677" hidden="1" x14ac:dyDescent="0.2"/>
    <row r="12678" hidden="1" x14ac:dyDescent="0.2"/>
    <row r="12679" hidden="1" x14ac:dyDescent="0.2"/>
    <row r="12680" hidden="1" x14ac:dyDescent="0.2"/>
    <row r="12681" hidden="1" x14ac:dyDescent="0.2"/>
    <row r="12682" hidden="1" x14ac:dyDescent="0.2"/>
    <row r="12683" hidden="1" x14ac:dyDescent="0.2"/>
    <row r="12684" hidden="1" x14ac:dyDescent="0.2"/>
    <row r="12685" hidden="1" x14ac:dyDescent="0.2"/>
    <row r="12686" hidden="1" x14ac:dyDescent="0.2"/>
    <row r="12687" hidden="1" x14ac:dyDescent="0.2"/>
    <row r="12688" hidden="1" x14ac:dyDescent="0.2"/>
    <row r="12689" hidden="1" x14ac:dyDescent="0.2"/>
    <row r="12690" hidden="1" x14ac:dyDescent="0.2"/>
    <row r="12691" hidden="1" x14ac:dyDescent="0.2"/>
    <row r="12692" hidden="1" x14ac:dyDescent="0.2"/>
    <row r="12693" hidden="1" x14ac:dyDescent="0.2"/>
    <row r="12694" hidden="1" x14ac:dyDescent="0.2"/>
    <row r="12695" hidden="1" x14ac:dyDescent="0.2"/>
    <row r="12696" hidden="1" x14ac:dyDescent="0.2"/>
    <row r="12697" hidden="1" x14ac:dyDescent="0.2"/>
    <row r="12698" hidden="1" x14ac:dyDescent="0.2"/>
    <row r="12699" hidden="1" x14ac:dyDescent="0.2"/>
    <row r="12700" hidden="1" x14ac:dyDescent="0.2"/>
    <row r="12701" hidden="1" x14ac:dyDescent="0.2"/>
    <row r="12702" hidden="1" x14ac:dyDescent="0.2"/>
    <row r="12703" hidden="1" x14ac:dyDescent="0.2"/>
    <row r="12704" hidden="1" x14ac:dyDescent="0.2"/>
    <row r="12705" hidden="1" x14ac:dyDescent="0.2"/>
    <row r="12706" hidden="1" x14ac:dyDescent="0.2"/>
    <row r="12707" hidden="1" x14ac:dyDescent="0.2"/>
    <row r="12708" hidden="1" x14ac:dyDescent="0.2"/>
    <row r="12709" hidden="1" x14ac:dyDescent="0.2"/>
    <row r="12710" hidden="1" x14ac:dyDescent="0.2"/>
    <row r="12711" hidden="1" x14ac:dyDescent="0.2"/>
    <row r="12712" hidden="1" x14ac:dyDescent="0.2"/>
    <row r="12713" hidden="1" x14ac:dyDescent="0.2"/>
    <row r="12714" hidden="1" x14ac:dyDescent="0.2"/>
    <row r="12715" hidden="1" x14ac:dyDescent="0.2"/>
    <row r="12716" hidden="1" x14ac:dyDescent="0.2"/>
    <row r="12717" hidden="1" x14ac:dyDescent="0.2"/>
    <row r="12718" hidden="1" x14ac:dyDescent="0.2"/>
    <row r="12719" hidden="1" x14ac:dyDescent="0.2"/>
    <row r="12720" hidden="1" x14ac:dyDescent="0.2"/>
    <row r="12721" hidden="1" x14ac:dyDescent="0.2"/>
    <row r="12722" hidden="1" x14ac:dyDescent="0.2"/>
    <row r="12723" hidden="1" x14ac:dyDescent="0.2"/>
    <row r="12724" hidden="1" x14ac:dyDescent="0.2"/>
    <row r="12725" hidden="1" x14ac:dyDescent="0.2"/>
    <row r="12726" hidden="1" x14ac:dyDescent="0.2"/>
    <row r="12727" hidden="1" x14ac:dyDescent="0.2"/>
    <row r="12728" hidden="1" x14ac:dyDescent="0.2"/>
    <row r="12729" hidden="1" x14ac:dyDescent="0.2"/>
    <row r="12730" hidden="1" x14ac:dyDescent="0.2"/>
    <row r="12731" hidden="1" x14ac:dyDescent="0.2"/>
    <row r="12732" hidden="1" x14ac:dyDescent="0.2"/>
    <row r="12733" hidden="1" x14ac:dyDescent="0.2"/>
    <row r="12734" hidden="1" x14ac:dyDescent="0.2"/>
    <row r="12735" hidden="1" x14ac:dyDescent="0.2"/>
    <row r="12736" hidden="1" x14ac:dyDescent="0.2"/>
    <row r="12737" hidden="1" x14ac:dyDescent="0.2"/>
    <row r="12738" hidden="1" x14ac:dyDescent="0.2"/>
    <row r="12739" hidden="1" x14ac:dyDescent="0.2"/>
    <row r="12740" hidden="1" x14ac:dyDescent="0.2"/>
    <row r="12741" hidden="1" x14ac:dyDescent="0.2"/>
    <row r="12742" hidden="1" x14ac:dyDescent="0.2"/>
    <row r="12743" hidden="1" x14ac:dyDescent="0.2"/>
    <row r="12744" hidden="1" x14ac:dyDescent="0.2"/>
    <row r="12745" hidden="1" x14ac:dyDescent="0.2"/>
    <row r="12746" hidden="1" x14ac:dyDescent="0.2"/>
    <row r="12747" hidden="1" x14ac:dyDescent="0.2"/>
    <row r="12748" hidden="1" x14ac:dyDescent="0.2"/>
    <row r="12749" hidden="1" x14ac:dyDescent="0.2"/>
    <row r="12750" hidden="1" x14ac:dyDescent="0.2"/>
    <row r="12751" hidden="1" x14ac:dyDescent="0.2"/>
    <row r="12752" hidden="1" x14ac:dyDescent="0.2"/>
    <row r="12753" hidden="1" x14ac:dyDescent="0.2"/>
    <row r="12754" hidden="1" x14ac:dyDescent="0.2"/>
    <row r="12755" hidden="1" x14ac:dyDescent="0.2"/>
    <row r="12756" hidden="1" x14ac:dyDescent="0.2"/>
    <row r="12757" hidden="1" x14ac:dyDescent="0.2"/>
    <row r="12758" hidden="1" x14ac:dyDescent="0.2"/>
    <row r="12759" hidden="1" x14ac:dyDescent="0.2"/>
    <row r="12760" hidden="1" x14ac:dyDescent="0.2"/>
    <row r="12761" hidden="1" x14ac:dyDescent="0.2"/>
    <row r="12762" hidden="1" x14ac:dyDescent="0.2"/>
    <row r="12763" hidden="1" x14ac:dyDescent="0.2"/>
    <row r="12764" hidden="1" x14ac:dyDescent="0.2"/>
    <row r="12765" hidden="1" x14ac:dyDescent="0.2"/>
    <row r="12766" hidden="1" x14ac:dyDescent="0.2"/>
    <row r="12767" hidden="1" x14ac:dyDescent="0.2"/>
    <row r="12768" hidden="1" x14ac:dyDescent="0.2"/>
    <row r="12769" hidden="1" x14ac:dyDescent="0.2"/>
    <row r="12770" hidden="1" x14ac:dyDescent="0.2"/>
    <row r="12771" hidden="1" x14ac:dyDescent="0.2"/>
    <row r="12772" hidden="1" x14ac:dyDescent="0.2"/>
    <row r="12773" hidden="1" x14ac:dyDescent="0.2"/>
    <row r="12774" hidden="1" x14ac:dyDescent="0.2"/>
    <row r="12775" hidden="1" x14ac:dyDescent="0.2"/>
    <row r="12776" hidden="1" x14ac:dyDescent="0.2"/>
    <row r="12777" hidden="1" x14ac:dyDescent="0.2"/>
    <row r="12778" hidden="1" x14ac:dyDescent="0.2"/>
    <row r="12779" hidden="1" x14ac:dyDescent="0.2"/>
    <row r="12780" hidden="1" x14ac:dyDescent="0.2"/>
    <row r="12781" hidden="1" x14ac:dyDescent="0.2"/>
    <row r="12782" hidden="1" x14ac:dyDescent="0.2"/>
    <row r="12783" hidden="1" x14ac:dyDescent="0.2"/>
    <row r="12784" hidden="1" x14ac:dyDescent="0.2"/>
    <row r="12785" hidden="1" x14ac:dyDescent="0.2"/>
    <row r="12786" hidden="1" x14ac:dyDescent="0.2"/>
    <row r="12787" hidden="1" x14ac:dyDescent="0.2"/>
    <row r="12788" hidden="1" x14ac:dyDescent="0.2"/>
    <row r="12789" hidden="1" x14ac:dyDescent="0.2"/>
    <row r="12790" hidden="1" x14ac:dyDescent="0.2"/>
    <row r="12791" hidden="1" x14ac:dyDescent="0.2"/>
    <row r="12792" hidden="1" x14ac:dyDescent="0.2"/>
    <row r="12793" hidden="1" x14ac:dyDescent="0.2"/>
    <row r="12794" hidden="1" x14ac:dyDescent="0.2"/>
    <row r="12795" hidden="1" x14ac:dyDescent="0.2"/>
    <row r="12796" hidden="1" x14ac:dyDescent="0.2"/>
    <row r="12797" hidden="1" x14ac:dyDescent="0.2"/>
    <row r="12798" hidden="1" x14ac:dyDescent="0.2"/>
    <row r="12799" hidden="1" x14ac:dyDescent="0.2"/>
    <row r="12800" hidden="1" x14ac:dyDescent="0.2"/>
    <row r="12801" hidden="1" x14ac:dyDescent="0.2"/>
    <row r="12802" hidden="1" x14ac:dyDescent="0.2"/>
    <row r="12803" hidden="1" x14ac:dyDescent="0.2"/>
    <row r="12804" hidden="1" x14ac:dyDescent="0.2"/>
    <row r="12805" hidden="1" x14ac:dyDescent="0.2"/>
    <row r="12806" hidden="1" x14ac:dyDescent="0.2"/>
    <row r="12807" hidden="1" x14ac:dyDescent="0.2"/>
    <row r="12808" hidden="1" x14ac:dyDescent="0.2"/>
    <row r="12809" hidden="1" x14ac:dyDescent="0.2"/>
    <row r="12810" hidden="1" x14ac:dyDescent="0.2"/>
    <row r="12811" hidden="1" x14ac:dyDescent="0.2"/>
    <row r="12812" hidden="1" x14ac:dyDescent="0.2"/>
    <row r="12813" hidden="1" x14ac:dyDescent="0.2"/>
    <row r="12814" hidden="1" x14ac:dyDescent="0.2"/>
    <row r="12815" hidden="1" x14ac:dyDescent="0.2"/>
    <row r="12816" hidden="1" x14ac:dyDescent="0.2"/>
    <row r="12817" hidden="1" x14ac:dyDescent="0.2"/>
    <row r="12818" hidden="1" x14ac:dyDescent="0.2"/>
    <row r="12819" hidden="1" x14ac:dyDescent="0.2"/>
    <row r="12820" hidden="1" x14ac:dyDescent="0.2"/>
    <row r="12821" hidden="1" x14ac:dyDescent="0.2"/>
    <row r="12822" hidden="1" x14ac:dyDescent="0.2"/>
    <row r="12823" hidden="1" x14ac:dyDescent="0.2"/>
    <row r="12824" hidden="1" x14ac:dyDescent="0.2"/>
    <row r="12825" hidden="1" x14ac:dyDescent="0.2"/>
    <row r="12826" hidden="1" x14ac:dyDescent="0.2"/>
    <row r="12827" hidden="1" x14ac:dyDescent="0.2"/>
    <row r="12828" hidden="1" x14ac:dyDescent="0.2"/>
    <row r="12829" hidden="1" x14ac:dyDescent="0.2"/>
    <row r="12830" hidden="1" x14ac:dyDescent="0.2"/>
    <row r="12831" hidden="1" x14ac:dyDescent="0.2"/>
    <row r="12832" hidden="1" x14ac:dyDescent="0.2"/>
    <row r="12833" hidden="1" x14ac:dyDescent="0.2"/>
    <row r="12834" hidden="1" x14ac:dyDescent="0.2"/>
    <row r="12835" hidden="1" x14ac:dyDescent="0.2"/>
    <row r="12836" hidden="1" x14ac:dyDescent="0.2"/>
    <row r="12837" hidden="1" x14ac:dyDescent="0.2"/>
    <row r="12838" hidden="1" x14ac:dyDescent="0.2"/>
    <row r="12839" hidden="1" x14ac:dyDescent="0.2"/>
    <row r="12840" hidden="1" x14ac:dyDescent="0.2"/>
    <row r="12841" hidden="1" x14ac:dyDescent="0.2"/>
    <row r="12842" hidden="1" x14ac:dyDescent="0.2"/>
    <row r="12843" hidden="1" x14ac:dyDescent="0.2"/>
    <row r="12844" hidden="1" x14ac:dyDescent="0.2"/>
    <row r="12845" hidden="1" x14ac:dyDescent="0.2"/>
    <row r="12846" hidden="1" x14ac:dyDescent="0.2"/>
    <row r="12847" hidden="1" x14ac:dyDescent="0.2"/>
    <row r="12848" hidden="1" x14ac:dyDescent="0.2"/>
    <row r="12849" hidden="1" x14ac:dyDescent="0.2"/>
    <row r="12850" hidden="1" x14ac:dyDescent="0.2"/>
    <row r="12851" hidden="1" x14ac:dyDescent="0.2"/>
    <row r="12852" hidden="1" x14ac:dyDescent="0.2"/>
    <row r="12853" hidden="1" x14ac:dyDescent="0.2"/>
    <row r="12854" hidden="1" x14ac:dyDescent="0.2"/>
    <row r="12855" hidden="1" x14ac:dyDescent="0.2"/>
    <row r="12856" hidden="1" x14ac:dyDescent="0.2"/>
    <row r="12857" hidden="1" x14ac:dyDescent="0.2"/>
    <row r="12858" hidden="1" x14ac:dyDescent="0.2"/>
    <row r="12859" hidden="1" x14ac:dyDescent="0.2"/>
    <row r="12860" hidden="1" x14ac:dyDescent="0.2"/>
    <row r="12861" hidden="1" x14ac:dyDescent="0.2"/>
    <row r="12862" hidden="1" x14ac:dyDescent="0.2"/>
    <row r="12863" hidden="1" x14ac:dyDescent="0.2"/>
    <row r="12864" hidden="1" x14ac:dyDescent="0.2"/>
    <row r="12865" hidden="1" x14ac:dyDescent="0.2"/>
    <row r="12866" hidden="1" x14ac:dyDescent="0.2"/>
    <row r="12867" hidden="1" x14ac:dyDescent="0.2"/>
    <row r="12868" hidden="1" x14ac:dyDescent="0.2"/>
    <row r="12869" hidden="1" x14ac:dyDescent="0.2"/>
    <row r="12870" hidden="1" x14ac:dyDescent="0.2"/>
    <row r="12871" hidden="1" x14ac:dyDescent="0.2"/>
    <row r="12872" hidden="1" x14ac:dyDescent="0.2"/>
    <row r="12873" hidden="1" x14ac:dyDescent="0.2"/>
    <row r="12874" hidden="1" x14ac:dyDescent="0.2"/>
    <row r="12875" hidden="1" x14ac:dyDescent="0.2"/>
    <row r="12876" hidden="1" x14ac:dyDescent="0.2"/>
    <row r="12877" hidden="1" x14ac:dyDescent="0.2"/>
    <row r="12878" hidden="1" x14ac:dyDescent="0.2"/>
    <row r="12879" hidden="1" x14ac:dyDescent="0.2"/>
    <row r="12880" hidden="1" x14ac:dyDescent="0.2"/>
    <row r="12881" hidden="1" x14ac:dyDescent="0.2"/>
    <row r="12882" hidden="1" x14ac:dyDescent="0.2"/>
    <row r="12883" hidden="1" x14ac:dyDescent="0.2"/>
    <row r="12884" hidden="1" x14ac:dyDescent="0.2"/>
    <row r="12885" hidden="1" x14ac:dyDescent="0.2"/>
    <row r="12886" hidden="1" x14ac:dyDescent="0.2"/>
    <row r="12887" hidden="1" x14ac:dyDescent="0.2"/>
    <row r="12888" hidden="1" x14ac:dyDescent="0.2"/>
    <row r="12889" hidden="1" x14ac:dyDescent="0.2"/>
    <row r="12890" hidden="1" x14ac:dyDescent="0.2"/>
    <row r="12891" hidden="1" x14ac:dyDescent="0.2"/>
    <row r="12892" hidden="1" x14ac:dyDescent="0.2"/>
    <row r="12893" hidden="1" x14ac:dyDescent="0.2"/>
    <row r="12894" hidden="1" x14ac:dyDescent="0.2"/>
    <row r="12895" hidden="1" x14ac:dyDescent="0.2"/>
    <row r="12896" hidden="1" x14ac:dyDescent="0.2"/>
    <row r="12897" hidden="1" x14ac:dyDescent="0.2"/>
    <row r="12898" hidden="1" x14ac:dyDescent="0.2"/>
    <row r="12899" hidden="1" x14ac:dyDescent="0.2"/>
    <row r="12900" hidden="1" x14ac:dyDescent="0.2"/>
    <row r="12901" hidden="1" x14ac:dyDescent="0.2"/>
    <row r="12902" hidden="1" x14ac:dyDescent="0.2"/>
    <row r="12903" hidden="1" x14ac:dyDescent="0.2"/>
    <row r="12904" hidden="1" x14ac:dyDescent="0.2"/>
    <row r="12905" hidden="1" x14ac:dyDescent="0.2"/>
    <row r="12906" hidden="1" x14ac:dyDescent="0.2"/>
    <row r="12907" hidden="1" x14ac:dyDescent="0.2"/>
    <row r="12908" hidden="1" x14ac:dyDescent="0.2"/>
    <row r="12909" hidden="1" x14ac:dyDescent="0.2"/>
    <row r="12910" hidden="1" x14ac:dyDescent="0.2"/>
    <row r="12911" hidden="1" x14ac:dyDescent="0.2"/>
    <row r="12912" hidden="1" x14ac:dyDescent="0.2"/>
    <row r="12913" hidden="1" x14ac:dyDescent="0.2"/>
    <row r="12914" hidden="1" x14ac:dyDescent="0.2"/>
    <row r="12915" hidden="1" x14ac:dyDescent="0.2"/>
    <row r="12916" hidden="1" x14ac:dyDescent="0.2"/>
    <row r="12917" hidden="1" x14ac:dyDescent="0.2"/>
    <row r="12918" hidden="1" x14ac:dyDescent="0.2"/>
    <row r="12919" hidden="1" x14ac:dyDescent="0.2"/>
    <row r="12920" hidden="1" x14ac:dyDescent="0.2"/>
    <row r="12921" hidden="1" x14ac:dyDescent="0.2"/>
    <row r="12922" hidden="1" x14ac:dyDescent="0.2"/>
    <row r="12923" hidden="1" x14ac:dyDescent="0.2"/>
    <row r="12924" hidden="1" x14ac:dyDescent="0.2"/>
    <row r="12925" hidden="1" x14ac:dyDescent="0.2"/>
    <row r="12926" hidden="1" x14ac:dyDescent="0.2"/>
    <row r="12927" hidden="1" x14ac:dyDescent="0.2"/>
    <row r="12928" hidden="1" x14ac:dyDescent="0.2"/>
    <row r="12929" hidden="1" x14ac:dyDescent="0.2"/>
    <row r="12930" hidden="1" x14ac:dyDescent="0.2"/>
    <row r="12931" hidden="1" x14ac:dyDescent="0.2"/>
    <row r="12932" hidden="1" x14ac:dyDescent="0.2"/>
    <row r="12933" hidden="1" x14ac:dyDescent="0.2"/>
    <row r="12934" hidden="1" x14ac:dyDescent="0.2"/>
    <row r="12935" hidden="1" x14ac:dyDescent="0.2"/>
    <row r="12936" hidden="1" x14ac:dyDescent="0.2"/>
    <row r="12937" hidden="1" x14ac:dyDescent="0.2"/>
    <row r="12938" hidden="1" x14ac:dyDescent="0.2"/>
    <row r="12939" hidden="1" x14ac:dyDescent="0.2"/>
    <row r="12940" hidden="1" x14ac:dyDescent="0.2"/>
    <row r="12941" hidden="1" x14ac:dyDescent="0.2"/>
    <row r="12942" hidden="1" x14ac:dyDescent="0.2"/>
    <row r="12943" hidden="1" x14ac:dyDescent="0.2"/>
    <row r="12944" hidden="1" x14ac:dyDescent="0.2"/>
    <row r="12945" hidden="1" x14ac:dyDescent="0.2"/>
    <row r="12946" hidden="1" x14ac:dyDescent="0.2"/>
    <row r="12947" hidden="1" x14ac:dyDescent="0.2"/>
    <row r="12948" hidden="1" x14ac:dyDescent="0.2"/>
    <row r="12949" hidden="1" x14ac:dyDescent="0.2"/>
    <row r="12950" hidden="1" x14ac:dyDescent="0.2"/>
    <row r="12951" hidden="1" x14ac:dyDescent="0.2"/>
    <row r="12952" hidden="1" x14ac:dyDescent="0.2"/>
    <row r="12953" hidden="1" x14ac:dyDescent="0.2"/>
    <row r="12954" hidden="1" x14ac:dyDescent="0.2"/>
    <row r="12955" hidden="1" x14ac:dyDescent="0.2"/>
    <row r="12956" hidden="1" x14ac:dyDescent="0.2"/>
    <row r="12957" hidden="1" x14ac:dyDescent="0.2"/>
    <row r="12958" hidden="1" x14ac:dyDescent="0.2"/>
    <row r="12959" hidden="1" x14ac:dyDescent="0.2"/>
    <row r="12960" hidden="1" x14ac:dyDescent="0.2"/>
    <row r="12961" hidden="1" x14ac:dyDescent="0.2"/>
    <row r="12962" hidden="1" x14ac:dyDescent="0.2"/>
    <row r="12963" hidden="1" x14ac:dyDescent="0.2"/>
    <row r="12964" hidden="1" x14ac:dyDescent="0.2"/>
    <row r="12965" hidden="1" x14ac:dyDescent="0.2"/>
    <row r="12966" hidden="1" x14ac:dyDescent="0.2"/>
    <row r="12967" hidden="1" x14ac:dyDescent="0.2"/>
    <row r="12968" hidden="1" x14ac:dyDescent="0.2"/>
    <row r="12969" hidden="1" x14ac:dyDescent="0.2"/>
    <row r="12970" hidden="1" x14ac:dyDescent="0.2"/>
    <row r="12971" hidden="1" x14ac:dyDescent="0.2"/>
    <row r="12972" hidden="1" x14ac:dyDescent="0.2"/>
    <row r="12973" hidden="1" x14ac:dyDescent="0.2"/>
    <row r="12974" hidden="1" x14ac:dyDescent="0.2"/>
    <row r="12975" hidden="1" x14ac:dyDescent="0.2"/>
    <row r="12976" hidden="1" x14ac:dyDescent="0.2"/>
    <row r="12977" hidden="1" x14ac:dyDescent="0.2"/>
    <row r="12978" hidden="1" x14ac:dyDescent="0.2"/>
    <row r="12979" hidden="1" x14ac:dyDescent="0.2"/>
    <row r="12980" hidden="1" x14ac:dyDescent="0.2"/>
    <row r="12981" hidden="1" x14ac:dyDescent="0.2"/>
    <row r="12982" hidden="1" x14ac:dyDescent="0.2"/>
    <row r="12983" hidden="1" x14ac:dyDescent="0.2"/>
    <row r="12984" hidden="1" x14ac:dyDescent="0.2"/>
    <row r="12985" hidden="1" x14ac:dyDescent="0.2"/>
    <row r="12986" hidden="1" x14ac:dyDescent="0.2"/>
    <row r="12987" hidden="1" x14ac:dyDescent="0.2"/>
    <row r="12988" hidden="1" x14ac:dyDescent="0.2"/>
    <row r="12989" hidden="1" x14ac:dyDescent="0.2"/>
    <row r="12990" hidden="1" x14ac:dyDescent="0.2"/>
    <row r="12991" hidden="1" x14ac:dyDescent="0.2"/>
    <row r="12992" hidden="1" x14ac:dyDescent="0.2"/>
    <row r="12993" hidden="1" x14ac:dyDescent="0.2"/>
    <row r="12994" hidden="1" x14ac:dyDescent="0.2"/>
    <row r="12995" hidden="1" x14ac:dyDescent="0.2"/>
    <row r="12996" hidden="1" x14ac:dyDescent="0.2"/>
    <row r="12997" hidden="1" x14ac:dyDescent="0.2"/>
    <row r="12998" hidden="1" x14ac:dyDescent="0.2"/>
    <row r="12999" hidden="1" x14ac:dyDescent="0.2"/>
    <row r="13000" hidden="1" x14ac:dyDescent="0.2"/>
    <row r="13001" hidden="1" x14ac:dyDescent="0.2"/>
    <row r="13002" hidden="1" x14ac:dyDescent="0.2"/>
    <row r="13003" hidden="1" x14ac:dyDescent="0.2"/>
    <row r="13004" hidden="1" x14ac:dyDescent="0.2"/>
    <row r="13005" hidden="1" x14ac:dyDescent="0.2"/>
    <row r="13006" hidden="1" x14ac:dyDescent="0.2"/>
    <row r="13007" hidden="1" x14ac:dyDescent="0.2"/>
    <row r="13008" hidden="1" x14ac:dyDescent="0.2"/>
    <row r="13009" hidden="1" x14ac:dyDescent="0.2"/>
    <row r="13010" hidden="1" x14ac:dyDescent="0.2"/>
    <row r="13011" hidden="1" x14ac:dyDescent="0.2"/>
    <row r="13012" hidden="1" x14ac:dyDescent="0.2"/>
    <row r="13013" hidden="1" x14ac:dyDescent="0.2"/>
    <row r="13014" hidden="1" x14ac:dyDescent="0.2"/>
    <row r="13015" hidden="1" x14ac:dyDescent="0.2"/>
    <row r="13016" hidden="1" x14ac:dyDescent="0.2"/>
    <row r="13017" hidden="1" x14ac:dyDescent="0.2"/>
    <row r="13018" hidden="1" x14ac:dyDescent="0.2"/>
    <row r="13019" hidden="1" x14ac:dyDescent="0.2"/>
    <row r="13020" hidden="1" x14ac:dyDescent="0.2"/>
    <row r="13021" hidden="1" x14ac:dyDescent="0.2"/>
    <row r="13022" hidden="1" x14ac:dyDescent="0.2"/>
    <row r="13023" hidden="1" x14ac:dyDescent="0.2"/>
    <row r="13024" hidden="1" x14ac:dyDescent="0.2"/>
    <row r="13025" hidden="1" x14ac:dyDescent="0.2"/>
    <row r="13026" hidden="1" x14ac:dyDescent="0.2"/>
    <row r="13027" hidden="1" x14ac:dyDescent="0.2"/>
    <row r="13028" hidden="1" x14ac:dyDescent="0.2"/>
    <row r="13029" hidden="1" x14ac:dyDescent="0.2"/>
    <row r="13030" hidden="1" x14ac:dyDescent="0.2"/>
    <row r="13031" hidden="1" x14ac:dyDescent="0.2"/>
    <row r="13032" hidden="1" x14ac:dyDescent="0.2"/>
    <row r="13033" hidden="1" x14ac:dyDescent="0.2"/>
    <row r="13034" hidden="1" x14ac:dyDescent="0.2"/>
    <row r="13035" hidden="1" x14ac:dyDescent="0.2"/>
    <row r="13036" hidden="1" x14ac:dyDescent="0.2"/>
    <row r="13037" hidden="1" x14ac:dyDescent="0.2"/>
    <row r="13038" hidden="1" x14ac:dyDescent="0.2"/>
    <row r="13039" hidden="1" x14ac:dyDescent="0.2"/>
    <row r="13040" hidden="1" x14ac:dyDescent="0.2"/>
    <row r="13041" hidden="1" x14ac:dyDescent="0.2"/>
    <row r="13042" hidden="1" x14ac:dyDescent="0.2"/>
    <row r="13043" hidden="1" x14ac:dyDescent="0.2"/>
    <row r="13044" hidden="1" x14ac:dyDescent="0.2"/>
    <row r="13045" hidden="1" x14ac:dyDescent="0.2"/>
    <row r="13046" hidden="1" x14ac:dyDescent="0.2"/>
    <row r="13047" hidden="1" x14ac:dyDescent="0.2"/>
    <row r="13048" hidden="1" x14ac:dyDescent="0.2"/>
    <row r="13049" hidden="1" x14ac:dyDescent="0.2"/>
    <row r="13050" hidden="1" x14ac:dyDescent="0.2"/>
    <row r="13051" hidden="1" x14ac:dyDescent="0.2"/>
    <row r="13052" hidden="1" x14ac:dyDescent="0.2"/>
    <row r="13053" hidden="1" x14ac:dyDescent="0.2"/>
    <row r="13054" hidden="1" x14ac:dyDescent="0.2"/>
    <row r="13055" hidden="1" x14ac:dyDescent="0.2"/>
    <row r="13056" hidden="1" x14ac:dyDescent="0.2"/>
    <row r="13057" hidden="1" x14ac:dyDescent="0.2"/>
    <row r="13058" hidden="1" x14ac:dyDescent="0.2"/>
    <row r="13059" hidden="1" x14ac:dyDescent="0.2"/>
    <row r="13060" hidden="1" x14ac:dyDescent="0.2"/>
    <row r="13061" hidden="1" x14ac:dyDescent="0.2"/>
    <row r="13062" hidden="1" x14ac:dyDescent="0.2"/>
    <row r="13063" hidden="1" x14ac:dyDescent="0.2"/>
    <row r="13064" hidden="1" x14ac:dyDescent="0.2"/>
    <row r="13065" hidden="1" x14ac:dyDescent="0.2"/>
    <row r="13066" hidden="1" x14ac:dyDescent="0.2"/>
    <row r="13067" hidden="1" x14ac:dyDescent="0.2"/>
    <row r="13068" hidden="1" x14ac:dyDescent="0.2"/>
    <row r="13069" hidden="1" x14ac:dyDescent="0.2"/>
    <row r="13070" hidden="1" x14ac:dyDescent="0.2"/>
    <row r="13071" hidden="1" x14ac:dyDescent="0.2"/>
    <row r="13072" hidden="1" x14ac:dyDescent="0.2"/>
    <row r="13073" hidden="1" x14ac:dyDescent="0.2"/>
    <row r="13074" hidden="1" x14ac:dyDescent="0.2"/>
    <row r="13075" hidden="1" x14ac:dyDescent="0.2"/>
    <row r="13076" hidden="1" x14ac:dyDescent="0.2"/>
    <row r="13077" hidden="1" x14ac:dyDescent="0.2"/>
    <row r="13078" hidden="1" x14ac:dyDescent="0.2"/>
    <row r="13079" hidden="1" x14ac:dyDescent="0.2"/>
    <row r="13080" hidden="1" x14ac:dyDescent="0.2"/>
    <row r="13081" hidden="1" x14ac:dyDescent="0.2"/>
    <row r="13082" hidden="1" x14ac:dyDescent="0.2"/>
    <row r="13083" hidden="1" x14ac:dyDescent="0.2"/>
    <row r="13084" hidden="1" x14ac:dyDescent="0.2"/>
    <row r="13085" hidden="1" x14ac:dyDescent="0.2"/>
    <row r="13086" hidden="1" x14ac:dyDescent="0.2"/>
    <row r="13087" hidden="1" x14ac:dyDescent="0.2"/>
    <row r="13088" hidden="1" x14ac:dyDescent="0.2"/>
    <row r="13089" hidden="1" x14ac:dyDescent="0.2"/>
    <row r="13090" hidden="1" x14ac:dyDescent="0.2"/>
    <row r="13091" hidden="1" x14ac:dyDescent="0.2"/>
    <row r="13092" hidden="1" x14ac:dyDescent="0.2"/>
    <row r="13093" hidden="1" x14ac:dyDescent="0.2"/>
    <row r="13094" hidden="1" x14ac:dyDescent="0.2"/>
    <row r="13095" hidden="1" x14ac:dyDescent="0.2"/>
    <row r="13096" hidden="1" x14ac:dyDescent="0.2"/>
    <row r="13097" hidden="1" x14ac:dyDescent="0.2"/>
    <row r="13098" hidden="1" x14ac:dyDescent="0.2"/>
    <row r="13099" hidden="1" x14ac:dyDescent="0.2"/>
    <row r="13100" hidden="1" x14ac:dyDescent="0.2"/>
    <row r="13101" hidden="1" x14ac:dyDescent="0.2"/>
    <row r="13102" hidden="1" x14ac:dyDescent="0.2"/>
    <row r="13103" hidden="1" x14ac:dyDescent="0.2"/>
    <row r="13104" hidden="1" x14ac:dyDescent="0.2"/>
    <row r="13105" hidden="1" x14ac:dyDescent="0.2"/>
    <row r="13106" hidden="1" x14ac:dyDescent="0.2"/>
    <row r="13107" hidden="1" x14ac:dyDescent="0.2"/>
    <row r="13108" hidden="1" x14ac:dyDescent="0.2"/>
    <row r="13109" hidden="1" x14ac:dyDescent="0.2"/>
    <row r="13110" hidden="1" x14ac:dyDescent="0.2"/>
    <row r="13111" hidden="1" x14ac:dyDescent="0.2"/>
    <row r="13112" hidden="1" x14ac:dyDescent="0.2"/>
    <row r="13113" hidden="1" x14ac:dyDescent="0.2"/>
    <row r="13114" hidden="1" x14ac:dyDescent="0.2"/>
    <row r="13115" hidden="1" x14ac:dyDescent="0.2"/>
    <row r="13116" hidden="1" x14ac:dyDescent="0.2"/>
    <row r="13117" hidden="1" x14ac:dyDescent="0.2"/>
    <row r="13118" hidden="1" x14ac:dyDescent="0.2"/>
    <row r="13119" hidden="1" x14ac:dyDescent="0.2"/>
    <row r="13120" hidden="1" x14ac:dyDescent="0.2"/>
    <row r="13121" hidden="1" x14ac:dyDescent="0.2"/>
    <row r="13122" hidden="1" x14ac:dyDescent="0.2"/>
    <row r="13123" hidden="1" x14ac:dyDescent="0.2"/>
    <row r="13124" hidden="1" x14ac:dyDescent="0.2"/>
    <row r="13125" hidden="1" x14ac:dyDescent="0.2"/>
    <row r="13126" hidden="1" x14ac:dyDescent="0.2"/>
    <row r="13127" hidden="1" x14ac:dyDescent="0.2"/>
    <row r="13128" hidden="1" x14ac:dyDescent="0.2"/>
    <row r="13129" hidden="1" x14ac:dyDescent="0.2"/>
    <row r="13130" hidden="1" x14ac:dyDescent="0.2"/>
    <row r="13131" hidden="1" x14ac:dyDescent="0.2"/>
    <row r="13132" hidden="1" x14ac:dyDescent="0.2"/>
    <row r="13133" hidden="1" x14ac:dyDescent="0.2"/>
    <row r="13134" hidden="1" x14ac:dyDescent="0.2"/>
    <row r="13135" hidden="1" x14ac:dyDescent="0.2"/>
    <row r="13136" hidden="1" x14ac:dyDescent="0.2"/>
    <row r="13137" hidden="1" x14ac:dyDescent="0.2"/>
    <row r="13138" hidden="1" x14ac:dyDescent="0.2"/>
    <row r="13139" hidden="1" x14ac:dyDescent="0.2"/>
    <row r="13140" hidden="1" x14ac:dyDescent="0.2"/>
    <row r="13141" hidden="1" x14ac:dyDescent="0.2"/>
    <row r="13142" hidden="1" x14ac:dyDescent="0.2"/>
    <row r="13143" hidden="1" x14ac:dyDescent="0.2"/>
    <row r="13144" hidden="1" x14ac:dyDescent="0.2"/>
    <row r="13145" hidden="1" x14ac:dyDescent="0.2"/>
    <row r="13146" hidden="1" x14ac:dyDescent="0.2"/>
    <row r="13147" hidden="1" x14ac:dyDescent="0.2"/>
    <row r="13148" hidden="1" x14ac:dyDescent="0.2"/>
    <row r="13149" hidden="1" x14ac:dyDescent="0.2"/>
    <row r="13150" hidden="1" x14ac:dyDescent="0.2"/>
    <row r="13151" hidden="1" x14ac:dyDescent="0.2"/>
    <row r="13152" hidden="1" x14ac:dyDescent="0.2"/>
    <row r="13153" hidden="1" x14ac:dyDescent="0.2"/>
    <row r="13154" hidden="1" x14ac:dyDescent="0.2"/>
    <row r="13155" hidden="1" x14ac:dyDescent="0.2"/>
    <row r="13156" hidden="1" x14ac:dyDescent="0.2"/>
    <row r="13157" hidden="1" x14ac:dyDescent="0.2"/>
    <row r="13158" hidden="1" x14ac:dyDescent="0.2"/>
    <row r="13159" hidden="1" x14ac:dyDescent="0.2"/>
    <row r="13160" hidden="1" x14ac:dyDescent="0.2"/>
    <row r="13161" hidden="1" x14ac:dyDescent="0.2"/>
    <row r="13162" hidden="1" x14ac:dyDescent="0.2"/>
    <row r="13163" hidden="1" x14ac:dyDescent="0.2"/>
    <row r="13164" hidden="1" x14ac:dyDescent="0.2"/>
    <row r="13165" hidden="1" x14ac:dyDescent="0.2"/>
    <row r="13166" hidden="1" x14ac:dyDescent="0.2"/>
    <row r="13167" hidden="1" x14ac:dyDescent="0.2"/>
    <row r="13168" hidden="1" x14ac:dyDescent="0.2"/>
    <row r="13169" hidden="1" x14ac:dyDescent="0.2"/>
    <row r="13170" hidden="1" x14ac:dyDescent="0.2"/>
    <row r="13171" hidden="1" x14ac:dyDescent="0.2"/>
    <row r="13172" hidden="1" x14ac:dyDescent="0.2"/>
    <row r="13173" hidden="1" x14ac:dyDescent="0.2"/>
    <row r="13174" hidden="1" x14ac:dyDescent="0.2"/>
    <row r="13175" hidden="1" x14ac:dyDescent="0.2"/>
    <row r="13176" hidden="1" x14ac:dyDescent="0.2"/>
    <row r="13177" hidden="1" x14ac:dyDescent="0.2"/>
    <row r="13178" hidden="1" x14ac:dyDescent="0.2"/>
    <row r="13179" hidden="1" x14ac:dyDescent="0.2"/>
    <row r="13180" hidden="1" x14ac:dyDescent="0.2"/>
    <row r="13181" hidden="1" x14ac:dyDescent="0.2"/>
    <row r="13182" hidden="1" x14ac:dyDescent="0.2"/>
    <row r="13183" hidden="1" x14ac:dyDescent="0.2"/>
    <row r="13184" hidden="1" x14ac:dyDescent="0.2"/>
    <row r="13185" hidden="1" x14ac:dyDescent="0.2"/>
    <row r="13186" hidden="1" x14ac:dyDescent="0.2"/>
    <row r="13187" hidden="1" x14ac:dyDescent="0.2"/>
    <row r="13188" hidden="1" x14ac:dyDescent="0.2"/>
    <row r="13189" hidden="1" x14ac:dyDescent="0.2"/>
    <row r="13190" hidden="1" x14ac:dyDescent="0.2"/>
    <row r="13191" hidden="1" x14ac:dyDescent="0.2"/>
    <row r="13192" hidden="1" x14ac:dyDescent="0.2"/>
    <row r="13193" hidden="1" x14ac:dyDescent="0.2"/>
    <row r="13194" hidden="1" x14ac:dyDescent="0.2"/>
    <row r="13195" hidden="1" x14ac:dyDescent="0.2"/>
    <row r="13196" hidden="1" x14ac:dyDescent="0.2"/>
    <row r="13197" hidden="1" x14ac:dyDescent="0.2"/>
    <row r="13198" hidden="1" x14ac:dyDescent="0.2"/>
    <row r="13199" hidden="1" x14ac:dyDescent="0.2"/>
    <row r="13200" hidden="1" x14ac:dyDescent="0.2"/>
    <row r="13201" hidden="1" x14ac:dyDescent="0.2"/>
    <row r="13202" hidden="1" x14ac:dyDescent="0.2"/>
    <row r="13203" hidden="1" x14ac:dyDescent="0.2"/>
    <row r="13204" hidden="1" x14ac:dyDescent="0.2"/>
    <row r="13205" hidden="1" x14ac:dyDescent="0.2"/>
    <row r="13206" hidden="1" x14ac:dyDescent="0.2"/>
    <row r="13207" hidden="1" x14ac:dyDescent="0.2"/>
    <row r="13208" hidden="1" x14ac:dyDescent="0.2"/>
    <row r="13209" hidden="1" x14ac:dyDescent="0.2"/>
    <row r="13210" hidden="1" x14ac:dyDescent="0.2"/>
    <row r="13211" hidden="1" x14ac:dyDescent="0.2"/>
    <row r="13212" hidden="1" x14ac:dyDescent="0.2"/>
    <row r="13213" hidden="1" x14ac:dyDescent="0.2"/>
    <row r="13214" hidden="1" x14ac:dyDescent="0.2"/>
    <row r="13215" hidden="1" x14ac:dyDescent="0.2"/>
    <row r="13216" hidden="1" x14ac:dyDescent="0.2"/>
    <row r="13217" hidden="1" x14ac:dyDescent="0.2"/>
    <row r="13218" hidden="1" x14ac:dyDescent="0.2"/>
    <row r="13219" hidden="1" x14ac:dyDescent="0.2"/>
    <row r="13220" hidden="1" x14ac:dyDescent="0.2"/>
    <row r="13221" hidden="1" x14ac:dyDescent="0.2"/>
    <row r="13222" hidden="1" x14ac:dyDescent="0.2"/>
    <row r="13223" hidden="1" x14ac:dyDescent="0.2"/>
    <row r="13224" hidden="1" x14ac:dyDescent="0.2"/>
    <row r="13225" hidden="1" x14ac:dyDescent="0.2"/>
    <row r="13226" hidden="1" x14ac:dyDescent="0.2"/>
    <row r="13227" hidden="1" x14ac:dyDescent="0.2"/>
    <row r="13228" hidden="1" x14ac:dyDescent="0.2"/>
    <row r="13229" hidden="1" x14ac:dyDescent="0.2"/>
    <row r="13230" hidden="1" x14ac:dyDescent="0.2"/>
    <row r="13231" hidden="1" x14ac:dyDescent="0.2"/>
    <row r="13232" hidden="1" x14ac:dyDescent="0.2"/>
    <row r="13233" hidden="1" x14ac:dyDescent="0.2"/>
    <row r="13234" hidden="1" x14ac:dyDescent="0.2"/>
    <row r="13235" hidden="1" x14ac:dyDescent="0.2"/>
    <row r="13236" hidden="1" x14ac:dyDescent="0.2"/>
    <row r="13237" hidden="1" x14ac:dyDescent="0.2"/>
    <row r="13238" hidden="1" x14ac:dyDescent="0.2"/>
    <row r="13239" hidden="1" x14ac:dyDescent="0.2"/>
    <row r="13240" hidden="1" x14ac:dyDescent="0.2"/>
    <row r="13241" hidden="1" x14ac:dyDescent="0.2"/>
    <row r="13242" hidden="1" x14ac:dyDescent="0.2"/>
    <row r="13243" hidden="1" x14ac:dyDescent="0.2"/>
    <row r="13244" hidden="1" x14ac:dyDescent="0.2"/>
    <row r="13245" hidden="1" x14ac:dyDescent="0.2"/>
    <row r="13246" hidden="1" x14ac:dyDescent="0.2"/>
    <row r="13247" hidden="1" x14ac:dyDescent="0.2"/>
    <row r="13248" hidden="1" x14ac:dyDescent="0.2"/>
    <row r="13249" hidden="1" x14ac:dyDescent="0.2"/>
    <row r="13250" hidden="1" x14ac:dyDescent="0.2"/>
    <row r="13251" hidden="1" x14ac:dyDescent="0.2"/>
    <row r="13252" hidden="1" x14ac:dyDescent="0.2"/>
    <row r="13253" hidden="1" x14ac:dyDescent="0.2"/>
    <row r="13254" hidden="1" x14ac:dyDescent="0.2"/>
    <row r="13255" hidden="1" x14ac:dyDescent="0.2"/>
    <row r="13256" hidden="1" x14ac:dyDescent="0.2"/>
    <row r="13257" hidden="1" x14ac:dyDescent="0.2"/>
    <row r="13258" hidden="1" x14ac:dyDescent="0.2"/>
    <row r="13259" hidden="1" x14ac:dyDescent="0.2"/>
    <row r="13260" hidden="1" x14ac:dyDescent="0.2"/>
    <row r="13261" hidden="1" x14ac:dyDescent="0.2"/>
    <row r="13262" hidden="1" x14ac:dyDescent="0.2"/>
    <row r="13263" hidden="1" x14ac:dyDescent="0.2"/>
    <row r="13264" hidden="1" x14ac:dyDescent="0.2"/>
    <row r="13265" hidden="1" x14ac:dyDescent="0.2"/>
    <row r="13266" hidden="1" x14ac:dyDescent="0.2"/>
    <row r="13267" hidden="1" x14ac:dyDescent="0.2"/>
    <row r="13268" hidden="1" x14ac:dyDescent="0.2"/>
    <row r="13269" hidden="1" x14ac:dyDescent="0.2"/>
    <row r="13270" hidden="1" x14ac:dyDescent="0.2"/>
    <row r="13271" hidden="1" x14ac:dyDescent="0.2"/>
    <row r="13272" hidden="1" x14ac:dyDescent="0.2"/>
    <row r="13273" hidden="1" x14ac:dyDescent="0.2"/>
    <row r="13274" hidden="1" x14ac:dyDescent="0.2"/>
    <row r="13275" hidden="1" x14ac:dyDescent="0.2"/>
    <row r="13276" hidden="1" x14ac:dyDescent="0.2"/>
    <row r="13277" hidden="1" x14ac:dyDescent="0.2"/>
    <row r="13278" hidden="1" x14ac:dyDescent="0.2"/>
    <row r="13279" hidden="1" x14ac:dyDescent="0.2"/>
    <row r="13280" hidden="1" x14ac:dyDescent="0.2"/>
    <row r="13281" hidden="1" x14ac:dyDescent="0.2"/>
    <row r="13282" hidden="1" x14ac:dyDescent="0.2"/>
    <row r="13283" hidden="1" x14ac:dyDescent="0.2"/>
    <row r="13284" hidden="1" x14ac:dyDescent="0.2"/>
    <row r="13285" hidden="1" x14ac:dyDescent="0.2"/>
    <row r="13286" hidden="1" x14ac:dyDescent="0.2"/>
    <row r="13287" hidden="1" x14ac:dyDescent="0.2"/>
    <row r="13288" hidden="1" x14ac:dyDescent="0.2"/>
    <row r="13289" hidden="1" x14ac:dyDescent="0.2"/>
    <row r="13290" hidden="1" x14ac:dyDescent="0.2"/>
    <row r="13291" hidden="1" x14ac:dyDescent="0.2"/>
    <row r="13292" hidden="1" x14ac:dyDescent="0.2"/>
    <row r="13293" hidden="1" x14ac:dyDescent="0.2"/>
    <row r="13294" hidden="1" x14ac:dyDescent="0.2"/>
    <row r="13295" hidden="1" x14ac:dyDescent="0.2"/>
    <row r="13296" hidden="1" x14ac:dyDescent="0.2"/>
    <row r="13297" hidden="1" x14ac:dyDescent="0.2"/>
    <row r="13298" hidden="1" x14ac:dyDescent="0.2"/>
    <row r="13299" hidden="1" x14ac:dyDescent="0.2"/>
    <row r="13300" hidden="1" x14ac:dyDescent="0.2"/>
    <row r="13301" hidden="1" x14ac:dyDescent="0.2"/>
    <row r="13302" hidden="1" x14ac:dyDescent="0.2"/>
    <row r="13303" hidden="1" x14ac:dyDescent="0.2"/>
    <row r="13304" hidden="1" x14ac:dyDescent="0.2"/>
    <row r="13305" hidden="1" x14ac:dyDescent="0.2"/>
    <row r="13306" hidden="1" x14ac:dyDescent="0.2"/>
    <row r="13307" hidden="1" x14ac:dyDescent="0.2"/>
    <row r="13308" hidden="1" x14ac:dyDescent="0.2"/>
    <row r="13309" hidden="1" x14ac:dyDescent="0.2"/>
    <row r="13310" hidden="1" x14ac:dyDescent="0.2"/>
    <row r="13311" hidden="1" x14ac:dyDescent="0.2"/>
    <row r="13312" hidden="1" x14ac:dyDescent="0.2"/>
    <row r="13313" hidden="1" x14ac:dyDescent="0.2"/>
    <row r="13314" hidden="1" x14ac:dyDescent="0.2"/>
    <row r="13315" hidden="1" x14ac:dyDescent="0.2"/>
    <row r="13316" hidden="1" x14ac:dyDescent="0.2"/>
    <row r="13317" hidden="1" x14ac:dyDescent="0.2"/>
    <row r="13318" hidden="1" x14ac:dyDescent="0.2"/>
    <row r="13319" hidden="1" x14ac:dyDescent="0.2"/>
    <row r="13320" hidden="1" x14ac:dyDescent="0.2"/>
    <row r="13321" hidden="1" x14ac:dyDescent="0.2"/>
    <row r="13322" hidden="1" x14ac:dyDescent="0.2"/>
    <row r="13323" hidden="1" x14ac:dyDescent="0.2"/>
    <row r="13324" hidden="1" x14ac:dyDescent="0.2"/>
    <row r="13325" hidden="1" x14ac:dyDescent="0.2"/>
    <row r="13326" hidden="1" x14ac:dyDescent="0.2"/>
    <row r="13327" hidden="1" x14ac:dyDescent="0.2"/>
    <row r="13328" hidden="1" x14ac:dyDescent="0.2"/>
    <row r="13329" hidden="1" x14ac:dyDescent="0.2"/>
    <row r="13330" hidden="1" x14ac:dyDescent="0.2"/>
    <row r="13331" hidden="1" x14ac:dyDescent="0.2"/>
    <row r="13332" hidden="1" x14ac:dyDescent="0.2"/>
    <row r="13333" hidden="1" x14ac:dyDescent="0.2"/>
    <row r="13334" hidden="1" x14ac:dyDescent="0.2"/>
    <row r="13335" hidden="1" x14ac:dyDescent="0.2"/>
    <row r="13336" hidden="1" x14ac:dyDescent="0.2"/>
    <row r="13337" hidden="1" x14ac:dyDescent="0.2"/>
    <row r="13338" hidden="1" x14ac:dyDescent="0.2"/>
    <row r="13339" hidden="1" x14ac:dyDescent="0.2"/>
    <row r="13340" hidden="1" x14ac:dyDescent="0.2"/>
    <row r="13341" hidden="1" x14ac:dyDescent="0.2"/>
    <row r="13342" hidden="1" x14ac:dyDescent="0.2"/>
    <row r="13343" hidden="1" x14ac:dyDescent="0.2"/>
    <row r="13344" hidden="1" x14ac:dyDescent="0.2"/>
    <row r="13345" hidden="1" x14ac:dyDescent="0.2"/>
    <row r="13346" hidden="1" x14ac:dyDescent="0.2"/>
    <row r="13347" hidden="1" x14ac:dyDescent="0.2"/>
    <row r="13348" hidden="1" x14ac:dyDescent="0.2"/>
    <row r="13349" hidden="1" x14ac:dyDescent="0.2"/>
    <row r="13350" hidden="1" x14ac:dyDescent="0.2"/>
    <row r="13351" hidden="1" x14ac:dyDescent="0.2"/>
    <row r="13352" hidden="1" x14ac:dyDescent="0.2"/>
    <row r="13353" hidden="1" x14ac:dyDescent="0.2"/>
    <row r="13354" hidden="1" x14ac:dyDescent="0.2"/>
    <row r="13355" hidden="1" x14ac:dyDescent="0.2"/>
    <row r="13356" hidden="1" x14ac:dyDescent="0.2"/>
    <row r="13357" hidden="1" x14ac:dyDescent="0.2"/>
    <row r="13358" hidden="1" x14ac:dyDescent="0.2"/>
    <row r="13359" hidden="1" x14ac:dyDescent="0.2"/>
    <row r="13360" hidden="1" x14ac:dyDescent="0.2"/>
    <row r="13361" hidden="1" x14ac:dyDescent="0.2"/>
    <row r="13362" hidden="1" x14ac:dyDescent="0.2"/>
    <row r="13363" hidden="1" x14ac:dyDescent="0.2"/>
    <row r="13364" hidden="1" x14ac:dyDescent="0.2"/>
    <row r="13365" hidden="1" x14ac:dyDescent="0.2"/>
    <row r="13366" hidden="1" x14ac:dyDescent="0.2"/>
    <row r="13367" hidden="1" x14ac:dyDescent="0.2"/>
    <row r="13368" hidden="1" x14ac:dyDescent="0.2"/>
    <row r="13369" hidden="1" x14ac:dyDescent="0.2"/>
    <row r="13370" hidden="1" x14ac:dyDescent="0.2"/>
    <row r="13371" hidden="1" x14ac:dyDescent="0.2"/>
    <row r="13372" hidden="1" x14ac:dyDescent="0.2"/>
    <row r="13373" hidden="1" x14ac:dyDescent="0.2"/>
    <row r="13374" hidden="1" x14ac:dyDescent="0.2"/>
    <row r="13375" hidden="1" x14ac:dyDescent="0.2"/>
    <row r="13376" hidden="1" x14ac:dyDescent="0.2"/>
    <row r="13377" hidden="1" x14ac:dyDescent="0.2"/>
    <row r="13378" hidden="1" x14ac:dyDescent="0.2"/>
    <row r="13379" hidden="1" x14ac:dyDescent="0.2"/>
    <row r="13380" hidden="1" x14ac:dyDescent="0.2"/>
    <row r="13381" hidden="1" x14ac:dyDescent="0.2"/>
    <row r="13382" hidden="1" x14ac:dyDescent="0.2"/>
    <row r="13383" hidden="1" x14ac:dyDescent="0.2"/>
    <row r="13384" hidden="1" x14ac:dyDescent="0.2"/>
    <row r="13385" hidden="1" x14ac:dyDescent="0.2"/>
    <row r="13386" hidden="1" x14ac:dyDescent="0.2"/>
    <row r="13387" hidden="1" x14ac:dyDescent="0.2"/>
    <row r="13388" hidden="1" x14ac:dyDescent="0.2"/>
    <row r="13389" hidden="1" x14ac:dyDescent="0.2"/>
    <row r="13390" hidden="1" x14ac:dyDescent="0.2"/>
    <row r="13391" hidden="1" x14ac:dyDescent="0.2"/>
    <row r="13392" hidden="1" x14ac:dyDescent="0.2"/>
    <row r="13393" hidden="1" x14ac:dyDescent="0.2"/>
    <row r="13394" hidden="1" x14ac:dyDescent="0.2"/>
    <row r="13395" hidden="1" x14ac:dyDescent="0.2"/>
    <row r="13396" hidden="1" x14ac:dyDescent="0.2"/>
    <row r="13397" hidden="1" x14ac:dyDescent="0.2"/>
    <row r="13398" hidden="1" x14ac:dyDescent="0.2"/>
    <row r="13399" hidden="1" x14ac:dyDescent="0.2"/>
    <row r="13400" hidden="1" x14ac:dyDescent="0.2"/>
    <row r="13401" hidden="1" x14ac:dyDescent="0.2"/>
    <row r="13402" hidden="1" x14ac:dyDescent="0.2"/>
    <row r="13403" hidden="1" x14ac:dyDescent="0.2"/>
    <row r="13404" hidden="1" x14ac:dyDescent="0.2"/>
    <row r="13405" hidden="1" x14ac:dyDescent="0.2"/>
    <row r="13406" hidden="1" x14ac:dyDescent="0.2"/>
    <row r="13407" hidden="1" x14ac:dyDescent="0.2"/>
    <row r="13408" hidden="1" x14ac:dyDescent="0.2"/>
    <row r="13409" hidden="1" x14ac:dyDescent="0.2"/>
    <row r="13410" hidden="1" x14ac:dyDescent="0.2"/>
    <row r="13411" hidden="1" x14ac:dyDescent="0.2"/>
    <row r="13412" hidden="1" x14ac:dyDescent="0.2"/>
    <row r="13413" hidden="1" x14ac:dyDescent="0.2"/>
    <row r="13414" hidden="1" x14ac:dyDescent="0.2"/>
    <row r="13415" hidden="1" x14ac:dyDescent="0.2"/>
    <row r="13416" hidden="1" x14ac:dyDescent="0.2"/>
    <row r="13417" hidden="1" x14ac:dyDescent="0.2"/>
    <row r="13418" hidden="1" x14ac:dyDescent="0.2"/>
    <row r="13419" hidden="1" x14ac:dyDescent="0.2"/>
    <row r="13420" hidden="1" x14ac:dyDescent="0.2"/>
    <row r="13421" hidden="1" x14ac:dyDescent="0.2"/>
    <row r="13422" hidden="1" x14ac:dyDescent="0.2"/>
    <row r="13423" hidden="1" x14ac:dyDescent="0.2"/>
    <row r="13424" hidden="1" x14ac:dyDescent="0.2"/>
    <row r="13425" hidden="1" x14ac:dyDescent="0.2"/>
    <row r="13426" hidden="1" x14ac:dyDescent="0.2"/>
    <row r="13427" hidden="1" x14ac:dyDescent="0.2"/>
    <row r="13428" hidden="1" x14ac:dyDescent="0.2"/>
    <row r="13429" hidden="1" x14ac:dyDescent="0.2"/>
    <row r="13430" hidden="1" x14ac:dyDescent="0.2"/>
    <row r="13431" hidden="1" x14ac:dyDescent="0.2"/>
    <row r="13432" hidden="1" x14ac:dyDescent="0.2"/>
    <row r="13433" hidden="1" x14ac:dyDescent="0.2"/>
    <row r="13434" hidden="1" x14ac:dyDescent="0.2"/>
    <row r="13435" hidden="1" x14ac:dyDescent="0.2"/>
    <row r="13436" hidden="1" x14ac:dyDescent="0.2"/>
    <row r="13437" hidden="1" x14ac:dyDescent="0.2"/>
    <row r="13438" hidden="1" x14ac:dyDescent="0.2"/>
    <row r="13439" hidden="1" x14ac:dyDescent="0.2"/>
    <row r="13440" hidden="1" x14ac:dyDescent="0.2"/>
    <row r="13441" hidden="1" x14ac:dyDescent="0.2"/>
    <row r="13442" hidden="1" x14ac:dyDescent="0.2"/>
    <row r="13443" hidden="1" x14ac:dyDescent="0.2"/>
    <row r="13444" hidden="1" x14ac:dyDescent="0.2"/>
    <row r="13445" hidden="1" x14ac:dyDescent="0.2"/>
    <row r="13446" hidden="1" x14ac:dyDescent="0.2"/>
    <row r="13447" hidden="1" x14ac:dyDescent="0.2"/>
    <row r="13448" hidden="1" x14ac:dyDescent="0.2"/>
    <row r="13449" hidden="1" x14ac:dyDescent="0.2"/>
    <row r="13450" hidden="1" x14ac:dyDescent="0.2"/>
    <row r="13451" hidden="1" x14ac:dyDescent="0.2"/>
    <row r="13452" hidden="1" x14ac:dyDescent="0.2"/>
    <row r="13453" hidden="1" x14ac:dyDescent="0.2"/>
    <row r="13454" hidden="1" x14ac:dyDescent="0.2"/>
    <row r="13455" hidden="1" x14ac:dyDescent="0.2"/>
    <row r="13456" hidden="1" x14ac:dyDescent="0.2"/>
    <row r="13457" hidden="1" x14ac:dyDescent="0.2"/>
    <row r="13458" hidden="1" x14ac:dyDescent="0.2"/>
    <row r="13459" hidden="1" x14ac:dyDescent="0.2"/>
    <row r="13460" hidden="1" x14ac:dyDescent="0.2"/>
    <row r="13461" hidden="1" x14ac:dyDescent="0.2"/>
    <row r="13462" hidden="1" x14ac:dyDescent="0.2"/>
    <row r="13463" hidden="1" x14ac:dyDescent="0.2"/>
    <row r="13464" hidden="1" x14ac:dyDescent="0.2"/>
    <row r="13465" hidden="1" x14ac:dyDescent="0.2"/>
    <row r="13466" hidden="1" x14ac:dyDescent="0.2"/>
    <row r="13467" hidden="1" x14ac:dyDescent="0.2"/>
    <row r="13468" hidden="1" x14ac:dyDescent="0.2"/>
    <row r="13469" hidden="1" x14ac:dyDescent="0.2"/>
    <row r="13470" hidden="1" x14ac:dyDescent="0.2"/>
    <row r="13471" hidden="1" x14ac:dyDescent="0.2"/>
    <row r="13472" hidden="1" x14ac:dyDescent="0.2"/>
    <row r="13473" hidden="1" x14ac:dyDescent="0.2"/>
    <row r="13474" hidden="1" x14ac:dyDescent="0.2"/>
    <row r="13475" hidden="1" x14ac:dyDescent="0.2"/>
    <row r="13476" hidden="1" x14ac:dyDescent="0.2"/>
    <row r="13477" hidden="1" x14ac:dyDescent="0.2"/>
    <row r="13478" hidden="1" x14ac:dyDescent="0.2"/>
    <row r="13479" hidden="1" x14ac:dyDescent="0.2"/>
    <row r="13480" hidden="1" x14ac:dyDescent="0.2"/>
    <row r="13481" hidden="1" x14ac:dyDescent="0.2"/>
    <row r="13482" hidden="1" x14ac:dyDescent="0.2"/>
    <row r="13483" hidden="1" x14ac:dyDescent="0.2"/>
    <row r="13484" hidden="1" x14ac:dyDescent="0.2"/>
    <row r="13485" hidden="1" x14ac:dyDescent="0.2"/>
    <row r="13486" hidden="1" x14ac:dyDescent="0.2"/>
    <row r="13487" hidden="1" x14ac:dyDescent="0.2"/>
    <row r="13488" hidden="1" x14ac:dyDescent="0.2"/>
    <row r="13489" hidden="1" x14ac:dyDescent="0.2"/>
    <row r="13490" hidden="1" x14ac:dyDescent="0.2"/>
    <row r="13491" hidden="1" x14ac:dyDescent="0.2"/>
    <row r="13492" hidden="1" x14ac:dyDescent="0.2"/>
    <row r="13493" hidden="1" x14ac:dyDescent="0.2"/>
    <row r="13494" hidden="1" x14ac:dyDescent="0.2"/>
    <row r="13495" hidden="1" x14ac:dyDescent="0.2"/>
    <row r="13496" hidden="1" x14ac:dyDescent="0.2"/>
    <row r="13497" hidden="1" x14ac:dyDescent="0.2"/>
    <row r="13498" hidden="1" x14ac:dyDescent="0.2"/>
    <row r="13499" hidden="1" x14ac:dyDescent="0.2"/>
    <row r="13500" hidden="1" x14ac:dyDescent="0.2"/>
    <row r="13501" hidden="1" x14ac:dyDescent="0.2"/>
    <row r="13502" hidden="1" x14ac:dyDescent="0.2"/>
    <row r="13503" hidden="1" x14ac:dyDescent="0.2"/>
    <row r="13504" hidden="1" x14ac:dyDescent="0.2"/>
    <row r="13505" hidden="1" x14ac:dyDescent="0.2"/>
    <row r="13506" hidden="1" x14ac:dyDescent="0.2"/>
    <row r="13507" hidden="1" x14ac:dyDescent="0.2"/>
    <row r="13508" hidden="1" x14ac:dyDescent="0.2"/>
    <row r="13509" hidden="1" x14ac:dyDescent="0.2"/>
    <row r="13510" hidden="1" x14ac:dyDescent="0.2"/>
    <row r="13511" hidden="1" x14ac:dyDescent="0.2"/>
    <row r="13512" hidden="1" x14ac:dyDescent="0.2"/>
    <row r="13513" hidden="1" x14ac:dyDescent="0.2"/>
    <row r="13514" hidden="1" x14ac:dyDescent="0.2"/>
    <row r="13515" hidden="1" x14ac:dyDescent="0.2"/>
    <row r="13516" hidden="1" x14ac:dyDescent="0.2"/>
    <row r="13517" hidden="1" x14ac:dyDescent="0.2"/>
    <row r="13518" hidden="1" x14ac:dyDescent="0.2"/>
    <row r="13519" hidden="1" x14ac:dyDescent="0.2"/>
    <row r="13520" hidden="1" x14ac:dyDescent="0.2"/>
    <row r="13521" hidden="1" x14ac:dyDescent="0.2"/>
    <row r="13522" hidden="1" x14ac:dyDescent="0.2"/>
    <row r="13523" hidden="1" x14ac:dyDescent="0.2"/>
    <row r="13524" hidden="1" x14ac:dyDescent="0.2"/>
    <row r="13525" hidden="1" x14ac:dyDescent="0.2"/>
    <row r="13526" hidden="1" x14ac:dyDescent="0.2"/>
    <row r="13527" hidden="1" x14ac:dyDescent="0.2"/>
    <row r="13528" hidden="1" x14ac:dyDescent="0.2"/>
    <row r="13529" hidden="1" x14ac:dyDescent="0.2"/>
    <row r="13530" hidden="1" x14ac:dyDescent="0.2"/>
    <row r="13531" hidden="1" x14ac:dyDescent="0.2"/>
    <row r="13532" hidden="1" x14ac:dyDescent="0.2"/>
    <row r="13533" hidden="1" x14ac:dyDescent="0.2"/>
    <row r="13534" hidden="1" x14ac:dyDescent="0.2"/>
    <row r="13535" hidden="1" x14ac:dyDescent="0.2"/>
    <row r="13536" hidden="1" x14ac:dyDescent="0.2"/>
    <row r="13537" hidden="1" x14ac:dyDescent="0.2"/>
    <row r="13538" hidden="1" x14ac:dyDescent="0.2"/>
    <row r="13539" hidden="1" x14ac:dyDescent="0.2"/>
    <row r="13540" hidden="1" x14ac:dyDescent="0.2"/>
    <row r="13541" hidden="1" x14ac:dyDescent="0.2"/>
    <row r="13542" hidden="1" x14ac:dyDescent="0.2"/>
    <row r="13543" hidden="1" x14ac:dyDescent="0.2"/>
    <row r="13544" hidden="1" x14ac:dyDescent="0.2"/>
    <row r="13545" hidden="1" x14ac:dyDescent="0.2"/>
    <row r="13546" hidden="1" x14ac:dyDescent="0.2"/>
    <row r="13547" hidden="1" x14ac:dyDescent="0.2"/>
    <row r="13548" hidden="1" x14ac:dyDescent="0.2"/>
    <row r="13549" hidden="1" x14ac:dyDescent="0.2"/>
    <row r="13550" hidden="1" x14ac:dyDescent="0.2"/>
    <row r="13551" hidden="1" x14ac:dyDescent="0.2"/>
    <row r="13552" hidden="1" x14ac:dyDescent="0.2"/>
    <row r="13553" hidden="1" x14ac:dyDescent="0.2"/>
    <row r="13554" hidden="1" x14ac:dyDescent="0.2"/>
    <row r="13555" hidden="1" x14ac:dyDescent="0.2"/>
    <row r="13556" hidden="1" x14ac:dyDescent="0.2"/>
    <row r="13557" hidden="1" x14ac:dyDescent="0.2"/>
    <row r="13558" hidden="1" x14ac:dyDescent="0.2"/>
    <row r="13559" hidden="1" x14ac:dyDescent="0.2"/>
    <row r="13560" hidden="1" x14ac:dyDescent="0.2"/>
    <row r="13561" hidden="1" x14ac:dyDescent="0.2"/>
    <row r="13562" hidden="1" x14ac:dyDescent="0.2"/>
    <row r="13563" hidden="1" x14ac:dyDescent="0.2"/>
    <row r="13564" hidden="1" x14ac:dyDescent="0.2"/>
    <row r="13565" hidden="1" x14ac:dyDescent="0.2"/>
    <row r="13566" hidden="1" x14ac:dyDescent="0.2"/>
    <row r="13567" hidden="1" x14ac:dyDescent="0.2"/>
    <row r="13568" hidden="1" x14ac:dyDescent="0.2"/>
    <row r="13569" hidden="1" x14ac:dyDescent="0.2"/>
    <row r="13570" hidden="1" x14ac:dyDescent="0.2"/>
    <row r="13571" hidden="1" x14ac:dyDescent="0.2"/>
    <row r="13572" hidden="1" x14ac:dyDescent="0.2"/>
    <row r="13573" hidden="1" x14ac:dyDescent="0.2"/>
    <row r="13574" hidden="1" x14ac:dyDescent="0.2"/>
    <row r="13575" hidden="1" x14ac:dyDescent="0.2"/>
    <row r="13576" hidden="1" x14ac:dyDescent="0.2"/>
    <row r="13577" hidden="1" x14ac:dyDescent="0.2"/>
    <row r="13578" hidden="1" x14ac:dyDescent="0.2"/>
    <row r="13579" hidden="1" x14ac:dyDescent="0.2"/>
    <row r="13580" hidden="1" x14ac:dyDescent="0.2"/>
    <row r="13581" hidden="1" x14ac:dyDescent="0.2"/>
    <row r="13582" hidden="1" x14ac:dyDescent="0.2"/>
    <row r="13583" hidden="1" x14ac:dyDescent="0.2"/>
    <row r="13584" hidden="1" x14ac:dyDescent="0.2"/>
    <row r="13585" hidden="1" x14ac:dyDescent="0.2"/>
    <row r="13586" hidden="1" x14ac:dyDescent="0.2"/>
    <row r="13587" hidden="1" x14ac:dyDescent="0.2"/>
    <row r="13588" hidden="1" x14ac:dyDescent="0.2"/>
    <row r="13589" hidden="1" x14ac:dyDescent="0.2"/>
    <row r="13590" hidden="1" x14ac:dyDescent="0.2"/>
    <row r="13591" hidden="1" x14ac:dyDescent="0.2"/>
    <row r="13592" hidden="1" x14ac:dyDescent="0.2"/>
    <row r="13593" hidden="1" x14ac:dyDescent="0.2"/>
    <row r="13594" hidden="1" x14ac:dyDescent="0.2"/>
    <row r="13595" hidden="1" x14ac:dyDescent="0.2"/>
    <row r="13596" hidden="1" x14ac:dyDescent="0.2"/>
    <row r="13597" hidden="1" x14ac:dyDescent="0.2"/>
    <row r="13598" hidden="1" x14ac:dyDescent="0.2"/>
    <row r="13599" hidden="1" x14ac:dyDescent="0.2"/>
    <row r="13600" hidden="1" x14ac:dyDescent="0.2"/>
    <row r="13601" hidden="1" x14ac:dyDescent="0.2"/>
    <row r="13602" hidden="1" x14ac:dyDescent="0.2"/>
    <row r="13603" hidden="1" x14ac:dyDescent="0.2"/>
    <row r="13604" hidden="1" x14ac:dyDescent="0.2"/>
    <row r="13605" hidden="1" x14ac:dyDescent="0.2"/>
    <row r="13606" hidden="1" x14ac:dyDescent="0.2"/>
    <row r="13607" hidden="1" x14ac:dyDescent="0.2"/>
    <row r="13608" hidden="1" x14ac:dyDescent="0.2"/>
    <row r="13609" hidden="1" x14ac:dyDescent="0.2"/>
    <row r="13610" hidden="1" x14ac:dyDescent="0.2"/>
    <row r="13611" hidden="1" x14ac:dyDescent="0.2"/>
    <row r="13612" hidden="1" x14ac:dyDescent="0.2"/>
    <row r="13613" hidden="1" x14ac:dyDescent="0.2"/>
    <row r="13614" hidden="1" x14ac:dyDescent="0.2"/>
    <row r="13615" hidden="1" x14ac:dyDescent="0.2"/>
    <row r="13616" hidden="1" x14ac:dyDescent="0.2"/>
    <row r="13617" hidden="1" x14ac:dyDescent="0.2"/>
    <row r="13618" hidden="1" x14ac:dyDescent="0.2"/>
    <row r="13619" hidden="1" x14ac:dyDescent="0.2"/>
    <row r="13620" hidden="1" x14ac:dyDescent="0.2"/>
    <row r="13621" hidden="1" x14ac:dyDescent="0.2"/>
    <row r="13622" hidden="1" x14ac:dyDescent="0.2"/>
    <row r="13623" hidden="1" x14ac:dyDescent="0.2"/>
    <row r="13624" hidden="1" x14ac:dyDescent="0.2"/>
    <row r="13625" hidden="1" x14ac:dyDescent="0.2"/>
    <row r="13626" hidden="1" x14ac:dyDescent="0.2"/>
    <row r="13627" hidden="1" x14ac:dyDescent="0.2"/>
    <row r="13628" hidden="1" x14ac:dyDescent="0.2"/>
    <row r="13629" hidden="1" x14ac:dyDescent="0.2"/>
    <row r="13630" hidden="1" x14ac:dyDescent="0.2"/>
    <row r="13631" hidden="1" x14ac:dyDescent="0.2"/>
    <row r="13632" hidden="1" x14ac:dyDescent="0.2"/>
    <row r="13633" hidden="1" x14ac:dyDescent="0.2"/>
    <row r="13634" hidden="1" x14ac:dyDescent="0.2"/>
    <row r="13635" hidden="1" x14ac:dyDescent="0.2"/>
    <row r="13636" hidden="1" x14ac:dyDescent="0.2"/>
    <row r="13637" hidden="1" x14ac:dyDescent="0.2"/>
    <row r="13638" hidden="1" x14ac:dyDescent="0.2"/>
    <row r="13639" hidden="1" x14ac:dyDescent="0.2"/>
    <row r="13640" hidden="1" x14ac:dyDescent="0.2"/>
    <row r="13641" hidden="1" x14ac:dyDescent="0.2"/>
    <row r="13642" hidden="1" x14ac:dyDescent="0.2"/>
    <row r="13643" hidden="1" x14ac:dyDescent="0.2"/>
    <row r="13644" hidden="1" x14ac:dyDescent="0.2"/>
    <row r="13645" hidden="1" x14ac:dyDescent="0.2"/>
    <row r="13646" hidden="1" x14ac:dyDescent="0.2"/>
    <row r="13647" hidden="1" x14ac:dyDescent="0.2"/>
    <row r="13648" hidden="1" x14ac:dyDescent="0.2"/>
    <row r="13649" hidden="1" x14ac:dyDescent="0.2"/>
    <row r="13650" hidden="1" x14ac:dyDescent="0.2"/>
    <row r="13651" hidden="1" x14ac:dyDescent="0.2"/>
    <row r="13652" hidden="1" x14ac:dyDescent="0.2"/>
    <row r="13653" hidden="1" x14ac:dyDescent="0.2"/>
    <row r="13654" hidden="1" x14ac:dyDescent="0.2"/>
    <row r="13655" hidden="1" x14ac:dyDescent="0.2"/>
    <row r="13656" hidden="1" x14ac:dyDescent="0.2"/>
    <row r="13657" hidden="1" x14ac:dyDescent="0.2"/>
    <row r="13658" hidden="1" x14ac:dyDescent="0.2"/>
    <row r="13659" hidden="1" x14ac:dyDescent="0.2"/>
    <row r="13660" hidden="1" x14ac:dyDescent="0.2"/>
    <row r="13661" hidden="1" x14ac:dyDescent="0.2"/>
    <row r="13662" hidden="1" x14ac:dyDescent="0.2"/>
    <row r="13663" hidden="1" x14ac:dyDescent="0.2"/>
    <row r="13664" hidden="1" x14ac:dyDescent="0.2"/>
    <row r="13665" hidden="1" x14ac:dyDescent="0.2"/>
    <row r="13666" hidden="1" x14ac:dyDescent="0.2"/>
    <row r="13667" hidden="1" x14ac:dyDescent="0.2"/>
    <row r="13668" hidden="1" x14ac:dyDescent="0.2"/>
    <row r="13669" hidden="1" x14ac:dyDescent="0.2"/>
    <row r="13670" hidden="1" x14ac:dyDescent="0.2"/>
    <row r="13671" hidden="1" x14ac:dyDescent="0.2"/>
    <row r="13672" hidden="1" x14ac:dyDescent="0.2"/>
    <row r="13673" hidden="1" x14ac:dyDescent="0.2"/>
    <row r="13674" hidden="1" x14ac:dyDescent="0.2"/>
    <row r="13675" hidden="1" x14ac:dyDescent="0.2"/>
    <row r="13676" hidden="1" x14ac:dyDescent="0.2"/>
    <row r="13677" hidden="1" x14ac:dyDescent="0.2"/>
    <row r="13678" hidden="1" x14ac:dyDescent="0.2"/>
    <row r="13679" hidden="1" x14ac:dyDescent="0.2"/>
    <row r="13680" hidden="1" x14ac:dyDescent="0.2"/>
    <row r="13681" hidden="1" x14ac:dyDescent="0.2"/>
    <row r="13682" hidden="1" x14ac:dyDescent="0.2"/>
    <row r="13683" hidden="1" x14ac:dyDescent="0.2"/>
    <row r="13684" hidden="1" x14ac:dyDescent="0.2"/>
    <row r="13685" hidden="1" x14ac:dyDescent="0.2"/>
    <row r="13686" hidden="1" x14ac:dyDescent="0.2"/>
    <row r="13687" hidden="1" x14ac:dyDescent="0.2"/>
    <row r="13688" hidden="1" x14ac:dyDescent="0.2"/>
    <row r="13689" hidden="1" x14ac:dyDescent="0.2"/>
    <row r="13690" hidden="1" x14ac:dyDescent="0.2"/>
    <row r="13691" hidden="1" x14ac:dyDescent="0.2"/>
    <row r="13692" hidden="1" x14ac:dyDescent="0.2"/>
    <row r="13693" hidden="1" x14ac:dyDescent="0.2"/>
    <row r="13694" hidden="1" x14ac:dyDescent="0.2"/>
    <row r="13695" hidden="1" x14ac:dyDescent="0.2"/>
    <row r="13696" hidden="1" x14ac:dyDescent="0.2"/>
    <row r="13697" hidden="1" x14ac:dyDescent="0.2"/>
    <row r="13698" hidden="1" x14ac:dyDescent="0.2"/>
    <row r="13699" hidden="1" x14ac:dyDescent="0.2"/>
    <row r="13700" hidden="1" x14ac:dyDescent="0.2"/>
    <row r="13701" hidden="1" x14ac:dyDescent="0.2"/>
    <row r="13702" hidden="1" x14ac:dyDescent="0.2"/>
    <row r="13703" hidden="1" x14ac:dyDescent="0.2"/>
    <row r="13704" hidden="1" x14ac:dyDescent="0.2"/>
    <row r="13705" hidden="1" x14ac:dyDescent="0.2"/>
    <row r="13706" hidden="1" x14ac:dyDescent="0.2"/>
    <row r="13707" hidden="1" x14ac:dyDescent="0.2"/>
    <row r="13708" hidden="1" x14ac:dyDescent="0.2"/>
    <row r="13709" hidden="1" x14ac:dyDescent="0.2"/>
    <row r="13710" hidden="1" x14ac:dyDescent="0.2"/>
    <row r="13711" hidden="1" x14ac:dyDescent="0.2"/>
    <row r="13712" hidden="1" x14ac:dyDescent="0.2"/>
    <row r="13713" hidden="1" x14ac:dyDescent="0.2"/>
    <row r="13714" hidden="1" x14ac:dyDescent="0.2"/>
    <row r="13715" hidden="1" x14ac:dyDescent="0.2"/>
    <row r="13716" hidden="1" x14ac:dyDescent="0.2"/>
    <row r="13717" hidden="1" x14ac:dyDescent="0.2"/>
    <row r="13718" hidden="1" x14ac:dyDescent="0.2"/>
    <row r="13719" hidden="1" x14ac:dyDescent="0.2"/>
    <row r="13720" hidden="1" x14ac:dyDescent="0.2"/>
    <row r="13721" hidden="1" x14ac:dyDescent="0.2"/>
    <row r="13722" hidden="1" x14ac:dyDescent="0.2"/>
    <row r="13723" hidden="1" x14ac:dyDescent="0.2"/>
    <row r="13724" hidden="1" x14ac:dyDescent="0.2"/>
    <row r="13725" hidden="1" x14ac:dyDescent="0.2"/>
    <row r="13726" hidden="1" x14ac:dyDescent="0.2"/>
    <row r="13727" hidden="1" x14ac:dyDescent="0.2"/>
    <row r="13728" hidden="1" x14ac:dyDescent="0.2"/>
    <row r="13729" hidden="1" x14ac:dyDescent="0.2"/>
    <row r="13730" hidden="1" x14ac:dyDescent="0.2"/>
    <row r="13731" hidden="1" x14ac:dyDescent="0.2"/>
    <row r="13732" hidden="1" x14ac:dyDescent="0.2"/>
    <row r="13733" hidden="1" x14ac:dyDescent="0.2"/>
    <row r="13734" hidden="1" x14ac:dyDescent="0.2"/>
    <row r="13735" hidden="1" x14ac:dyDescent="0.2"/>
    <row r="13736" hidden="1" x14ac:dyDescent="0.2"/>
    <row r="13737" hidden="1" x14ac:dyDescent="0.2"/>
    <row r="13738" hidden="1" x14ac:dyDescent="0.2"/>
    <row r="13739" hidden="1" x14ac:dyDescent="0.2"/>
    <row r="13740" hidden="1" x14ac:dyDescent="0.2"/>
    <row r="13741" hidden="1" x14ac:dyDescent="0.2"/>
    <row r="13742" hidden="1" x14ac:dyDescent="0.2"/>
    <row r="13743" hidden="1" x14ac:dyDescent="0.2"/>
    <row r="13744" hidden="1" x14ac:dyDescent="0.2"/>
    <row r="13745" hidden="1" x14ac:dyDescent="0.2"/>
    <row r="13746" hidden="1" x14ac:dyDescent="0.2"/>
    <row r="13747" hidden="1" x14ac:dyDescent="0.2"/>
    <row r="13748" hidden="1" x14ac:dyDescent="0.2"/>
    <row r="13749" hidden="1" x14ac:dyDescent="0.2"/>
    <row r="13750" hidden="1" x14ac:dyDescent="0.2"/>
    <row r="13751" hidden="1" x14ac:dyDescent="0.2"/>
    <row r="13752" hidden="1" x14ac:dyDescent="0.2"/>
    <row r="13753" hidden="1" x14ac:dyDescent="0.2"/>
    <row r="13754" hidden="1" x14ac:dyDescent="0.2"/>
    <row r="13755" hidden="1" x14ac:dyDescent="0.2"/>
    <row r="13756" hidden="1" x14ac:dyDescent="0.2"/>
    <row r="13757" hidden="1" x14ac:dyDescent="0.2"/>
    <row r="13758" hidden="1" x14ac:dyDescent="0.2"/>
    <row r="13759" hidden="1" x14ac:dyDescent="0.2"/>
    <row r="13760" hidden="1" x14ac:dyDescent="0.2"/>
    <row r="13761" hidden="1" x14ac:dyDescent="0.2"/>
    <row r="13762" hidden="1" x14ac:dyDescent="0.2"/>
    <row r="13763" hidden="1" x14ac:dyDescent="0.2"/>
    <row r="13764" hidden="1" x14ac:dyDescent="0.2"/>
    <row r="13765" hidden="1" x14ac:dyDescent="0.2"/>
    <row r="13766" hidden="1" x14ac:dyDescent="0.2"/>
    <row r="13767" hidden="1" x14ac:dyDescent="0.2"/>
    <row r="13768" hidden="1" x14ac:dyDescent="0.2"/>
    <row r="13769" hidden="1" x14ac:dyDescent="0.2"/>
    <row r="13770" hidden="1" x14ac:dyDescent="0.2"/>
    <row r="13771" hidden="1" x14ac:dyDescent="0.2"/>
    <row r="13772" hidden="1" x14ac:dyDescent="0.2"/>
    <row r="13773" hidden="1" x14ac:dyDescent="0.2"/>
    <row r="13774" hidden="1" x14ac:dyDescent="0.2"/>
    <row r="13775" hidden="1" x14ac:dyDescent="0.2"/>
    <row r="13776" hidden="1" x14ac:dyDescent="0.2"/>
    <row r="13777" hidden="1" x14ac:dyDescent="0.2"/>
    <row r="13778" hidden="1" x14ac:dyDescent="0.2"/>
    <row r="13779" hidden="1" x14ac:dyDescent="0.2"/>
    <row r="13780" hidden="1" x14ac:dyDescent="0.2"/>
    <row r="13781" hidden="1" x14ac:dyDescent="0.2"/>
    <row r="13782" hidden="1" x14ac:dyDescent="0.2"/>
    <row r="13783" hidden="1" x14ac:dyDescent="0.2"/>
    <row r="13784" hidden="1" x14ac:dyDescent="0.2"/>
    <row r="13785" hidden="1" x14ac:dyDescent="0.2"/>
    <row r="13786" hidden="1" x14ac:dyDescent="0.2"/>
    <row r="13787" hidden="1" x14ac:dyDescent="0.2"/>
    <row r="13788" hidden="1" x14ac:dyDescent="0.2"/>
    <row r="13789" hidden="1" x14ac:dyDescent="0.2"/>
    <row r="13790" hidden="1" x14ac:dyDescent="0.2"/>
    <row r="13791" hidden="1" x14ac:dyDescent="0.2"/>
    <row r="13792" hidden="1" x14ac:dyDescent="0.2"/>
    <row r="13793" hidden="1" x14ac:dyDescent="0.2"/>
    <row r="13794" hidden="1" x14ac:dyDescent="0.2"/>
    <row r="13795" hidden="1" x14ac:dyDescent="0.2"/>
    <row r="13796" hidden="1" x14ac:dyDescent="0.2"/>
    <row r="13797" hidden="1" x14ac:dyDescent="0.2"/>
    <row r="13798" hidden="1" x14ac:dyDescent="0.2"/>
    <row r="13799" hidden="1" x14ac:dyDescent="0.2"/>
    <row r="13800" hidden="1" x14ac:dyDescent="0.2"/>
    <row r="13801" hidden="1" x14ac:dyDescent="0.2"/>
    <row r="13802" hidden="1" x14ac:dyDescent="0.2"/>
    <row r="13803" hidden="1" x14ac:dyDescent="0.2"/>
    <row r="13804" hidden="1" x14ac:dyDescent="0.2"/>
    <row r="13805" hidden="1" x14ac:dyDescent="0.2"/>
    <row r="13806" hidden="1" x14ac:dyDescent="0.2"/>
    <row r="13807" hidden="1" x14ac:dyDescent="0.2"/>
    <row r="13808" hidden="1" x14ac:dyDescent="0.2"/>
    <row r="13809" hidden="1" x14ac:dyDescent="0.2"/>
    <row r="13810" hidden="1" x14ac:dyDescent="0.2"/>
    <row r="13811" hidden="1" x14ac:dyDescent="0.2"/>
    <row r="13812" hidden="1" x14ac:dyDescent="0.2"/>
    <row r="13813" hidden="1" x14ac:dyDescent="0.2"/>
    <row r="13814" hidden="1" x14ac:dyDescent="0.2"/>
    <row r="13815" hidden="1" x14ac:dyDescent="0.2"/>
    <row r="13816" hidden="1" x14ac:dyDescent="0.2"/>
    <row r="13817" hidden="1" x14ac:dyDescent="0.2"/>
    <row r="13818" hidden="1" x14ac:dyDescent="0.2"/>
    <row r="13819" hidden="1" x14ac:dyDescent="0.2"/>
    <row r="13820" hidden="1" x14ac:dyDescent="0.2"/>
    <row r="13821" hidden="1" x14ac:dyDescent="0.2"/>
    <row r="13822" hidden="1" x14ac:dyDescent="0.2"/>
    <row r="13823" hidden="1" x14ac:dyDescent="0.2"/>
    <row r="13824" hidden="1" x14ac:dyDescent="0.2"/>
    <row r="13825" hidden="1" x14ac:dyDescent="0.2"/>
    <row r="13826" hidden="1" x14ac:dyDescent="0.2"/>
    <row r="13827" hidden="1" x14ac:dyDescent="0.2"/>
    <row r="13828" hidden="1" x14ac:dyDescent="0.2"/>
    <row r="13829" hidden="1" x14ac:dyDescent="0.2"/>
    <row r="13830" hidden="1" x14ac:dyDescent="0.2"/>
    <row r="13831" hidden="1" x14ac:dyDescent="0.2"/>
    <row r="13832" hidden="1" x14ac:dyDescent="0.2"/>
    <row r="13833" hidden="1" x14ac:dyDescent="0.2"/>
    <row r="13834" hidden="1" x14ac:dyDescent="0.2"/>
    <row r="13835" hidden="1" x14ac:dyDescent="0.2"/>
    <row r="13836" hidden="1" x14ac:dyDescent="0.2"/>
    <row r="13837" hidden="1" x14ac:dyDescent="0.2"/>
    <row r="13838" hidden="1" x14ac:dyDescent="0.2"/>
    <row r="13839" hidden="1" x14ac:dyDescent="0.2"/>
    <row r="13840" hidden="1" x14ac:dyDescent="0.2"/>
    <row r="13841" hidden="1" x14ac:dyDescent="0.2"/>
    <row r="13842" hidden="1" x14ac:dyDescent="0.2"/>
    <row r="13843" hidden="1" x14ac:dyDescent="0.2"/>
    <row r="13844" hidden="1" x14ac:dyDescent="0.2"/>
    <row r="13845" hidden="1" x14ac:dyDescent="0.2"/>
    <row r="13846" hidden="1" x14ac:dyDescent="0.2"/>
    <row r="13847" hidden="1" x14ac:dyDescent="0.2"/>
    <row r="13848" hidden="1" x14ac:dyDescent="0.2"/>
    <row r="13849" hidden="1" x14ac:dyDescent="0.2"/>
    <row r="13850" hidden="1" x14ac:dyDescent="0.2"/>
    <row r="13851" hidden="1" x14ac:dyDescent="0.2"/>
    <row r="13852" hidden="1" x14ac:dyDescent="0.2"/>
    <row r="13853" hidden="1" x14ac:dyDescent="0.2"/>
    <row r="13854" hidden="1" x14ac:dyDescent="0.2"/>
    <row r="13855" hidden="1" x14ac:dyDescent="0.2"/>
    <row r="13856" hidden="1" x14ac:dyDescent="0.2"/>
    <row r="13857" hidden="1" x14ac:dyDescent="0.2"/>
    <row r="13858" hidden="1" x14ac:dyDescent="0.2"/>
    <row r="13859" hidden="1" x14ac:dyDescent="0.2"/>
    <row r="13860" hidden="1" x14ac:dyDescent="0.2"/>
    <row r="13861" hidden="1" x14ac:dyDescent="0.2"/>
    <row r="13862" hidden="1" x14ac:dyDescent="0.2"/>
    <row r="13863" hidden="1" x14ac:dyDescent="0.2"/>
    <row r="13864" hidden="1" x14ac:dyDescent="0.2"/>
    <row r="13865" hidden="1" x14ac:dyDescent="0.2"/>
    <row r="13866" hidden="1" x14ac:dyDescent="0.2"/>
    <row r="13867" hidden="1" x14ac:dyDescent="0.2"/>
    <row r="13868" hidden="1" x14ac:dyDescent="0.2"/>
    <row r="13869" hidden="1" x14ac:dyDescent="0.2"/>
    <row r="13870" hidden="1" x14ac:dyDescent="0.2"/>
    <row r="13871" hidden="1" x14ac:dyDescent="0.2"/>
    <row r="13872" hidden="1" x14ac:dyDescent="0.2"/>
    <row r="13873" hidden="1" x14ac:dyDescent="0.2"/>
    <row r="13874" hidden="1" x14ac:dyDescent="0.2"/>
    <row r="13875" hidden="1" x14ac:dyDescent="0.2"/>
    <row r="13876" hidden="1" x14ac:dyDescent="0.2"/>
    <row r="13877" hidden="1" x14ac:dyDescent="0.2"/>
    <row r="13878" hidden="1" x14ac:dyDescent="0.2"/>
    <row r="13879" hidden="1" x14ac:dyDescent="0.2"/>
    <row r="13880" hidden="1" x14ac:dyDescent="0.2"/>
    <row r="13881" hidden="1" x14ac:dyDescent="0.2"/>
    <row r="13882" hidden="1" x14ac:dyDescent="0.2"/>
    <row r="13883" hidden="1" x14ac:dyDescent="0.2"/>
    <row r="13884" hidden="1" x14ac:dyDescent="0.2"/>
    <row r="13885" hidden="1" x14ac:dyDescent="0.2"/>
    <row r="13886" hidden="1" x14ac:dyDescent="0.2"/>
    <row r="13887" hidden="1" x14ac:dyDescent="0.2"/>
    <row r="13888" hidden="1" x14ac:dyDescent="0.2"/>
    <row r="13889" hidden="1" x14ac:dyDescent="0.2"/>
    <row r="13890" hidden="1" x14ac:dyDescent="0.2"/>
    <row r="13891" hidden="1" x14ac:dyDescent="0.2"/>
    <row r="13892" hidden="1" x14ac:dyDescent="0.2"/>
    <row r="13893" hidden="1" x14ac:dyDescent="0.2"/>
    <row r="13894" hidden="1" x14ac:dyDescent="0.2"/>
    <row r="13895" hidden="1" x14ac:dyDescent="0.2"/>
    <row r="13896" hidden="1" x14ac:dyDescent="0.2"/>
    <row r="13897" hidden="1" x14ac:dyDescent="0.2"/>
    <row r="13898" hidden="1" x14ac:dyDescent="0.2"/>
    <row r="13899" hidden="1" x14ac:dyDescent="0.2"/>
    <row r="13900" hidden="1" x14ac:dyDescent="0.2"/>
    <row r="13901" hidden="1" x14ac:dyDescent="0.2"/>
    <row r="13902" hidden="1" x14ac:dyDescent="0.2"/>
    <row r="13903" hidden="1" x14ac:dyDescent="0.2"/>
    <row r="13904" hidden="1" x14ac:dyDescent="0.2"/>
    <row r="13905" hidden="1" x14ac:dyDescent="0.2"/>
    <row r="13906" hidden="1" x14ac:dyDescent="0.2"/>
    <row r="13907" hidden="1" x14ac:dyDescent="0.2"/>
    <row r="13908" hidden="1" x14ac:dyDescent="0.2"/>
    <row r="13909" hidden="1" x14ac:dyDescent="0.2"/>
    <row r="13910" hidden="1" x14ac:dyDescent="0.2"/>
    <row r="13911" hidden="1" x14ac:dyDescent="0.2"/>
    <row r="13912" hidden="1" x14ac:dyDescent="0.2"/>
    <row r="13913" hidden="1" x14ac:dyDescent="0.2"/>
    <row r="13914" hidden="1" x14ac:dyDescent="0.2"/>
    <row r="13915" hidden="1" x14ac:dyDescent="0.2"/>
    <row r="13916" hidden="1" x14ac:dyDescent="0.2"/>
    <row r="13917" hidden="1" x14ac:dyDescent="0.2"/>
    <row r="13918" hidden="1" x14ac:dyDescent="0.2"/>
    <row r="13919" hidden="1" x14ac:dyDescent="0.2"/>
    <row r="13920" hidden="1" x14ac:dyDescent="0.2"/>
    <row r="13921" hidden="1" x14ac:dyDescent="0.2"/>
    <row r="13922" hidden="1" x14ac:dyDescent="0.2"/>
    <row r="13923" hidden="1" x14ac:dyDescent="0.2"/>
    <row r="13924" hidden="1" x14ac:dyDescent="0.2"/>
    <row r="13925" hidden="1" x14ac:dyDescent="0.2"/>
    <row r="13926" hidden="1" x14ac:dyDescent="0.2"/>
    <row r="13927" hidden="1" x14ac:dyDescent="0.2"/>
    <row r="13928" hidden="1" x14ac:dyDescent="0.2"/>
    <row r="13929" hidden="1" x14ac:dyDescent="0.2"/>
    <row r="13930" hidden="1" x14ac:dyDescent="0.2"/>
    <row r="13931" hidden="1" x14ac:dyDescent="0.2"/>
    <row r="13932" hidden="1" x14ac:dyDescent="0.2"/>
    <row r="13933" hidden="1" x14ac:dyDescent="0.2"/>
    <row r="13934" hidden="1" x14ac:dyDescent="0.2"/>
    <row r="13935" hidden="1" x14ac:dyDescent="0.2"/>
    <row r="13936" hidden="1" x14ac:dyDescent="0.2"/>
    <row r="13937" hidden="1" x14ac:dyDescent="0.2"/>
    <row r="13938" hidden="1" x14ac:dyDescent="0.2"/>
    <row r="13939" hidden="1" x14ac:dyDescent="0.2"/>
    <row r="13940" hidden="1" x14ac:dyDescent="0.2"/>
    <row r="13941" hidden="1" x14ac:dyDescent="0.2"/>
    <row r="13942" hidden="1" x14ac:dyDescent="0.2"/>
    <row r="13943" hidden="1" x14ac:dyDescent="0.2"/>
    <row r="13944" hidden="1" x14ac:dyDescent="0.2"/>
    <row r="13945" hidden="1" x14ac:dyDescent="0.2"/>
    <row r="13946" hidden="1" x14ac:dyDescent="0.2"/>
    <row r="13947" hidden="1" x14ac:dyDescent="0.2"/>
    <row r="13948" hidden="1" x14ac:dyDescent="0.2"/>
    <row r="13949" hidden="1" x14ac:dyDescent="0.2"/>
    <row r="13950" hidden="1" x14ac:dyDescent="0.2"/>
    <row r="13951" hidden="1" x14ac:dyDescent="0.2"/>
    <row r="13952" hidden="1" x14ac:dyDescent="0.2"/>
    <row r="13953" hidden="1" x14ac:dyDescent="0.2"/>
    <row r="13954" hidden="1" x14ac:dyDescent="0.2"/>
    <row r="13955" hidden="1" x14ac:dyDescent="0.2"/>
    <row r="13956" hidden="1" x14ac:dyDescent="0.2"/>
    <row r="13957" hidden="1" x14ac:dyDescent="0.2"/>
    <row r="13958" hidden="1" x14ac:dyDescent="0.2"/>
    <row r="13959" hidden="1" x14ac:dyDescent="0.2"/>
    <row r="13960" hidden="1" x14ac:dyDescent="0.2"/>
    <row r="13961" hidden="1" x14ac:dyDescent="0.2"/>
    <row r="13962" hidden="1" x14ac:dyDescent="0.2"/>
    <row r="13963" hidden="1" x14ac:dyDescent="0.2"/>
    <row r="13964" hidden="1" x14ac:dyDescent="0.2"/>
    <row r="13965" hidden="1" x14ac:dyDescent="0.2"/>
    <row r="13966" hidden="1" x14ac:dyDescent="0.2"/>
    <row r="13967" hidden="1" x14ac:dyDescent="0.2"/>
    <row r="13968" hidden="1" x14ac:dyDescent="0.2"/>
    <row r="13969" hidden="1" x14ac:dyDescent="0.2"/>
    <row r="13970" hidden="1" x14ac:dyDescent="0.2"/>
    <row r="13971" hidden="1" x14ac:dyDescent="0.2"/>
    <row r="13972" hidden="1" x14ac:dyDescent="0.2"/>
    <row r="13973" hidden="1" x14ac:dyDescent="0.2"/>
    <row r="13974" hidden="1" x14ac:dyDescent="0.2"/>
    <row r="13975" hidden="1" x14ac:dyDescent="0.2"/>
    <row r="13976" hidden="1" x14ac:dyDescent="0.2"/>
    <row r="13977" hidden="1" x14ac:dyDescent="0.2"/>
    <row r="13978" hidden="1" x14ac:dyDescent="0.2"/>
    <row r="13979" hidden="1" x14ac:dyDescent="0.2"/>
    <row r="13980" hidden="1" x14ac:dyDescent="0.2"/>
    <row r="13981" hidden="1" x14ac:dyDescent="0.2"/>
    <row r="13982" hidden="1" x14ac:dyDescent="0.2"/>
    <row r="13983" hidden="1" x14ac:dyDescent="0.2"/>
    <row r="13984" hidden="1" x14ac:dyDescent="0.2"/>
    <row r="13985" hidden="1" x14ac:dyDescent="0.2"/>
    <row r="13986" hidden="1" x14ac:dyDescent="0.2"/>
    <row r="13987" hidden="1" x14ac:dyDescent="0.2"/>
    <row r="13988" hidden="1" x14ac:dyDescent="0.2"/>
    <row r="13989" hidden="1" x14ac:dyDescent="0.2"/>
    <row r="13990" hidden="1" x14ac:dyDescent="0.2"/>
    <row r="13991" hidden="1" x14ac:dyDescent="0.2"/>
    <row r="13992" hidden="1" x14ac:dyDescent="0.2"/>
    <row r="13993" hidden="1" x14ac:dyDescent="0.2"/>
    <row r="13994" hidden="1" x14ac:dyDescent="0.2"/>
    <row r="13995" hidden="1" x14ac:dyDescent="0.2"/>
    <row r="13996" hidden="1" x14ac:dyDescent="0.2"/>
    <row r="13997" hidden="1" x14ac:dyDescent="0.2"/>
    <row r="13998" hidden="1" x14ac:dyDescent="0.2"/>
    <row r="13999" hidden="1" x14ac:dyDescent="0.2"/>
    <row r="14000" hidden="1" x14ac:dyDescent="0.2"/>
    <row r="14001" hidden="1" x14ac:dyDescent="0.2"/>
    <row r="14002" hidden="1" x14ac:dyDescent="0.2"/>
    <row r="14003" hidden="1" x14ac:dyDescent="0.2"/>
    <row r="14004" hidden="1" x14ac:dyDescent="0.2"/>
    <row r="14005" hidden="1" x14ac:dyDescent="0.2"/>
    <row r="14006" hidden="1" x14ac:dyDescent="0.2"/>
    <row r="14007" hidden="1" x14ac:dyDescent="0.2"/>
    <row r="14008" hidden="1" x14ac:dyDescent="0.2"/>
    <row r="14009" hidden="1" x14ac:dyDescent="0.2"/>
    <row r="14010" hidden="1" x14ac:dyDescent="0.2"/>
    <row r="14011" hidden="1" x14ac:dyDescent="0.2"/>
    <row r="14012" hidden="1" x14ac:dyDescent="0.2"/>
    <row r="14013" hidden="1" x14ac:dyDescent="0.2"/>
    <row r="14014" hidden="1" x14ac:dyDescent="0.2"/>
    <row r="14015" hidden="1" x14ac:dyDescent="0.2"/>
    <row r="14016" hidden="1" x14ac:dyDescent="0.2"/>
    <row r="14017" hidden="1" x14ac:dyDescent="0.2"/>
    <row r="14018" hidden="1" x14ac:dyDescent="0.2"/>
    <row r="14019" hidden="1" x14ac:dyDescent="0.2"/>
    <row r="14020" hidden="1" x14ac:dyDescent="0.2"/>
    <row r="14021" hidden="1" x14ac:dyDescent="0.2"/>
    <row r="14022" hidden="1" x14ac:dyDescent="0.2"/>
    <row r="14023" hidden="1" x14ac:dyDescent="0.2"/>
    <row r="14024" hidden="1" x14ac:dyDescent="0.2"/>
    <row r="14025" hidden="1" x14ac:dyDescent="0.2"/>
    <row r="14026" hidden="1" x14ac:dyDescent="0.2"/>
    <row r="14027" hidden="1" x14ac:dyDescent="0.2"/>
    <row r="14028" hidden="1" x14ac:dyDescent="0.2"/>
    <row r="14029" hidden="1" x14ac:dyDescent="0.2"/>
    <row r="14030" hidden="1" x14ac:dyDescent="0.2"/>
    <row r="14031" hidden="1" x14ac:dyDescent="0.2"/>
    <row r="14032" hidden="1" x14ac:dyDescent="0.2"/>
    <row r="14033" hidden="1" x14ac:dyDescent="0.2"/>
    <row r="14034" hidden="1" x14ac:dyDescent="0.2"/>
    <row r="14035" hidden="1" x14ac:dyDescent="0.2"/>
    <row r="14036" hidden="1" x14ac:dyDescent="0.2"/>
    <row r="14037" hidden="1" x14ac:dyDescent="0.2"/>
    <row r="14038" hidden="1" x14ac:dyDescent="0.2"/>
    <row r="14039" hidden="1" x14ac:dyDescent="0.2"/>
    <row r="14040" hidden="1" x14ac:dyDescent="0.2"/>
    <row r="14041" hidden="1" x14ac:dyDescent="0.2"/>
    <row r="14042" hidden="1" x14ac:dyDescent="0.2"/>
    <row r="14043" hidden="1" x14ac:dyDescent="0.2"/>
    <row r="14044" hidden="1" x14ac:dyDescent="0.2"/>
    <row r="14045" hidden="1" x14ac:dyDescent="0.2"/>
    <row r="14046" hidden="1" x14ac:dyDescent="0.2"/>
    <row r="14047" hidden="1" x14ac:dyDescent="0.2"/>
    <row r="14048" hidden="1" x14ac:dyDescent="0.2"/>
    <row r="14049" hidden="1" x14ac:dyDescent="0.2"/>
    <row r="14050" hidden="1" x14ac:dyDescent="0.2"/>
    <row r="14051" hidden="1" x14ac:dyDescent="0.2"/>
    <row r="14052" hidden="1" x14ac:dyDescent="0.2"/>
    <row r="14053" hidden="1" x14ac:dyDescent="0.2"/>
    <row r="14054" hidden="1" x14ac:dyDescent="0.2"/>
    <row r="14055" hidden="1" x14ac:dyDescent="0.2"/>
    <row r="14056" hidden="1" x14ac:dyDescent="0.2"/>
    <row r="14057" hidden="1" x14ac:dyDescent="0.2"/>
    <row r="14058" hidden="1" x14ac:dyDescent="0.2"/>
    <row r="14059" hidden="1" x14ac:dyDescent="0.2"/>
    <row r="14060" hidden="1" x14ac:dyDescent="0.2"/>
    <row r="14061" hidden="1" x14ac:dyDescent="0.2"/>
    <row r="14062" hidden="1" x14ac:dyDescent="0.2"/>
    <row r="14063" hidden="1" x14ac:dyDescent="0.2"/>
    <row r="14064" hidden="1" x14ac:dyDescent="0.2"/>
    <row r="14065" hidden="1" x14ac:dyDescent="0.2"/>
    <row r="14066" hidden="1" x14ac:dyDescent="0.2"/>
    <row r="14067" hidden="1" x14ac:dyDescent="0.2"/>
    <row r="14068" hidden="1" x14ac:dyDescent="0.2"/>
    <row r="14069" hidden="1" x14ac:dyDescent="0.2"/>
    <row r="14070" hidden="1" x14ac:dyDescent="0.2"/>
    <row r="14071" hidden="1" x14ac:dyDescent="0.2"/>
    <row r="14072" hidden="1" x14ac:dyDescent="0.2"/>
    <row r="14073" hidden="1" x14ac:dyDescent="0.2"/>
    <row r="14074" hidden="1" x14ac:dyDescent="0.2"/>
    <row r="14075" hidden="1" x14ac:dyDescent="0.2"/>
    <row r="14076" hidden="1" x14ac:dyDescent="0.2"/>
    <row r="14077" hidden="1" x14ac:dyDescent="0.2"/>
    <row r="14078" hidden="1" x14ac:dyDescent="0.2"/>
    <row r="14079" hidden="1" x14ac:dyDescent="0.2"/>
    <row r="14080" hidden="1" x14ac:dyDescent="0.2"/>
    <row r="14081" hidden="1" x14ac:dyDescent="0.2"/>
    <row r="14082" hidden="1" x14ac:dyDescent="0.2"/>
    <row r="14083" hidden="1" x14ac:dyDescent="0.2"/>
    <row r="14084" hidden="1" x14ac:dyDescent="0.2"/>
    <row r="14085" hidden="1" x14ac:dyDescent="0.2"/>
    <row r="14086" hidden="1" x14ac:dyDescent="0.2"/>
    <row r="14087" hidden="1" x14ac:dyDescent="0.2"/>
    <row r="14088" hidden="1" x14ac:dyDescent="0.2"/>
    <row r="14089" hidden="1" x14ac:dyDescent="0.2"/>
    <row r="14090" hidden="1" x14ac:dyDescent="0.2"/>
    <row r="14091" hidden="1" x14ac:dyDescent="0.2"/>
    <row r="14092" hidden="1" x14ac:dyDescent="0.2"/>
    <row r="14093" hidden="1" x14ac:dyDescent="0.2"/>
    <row r="14094" hidden="1" x14ac:dyDescent="0.2"/>
    <row r="14095" hidden="1" x14ac:dyDescent="0.2"/>
    <row r="14096" hidden="1" x14ac:dyDescent="0.2"/>
    <row r="14097" hidden="1" x14ac:dyDescent="0.2"/>
    <row r="14098" hidden="1" x14ac:dyDescent="0.2"/>
    <row r="14099" hidden="1" x14ac:dyDescent="0.2"/>
    <row r="14100" hidden="1" x14ac:dyDescent="0.2"/>
    <row r="14101" hidden="1" x14ac:dyDescent="0.2"/>
    <row r="14102" hidden="1" x14ac:dyDescent="0.2"/>
    <row r="14103" hidden="1" x14ac:dyDescent="0.2"/>
    <row r="14104" hidden="1" x14ac:dyDescent="0.2"/>
    <row r="14105" hidden="1" x14ac:dyDescent="0.2"/>
    <row r="14106" hidden="1" x14ac:dyDescent="0.2"/>
    <row r="14107" hidden="1" x14ac:dyDescent="0.2"/>
    <row r="14108" hidden="1" x14ac:dyDescent="0.2"/>
    <row r="14109" hidden="1" x14ac:dyDescent="0.2"/>
    <row r="14110" hidden="1" x14ac:dyDescent="0.2"/>
    <row r="14111" hidden="1" x14ac:dyDescent="0.2"/>
    <row r="14112" hidden="1" x14ac:dyDescent="0.2"/>
    <row r="14113" hidden="1" x14ac:dyDescent="0.2"/>
    <row r="14114" hidden="1" x14ac:dyDescent="0.2"/>
    <row r="14115" hidden="1" x14ac:dyDescent="0.2"/>
    <row r="14116" hidden="1" x14ac:dyDescent="0.2"/>
    <row r="14117" hidden="1" x14ac:dyDescent="0.2"/>
    <row r="14118" hidden="1" x14ac:dyDescent="0.2"/>
    <row r="14119" hidden="1" x14ac:dyDescent="0.2"/>
    <row r="14120" hidden="1" x14ac:dyDescent="0.2"/>
    <row r="14121" hidden="1" x14ac:dyDescent="0.2"/>
    <row r="14122" hidden="1" x14ac:dyDescent="0.2"/>
    <row r="14123" hidden="1" x14ac:dyDescent="0.2"/>
    <row r="14124" hidden="1" x14ac:dyDescent="0.2"/>
    <row r="14125" hidden="1" x14ac:dyDescent="0.2"/>
    <row r="14126" hidden="1" x14ac:dyDescent="0.2"/>
    <row r="14127" hidden="1" x14ac:dyDescent="0.2"/>
    <row r="14128" hidden="1" x14ac:dyDescent="0.2"/>
    <row r="14129" hidden="1" x14ac:dyDescent="0.2"/>
    <row r="14130" hidden="1" x14ac:dyDescent="0.2"/>
    <row r="14131" hidden="1" x14ac:dyDescent="0.2"/>
    <row r="14132" hidden="1" x14ac:dyDescent="0.2"/>
    <row r="14133" hidden="1" x14ac:dyDescent="0.2"/>
    <row r="14134" hidden="1" x14ac:dyDescent="0.2"/>
    <row r="14135" hidden="1" x14ac:dyDescent="0.2"/>
    <row r="14136" hidden="1" x14ac:dyDescent="0.2"/>
    <row r="14137" hidden="1" x14ac:dyDescent="0.2"/>
    <row r="14138" hidden="1" x14ac:dyDescent="0.2"/>
    <row r="14139" hidden="1" x14ac:dyDescent="0.2"/>
    <row r="14140" hidden="1" x14ac:dyDescent="0.2"/>
    <row r="14141" hidden="1" x14ac:dyDescent="0.2"/>
    <row r="14142" hidden="1" x14ac:dyDescent="0.2"/>
    <row r="14143" hidden="1" x14ac:dyDescent="0.2"/>
    <row r="14144" hidden="1" x14ac:dyDescent="0.2"/>
    <row r="14145" hidden="1" x14ac:dyDescent="0.2"/>
    <row r="14146" hidden="1" x14ac:dyDescent="0.2"/>
    <row r="14147" hidden="1" x14ac:dyDescent="0.2"/>
    <row r="14148" hidden="1" x14ac:dyDescent="0.2"/>
    <row r="14149" hidden="1" x14ac:dyDescent="0.2"/>
    <row r="14150" hidden="1" x14ac:dyDescent="0.2"/>
    <row r="14151" hidden="1" x14ac:dyDescent="0.2"/>
    <row r="14152" hidden="1" x14ac:dyDescent="0.2"/>
    <row r="14153" hidden="1" x14ac:dyDescent="0.2"/>
    <row r="14154" hidden="1" x14ac:dyDescent="0.2"/>
    <row r="14155" hidden="1" x14ac:dyDescent="0.2"/>
    <row r="14156" hidden="1" x14ac:dyDescent="0.2"/>
    <row r="14157" hidden="1" x14ac:dyDescent="0.2"/>
    <row r="14158" hidden="1" x14ac:dyDescent="0.2"/>
    <row r="14159" hidden="1" x14ac:dyDescent="0.2"/>
    <row r="14160" hidden="1" x14ac:dyDescent="0.2"/>
    <row r="14161" hidden="1" x14ac:dyDescent="0.2"/>
    <row r="14162" hidden="1" x14ac:dyDescent="0.2"/>
    <row r="14163" hidden="1" x14ac:dyDescent="0.2"/>
    <row r="14164" hidden="1" x14ac:dyDescent="0.2"/>
    <row r="14165" hidden="1" x14ac:dyDescent="0.2"/>
    <row r="14166" hidden="1" x14ac:dyDescent="0.2"/>
    <row r="14167" hidden="1" x14ac:dyDescent="0.2"/>
    <row r="14168" hidden="1" x14ac:dyDescent="0.2"/>
    <row r="14169" hidden="1" x14ac:dyDescent="0.2"/>
    <row r="14170" hidden="1" x14ac:dyDescent="0.2"/>
    <row r="14171" hidden="1" x14ac:dyDescent="0.2"/>
    <row r="14172" hidden="1" x14ac:dyDescent="0.2"/>
    <row r="14173" hidden="1" x14ac:dyDescent="0.2"/>
    <row r="14174" hidden="1" x14ac:dyDescent="0.2"/>
    <row r="14175" hidden="1" x14ac:dyDescent="0.2"/>
    <row r="14176" hidden="1" x14ac:dyDescent="0.2"/>
    <row r="14177" hidden="1" x14ac:dyDescent="0.2"/>
    <row r="14178" hidden="1" x14ac:dyDescent="0.2"/>
    <row r="14179" hidden="1" x14ac:dyDescent="0.2"/>
    <row r="14180" hidden="1" x14ac:dyDescent="0.2"/>
    <row r="14181" hidden="1" x14ac:dyDescent="0.2"/>
    <row r="14182" hidden="1" x14ac:dyDescent="0.2"/>
    <row r="14183" hidden="1" x14ac:dyDescent="0.2"/>
    <row r="14184" hidden="1" x14ac:dyDescent="0.2"/>
    <row r="14185" hidden="1" x14ac:dyDescent="0.2"/>
    <row r="14186" hidden="1" x14ac:dyDescent="0.2"/>
    <row r="14187" hidden="1" x14ac:dyDescent="0.2"/>
    <row r="14188" hidden="1" x14ac:dyDescent="0.2"/>
    <row r="14189" hidden="1" x14ac:dyDescent="0.2"/>
    <row r="14190" hidden="1" x14ac:dyDescent="0.2"/>
    <row r="14191" hidden="1" x14ac:dyDescent="0.2"/>
    <row r="14192" hidden="1" x14ac:dyDescent="0.2"/>
    <row r="14193" hidden="1" x14ac:dyDescent="0.2"/>
    <row r="14194" hidden="1" x14ac:dyDescent="0.2"/>
    <row r="14195" hidden="1" x14ac:dyDescent="0.2"/>
    <row r="14196" hidden="1" x14ac:dyDescent="0.2"/>
    <row r="14197" hidden="1" x14ac:dyDescent="0.2"/>
    <row r="14198" hidden="1" x14ac:dyDescent="0.2"/>
    <row r="14199" hidden="1" x14ac:dyDescent="0.2"/>
    <row r="14200" hidden="1" x14ac:dyDescent="0.2"/>
    <row r="14201" hidden="1" x14ac:dyDescent="0.2"/>
    <row r="14202" hidden="1" x14ac:dyDescent="0.2"/>
    <row r="14203" hidden="1" x14ac:dyDescent="0.2"/>
    <row r="14204" hidden="1" x14ac:dyDescent="0.2"/>
    <row r="14205" hidden="1" x14ac:dyDescent="0.2"/>
    <row r="14206" hidden="1" x14ac:dyDescent="0.2"/>
    <row r="14207" hidden="1" x14ac:dyDescent="0.2"/>
    <row r="14208" hidden="1" x14ac:dyDescent="0.2"/>
    <row r="14209" hidden="1" x14ac:dyDescent="0.2"/>
    <row r="14210" hidden="1" x14ac:dyDescent="0.2"/>
    <row r="14211" hidden="1" x14ac:dyDescent="0.2"/>
    <row r="14212" hidden="1" x14ac:dyDescent="0.2"/>
    <row r="14213" hidden="1" x14ac:dyDescent="0.2"/>
    <row r="14214" hidden="1" x14ac:dyDescent="0.2"/>
    <row r="14215" hidden="1" x14ac:dyDescent="0.2"/>
    <row r="14216" hidden="1" x14ac:dyDescent="0.2"/>
    <row r="14217" hidden="1" x14ac:dyDescent="0.2"/>
    <row r="14218" hidden="1" x14ac:dyDescent="0.2"/>
    <row r="14219" hidden="1" x14ac:dyDescent="0.2"/>
    <row r="14220" hidden="1" x14ac:dyDescent="0.2"/>
    <row r="14221" hidden="1" x14ac:dyDescent="0.2"/>
    <row r="14222" hidden="1" x14ac:dyDescent="0.2"/>
    <row r="14223" hidden="1" x14ac:dyDescent="0.2"/>
    <row r="14224" hidden="1" x14ac:dyDescent="0.2"/>
    <row r="14225" hidden="1" x14ac:dyDescent="0.2"/>
    <row r="14226" hidden="1" x14ac:dyDescent="0.2"/>
    <row r="14227" hidden="1" x14ac:dyDescent="0.2"/>
    <row r="14228" hidden="1" x14ac:dyDescent="0.2"/>
    <row r="14229" hidden="1" x14ac:dyDescent="0.2"/>
    <row r="14230" hidden="1" x14ac:dyDescent="0.2"/>
    <row r="14231" hidden="1" x14ac:dyDescent="0.2"/>
    <row r="14232" hidden="1" x14ac:dyDescent="0.2"/>
    <row r="14233" hidden="1" x14ac:dyDescent="0.2"/>
    <row r="14234" hidden="1" x14ac:dyDescent="0.2"/>
    <row r="14235" hidden="1" x14ac:dyDescent="0.2"/>
    <row r="14236" hidden="1" x14ac:dyDescent="0.2"/>
    <row r="14237" hidden="1" x14ac:dyDescent="0.2"/>
    <row r="14238" hidden="1" x14ac:dyDescent="0.2"/>
    <row r="14239" hidden="1" x14ac:dyDescent="0.2"/>
    <row r="14240" hidden="1" x14ac:dyDescent="0.2"/>
    <row r="14241" hidden="1" x14ac:dyDescent="0.2"/>
    <row r="14242" hidden="1" x14ac:dyDescent="0.2"/>
    <row r="14243" hidden="1" x14ac:dyDescent="0.2"/>
    <row r="14244" hidden="1" x14ac:dyDescent="0.2"/>
    <row r="14245" hidden="1" x14ac:dyDescent="0.2"/>
    <row r="14246" hidden="1" x14ac:dyDescent="0.2"/>
    <row r="14247" hidden="1" x14ac:dyDescent="0.2"/>
    <row r="14248" hidden="1" x14ac:dyDescent="0.2"/>
    <row r="14249" hidden="1" x14ac:dyDescent="0.2"/>
    <row r="14250" hidden="1" x14ac:dyDescent="0.2"/>
    <row r="14251" hidden="1" x14ac:dyDescent="0.2"/>
    <row r="14252" hidden="1" x14ac:dyDescent="0.2"/>
    <row r="14253" hidden="1" x14ac:dyDescent="0.2"/>
    <row r="14254" hidden="1" x14ac:dyDescent="0.2"/>
    <row r="14255" hidden="1" x14ac:dyDescent="0.2"/>
    <row r="14256" hidden="1" x14ac:dyDescent="0.2"/>
    <row r="14257" hidden="1" x14ac:dyDescent="0.2"/>
    <row r="14258" hidden="1" x14ac:dyDescent="0.2"/>
    <row r="14259" hidden="1" x14ac:dyDescent="0.2"/>
    <row r="14260" hidden="1" x14ac:dyDescent="0.2"/>
    <row r="14261" hidden="1" x14ac:dyDescent="0.2"/>
    <row r="14262" hidden="1" x14ac:dyDescent="0.2"/>
    <row r="14263" hidden="1" x14ac:dyDescent="0.2"/>
    <row r="14264" hidden="1" x14ac:dyDescent="0.2"/>
    <row r="14265" hidden="1" x14ac:dyDescent="0.2"/>
    <row r="14266" hidden="1" x14ac:dyDescent="0.2"/>
    <row r="14267" hidden="1" x14ac:dyDescent="0.2"/>
    <row r="14268" hidden="1" x14ac:dyDescent="0.2"/>
    <row r="14269" hidden="1" x14ac:dyDescent="0.2"/>
    <row r="14270" hidden="1" x14ac:dyDescent="0.2"/>
    <row r="14271" hidden="1" x14ac:dyDescent="0.2"/>
    <row r="14272" hidden="1" x14ac:dyDescent="0.2"/>
    <row r="14273" hidden="1" x14ac:dyDescent="0.2"/>
    <row r="14274" hidden="1" x14ac:dyDescent="0.2"/>
    <row r="14275" hidden="1" x14ac:dyDescent="0.2"/>
    <row r="14276" hidden="1" x14ac:dyDescent="0.2"/>
    <row r="14277" hidden="1" x14ac:dyDescent="0.2"/>
    <row r="14278" hidden="1" x14ac:dyDescent="0.2"/>
    <row r="14279" hidden="1" x14ac:dyDescent="0.2"/>
    <row r="14280" hidden="1" x14ac:dyDescent="0.2"/>
    <row r="14281" hidden="1" x14ac:dyDescent="0.2"/>
    <row r="14282" hidden="1" x14ac:dyDescent="0.2"/>
    <row r="14283" hidden="1" x14ac:dyDescent="0.2"/>
    <row r="14284" hidden="1" x14ac:dyDescent="0.2"/>
    <row r="14285" hidden="1" x14ac:dyDescent="0.2"/>
    <row r="14286" hidden="1" x14ac:dyDescent="0.2"/>
    <row r="14287" hidden="1" x14ac:dyDescent="0.2"/>
    <row r="14288" hidden="1" x14ac:dyDescent="0.2"/>
    <row r="14289" hidden="1" x14ac:dyDescent="0.2"/>
    <row r="14290" hidden="1" x14ac:dyDescent="0.2"/>
    <row r="14291" hidden="1" x14ac:dyDescent="0.2"/>
    <row r="14292" hidden="1" x14ac:dyDescent="0.2"/>
    <row r="14293" hidden="1" x14ac:dyDescent="0.2"/>
    <row r="14294" hidden="1" x14ac:dyDescent="0.2"/>
    <row r="14295" hidden="1" x14ac:dyDescent="0.2"/>
    <row r="14296" hidden="1" x14ac:dyDescent="0.2"/>
    <row r="14297" hidden="1" x14ac:dyDescent="0.2"/>
    <row r="14298" hidden="1" x14ac:dyDescent="0.2"/>
    <row r="14299" hidden="1" x14ac:dyDescent="0.2"/>
    <row r="14300" hidden="1" x14ac:dyDescent="0.2"/>
    <row r="14301" hidden="1" x14ac:dyDescent="0.2"/>
    <row r="14302" hidden="1" x14ac:dyDescent="0.2"/>
    <row r="14303" hidden="1" x14ac:dyDescent="0.2"/>
    <row r="14304" hidden="1" x14ac:dyDescent="0.2"/>
    <row r="14305" hidden="1" x14ac:dyDescent="0.2"/>
    <row r="14306" hidden="1" x14ac:dyDescent="0.2"/>
    <row r="14307" hidden="1" x14ac:dyDescent="0.2"/>
    <row r="14308" hidden="1" x14ac:dyDescent="0.2"/>
    <row r="14309" hidden="1" x14ac:dyDescent="0.2"/>
    <row r="14310" hidden="1" x14ac:dyDescent="0.2"/>
    <row r="14311" hidden="1" x14ac:dyDescent="0.2"/>
    <row r="14312" hidden="1" x14ac:dyDescent="0.2"/>
    <row r="14313" hidden="1" x14ac:dyDescent="0.2"/>
    <row r="14314" hidden="1" x14ac:dyDescent="0.2"/>
    <row r="14315" hidden="1" x14ac:dyDescent="0.2"/>
    <row r="14316" hidden="1" x14ac:dyDescent="0.2"/>
    <row r="14317" hidden="1" x14ac:dyDescent="0.2"/>
    <row r="14318" hidden="1" x14ac:dyDescent="0.2"/>
    <row r="14319" hidden="1" x14ac:dyDescent="0.2"/>
    <row r="14320" hidden="1" x14ac:dyDescent="0.2"/>
    <row r="14321" hidden="1" x14ac:dyDescent="0.2"/>
    <row r="14322" hidden="1" x14ac:dyDescent="0.2"/>
    <row r="14323" hidden="1" x14ac:dyDescent="0.2"/>
    <row r="14324" hidden="1" x14ac:dyDescent="0.2"/>
    <row r="14325" hidden="1" x14ac:dyDescent="0.2"/>
    <row r="14326" hidden="1" x14ac:dyDescent="0.2"/>
    <row r="14327" hidden="1" x14ac:dyDescent="0.2"/>
    <row r="14328" hidden="1" x14ac:dyDescent="0.2"/>
    <row r="14329" hidden="1" x14ac:dyDescent="0.2"/>
    <row r="14330" hidden="1" x14ac:dyDescent="0.2"/>
    <row r="14331" hidden="1" x14ac:dyDescent="0.2"/>
    <row r="14332" hidden="1" x14ac:dyDescent="0.2"/>
    <row r="14333" hidden="1" x14ac:dyDescent="0.2"/>
    <row r="14334" hidden="1" x14ac:dyDescent="0.2"/>
    <row r="14335" hidden="1" x14ac:dyDescent="0.2"/>
    <row r="14336" hidden="1" x14ac:dyDescent="0.2"/>
    <row r="14337" hidden="1" x14ac:dyDescent="0.2"/>
    <row r="14338" hidden="1" x14ac:dyDescent="0.2"/>
    <row r="14339" hidden="1" x14ac:dyDescent="0.2"/>
    <row r="14340" hidden="1" x14ac:dyDescent="0.2"/>
    <row r="14341" hidden="1" x14ac:dyDescent="0.2"/>
    <row r="14342" hidden="1" x14ac:dyDescent="0.2"/>
    <row r="14343" hidden="1" x14ac:dyDescent="0.2"/>
    <row r="14344" hidden="1" x14ac:dyDescent="0.2"/>
    <row r="14345" hidden="1" x14ac:dyDescent="0.2"/>
    <row r="14346" hidden="1" x14ac:dyDescent="0.2"/>
    <row r="14347" hidden="1" x14ac:dyDescent="0.2"/>
    <row r="14348" hidden="1" x14ac:dyDescent="0.2"/>
    <row r="14349" hidden="1" x14ac:dyDescent="0.2"/>
    <row r="14350" hidden="1" x14ac:dyDescent="0.2"/>
    <row r="14351" hidden="1" x14ac:dyDescent="0.2"/>
    <row r="14352" hidden="1" x14ac:dyDescent="0.2"/>
    <row r="14353" hidden="1" x14ac:dyDescent="0.2"/>
    <row r="14354" hidden="1" x14ac:dyDescent="0.2"/>
    <row r="14355" hidden="1" x14ac:dyDescent="0.2"/>
    <row r="14356" hidden="1" x14ac:dyDescent="0.2"/>
    <row r="14357" hidden="1" x14ac:dyDescent="0.2"/>
    <row r="14358" hidden="1" x14ac:dyDescent="0.2"/>
    <row r="14359" hidden="1" x14ac:dyDescent="0.2"/>
    <row r="14360" hidden="1" x14ac:dyDescent="0.2"/>
    <row r="14361" hidden="1" x14ac:dyDescent="0.2"/>
    <row r="14362" hidden="1" x14ac:dyDescent="0.2"/>
    <row r="14363" hidden="1" x14ac:dyDescent="0.2"/>
    <row r="14364" hidden="1" x14ac:dyDescent="0.2"/>
    <row r="14365" hidden="1" x14ac:dyDescent="0.2"/>
    <row r="14366" hidden="1" x14ac:dyDescent="0.2"/>
    <row r="14367" hidden="1" x14ac:dyDescent="0.2"/>
    <row r="14368" hidden="1" x14ac:dyDescent="0.2"/>
    <row r="14369" hidden="1" x14ac:dyDescent="0.2"/>
    <row r="14370" hidden="1" x14ac:dyDescent="0.2"/>
    <row r="14371" hidden="1" x14ac:dyDescent="0.2"/>
    <row r="14372" hidden="1" x14ac:dyDescent="0.2"/>
    <row r="14373" hidden="1" x14ac:dyDescent="0.2"/>
    <row r="14374" hidden="1" x14ac:dyDescent="0.2"/>
    <row r="14375" hidden="1" x14ac:dyDescent="0.2"/>
    <row r="14376" hidden="1" x14ac:dyDescent="0.2"/>
    <row r="14377" hidden="1" x14ac:dyDescent="0.2"/>
    <row r="14378" hidden="1" x14ac:dyDescent="0.2"/>
    <row r="14379" hidden="1" x14ac:dyDescent="0.2"/>
    <row r="14380" hidden="1" x14ac:dyDescent="0.2"/>
    <row r="14381" hidden="1" x14ac:dyDescent="0.2"/>
    <row r="14382" hidden="1" x14ac:dyDescent="0.2"/>
    <row r="14383" hidden="1" x14ac:dyDescent="0.2"/>
    <row r="14384" hidden="1" x14ac:dyDescent="0.2"/>
    <row r="14385" hidden="1" x14ac:dyDescent="0.2"/>
    <row r="14386" hidden="1" x14ac:dyDescent="0.2"/>
    <row r="14387" hidden="1" x14ac:dyDescent="0.2"/>
    <row r="14388" hidden="1" x14ac:dyDescent="0.2"/>
    <row r="14389" hidden="1" x14ac:dyDescent="0.2"/>
    <row r="14390" hidden="1" x14ac:dyDescent="0.2"/>
    <row r="14391" hidden="1" x14ac:dyDescent="0.2"/>
    <row r="14392" hidden="1" x14ac:dyDescent="0.2"/>
    <row r="14393" hidden="1" x14ac:dyDescent="0.2"/>
    <row r="14394" hidden="1" x14ac:dyDescent="0.2"/>
    <row r="14395" hidden="1" x14ac:dyDescent="0.2"/>
    <row r="14396" hidden="1" x14ac:dyDescent="0.2"/>
    <row r="14397" hidden="1" x14ac:dyDescent="0.2"/>
    <row r="14398" hidden="1" x14ac:dyDescent="0.2"/>
    <row r="14399" hidden="1" x14ac:dyDescent="0.2"/>
    <row r="14400" hidden="1" x14ac:dyDescent="0.2"/>
    <row r="14401" hidden="1" x14ac:dyDescent="0.2"/>
    <row r="14402" hidden="1" x14ac:dyDescent="0.2"/>
    <row r="14403" hidden="1" x14ac:dyDescent="0.2"/>
    <row r="14404" hidden="1" x14ac:dyDescent="0.2"/>
    <row r="14405" hidden="1" x14ac:dyDescent="0.2"/>
    <row r="14406" hidden="1" x14ac:dyDescent="0.2"/>
    <row r="14407" hidden="1" x14ac:dyDescent="0.2"/>
    <row r="14408" hidden="1" x14ac:dyDescent="0.2"/>
    <row r="14409" hidden="1" x14ac:dyDescent="0.2"/>
    <row r="14410" hidden="1" x14ac:dyDescent="0.2"/>
    <row r="14411" hidden="1" x14ac:dyDescent="0.2"/>
    <row r="14412" hidden="1" x14ac:dyDescent="0.2"/>
    <row r="14413" hidden="1" x14ac:dyDescent="0.2"/>
    <row r="14414" hidden="1" x14ac:dyDescent="0.2"/>
    <row r="14415" hidden="1" x14ac:dyDescent="0.2"/>
    <row r="14416" hidden="1" x14ac:dyDescent="0.2"/>
    <row r="14417" hidden="1" x14ac:dyDescent="0.2"/>
    <row r="14418" hidden="1" x14ac:dyDescent="0.2"/>
    <row r="14419" hidden="1" x14ac:dyDescent="0.2"/>
    <row r="14420" hidden="1" x14ac:dyDescent="0.2"/>
    <row r="14421" hidden="1" x14ac:dyDescent="0.2"/>
    <row r="14422" hidden="1" x14ac:dyDescent="0.2"/>
    <row r="14423" hidden="1" x14ac:dyDescent="0.2"/>
    <row r="14424" hidden="1" x14ac:dyDescent="0.2"/>
    <row r="14425" hidden="1" x14ac:dyDescent="0.2"/>
    <row r="14426" hidden="1" x14ac:dyDescent="0.2"/>
    <row r="14427" hidden="1" x14ac:dyDescent="0.2"/>
    <row r="14428" hidden="1" x14ac:dyDescent="0.2"/>
    <row r="14429" hidden="1" x14ac:dyDescent="0.2"/>
    <row r="14430" hidden="1" x14ac:dyDescent="0.2"/>
    <row r="14431" hidden="1" x14ac:dyDescent="0.2"/>
    <row r="14432" hidden="1" x14ac:dyDescent="0.2"/>
    <row r="14433" hidden="1" x14ac:dyDescent="0.2"/>
    <row r="14434" hidden="1" x14ac:dyDescent="0.2"/>
    <row r="14435" hidden="1" x14ac:dyDescent="0.2"/>
    <row r="14436" hidden="1" x14ac:dyDescent="0.2"/>
    <row r="14437" hidden="1" x14ac:dyDescent="0.2"/>
    <row r="14438" hidden="1" x14ac:dyDescent="0.2"/>
    <row r="14439" hidden="1" x14ac:dyDescent="0.2"/>
    <row r="14440" hidden="1" x14ac:dyDescent="0.2"/>
    <row r="14441" hidden="1" x14ac:dyDescent="0.2"/>
    <row r="14442" hidden="1" x14ac:dyDescent="0.2"/>
    <row r="14443" hidden="1" x14ac:dyDescent="0.2"/>
    <row r="14444" hidden="1" x14ac:dyDescent="0.2"/>
    <row r="14445" hidden="1" x14ac:dyDescent="0.2"/>
    <row r="14446" hidden="1" x14ac:dyDescent="0.2"/>
    <row r="14447" hidden="1" x14ac:dyDescent="0.2"/>
    <row r="14448" hidden="1" x14ac:dyDescent="0.2"/>
    <row r="14449" hidden="1" x14ac:dyDescent="0.2"/>
    <row r="14450" hidden="1" x14ac:dyDescent="0.2"/>
    <row r="14451" hidden="1" x14ac:dyDescent="0.2"/>
    <row r="14452" hidden="1" x14ac:dyDescent="0.2"/>
    <row r="14453" hidden="1" x14ac:dyDescent="0.2"/>
    <row r="14454" hidden="1" x14ac:dyDescent="0.2"/>
    <row r="14455" hidden="1" x14ac:dyDescent="0.2"/>
    <row r="14456" hidden="1" x14ac:dyDescent="0.2"/>
    <row r="14457" hidden="1" x14ac:dyDescent="0.2"/>
    <row r="14458" hidden="1" x14ac:dyDescent="0.2"/>
    <row r="14459" hidden="1" x14ac:dyDescent="0.2"/>
    <row r="14460" hidden="1" x14ac:dyDescent="0.2"/>
    <row r="14461" hidden="1" x14ac:dyDescent="0.2"/>
    <row r="14462" hidden="1" x14ac:dyDescent="0.2"/>
    <row r="14463" hidden="1" x14ac:dyDescent="0.2"/>
    <row r="14464" hidden="1" x14ac:dyDescent="0.2"/>
    <row r="14465" hidden="1" x14ac:dyDescent="0.2"/>
    <row r="14466" hidden="1" x14ac:dyDescent="0.2"/>
    <row r="14467" hidden="1" x14ac:dyDescent="0.2"/>
    <row r="14468" hidden="1" x14ac:dyDescent="0.2"/>
    <row r="14469" hidden="1" x14ac:dyDescent="0.2"/>
    <row r="14470" hidden="1" x14ac:dyDescent="0.2"/>
    <row r="14471" hidden="1" x14ac:dyDescent="0.2"/>
    <row r="14472" hidden="1" x14ac:dyDescent="0.2"/>
    <row r="14473" hidden="1" x14ac:dyDescent="0.2"/>
    <row r="14474" hidden="1" x14ac:dyDescent="0.2"/>
    <row r="14475" hidden="1" x14ac:dyDescent="0.2"/>
    <row r="14476" hidden="1" x14ac:dyDescent="0.2"/>
    <row r="14477" hidden="1" x14ac:dyDescent="0.2"/>
    <row r="14478" hidden="1" x14ac:dyDescent="0.2"/>
    <row r="14479" hidden="1" x14ac:dyDescent="0.2"/>
    <row r="14480" hidden="1" x14ac:dyDescent="0.2"/>
    <row r="14481" hidden="1" x14ac:dyDescent="0.2"/>
    <row r="14482" hidden="1" x14ac:dyDescent="0.2"/>
    <row r="14483" hidden="1" x14ac:dyDescent="0.2"/>
    <row r="14484" hidden="1" x14ac:dyDescent="0.2"/>
    <row r="14485" hidden="1" x14ac:dyDescent="0.2"/>
    <row r="14486" hidden="1" x14ac:dyDescent="0.2"/>
    <row r="14487" hidden="1" x14ac:dyDescent="0.2"/>
    <row r="14488" hidden="1" x14ac:dyDescent="0.2"/>
    <row r="14489" hidden="1" x14ac:dyDescent="0.2"/>
    <row r="14490" hidden="1" x14ac:dyDescent="0.2"/>
    <row r="14491" hidden="1" x14ac:dyDescent="0.2"/>
    <row r="14492" hidden="1" x14ac:dyDescent="0.2"/>
    <row r="14493" hidden="1" x14ac:dyDescent="0.2"/>
    <row r="14494" hidden="1" x14ac:dyDescent="0.2"/>
    <row r="14495" hidden="1" x14ac:dyDescent="0.2"/>
    <row r="14496" hidden="1" x14ac:dyDescent="0.2"/>
    <row r="14497" hidden="1" x14ac:dyDescent="0.2"/>
    <row r="14498" hidden="1" x14ac:dyDescent="0.2"/>
    <row r="14499" hidden="1" x14ac:dyDescent="0.2"/>
    <row r="14500" hidden="1" x14ac:dyDescent="0.2"/>
    <row r="14501" hidden="1" x14ac:dyDescent="0.2"/>
    <row r="14502" hidden="1" x14ac:dyDescent="0.2"/>
    <row r="14503" hidden="1" x14ac:dyDescent="0.2"/>
    <row r="14504" hidden="1" x14ac:dyDescent="0.2"/>
    <row r="14505" hidden="1" x14ac:dyDescent="0.2"/>
    <row r="14506" hidden="1" x14ac:dyDescent="0.2"/>
    <row r="14507" hidden="1" x14ac:dyDescent="0.2"/>
    <row r="14508" hidden="1" x14ac:dyDescent="0.2"/>
    <row r="14509" hidden="1" x14ac:dyDescent="0.2"/>
    <row r="14510" hidden="1" x14ac:dyDescent="0.2"/>
    <row r="14511" hidden="1" x14ac:dyDescent="0.2"/>
    <row r="14512" hidden="1" x14ac:dyDescent="0.2"/>
    <row r="14513" hidden="1" x14ac:dyDescent="0.2"/>
    <row r="14514" hidden="1" x14ac:dyDescent="0.2"/>
    <row r="14515" hidden="1" x14ac:dyDescent="0.2"/>
    <row r="14516" hidden="1" x14ac:dyDescent="0.2"/>
    <row r="14517" hidden="1" x14ac:dyDescent="0.2"/>
    <row r="14518" hidden="1" x14ac:dyDescent="0.2"/>
    <row r="14519" hidden="1" x14ac:dyDescent="0.2"/>
    <row r="14520" hidden="1" x14ac:dyDescent="0.2"/>
    <row r="14521" hidden="1" x14ac:dyDescent="0.2"/>
    <row r="14522" hidden="1" x14ac:dyDescent="0.2"/>
    <row r="14523" hidden="1" x14ac:dyDescent="0.2"/>
    <row r="14524" hidden="1" x14ac:dyDescent="0.2"/>
    <row r="14525" hidden="1" x14ac:dyDescent="0.2"/>
    <row r="14526" hidden="1" x14ac:dyDescent="0.2"/>
    <row r="14527" hidden="1" x14ac:dyDescent="0.2"/>
    <row r="14528" hidden="1" x14ac:dyDescent="0.2"/>
    <row r="14529" hidden="1" x14ac:dyDescent="0.2"/>
    <row r="14530" hidden="1" x14ac:dyDescent="0.2"/>
    <row r="14531" hidden="1" x14ac:dyDescent="0.2"/>
    <row r="14532" hidden="1" x14ac:dyDescent="0.2"/>
    <row r="14533" hidden="1" x14ac:dyDescent="0.2"/>
    <row r="14534" hidden="1" x14ac:dyDescent="0.2"/>
    <row r="14535" hidden="1" x14ac:dyDescent="0.2"/>
    <row r="14536" hidden="1" x14ac:dyDescent="0.2"/>
    <row r="14537" hidden="1" x14ac:dyDescent="0.2"/>
    <row r="14538" hidden="1" x14ac:dyDescent="0.2"/>
    <row r="14539" hidden="1" x14ac:dyDescent="0.2"/>
    <row r="14540" hidden="1" x14ac:dyDescent="0.2"/>
    <row r="14541" hidden="1" x14ac:dyDescent="0.2"/>
    <row r="14542" hidden="1" x14ac:dyDescent="0.2"/>
    <row r="14543" hidden="1" x14ac:dyDescent="0.2"/>
    <row r="14544" hidden="1" x14ac:dyDescent="0.2"/>
    <row r="14545" hidden="1" x14ac:dyDescent="0.2"/>
    <row r="14546" hidden="1" x14ac:dyDescent="0.2"/>
    <row r="14547" hidden="1" x14ac:dyDescent="0.2"/>
    <row r="14548" hidden="1" x14ac:dyDescent="0.2"/>
    <row r="14549" hidden="1" x14ac:dyDescent="0.2"/>
    <row r="14550" hidden="1" x14ac:dyDescent="0.2"/>
    <row r="14551" hidden="1" x14ac:dyDescent="0.2"/>
    <row r="14552" hidden="1" x14ac:dyDescent="0.2"/>
    <row r="14553" hidden="1" x14ac:dyDescent="0.2"/>
    <row r="14554" hidden="1" x14ac:dyDescent="0.2"/>
    <row r="14555" hidden="1" x14ac:dyDescent="0.2"/>
    <row r="14556" hidden="1" x14ac:dyDescent="0.2"/>
    <row r="14557" hidden="1" x14ac:dyDescent="0.2"/>
    <row r="14558" hidden="1" x14ac:dyDescent="0.2"/>
    <row r="14559" hidden="1" x14ac:dyDescent="0.2"/>
    <row r="14560" hidden="1" x14ac:dyDescent="0.2"/>
    <row r="14561" hidden="1" x14ac:dyDescent="0.2"/>
    <row r="14562" hidden="1" x14ac:dyDescent="0.2"/>
    <row r="14563" hidden="1" x14ac:dyDescent="0.2"/>
    <row r="14564" hidden="1" x14ac:dyDescent="0.2"/>
    <row r="14565" hidden="1" x14ac:dyDescent="0.2"/>
    <row r="14566" hidden="1" x14ac:dyDescent="0.2"/>
    <row r="14567" hidden="1" x14ac:dyDescent="0.2"/>
    <row r="14568" hidden="1" x14ac:dyDescent="0.2"/>
    <row r="14569" hidden="1" x14ac:dyDescent="0.2"/>
    <row r="14570" hidden="1" x14ac:dyDescent="0.2"/>
    <row r="14571" hidden="1" x14ac:dyDescent="0.2"/>
    <row r="14572" hidden="1" x14ac:dyDescent="0.2"/>
    <row r="14573" hidden="1" x14ac:dyDescent="0.2"/>
    <row r="14574" hidden="1" x14ac:dyDescent="0.2"/>
    <row r="14575" hidden="1" x14ac:dyDescent="0.2"/>
    <row r="14576" hidden="1" x14ac:dyDescent="0.2"/>
    <row r="14577" hidden="1" x14ac:dyDescent="0.2"/>
    <row r="14578" hidden="1" x14ac:dyDescent="0.2"/>
    <row r="14579" hidden="1" x14ac:dyDescent="0.2"/>
    <row r="14580" hidden="1" x14ac:dyDescent="0.2"/>
    <row r="14581" hidden="1" x14ac:dyDescent="0.2"/>
    <row r="14582" hidden="1" x14ac:dyDescent="0.2"/>
    <row r="14583" hidden="1" x14ac:dyDescent="0.2"/>
    <row r="14584" hidden="1" x14ac:dyDescent="0.2"/>
    <row r="14585" hidden="1" x14ac:dyDescent="0.2"/>
    <row r="14586" hidden="1" x14ac:dyDescent="0.2"/>
    <row r="14587" hidden="1" x14ac:dyDescent="0.2"/>
    <row r="14588" hidden="1" x14ac:dyDescent="0.2"/>
    <row r="14589" hidden="1" x14ac:dyDescent="0.2"/>
    <row r="14590" hidden="1" x14ac:dyDescent="0.2"/>
    <row r="14591" hidden="1" x14ac:dyDescent="0.2"/>
    <row r="14592" hidden="1" x14ac:dyDescent="0.2"/>
    <row r="14593" hidden="1" x14ac:dyDescent="0.2"/>
    <row r="14594" hidden="1" x14ac:dyDescent="0.2"/>
    <row r="14595" hidden="1" x14ac:dyDescent="0.2"/>
    <row r="14596" hidden="1" x14ac:dyDescent="0.2"/>
    <row r="14597" hidden="1" x14ac:dyDescent="0.2"/>
    <row r="14598" hidden="1" x14ac:dyDescent="0.2"/>
    <row r="14599" hidden="1" x14ac:dyDescent="0.2"/>
    <row r="14600" hidden="1" x14ac:dyDescent="0.2"/>
    <row r="14601" hidden="1" x14ac:dyDescent="0.2"/>
    <row r="14602" hidden="1" x14ac:dyDescent="0.2"/>
    <row r="14603" hidden="1" x14ac:dyDescent="0.2"/>
    <row r="14604" hidden="1" x14ac:dyDescent="0.2"/>
    <row r="14605" hidden="1" x14ac:dyDescent="0.2"/>
    <row r="14606" hidden="1" x14ac:dyDescent="0.2"/>
    <row r="14607" hidden="1" x14ac:dyDescent="0.2"/>
    <row r="14608" hidden="1" x14ac:dyDescent="0.2"/>
    <row r="14609" hidden="1" x14ac:dyDescent="0.2"/>
    <row r="14610" hidden="1" x14ac:dyDescent="0.2"/>
    <row r="14611" hidden="1" x14ac:dyDescent="0.2"/>
    <row r="14612" hidden="1" x14ac:dyDescent="0.2"/>
    <row r="14613" hidden="1" x14ac:dyDescent="0.2"/>
    <row r="14614" hidden="1" x14ac:dyDescent="0.2"/>
    <row r="14615" hidden="1" x14ac:dyDescent="0.2"/>
    <row r="14616" hidden="1" x14ac:dyDescent="0.2"/>
    <row r="14617" hidden="1" x14ac:dyDescent="0.2"/>
    <row r="14618" hidden="1" x14ac:dyDescent="0.2"/>
    <row r="14619" hidden="1" x14ac:dyDescent="0.2"/>
    <row r="14620" hidden="1" x14ac:dyDescent="0.2"/>
    <row r="14621" hidden="1" x14ac:dyDescent="0.2"/>
    <row r="14622" hidden="1" x14ac:dyDescent="0.2"/>
    <row r="14623" hidden="1" x14ac:dyDescent="0.2"/>
    <row r="14624" hidden="1" x14ac:dyDescent="0.2"/>
    <row r="14625" hidden="1" x14ac:dyDescent="0.2"/>
    <row r="14626" hidden="1" x14ac:dyDescent="0.2"/>
    <row r="14627" hidden="1" x14ac:dyDescent="0.2"/>
    <row r="14628" hidden="1" x14ac:dyDescent="0.2"/>
    <row r="14629" hidden="1" x14ac:dyDescent="0.2"/>
    <row r="14630" hidden="1" x14ac:dyDescent="0.2"/>
    <row r="14631" hidden="1" x14ac:dyDescent="0.2"/>
    <row r="14632" hidden="1" x14ac:dyDescent="0.2"/>
    <row r="14633" hidden="1" x14ac:dyDescent="0.2"/>
    <row r="14634" hidden="1" x14ac:dyDescent="0.2"/>
    <row r="14635" hidden="1" x14ac:dyDescent="0.2"/>
    <row r="14636" hidden="1" x14ac:dyDescent="0.2"/>
    <row r="14637" hidden="1" x14ac:dyDescent="0.2"/>
    <row r="14638" hidden="1" x14ac:dyDescent="0.2"/>
    <row r="14639" hidden="1" x14ac:dyDescent="0.2"/>
    <row r="14640" hidden="1" x14ac:dyDescent="0.2"/>
    <row r="14641" hidden="1" x14ac:dyDescent="0.2"/>
    <row r="14642" hidden="1" x14ac:dyDescent="0.2"/>
    <row r="14643" hidden="1" x14ac:dyDescent="0.2"/>
    <row r="14644" hidden="1" x14ac:dyDescent="0.2"/>
    <row r="14645" hidden="1" x14ac:dyDescent="0.2"/>
    <row r="14646" hidden="1" x14ac:dyDescent="0.2"/>
    <row r="14647" hidden="1" x14ac:dyDescent="0.2"/>
    <row r="14648" hidden="1" x14ac:dyDescent="0.2"/>
    <row r="14649" hidden="1" x14ac:dyDescent="0.2"/>
    <row r="14650" hidden="1" x14ac:dyDescent="0.2"/>
    <row r="14651" hidden="1" x14ac:dyDescent="0.2"/>
    <row r="14652" hidden="1" x14ac:dyDescent="0.2"/>
    <row r="14653" hidden="1" x14ac:dyDescent="0.2"/>
    <row r="14654" hidden="1" x14ac:dyDescent="0.2"/>
    <row r="14655" hidden="1" x14ac:dyDescent="0.2"/>
    <row r="14656" hidden="1" x14ac:dyDescent="0.2"/>
    <row r="14657" hidden="1" x14ac:dyDescent="0.2"/>
    <row r="14658" hidden="1" x14ac:dyDescent="0.2"/>
    <row r="14659" hidden="1" x14ac:dyDescent="0.2"/>
    <row r="14660" hidden="1" x14ac:dyDescent="0.2"/>
    <row r="14661" hidden="1" x14ac:dyDescent="0.2"/>
    <row r="14662" hidden="1" x14ac:dyDescent="0.2"/>
    <row r="14663" hidden="1" x14ac:dyDescent="0.2"/>
    <row r="14664" hidden="1" x14ac:dyDescent="0.2"/>
    <row r="14665" hidden="1" x14ac:dyDescent="0.2"/>
    <row r="14666" hidden="1" x14ac:dyDescent="0.2"/>
    <row r="14667" hidden="1" x14ac:dyDescent="0.2"/>
    <row r="14668" hidden="1" x14ac:dyDescent="0.2"/>
    <row r="14669" hidden="1" x14ac:dyDescent="0.2"/>
    <row r="14670" hidden="1" x14ac:dyDescent="0.2"/>
    <row r="14671" hidden="1" x14ac:dyDescent="0.2"/>
    <row r="14672" hidden="1" x14ac:dyDescent="0.2"/>
    <row r="14673" hidden="1" x14ac:dyDescent="0.2"/>
    <row r="14674" hidden="1" x14ac:dyDescent="0.2"/>
    <row r="14675" hidden="1" x14ac:dyDescent="0.2"/>
    <row r="14676" hidden="1" x14ac:dyDescent="0.2"/>
    <row r="14677" hidden="1" x14ac:dyDescent="0.2"/>
    <row r="14678" hidden="1" x14ac:dyDescent="0.2"/>
    <row r="14679" hidden="1" x14ac:dyDescent="0.2"/>
    <row r="14680" hidden="1" x14ac:dyDescent="0.2"/>
    <row r="14681" hidden="1" x14ac:dyDescent="0.2"/>
    <row r="14682" hidden="1" x14ac:dyDescent="0.2"/>
    <row r="14683" hidden="1" x14ac:dyDescent="0.2"/>
    <row r="14684" hidden="1" x14ac:dyDescent="0.2"/>
    <row r="14685" hidden="1" x14ac:dyDescent="0.2"/>
    <row r="14686" hidden="1" x14ac:dyDescent="0.2"/>
    <row r="14687" hidden="1" x14ac:dyDescent="0.2"/>
    <row r="14688" hidden="1" x14ac:dyDescent="0.2"/>
    <row r="14689" hidden="1" x14ac:dyDescent="0.2"/>
    <row r="14690" hidden="1" x14ac:dyDescent="0.2"/>
    <row r="14691" hidden="1" x14ac:dyDescent="0.2"/>
    <row r="14692" hidden="1" x14ac:dyDescent="0.2"/>
    <row r="14693" hidden="1" x14ac:dyDescent="0.2"/>
    <row r="14694" hidden="1" x14ac:dyDescent="0.2"/>
    <row r="14695" hidden="1" x14ac:dyDescent="0.2"/>
    <row r="14696" hidden="1" x14ac:dyDescent="0.2"/>
    <row r="14697" hidden="1" x14ac:dyDescent="0.2"/>
    <row r="14698" hidden="1" x14ac:dyDescent="0.2"/>
    <row r="14699" hidden="1" x14ac:dyDescent="0.2"/>
    <row r="14700" hidden="1" x14ac:dyDescent="0.2"/>
    <row r="14701" hidden="1" x14ac:dyDescent="0.2"/>
    <row r="14702" hidden="1" x14ac:dyDescent="0.2"/>
    <row r="14703" hidden="1" x14ac:dyDescent="0.2"/>
    <row r="14704" hidden="1" x14ac:dyDescent="0.2"/>
    <row r="14705" hidden="1" x14ac:dyDescent="0.2"/>
    <row r="14706" hidden="1" x14ac:dyDescent="0.2"/>
    <row r="14707" hidden="1" x14ac:dyDescent="0.2"/>
    <row r="14708" hidden="1" x14ac:dyDescent="0.2"/>
    <row r="14709" hidden="1" x14ac:dyDescent="0.2"/>
    <row r="14710" hidden="1" x14ac:dyDescent="0.2"/>
    <row r="14711" hidden="1" x14ac:dyDescent="0.2"/>
    <row r="14712" hidden="1" x14ac:dyDescent="0.2"/>
    <row r="14713" hidden="1" x14ac:dyDescent="0.2"/>
    <row r="14714" hidden="1" x14ac:dyDescent="0.2"/>
    <row r="14715" hidden="1" x14ac:dyDescent="0.2"/>
    <row r="14716" hidden="1" x14ac:dyDescent="0.2"/>
    <row r="14717" hidden="1" x14ac:dyDescent="0.2"/>
    <row r="14718" hidden="1" x14ac:dyDescent="0.2"/>
    <row r="14719" hidden="1" x14ac:dyDescent="0.2"/>
    <row r="14720" hidden="1" x14ac:dyDescent="0.2"/>
    <row r="14721" hidden="1" x14ac:dyDescent="0.2"/>
    <row r="14722" hidden="1" x14ac:dyDescent="0.2"/>
    <row r="14723" hidden="1" x14ac:dyDescent="0.2"/>
    <row r="14724" hidden="1" x14ac:dyDescent="0.2"/>
    <row r="14725" hidden="1" x14ac:dyDescent="0.2"/>
    <row r="14726" hidden="1" x14ac:dyDescent="0.2"/>
    <row r="14727" hidden="1" x14ac:dyDescent="0.2"/>
    <row r="14728" hidden="1" x14ac:dyDescent="0.2"/>
    <row r="14729" hidden="1" x14ac:dyDescent="0.2"/>
    <row r="14730" hidden="1" x14ac:dyDescent="0.2"/>
    <row r="14731" hidden="1" x14ac:dyDescent="0.2"/>
    <row r="14732" hidden="1" x14ac:dyDescent="0.2"/>
    <row r="14733" hidden="1" x14ac:dyDescent="0.2"/>
    <row r="14734" hidden="1" x14ac:dyDescent="0.2"/>
    <row r="14735" hidden="1" x14ac:dyDescent="0.2"/>
    <row r="14736" hidden="1" x14ac:dyDescent="0.2"/>
    <row r="14737" hidden="1" x14ac:dyDescent="0.2"/>
    <row r="14738" hidden="1" x14ac:dyDescent="0.2"/>
    <row r="14739" hidden="1" x14ac:dyDescent="0.2"/>
    <row r="14740" hidden="1" x14ac:dyDescent="0.2"/>
    <row r="14741" hidden="1" x14ac:dyDescent="0.2"/>
    <row r="14742" hidden="1" x14ac:dyDescent="0.2"/>
    <row r="14743" hidden="1" x14ac:dyDescent="0.2"/>
    <row r="14744" hidden="1" x14ac:dyDescent="0.2"/>
    <row r="14745" hidden="1" x14ac:dyDescent="0.2"/>
    <row r="14746" hidden="1" x14ac:dyDescent="0.2"/>
    <row r="14747" hidden="1" x14ac:dyDescent="0.2"/>
    <row r="14748" hidden="1" x14ac:dyDescent="0.2"/>
    <row r="14749" hidden="1" x14ac:dyDescent="0.2"/>
    <row r="14750" hidden="1" x14ac:dyDescent="0.2"/>
    <row r="14751" hidden="1" x14ac:dyDescent="0.2"/>
    <row r="14752" hidden="1" x14ac:dyDescent="0.2"/>
    <row r="14753" hidden="1" x14ac:dyDescent="0.2"/>
    <row r="14754" hidden="1" x14ac:dyDescent="0.2"/>
    <row r="14755" hidden="1" x14ac:dyDescent="0.2"/>
    <row r="14756" hidden="1" x14ac:dyDescent="0.2"/>
    <row r="14757" hidden="1" x14ac:dyDescent="0.2"/>
    <row r="14758" hidden="1" x14ac:dyDescent="0.2"/>
    <row r="14759" hidden="1" x14ac:dyDescent="0.2"/>
    <row r="14760" hidden="1" x14ac:dyDescent="0.2"/>
    <row r="14761" hidden="1" x14ac:dyDescent="0.2"/>
    <row r="14762" hidden="1" x14ac:dyDescent="0.2"/>
    <row r="14763" hidden="1" x14ac:dyDescent="0.2"/>
    <row r="14764" hidden="1" x14ac:dyDescent="0.2"/>
    <row r="14765" hidden="1" x14ac:dyDescent="0.2"/>
    <row r="14766" hidden="1" x14ac:dyDescent="0.2"/>
    <row r="14767" hidden="1" x14ac:dyDescent="0.2"/>
    <row r="14768" hidden="1" x14ac:dyDescent="0.2"/>
    <row r="14769" hidden="1" x14ac:dyDescent="0.2"/>
    <row r="14770" hidden="1" x14ac:dyDescent="0.2"/>
    <row r="14771" hidden="1" x14ac:dyDescent="0.2"/>
    <row r="14772" hidden="1" x14ac:dyDescent="0.2"/>
    <row r="14773" hidden="1" x14ac:dyDescent="0.2"/>
    <row r="14774" hidden="1" x14ac:dyDescent="0.2"/>
    <row r="14775" hidden="1" x14ac:dyDescent="0.2"/>
    <row r="14776" hidden="1" x14ac:dyDescent="0.2"/>
    <row r="14777" hidden="1" x14ac:dyDescent="0.2"/>
    <row r="14778" hidden="1" x14ac:dyDescent="0.2"/>
    <row r="14779" hidden="1" x14ac:dyDescent="0.2"/>
    <row r="14780" hidden="1" x14ac:dyDescent="0.2"/>
    <row r="14781" hidden="1" x14ac:dyDescent="0.2"/>
    <row r="14782" hidden="1" x14ac:dyDescent="0.2"/>
    <row r="14783" hidden="1" x14ac:dyDescent="0.2"/>
    <row r="14784" hidden="1" x14ac:dyDescent="0.2"/>
    <row r="14785" hidden="1" x14ac:dyDescent="0.2"/>
    <row r="14786" hidden="1" x14ac:dyDescent="0.2"/>
    <row r="14787" hidden="1" x14ac:dyDescent="0.2"/>
    <row r="14788" hidden="1" x14ac:dyDescent="0.2"/>
    <row r="14789" hidden="1" x14ac:dyDescent="0.2"/>
    <row r="14790" hidden="1" x14ac:dyDescent="0.2"/>
    <row r="14791" hidden="1" x14ac:dyDescent="0.2"/>
    <row r="14792" hidden="1" x14ac:dyDescent="0.2"/>
    <row r="14793" hidden="1" x14ac:dyDescent="0.2"/>
    <row r="14794" hidden="1" x14ac:dyDescent="0.2"/>
    <row r="14795" hidden="1" x14ac:dyDescent="0.2"/>
    <row r="14796" hidden="1" x14ac:dyDescent="0.2"/>
    <row r="14797" hidden="1" x14ac:dyDescent="0.2"/>
    <row r="14798" hidden="1" x14ac:dyDescent="0.2"/>
    <row r="14799" hidden="1" x14ac:dyDescent="0.2"/>
    <row r="14800" hidden="1" x14ac:dyDescent="0.2"/>
    <row r="14801" hidden="1" x14ac:dyDescent="0.2"/>
    <row r="14802" hidden="1" x14ac:dyDescent="0.2"/>
    <row r="14803" hidden="1" x14ac:dyDescent="0.2"/>
    <row r="14804" hidden="1" x14ac:dyDescent="0.2"/>
    <row r="14805" hidden="1" x14ac:dyDescent="0.2"/>
    <row r="14806" hidden="1" x14ac:dyDescent="0.2"/>
    <row r="14807" hidden="1" x14ac:dyDescent="0.2"/>
    <row r="14808" hidden="1" x14ac:dyDescent="0.2"/>
    <row r="14809" hidden="1" x14ac:dyDescent="0.2"/>
    <row r="14810" hidden="1" x14ac:dyDescent="0.2"/>
    <row r="14811" hidden="1" x14ac:dyDescent="0.2"/>
    <row r="14812" hidden="1" x14ac:dyDescent="0.2"/>
    <row r="14813" hidden="1" x14ac:dyDescent="0.2"/>
    <row r="14814" hidden="1" x14ac:dyDescent="0.2"/>
    <row r="14815" hidden="1" x14ac:dyDescent="0.2"/>
    <row r="14816" hidden="1" x14ac:dyDescent="0.2"/>
    <row r="14817" hidden="1" x14ac:dyDescent="0.2"/>
    <row r="14818" hidden="1" x14ac:dyDescent="0.2"/>
    <row r="14819" hidden="1" x14ac:dyDescent="0.2"/>
    <row r="14820" hidden="1" x14ac:dyDescent="0.2"/>
    <row r="14821" hidden="1" x14ac:dyDescent="0.2"/>
    <row r="14822" hidden="1" x14ac:dyDescent="0.2"/>
    <row r="14823" hidden="1" x14ac:dyDescent="0.2"/>
    <row r="14824" hidden="1" x14ac:dyDescent="0.2"/>
    <row r="14825" hidden="1" x14ac:dyDescent="0.2"/>
    <row r="14826" hidden="1" x14ac:dyDescent="0.2"/>
    <row r="14827" hidden="1" x14ac:dyDescent="0.2"/>
    <row r="14828" hidden="1" x14ac:dyDescent="0.2"/>
    <row r="14829" hidden="1" x14ac:dyDescent="0.2"/>
    <row r="14830" hidden="1" x14ac:dyDescent="0.2"/>
    <row r="14831" hidden="1" x14ac:dyDescent="0.2"/>
    <row r="14832" hidden="1" x14ac:dyDescent="0.2"/>
    <row r="14833" hidden="1" x14ac:dyDescent="0.2"/>
    <row r="14834" hidden="1" x14ac:dyDescent="0.2"/>
    <row r="14835" hidden="1" x14ac:dyDescent="0.2"/>
    <row r="14836" hidden="1" x14ac:dyDescent="0.2"/>
    <row r="14837" hidden="1" x14ac:dyDescent="0.2"/>
    <row r="14838" hidden="1" x14ac:dyDescent="0.2"/>
    <row r="14839" hidden="1" x14ac:dyDescent="0.2"/>
    <row r="14840" hidden="1" x14ac:dyDescent="0.2"/>
    <row r="14841" hidden="1" x14ac:dyDescent="0.2"/>
    <row r="14842" hidden="1" x14ac:dyDescent="0.2"/>
    <row r="14843" hidden="1" x14ac:dyDescent="0.2"/>
    <row r="14844" hidden="1" x14ac:dyDescent="0.2"/>
    <row r="14845" hidden="1" x14ac:dyDescent="0.2"/>
    <row r="14846" hidden="1" x14ac:dyDescent="0.2"/>
    <row r="14847" hidden="1" x14ac:dyDescent="0.2"/>
    <row r="14848" hidden="1" x14ac:dyDescent="0.2"/>
    <row r="14849" hidden="1" x14ac:dyDescent="0.2"/>
    <row r="14850" hidden="1" x14ac:dyDescent="0.2"/>
    <row r="14851" hidden="1" x14ac:dyDescent="0.2"/>
    <row r="14852" hidden="1" x14ac:dyDescent="0.2"/>
    <row r="14853" hidden="1" x14ac:dyDescent="0.2"/>
    <row r="14854" hidden="1" x14ac:dyDescent="0.2"/>
    <row r="14855" hidden="1" x14ac:dyDescent="0.2"/>
    <row r="14856" hidden="1" x14ac:dyDescent="0.2"/>
    <row r="14857" hidden="1" x14ac:dyDescent="0.2"/>
    <row r="14858" hidden="1" x14ac:dyDescent="0.2"/>
    <row r="14859" hidden="1" x14ac:dyDescent="0.2"/>
    <row r="14860" hidden="1" x14ac:dyDescent="0.2"/>
    <row r="14861" hidden="1" x14ac:dyDescent="0.2"/>
    <row r="14862" hidden="1" x14ac:dyDescent="0.2"/>
    <row r="14863" hidden="1" x14ac:dyDescent="0.2"/>
    <row r="14864" hidden="1" x14ac:dyDescent="0.2"/>
    <row r="14865" hidden="1" x14ac:dyDescent="0.2"/>
    <row r="14866" hidden="1" x14ac:dyDescent="0.2"/>
    <row r="14867" hidden="1" x14ac:dyDescent="0.2"/>
    <row r="14868" hidden="1" x14ac:dyDescent="0.2"/>
    <row r="14869" hidden="1" x14ac:dyDescent="0.2"/>
    <row r="14870" hidden="1" x14ac:dyDescent="0.2"/>
    <row r="14871" hidden="1" x14ac:dyDescent="0.2"/>
    <row r="14872" hidden="1" x14ac:dyDescent="0.2"/>
    <row r="14873" hidden="1" x14ac:dyDescent="0.2"/>
    <row r="14874" hidden="1" x14ac:dyDescent="0.2"/>
    <row r="14875" hidden="1" x14ac:dyDescent="0.2"/>
    <row r="14876" hidden="1" x14ac:dyDescent="0.2"/>
    <row r="14877" hidden="1" x14ac:dyDescent="0.2"/>
    <row r="14878" hidden="1" x14ac:dyDescent="0.2"/>
    <row r="14879" hidden="1" x14ac:dyDescent="0.2"/>
    <row r="14880" hidden="1" x14ac:dyDescent="0.2"/>
    <row r="14881" hidden="1" x14ac:dyDescent="0.2"/>
    <row r="14882" hidden="1" x14ac:dyDescent="0.2"/>
    <row r="14883" hidden="1" x14ac:dyDescent="0.2"/>
    <row r="14884" hidden="1" x14ac:dyDescent="0.2"/>
    <row r="14885" hidden="1" x14ac:dyDescent="0.2"/>
    <row r="14886" hidden="1" x14ac:dyDescent="0.2"/>
    <row r="14887" hidden="1" x14ac:dyDescent="0.2"/>
    <row r="14888" hidden="1" x14ac:dyDescent="0.2"/>
    <row r="14889" hidden="1" x14ac:dyDescent="0.2"/>
    <row r="14890" hidden="1" x14ac:dyDescent="0.2"/>
    <row r="14891" hidden="1" x14ac:dyDescent="0.2"/>
    <row r="14892" hidden="1" x14ac:dyDescent="0.2"/>
    <row r="14893" hidden="1" x14ac:dyDescent="0.2"/>
    <row r="14894" hidden="1" x14ac:dyDescent="0.2"/>
    <row r="14895" hidden="1" x14ac:dyDescent="0.2"/>
    <row r="14896" hidden="1" x14ac:dyDescent="0.2"/>
    <row r="14897" hidden="1" x14ac:dyDescent="0.2"/>
    <row r="14898" hidden="1" x14ac:dyDescent="0.2"/>
    <row r="14899" hidden="1" x14ac:dyDescent="0.2"/>
    <row r="14900" hidden="1" x14ac:dyDescent="0.2"/>
    <row r="14901" hidden="1" x14ac:dyDescent="0.2"/>
    <row r="14902" hidden="1" x14ac:dyDescent="0.2"/>
    <row r="14903" hidden="1" x14ac:dyDescent="0.2"/>
    <row r="14904" hidden="1" x14ac:dyDescent="0.2"/>
    <row r="14905" hidden="1" x14ac:dyDescent="0.2"/>
    <row r="14906" hidden="1" x14ac:dyDescent="0.2"/>
    <row r="14907" hidden="1" x14ac:dyDescent="0.2"/>
    <row r="14908" hidden="1" x14ac:dyDescent="0.2"/>
    <row r="14909" hidden="1" x14ac:dyDescent="0.2"/>
    <row r="14910" hidden="1" x14ac:dyDescent="0.2"/>
    <row r="14911" hidden="1" x14ac:dyDescent="0.2"/>
    <row r="14912" hidden="1" x14ac:dyDescent="0.2"/>
    <row r="14913" hidden="1" x14ac:dyDescent="0.2"/>
    <row r="14914" hidden="1" x14ac:dyDescent="0.2"/>
    <row r="14915" hidden="1" x14ac:dyDescent="0.2"/>
    <row r="14916" hidden="1" x14ac:dyDescent="0.2"/>
    <row r="14917" hidden="1" x14ac:dyDescent="0.2"/>
    <row r="14918" hidden="1" x14ac:dyDescent="0.2"/>
    <row r="14919" hidden="1" x14ac:dyDescent="0.2"/>
    <row r="14920" hidden="1" x14ac:dyDescent="0.2"/>
    <row r="14921" hidden="1" x14ac:dyDescent="0.2"/>
    <row r="14922" hidden="1" x14ac:dyDescent="0.2"/>
    <row r="14923" hidden="1" x14ac:dyDescent="0.2"/>
    <row r="14924" hidden="1" x14ac:dyDescent="0.2"/>
    <row r="14925" hidden="1" x14ac:dyDescent="0.2"/>
    <row r="14926" hidden="1" x14ac:dyDescent="0.2"/>
    <row r="14927" hidden="1" x14ac:dyDescent="0.2"/>
    <row r="14928" hidden="1" x14ac:dyDescent="0.2"/>
    <row r="14929" hidden="1" x14ac:dyDescent="0.2"/>
    <row r="14930" hidden="1" x14ac:dyDescent="0.2"/>
    <row r="14931" hidden="1" x14ac:dyDescent="0.2"/>
    <row r="14932" hidden="1" x14ac:dyDescent="0.2"/>
    <row r="14933" hidden="1" x14ac:dyDescent="0.2"/>
    <row r="14934" hidden="1" x14ac:dyDescent="0.2"/>
    <row r="14935" hidden="1" x14ac:dyDescent="0.2"/>
    <row r="14936" hidden="1" x14ac:dyDescent="0.2"/>
    <row r="14937" hidden="1" x14ac:dyDescent="0.2"/>
    <row r="14938" hidden="1" x14ac:dyDescent="0.2"/>
    <row r="14939" hidden="1" x14ac:dyDescent="0.2"/>
    <row r="14940" hidden="1" x14ac:dyDescent="0.2"/>
    <row r="14941" hidden="1" x14ac:dyDescent="0.2"/>
    <row r="14942" hidden="1" x14ac:dyDescent="0.2"/>
    <row r="14943" hidden="1" x14ac:dyDescent="0.2"/>
    <row r="14944" hidden="1" x14ac:dyDescent="0.2"/>
    <row r="14945" hidden="1" x14ac:dyDescent="0.2"/>
    <row r="14946" hidden="1" x14ac:dyDescent="0.2"/>
    <row r="14947" hidden="1" x14ac:dyDescent="0.2"/>
    <row r="14948" hidden="1" x14ac:dyDescent="0.2"/>
    <row r="14949" hidden="1" x14ac:dyDescent="0.2"/>
    <row r="14950" hidden="1" x14ac:dyDescent="0.2"/>
    <row r="14951" hidden="1" x14ac:dyDescent="0.2"/>
    <row r="14952" hidden="1" x14ac:dyDescent="0.2"/>
    <row r="14953" hidden="1" x14ac:dyDescent="0.2"/>
    <row r="14954" hidden="1" x14ac:dyDescent="0.2"/>
    <row r="14955" hidden="1" x14ac:dyDescent="0.2"/>
    <row r="14956" hidden="1" x14ac:dyDescent="0.2"/>
    <row r="14957" hidden="1" x14ac:dyDescent="0.2"/>
    <row r="14958" hidden="1" x14ac:dyDescent="0.2"/>
    <row r="14959" hidden="1" x14ac:dyDescent="0.2"/>
    <row r="14960" hidden="1" x14ac:dyDescent="0.2"/>
    <row r="14961" hidden="1" x14ac:dyDescent="0.2"/>
    <row r="14962" hidden="1" x14ac:dyDescent="0.2"/>
    <row r="14963" hidden="1" x14ac:dyDescent="0.2"/>
    <row r="14964" hidden="1" x14ac:dyDescent="0.2"/>
    <row r="14965" hidden="1" x14ac:dyDescent="0.2"/>
    <row r="14966" hidden="1" x14ac:dyDescent="0.2"/>
    <row r="14967" hidden="1" x14ac:dyDescent="0.2"/>
    <row r="14968" hidden="1" x14ac:dyDescent="0.2"/>
    <row r="14969" hidden="1" x14ac:dyDescent="0.2"/>
    <row r="14970" hidden="1" x14ac:dyDescent="0.2"/>
    <row r="14971" hidden="1" x14ac:dyDescent="0.2"/>
    <row r="14972" hidden="1" x14ac:dyDescent="0.2"/>
    <row r="14973" hidden="1" x14ac:dyDescent="0.2"/>
    <row r="14974" hidden="1" x14ac:dyDescent="0.2"/>
    <row r="14975" hidden="1" x14ac:dyDescent="0.2"/>
    <row r="14976" hidden="1" x14ac:dyDescent="0.2"/>
    <row r="14977" hidden="1" x14ac:dyDescent="0.2"/>
    <row r="14978" hidden="1" x14ac:dyDescent="0.2"/>
    <row r="14979" hidden="1" x14ac:dyDescent="0.2"/>
    <row r="14980" hidden="1" x14ac:dyDescent="0.2"/>
    <row r="14981" hidden="1" x14ac:dyDescent="0.2"/>
    <row r="14982" hidden="1" x14ac:dyDescent="0.2"/>
    <row r="14983" hidden="1" x14ac:dyDescent="0.2"/>
    <row r="14984" hidden="1" x14ac:dyDescent="0.2"/>
    <row r="14985" hidden="1" x14ac:dyDescent="0.2"/>
    <row r="14986" hidden="1" x14ac:dyDescent="0.2"/>
    <row r="14987" hidden="1" x14ac:dyDescent="0.2"/>
    <row r="14988" hidden="1" x14ac:dyDescent="0.2"/>
    <row r="14989" hidden="1" x14ac:dyDescent="0.2"/>
    <row r="14990" hidden="1" x14ac:dyDescent="0.2"/>
    <row r="14991" hidden="1" x14ac:dyDescent="0.2"/>
    <row r="14992" hidden="1" x14ac:dyDescent="0.2"/>
    <row r="14993" hidden="1" x14ac:dyDescent="0.2"/>
    <row r="14994" hidden="1" x14ac:dyDescent="0.2"/>
    <row r="14995" hidden="1" x14ac:dyDescent="0.2"/>
    <row r="14996" hidden="1" x14ac:dyDescent="0.2"/>
    <row r="14997" hidden="1" x14ac:dyDescent="0.2"/>
    <row r="14998" hidden="1" x14ac:dyDescent="0.2"/>
    <row r="14999" hidden="1" x14ac:dyDescent="0.2"/>
    <row r="15000" hidden="1" x14ac:dyDescent="0.2"/>
    <row r="15001" hidden="1" x14ac:dyDescent="0.2"/>
    <row r="15002" hidden="1" x14ac:dyDescent="0.2"/>
    <row r="15003" hidden="1" x14ac:dyDescent="0.2"/>
    <row r="15004" hidden="1" x14ac:dyDescent="0.2"/>
    <row r="15005" hidden="1" x14ac:dyDescent="0.2"/>
    <row r="15006" hidden="1" x14ac:dyDescent="0.2"/>
    <row r="15007" hidden="1" x14ac:dyDescent="0.2"/>
    <row r="15008" hidden="1" x14ac:dyDescent="0.2"/>
    <row r="15009" hidden="1" x14ac:dyDescent="0.2"/>
    <row r="15010" hidden="1" x14ac:dyDescent="0.2"/>
    <row r="15011" hidden="1" x14ac:dyDescent="0.2"/>
    <row r="15012" hidden="1" x14ac:dyDescent="0.2"/>
    <row r="15013" hidden="1" x14ac:dyDescent="0.2"/>
    <row r="15014" hidden="1" x14ac:dyDescent="0.2"/>
    <row r="15015" hidden="1" x14ac:dyDescent="0.2"/>
    <row r="15016" hidden="1" x14ac:dyDescent="0.2"/>
    <row r="15017" hidden="1" x14ac:dyDescent="0.2"/>
    <row r="15018" hidden="1" x14ac:dyDescent="0.2"/>
    <row r="15019" hidden="1" x14ac:dyDescent="0.2"/>
    <row r="15020" hidden="1" x14ac:dyDescent="0.2"/>
    <row r="15021" hidden="1" x14ac:dyDescent="0.2"/>
    <row r="15022" hidden="1" x14ac:dyDescent="0.2"/>
    <row r="15023" hidden="1" x14ac:dyDescent="0.2"/>
    <row r="15024" hidden="1" x14ac:dyDescent="0.2"/>
    <row r="15025" hidden="1" x14ac:dyDescent="0.2"/>
    <row r="15026" hidden="1" x14ac:dyDescent="0.2"/>
    <row r="15027" hidden="1" x14ac:dyDescent="0.2"/>
    <row r="15028" hidden="1" x14ac:dyDescent="0.2"/>
    <row r="15029" hidden="1" x14ac:dyDescent="0.2"/>
    <row r="15030" hidden="1" x14ac:dyDescent="0.2"/>
    <row r="15031" hidden="1" x14ac:dyDescent="0.2"/>
    <row r="15032" hidden="1" x14ac:dyDescent="0.2"/>
    <row r="15033" hidden="1" x14ac:dyDescent="0.2"/>
    <row r="15034" hidden="1" x14ac:dyDescent="0.2"/>
    <row r="15035" hidden="1" x14ac:dyDescent="0.2"/>
    <row r="15036" hidden="1" x14ac:dyDescent="0.2"/>
    <row r="15037" hidden="1" x14ac:dyDescent="0.2"/>
    <row r="15038" hidden="1" x14ac:dyDescent="0.2"/>
    <row r="15039" hidden="1" x14ac:dyDescent="0.2"/>
    <row r="15040" hidden="1" x14ac:dyDescent="0.2"/>
    <row r="15041" hidden="1" x14ac:dyDescent="0.2"/>
    <row r="15042" hidden="1" x14ac:dyDescent="0.2"/>
    <row r="15043" hidden="1" x14ac:dyDescent="0.2"/>
    <row r="15044" hidden="1" x14ac:dyDescent="0.2"/>
    <row r="15045" hidden="1" x14ac:dyDescent="0.2"/>
    <row r="15046" hidden="1" x14ac:dyDescent="0.2"/>
    <row r="15047" hidden="1" x14ac:dyDescent="0.2"/>
    <row r="15048" hidden="1" x14ac:dyDescent="0.2"/>
    <row r="15049" hidden="1" x14ac:dyDescent="0.2"/>
    <row r="15050" hidden="1" x14ac:dyDescent="0.2"/>
    <row r="15051" hidden="1" x14ac:dyDescent="0.2"/>
    <row r="15052" hidden="1" x14ac:dyDescent="0.2"/>
    <row r="15053" hidden="1" x14ac:dyDescent="0.2"/>
    <row r="15054" hidden="1" x14ac:dyDescent="0.2"/>
    <row r="15055" hidden="1" x14ac:dyDescent="0.2"/>
    <row r="15056" hidden="1" x14ac:dyDescent="0.2"/>
    <row r="15057" hidden="1" x14ac:dyDescent="0.2"/>
    <row r="15058" hidden="1" x14ac:dyDescent="0.2"/>
    <row r="15059" hidden="1" x14ac:dyDescent="0.2"/>
    <row r="15060" hidden="1" x14ac:dyDescent="0.2"/>
    <row r="15061" hidden="1" x14ac:dyDescent="0.2"/>
    <row r="15062" hidden="1" x14ac:dyDescent="0.2"/>
    <row r="15063" hidden="1" x14ac:dyDescent="0.2"/>
    <row r="15064" hidden="1" x14ac:dyDescent="0.2"/>
    <row r="15065" hidden="1" x14ac:dyDescent="0.2"/>
    <row r="15066" hidden="1" x14ac:dyDescent="0.2"/>
    <row r="15067" hidden="1" x14ac:dyDescent="0.2"/>
    <row r="15068" hidden="1" x14ac:dyDescent="0.2"/>
    <row r="15069" hidden="1" x14ac:dyDescent="0.2"/>
    <row r="15070" hidden="1" x14ac:dyDescent="0.2"/>
    <row r="15071" hidden="1" x14ac:dyDescent="0.2"/>
    <row r="15072" hidden="1" x14ac:dyDescent="0.2"/>
    <row r="15073" hidden="1" x14ac:dyDescent="0.2"/>
    <row r="15074" hidden="1" x14ac:dyDescent="0.2"/>
    <row r="15075" hidden="1" x14ac:dyDescent="0.2"/>
    <row r="15076" hidden="1" x14ac:dyDescent="0.2"/>
    <row r="15077" hidden="1" x14ac:dyDescent="0.2"/>
    <row r="15078" hidden="1" x14ac:dyDescent="0.2"/>
    <row r="15079" hidden="1" x14ac:dyDescent="0.2"/>
    <row r="15080" hidden="1" x14ac:dyDescent="0.2"/>
    <row r="15081" hidden="1" x14ac:dyDescent="0.2"/>
    <row r="15082" hidden="1" x14ac:dyDescent="0.2"/>
    <row r="15083" hidden="1" x14ac:dyDescent="0.2"/>
    <row r="15084" hidden="1" x14ac:dyDescent="0.2"/>
    <row r="15085" hidden="1" x14ac:dyDescent="0.2"/>
    <row r="15086" hidden="1" x14ac:dyDescent="0.2"/>
    <row r="15087" hidden="1" x14ac:dyDescent="0.2"/>
    <row r="15088" hidden="1" x14ac:dyDescent="0.2"/>
    <row r="15089" hidden="1" x14ac:dyDescent="0.2"/>
    <row r="15090" hidden="1" x14ac:dyDescent="0.2"/>
    <row r="15091" hidden="1" x14ac:dyDescent="0.2"/>
    <row r="15092" hidden="1" x14ac:dyDescent="0.2"/>
    <row r="15093" hidden="1" x14ac:dyDescent="0.2"/>
    <row r="15094" hidden="1" x14ac:dyDescent="0.2"/>
    <row r="15095" hidden="1" x14ac:dyDescent="0.2"/>
    <row r="15096" hidden="1" x14ac:dyDescent="0.2"/>
    <row r="15097" hidden="1" x14ac:dyDescent="0.2"/>
    <row r="15098" hidden="1" x14ac:dyDescent="0.2"/>
    <row r="15099" hidden="1" x14ac:dyDescent="0.2"/>
    <row r="15100" hidden="1" x14ac:dyDescent="0.2"/>
    <row r="15101" hidden="1" x14ac:dyDescent="0.2"/>
    <row r="15102" hidden="1" x14ac:dyDescent="0.2"/>
    <row r="15103" hidden="1" x14ac:dyDescent="0.2"/>
    <row r="15104" hidden="1" x14ac:dyDescent="0.2"/>
    <row r="15105" hidden="1" x14ac:dyDescent="0.2"/>
    <row r="15106" hidden="1" x14ac:dyDescent="0.2"/>
    <row r="15107" hidden="1" x14ac:dyDescent="0.2"/>
    <row r="15108" hidden="1" x14ac:dyDescent="0.2"/>
    <row r="15109" hidden="1" x14ac:dyDescent="0.2"/>
    <row r="15110" hidden="1" x14ac:dyDescent="0.2"/>
    <row r="15111" hidden="1" x14ac:dyDescent="0.2"/>
    <row r="15112" hidden="1" x14ac:dyDescent="0.2"/>
    <row r="15113" hidden="1" x14ac:dyDescent="0.2"/>
    <row r="15114" hidden="1" x14ac:dyDescent="0.2"/>
    <row r="15115" hidden="1" x14ac:dyDescent="0.2"/>
    <row r="15116" hidden="1" x14ac:dyDescent="0.2"/>
    <row r="15117" hidden="1" x14ac:dyDescent="0.2"/>
    <row r="15118" hidden="1" x14ac:dyDescent="0.2"/>
    <row r="15119" hidden="1" x14ac:dyDescent="0.2"/>
    <row r="15120" hidden="1" x14ac:dyDescent="0.2"/>
    <row r="15121" hidden="1" x14ac:dyDescent="0.2"/>
    <row r="15122" hidden="1" x14ac:dyDescent="0.2"/>
    <row r="15123" hidden="1" x14ac:dyDescent="0.2"/>
    <row r="15124" hidden="1" x14ac:dyDescent="0.2"/>
    <row r="15125" hidden="1" x14ac:dyDescent="0.2"/>
    <row r="15126" hidden="1" x14ac:dyDescent="0.2"/>
    <row r="15127" hidden="1" x14ac:dyDescent="0.2"/>
    <row r="15128" hidden="1" x14ac:dyDescent="0.2"/>
    <row r="15129" hidden="1" x14ac:dyDescent="0.2"/>
    <row r="15130" hidden="1" x14ac:dyDescent="0.2"/>
    <row r="15131" hidden="1" x14ac:dyDescent="0.2"/>
    <row r="15132" hidden="1" x14ac:dyDescent="0.2"/>
    <row r="15133" hidden="1" x14ac:dyDescent="0.2"/>
    <row r="15134" hidden="1" x14ac:dyDescent="0.2"/>
    <row r="15135" hidden="1" x14ac:dyDescent="0.2"/>
    <row r="15136" hidden="1" x14ac:dyDescent="0.2"/>
    <row r="15137" hidden="1" x14ac:dyDescent="0.2"/>
    <row r="15138" hidden="1" x14ac:dyDescent="0.2"/>
    <row r="15139" hidden="1" x14ac:dyDescent="0.2"/>
    <row r="15140" hidden="1" x14ac:dyDescent="0.2"/>
    <row r="15141" hidden="1" x14ac:dyDescent="0.2"/>
    <row r="15142" hidden="1" x14ac:dyDescent="0.2"/>
    <row r="15143" hidden="1" x14ac:dyDescent="0.2"/>
    <row r="15144" hidden="1" x14ac:dyDescent="0.2"/>
    <row r="15145" hidden="1" x14ac:dyDescent="0.2"/>
    <row r="15146" hidden="1" x14ac:dyDescent="0.2"/>
    <row r="15147" hidden="1" x14ac:dyDescent="0.2"/>
    <row r="15148" hidden="1" x14ac:dyDescent="0.2"/>
    <row r="15149" hidden="1" x14ac:dyDescent="0.2"/>
    <row r="15150" hidden="1" x14ac:dyDescent="0.2"/>
    <row r="15151" hidden="1" x14ac:dyDescent="0.2"/>
    <row r="15152" hidden="1" x14ac:dyDescent="0.2"/>
    <row r="15153" hidden="1" x14ac:dyDescent="0.2"/>
    <row r="15154" hidden="1" x14ac:dyDescent="0.2"/>
    <row r="15155" hidden="1" x14ac:dyDescent="0.2"/>
    <row r="15156" hidden="1" x14ac:dyDescent="0.2"/>
    <row r="15157" hidden="1" x14ac:dyDescent="0.2"/>
    <row r="15158" hidden="1" x14ac:dyDescent="0.2"/>
    <row r="15159" hidden="1" x14ac:dyDescent="0.2"/>
    <row r="15160" hidden="1" x14ac:dyDescent="0.2"/>
    <row r="15161" hidden="1" x14ac:dyDescent="0.2"/>
    <row r="15162" hidden="1" x14ac:dyDescent="0.2"/>
    <row r="15163" hidden="1" x14ac:dyDescent="0.2"/>
    <row r="15164" hidden="1" x14ac:dyDescent="0.2"/>
    <row r="15165" hidden="1" x14ac:dyDescent="0.2"/>
    <row r="15166" hidden="1" x14ac:dyDescent="0.2"/>
    <row r="15167" hidden="1" x14ac:dyDescent="0.2"/>
    <row r="15168" hidden="1" x14ac:dyDescent="0.2"/>
    <row r="15169" hidden="1" x14ac:dyDescent="0.2"/>
    <row r="15170" hidden="1" x14ac:dyDescent="0.2"/>
    <row r="15171" hidden="1" x14ac:dyDescent="0.2"/>
    <row r="15172" hidden="1" x14ac:dyDescent="0.2"/>
    <row r="15173" hidden="1" x14ac:dyDescent="0.2"/>
    <row r="15174" hidden="1" x14ac:dyDescent="0.2"/>
    <row r="15175" hidden="1" x14ac:dyDescent="0.2"/>
    <row r="15176" hidden="1" x14ac:dyDescent="0.2"/>
    <row r="15177" hidden="1" x14ac:dyDescent="0.2"/>
    <row r="15178" hidden="1" x14ac:dyDescent="0.2"/>
    <row r="15179" hidden="1" x14ac:dyDescent="0.2"/>
    <row r="15180" hidden="1" x14ac:dyDescent="0.2"/>
    <row r="15181" hidden="1" x14ac:dyDescent="0.2"/>
    <row r="15182" hidden="1" x14ac:dyDescent="0.2"/>
    <row r="15183" hidden="1" x14ac:dyDescent="0.2"/>
    <row r="15184" hidden="1" x14ac:dyDescent="0.2"/>
    <row r="15185" hidden="1" x14ac:dyDescent="0.2"/>
    <row r="15186" hidden="1" x14ac:dyDescent="0.2"/>
    <row r="15187" hidden="1" x14ac:dyDescent="0.2"/>
    <row r="15188" hidden="1" x14ac:dyDescent="0.2"/>
    <row r="15189" hidden="1" x14ac:dyDescent="0.2"/>
    <row r="15190" hidden="1" x14ac:dyDescent="0.2"/>
    <row r="15191" hidden="1" x14ac:dyDescent="0.2"/>
    <row r="15192" hidden="1" x14ac:dyDescent="0.2"/>
    <row r="15193" hidden="1" x14ac:dyDescent="0.2"/>
    <row r="15194" hidden="1" x14ac:dyDescent="0.2"/>
    <row r="15195" hidden="1" x14ac:dyDescent="0.2"/>
    <row r="15196" hidden="1" x14ac:dyDescent="0.2"/>
    <row r="15197" hidden="1" x14ac:dyDescent="0.2"/>
    <row r="15198" hidden="1" x14ac:dyDescent="0.2"/>
    <row r="15199" hidden="1" x14ac:dyDescent="0.2"/>
    <row r="15200" hidden="1" x14ac:dyDescent="0.2"/>
    <row r="15201" hidden="1" x14ac:dyDescent="0.2"/>
    <row r="15202" hidden="1" x14ac:dyDescent="0.2"/>
    <row r="15203" hidden="1" x14ac:dyDescent="0.2"/>
    <row r="15204" hidden="1" x14ac:dyDescent="0.2"/>
    <row r="15205" hidden="1" x14ac:dyDescent="0.2"/>
    <row r="15206" hidden="1" x14ac:dyDescent="0.2"/>
    <row r="15207" hidden="1" x14ac:dyDescent="0.2"/>
    <row r="15208" hidden="1" x14ac:dyDescent="0.2"/>
    <row r="15209" hidden="1" x14ac:dyDescent="0.2"/>
    <row r="15210" hidden="1" x14ac:dyDescent="0.2"/>
    <row r="15211" hidden="1" x14ac:dyDescent="0.2"/>
    <row r="15212" hidden="1" x14ac:dyDescent="0.2"/>
    <row r="15213" hidden="1" x14ac:dyDescent="0.2"/>
    <row r="15214" hidden="1" x14ac:dyDescent="0.2"/>
    <row r="15215" hidden="1" x14ac:dyDescent="0.2"/>
    <row r="15216" hidden="1" x14ac:dyDescent="0.2"/>
    <row r="15217" hidden="1" x14ac:dyDescent="0.2"/>
    <row r="15218" hidden="1" x14ac:dyDescent="0.2"/>
    <row r="15219" hidden="1" x14ac:dyDescent="0.2"/>
    <row r="15220" hidden="1" x14ac:dyDescent="0.2"/>
    <row r="15221" hidden="1" x14ac:dyDescent="0.2"/>
    <row r="15222" hidden="1" x14ac:dyDescent="0.2"/>
    <row r="15223" hidden="1" x14ac:dyDescent="0.2"/>
    <row r="15224" hidden="1" x14ac:dyDescent="0.2"/>
    <row r="15225" hidden="1" x14ac:dyDescent="0.2"/>
    <row r="15226" hidden="1" x14ac:dyDescent="0.2"/>
    <row r="15227" hidden="1" x14ac:dyDescent="0.2"/>
    <row r="15228" hidden="1" x14ac:dyDescent="0.2"/>
    <row r="15229" hidden="1" x14ac:dyDescent="0.2"/>
    <row r="15230" hidden="1" x14ac:dyDescent="0.2"/>
    <row r="15231" hidden="1" x14ac:dyDescent="0.2"/>
    <row r="15232" hidden="1" x14ac:dyDescent="0.2"/>
    <row r="15233" hidden="1" x14ac:dyDescent="0.2"/>
    <row r="15234" hidden="1" x14ac:dyDescent="0.2"/>
    <row r="15235" hidden="1" x14ac:dyDescent="0.2"/>
    <row r="15236" hidden="1" x14ac:dyDescent="0.2"/>
    <row r="15237" hidden="1" x14ac:dyDescent="0.2"/>
    <row r="15238" hidden="1" x14ac:dyDescent="0.2"/>
    <row r="15239" hidden="1" x14ac:dyDescent="0.2"/>
    <row r="15240" hidden="1" x14ac:dyDescent="0.2"/>
    <row r="15241" hidden="1" x14ac:dyDescent="0.2"/>
    <row r="15242" hidden="1" x14ac:dyDescent="0.2"/>
    <row r="15243" hidden="1" x14ac:dyDescent="0.2"/>
    <row r="15244" hidden="1" x14ac:dyDescent="0.2"/>
    <row r="15245" hidden="1" x14ac:dyDescent="0.2"/>
    <row r="15246" hidden="1" x14ac:dyDescent="0.2"/>
    <row r="15247" hidden="1" x14ac:dyDescent="0.2"/>
    <row r="15248" hidden="1" x14ac:dyDescent="0.2"/>
    <row r="15249" hidden="1" x14ac:dyDescent="0.2"/>
    <row r="15250" hidden="1" x14ac:dyDescent="0.2"/>
    <row r="15251" hidden="1" x14ac:dyDescent="0.2"/>
    <row r="15252" hidden="1" x14ac:dyDescent="0.2"/>
    <row r="15253" hidden="1" x14ac:dyDescent="0.2"/>
    <row r="15254" hidden="1" x14ac:dyDescent="0.2"/>
    <row r="15255" hidden="1" x14ac:dyDescent="0.2"/>
    <row r="15256" hidden="1" x14ac:dyDescent="0.2"/>
    <row r="15257" hidden="1" x14ac:dyDescent="0.2"/>
    <row r="15258" hidden="1" x14ac:dyDescent="0.2"/>
    <row r="15259" hidden="1" x14ac:dyDescent="0.2"/>
    <row r="15260" hidden="1" x14ac:dyDescent="0.2"/>
    <row r="15261" hidden="1" x14ac:dyDescent="0.2"/>
    <row r="15262" hidden="1" x14ac:dyDescent="0.2"/>
    <row r="15263" hidden="1" x14ac:dyDescent="0.2"/>
    <row r="15264" hidden="1" x14ac:dyDescent="0.2"/>
    <row r="15265" hidden="1" x14ac:dyDescent="0.2"/>
    <row r="15266" hidden="1" x14ac:dyDescent="0.2"/>
    <row r="15267" hidden="1" x14ac:dyDescent="0.2"/>
    <row r="15268" hidden="1" x14ac:dyDescent="0.2"/>
    <row r="15269" hidden="1" x14ac:dyDescent="0.2"/>
    <row r="15270" hidden="1" x14ac:dyDescent="0.2"/>
    <row r="15271" hidden="1" x14ac:dyDescent="0.2"/>
    <row r="15272" hidden="1" x14ac:dyDescent="0.2"/>
    <row r="15273" hidden="1" x14ac:dyDescent="0.2"/>
    <row r="15274" hidden="1" x14ac:dyDescent="0.2"/>
    <row r="15275" hidden="1" x14ac:dyDescent="0.2"/>
    <row r="15276" hidden="1" x14ac:dyDescent="0.2"/>
    <row r="15277" hidden="1" x14ac:dyDescent="0.2"/>
    <row r="15278" hidden="1" x14ac:dyDescent="0.2"/>
    <row r="15279" hidden="1" x14ac:dyDescent="0.2"/>
    <row r="15280" hidden="1" x14ac:dyDescent="0.2"/>
    <row r="15281" hidden="1" x14ac:dyDescent="0.2"/>
    <row r="15282" hidden="1" x14ac:dyDescent="0.2"/>
    <row r="15283" hidden="1" x14ac:dyDescent="0.2"/>
    <row r="15284" hidden="1" x14ac:dyDescent="0.2"/>
    <row r="15285" hidden="1" x14ac:dyDescent="0.2"/>
    <row r="15286" hidden="1" x14ac:dyDescent="0.2"/>
    <row r="15287" hidden="1" x14ac:dyDescent="0.2"/>
    <row r="15288" hidden="1" x14ac:dyDescent="0.2"/>
    <row r="15289" hidden="1" x14ac:dyDescent="0.2"/>
    <row r="15290" hidden="1" x14ac:dyDescent="0.2"/>
    <row r="15291" hidden="1" x14ac:dyDescent="0.2"/>
    <row r="15292" hidden="1" x14ac:dyDescent="0.2"/>
    <row r="15293" hidden="1" x14ac:dyDescent="0.2"/>
    <row r="15294" hidden="1" x14ac:dyDescent="0.2"/>
    <row r="15295" hidden="1" x14ac:dyDescent="0.2"/>
    <row r="15296" hidden="1" x14ac:dyDescent="0.2"/>
    <row r="15297" hidden="1" x14ac:dyDescent="0.2"/>
    <row r="15298" hidden="1" x14ac:dyDescent="0.2"/>
    <row r="15299" hidden="1" x14ac:dyDescent="0.2"/>
    <row r="15300" hidden="1" x14ac:dyDescent="0.2"/>
    <row r="15301" hidden="1" x14ac:dyDescent="0.2"/>
    <row r="15302" hidden="1" x14ac:dyDescent="0.2"/>
    <row r="15303" hidden="1" x14ac:dyDescent="0.2"/>
    <row r="15304" hidden="1" x14ac:dyDescent="0.2"/>
    <row r="15305" hidden="1" x14ac:dyDescent="0.2"/>
    <row r="15306" hidden="1" x14ac:dyDescent="0.2"/>
    <row r="15307" hidden="1" x14ac:dyDescent="0.2"/>
    <row r="15308" hidden="1" x14ac:dyDescent="0.2"/>
    <row r="15309" hidden="1" x14ac:dyDescent="0.2"/>
    <row r="15310" hidden="1" x14ac:dyDescent="0.2"/>
    <row r="15311" hidden="1" x14ac:dyDescent="0.2"/>
    <row r="15312" hidden="1" x14ac:dyDescent="0.2"/>
    <row r="15313" hidden="1" x14ac:dyDescent="0.2"/>
    <row r="15314" hidden="1" x14ac:dyDescent="0.2"/>
    <row r="15315" hidden="1" x14ac:dyDescent="0.2"/>
    <row r="15316" hidden="1" x14ac:dyDescent="0.2"/>
    <row r="15317" hidden="1" x14ac:dyDescent="0.2"/>
    <row r="15318" hidden="1" x14ac:dyDescent="0.2"/>
    <row r="15319" hidden="1" x14ac:dyDescent="0.2"/>
    <row r="15320" hidden="1" x14ac:dyDescent="0.2"/>
    <row r="15321" hidden="1" x14ac:dyDescent="0.2"/>
    <row r="15322" hidden="1" x14ac:dyDescent="0.2"/>
    <row r="15323" hidden="1" x14ac:dyDescent="0.2"/>
    <row r="15324" hidden="1" x14ac:dyDescent="0.2"/>
    <row r="15325" hidden="1" x14ac:dyDescent="0.2"/>
    <row r="15326" hidden="1" x14ac:dyDescent="0.2"/>
    <row r="15327" hidden="1" x14ac:dyDescent="0.2"/>
    <row r="15328" hidden="1" x14ac:dyDescent="0.2"/>
    <row r="15329" hidden="1" x14ac:dyDescent="0.2"/>
    <row r="15330" hidden="1" x14ac:dyDescent="0.2"/>
    <row r="15331" hidden="1" x14ac:dyDescent="0.2"/>
    <row r="15332" hidden="1" x14ac:dyDescent="0.2"/>
    <row r="15333" hidden="1" x14ac:dyDescent="0.2"/>
    <row r="15334" hidden="1" x14ac:dyDescent="0.2"/>
    <row r="15335" hidden="1" x14ac:dyDescent="0.2"/>
    <row r="15336" hidden="1" x14ac:dyDescent="0.2"/>
    <row r="15337" hidden="1" x14ac:dyDescent="0.2"/>
    <row r="15338" hidden="1" x14ac:dyDescent="0.2"/>
    <row r="15339" hidden="1" x14ac:dyDescent="0.2"/>
    <row r="15340" hidden="1" x14ac:dyDescent="0.2"/>
    <row r="15341" hidden="1" x14ac:dyDescent="0.2"/>
    <row r="15342" hidden="1" x14ac:dyDescent="0.2"/>
    <row r="15343" hidden="1" x14ac:dyDescent="0.2"/>
    <row r="15344" hidden="1" x14ac:dyDescent="0.2"/>
    <row r="15345" hidden="1" x14ac:dyDescent="0.2"/>
    <row r="15346" hidden="1" x14ac:dyDescent="0.2"/>
    <row r="15347" hidden="1" x14ac:dyDescent="0.2"/>
    <row r="15348" hidden="1" x14ac:dyDescent="0.2"/>
    <row r="15349" hidden="1" x14ac:dyDescent="0.2"/>
    <row r="15350" hidden="1" x14ac:dyDescent="0.2"/>
    <row r="15351" hidden="1" x14ac:dyDescent="0.2"/>
    <row r="15352" hidden="1" x14ac:dyDescent="0.2"/>
    <row r="15353" hidden="1" x14ac:dyDescent="0.2"/>
    <row r="15354" hidden="1" x14ac:dyDescent="0.2"/>
    <row r="15355" hidden="1" x14ac:dyDescent="0.2"/>
    <row r="15356" hidden="1" x14ac:dyDescent="0.2"/>
    <row r="15357" hidden="1" x14ac:dyDescent="0.2"/>
    <row r="15358" hidden="1" x14ac:dyDescent="0.2"/>
    <row r="15359" hidden="1" x14ac:dyDescent="0.2"/>
    <row r="15360" hidden="1" x14ac:dyDescent="0.2"/>
    <row r="15361" hidden="1" x14ac:dyDescent="0.2"/>
    <row r="15362" hidden="1" x14ac:dyDescent="0.2"/>
    <row r="15363" hidden="1" x14ac:dyDescent="0.2"/>
    <row r="15364" hidden="1" x14ac:dyDescent="0.2"/>
    <row r="15365" hidden="1" x14ac:dyDescent="0.2"/>
    <row r="15366" hidden="1" x14ac:dyDescent="0.2"/>
    <row r="15367" hidden="1" x14ac:dyDescent="0.2"/>
    <row r="15368" hidden="1" x14ac:dyDescent="0.2"/>
    <row r="15369" hidden="1" x14ac:dyDescent="0.2"/>
    <row r="15370" hidden="1" x14ac:dyDescent="0.2"/>
    <row r="15371" hidden="1" x14ac:dyDescent="0.2"/>
    <row r="15372" hidden="1" x14ac:dyDescent="0.2"/>
    <row r="15373" hidden="1" x14ac:dyDescent="0.2"/>
    <row r="15374" hidden="1" x14ac:dyDescent="0.2"/>
    <row r="15375" hidden="1" x14ac:dyDescent="0.2"/>
    <row r="15376" hidden="1" x14ac:dyDescent="0.2"/>
    <row r="15377" hidden="1" x14ac:dyDescent="0.2"/>
    <row r="15378" hidden="1" x14ac:dyDescent="0.2"/>
    <row r="15379" hidden="1" x14ac:dyDescent="0.2"/>
    <row r="15380" hidden="1" x14ac:dyDescent="0.2"/>
    <row r="15381" hidden="1" x14ac:dyDescent="0.2"/>
    <row r="15382" hidden="1" x14ac:dyDescent="0.2"/>
    <row r="15383" hidden="1" x14ac:dyDescent="0.2"/>
    <row r="15384" hidden="1" x14ac:dyDescent="0.2"/>
    <row r="15385" hidden="1" x14ac:dyDescent="0.2"/>
    <row r="15386" hidden="1" x14ac:dyDescent="0.2"/>
    <row r="15387" hidden="1" x14ac:dyDescent="0.2"/>
    <row r="15388" hidden="1" x14ac:dyDescent="0.2"/>
    <row r="15389" hidden="1" x14ac:dyDescent="0.2"/>
    <row r="15390" hidden="1" x14ac:dyDescent="0.2"/>
    <row r="15391" hidden="1" x14ac:dyDescent="0.2"/>
    <row r="15392" hidden="1" x14ac:dyDescent="0.2"/>
    <row r="15393" hidden="1" x14ac:dyDescent="0.2"/>
    <row r="15394" hidden="1" x14ac:dyDescent="0.2"/>
    <row r="15395" hidden="1" x14ac:dyDescent="0.2"/>
    <row r="15396" hidden="1" x14ac:dyDescent="0.2"/>
    <row r="15397" hidden="1" x14ac:dyDescent="0.2"/>
    <row r="15398" hidden="1" x14ac:dyDescent="0.2"/>
    <row r="15399" hidden="1" x14ac:dyDescent="0.2"/>
    <row r="15400" hidden="1" x14ac:dyDescent="0.2"/>
    <row r="15401" hidden="1" x14ac:dyDescent="0.2"/>
    <row r="15402" hidden="1" x14ac:dyDescent="0.2"/>
    <row r="15403" hidden="1" x14ac:dyDescent="0.2"/>
    <row r="15404" hidden="1" x14ac:dyDescent="0.2"/>
    <row r="15405" hidden="1" x14ac:dyDescent="0.2"/>
    <row r="15406" hidden="1" x14ac:dyDescent="0.2"/>
    <row r="15407" hidden="1" x14ac:dyDescent="0.2"/>
    <row r="15408" hidden="1" x14ac:dyDescent="0.2"/>
    <row r="15409" hidden="1" x14ac:dyDescent="0.2"/>
    <row r="15410" hidden="1" x14ac:dyDescent="0.2"/>
    <row r="15411" hidden="1" x14ac:dyDescent="0.2"/>
    <row r="15412" hidden="1" x14ac:dyDescent="0.2"/>
    <row r="15413" hidden="1" x14ac:dyDescent="0.2"/>
    <row r="15414" hidden="1" x14ac:dyDescent="0.2"/>
    <row r="15415" hidden="1" x14ac:dyDescent="0.2"/>
    <row r="15416" hidden="1" x14ac:dyDescent="0.2"/>
    <row r="15417" hidden="1" x14ac:dyDescent="0.2"/>
    <row r="15418" hidden="1" x14ac:dyDescent="0.2"/>
    <row r="15419" hidden="1" x14ac:dyDescent="0.2"/>
    <row r="15420" hidden="1" x14ac:dyDescent="0.2"/>
    <row r="15421" hidden="1" x14ac:dyDescent="0.2"/>
    <row r="15422" hidden="1" x14ac:dyDescent="0.2"/>
    <row r="15423" hidden="1" x14ac:dyDescent="0.2"/>
    <row r="15424" hidden="1" x14ac:dyDescent="0.2"/>
    <row r="15425" hidden="1" x14ac:dyDescent="0.2"/>
    <row r="15426" hidden="1" x14ac:dyDescent="0.2"/>
    <row r="15427" hidden="1" x14ac:dyDescent="0.2"/>
    <row r="15428" hidden="1" x14ac:dyDescent="0.2"/>
    <row r="15429" hidden="1" x14ac:dyDescent="0.2"/>
    <row r="15430" hidden="1" x14ac:dyDescent="0.2"/>
    <row r="15431" hidden="1" x14ac:dyDescent="0.2"/>
    <row r="15432" hidden="1" x14ac:dyDescent="0.2"/>
    <row r="15433" hidden="1" x14ac:dyDescent="0.2"/>
    <row r="15434" hidden="1" x14ac:dyDescent="0.2"/>
    <row r="15435" hidden="1" x14ac:dyDescent="0.2"/>
    <row r="15436" hidden="1" x14ac:dyDescent="0.2"/>
    <row r="15437" hidden="1" x14ac:dyDescent="0.2"/>
    <row r="15438" hidden="1" x14ac:dyDescent="0.2"/>
    <row r="15439" hidden="1" x14ac:dyDescent="0.2"/>
    <row r="15440" hidden="1" x14ac:dyDescent="0.2"/>
    <row r="15441" hidden="1" x14ac:dyDescent="0.2"/>
    <row r="15442" hidden="1" x14ac:dyDescent="0.2"/>
    <row r="15443" hidden="1" x14ac:dyDescent="0.2"/>
    <row r="15444" hidden="1" x14ac:dyDescent="0.2"/>
    <row r="15445" hidden="1" x14ac:dyDescent="0.2"/>
    <row r="15446" hidden="1" x14ac:dyDescent="0.2"/>
    <row r="15447" hidden="1" x14ac:dyDescent="0.2"/>
    <row r="15448" hidden="1" x14ac:dyDescent="0.2"/>
    <row r="15449" hidden="1" x14ac:dyDescent="0.2"/>
    <row r="15450" hidden="1" x14ac:dyDescent="0.2"/>
    <row r="15451" hidden="1" x14ac:dyDescent="0.2"/>
    <row r="15452" hidden="1" x14ac:dyDescent="0.2"/>
    <row r="15453" hidden="1" x14ac:dyDescent="0.2"/>
    <row r="15454" hidden="1" x14ac:dyDescent="0.2"/>
    <row r="15455" hidden="1" x14ac:dyDescent="0.2"/>
    <row r="15456" hidden="1" x14ac:dyDescent="0.2"/>
    <row r="15457" hidden="1" x14ac:dyDescent="0.2"/>
    <row r="15458" hidden="1" x14ac:dyDescent="0.2"/>
    <row r="15459" hidden="1" x14ac:dyDescent="0.2"/>
    <row r="15460" hidden="1" x14ac:dyDescent="0.2"/>
    <row r="15461" hidden="1" x14ac:dyDescent="0.2"/>
    <row r="15462" hidden="1" x14ac:dyDescent="0.2"/>
    <row r="15463" hidden="1" x14ac:dyDescent="0.2"/>
    <row r="15464" hidden="1" x14ac:dyDescent="0.2"/>
    <row r="15465" hidden="1" x14ac:dyDescent="0.2"/>
    <row r="15466" hidden="1" x14ac:dyDescent="0.2"/>
    <row r="15467" hidden="1" x14ac:dyDescent="0.2"/>
    <row r="15468" hidden="1" x14ac:dyDescent="0.2"/>
    <row r="15469" hidden="1" x14ac:dyDescent="0.2"/>
    <row r="15470" hidden="1" x14ac:dyDescent="0.2"/>
    <row r="15471" hidden="1" x14ac:dyDescent="0.2"/>
    <row r="15472" hidden="1" x14ac:dyDescent="0.2"/>
    <row r="15473" hidden="1" x14ac:dyDescent="0.2"/>
    <row r="15474" hidden="1" x14ac:dyDescent="0.2"/>
    <row r="15475" hidden="1" x14ac:dyDescent="0.2"/>
    <row r="15476" hidden="1" x14ac:dyDescent="0.2"/>
    <row r="15477" hidden="1" x14ac:dyDescent="0.2"/>
    <row r="15478" hidden="1" x14ac:dyDescent="0.2"/>
    <row r="15479" hidden="1" x14ac:dyDescent="0.2"/>
    <row r="15480" hidden="1" x14ac:dyDescent="0.2"/>
    <row r="15481" hidden="1" x14ac:dyDescent="0.2"/>
    <row r="15482" hidden="1" x14ac:dyDescent="0.2"/>
    <row r="15483" hidden="1" x14ac:dyDescent="0.2"/>
    <row r="15484" hidden="1" x14ac:dyDescent="0.2"/>
    <row r="15485" hidden="1" x14ac:dyDescent="0.2"/>
    <row r="15486" hidden="1" x14ac:dyDescent="0.2"/>
    <row r="15487" hidden="1" x14ac:dyDescent="0.2"/>
    <row r="15488" hidden="1" x14ac:dyDescent="0.2"/>
    <row r="15489" hidden="1" x14ac:dyDescent="0.2"/>
    <row r="15490" hidden="1" x14ac:dyDescent="0.2"/>
    <row r="15491" hidden="1" x14ac:dyDescent="0.2"/>
    <row r="15492" hidden="1" x14ac:dyDescent="0.2"/>
    <row r="15493" hidden="1" x14ac:dyDescent="0.2"/>
    <row r="15494" hidden="1" x14ac:dyDescent="0.2"/>
    <row r="15495" hidden="1" x14ac:dyDescent="0.2"/>
    <row r="15496" hidden="1" x14ac:dyDescent="0.2"/>
    <row r="15497" hidden="1" x14ac:dyDescent="0.2"/>
    <row r="15498" hidden="1" x14ac:dyDescent="0.2"/>
    <row r="15499" hidden="1" x14ac:dyDescent="0.2"/>
    <row r="15500" hidden="1" x14ac:dyDescent="0.2"/>
    <row r="15501" hidden="1" x14ac:dyDescent="0.2"/>
    <row r="15502" hidden="1" x14ac:dyDescent="0.2"/>
    <row r="15503" hidden="1" x14ac:dyDescent="0.2"/>
    <row r="15504" hidden="1" x14ac:dyDescent="0.2"/>
    <row r="15505" hidden="1" x14ac:dyDescent="0.2"/>
    <row r="15506" hidden="1" x14ac:dyDescent="0.2"/>
    <row r="15507" hidden="1" x14ac:dyDescent="0.2"/>
    <row r="15508" hidden="1" x14ac:dyDescent="0.2"/>
    <row r="15509" hidden="1" x14ac:dyDescent="0.2"/>
    <row r="15510" hidden="1" x14ac:dyDescent="0.2"/>
    <row r="15511" hidden="1" x14ac:dyDescent="0.2"/>
    <row r="15512" hidden="1" x14ac:dyDescent="0.2"/>
    <row r="15513" hidden="1" x14ac:dyDescent="0.2"/>
    <row r="15514" hidden="1" x14ac:dyDescent="0.2"/>
    <row r="15515" hidden="1" x14ac:dyDescent="0.2"/>
    <row r="15516" hidden="1" x14ac:dyDescent="0.2"/>
    <row r="15517" hidden="1" x14ac:dyDescent="0.2"/>
    <row r="15518" hidden="1" x14ac:dyDescent="0.2"/>
    <row r="15519" hidden="1" x14ac:dyDescent="0.2"/>
    <row r="15520" hidden="1" x14ac:dyDescent="0.2"/>
    <row r="15521" hidden="1" x14ac:dyDescent="0.2"/>
    <row r="15522" hidden="1" x14ac:dyDescent="0.2"/>
    <row r="15523" hidden="1" x14ac:dyDescent="0.2"/>
    <row r="15524" hidden="1" x14ac:dyDescent="0.2"/>
    <row r="15525" hidden="1" x14ac:dyDescent="0.2"/>
    <row r="15526" hidden="1" x14ac:dyDescent="0.2"/>
    <row r="15527" hidden="1" x14ac:dyDescent="0.2"/>
    <row r="15528" hidden="1" x14ac:dyDescent="0.2"/>
    <row r="15529" hidden="1" x14ac:dyDescent="0.2"/>
    <row r="15530" hidden="1" x14ac:dyDescent="0.2"/>
    <row r="15531" hidden="1" x14ac:dyDescent="0.2"/>
    <row r="15532" hidden="1" x14ac:dyDescent="0.2"/>
    <row r="15533" hidden="1" x14ac:dyDescent="0.2"/>
    <row r="15534" hidden="1" x14ac:dyDescent="0.2"/>
    <row r="15535" hidden="1" x14ac:dyDescent="0.2"/>
    <row r="15536" hidden="1" x14ac:dyDescent="0.2"/>
    <row r="15537" hidden="1" x14ac:dyDescent="0.2"/>
    <row r="15538" hidden="1" x14ac:dyDescent="0.2"/>
    <row r="15539" hidden="1" x14ac:dyDescent="0.2"/>
    <row r="15540" hidden="1" x14ac:dyDescent="0.2"/>
    <row r="15541" hidden="1" x14ac:dyDescent="0.2"/>
    <row r="15542" hidden="1" x14ac:dyDescent="0.2"/>
    <row r="15543" hidden="1" x14ac:dyDescent="0.2"/>
    <row r="15544" hidden="1" x14ac:dyDescent="0.2"/>
    <row r="15545" hidden="1" x14ac:dyDescent="0.2"/>
    <row r="15546" hidden="1" x14ac:dyDescent="0.2"/>
    <row r="15547" hidden="1" x14ac:dyDescent="0.2"/>
    <row r="15548" hidden="1" x14ac:dyDescent="0.2"/>
    <row r="15549" hidden="1" x14ac:dyDescent="0.2"/>
    <row r="15550" hidden="1" x14ac:dyDescent="0.2"/>
    <row r="15551" hidden="1" x14ac:dyDescent="0.2"/>
    <row r="15552" hidden="1" x14ac:dyDescent="0.2"/>
    <row r="15553" hidden="1" x14ac:dyDescent="0.2"/>
    <row r="15554" hidden="1" x14ac:dyDescent="0.2"/>
    <row r="15555" hidden="1" x14ac:dyDescent="0.2"/>
    <row r="15556" hidden="1" x14ac:dyDescent="0.2"/>
    <row r="15557" hidden="1" x14ac:dyDescent="0.2"/>
    <row r="15558" hidden="1" x14ac:dyDescent="0.2"/>
    <row r="15559" hidden="1" x14ac:dyDescent="0.2"/>
    <row r="15560" hidden="1" x14ac:dyDescent="0.2"/>
    <row r="15561" hidden="1" x14ac:dyDescent="0.2"/>
    <row r="15562" hidden="1" x14ac:dyDescent="0.2"/>
    <row r="15563" hidden="1" x14ac:dyDescent="0.2"/>
    <row r="15564" hidden="1" x14ac:dyDescent="0.2"/>
    <row r="15565" hidden="1" x14ac:dyDescent="0.2"/>
    <row r="15566" hidden="1" x14ac:dyDescent="0.2"/>
    <row r="15567" hidden="1" x14ac:dyDescent="0.2"/>
    <row r="15568" hidden="1" x14ac:dyDescent="0.2"/>
    <row r="15569" hidden="1" x14ac:dyDescent="0.2"/>
    <row r="15570" hidden="1" x14ac:dyDescent="0.2"/>
    <row r="15571" hidden="1" x14ac:dyDescent="0.2"/>
    <row r="15572" hidden="1" x14ac:dyDescent="0.2"/>
    <row r="15573" hidden="1" x14ac:dyDescent="0.2"/>
    <row r="15574" hidden="1" x14ac:dyDescent="0.2"/>
    <row r="15575" hidden="1" x14ac:dyDescent="0.2"/>
    <row r="15576" hidden="1" x14ac:dyDescent="0.2"/>
    <row r="15577" hidden="1" x14ac:dyDescent="0.2"/>
    <row r="15578" hidden="1" x14ac:dyDescent="0.2"/>
    <row r="15579" hidden="1" x14ac:dyDescent="0.2"/>
    <row r="15580" hidden="1" x14ac:dyDescent="0.2"/>
    <row r="15581" hidden="1" x14ac:dyDescent="0.2"/>
    <row r="15582" hidden="1" x14ac:dyDescent="0.2"/>
    <row r="15583" hidden="1" x14ac:dyDescent="0.2"/>
    <row r="15584" hidden="1" x14ac:dyDescent="0.2"/>
    <row r="15585" hidden="1" x14ac:dyDescent="0.2"/>
    <row r="15586" hidden="1" x14ac:dyDescent="0.2"/>
    <row r="15587" hidden="1" x14ac:dyDescent="0.2"/>
    <row r="15588" hidden="1" x14ac:dyDescent="0.2"/>
    <row r="15589" hidden="1" x14ac:dyDescent="0.2"/>
    <row r="15590" hidden="1" x14ac:dyDescent="0.2"/>
    <row r="15591" hidden="1" x14ac:dyDescent="0.2"/>
    <row r="15592" hidden="1" x14ac:dyDescent="0.2"/>
    <row r="15593" hidden="1" x14ac:dyDescent="0.2"/>
    <row r="15594" hidden="1" x14ac:dyDescent="0.2"/>
    <row r="15595" hidden="1" x14ac:dyDescent="0.2"/>
    <row r="15596" hidden="1" x14ac:dyDescent="0.2"/>
    <row r="15597" hidden="1" x14ac:dyDescent="0.2"/>
    <row r="15598" hidden="1" x14ac:dyDescent="0.2"/>
    <row r="15599" hidden="1" x14ac:dyDescent="0.2"/>
    <row r="15600" hidden="1" x14ac:dyDescent="0.2"/>
    <row r="15601" hidden="1" x14ac:dyDescent="0.2"/>
    <row r="15602" hidden="1" x14ac:dyDescent="0.2"/>
    <row r="15603" hidden="1" x14ac:dyDescent="0.2"/>
    <row r="15604" hidden="1" x14ac:dyDescent="0.2"/>
    <row r="15605" hidden="1" x14ac:dyDescent="0.2"/>
    <row r="15606" hidden="1" x14ac:dyDescent="0.2"/>
    <row r="15607" hidden="1" x14ac:dyDescent="0.2"/>
    <row r="15608" hidden="1" x14ac:dyDescent="0.2"/>
    <row r="15609" hidden="1" x14ac:dyDescent="0.2"/>
    <row r="15610" hidden="1" x14ac:dyDescent="0.2"/>
    <row r="15611" hidden="1" x14ac:dyDescent="0.2"/>
    <row r="15612" hidden="1" x14ac:dyDescent="0.2"/>
    <row r="15613" hidden="1" x14ac:dyDescent="0.2"/>
    <row r="15614" hidden="1" x14ac:dyDescent="0.2"/>
    <row r="15615" hidden="1" x14ac:dyDescent="0.2"/>
    <row r="15616" hidden="1" x14ac:dyDescent="0.2"/>
    <row r="15617" hidden="1" x14ac:dyDescent="0.2"/>
    <row r="15618" hidden="1" x14ac:dyDescent="0.2"/>
    <row r="15619" hidden="1" x14ac:dyDescent="0.2"/>
    <row r="15620" hidden="1" x14ac:dyDescent="0.2"/>
    <row r="15621" hidden="1" x14ac:dyDescent="0.2"/>
    <row r="15622" hidden="1" x14ac:dyDescent="0.2"/>
    <row r="15623" hidden="1" x14ac:dyDescent="0.2"/>
    <row r="15624" hidden="1" x14ac:dyDescent="0.2"/>
    <row r="15625" hidden="1" x14ac:dyDescent="0.2"/>
    <row r="15626" hidden="1" x14ac:dyDescent="0.2"/>
    <row r="15627" hidden="1" x14ac:dyDescent="0.2"/>
    <row r="15628" hidden="1" x14ac:dyDescent="0.2"/>
    <row r="15629" hidden="1" x14ac:dyDescent="0.2"/>
    <row r="15630" hidden="1" x14ac:dyDescent="0.2"/>
    <row r="15631" hidden="1" x14ac:dyDescent="0.2"/>
    <row r="15632" hidden="1" x14ac:dyDescent="0.2"/>
    <row r="15633" hidden="1" x14ac:dyDescent="0.2"/>
    <row r="15634" hidden="1" x14ac:dyDescent="0.2"/>
    <row r="15635" hidden="1" x14ac:dyDescent="0.2"/>
    <row r="15636" hidden="1" x14ac:dyDescent="0.2"/>
    <row r="15637" hidden="1" x14ac:dyDescent="0.2"/>
    <row r="15638" hidden="1" x14ac:dyDescent="0.2"/>
    <row r="15639" hidden="1" x14ac:dyDescent="0.2"/>
    <row r="15640" hidden="1" x14ac:dyDescent="0.2"/>
    <row r="15641" hidden="1" x14ac:dyDescent="0.2"/>
    <row r="15642" hidden="1" x14ac:dyDescent="0.2"/>
    <row r="15643" hidden="1" x14ac:dyDescent="0.2"/>
    <row r="15644" hidden="1" x14ac:dyDescent="0.2"/>
    <row r="15645" hidden="1" x14ac:dyDescent="0.2"/>
    <row r="15646" hidden="1" x14ac:dyDescent="0.2"/>
    <row r="15647" hidden="1" x14ac:dyDescent="0.2"/>
    <row r="15648" hidden="1" x14ac:dyDescent="0.2"/>
    <row r="15649" hidden="1" x14ac:dyDescent="0.2"/>
    <row r="15650" hidden="1" x14ac:dyDescent="0.2"/>
    <row r="15651" hidden="1" x14ac:dyDescent="0.2"/>
    <row r="15652" hidden="1" x14ac:dyDescent="0.2"/>
    <row r="15653" hidden="1" x14ac:dyDescent="0.2"/>
    <row r="15654" hidden="1" x14ac:dyDescent="0.2"/>
    <row r="15655" hidden="1" x14ac:dyDescent="0.2"/>
    <row r="15656" hidden="1" x14ac:dyDescent="0.2"/>
    <row r="15657" hidden="1" x14ac:dyDescent="0.2"/>
    <row r="15658" hidden="1" x14ac:dyDescent="0.2"/>
    <row r="15659" hidden="1" x14ac:dyDescent="0.2"/>
    <row r="15660" hidden="1" x14ac:dyDescent="0.2"/>
    <row r="15661" hidden="1" x14ac:dyDescent="0.2"/>
    <row r="15662" hidden="1" x14ac:dyDescent="0.2"/>
    <row r="15663" hidden="1" x14ac:dyDescent="0.2"/>
    <row r="15664" hidden="1" x14ac:dyDescent="0.2"/>
    <row r="15665" hidden="1" x14ac:dyDescent="0.2"/>
    <row r="15666" hidden="1" x14ac:dyDescent="0.2"/>
    <row r="15667" hidden="1" x14ac:dyDescent="0.2"/>
    <row r="15668" hidden="1" x14ac:dyDescent="0.2"/>
    <row r="15669" hidden="1" x14ac:dyDescent="0.2"/>
    <row r="15670" hidden="1" x14ac:dyDescent="0.2"/>
    <row r="15671" hidden="1" x14ac:dyDescent="0.2"/>
    <row r="15672" hidden="1" x14ac:dyDescent="0.2"/>
    <row r="15673" hidden="1" x14ac:dyDescent="0.2"/>
    <row r="15674" hidden="1" x14ac:dyDescent="0.2"/>
    <row r="15675" hidden="1" x14ac:dyDescent="0.2"/>
    <row r="15676" hidden="1" x14ac:dyDescent="0.2"/>
    <row r="15677" hidden="1" x14ac:dyDescent="0.2"/>
    <row r="15678" hidden="1" x14ac:dyDescent="0.2"/>
    <row r="15679" hidden="1" x14ac:dyDescent="0.2"/>
    <row r="15680" hidden="1" x14ac:dyDescent="0.2"/>
    <row r="15681" hidden="1" x14ac:dyDescent="0.2"/>
    <row r="15682" hidden="1" x14ac:dyDescent="0.2"/>
    <row r="15683" hidden="1" x14ac:dyDescent="0.2"/>
    <row r="15684" hidden="1" x14ac:dyDescent="0.2"/>
    <row r="15685" hidden="1" x14ac:dyDescent="0.2"/>
    <row r="15686" hidden="1" x14ac:dyDescent="0.2"/>
    <row r="15687" hidden="1" x14ac:dyDescent="0.2"/>
    <row r="15688" hidden="1" x14ac:dyDescent="0.2"/>
    <row r="15689" hidden="1" x14ac:dyDescent="0.2"/>
    <row r="15690" hidden="1" x14ac:dyDescent="0.2"/>
    <row r="15691" hidden="1" x14ac:dyDescent="0.2"/>
    <row r="15692" hidden="1" x14ac:dyDescent="0.2"/>
    <row r="15693" hidden="1" x14ac:dyDescent="0.2"/>
    <row r="15694" hidden="1" x14ac:dyDescent="0.2"/>
    <row r="15695" hidden="1" x14ac:dyDescent="0.2"/>
    <row r="15696" hidden="1" x14ac:dyDescent="0.2"/>
    <row r="15697" hidden="1" x14ac:dyDescent="0.2"/>
    <row r="15698" hidden="1" x14ac:dyDescent="0.2"/>
    <row r="15699" hidden="1" x14ac:dyDescent="0.2"/>
    <row r="15700" hidden="1" x14ac:dyDescent="0.2"/>
    <row r="15701" hidden="1" x14ac:dyDescent="0.2"/>
    <row r="15702" hidden="1" x14ac:dyDescent="0.2"/>
    <row r="15703" hidden="1" x14ac:dyDescent="0.2"/>
    <row r="15704" hidden="1" x14ac:dyDescent="0.2"/>
    <row r="15705" hidden="1" x14ac:dyDescent="0.2"/>
    <row r="15706" hidden="1" x14ac:dyDescent="0.2"/>
    <row r="15707" hidden="1" x14ac:dyDescent="0.2"/>
    <row r="15708" hidden="1" x14ac:dyDescent="0.2"/>
    <row r="15709" hidden="1" x14ac:dyDescent="0.2"/>
    <row r="15710" hidden="1" x14ac:dyDescent="0.2"/>
    <row r="15711" hidden="1" x14ac:dyDescent="0.2"/>
    <row r="15712" hidden="1" x14ac:dyDescent="0.2"/>
    <row r="15713" hidden="1" x14ac:dyDescent="0.2"/>
    <row r="15714" hidden="1" x14ac:dyDescent="0.2"/>
    <row r="15715" hidden="1" x14ac:dyDescent="0.2"/>
    <row r="15716" hidden="1" x14ac:dyDescent="0.2"/>
    <row r="15717" hidden="1" x14ac:dyDescent="0.2"/>
    <row r="15718" hidden="1" x14ac:dyDescent="0.2"/>
    <row r="15719" hidden="1" x14ac:dyDescent="0.2"/>
    <row r="15720" hidden="1" x14ac:dyDescent="0.2"/>
    <row r="15721" hidden="1" x14ac:dyDescent="0.2"/>
    <row r="15722" hidden="1" x14ac:dyDescent="0.2"/>
    <row r="15723" hidden="1" x14ac:dyDescent="0.2"/>
    <row r="15724" hidden="1" x14ac:dyDescent="0.2"/>
    <row r="15725" hidden="1" x14ac:dyDescent="0.2"/>
    <row r="15726" hidden="1" x14ac:dyDescent="0.2"/>
    <row r="15727" hidden="1" x14ac:dyDescent="0.2"/>
    <row r="15728" hidden="1" x14ac:dyDescent="0.2"/>
    <row r="15729" hidden="1" x14ac:dyDescent="0.2"/>
    <row r="15730" hidden="1" x14ac:dyDescent="0.2"/>
    <row r="15731" hidden="1" x14ac:dyDescent="0.2"/>
    <row r="15732" hidden="1" x14ac:dyDescent="0.2"/>
    <row r="15733" hidden="1" x14ac:dyDescent="0.2"/>
    <row r="15734" hidden="1" x14ac:dyDescent="0.2"/>
    <row r="15735" hidden="1" x14ac:dyDescent="0.2"/>
    <row r="15736" hidden="1" x14ac:dyDescent="0.2"/>
    <row r="15737" hidden="1" x14ac:dyDescent="0.2"/>
    <row r="15738" hidden="1" x14ac:dyDescent="0.2"/>
    <row r="15739" hidden="1" x14ac:dyDescent="0.2"/>
    <row r="15740" hidden="1" x14ac:dyDescent="0.2"/>
    <row r="15741" hidden="1" x14ac:dyDescent="0.2"/>
    <row r="15742" hidden="1" x14ac:dyDescent="0.2"/>
    <row r="15743" hidden="1" x14ac:dyDescent="0.2"/>
    <row r="15744" hidden="1" x14ac:dyDescent="0.2"/>
    <row r="15745" hidden="1" x14ac:dyDescent="0.2"/>
    <row r="15746" hidden="1" x14ac:dyDescent="0.2"/>
    <row r="15747" hidden="1" x14ac:dyDescent="0.2"/>
    <row r="15748" hidden="1" x14ac:dyDescent="0.2"/>
    <row r="15749" hidden="1" x14ac:dyDescent="0.2"/>
    <row r="15750" hidden="1" x14ac:dyDescent="0.2"/>
    <row r="15751" hidden="1" x14ac:dyDescent="0.2"/>
    <row r="15752" hidden="1" x14ac:dyDescent="0.2"/>
    <row r="15753" hidden="1" x14ac:dyDescent="0.2"/>
    <row r="15754" hidden="1" x14ac:dyDescent="0.2"/>
    <row r="15755" hidden="1" x14ac:dyDescent="0.2"/>
    <row r="15756" hidden="1" x14ac:dyDescent="0.2"/>
    <row r="15757" hidden="1" x14ac:dyDescent="0.2"/>
    <row r="15758" hidden="1" x14ac:dyDescent="0.2"/>
    <row r="15759" hidden="1" x14ac:dyDescent="0.2"/>
    <row r="15760" hidden="1" x14ac:dyDescent="0.2"/>
    <row r="15761" hidden="1" x14ac:dyDescent="0.2"/>
    <row r="15762" hidden="1" x14ac:dyDescent="0.2"/>
    <row r="15763" hidden="1" x14ac:dyDescent="0.2"/>
    <row r="15764" hidden="1" x14ac:dyDescent="0.2"/>
    <row r="15765" hidden="1" x14ac:dyDescent="0.2"/>
    <row r="15766" hidden="1" x14ac:dyDescent="0.2"/>
    <row r="15767" hidden="1" x14ac:dyDescent="0.2"/>
    <row r="15768" hidden="1" x14ac:dyDescent="0.2"/>
    <row r="15769" hidden="1" x14ac:dyDescent="0.2"/>
    <row r="15770" hidden="1" x14ac:dyDescent="0.2"/>
    <row r="15771" hidden="1" x14ac:dyDescent="0.2"/>
    <row r="15772" hidden="1" x14ac:dyDescent="0.2"/>
    <row r="15773" hidden="1" x14ac:dyDescent="0.2"/>
    <row r="15774" hidden="1" x14ac:dyDescent="0.2"/>
    <row r="15775" hidden="1" x14ac:dyDescent="0.2"/>
    <row r="15776" hidden="1" x14ac:dyDescent="0.2"/>
    <row r="15777" hidden="1" x14ac:dyDescent="0.2"/>
    <row r="15778" hidden="1" x14ac:dyDescent="0.2"/>
    <row r="15779" hidden="1" x14ac:dyDescent="0.2"/>
    <row r="15780" hidden="1" x14ac:dyDescent="0.2"/>
    <row r="15781" hidden="1" x14ac:dyDescent="0.2"/>
    <row r="15782" hidden="1" x14ac:dyDescent="0.2"/>
    <row r="15783" hidden="1" x14ac:dyDescent="0.2"/>
    <row r="15784" hidden="1" x14ac:dyDescent="0.2"/>
    <row r="15785" hidden="1" x14ac:dyDescent="0.2"/>
    <row r="15786" hidden="1" x14ac:dyDescent="0.2"/>
    <row r="15787" hidden="1" x14ac:dyDescent="0.2"/>
    <row r="15788" hidden="1" x14ac:dyDescent="0.2"/>
    <row r="15789" hidden="1" x14ac:dyDescent="0.2"/>
    <row r="15790" hidden="1" x14ac:dyDescent="0.2"/>
    <row r="15791" hidden="1" x14ac:dyDescent="0.2"/>
    <row r="15792" hidden="1" x14ac:dyDescent="0.2"/>
    <row r="15793" hidden="1" x14ac:dyDescent="0.2"/>
    <row r="15794" hidden="1" x14ac:dyDescent="0.2"/>
    <row r="15795" hidden="1" x14ac:dyDescent="0.2"/>
    <row r="15796" hidden="1" x14ac:dyDescent="0.2"/>
    <row r="15797" hidden="1" x14ac:dyDescent="0.2"/>
    <row r="15798" hidden="1" x14ac:dyDescent="0.2"/>
    <row r="15799" hidden="1" x14ac:dyDescent="0.2"/>
    <row r="15800" hidden="1" x14ac:dyDescent="0.2"/>
    <row r="15801" hidden="1" x14ac:dyDescent="0.2"/>
    <row r="15802" hidden="1" x14ac:dyDescent="0.2"/>
    <row r="15803" hidden="1" x14ac:dyDescent="0.2"/>
    <row r="15804" hidden="1" x14ac:dyDescent="0.2"/>
    <row r="15805" hidden="1" x14ac:dyDescent="0.2"/>
    <row r="15806" hidden="1" x14ac:dyDescent="0.2"/>
    <row r="15807" hidden="1" x14ac:dyDescent="0.2"/>
    <row r="15808" hidden="1" x14ac:dyDescent="0.2"/>
    <row r="15809" hidden="1" x14ac:dyDescent="0.2"/>
    <row r="15810" hidden="1" x14ac:dyDescent="0.2"/>
    <row r="15811" hidden="1" x14ac:dyDescent="0.2"/>
    <row r="15812" hidden="1" x14ac:dyDescent="0.2"/>
    <row r="15813" hidden="1" x14ac:dyDescent="0.2"/>
    <row r="15814" hidden="1" x14ac:dyDescent="0.2"/>
    <row r="15815" hidden="1" x14ac:dyDescent="0.2"/>
    <row r="15816" hidden="1" x14ac:dyDescent="0.2"/>
    <row r="15817" hidden="1" x14ac:dyDescent="0.2"/>
    <row r="15818" hidden="1" x14ac:dyDescent="0.2"/>
    <row r="15819" hidden="1" x14ac:dyDescent="0.2"/>
    <row r="15820" hidden="1" x14ac:dyDescent="0.2"/>
    <row r="15821" hidden="1" x14ac:dyDescent="0.2"/>
    <row r="15822" hidden="1" x14ac:dyDescent="0.2"/>
    <row r="15823" hidden="1" x14ac:dyDescent="0.2"/>
    <row r="15824" hidden="1" x14ac:dyDescent="0.2"/>
    <row r="15825" hidden="1" x14ac:dyDescent="0.2"/>
    <row r="15826" hidden="1" x14ac:dyDescent="0.2"/>
    <row r="15827" hidden="1" x14ac:dyDescent="0.2"/>
    <row r="15828" hidden="1" x14ac:dyDescent="0.2"/>
    <row r="15829" hidden="1" x14ac:dyDescent="0.2"/>
    <row r="15830" hidden="1" x14ac:dyDescent="0.2"/>
    <row r="15831" hidden="1" x14ac:dyDescent="0.2"/>
    <row r="15832" hidden="1" x14ac:dyDescent="0.2"/>
    <row r="15833" hidden="1" x14ac:dyDescent="0.2"/>
    <row r="15834" hidden="1" x14ac:dyDescent="0.2"/>
    <row r="15835" hidden="1" x14ac:dyDescent="0.2"/>
    <row r="15836" hidden="1" x14ac:dyDescent="0.2"/>
    <row r="15837" hidden="1" x14ac:dyDescent="0.2"/>
    <row r="15838" hidden="1" x14ac:dyDescent="0.2"/>
    <row r="15839" hidden="1" x14ac:dyDescent="0.2"/>
    <row r="15840" hidden="1" x14ac:dyDescent="0.2"/>
    <row r="15841" hidden="1" x14ac:dyDescent="0.2"/>
    <row r="15842" hidden="1" x14ac:dyDescent="0.2"/>
    <row r="15843" hidden="1" x14ac:dyDescent="0.2"/>
    <row r="15844" hidden="1" x14ac:dyDescent="0.2"/>
    <row r="15845" hidden="1" x14ac:dyDescent="0.2"/>
    <row r="15846" hidden="1" x14ac:dyDescent="0.2"/>
    <row r="15847" hidden="1" x14ac:dyDescent="0.2"/>
    <row r="15848" hidden="1" x14ac:dyDescent="0.2"/>
    <row r="15849" hidden="1" x14ac:dyDescent="0.2"/>
    <row r="15850" hidden="1" x14ac:dyDescent="0.2"/>
    <row r="15851" hidden="1" x14ac:dyDescent="0.2"/>
    <row r="15852" hidden="1" x14ac:dyDescent="0.2"/>
    <row r="15853" hidden="1" x14ac:dyDescent="0.2"/>
    <row r="15854" hidden="1" x14ac:dyDescent="0.2"/>
    <row r="15855" hidden="1" x14ac:dyDescent="0.2"/>
    <row r="15856" hidden="1" x14ac:dyDescent="0.2"/>
    <row r="15857" hidden="1" x14ac:dyDescent="0.2"/>
    <row r="15858" hidden="1" x14ac:dyDescent="0.2"/>
    <row r="15859" hidden="1" x14ac:dyDescent="0.2"/>
    <row r="15860" hidden="1" x14ac:dyDescent="0.2"/>
    <row r="15861" hidden="1" x14ac:dyDescent="0.2"/>
    <row r="15862" hidden="1" x14ac:dyDescent="0.2"/>
    <row r="15863" hidden="1" x14ac:dyDescent="0.2"/>
    <row r="15864" hidden="1" x14ac:dyDescent="0.2"/>
    <row r="15865" hidden="1" x14ac:dyDescent="0.2"/>
    <row r="15866" hidden="1" x14ac:dyDescent="0.2"/>
    <row r="15867" hidden="1" x14ac:dyDescent="0.2"/>
    <row r="15868" hidden="1" x14ac:dyDescent="0.2"/>
    <row r="15869" hidden="1" x14ac:dyDescent="0.2"/>
    <row r="15870" hidden="1" x14ac:dyDescent="0.2"/>
    <row r="15871" hidden="1" x14ac:dyDescent="0.2"/>
    <row r="15872" hidden="1" x14ac:dyDescent="0.2"/>
    <row r="15873" hidden="1" x14ac:dyDescent="0.2"/>
    <row r="15874" hidden="1" x14ac:dyDescent="0.2"/>
    <row r="15875" hidden="1" x14ac:dyDescent="0.2"/>
    <row r="15876" hidden="1" x14ac:dyDescent="0.2"/>
    <row r="15877" hidden="1" x14ac:dyDescent="0.2"/>
    <row r="15878" hidden="1" x14ac:dyDescent="0.2"/>
    <row r="15879" hidden="1" x14ac:dyDescent="0.2"/>
    <row r="15880" hidden="1" x14ac:dyDescent="0.2"/>
    <row r="15881" hidden="1" x14ac:dyDescent="0.2"/>
    <row r="15882" hidden="1" x14ac:dyDescent="0.2"/>
    <row r="15883" hidden="1" x14ac:dyDescent="0.2"/>
    <row r="15884" hidden="1" x14ac:dyDescent="0.2"/>
    <row r="15885" hidden="1" x14ac:dyDescent="0.2"/>
    <row r="15886" hidden="1" x14ac:dyDescent="0.2"/>
    <row r="15887" hidden="1" x14ac:dyDescent="0.2"/>
    <row r="15888" hidden="1" x14ac:dyDescent="0.2"/>
    <row r="15889" hidden="1" x14ac:dyDescent="0.2"/>
    <row r="15890" hidden="1" x14ac:dyDescent="0.2"/>
    <row r="15891" hidden="1" x14ac:dyDescent="0.2"/>
    <row r="15892" hidden="1" x14ac:dyDescent="0.2"/>
    <row r="15893" hidden="1" x14ac:dyDescent="0.2"/>
    <row r="15894" hidden="1" x14ac:dyDescent="0.2"/>
    <row r="15895" hidden="1" x14ac:dyDescent="0.2"/>
    <row r="15896" hidden="1" x14ac:dyDescent="0.2"/>
    <row r="15897" hidden="1" x14ac:dyDescent="0.2"/>
    <row r="15898" hidden="1" x14ac:dyDescent="0.2"/>
    <row r="15899" hidden="1" x14ac:dyDescent="0.2"/>
    <row r="15900" hidden="1" x14ac:dyDescent="0.2"/>
    <row r="15901" hidden="1" x14ac:dyDescent="0.2"/>
    <row r="15902" hidden="1" x14ac:dyDescent="0.2"/>
    <row r="15903" hidden="1" x14ac:dyDescent="0.2"/>
    <row r="15904" hidden="1" x14ac:dyDescent="0.2"/>
    <row r="15905" hidden="1" x14ac:dyDescent="0.2"/>
    <row r="15906" hidden="1" x14ac:dyDescent="0.2"/>
    <row r="15907" hidden="1" x14ac:dyDescent="0.2"/>
    <row r="15908" hidden="1" x14ac:dyDescent="0.2"/>
    <row r="15909" hidden="1" x14ac:dyDescent="0.2"/>
    <row r="15910" hidden="1" x14ac:dyDescent="0.2"/>
    <row r="15911" hidden="1" x14ac:dyDescent="0.2"/>
    <row r="15912" hidden="1" x14ac:dyDescent="0.2"/>
    <row r="15913" hidden="1" x14ac:dyDescent="0.2"/>
    <row r="15914" hidden="1" x14ac:dyDescent="0.2"/>
    <row r="15915" hidden="1" x14ac:dyDescent="0.2"/>
    <row r="15916" hidden="1" x14ac:dyDescent="0.2"/>
    <row r="15917" hidden="1" x14ac:dyDescent="0.2"/>
    <row r="15918" hidden="1" x14ac:dyDescent="0.2"/>
    <row r="15919" hidden="1" x14ac:dyDescent="0.2"/>
    <row r="15920" hidden="1" x14ac:dyDescent="0.2"/>
    <row r="15921" hidden="1" x14ac:dyDescent="0.2"/>
    <row r="15922" hidden="1" x14ac:dyDescent="0.2"/>
    <row r="15923" hidden="1" x14ac:dyDescent="0.2"/>
    <row r="15924" hidden="1" x14ac:dyDescent="0.2"/>
    <row r="15925" hidden="1" x14ac:dyDescent="0.2"/>
    <row r="15926" hidden="1" x14ac:dyDescent="0.2"/>
    <row r="15927" hidden="1" x14ac:dyDescent="0.2"/>
    <row r="15928" hidden="1" x14ac:dyDescent="0.2"/>
    <row r="15929" hidden="1" x14ac:dyDescent="0.2"/>
    <row r="15930" hidden="1" x14ac:dyDescent="0.2"/>
    <row r="15931" hidden="1" x14ac:dyDescent="0.2"/>
    <row r="15932" hidden="1" x14ac:dyDescent="0.2"/>
    <row r="15933" hidden="1" x14ac:dyDescent="0.2"/>
    <row r="15934" hidden="1" x14ac:dyDescent="0.2"/>
    <row r="15935" hidden="1" x14ac:dyDescent="0.2"/>
    <row r="15936" hidden="1" x14ac:dyDescent="0.2"/>
    <row r="15937" hidden="1" x14ac:dyDescent="0.2"/>
    <row r="15938" hidden="1" x14ac:dyDescent="0.2"/>
    <row r="15939" hidden="1" x14ac:dyDescent="0.2"/>
    <row r="15940" hidden="1" x14ac:dyDescent="0.2"/>
    <row r="15941" hidden="1" x14ac:dyDescent="0.2"/>
    <row r="15942" hidden="1" x14ac:dyDescent="0.2"/>
    <row r="15943" hidden="1" x14ac:dyDescent="0.2"/>
    <row r="15944" hidden="1" x14ac:dyDescent="0.2"/>
    <row r="15945" hidden="1" x14ac:dyDescent="0.2"/>
    <row r="15946" hidden="1" x14ac:dyDescent="0.2"/>
    <row r="15947" hidden="1" x14ac:dyDescent="0.2"/>
    <row r="15948" hidden="1" x14ac:dyDescent="0.2"/>
    <row r="15949" hidden="1" x14ac:dyDescent="0.2"/>
    <row r="15950" hidden="1" x14ac:dyDescent="0.2"/>
    <row r="15951" hidden="1" x14ac:dyDescent="0.2"/>
    <row r="15952" hidden="1" x14ac:dyDescent="0.2"/>
    <row r="15953" hidden="1" x14ac:dyDescent="0.2"/>
    <row r="15954" hidden="1" x14ac:dyDescent="0.2"/>
    <row r="15955" hidden="1" x14ac:dyDescent="0.2"/>
    <row r="15956" hidden="1" x14ac:dyDescent="0.2"/>
    <row r="15957" hidden="1" x14ac:dyDescent="0.2"/>
    <row r="15958" hidden="1" x14ac:dyDescent="0.2"/>
    <row r="15959" hidden="1" x14ac:dyDescent="0.2"/>
    <row r="15960" hidden="1" x14ac:dyDescent="0.2"/>
    <row r="15961" hidden="1" x14ac:dyDescent="0.2"/>
    <row r="15962" hidden="1" x14ac:dyDescent="0.2"/>
    <row r="15963" hidden="1" x14ac:dyDescent="0.2"/>
    <row r="15964" hidden="1" x14ac:dyDescent="0.2"/>
    <row r="15965" hidden="1" x14ac:dyDescent="0.2"/>
    <row r="15966" hidden="1" x14ac:dyDescent="0.2"/>
    <row r="15967" hidden="1" x14ac:dyDescent="0.2"/>
    <row r="15968" hidden="1" x14ac:dyDescent="0.2"/>
    <row r="15969" hidden="1" x14ac:dyDescent="0.2"/>
    <row r="15970" hidden="1" x14ac:dyDescent="0.2"/>
    <row r="15971" hidden="1" x14ac:dyDescent="0.2"/>
    <row r="15972" hidden="1" x14ac:dyDescent="0.2"/>
    <row r="15973" hidden="1" x14ac:dyDescent="0.2"/>
    <row r="15974" hidden="1" x14ac:dyDescent="0.2"/>
    <row r="15975" hidden="1" x14ac:dyDescent="0.2"/>
    <row r="15976" hidden="1" x14ac:dyDescent="0.2"/>
    <row r="15977" hidden="1" x14ac:dyDescent="0.2"/>
    <row r="15978" hidden="1" x14ac:dyDescent="0.2"/>
    <row r="15979" hidden="1" x14ac:dyDescent="0.2"/>
    <row r="15980" hidden="1" x14ac:dyDescent="0.2"/>
    <row r="15981" hidden="1" x14ac:dyDescent="0.2"/>
    <row r="15982" hidden="1" x14ac:dyDescent="0.2"/>
    <row r="15983" hidden="1" x14ac:dyDescent="0.2"/>
    <row r="15984" hidden="1" x14ac:dyDescent="0.2"/>
    <row r="15985" hidden="1" x14ac:dyDescent="0.2"/>
    <row r="15986" hidden="1" x14ac:dyDescent="0.2"/>
    <row r="15987" hidden="1" x14ac:dyDescent="0.2"/>
    <row r="15988" hidden="1" x14ac:dyDescent="0.2"/>
    <row r="15989" hidden="1" x14ac:dyDescent="0.2"/>
    <row r="15990" hidden="1" x14ac:dyDescent="0.2"/>
    <row r="15991" hidden="1" x14ac:dyDescent="0.2"/>
    <row r="15992" hidden="1" x14ac:dyDescent="0.2"/>
    <row r="15993" hidden="1" x14ac:dyDescent="0.2"/>
    <row r="15994" hidden="1" x14ac:dyDescent="0.2"/>
    <row r="15995" hidden="1" x14ac:dyDescent="0.2"/>
    <row r="15996" hidden="1" x14ac:dyDescent="0.2"/>
    <row r="15997" hidden="1" x14ac:dyDescent="0.2"/>
    <row r="15998" hidden="1" x14ac:dyDescent="0.2"/>
    <row r="15999" hidden="1" x14ac:dyDescent="0.2"/>
    <row r="16000" hidden="1" x14ac:dyDescent="0.2"/>
    <row r="16001" hidden="1" x14ac:dyDescent="0.2"/>
    <row r="16002" hidden="1" x14ac:dyDescent="0.2"/>
    <row r="16003" hidden="1" x14ac:dyDescent="0.2"/>
    <row r="16004" hidden="1" x14ac:dyDescent="0.2"/>
    <row r="16005" hidden="1" x14ac:dyDescent="0.2"/>
    <row r="16006" hidden="1" x14ac:dyDescent="0.2"/>
    <row r="16007" hidden="1" x14ac:dyDescent="0.2"/>
    <row r="16008" hidden="1" x14ac:dyDescent="0.2"/>
    <row r="16009" hidden="1" x14ac:dyDescent="0.2"/>
    <row r="16010" hidden="1" x14ac:dyDescent="0.2"/>
    <row r="16011" hidden="1" x14ac:dyDescent="0.2"/>
    <row r="16012" hidden="1" x14ac:dyDescent="0.2"/>
    <row r="16013" hidden="1" x14ac:dyDescent="0.2"/>
    <row r="16014" hidden="1" x14ac:dyDescent="0.2"/>
    <row r="16015" hidden="1" x14ac:dyDescent="0.2"/>
    <row r="16016" hidden="1" x14ac:dyDescent="0.2"/>
    <row r="16017" hidden="1" x14ac:dyDescent="0.2"/>
    <row r="16018" hidden="1" x14ac:dyDescent="0.2"/>
    <row r="16019" hidden="1" x14ac:dyDescent="0.2"/>
    <row r="16020" hidden="1" x14ac:dyDescent="0.2"/>
    <row r="16021" hidden="1" x14ac:dyDescent="0.2"/>
    <row r="16022" hidden="1" x14ac:dyDescent="0.2"/>
    <row r="16023" hidden="1" x14ac:dyDescent="0.2"/>
    <row r="16024" hidden="1" x14ac:dyDescent="0.2"/>
    <row r="16025" hidden="1" x14ac:dyDescent="0.2"/>
    <row r="16026" hidden="1" x14ac:dyDescent="0.2"/>
    <row r="16027" hidden="1" x14ac:dyDescent="0.2"/>
    <row r="16028" hidden="1" x14ac:dyDescent="0.2"/>
    <row r="16029" hidden="1" x14ac:dyDescent="0.2"/>
    <row r="16030" hidden="1" x14ac:dyDescent="0.2"/>
    <row r="16031" hidden="1" x14ac:dyDescent="0.2"/>
    <row r="16032" hidden="1" x14ac:dyDescent="0.2"/>
    <row r="16033" hidden="1" x14ac:dyDescent="0.2"/>
    <row r="16034" hidden="1" x14ac:dyDescent="0.2"/>
    <row r="16035" hidden="1" x14ac:dyDescent="0.2"/>
    <row r="16036" hidden="1" x14ac:dyDescent="0.2"/>
    <row r="16037" hidden="1" x14ac:dyDescent="0.2"/>
    <row r="16038" hidden="1" x14ac:dyDescent="0.2"/>
    <row r="16039" hidden="1" x14ac:dyDescent="0.2"/>
    <row r="16040" hidden="1" x14ac:dyDescent="0.2"/>
    <row r="16041" hidden="1" x14ac:dyDescent="0.2"/>
    <row r="16042" hidden="1" x14ac:dyDescent="0.2"/>
    <row r="16043" hidden="1" x14ac:dyDescent="0.2"/>
    <row r="16044" hidden="1" x14ac:dyDescent="0.2"/>
    <row r="16045" hidden="1" x14ac:dyDescent="0.2"/>
    <row r="16046" hidden="1" x14ac:dyDescent="0.2"/>
    <row r="16047" hidden="1" x14ac:dyDescent="0.2"/>
    <row r="16048" hidden="1" x14ac:dyDescent="0.2"/>
    <row r="16049" hidden="1" x14ac:dyDescent="0.2"/>
    <row r="16050" hidden="1" x14ac:dyDescent="0.2"/>
    <row r="16051" hidden="1" x14ac:dyDescent="0.2"/>
    <row r="16052" hidden="1" x14ac:dyDescent="0.2"/>
    <row r="16053" hidden="1" x14ac:dyDescent="0.2"/>
    <row r="16054" hidden="1" x14ac:dyDescent="0.2"/>
    <row r="16055" hidden="1" x14ac:dyDescent="0.2"/>
    <row r="16056" hidden="1" x14ac:dyDescent="0.2"/>
    <row r="16057" hidden="1" x14ac:dyDescent="0.2"/>
    <row r="16058" hidden="1" x14ac:dyDescent="0.2"/>
    <row r="16059" hidden="1" x14ac:dyDescent="0.2"/>
    <row r="16060" hidden="1" x14ac:dyDescent="0.2"/>
    <row r="16061" hidden="1" x14ac:dyDescent="0.2"/>
    <row r="16062" hidden="1" x14ac:dyDescent="0.2"/>
    <row r="16063" hidden="1" x14ac:dyDescent="0.2"/>
    <row r="16064" hidden="1" x14ac:dyDescent="0.2"/>
    <row r="16065" hidden="1" x14ac:dyDescent="0.2"/>
    <row r="16066" hidden="1" x14ac:dyDescent="0.2"/>
    <row r="16067" hidden="1" x14ac:dyDescent="0.2"/>
    <row r="16068" hidden="1" x14ac:dyDescent="0.2"/>
    <row r="16069" hidden="1" x14ac:dyDescent="0.2"/>
    <row r="16070" hidden="1" x14ac:dyDescent="0.2"/>
    <row r="16071" hidden="1" x14ac:dyDescent="0.2"/>
    <row r="16072" hidden="1" x14ac:dyDescent="0.2"/>
    <row r="16073" hidden="1" x14ac:dyDescent="0.2"/>
    <row r="16074" hidden="1" x14ac:dyDescent="0.2"/>
    <row r="16075" hidden="1" x14ac:dyDescent="0.2"/>
    <row r="16076" hidden="1" x14ac:dyDescent="0.2"/>
    <row r="16077" hidden="1" x14ac:dyDescent="0.2"/>
    <row r="16078" hidden="1" x14ac:dyDescent="0.2"/>
    <row r="16079" hidden="1" x14ac:dyDescent="0.2"/>
    <row r="16080" hidden="1" x14ac:dyDescent="0.2"/>
    <row r="16081" hidden="1" x14ac:dyDescent="0.2"/>
    <row r="16082" hidden="1" x14ac:dyDescent="0.2"/>
    <row r="16083" hidden="1" x14ac:dyDescent="0.2"/>
    <row r="16084" hidden="1" x14ac:dyDescent="0.2"/>
    <row r="16085" hidden="1" x14ac:dyDescent="0.2"/>
    <row r="16086" hidden="1" x14ac:dyDescent="0.2"/>
    <row r="16087" hidden="1" x14ac:dyDescent="0.2"/>
    <row r="16088" hidden="1" x14ac:dyDescent="0.2"/>
    <row r="16089" hidden="1" x14ac:dyDescent="0.2"/>
    <row r="16090" hidden="1" x14ac:dyDescent="0.2"/>
    <row r="16091" hidden="1" x14ac:dyDescent="0.2"/>
    <row r="16092" hidden="1" x14ac:dyDescent="0.2"/>
    <row r="16093" hidden="1" x14ac:dyDescent="0.2"/>
    <row r="16094" hidden="1" x14ac:dyDescent="0.2"/>
    <row r="16095" hidden="1" x14ac:dyDescent="0.2"/>
    <row r="16096" hidden="1" x14ac:dyDescent="0.2"/>
    <row r="16097" hidden="1" x14ac:dyDescent="0.2"/>
    <row r="16098" hidden="1" x14ac:dyDescent="0.2"/>
    <row r="16099" hidden="1" x14ac:dyDescent="0.2"/>
    <row r="16100" hidden="1" x14ac:dyDescent="0.2"/>
    <row r="16101" hidden="1" x14ac:dyDescent="0.2"/>
    <row r="16102" hidden="1" x14ac:dyDescent="0.2"/>
    <row r="16103" hidden="1" x14ac:dyDescent="0.2"/>
    <row r="16104" hidden="1" x14ac:dyDescent="0.2"/>
    <row r="16105" hidden="1" x14ac:dyDescent="0.2"/>
    <row r="16106" hidden="1" x14ac:dyDescent="0.2"/>
    <row r="16107" hidden="1" x14ac:dyDescent="0.2"/>
    <row r="16108" hidden="1" x14ac:dyDescent="0.2"/>
    <row r="16109" hidden="1" x14ac:dyDescent="0.2"/>
    <row r="16110" hidden="1" x14ac:dyDescent="0.2"/>
    <row r="16111" hidden="1" x14ac:dyDescent="0.2"/>
    <row r="16112" hidden="1" x14ac:dyDescent="0.2"/>
    <row r="16113" hidden="1" x14ac:dyDescent="0.2"/>
    <row r="16114" hidden="1" x14ac:dyDescent="0.2"/>
    <row r="16115" hidden="1" x14ac:dyDescent="0.2"/>
    <row r="16116" hidden="1" x14ac:dyDescent="0.2"/>
    <row r="16117" hidden="1" x14ac:dyDescent="0.2"/>
    <row r="16118" hidden="1" x14ac:dyDescent="0.2"/>
    <row r="16119" hidden="1" x14ac:dyDescent="0.2"/>
    <row r="16120" hidden="1" x14ac:dyDescent="0.2"/>
    <row r="16121" hidden="1" x14ac:dyDescent="0.2"/>
    <row r="16122" hidden="1" x14ac:dyDescent="0.2"/>
    <row r="16123" hidden="1" x14ac:dyDescent="0.2"/>
    <row r="16124" hidden="1" x14ac:dyDescent="0.2"/>
    <row r="16125" hidden="1" x14ac:dyDescent="0.2"/>
    <row r="16126" hidden="1" x14ac:dyDescent="0.2"/>
    <row r="16127" hidden="1" x14ac:dyDescent="0.2"/>
    <row r="16128" hidden="1" x14ac:dyDescent="0.2"/>
    <row r="16129" hidden="1" x14ac:dyDescent="0.2"/>
    <row r="16130" hidden="1" x14ac:dyDescent="0.2"/>
    <row r="16131" hidden="1" x14ac:dyDescent="0.2"/>
    <row r="16132" hidden="1" x14ac:dyDescent="0.2"/>
    <row r="16133" hidden="1" x14ac:dyDescent="0.2"/>
    <row r="16134" hidden="1" x14ac:dyDescent="0.2"/>
    <row r="16135" hidden="1" x14ac:dyDescent="0.2"/>
    <row r="16136" hidden="1" x14ac:dyDescent="0.2"/>
    <row r="16137" hidden="1" x14ac:dyDescent="0.2"/>
    <row r="16138" hidden="1" x14ac:dyDescent="0.2"/>
    <row r="16139" hidden="1" x14ac:dyDescent="0.2"/>
    <row r="16140" hidden="1" x14ac:dyDescent="0.2"/>
    <row r="16141" hidden="1" x14ac:dyDescent="0.2"/>
    <row r="16142" hidden="1" x14ac:dyDescent="0.2"/>
    <row r="16143" hidden="1" x14ac:dyDescent="0.2"/>
    <row r="16144" hidden="1" x14ac:dyDescent="0.2"/>
    <row r="16145" hidden="1" x14ac:dyDescent="0.2"/>
    <row r="16146" hidden="1" x14ac:dyDescent="0.2"/>
    <row r="16147" hidden="1" x14ac:dyDescent="0.2"/>
    <row r="16148" hidden="1" x14ac:dyDescent="0.2"/>
    <row r="16149" hidden="1" x14ac:dyDescent="0.2"/>
    <row r="16150" hidden="1" x14ac:dyDescent="0.2"/>
    <row r="16151" hidden="1" x14ac:dyDescent="0.2"/>
    <row r="16152" hidden="1" x14ac:dyDescent="0.2"/>
    <row r="16153" hidden="1" x14ac:dyDescent="0.2"/>
    <row r="16154" hidden="1" x14ac:dyDescent="0.2"/>
    <row r="16155" hidden="1" x14ac:dyDescent="0.2"/>
    <row r="16156" hidden="1" x14ac:dyDescent="0.2"/>
    <row r="16157" hidden="1" x14ac:dyDescent="0.2"/>
    <row r="16158" hidden="1" x14ac:dyDescent="0.2"/>
    <row r="16159" hidden="1" x14ac:dyDescent="0.2"/>
    <row r="16160" hidden="1" x14ac:dyDescent="0.2"/>
    <row r="16161" hidden="1" x14ac:dyDescent="0.2"/>
    <row r="16162" hidden="1" x14ac:dyDescent="0.2"/>
    <row r="16163" hidden="1" x14ac:dyDescent="0.2"/>
    <row r="16164" hidden="1" x14ac:dyDescent="0.2"/>
    <row r="16165" hidden="1" x14ac:dyDescent="0.2"/>
    <row r="16166" hidden="1" x14ac:dyDescent="0.2"/>
    <row r="16167" hidden="1" x14ac:dyDescent="0.2"/>
    <row r="16168" hidden="1" x14ac:dyDescent="0.2"/>
    <row r="16169" hidden="1" x14ac:dyDescent="0.2"/>
    <row r="16170" hidden="1" x14ac:dyDescent="0.2"/>
    <row r="16171" hidden="1" x14ac:dyDescent="0.2"/>
    <row r="16172" hidden="1" x14ac:dyDescent="0.2"/>
    <row r="16173" hidden="1" x14ac:dyDescent="0.2"/>
    <row r="16174" hidden="1" x14ac:dyDescent="0.2"/>
    <row r="16175" hidden="1" x14ac:dyDescent="0.2"/>
    <row r="16176" hidden="1" x14ac:dyDescent="0.2"/>
    <row r="16177" hidden="1" x14ac:dyDescent="0.2"/>
    <row r="16178" hidden="1" x14ac:dyDescent="0.2"/>
    <row r="16179" hidden="1" x14ac:dyDescent="0.2"/>
    <row r="16180" hidden="1" x14ac:dyDescent="0.2"/>
    <row r="16181" hidden="1" x14ac:dyDescent="0.2"/>
    <row r="16182" hidden="1" x14ac:dyDescent="0.2"/>
    <row r="16183" hidden="1" x14ac:dyDescent="0.2"/>
    <row r="16184" hidden="1" x14ac:dyDescent="0.2"/>
    <row r="16185" hidden="1" x14ac:dyDescent="0.2"/>
    <row r="16186" hidden="1" x14ac:dyDescent="0.2"/>
    <row r="16187" hidden="1" x14ac:dyDescent="0.2"/>
    <row r="16188" hidden="1" x14ac:dyDescent="0.2"/>
    <row r="16189" hidden="1" x14ac:dyDescent="0.2"/>
    <row r="16190" hidden="1" x14ac:dyDescent="0.2"/>
    <row r="16191" hidden="1" x14ac:dyDescent="0.2"/>
    <row r="16192" hidden="1" x14ac:dyDescent="0.2"/>
    <row r="16193" hidden="1" x14ac:dyDescent="0.2"/>
    <row r="16194" hidden="1" x14ac:dyDescent="0.2"/>
    <row r="16195" hidden="1" x14ac:dyDescent="0.2"/>
    <row r="16196" hidden="1" x14ac:dyDescent="0.2"/>
    <row r="16197" hidden="1" x14ac:dyDescent="0.2"/>
    <row r="16198" hidden="1" x14ac:dyDescent="0.2"/>
    <row r="16199" hidden="1" x14ac:dyDescent="0.2"/>
    <row r="16200" hidden="1" x14ac:dyDescent="0.2"/>
    <row r="16201" hidden="1" x14ac:dyDescent="0.2"/>
    <row r="16202" hidden="1" x14ac:dyDescent="0.2"/>
    <row r="16203" hidden="1" x14ac:dyDescent="0.2"/>
    <row r="16204" hidden="1" x14ac:dyDescent="0.2"/>
    <row r="16205" hidden="1" x14ac:dyDescent="0.2"/>
    <row r="16206" hidden="1" x14ac:dyDescent="0.2"/>
    <row r="16207" hidden="1" x14ac:dyDescent="0.2"/>
    <row r="16208" hidden="1" x14ac:dyDescent="0.2"/>
    <row r="16209" hidden="1" x14ac:dyDescent="0.2"/>
    <row r="16210" hidden="1" x14ac:dyDescent="0.2"/>
    <row r="16211" hidden="1" x14ac:dyDescent="0.2"/>
    <row r="16212" hidden="1" x14ac:dyDescent="0.2"/>
    <row r="16213" hidden="1" x14ac:dyDescent="0.2"/>
    <row r="16214" hidden="1" x14ac:dyDescent="0.2"/>
    <row r="16215" hidden="1" x14ac:dyDescent="0.2"/>
    <row r="16216" hidden="1" x14ac:dyDescent="0.2"/>
    <row r="16217" hidden="1" x14ac:dyDescent="0.2"/>
    <row r="16218" hidden="1" x14ac:dyDescent="0.2"/>
    <row r="16219" hidden="1" x14ac:dyDescent="0.2"/>
    <row r="16220" hidden="1" x14ac:dyDescent="0.2"/>
    <row r="16221" hidden="1" x14ac:dyDescent="0.2"/>
    <row r="16222" hidden="1" x14ac:dyDescent="0.2"/>
    <row r="16223" hidden="1" x14ac:dyDescent="0.2"/>
    <row r="16224" hidden="1" x14ac:dyDescent="0.2"/>
    <row r="16225" hidden="1" x14ac:dyDescent="0.2"/>
    <row r="16226" hidden="1" x14ac:dyDescent="0.2"/>
    <row r="16227" hidden="1" x14ac:dyDescent="0.2"/>
    <row r="16228" hidden="1" x14ac:dyDescent="0.2"/>
    <row r="16229" hidden="1" x14ac:dyDescent="0.2"/>
    <row r="16230" hidden="1" x14ac:dyDescent="0.2"/>
    <row r="16231" hidden="1" x14ac:dyDescent="0.2"/>
    <row r="16232" hidden="1" x14ac:dyDescent="0.2"/>
    <row r="16233" hidden="1" x14ac:dyDescent="0.2"/>
    <row r="16234" hidden="1" x14ac:dyDescent="0.2"/>
    <row r="16235" hidden="1" x14ac:dyDescent="0.2"/>
    <row r="16236" hidden="1" x14ac:dyDescent="0.2"/>
    <row r="16237" hidden="1" x14ac:dyDescent="0.2"/>
    <row r="16238" hidden="1" x14ac:dyDescent="0.2"/>
    <row r="16239" hidden="1" x14ac:dyDescent="0.2"/>
    <row r="16240" hidden="1" x14ac:dyDescent="0.2"/>
    <row r="16241" hidden="1" x14ac:dyDescent="0.2"/>
    <row r="16242" hidden="1" x14ac:dyDescent="0.2"/>
    <row r="16243" hidden="1" x14ac:dyDescent="0.2"/>
    <row r="16244" hidden="1" x14ac:dyDescent="0.2"/>
    <row r="16245" hidden="1" x14ac:dyDescent="0.2"/>
    <row r="16246" hidden="1" x14ac:dyDescent="0.2"/>
    <row r="16247" hidden="1" x14ac:dyDescent="0.2"/>
    <row r="16248" hidden="1" x14ac:dyDescent="0.2"/>
    <row r="16249" hidden="1" x14ac:dyDescent="0.2"/>
    <row r="16250" hidden="1" x14ac:dyDescent="0.2"/>
    <row r="16251" hidden="1" x14ac:dyDescent="0.2"/>
    <row r="16252" hidden="1" x14ac:dyDescent="0.2"/>
    <row r="16253" hidden="1" x14ac:dyDescent="0.2"/>
    <row r="16254" hidden="1" x14ac:dyDescent="0.2"/>
    <row r="16255" hidden="1" x14ac:dyDescent="0.2"/>
    <row r="16256" hidden="1" x14ac:dyDescent="0.2"/>
    <row r="16257" hidden="1" x14ac:dyDescent="0.2"/>
    <row r="16258" hidden="1" x14ac:dyDescent="0.2"/>
    <row r="16259" hidden="1" x14ac:dyDescent="0.2"/>
    <row r="16260" hidden="1" x14ac:dyDescent="0.2"/>
    <row r="16261" hidden="1" x14ac:dyDescent="0.2"/>
    <row r="16262" hidden="1" x14ac:dyDescent="0.2"/>
    <row r="16263" hidden="1" x14ac:dyDescent="0.2"/>
    <row r="16264" hidden="1" x14ac:dyDescent="0.2"/>
    <row r="16265" hidden="1" x14ac:dyDescent="0.2"/>
    <row r="16266" hidden="1" x14ac:dyDescent="0.2"/>
    <row r="16267" hidden="1" x14ac:dyDescent="0.2"/>
    <row r="16268" hidden="1" x14ac:dyDescent="0.2"/>
    <row r="16269" hidden="1" x14ac:dyDescent="0.2"/>
    <row r="16270" hidden="1" x14ac:dyDescent="0.2"/>
    <row r="16271" hidden="1" x14ac:dyDescent="0.2"/>
    <row r="16272" hidden="1" x14ac:dyDescent="0.2"/>
    <row r="16273" hidden="1" x14ac:dyDescent="0.2"/>
    <row r="16274" hidden="1" x14ac:dyDescent="0.2"/>
    <row r="16275" hidden="1" x14ac:dyDescent="0.2"/>
    <row r="16276" hidden="1" x14ac:dyDescent="0.2"/>
    <row r="16277" hidden="1" x14ac:dyDescent="0.2"/>
    <row r="16278" hidden="1" x14ac:dyDescent="0.2"/>
    <row r="16279" hidden="1" x14ac:dyDescent="0.2"/>
    <row r="16280" hidden="1" x14ac:dyDescent="0.2"/>
    <row r="16281" hidden="1" x14ac:dyDescent="0.2"/>
    <row r="16282" hidden="1" x14ac:dyDescent="0.2"/>
    <row r="16283" hidden="1" x14ac:dyDescent="0.2"/>
    <row r="16284" hidden="1" x14ac:dyDescent="0.2"/>
    <row r="16285" hidden="1" x14ac:dyDescent="0.2"/>
    <row r="16286" hidden="1" x14ac:dyDescent="0.2"/>
    <row r="16287" hidden="1" x14ac:dyDescent="0.2"/>
    <row r="16288" hidden="1" x14ac:dyDescent="0.2"/>
    <row r="16289" hidden="1" x14ac:dyDescent="0.2"/>
    <row r="16290" hidden="1" x14ac:dyDescent="0.2"/>
    <row r="16291" hidden="1" x14ac:dyDescent="0.2"/>
    <row r="16292" hidden="1" x14ac:dyDescent="0.2"/>
    <row r="16293" hidden="1" x14ac:dyDescent="0.2"/>
    <row r="16294" hidden="1" x14ac:dyDescent="0.2"/>
    <row r="16295" hidden="1" x14ac:dyDescent="0.2"/>
    <row r="16296" hidden="1" x14ac:dyDescent="0.2"/>
    <row r="16297" hidden="1" x14ac:dyDescent="0.2"/>
    <row r="16298" hidden="1" x14ac:dyDescent="0.2"/>
    <row r="16299" hidden="1" x14ac:dyDescent="0.2"/>
    <row r="16300" hidden="1" x14ac:dyDescent="0.2"/>
    <row r="16301" hidden="1" x14ac:dyDescent="0.2"/>
    <row r="16302" hidden="1" x14ac:dyDescent="0.2"/>
    <row r="16303" hidden="1" x14ac:dyDescent="0.2"/>
    <row r="16304" hidden="1" x14ac:dyDescent="0.2"/>
    <row r="16305" hidden="1" x14ac:dyDescent="0.2"/>
    <row r="16306" hidden="1" x14ac:dyDescent="0.2"/>
    <row r="16307" hidden="1" x14ac:dyDescent="0.2"/>
    <row r="16308" hidden="1" x14ac:dyDescent="0.2"/>
    <row r="16309" hidden="1" x14ac:dyDescent="0.2"/>
    <row r="16310" hidden="1" x14ac:dyDescent="0.2"/>
    <row r="16311" hidden="1" x14ac:dyDescent="0.2"/>
    <row r="16312" hidden="1" x14ac:dyDescent="0.2"/>
    <row r="16313" hidden="1" x14ac:dyDescent="0.2"/>
    <row r="16314" hidden="1" x14ac:dyDescent="0.2"/>
    <row r="16315" hidden="1" x14ac:dyDescent="0.2"/>
    <row r="16316" hidden="1" x14ac:dyDescent="0.2"/>
    <row r="16317" hidden="1" x14ac:dyDescent="0.2"/>
    <row r="16318" hidden="1" x14ac:dyDescent="0.2"/>
    <row r="16319" hidden="1" x14ac:dyDescent="0.2"/>
    <row r="16320" hidden="1" x14ac:dyDescent="0.2"/>
    <row r="16321" hidden="1" x14ac:dyDescent="0.2"/>
    <row r="16322" hidden="1" x14ac:dyDescent="0.2"/>
    <row r="16323" hidden="1" x14ac:dyDescent="0.2"/>
    <row r="16324" hidden="1" x14ac:dyDescent="0.2"/>
    <row r="16325" hidden="1" x14ac:dyDescent="0.2"/>
    <row r="16326" hidden="1" x14ac:dyDescent="0.2"/>
    <row r="16327" hidden="1" x14ac:dyDescent="0.2"/>
    <row r="16328" hidden="1" x14ac:dyDescent="0.2"/>
    <row r="16329" hidden="1" x14ac:dyDescent="0.2"/>
    <row r="16330" hidden="1" x14ac:dyDescent="0.2"/>
    <row r="16331" hidden="1" x14ac:dyDescent="0.2"/>
    <row r="16332" hidden="1" x14ac:dyDescent="0.2"/>
    <row r="16333" hidden="1" x14ac:dyDescent="0.2"/>
    <row r="16334" hidden="1" x14ac:dyDescent="0.2"/>
    <row r="16335" hidden="1" x14ac:dyDescent="0.2"/>
    <row r="16336" hidden="1" x14ac:dyDescent="0.2"/>
    <row r="16337" hidden="1" x14ac:dyDescent="0.2"/>
    <row r="16338" hidden="1" x14ac:dyDescent="0.2"/>
    <row r="16339" hidden="1" x14ac:dyDescent="0.2"/>
    <row r="16340" hidden="1" x14ac:dyDescent="0.2"/>
    <row r="16341" hidden="1" x14ac:dyDescent="0.2"/>
    <row r="16342" hidden="1" x14ac:dyDescent="0.2"/>
    <row r="16343" hidden="1" x14ac:dyDescent="0.2"/>
    <row r="16344" hidden="1" x14ac:dyDescent="0.2"/>
    <row r="16345" hidden="1" x14ac:dyDescent="0.2"/>
    <row r="16346" hidden="1" x14ac:dyDescent="0.2"/>
    <row r="16347" hidden="1" x14ac:dyDescent="0.2"/>
    <row r="16348" hidden="1" x14ac:dyDescent="0.2"/>
    <row r="16349" hidden="1" x14ac:dyDescent="0.2"/>
    <row r="16350" hidden="1" x14ac:dyDescent="0.2"/>
    <row r="16351" hidden="1" x14ac:dyDescent="0.2"/>
    <row r="16352" hidden="1" x14ac:dyDescent="0.2"/>
    <row r="16353" hidden="1" x14ac:dyDescent="0.2"/>
    <row r="16354" hidden="1" x14ac:dyDescent="0.2"/>
    <row r="16355" hidden="1" x14ac:dyDescent="0.2"/>
    <row r="16356" hidden="1" x14ac:dyDescent="0.2"/>
    <row r="16357" hidden="1" x14ac:dyDescent="0.2"/>
    <row r="16358" hidden="1" x14ac:dyDescent="0.2"/>
    <row r="16359" hidden="1" x14ac:dyDescent="0.2"/>
    <row r="16360" hidden="1" x14ac:dyDescent="0.2"/>
    <row r="16361" hidden="1" x14ac:dyDescent="0.2"/>
    <row r="16362" hidden="1" x14ac:dyDescent="0.2"/>
    <row r="16363" hidden="1" x14ac:dyDescent="0.2"/>
    <row r="16364" hidden="1" x14ac:dyDescent="0.2"/>
    <row r="16365" hidden="1" x14ac:dyDescent="0.2"/>
    <row r="16366" hidden="1" x14ac:dyDescent="0.2"/>
    <row r="16367" hidden="1" x14ac:dyDescent="0.2"/>
    <row r="16368" hidden="1" x14ac:dyDescent="0.2"/>
    <row r="16369" hidden="1" x14ac:dyDescent="0.2"/>
    <row r="16370" hidden="1" x14ac:dyDescent="0.2"/>
    <row r="16371" hidden="1" x14ac:dyDescent="0.2"/>
    <row r="16372" hidden="1" x14ac:dyDescent="0.2"/>
    <row r="16373" hidden="1" x14ac:dyDescent="0.2"/>
    <row r="16374" hidden="1" x14ac:dyDescent="0.2"/>
    <row r="16375" hidden="1" x14ac:dyDescent="0.2"/>
    <row r="16376" hidden="1" x14ac:dyDescent="0.2"/>
    <row r="16377" hidden="1" x14ac:dyDescent="0.2"/>
    <row r="16378" hidden="1" x14ac:dyDescent="0.2"/>
    <row r="16379" hidden="1" x14ac:dyDescent="0.2"/>
    <row r="16380" hidden="1" x14ac:dyDescent="0.2"/>
    <row r="16381" hidden="1" x14ac:dyDescent="0.2"/>
    <row r="16382" hidden="1" x14ac:dyDescent="0.2"/>
    <row r="16383" hidden="1" x14ac:dyDescent="0.2"/>
    <row r="16384" hidden="1" x14ac:dyDescent="0.2"/>
    <row r="16385" hidden="1" x14ac:dyDescent="0.2"/>
    <row r="16386" hidden="1" x14ac:dyDescent="0.2"/>
    <row r="16387" hidden="1" x14ac:dyDescent="0.2"/>
    <row r="16388" hidden="1" x14ac:dyDescent="0.2"/>
    <row r="16389" hidden="1" x14ac:dyDescent="0.2"/>
    <row r="16390" hidden="1" x14ac:dyDescent="0.2"/>
    <row r="16391" hidden="1" x14ac:dyDescent="0.2"/>
    <row r="16392" hidden="1" x14ac:dyDescent="0.2"/>
    <row r="16393" hidden="1" x14ac:dyDescent="0.2"/>
    <row r="16394" hidden="1" x14ac:dyDescent="0.2"/>
    <row r="16395" hidden="1" x14ac:dyDescent="0.2"/>
    <row r="16396" hidden="1" x14ac:dyDescent="0.2"/>
    <row r="16397" hidden="1" x14ac:dyDescent="0.2"/>
    <row r="16398" hidden="1" x14ac:dyDescent="0.2"/>
    <row r="16399" hidden="1" x14ac:dyDescent="0.2"/>
    <row r="16400" hidden="1" x14ac:dyDescent="0.2"/>
    <row r="16401" hidden="1" x14ac:dyDescent="0.2"/>
    <row r="16402" hidden="1" x14ac:dyDescent="0.2"/>
    <row r="16403" hidden="1" x14ac:dyDescent="0.2"/>
    <row r="16404" hidden="1" x14ac:dyDescent="0.2"/>
    <row r="16405" hidden="1" x14ac:dyDescent="0.2"/>
    <row r="16406" hidden="1" x14ac:dyDescent="0.2"/>
    <row r="16407" hidden="1" x14ac:dyDescent="0.2"/>
    <row r="16408" hidden="1" x14ac:dyDescent="0.2"/>
    <row r="16409" hidden="1" x14ac:dyDescent="0.2"/>
    <row r="16410" hidden="1" x14ac:dyDescent="0.2"/>
    <row r="16411" hidden="1" x14ac:dyDescent="0.2"/>
    <row r="16412" hidden="1" x14ac:dyDescent="0.2"/>
    <row r="16413" hidden="1" x14ac:dyDescent="0.2"/>
    <row r="16414" hidden="1" x14ac:dyDescent="0.2"/>
    <row r="16415" hidden="1" x14ac:dyDescent="0.2"/>
    <row r="16416" hidden="1" x14ac:dyDescent="0.2"/>
    <row r="16417" hidden="1" x14ac:dyDescent="0.2"/>
    <row r="16418" hidden="1" x14ac:dyDescent="0.2"/>
    <row r="16419" hidden="1" x14ac:dyDescent="0.2"/>
    <row r="16420" hidden="1" x14ac:dyDescent="0.2"/>
    <row r="16421" hidden="1" x14ac:dyDescent="0.2"/>
    <row r="16422" hidden="1" x14ac:dyDescent="0.2"/>
    <row r="16423" hidden="1" x14ac:dyDescent="0.2"/>
    <row r="16424" hidden="1" x14ac:dyDescent="0.2"/>
    <row r="16425" hidden="1" x14ac:dyDescent="0.2"/>
    <row r="16426" hidden="1" x14ac:dyDescent="0.2"/>
    <row r="16427" hidden="1" x14ac:dyDescent="0.2"/>
    <row r="16428" hidden="1" x14ac:dyDescent="0.2"/>
    <row r="16429" hidden="1" x14ac:dyDescent="0.2"/>
    <row r="16430" hidden="1" x14ac:dyDescent="0.2"/>
    <row r="16431" hidden="1" x14ac:dyDescent="0.2"/>
    <row r="16432" hidden="1" x14ac:dyDescent="0.2"/>
    <row r="16433" hidden="1" x14ac:dyDescent="0.2"/>
    <row r="16434" hidden="1" x14ac:dyDescent="0.2"/>
    <row r="16435" hidden="1" x14ac:dyDescent="0.2"/>
    <row r="16436" hidden="1" x14ac:dyDescent="0.2"/>
    <row r="16437" hidden="1" x14ac:dyDescent="0.2"/>
    <row r="16438" hidden="1" x14ac:dyDescent="0.2"/>
    <row r="16439" hidden="1" x14ac:dyDescent="0.2"/>
    <row r="16440" hidden="1" x14ac:dyDescent="0.2"/>
    <row r="16441" hidden="1" x14ac:dyDescent="0.2"/>
    <row r="16442" hidden="1" x14ac:dyDescent="0.2"/>
    <row r="16443" hidden="1" x14ac:dyDescent="0.2"/>
    <row r="16444" hidden="1" x14ac:dyDescent="0.2"/>
    <row r="16445" hidden="1" x14ac:dyDescent="0.2"/>
    <row r="16446" hidden="1" x14ac:dyDescent="0.2"/>
    <row r="16447" hidden="1" x14ac:dyDescent="0.2"/>
    <row r="16448" hidden="1" x14ac:dyDescent="0.2"/>
    <row r="16449" hidden="1" x14ac:dyDescent="0.2"/>
    <row r="16450" hidden="1" x14ac:dyDescent="0.2"/>
    <row r="16451" hidden="1" x14ac:dyDescent="0.2"/>
    <row r="16452" hidden="1" x14ac:dyDescent="0.2"/>
    <row r="16453" hidden="1" x14ac:dyDescent="0.2"/>
    <row r="16454" hidden="1" x14ac:dyDescent="0.2"/>
    <row r="16455" hidden="1" x14ac:dyDescent="0.2"/>
    <row r="16456" hidden="1" x14ac:dyDescent="0.2"/>
    <row r="16457" hidden="1" x14ac:dyDescent="0.2"/>
    <row r="16458" hidden="1" x14ac:dyDescent="0.2"/>
    <row r="16459" hidden="1" x14ac:dyDescent="0.2"/>
    <row r="16460" hidden="1" x14ac:dyDescent="0.2"/>
    <row r="16461" hidden="1" x14ac:dyDescent="0.2"/>
    <row r="16462" hidden="1" x14ac:dyDescent="0.2"/>
    <row r="16463" hidden="1" x14ac:dyDescent="0.2"/>
    <row r="16464" hidden="1" x14ac:dyDescent="0.2"/>
    <row r="16465" hidden="1" x14ac:dyDescent="0.2"/>
    <row r="16466" hidden="1" x14ac:dyDescent="0.2"/>
    <row r="16467" hidden="1" x14ac:dyDescent="0.2"/>
    <row r="16468" hidden="1" x14ac:dyDescent="0.2"/>
    <row r="16469" hidden="1" x14ac:dyDescent="0.2"/>
    <row r="16470" hidden="1" x14ac:dyDescent="0.2"/>
    <row r="16471" hidden="1" x14ac:dyDescent="0.2"/>
    <row r="16472" hidden="1" x14ac:dyDescent="0.2"/>
    <row r="16473" hidden="1" x14ac:dyDescent="0.2"/>
    <row r="16474" hidden="1" x14ac:dyDescent="0.2"/>
    <row r="16475" hidden="1" x14ac:dyDescent="0.2"/>
    <row r="16476" hidden="1" x14ac:dyDescent="0.2"/>
    <row r="16477" hidden="1" x14ac:dyDescent="0.2"/>
    <row r="16478" hidden="1" x14ac:dyDescent="0.2"/>
    <row r="16479" hidden="1" x14ac:dyDescent="0.2"/>
    <row r="16480" hidden="1" x14ac:dyDescent="0.2"/>
    <row r="16481" hidden="1" x14ac:dyDescent="0.2"/>
    <row r="16482" hidden="1" x14ac:dyDescent="0.2"/>
    <row r="16483" hidden="1" x14ac:dyDescent="0.2"/>
    <row r="16484" hidden="1" x14ac:dyDescent="0.2"/>
    <row r="16485" hidden="1" x14ac:dyDescent="0.2"/>
    <row r="16486" hidden="1" x14ac:dyDescent="0.2"/>
    <row r="16487" hidden="1" x14ac:dyDescent="0.2"/>
    <row r="16488" hidden="1" x14ac:dyDescent="0.2"/>
    <row r="16489" hidden="1" x14ac:dyDescent="0.2"/>
    <row r="16490" hidden="1" x14ac:dyDescent="0.2"/>
    <row r="16491" hidden="1" x14ac:dyDescent="0.2"/>
    <row r="16492" hidden="1" x14ac:dyDescent="0.2"/>
    <row r="16493" hidden="1" x14ac:dyDescent="0.2"/>
    <row r="16494" hidden="1" x14ac:dyDescent="0.2"/>
    <row r="16495" hidden="1" x14ac:dyDescent="0.2"/>
    <row r="16496" hidden="1" x14ac:dyDescent="0.2"/>
    <row r="16497" hidden="1" x14ac:dyDescent="0.2"/>
    <row r="16498" hidden="1" x14ac:dyDescent="0.2"/>
    <row r="16499" hidden="1" x14ac:dyDescent="0.2"/>
    <row r="16500" hidden="1" x14ac:dyDescent="0.2"/>
    <row r="16501" hidden="1" x14ac:dyDescent="0.2"/>
    <row r="16502" hidden="1" x14ac:dyDescent="0.2"/>
    <row r="16503" hidden="1" x14ac:dyDescent="0.2"/>
    <row r="16504" hidden="1" x14ac:dyDescent="0.2"/>
    <row r="16505" hidden="1" x14ac:dyDescent="0.2"/>
    <row r="16506" hidden="1" x14ac:dyDescent="0.2"/>
    <row r="16507" hidden="1" x14ac:dyDescent="0.2"/>
    <row r="16508" hidden="1" x14ac:dyDescent="0.2"/>
    <row r="16509" hidden="1" x14ac:dyDescent="0.2"/>
    <row r="16510" hidden="1" x14ac:dyDescent="0.2"/>
    <row r="16511" hidden="1" x14ac:dyDescent="0.2"/>
    <row r="16512" hidden="1" x14ac:dyDescent="0.2"/>
    <row r="16513" hidden="1" x14ac:dyDescent="0.2"/>
    <row r="16514" hidden="1" x14ac:dyDescent="0.2"/>
    <row r="16515" hidden="1" x14ac:dyDescent="0.2"/>
    <row r="16516" hidden="1" x14ac:dyDescent="0.2"/>
    <row r="16517" hidden="1" x14ac:dyDescent="0.2"/>
    <row r="16518" hidden="1" x14ac:dyDescent="0.2"/>
    <row r="16519" hidden="1" x14ac:dyDescent="0.2"/>
    <row r="16520" hidden="1" x14ac:dyDescent="0.2"/>
    <row r="16521" hidden="1" x14ac:dyDescent="0.2"/>
    <row r="16522" hidden="1" x14ac:dyDescent="0.2"/>
    <row r="16523" hidden="1" x14ac:dyDescent="0.2"/>
    <row r="16524" hidden="1" x14ac:dyDescent="0.2"/>
    <row r="16525" hidden="1" x14ac:dyDescent="0.2"/>
    <row r="16526" hidden="1" x14ac:dyDescent="0.2"/>
    <row r="16527" hidden="1" x14ac:dyDescent="0.2"/>
    <row r="16528" hidden="1" x14ac:dyDescent="0.2"/>
    <row r="16529" hidden="1" x14ac:dyDescent="0.2"/>
    <row r="16530" hidden="1" x14ac:dyDescent="0.2"/>
    <row r="16531" hidden="1" x14ac:dyDescent="0.2"/>
    <row r="16532" hidden="1" x14ac:dyDescent="0.2"/>
    <row r="16533" hidden="1" x14ac:dyDescent="0.2"/>
    <row r="16534" hidden="1" x14ac:dyDescent="0.2"/>
    <row r="16535" hidden="1" x14ac:dyDescent="0.2"/>
    <row r="16536" hidden="1" x14ac:dyDescent="0.2"/>
    <row r="16537" hidden="1" x14ac:dyDescent="0.2"/>
    <row r="16538" hidden="1" x14ac:dyDescent="0.2"/>
    <row r="16539" hidden="1" x14ac:dyDescent="0.2"/>
    <row r="16540" hidden="1" x14ac:dyDescent="0.2"/>
    <row r="16541" hidden="1" x14ac:dyDescent="0.2"/>
    <row r="16542" hidden="1" x14ac:dyDescent="0.2"/>
    <row r="16543" hidden="1" x14ac:dyDescent="0.2"/>
    <row r="16544" hidden="1" x14ac:dyDescent="0.2"/>
    <row r="16545" hidden="1" x14ac:dyDescent="0.2"/>
    <row r="16546" hidden="1" x14ac:dyDescent="0.2"/>
    <row r="16547" hidden="1" x14ac:dyDescent="0.2"/>
    <row r="16548" hidden="1" x14ac:dyDescent="0.2"/>
    <row r="16549" hidden="1" x14ac:dyDescent="0.2"/>
    <row r="16550" hidden="1" x14ac:dyDescent="0.2"/>
    <row r="16551" hidden="1" x14ac:dyDescent="0.2"/>
    <row r="16552" hidden="1" x14ac:dyDescent="0.2"/>
    <row r="16553" hidden="1" x14ac:dyDescent="0.2"/>
    <row r="16554" hidden="1" x14ac:dyDescent="0.2"/>
    <row r="16555" hidden="1" x14ac:dyDescent="0.2"/>
    <row r="16556" hidden="1" x14ac:dyDescent="0.2"/>
    <row r="16557" hidden="1" x14ac:dyDescent="0.2"/>
    <row r="16558" hidden="1" x14ac:dyDescent="0.2"/>
    <row r="16559" hidden="1" x14ac:dyDescent="0.2"/>
    <row r="16560" hidden="1" x14ac:dyDescent="0.2"/>
    <row r="16561" hidden="1" x14ac:dyDescent="0.2"/>
    <row r="16562" hidden="1" x14ac:dyDescent="0.2"/>
    <row r="16563" hidden="1" x14ac:dyDescent="0.2"/>
    <row r="16564" hidden="1" x14ac:dyDescent="0.2"/>
    <row r="16565" hidden="1" x14ac:dyDescent="0.2"/>
    <row r="16566" hidden="1" x14ac:dyDescent="0.2"/>
    <row r="16567" hidden="1" x14ac:dyDescent="0.2"/>
    <row r="16568" hidden="1" x14ac:dyDescent="0.2"/>
    <row r="16569" hidden="1" x14ac:dyDescent="0.2"/>
    <row r="16570" hidden="1" x14ac:dyDescent="0.2"/>
    <row r="16571" hidden="1" x14ac:dyDescent="0.2"/>
    <row r="16572" hidden="1" x14ac:dyDescent="0.2"/>
    <row r="16573" hidden="1" x14ac:dyDescent="0.2"/>
    <row r="16574" hidden="1" x14ac:dyDescent="0.2"/>
    <row r="16575" hidden="1" x14ac:dyDescent="0.2"/>
    <row r="16576" hidden="1" x14ac:dyDescent="0.2"/>
    <row r="16577" hidden="1" x14ac:dyDescent="0.2"/>
    <row r="16578" hidden="1" x14ac:dyDescent="0.2"/>
    <row r="16579" hidden="1" x14ac:dyDescent="0.2"/>
    <row r="16580" hidden="1" x14ac:dyDescent="0.2"/>
    <row r="16581" hidden="1" x14ac:dyDescent="0.2"/>
    <row r="16582" hidden="1" x14ac:dyDescent="0.2"/>
    <row r="16583" hidden="1" x14ac:dyDescent="0.2"/>
    <row r="16584" hidden="1" x14ac:dyDescent="0.2"/>
    <row r="16585" hidden="1" x14ac:dyDescent="0.2"/>
    <row r="16586" hidden="1" x14ac:dyDescent="0.2"/>
    <row r="16587" hidden="1" x14ac:dyDescent="0.2"/>
    <row r="16588" hidden="1" x14ac:dyDescent="0.2"/>
    <row r="16589" hidden="1" x14ac:dyDescent="0.2"/>
    <row r="16590" hidden="1" x14ac:dyDescent="0.2"/>
    <row r="16591" hidden="1" x14ac:dyDescent="0.2"/>
    <row r="16592" hidden="1" x14ac:dyDescent="0.2"/>
    <row r="16593" hidden="1" x14ac:dyDescent="0.2"/>
    <row r="16594" hidden="1" x14ac:dyDescent="0.2"/>
    <row r="16595" hidden="1" x14ac:dyDescent="0.2"/>
    <row r="16596" hidden="1" x14ac:dyDescent="0.2"/>
    <row r="16597" hidden="1" x14ac:dyDescent="0.2"/>
    <row r="16598" hidden="1" x14ac:dyDescent="0.2"/>
    <row r="16599" hidden="1" x14ac:dyDescent="0.2"/>
    <row r="16600" hidden="1" x14ac:dyDescent="0.2"/>
    <row r="16601" hidden="1" x14ac:dyDescent="0.2"/>
    <row r="16602" hidden="1" x14ac:dyDescent="0.2"/>
    <row r="16603" hidden="1" x14ac:dyDescent="0.2"/>
    <row r="16604" hidden="1" x14ac:dyDescent="0.2"/>
    <row r="16605" hidden="1" x14ac:dyDescent="0.2"/>
    <row r="16606" hidden="1" x14ac:dyDescent="0.2"/>
    <row r="16607" hidden="1" x14ac:dyDescent="0.2"/>
    <row r="16608" hidden="1" x14ac:dyDescent="0.2"/>
    <row r="16609" hidden="1" x14ac:dyDescent="0.2"/>
    <row r="16610" hidden="1" x14ac:dyDescent="0.2"/>
    <row r="16611" hidden="1" x14ac:dyDescent="0.2"/>
    <row r="16612" hidden="1" x14ac:dyDescent="0.2"/>
    <row r="16613" hidden="1" x14ac:dyDescent="0.2"/>
    <row r="16614" hidden="1" x14ac:dyDescent="0.2"/>
    <row r="16615" hidden="1" x14ac:dyDescent="0.2"/>
    <row r="16616" hidden="1" x14ac:dyDescent="0.2"/>
    <row r="16617" hidden="1" x14ac:dyDescent="0.2"/>
    <row r="16618" hidden="1" x14ac:dyDescent="0.2"/>
    <row r="16619" hidden="1" x14ac:dyDescent="0.2"/>
    <row r="16620" hidden="1" x14ac:dyDescent="0.2"/>
    <row r="16621" hidden="1" x14ac:dyDescent="0.2"/>
    <row r="16622" hidden="1" x14ac:dyDescent="0.2"/>
    <row r="16623" hidden="1" x14ac:dyDescent="0.2"/>
    <row r="16624" hidden="1" x14ac:dyDescent="0.2"/>
    <row r="16625" hidden="1" x14ac:dyDescent="0.2"/>
    <row r="16626" hidden="1" x14ac:dyDescent="0.2"/>
    <row r="16627" hidden="1" x14ac:dyDescent="0.2"/>
    <row r="16628" hidden="1" x14ac:dyDescent="0.2"/>
    <row r="16629" hidden="1" x14ac:dyDescent="0.2"/>
    <row r="16630" hidden="1" x14ac:dyDescent="0.2"/>
    <row r="16631" hidden="1" x14ac:dyDescent="0.2"/>
    <row r="16632" hidden="1" x14ac:dyDescent="0.2"/>
    <row r="16633" hidden="1" x14ac:dyDescent="0.2"/>
    <row r="16634" hidden="1" x14ac:dyDescent="0.2"/>
    <row r="16635" hidden="1" x14ac:dyDescent="0.2"/>
    <row r="16636" hidden="1" x14ac:dyDescent="0.2"/>
    <row r="16637" hidden="1" x14ac:dyDescent="0.2"/>
    <row r="16638" hidden="1" x14ac:dyDescent="0.2"/>
    <row r="16639" hidden="1" x14ac:dyDescent="0.2"/>
    <row r="16640" hidden="1" x14ac:dyDescent="0.2"/>
    <row r="16641" hidden="1" x14ac:dyDescent="0.2"/>
    <row r="16642" hidden="1" x14ac:dyDescent="0.2"/>
    <row r="16643" hidden="1" x14ac:dyDescent="0.2"/>
    <row r="16644" hidden="1" x14ac:dyDescent="0.2"/>
    <row r="16645" hidden="1" x14ac:dyDescent="0.2"/>
    <row r="16646" hidden="1" x14ac:dyDescent="0.2"/>
    <row r="16647" hidden="1" x14ac:dyDescent="0.2"/>
    <row r="16648" hidden="1" x14ac:dyDescent="0.2"/>
    <row r="16649" hidden="1" x14ac:dyDescent="0.2"/>
    <row r="16650" hidden="1" x14ac:dyDescent="0.2"/>
    <row r="16651" hidden="1" x14ac:dyDescent="0.2"/>
    <row r="16652" hidden="1" x14ac:dyDescent="0.2"/>
    <row r="16653" hidden="1" x14ac:dyDescent="0.2"/>
    <row r="16654" hidden="1" x14ac:dyDescent="0.2"/>
    <row r="16655" hidden="1" x14ac:dyDescent="0.2"/>
    <row r="16656" hidden="1" x14ac:dyDescent="0.2"/>
    <row r="16657" hidden="1" x14ac:dyDescent="0.2"/>
    <row r="16658" hidden="1" x14ac:dyDescent="0.2"/>
    <row r="16659" hidden="1" x14ac:dyDescent="0.2"/>
    <row r="16660" hidden="1" x14ac:dyDescent="0.2"/>
    <row r="16661" hidden="1" x14ac:dyDescent="0.2"/>
    <row r="16662" hidden="1" x14ac:dyDescent="0.2"/>
    <row r="16663" hidden="1" x14ac:dyDescent="0.2"/>
    <row r="16664" hidden="1" x14ac:dyDescent="0.2"/>
    <row r="16665" hidden="1" x14ac:dyDescent="0.2"/>
    <row r="16666" hidden="1" x14ac:dyDescent="0.2"/>
    <row r="16667" hidden="1" x14ac:dyDescent="0.2"/>
    <row r="16668" hidden="1" x14ac:dyDescent="0.2"/>
    <row r="16669" hidden="1" x14ac:dyDescent="0.2"/>
    <row r="16670" hidden="1" x14ac:dyDescent="0.2"/>
    <row r="16671" hidden="1" x14ac:dyDescent="0.2"/>
    <row r="16672" hidden="1" x14ac:dyDescent="0.2"/>
    <row r="16673" hidden="1" x14ac:dyDescent="0.2"/>
    <row r="16674" hidden="1" x14ac:dyDescent="0.2"/>
    <row r="16675" hidden="1" x14ac:dyDescent="0.2"/>
    <row r="16676" hidden="1" x14ac:dyDescent="0.2"/>
    <row r="16677" hidden="1" x14ac:dyDescent="0.2"/>
    <row r="16678" hidden="1" x14ac:dyDescent="0.2"/>
    <row r="16679" hidden="1" x14ac:dyDescent="0.2"/>
    <row r="16680" hidden="1" x14ac:dyDescent="0.2"/>
    <row r="16681" hidden="1" x14ac:dyDescent="0.2"/>
    <row r="16682" hidden="1" x14ac:dyDescent="0.2"/>
    <row r="16683" hidden="1" x14ac:dyDescent="0.2"/>
    <row r="16684" hidden="1" x14ac:dyDescent="0.2"/>
    <row r="16685" hidden="1" x14ac:dyDescent="0.2"/>
    <row r="16686" hidden="1" x14ac:dyDescent="0.2"/>
    <row r="16687" hidden="1" x14ac:dyDescent="0.2"/>
    <row r="16688" hidden="1" x14ac:dyDescent="0.2"/>
    <row r="16689" hidden="1" x14ac:dyDescent="0.2"/>
    <row r="16690" hidden="1" x14ac:dyDescent="0.2"/>
    <row r="16691" hidden="1" x14ac:dyDescent="0.2"/>
    <row r="16692" hidden="1" x14ac:dyDescent="0.2"/>
    <row r="16693" hidden="1" x14ac:dyDescent="0.2"/>
    <row r="16694" hidden="1" x14ac:dyDescent="0.2"/>
    <row r="16695" hidden="1" x14ac:dyDescent="0.2"/>
    <row r="16696" hidden="1" x14ac:dyDescent="0.2"/>
    <row r="16697" hidden="1" x14ac:dyDescent="0.2"/>
    <row r="16698" hidden="1" x14ac:dyDescent="0.2"/>
    <row r="16699" hidden="1" x14ac:dyDescent="0.2"/>
    <row r="16700" hidden="1" x14ac:dyDescent="0.2"/>
    <row r="16701" hidden="1" x14ac:dyDescent="0.2"/>
    <row r="16702" hidden="1" x14ac:dyDescent="0.2"/>
    <row r="16703" hidden="1" x14ac:dyDescent="0.2"/>
    <row r="16704" hidden="1" x14ac:dyDescent="0.2"/>
    <row r="16705" hidden="1" x14ac:dyDescent="0.2"/>
    <row r="16706" hidden="1" x14ac:dyDescent="0.2"/>
    <row r="16707" hidden="1" x14ac:dyDescent="0.2"/>
    <row r="16708" hidden="1" x14ac:dyDescent="0.2"/>
    <row r="16709" hidden="1" x14ac:dyDescent="0.2"/>
    <row r="16710" hidden="1" x14ac:dyDescent="0.2"/>
    <row r="16711" hidden="1" x14ac:dyDescent="0.2"/>
    <row r="16712" hidden="1" x14ac:dyDescent="0.2"/>
    <row r="16713" hidden="1" x14ac:dyDescent="0.2"/>
    <row r="16714" hidden="1" x14ac:dyDescent="0.2"/>
    <row r="16715" hidden="1" x14ac:dyDescent="0.2"/>
    <row r="16716" hidden="1" x14ac:dyDescent="0.2"/>
    <row r="16717" hidden="1" x14ac:dyDescent="0.2"/>
    <row r="16718" hidden="1" x14ac:dyDescent="0.2"/>
    <row r="16719" hidden="1" x14ac:dyDescent="0.2"/>
    <row r="16720" hidden="1" x14ac:dyDescent="0.2"/>
    <row r="16721" hidden="1" x14ac:dyDescent="0.2"/>
    <row r="16722" hidden="1" x14ac:dyDescent="0.2"/>
    <row r="16723" hidden="1" x14ac:dyDescent="0.2"/>
    <row r="16724" hidden="1" x14ac:dyDescent="0.2"/>
    <row r="16725" hidden="1" x14ac:dyDescent="0.2"/>
    <row r="16726" hidden="1" x14ac:dyDescent="0.2"/>
    <row r="16727" hidden="1" x14ac:dyDescent="0.2"/>
    <row r="16728" hidden="1" x14ac:dyDescent="0.2"/>
    <row r="16729" hidden="1" x14ac:dyDescent="0.2"/>
    <row r="16730" hidden="1" x14ac:dyDescent="0.2"/>
    <row r="16731" hidden="1" x14ac:dyDescent="0.2"/>
    <row r="16732" hidden="1" x14ac:dyDescent="0.2"/>
    <row r="16733" hidden="1" x14ac:dyDescent="0.2"/>
    <row r="16734" hidden="1" x14ac:dyDescent="0.2"/>
    <row r="16735" hidden="1" x14ac:dyDescent="0.2"/>
    <row r="16736" hidden="1" x14ac:dyDescent="0.2"/>
    <row r="16737" hidden="1" x14ac:dyDescent="0.2"/>
    <row r="16738" hidden="1" x14ac:dyDescent="0.2"/>
    <row r="16739" hidden="1" x14ac:dyDescent="0.2"/>
    <row r="16740" hidden="1" x14ac:dyDescent="0.2"/>
    <row r="16741" hidden="1" x14ac:dyDescent="0.2"/>
    <row r="16742" hidden="1" x14ac:dyDescent="0.2"/>
    <row r="16743" hidden="1" x14ac:dyDescent="0.2"/>
    <row r="16744" hidden="1" x14ac:dyDescent="0.2"/>
    <row r="16745" hidden="1" x14ac:dyDescent="0.2"/>
    <row r="16746" hidden="1" x14ac:dyDescent="0.2"/>
    <row r="16747" hidden="1" x14ac:dyDescent="0.2"/>
    <row r="16748" hidden="1" x14ac:dyDescent="0.2"/>
    <row r="16749" hidden="1" x14ac:dyDescent="0.2"/>
    <row r="16750" hidden="1" x14ac:dyDescent="0.2"/>
    <row r="16751" hidden="1" x14ac:dyDescent="0.2"/>
    <row r="16752" hidden="1" x14ac:dyDescent="0.2"/>
    <row r="16753" hidden="1" x14ac:dyDescent="0.2"/>
    <row r="16754" hidden="1" x14ac:dyDescent="0.2"/>
    <row r="16755" hidden="1" x14ac:dyDescent="0.2"/>
    <row r="16756" hidden="1" x14ac:dyDescent="0.2"/>
    <row r="16757" hidden="1" x14ac:dyDescent="0.2"/>
    <row r="16758" hidden="1" x14ac:dyDescent="0.2"/>
    <row r="16759" hidden="1" x14ac:dyDescent="0.2"/>
    <row r="16760" hidden="1" x14ac:dyDescent="0.2"/>
    <row r="16761" hidden="1" x14ac:dyDescent="0.2"/>
    <row r="16762" hidden="1" x14ac:dyDescent="0.2"/>
    <row r="16763" hidden="1" x14ac:dyDescent="0.2"/>
    <row r="16764" hidden="1" x14ac:dyDescent="0.2"/>
    <row r="16765" hidden="1" x14ac:dyDescent="0.2"/>
    <row r="16766" hidden="1" x14ac:dyDescent="0.2"/>
    <row r="16767" hidden="1" x14ac:dyDescent="0.2"/>
    <row r="16768" hidden="1" x14ac:dyDescent="0.2"/>
    <row r="16769" hidden="1" x14ac:dyDescent="0.2"/>
    <row r="16770" hidden="1" x14ac:dyDescent="0.2"/>
    <row r="16771" hidden="1" x14ac:dyDescent="0.2"/>
    <row r="16772" hidden="1" x14ac:dyDescent="0.2"/>
    <row r="16773" hidden="1" x14ac:dyDescent="0.2"/>
    <row r="16774" hidden="1" x14ac:dyDescent="0.2"/>
    <row r="16775" hidden="1" x14ac:dyDescent="0.2"/>
    <row r="16776" hidden="1" x14ac:dyDescent="0.2"/>
    <row r="16777" hidden="1" x14ac:dyDescent="0.2"/>
    <row r="16778" hidden="1" x14ac:dyDescent="0.2"/>
    <row r="16779" hidden="1" x14ac:dyDescent="0.2"/>
    <row r="16780" hidden="1" x14ac:dyDescent="0.2"/>
    <row r="16781" hidden="1" x14ac:dyDescent="0.2"/>
    <row r="16782" hidden="1" x14ac:dyDescent="0.2"/>
    <row r="16783" hidden="1" x14ac:dyDescent="0.2"/>
    <row r="16784" hidden="1" x14ac:dyDescent="0.2"/>
    <row r="16785" hidden="1" x14ac:dyDescent="0.2"/>
    <row r="16786" hidden="1" x14ac:dyDescent="0.2"/>
    <row r="16787" hidden="1" x14ac:dyDescent="0.2"/>
    <row r="16788" hidden="1" x14ac:dyDescent="0.2"/>
    <row r="16789" hidden="1" x14ac:dyDescent="0.2"/>
    <row r="16790" hidden="1" x14ac:dyDescent="0.2"/>
    <row r="16791" hidden="1" x14ac:dyDescent="0.2"/>
    <row r="16792" hidden="1" x14ac:dyDescent="0.2"/>
    <row r="16793" hidden="1" x14ac:dyDescent="0.2"/>
    <row r="16794" hidden="1" x14ac:dyDescent="0.2"/>
    <row r="16795" hidden="1" x14ac:dyDescent="0.2"/>
    <row r="16796" hidden="1" x14ac:dyDescent="0.2"/>
    <row r="16797" hidden="1" x14ac:dyDescent="0.2"/>
    <row r="16798" hidden="1" x14ac:dyDescent="0.2"/>
    <row r="16799" hidden="1" x14ac:dyDescent="0.2"/>
    <row r="16800" hidden="1" x14ac:dyDescent="0.2"/>
    <row r="16801" hidden="1" x14ac:dyDescent="0.2"/>
    <row r="16802" hidden="1" x14ac:dyDescent="0.2"/>
    <row r="16803" hidden="1" x14ac:dyDescent="0.2"/>
    <row r="16804" hidden="1" x14ac:dyDescent="0.2"/>
    <row r="16805" hidden="1" x14ac:dyDescent="0.2"/>
    <row r="16806" hidden="1" x14ac:dyDescent="0.2"/>
    <row r="16807" hidden="1" x14ac:dyDescent="0.2"/>
    <row r="16808" hidden="1" x14ac:dyDescent="0.2"/>
    <row r="16809" hidden="1" x14ac:dyDescent="0.2"/>
    <row r="16810" hidden="1" x14ac:dyDescent="0.2"/>
    <row r="16811" hidden="1" x14ac:dyDescent="0.2"/>
    <row r="16812" hidden="1" x14ac:dyDescent="0.2"/>
    <row r="16813" hidden="1" x14ac:dyDescent="0.2"/>
    <row r="16814" hidden="1" x14ac:dyDescent="0.2"/>
    <row r="16815" hidden="1" x14ac:dyDescent="0.2"/>
    <row r="16816" hidden="1" x14ac:dyDescent="0.2"/>
    <row r="16817" hidden="1" x14ac:dyDescent="0.2"/>
    <row r="16818" hidden="1" x14ac:dyDescent="0.2"/>
    <row r="16819" hidden="1" x14ac:dyDescent="0.2"/>
    <row r="16820" hidden="1" x14ac:dyDescent="0.2"/>
    <row r="16821" hidden="1" x14ac:dyDescent="0.2"/>
    <row r="16822" hidden="1" x14ac:dyDescent="0.2"/>
    <row r="16823" hidden="1" x14ac:dyDescent="0.2"/>
    <row r="16824" hidden="1" x14ac:dyDescent="0.2"/>
    <row r="16825" hidden="1" x14ac:dyDescent="0.2"/>
    <row r="16826" hidden="1" x14ac:dyDescent="0.2"/>
    <row r="16827" hidden="1" x14ac:dyDescent="0.2"/>
    <row r="16828" hidden="1" x14ac:dyDescent="0.2"/>
    <row r="16829" hidden="1" x14ac:dyDescent="0.2"/>
    <row r="16830" hidden="1" x14ac:dyDescent="0.2"/>
    <row r="16831" hidden="1" x14ac:dyDescent="0.2"/>
    <row r="16832" hidden="1" x14ac:dyDescent="0.2"/>
    <row r="16833" hidden="1" x14ac:dyDescent="0.2"/>
    <row r="16834" hidden="1" x14ac:dyDescent="0.2"/>
    <row r="16835" hidden="1" x14ac:dyDescent="0.2"/>
    <row r="16836" hidden="1" x14ac:dyDescent="0.2"/>
    <row r="16837" hidden="1" x14ac:dyDescent="0.2"/>
    <row r="16838" hidden="1" x14ac:dyDescent="0.2"/>
    <row r="16839" hidden="1" x14ac:dyDescent="0.2"/>
    <row r="16840" hidden="1" x14ac:dyDescent="0.2"/>
    <row r="16841" hidden="1" x14ac:dyDescent="0.2"/>
    <row r="16842" hidden="1" x14ac:dyDescent="0.2"/>
    <row r="16843" hidden="1" x14ac:dyDescent="0.2"/>
    <row r="16844" hidden="1" x14ac:dyDescent="0.2"/>
    <row r="16845" hidden="1" x14ac:dyDescent="0.2"/>
    <row r="16846" hidden="1" x14ac:dyDescent="0.2"/>
    <row r="16847" hidden="1" x14ac:dyDescent="0.2"/>
    <row r="16848" hidden="1" x14ac:dyDescent="0.2"/>
    <row r="16849" hidden="1" x14ac:dyDescent="0.2"/>
    <row r="16850" hidden="1" x14ac:dyDescent="0.2"/>
    <row r="16851" hidden="1" x14ac:dyDescent="0.2"/>
    <row r="16852" hidden="1" x14ac:dyDescent="0.2"/>
    <row r="16853" hidden="1" x14ac:dyDescent="0.2"/>
    <row r="16854" hidden="1" x14ac:dyDescent="0.2"/>
    <row r="16855" hidden="1" x14ac:dyDescent="0.2"/>
    <row r="16856" hidden="1" x14ac:dyDescent="0.2"/>
    <row r="16857" hidden="1" x14ac:dyDescent="0.2"/>
    <row r="16858" hidden="1" x14ac:dyDescent="0.2"/>
    <row r="16859" hidden="1" x14ac:dyDescent="0.2"/>
    <row r="16860" hidden="1" x14ac:dyDescent="0.2"/>
    <row r="16861" hidden="1" x14ac:dyDescent="0.2"/>
    <row r="16862" hidden="1" x14ac:dyDescent="0.2"/>
    <row r="16863" hidden="1" x14ac:dyDescent="0.2"/>
    <row r="16864" hidden="1" x14ac:dyDescent="0.2"/>
    <row r="16865" hidden="1" x14ac:dyDescent="0.2"/>
    <row r="16866" hidden="1" x14ac:dyDescent="0.2"/>
    <row r="16867" hidden="1" x14ac:dyDescent="0.2"/>
    <row r="16868" hidden="1" x14ac:dyDescent="0.2"/>
    <row r="16869" hidden="1" x14ac:dyDescent="0.2"/>
    <row r="16870" hidden="1" x14ac:dyDescent="0.2"/>
    <row r="16871" hidden="1" x14ac:dyDescent="0.2"/>
    <row r="16872" hidden="1" x14ac:dyDescent="0.2"/>
    <row r="16873" hidden="1" x14ac:dyDescent="0.2"/>
    <row r="16874" hidden="1" x14ac:dyDescent="0.2"/>
    <row r="16875" hidden="1" x14ac:dyDescent="0.2"/>
    <row r="16876" hidden="1" x14ac:dyDescent="0.2"/>
    <row r="16877" hidden="1" x14ac:dyDescent="0.2"/>
    <row r="16878" hidden="1" x14ac:dyDescent="0.2"/>
    <row r="16879" hidden="1" x14ac:dyDescent="0.2"/>
    <row r="16880" hidden="1" x14ac:dyDescent="0.2"/>
    <row r="16881" hidden="1" x14ac:dyDescent="0.2"/>
    <row r="16882" hidden="1" x14ac:dyDescent="0.2"/>
    <row r="16883" hidden="1" x14ac:dyDescent="0.2"/>
    <row r="16884" hidden="1" x14ac:dyDescent="0.2"/>
    <row r="16885" hidden="1" x14ac:dyDescent="0.2"/>
    <row r="16886" hidden="1" x14ac:dyDescent="0.2"/>
    <row r="16887" hidden="1" x14ac:dyDescent="0.2"/>
    <row r="16888" hidden="1" x14ac:dyDescent="0.2"/>
    <row r="16889" hidden="1" x14ac:dyDescent="0.2"/>
    <row r="16890" hidden="1" x14ac:dyDescent="0.2"/>
    <row r="16891" hidden="1" x14ac:dyDescent="0.2"/>
    <row r="16892" hidden="1" x14ac:dyDescent="0.2"/>
    <row r="16893" hidden="1" x14ac:dyDescent="0.2"/>
    <row r="16894" hidden="1" x14ac:dyDescent="0.2"/>
    <row r="16895" hidden="1" x14ac:dyDescent="0.2"/>
    <row r="16896" hidden="1" x14ac:dyDescent="0.2"/>
    <row r="16897" hidden="1" x14ac:dyDescent="0.2"/>
    <row r="16898" hidden="1" x14ac:dyDescent="0.2"/>
    <row r="16899" hidden="1" x14ac:dyDescent="0.2"/>
    <row r="16900" hidden="1" x14ac:dyDescent="0.2"/>
    <row r="16901" hidden="1" x14ac:dyDescent="0.2"/>
    <row r="16902" hidden="1" x14ac:dyDescent="0.2"/>
    <row r="16903" hidden="1" x14ac:dyDescent="0.2"/>
    <row r="16904" hidden="1" x14ac:dyDescent="0.2"/>
    <row r="16905" hidden="1" x14ac:dyDescent="0.2"/>
    <row r="16906" hidden="1" x14ac:dyDescent="0.2"/>
    <row r="16907" hidden="1" x14ac:dyDescent="0.2"/>
    <row r="16908" hidden="1" x14ac:dyDescent="0.2"/>
    <row r="16909" hidden="1" x14ac:dyDescent="0.2"/>
    <row r="16910" hidden="1" x14ac:dyDescent="0.2"/>
    <row r="16911" hidden="1" x14ac:dyDescent="0.2"/>
    <row r="16912" hidden="1" x14ac:dyDescent="0.2"/>
    <row r="16913" hidden="1" x14ac:dyDescent="0.2"/>
    <row r="16914" hidden="1" x14ac:dyDescent="0.2"/>
    <row r="16915" hidden="1" x14ac:dyDescent="0.2"/>
    <row r="16916" hidden="1" x14ac:dyDescent="0.2"/>
    <row r="16917" hidden="1" x14ac:dyDescent="0.2"/>
    <row r="16918" hidden="1" x14ac:dyDescent="0.2"/>
    <row r="16919" hidden="1" x14ac:dyDescent="0.2"/>
    <row r="16920" hidden="1" x14ac:dyDescent="0.2"/>
    <row r="16921" hidden="1" x14ac:dyDescent="0.2"/>
    <row r="16922" hidden="1" x14ac:dyDescent="0.2"/>
    <row r="16923" hidden="1" x14ac:dyDescent="0.2"/>
    <row r="16924" hidden="1" x14ac:dyDescent="0.2"/>
    <row r="16925" hidden="1" x14ac:dyDescent="0.2"/>
    <row r="16926" hidden="1" x14ac:dyDescent="0.2"/>
    <row r="16927" hidden="1" x14ac:dyDescent="0.2"/>
    <row r="16928" hidden="1" x14ac:dyDescent="0.2"/>
    <row r="16929" hidden="1" x14ac:dyDescent="0.2"/>
    <row r="16930" hidden="1" x14ac:dyDescent="0.2"/>
    <row r="16931" hidden="1" x14ac:dyDescent="0.2"/>
    <row r="16932" hidden="1" x14ac:dyDescent="0.2"/>
    <row r="16933" hidden="1" x14ac:dyDescent="0.2"/>
    <row r="16934" hidden="1" x14ac:dyDescent="0.2"/>
    <row r="16935" hidden="1" x14ac:dyDescent="0.2"/>
    <row r="16936" hidden="1" x14ac:dyDescent="0.2"/>
    <row r="16937" hidden="1" x14ac:dyDescent="0.2"/>
    <row r="16938" hidden="1" x14ac:dyDescent="0.2"/>
    <row r="16939" hidden="1" x14ac:dyDescent="0.2"/>
    <row r="16940" hidden="1" x14ac:dyDescent="0.2"/>
    <row r="16941" hidden="1" x14ac:dyDescent="0.2"/>
    <row r="16942" hidden="1" x14ac:dyDescent="0.2"/>
    <row r="16943" hidden="1" x14ac:dyDescent="0.2"/>
    <row r="16944" hidden="1" x14ac:dyDescent="0.2"/>
    <row r="16945" hidden="1" x14ac:dyDescent="0.2"/>
    <row r="16946" hidden="1" x14ac:dyDescent="0.2"/>
    <row r="16947" hidden="1" x14ac:dyDescent="0.2"/>
    <row r="16948" hidden="1" x14ac:dyDescent="0.2"/>
    <row r="16949" hidden="1" x14ac:dyDescent="0.2"/>
    <row r="16950" hidden="1" x14ac:dyDescent="0.2"/>
    <row r="16951" hidden="1" x14ac:dyDescent="0.2"/>
    <row r="16952" hidden="1" x14ac:dyDescent="0.2"/>
    <row r="16953" hidden="1" x14ac:dyDescent="0.2"/>
    <row r="16954" hidden="1" x14ac:dyDescent="0.2"/>
    <row r="16955" hidden="1" x14ac:dyDescent="0.2"/>
    <row r="16956" hidden="1" x14ac:dyDescent="0.2"/>
    <row r="16957" hidden="1" x14ac:dyDescent="0.2"/>
    <row r="16958" hidden="1" x14ac:dyDescent="0.2"/>
    <row r="16959" hidden="1" x14ac:dyDescent="0.2"/>
    <row r="16960" hidden="1" x14ac:dyDescent="0.2"/>
    <row r="16961" hidden="1" x14ac:dyDescent="0.2"/>
    <row r="16962" hidden="1" x14ac:dyDescent="0.2"/>
    <row r="16963" hidden="1" x14ac:dyDescent="0.2"/>
    <row r="16964" hidden="1" x14ac:dyDescent="0.2"/>
    <row r="16965" hidden="1" x14ac:dyDescent="0.2"/>
    <row r="16966" hidden="1" x14ac:dyDescent="0.2"/>
    <row r="16967" hidden="1" x14ac:dyDescent="0.2"/>
    <row r="16968" hidden="1" x14ac:dyDescent="0.2"/>
    <row r="16969" hidden="1" x14ac:dyDescent="0.2"/>
    <row r="16970" hidden="1" x14ac:dyDescent="0.2"/>
    <row r="16971" hidden="1" x14ac:dyDescent="0.2"/>
    <row r="16972" hidden="1" x14ac:dyDescent="0.2"/>
    <row r="16973" hidden="1" x14ac:dyDescent="0.2"/>
    <row r="16974" hidden="1" x14ac:dyDescent="0.2"/>
    <row r="16975" hidden="1" x14ac:dyDescent="0.2"/>
    <row r="16976" hidden="1" x14ac:dyDescent="0.2"/>
    <row r="16977" hidden="1" x14ac:dyDescent="0.2"/>
    <row r="16978" hidden="1" x14ac:dyDescent="0.2"/>
    <row r="16979" hidden="1" x14ac:dyDescent="0.2"/>
    <row r="16980" hidden="1" x14ac:dyDescent="0.2"/>
    <row r="16981" hidden="1" x14ac:dyDescent="0.2"/>
    <row r="16982" hidden="1" x14ac:dyDescent="0.2"/>
    <row r="16983" hidden="1" x14ac:dyDescent="0.2"/>
    <row r="16984" hidden="1" x14ac:dyDescent="0.2"/>
    <row r="16985" hidden="1" x14ac:dyDescent="0.2"/>
    <row r="16986" hidden="1" x14ac:dyDescent="0.2"/>
    <row r="16987" hidden="1" x14ac:dyDescent="0.2"/>
    <row r="16988" hidden="1" x14ac:dyDescent="0.2"/>
    <row r="16989" hidden="1" x14ac:dyDescent="0.2"/>
    <row r="16990" hidden="1" x14ac:dyDescent="0.2"/>
    <row r="16991" hidden="1" x14ac:dyDescent="0.2"/>
    <row r="16992" hidden="1" x14ac:dyDescent="0.2"/>
    <row r="16993" hidden="1" x14ac:dyDescent="0.2"/>
    <row r="16994" hidden="1" x14ac:dyDescent="0.2"/>
    <row r="16995" hidden="1" x14ac:dyDescent="0.2"/>
    <row r="16996" hidden="1" x14ac:dyDescent="0.2"/>
    <row r="16997" hidden="1" x14ac:dyDescent="0.2"/>
    <row r="16998" hidden="1" x14ac:dyDescent="0.2"/>
    <row r="16999" hidden="1" x14ac:dyDescent="0.2"/>
    <row r="17000" hidden="1" x14ac:dyDescent="0.2"/>
    <row r="17001" hidden="1" x14ac:dyDescent="0.2"/>
    <row r="17002" hidden="1" x14ac:dyDescent="0.2"/>
    <row r="17003" hidden="1" x14ac:dyDescent="0.2"/>
    <row r="17004" hidden="1" x14ac:dyDescent="0.2"/>
    <row r="17005" hidden="1" x14ac:dyDescent="0.2"/>
    <row r="17006" hidden="1" x14ac:dyDescent="0.2"/>
    <row r="17007" hidden="1" x14ac:dyDescent="0.2"/>
    <row r="17008" hidden="1" x14ac:dyDescent="0.2"/>
    <row r="17009" hidden="1" x14ac:dyDescent="0.2"/>
    <row r="17010" hidden="1" x14ac:dyDescent="0.2"/>
    <row r="17011" hidden="1" x14ac:dyDescent="0.2"/>
    <row r="17012" hidden="1" x14ac:dyDescent="0.2"/>
    <row r="17013" hidden="1" x14ac:dyDescent="0.2"/>
    <row r="17014" hidden="1" x14ac:dyDescent="0.2"/>
    <row r="17015" hidden="1" x14ac:dyDescent="0.2"/>
    <row r="17016" hidden="1" x14ac:dyDescent="0.2"/>
    <row r="17017" hidden="1" x14ac:dyDescent="0.2"/>
    <row r="17018" hidden="1" x14ac:dyDescent="0.2"/>
    <row r="17019" hidden="1" x14ac:dyDescent="0.2"/>
    <row r="17020" hidden="1" x14ac:dyDescent="0.2"/>
    <row r="17021" hidden="1" x14ac:dyDescent="0.2"/>
    <row r="17022" hidden="1" x14ac:dyDescent="0.2"/>
    <row r="17023" hidden="1" x14ac:dyDescent="0.2"/>
    <row r="17024" hidden="1" x14ac:dyDescent="0.2"/>
    <row r="17025" hidden="1" x14ac:dyDescent="0.2"/>
    <row r="17026" hidden="1" x14ac:dyDescent="0.2"/>
    <row r="17027" hidden="1" x14ac:dyDescent="0.2"/>
    <row r="17028" hidden="1" x14ac:dyDescent="0.2"/>
    <row r="17029" hidden="1" x14ac:dyDescent="0.2"/>
    <row r="17030" hidden="1" x14ac:dyDescent="0.2"/>
    <row r="17031" hidden="1" x14ac:dyDescent="0.2"/>
    <row r="17032" hidden="1" x14ac:dyDescent="0.2"/>
    <row r="17033" hidden="1" x14ac:dyDescent="0.2"/>
    <row r="17034" hidden="1" x14ac:dyDescent="0.2"/>
    <row r="17035" hidden="1" x14ac:dyDescent="0.2"/>
    <row r="17036" hidden="1" x14ac:dyDescent="0.2"/>
    <row r="17037" hidden="1" x14ac:dyDescent="0.2"/>
    <row r="17038" hidden="1" x14ac:dyDescent="0.2"/>
    <row r="17039" hidden="1" x14ac:dyDescent="0.2"/>
    <row r="17040" hidden="1" x14ac:dyDescent="0.2"/>
    <row r="17041" hidden="1" x14ac:dyDescent="0.2"/>
    <row r="17042" hidden="1" x14ac:dyDescent="0.2"/>
    <row r="17043" hidden="1" x14ac:dyDescent="0.2"/>
    <row r="17044" hidden="1" x14ac:dyDescent="0.2"/>
    <row r="17045" hidden="1" x14ac:dyDescent="0.2"/>
    <row r="17046" hidden="1" x14ac:dyDescent="0.2"/>
    <row r="17047" hidden="1" x14ac:dyDescent="0.2"/>
    <row r="17048" hidden="1" x14ac:dyDescent="0.2"/>
    <row r="17049" hidden="1" x14ac:dyDescent="0.2"/>
    <row r="17050" hidden="1" x14ac:dyDescent="0.2"/>
    <row r="17051" hidden="1" x14ac:dyDescent="0.2"/>
    <row r="17052" hidden="1" x14ac:dyDescent="0.2"/>
    <row r="17053" hidden="1" x14ac:dyDescent="0.2"/>
    <row r="17054" hidden="1" x14ac:dyDescent="0.2"/>
    <row r="17055" hidden="1" x14ac:dyDescent="0.2"/>
    <row r="17056" hidden="1" x14ac:dyDescent="0.2"/>
    <row r="17057" hidden="1" x14ac:dyDescent="0.2"/>
    <row r="17058" hidden="1" x14ac:dyDescent="0.2"/>
    <row r="17059" hidden="1" x14ac:dyDescent="0.2"/>
    <row r="17060" hidden="1" x14ac:dyDescent="0.2"/>
    <row r="17061" hidden="1" x14ac:dyDescent="0.2"/>
    <row r="17062" hidden="1" x14ac:dyDescent="0.2"/>
    <row r="17063" hidden="1" x14ac:dyDescent="0.2"/>
    <row r="17064" hidden="1" x14ac:dyDescent="0.2"/>
    <row r="17065" hidden="1" x14ac:dyDescent="0.2"/>
    <row r="17066" hidden="1" x14ac:dyDescent="0.2"/>
    <row r="17067" hidden="1" x14ac:dyDescent="0.2"/>
    <row r="17068" hidden="1" x14ac:dyDescent="0.2"/>
    <row r="17069" hidden="1" x14ac:dyDescent="0.2"/>
    <row r="17070" hidden="1" x14ac:dyDescent="0.2"/>
    <row r="17071" hidden="1" x14ac:dyDescent="0.2"/>
    <row r="17072" hidden="1" x14ac:dyDescent="0.2"/>
    <row r="17073" hidden="1" x14ac:dyDescent="0.2"/>
    <row r="17074" hidden="1" x14ac:dyDescent="0.2"/>
    <row r="17075" hidden="1" x14ac:dyDescent="0.2"/>
    <row r="17076" hidden="1" x14ac:dyDescent="0.2"/>
    <row r="17077" hidden="1" x14ac:dyDescent="0.2"/>
    <row r="17078" hidden="1" x14ac:dyDescent="0.2"/>
    <row r="17079" hidden="1" x14ac:dyDescent="0.2"/>
    <row r="17080" hidden="1" x14ac:dyDescent="0.2"/>
    <row r="17081" hidden="1" x14ac:dyDescent="0.2"/>
    <row r="17082" hidden="1" x14ac:dyDescent="0.2"/>
    <row r="17083" hidden="1" x14ac:dyDescent="0.2"/>
    <row r="17084" hidden="1" x14ac:dyDescent="0.2"/>
    <row r="17085" hidden="1" x14ac:dyDescent="0.2"/>
    <row r="17086" hidden="1" x14ac:dyDescent="0.2"/>
    <row r="17087" hidden="1" x14ac:dyDescent="0.2"/>
    <row r="17088" hidden="1" x14ac:dyDescent="0.2"/>
    <row r="17089" hidden="1" x14ac:dyDescent="0.2"/>
    <row r="17090" hidden="1" x14ac:dyDescent="0.2"/>
    <row r="17091" hidden="1" x14ac:dyDescent="0.2"/>
    <row r="17092" hidden="1" x14ac:dyDescent="0.2"/>
    <row r="17093" hidden="1" x14ac:dyDescent="0.2"/>
    <row r="17094" hidden="1" x14ac:dyDescent="0.2"/>
    <row r="17095" hidden="1" x14ac:dyDescent="0.2"/>
    <row r="17096" hidden="1" x14ac:dyDescent="0.2"/>
    <row r="17097" hidden="1" x14ac:dyDescent="0.2"/>
    <row r="17098" hidden="1" x14ac:dyDescent="0.2"/>
    <row r="17099" hidden="1" x14ac:dyDescent="0.2"/>
    <row r="17100" hidden="1" x14ac:dyDescent="0.2"/>
    <row r="17101" hidden="1" x14ac:dyDescent="0.2"/>
    <row r="17102" hidden="1" x14ac:dyDescent="0.2"/>
    <row r="17103" hidden="1" x14ac:dyDescent="0.2"/>
    <row r="17104" hidden="1" x14ac:dyDescent="0.2"/>
    <row r="17105" hidden="1" x14ac:dyDescent="0.2"/>
    <row r="17106" hidden="1" x14ac:dyDescent="0.2"/>
    <row r="17107" hidden="1" x14ac:dyDescent="0.2"/>
    <row r="17108" hidden="1" x14ac:dyDescent="0.2"/>
    <row r="17109" hidden="1" x14ac:dyDescent="0.2"/>
    <row r="17110" hidden="1" x14ac:dyDescent="0.2"/>
    <row r="17111" hidden="1" x14ac:dyDescent="0.2"/>
    <row r="17112" hidden="1" x14ac:dyDescent="0.2"/>
    <row r="17113" hidden="1" x14ac:dyDescent="0.2"/>
    <row r="17114" hidden="1" x14ac:dyDescent="0.2"/>
    <row r="17115" hidden="1" x14ac:dyDescent="0.2"/>
    <row r="17116" hidden="1" x14ac:dyDescent="0.2"/>
    <row r="17117" hidden="1" x14ac:dyDescent="0.2"/>
    <row r="17118" hidden="1" x14ac:dyDescent="0.2"/>
    <row r="17119" hidden="1" x14ac:dyDescent="0.2"/>
    <row r="17120" hidden="1" x14ac:dyDescent="0.2"/>
    <row r="17121" hidden="1" x14ac:dyDescent="0.2"/>
    <row r="17122" hidden="1" x14ac:dyDescent="0.2"/>
    <row r="17123" hidden="1" x14ac:dyDescent="0.2"/>
    <row r="17124" hidden="1" x14ac:dyDescent="0.2"/>
    <row r="17125" hidden="1" x14ac:dyDescent="0.2"/>
    <row r="17126" hidden="1" x14ac:dyDescent="0.2"/>
    <row r="17127" hidden="1" x14ac:dyDescent="0.2"/>
    <row r="17128" hidden="1" x14ac:dyDescent="0.2"/>
    <row r="17129" hidden="1" x14ac:dyDescent="0.2"/>
    <row r="17130" hidden="1" x14ac:dyDescent="0.2"/>
    <row r="17131" hidden="1" x14ac:dyDescent="0.2"/>
    <row r="17132" hidden="1" x14ac:dyDescent="0.2"/>
    <row r="17133" hidden="1" x14ac:dyDescent="0.2"/>
    <row r="17134" hidden="1" x14ac:dyDescent="0.2"/>
    <row r="17135" hidden="1" x14ac:dyDescent="0.2"/>
    <row r="17136" hidden="1" x14ac:dyDescent="0.2"/>
    <row r="17137" hidden="1" x14ac:dyDescent="0.2"/>
    <row r="17138" hidden="1" x14ac:dyDescent="0.2"/>
    <row r="17139" hidden="1" x14ac:dyDescent="0.2"/>
    <row r="17140" hidden="1" x14ac:dyDescent="0.2"/>
    <row r="17141" hidden="1" x14ac:dyDescent="0.2"/>
    <row r="17142" hidden="1" x14ac:dyDescent="0.2"/>
    <row r="17143" hidden="1" x14ac:dyDescent="0.2"/>
    <row r="17144" hidden="1" x14ac:dyDescent="0.2"/>
    <row r="17145" hidden="1" x14ac:dyDescent="0.2"/>
    <row r="17146" hidden="1" x14ac:dyDescent="0.2"/>
    <row r="17147" hidden="1" x14ac:dyDescent="0.2"/>
    <row r="17148" hidden="1" x14ac:dyDescent="0.2"/>
    <row r="17149" hidden="1" x14ac:dyDescent="0.2"/>
    <row r="17150" hidden="1" x14ac:dyDescent="0.2"/>
    <row r="17151" hidden="1" x14ac:dyDescent="0.2"/>
    <row r="17152" hidden="1" x14ac:dyDescent="0.2"/>
    <row r="17153" hidden="1" x14ac:dyDescent="0.2"/>
    <row r="17154" hidden="1" x14ac:dyDescent="0.2"/>
    <row r="17155" hidden="1" x14ac:dyDescent="0.2"/>
    <row r="17156" hidden="1" x14ac:dyDescent="0.2"/>
    <row r="17157" hidden="1" x14ac:dyDescent="0.2"/>
    <row r="17158" hidden="1" x14ac:dyDescent="0.2"/>
    <row r="17159" hidden="1" x14ac:dyDescent="0.2"/>
    <row r="17160" hidden="1" x14ac:dyDescent="0.2"/>
    <row r="17161" hidden="1" x14ac:dyDescent="0.2"/>
    <row r="17162" hidden="1" x14ac:dyDescent="0.2"/>
    <row r="17163" hidden="1" x14ac:dyDescent="0.2"/>
    <row r="17164" hidden="1" x14ac:dyDescent="0.2"/>
    <row r="17165" hidden="1" x14ac:dyDescent="0.2"/>
    <row r="17166" hidden="1" x14ac:dyDescent="0.2"/>
    <row r="17167" hidden="1" x14ac:dyDescent="0.2"/>
    <row r="17168" hidden="1" x14ac:dyDescent="0.2"/>
    <row r="17169" hidden="1" x14ac:dyDescent="0.2"/>
    <row r="17170" hidden="1" x14ac:dyDescent="0.2"/>
    <row r="17171" hidden="1" x14ac:dyDescent="0.2"/>
    <row r="17172" hidden="1" x14ac:dyDescent="0.2"/>
    <row r="17173" hidden="1" x14ac:dyDescent="0.2"/>
    <row r="17174" hidden="1" x14ac:dyDescent="0.2"/>
    <row r="17175" hidden="1" x14ac:dyDescent="0.2"/>
    <row r="17176" hidden="1" x14ac:dyDescent="0.2"/>
    <row r="17177" hidden="1" x14ac:dyDescent="0.2"/>
    <row r="17178" hidden="1" x14ac:dyDescent="0.2"/>
    <row r="17179" hidden="1" x14ac:dyDescent="0.2"/>
    <row r="17180" hidden="1" x14ac:dyDescent="0.2"/>
    <row r="17181" hidden="1" x14ac:dyDescent="0.2"/>
    <row r="17182" hidden="1" x14ac:dyDescent="0.2"/>
    <row r="17183" hidden="1" x14ac:dyDescent="0.2"/>
    <row r="17184" hidden="1" x14ac:dyDescent="0.2"/>
    <row r="17185" hidden="1" x14ac:dyDescent="0.2"/>
    <row r="17186" hidden="1" x14ac:dyDescent="0.2"/>
    <row r="17187" hidden="1" x14ac:dyDescent="0.2"/>
    <row r="17188" hidden="1" x14ac:dyDescent="0.2"/>
    <row r="17189" hidden="1" x14ac:dyDescent="0.2"/>
    <row r="17190" hidden="1" x14ac:dyDescent="0.2"/>
    <row r="17191" hidden="1" x14ac:dyDescent="0.2"/>
    <row r="17192" hidden="1" x14ac:dyDescent="0.2"/>
    <row r="17193" hidden="1" x14ac:dyDescent="0.2"/>
    <row r="17194" hidden="1" x14ac:dyDescent="0.2"/>
    <row r="17195" hidden="1" x14ac:dyDescent="0.2"/>
    <row r="17196" hidden="1" x14ac:dyDescent="0.2"/>
    <row r="17197" hidden="1" x14ac:dyDescent="0.2"/>
    <row r="17198" hidden="1" x14ac:dyDescent="0.2"/>
    <row r="17199" hidden="1" x14ac:dyDescent="0.2"/>
    <row r="17200" hidden="1" x14ac:dyDescent="0.2"/>
    <row r="17201" hidden="1" x14ac:dyDescent="0.2"/>
    <row r="17202" hidden="1" x14ac:dyDescent="0.2"/>
    <row r="17203" hidden="1" x14ac:dyDescent="0.2"/>
    <row r="17204" hidden="1" x14ac:dyDescent="0.2"/>
    <row r="17205" hidden="1" x14ac:dyDescent="0.2"/>
    <row r="17206" hidden="1" x14ac:dyDescent="0.2"/>
    <row r="17207" hidden="1" x14ac:dyDescent="0.2"/>
    <row r="17208" hidden="1" x14ac:dyDescent="0.2"/>
    <row r="17209" hidden="1" x14ac:dyDescent="0.2"/>
    <row r="17210" hidden="1" x14ac:dyDescent="0.2"/>
    <row r="17211" hidden="1" x14ac:dyDescent="0.2"/>
    <row r="17212" hidden="1" x14ac:dyDescent="0.2"/>
    <row r="17213" hidden="1" x14ac:dyDescent="0.2"/>
    <row r="17214" hidden="1" x14ac:dyDescent="0.2"/>
    <row r="17215" hidden="1" x14ac:dyDescent="0.2"/>
    <row r="17216" hidden="1" x14ac:dyDescent="0.2"/>
    <row r="17217" hidden="1" x14ac:dyDescent="0.2"/>
    <row r="17218" hidden="1" x14ac:dyDescent="0.2"/>
    <row r="17219" hidden="1" x14ac:dyDescent="0.2"/>
    <row r="17220" hidden="1" x14ac:dyDescent="0.2"/>
    <row r="17221" hidden="1" x14ac:dyDescent="0.2"/>
    <row r="17222" hidden="1" x14ac:dyDescent="0.2"/>
    <row r="17223" hidden="1" x14ac:dyDescent="0.2"/>
    <row r="17224" hidden="1" x14ac:dyDescent="0.2"/>
    <row r="17225" hidden="1" x14ac:dyDescent="0.2"/>
    <row r="17226" hidden="1" x14ac:dyDescent="0.2"/>
    <row r="17227" hidden="1" x14ac:dyDescent="0.2"/>
    <row r="17228" hidden="1" x14ac:dyDescent="0.2"/>
    <row r="17229" hidden="1" x14ac:dyDescent="0.2"/>
    <row r="17230" hidden="1" x14ac:dyDescent="0.2"/>
    <row r="17231" hidden="1" x14ac:dyDescent="0.2"/>
    <row r="17232" hidden="1" x14ac:dyDescent="0.2"/>
    <row r="17233" hidden="1" x14ac:dyDescent="0.2"/>
    <row r="17234" hidden="1" x14ac:dyDescent="0.2"/>
    <row r="17235" hidden="1" x14ac:dyDescent="0.2"/>
    <row r="17236" hidden="1" x14ac:dyDescent="0.2"/>
    <row r="17237" hidden="1" x14ac:dyDescent="0.2"/>
    <row r="17238" hidden="1" x14ac:dyDescent="0.2"/>
    <row r="17239" hidden="1" x14ac:dyDescent="0.2"/>
    <row r="17240" hidden="1" x14ac:dyDescent="0.2"/>
    <row r="17241" hidden="1" x14ac:dyDescent="0.2"/>
    <row r="17242" hidden="1" x14ac:dyDescent="0.2"/>
    <row r="17243" hidden="1" x14ac:dyDescent="0.2"/>
    <row r="17244" hidden="1" x14ac:dyDescent="0.2"/>
    <row r="17245" hidden="1" x14ac:dyDescent="0.2"/>
    <row r="17246" hidden="1" x14ac:dyDescent="0.2"/>
    <row r="17247" hidden="1" x14ac:dyDescent="0.2"/>
    <row r="17248" hidden="1" x14ac:dyDescent="0.2"/>
    <row r="17249" hidden="1" x14ac:dyDescent="0.2"/>
    <row r="17250" hidden="1" x14ac:dyDescent="0.2"/>
    <row r="17251" hidden="1" x14ac:dyDescent="0.2"/>
    <row r="17252" hidden="1" x14ac:dyDescent="0.2"/>
    <row r="17253" hidden="1" x14ac:dyDescent="0.2"/>
    <row r="17254" hidden="1" x14ac:dyDescent="0.2"/>
    <row r="17255" hidden="1" x14ac:dyDescent="0.2"/>
    <row r="17256" hidden="1" x14ac:dyDescent="0.2"/>
    <row r="17257" hidden="1" x14ac:dyDescent="0.2"/>
    <row r="17258" hidden="1" x14ac:dyDescent="0.2"/>
    <row r="17259" hidden="1" x14ac:dyDescent="0.2"/>
    <row r="17260" hidden="1" x14ac:dyDescent="0.2"/>
    <row r="17261" hidden="1" x14ac:dyDescent="0.2"/>
    <row r="17262" hidden="1" x14ac:dyDescent="0.2"/>
    <row r="17263" hidden="1" x14ac:dyDescent="0.2"/>
    <row r="17264" hidden="1" x14ac:dyDescent="0.2"/>
    <row r="17265" hidden="1" x14ac:dyDescent="0.2"/>
    <row r="17266" hidden="1" x14ac:dyDescent="0.2"/>
    <row r="17267" hidden="1" x14ac:dyDescent="0.2"/>
    <row r="17268" hidden="1" x14ac:dyDescent="0.2"/>
    <row r="17269" hidden="1" x14ac:dyDescent="0.2"/>
    <row r="17270" hidden="1" x14ac:dyDescent="0.2"/>
    <row r="17271" hidden="1" x14ac:dyDescent="0.2"/>
    <row r="17272" hidden="1" x14ac:dyDescent="0.2"/>
    <row r="17273" hidden="1" x14ac:dyDescent="0.2"/>
    <row r="17274" hidden="1" x14ac:dyDescent="0.2"/>
    <row r="17275" hidden="1" x14ac:dyDescent="0.2"/>
    <row r="17276" hidden="1" x14ac:dyDescent="0.2"/>
    <row r="17277" hidden="1" x14ac:dyDescent="0.2"/>
    <row r="17278" hidden="1" x14ac:dyDescent="0.2"/>
    <row r="17279" hidden="1" x14ac:dyDescent="0.2"/>
    <row r="17280" hidden="1" x14ac:dyDescent="0.2"/>
    <row r="17281" hidden="1" x14ac:dyDescent="0.2"/>
    <row r="17282" hidden="1" x14ac:dyDescent="0.2"/>
    <row r="17283" hidden="1" x14ac:dyDescent="0.2"/>
    <row r="17284" hidden="1" x14ac:dyDescent="0.2"/>
    <row r="17285" hidden="1" x14ac:dyDescent="0.2"/>
    <row r="17286" hidden="1" x14ac:dyDescent="0.2"/>
    <row r="17287" hidden="1" x14ac:dyDescent="0.2"/>
    <row r="17288" hidden="1" x14ac:dyDescent="0.2"/>
    <row r="17289" hidden="1" x14ac:dyDescent="0.2"/>
    <row r="17290" hidden="1" x14ac:dyDescent="0.2"/>
    <row r="17291" hidden="1" x14ac:dyDescent="0.2"/>
    <row r="17292" hidden="1" x14ac:dyDescent="0.2"/>
    <row r="17293" hidden="1" x14ac:dyDescent="0.2"/>
    <row r="17294" hidden="1" x14ac:dyDescent="0.2"/>
    <row r="17295" hidden="1" x14ac:dyDescent="0.2"/>
    <row r="17296" hidden="1" x14ac:dyDescent="0.2"/>
    <row r="17297" hidden="1" x14ac:dyDescent="0.2"/>
    <row r="17298" hidden="1" x14ac:dyDescent="0.2"/>
    <row r="17299" hidden="1" x14ac:dyDescent="0.2"/>
    <row r="17300" hidden="1" x14ac:dyDescent="0.2"/>
    <row r="17301" hidden="1" x14ac:dyDescent="0.2"/>
    <row r="17302" hidden="1" x14ac:dyDescent="0.2"/>
    <row r="17303" hidden="1" x14ac:dyDescent="0.2"/>
    <row r="17304" hidden="1" x14ac:dyDescent="0.2"/>
    <row r="17305" hidden="1" x14ac:dyDescent="0.2"/>
    <row r="17306" hidden="1" x14ac:dyDescent="0.2"/>
    <row r="17307" hidden="1" x14ac:dyDescent="0.2"/>
    <row r="17308" hidden="1" x14ac:dyDescent="0.2"/>
    <row r="17309" hidden="1" x14ac:dyDescent="0.2"/>
    <row r="17310" hidden="1" x14ac:dyDescent="0.2"/>
    <row r="17311" hidden="1" x14ac:dyDescent="0.2"/>
    <row r="17312" hidden="1" x14ac:dyDescent="0.2"/>
    <row r="17313" hidden="1" x14ac:dyDescent="0.2"/>
    <row r="17314" hidden="1" x14ac:dyDescent="0.2"/>
    <row r="17315" hidden="1" x14ac:dyDescent="0.2"/>
    <row r="17316" hidden="1" x14ac:dyDescent="0.2"/>
    <row r="17317" hidden="1" x14ac:dyDescent="0.2"/>
    <row r="17318" hidden="1" x14ac:dyDescent="0.2"/>
    <row r="17319" hidden="1" x14ac:dyDescent="0.2"/>
    <row r="17320" hidden="1" x14ac:dyDescent="0.2"/>
    <row r="17321" hidden="1" x14ac:dyDescent="0.2"/>
    <row r="17322" hidden="1" x14ac:dyDescent="0.2"/>
    <row r="17323" hidden="1" x14ac:dyDescent="0.2"/>
    <row r="17324" hidden="1" x14ac:dyDescent="0.2"/>
    <row r="17325" hidden="1" x14ac:dyDescent="0.2"/>
    <row r="17326" hidden="1" x14ac:dyDescent="0.2"/>
    <row r="17327" hidden="1" x14ac:dyDescent="0.2"/>
    <row r="17328" hidden="1" x14ac:dyDescent="0.2"/>
    <row r="17329" hidden="1" x14ac:dyDescent="0.2"/>
    <row r="17330" hidden="1" x14ac:dyDescent="0.2"/>
    <row r="17331" hidden="1" x14ac:dyDescent="0.2"/>
    <row r="17332" hidden="1" x14ac:dyDescent="0.2"/>
    <row r="17333" hidden="1" x14ac:dyDescent="0.2"/>
    <row r="17334" hidden="1" x14ac:dyDescent="0.2"/>
    <row r="17335" hidden="1" x14ac:dyDescent="0.2"/>
    <row r="17336" hidden="1" x14ac:dyDescent="0.2"/>
    <row r="17337" hidden="1" x14ac:dyDescent="0.2"/>
    <row r="17338" hidden="1" x14ac:dyDescent="0.2"/>
    <row r="17339" hidden="1" x14ac:dyDescent="0.2"/>
    <row r="17340" hidden="1" x14ac:dyDescent="0.2"/>
    <row r="17341" hidden="1" x14ac:dyDescent="0.2"/>
    <row r="17342" hidden="1" x14ac:dyDescent="0.2"/>
    <row r="17343" hidden="1" x14ac:dyDescent="0.2"/>
    <row r="17344" hidden="1" x14ac:dyDescent="0.2"/>
    <row r="17345" hidden="1" x14ac:dyDescent="0.2"/>
    <row r="17346" hidden="1" x14ac:dyDescent="0.2"/>
    <row r="17347" hidden="1" x14ac:dyDescent="0.2"/>
    <row r="17348" hidden="1" x14ac:dyDescent="0.2"/>
    <row r="17349" hidden="1" x14ac:dyDescent="0.2"/>
    <row r="17350" hidden="1" x14ac:dyDescent="0.2"/>
    <row r="17351" hidden="1" x14ac:dyDescent="0.2"/>
    <row r="17352" hidden="1" x14ac:dyDescent="0.2"/>
    <row r="17353" hidden="1" x14ac:dyDescent="0.2"/>
    <row r="17354" hidden="1" x14ac:dyDescent="0.2"/>
    <row r="17355" hidden="1" x14ac:dyDescent="0.2"/>
    <row r="17356" hidden="1" x14ac:dyDescent="0.2"/>
    <row r="17357" hidden="1" x14ac:dyDescent="0.2"/>
    <row r="17358" hidden="1" x14ac:dyDescent="0.2"/>
    <row r="17359" hidden="1" x14ac:dyDescent="0.2"/>
    <row r="17360" hidden="1" x14ac:dyDescent="0.2"/>
    <row r="17361" hidden="1" x14ac:dyDescent="0.2"/>
    <row r="17362" hidden="1" x14ac:dyDescent="0.2"/>
    <row r="17363" hidden="1" x14ac:dyDescent="0.2"/>
    <row r="17364" hidden="1" x14ac:dyDescent="0.2"/>
    <row r="17365" hidden="1" x14ac:dyDescent="0.2"/>
    <row r="17366" hidden="1" x14ac:dyDescent="0.2"/>
    <row r="17367" hidden="1" x14ac:dyDescent="0.2"/>
    <row r="17368" hidden="1" x14ac:dyDescent="0.2"/>
    <row r="17369" hidden="1" x14ac:dyDescent="0.2"/>
    <row r="17370" hidden="1" x14ac:dyDescent="0.2"/>
    <row r="17371" hidden="1" x14ac:dyDescent="0.2"/>
    <row r="17372" hidden="1" x14ac:dyDescent="0.2"/>
    <row r="17373" hidden="1" x14ac:dyDescent="0.2"/>
    <row r="17374" hidden="1" x14ac:dyDescent="0.2"/>
    <row r="17375" hidden="1" x14ac:dyDescent="0.2"/>
    <row r="17376" hidden="1" x14ac:dyDescent="0.2"/>
    <row r="17377" hidden="1" x14ac:dyDescent="0.2"/>
    <row r="17378" hidden="1" x14ac:dyDescent="0.2"/>
    <row r="17379" hidden="1" x14ac:dyDescent="0.2"/>
    <row r="17380" hidden="1" x14ac:dyDescent="0.2"/>
    <row r="17381" hidden="1" x14ac:dyDescent="0.2"/>
    <row r="17382" hidden="1" x14ac:dyDescent="0.2"/>
    <row r="17383" hidden="1" x14ac:dyDescent="0.2"/>
    <row r="17384" hidden="1" x14ac:dyDescent="0.2"/>
    <row r="17385" hidden="1" x14ac:dyDescent="0.2"/>
    <row r="17386" hidden="1" x14ac:dyDescent="0.2"/>
    <row r="17387" hidden="1" x14ac:dyDescent="0.2"/>
    <row r="17388" hidden="1" x14ac:dyDescent="0.2"/>
    <row r="17389" hidden="1" x14ac:dyDescent="0.2"/>
    <row r="17390" hidden="1" x14ac:dyDescent="0.2"/>
    <row r="17391" hidden="1" x14ac:dyDescent="0.2"/>
    <row r="17392" hidden="1" x14ac:dyDescent="0.2"/>
    <row r="17393" hidden="1" x14ac:dyDescent="0.2"/>
    <row r="17394" hidden="1" x14ac:dyDescent="0.2"/>
    <row r="17395" hidden="1" x14ac:dyDescent="0.2"/>
    <row r="17396" hidden="1" x14ac:dyDescent="0.2"/>
    <row r="17397" hidden="1" x14ac:dyDescent="0.2"/>
    <row r="17398" hidden="1" x14ac:dyDescent="0.2"/>
    <row r="17399" hidden="1" x14ac:dyDescent="0.2"/>
    <row r="17400" hidden="1" x14ac:dyDescent="0.2"/>
    <row r="17401" hidden="1" x14ac:dyDescent="0.2"/>
    <row r="17402" hidden="1" x14ac:dyDescent="0.2"/>
    <row r="17403" hidden="1" x14ac:dyDescent="0.2"/>
    <row r="17404" hidden="1" x14ac:dyDescent="0.2"/>
    <row r="17405" hidden="1" x14ac:dyDescent="0.2"/>
    <row r="17406" hidden="1" x14ac:dyDescent="0.2"/>
    <row r="17407" hidden="1" x14ac:dyDescent="0.2"/>
    <row r="17408" hidden="1" x14ac:dyDescent="0.2"/>
    <row r="17409" hidden="1" x14ac:dyDescent="0.2"/>
    <row r="17410" hidden="1" x14ac:dyDescent="0.2"/>
    <row r="17411" hidden="1" x14ac:dyDescent="0.2"/>
    <row r="17412" hidden="1" x14ac:dyDescent="0.2"/>
    <row r="17413" hidden="1" x14ac:dyDescent="0.2"/>
    <row r="17414" hidden="1" x14ac:dyDescent="0.2"/>
    <row r="17415" hidden="1" x14ac:dyDescent="0.2"/>
    <row r="17416" hidden="1" x14ac:dyDescent="0.2"/>
    <row r="17417" hidden="1" x14ac:dyDescent="0.2"/>
    <row r="17418" hidden="1" x14ac:dyDescent="0.2"/>
    <row r="17419" hidden="1" x14ac:dyDescent="0.2"/>
    <row r="17420" hidden="1" x14ac:dyDescent="0.2"/>
    <row r="17421" hidden="1" x14ac:dyDescent="0.2"/>
    <row r="17422" hidden="1" x14ac:dyDescent="0.2"/>
    <row r="17423" hidden="1" x14ac:dyDescent="0.2"/>
    <row r="17424" hidden="1" x14ac:dyDescent="0.2"/>
    <row r="17425" hidden="1" x14ac:dyDescent="0.2"/>
    <row r="17426" hidden="1" x14ac:dyDescent="0.2"/>
    <row r="17427" hidden="1" x14ac:dyDescent="0.2"/>
    <row r="17428" hidden="1" x14ac:dyDescent="0.2"/>
    <row r="17429" hidden="1" x14ac:dyDescent="0.2"/>
    <row r="17430" hidden="1" x14ac:dyDescent="0.2"/>
    <row r="17431" hidden="1" x14ac:dyDescent="0.2"/>
    <row r="17432" hidden="1" x14ac:dyDescent="0.2"/>
    <row r="17433" hidden="1" x14ac:dyDescent="0.2"/>
    <row r="17434" hidden="1" x14ac:dyDescent="0.2"/>
    <row r="17435" hidden="1" x14ac:dyDescent="0.2"/>
    <row r="17436" hidden="1" x14ac:dyDescent="0.2"/>
    <row r="17437" hidden="1" x14ac:dyDescent="0.2"/>
    <row r="17438" hidden="1" x14ac:dyDescent="0.2"/>
    <row r="17439" hidden="1" x14ac:dyDescent="0.2"/>
    <row r="17440" hidden="1" x14ac:dyDescent="0.2"/>
    <row r="17441" hidden="1" x14ac:dyDescent="0.2"/>
    <row r="17442" hidden="1" x14ac:dyDescent="0.2"/>
    <row r="17443" hidden="1" x14ac:dyDescent="0.2"/>
    <row r="17444" hidden="1" x14ac:dyDescent="0.2"/>
    <row r="17445" hidden="1" x14ac:dyDescent="0.2"/>
    <row r="17446" hidden="1" x14ac:dyDescent="0.2"/>
    <row r="17447" hidden="1" x14ac:dyDescent="0.2"/>
    <row r="17448" hidden="1" x14ac:dyDescent="0.2"/>
    <row r="17449" hidden="1" x14ac:dyDescent="0.2"/>
    <row r="17450" hidden="1" x14ac:dyDescent="0.2"/>
    <row r="17451" hidden="1" x14ac:dyDescent="0.2"/>
    <row r="17452" hidden="1" x14ac:dyDescent="0.2"/>
    <row r="17453" hidden="1" x14ac:dyDescent="0.2"/>
    <row r="17454" hidden="1" x14ac:dyDescent="0.2"/>
    <row r="17455" hidden="1" x14ac:dyDescent="0.2"/>
    <row r="17456" hidden="1" x14ac:dyDescent="0.2"/>
    <row r="17457" hidden="1" x14ac:dyDescent="0.2"/>
    <row r="17458" hidden="1" x14ac:dyDescent="0.2"/>
    <row r="17459" hidden="1" x14ac:dyDescent="0.2"/>
    <row r="17460" hidden="1" x14ac:dyDescent="0.2"/>
    <row r="17461" hidden="1" x14ac:dyDescent="0.2"/>
    <row r="17462" hidden="1" x14ac:dyDescent="0.2"/>
    <row r="17463" hidden="1" x14ac:dyDescent="0.2"/>
    <row r="17464" hidden="1" x14ac:dyDescent="0.2"/>
    <row r="17465" hidden="1" x14ac:dyDescent="0.2"/>
    <row r="17466" hidden="1" x14ac:dyDescent="0.2"/>
    <row r="17467" hidden="1" x14ac:dyDescent="0.2"/>
    <row r="17468" hidden="1" x14ac:dyDescent="0.2"/>
    <row r="17469" hidden="1" x14ac:dyDescent="0.2"/>
    <row r="17470" hidden="1" x14ac:dyDescent="0.2"/>
    <row r="17471" hidden="1" x14ac:dyDescent="0.2"/>
    <row r="17472" hidden="1" x14ac:dyDescent="0.2"/>
    <row r="17473" hidden="1" x14ac:dyDescent="0.2"/>
    <row r="17474" hidden="1" x14ac:dyDescent="0.2"/>
    <row r="17475" hidden="1" x14ac:dyDescent="0.2"/>
    <row r="17476" hidden="1" x14ac:dyDescent="0.2"/>
    <row r="17477" hidden="1" x14ac:dyDescent="0.2"/>
    <row r="17478" hidden="1" x14ac:dyDescent="0.2"/>
    <row r="17479" hidden="1" x14ac:dyDescent="0.2"/>
    <row r="17480" hidden="1" x14ac:dyDescent="0.2"/>
    <row r="17481" hidden="1" x14ac:dyDescent="0.2"/>
    <row r="17482" hidden="1" x14ac:dyDescent="0.2"/>
    <row r="17483" hidden="1" x14ac:dyDescent="0.2"/>
    <row r="17484" hidden="1" x14ac:dyDescent="0.2"/>
    <row r="17485" hidden="1" x14ac:dyDescent="0.2"/>
    <row r="17486" hidden="1" x14ac:dyDescent="0.2"/>
    <row r="17487" hidden="1" x14ac:dyDescent="0.2"/>
    <row r="17488" hidden="1" x14ac:dyDescent="0.2"/>
    <row r="17489" hidden="1" x14ac:dyDescent="0.2"/>
    <row r="17490" hidden="1" x14ac:dyDescent="0.2"/>
    <row r="17491" hidden="1" x14ac:dyDescent="0.2"/>
    <row r="17492" hidden="1" x14ac:dyDescent="0.2"/>
    <row r="17493" hidden="1" x14ac:dyDescent="0.2"/>
    <row r="17494" hidden="1" x14ac:dyDescent="0.2"/>
    <row r="17495" hidden="1" x14ac:dyDescent="0.2"/>
    <row r="17496" hidden="1" x14ac:dyDescent="0.2"/>
    <row r="17497" hidden="1" x14ac:dyDescent="0.2"/>
    <row r="17498" hidden="1" x14ac:dyDescent="0.2"/>
    <row r="17499" hidden="1" x14ac:dyDescent="0.2"/>
    <row r="17500" hidden="1" x14ac:dyDescent="0.2"/>
    <row r="17501" hidden="1" x14ac:dyDescent="0.2"/>
    <row r="17502" hidden="1" x14ac:dyDescent="0.2"/>
    <row r="17503" hidden="1" x14ac:dyDescent="0.2"/>
    <row r="17504" hidden="1" x14ac:dyDescent="0.2"/>
    <row r="17505" hidden="1" x14ac:dyDescent="0.2"/>
    <row r="17506" hidden="1" x14ac:dyDescent="0.2"/>
    <row r="17507" hidden="1" x14ac:dyDescent="0.2"/>
    <row r="17508" hidden="1" x14ac:dyDescent="0.2"/>
    <row r="17509" hidden="1" x14ac:dyDescent="0.2"/>
    <row r="17510" hidden="1" x14ac:dyDescent="0.2"/>
    <row r="17511" hidden="1" x14ac:dyDescent="0.2"/>
    <row r="17512" hidden="1" x14ac:dyDescent="0.2"/>
    <row r="17513" hidden="1" x14ac:dyDescent="0.2"/>
    <row r="17514" hidden="1" x14ac:dyDescent="0.2"/>
    <row r="17515" hidden="1" x14ac:dyDescent="0.2"/>
    <row r="17516" hidden="1" x14ac:dyDescent="0.2"/>
    <row r="17517" hidden="1" x14ac:dyDescent="0.2"/>
    <row r="17518" hidden="1" x14ac:dyDescent="0.2"/>
    <row r="17519" hidden="1" x14ac:dyDescent="0.2"/>
    <row r="17520" hidden="1" x14ac:dyDescent="0.2"/>
    <row r="17521" hidden="1" x14ac:dyDescent="0.2"/>
    <row r="17522" hidden="1" x14ac:dyDescent="0.2"/>
    <row r="17523" hidden="1" x14ac:dyDescent="0.2"/>
    <row r="17524" hidden="1" x14ac:dyDescent="0.2"/>
    <row r="17525" hidden="1" x14ac:dyDescent="0.2"/>
    <row r="17526" hidden="1" x14ac:dyDescent="0.2"/>
    <row r="17527" hidden="1" x14ac:dyDescent="0.2"/>
    <row r="17528" hidden="1" x14ac:dyDescent="0.2"/>
    <row r="17529" hidden="1" x14ac:dyDescent="0.2"/>
    <row r="17530" hidden="1" x14ac:dyDescent="0.2"/>
    <row r="17531" hidden="1" x14ac:dyDescent="0.2"/>
    <row r="17532" hidden="1" x14ac:dyDescent="0.2"/>
    <row r="17533" hidden="1" x14ac:dyDescent="0.2"/>
    <row r="17534" hidden="1" x14ac:dyDescent="0.2"/>
    <row r="17535" hidden="1" x14ac:dyDescent="0.2"/>
    <row r="17536" hidden="1" x14ac:dyDescent="0.2"/>
    <row r="17537" hidden="1" x14ac:dyDescent="0.2"/>
    <row r="17538" hidden="1" x14ac:dyDescent="0.2"/>
    <row r="17539" hidden="1" x14ac:dyDescent="0.2"/>
    <row r="17540" hidden="1" x14ac:dyDescent="0.2"/>
    <row r="17541" hidden="1" x14ac:dyDescent="0.2"/>
    <row r="17542" hidden="1" x14ac:dyDescent="0.2"/>
    <row r="17543" hidden="1" x14ac:dyDescent="0.2"/>
    <row r="17544" hidden="1" x14ac:dyDescent="0.2"/>
    <row r="17545" hidden="1" x14ac:dyDescent="0.2"/>
    <row r="17546" hidden="1" x14ac:dyDescent="0.2"/>
    <row r="17547" hidden="1" x14ac:dyDescent="0.2"/>
    <row r="17548" hidden="1" x14ac:dyDescent="0.2"/>
    <row r="17549" hidden="1" x14ac:dyDescent="0.2"/>
    <row r="17550" hidden="1" x14ac:dyDescent="0.2"/>
    <row r="17551" hidden="1" x14ac:dyDescent="0.2"/>
    <row r="17552" hidden="1" x14ac:dyDescent="0.2"/>
    <row r="17553" hidden="1" x14ac:dyDescent="0.2"/>
    <row r="17554" hidden="1" x14ac:dyDescent="0.2"/>
    <row r="17555" hidden="1" x14ac:dyDescent="0.2"/>
    <row r="17556" hidden="1" x14ac:dyDescent="0.2"/>
    <row r="17557" hidden="1" x14ac:dyDescent="0.2"/>
    <row r="17558" hidden="1" x14ac:dyDescent="0.2"/>
    <row r="17559" hidden="1" x14ac:dyDescent="0.2"/>
    <row r="17560" hidden="1" x14ac:dyDescent="0.2"/>
    <row r="17561" hidden="1" x14ac:dyDescent="0.2"/>
    <row r="17562" hidden="1" x14ac:dyDescent="0.2"/>
    <row r="17563" hidden="1" x14ac:dyDescent="0.2"/>
    <row r="17564" hidden="1" x14ac:dyDescent="0.2"/>
    <row r="17565" hidden="1" x14ac:dyDescent="0.2"/>
    <row r="17566" hidden="1" x14ac:dyDescent="0.2"/>
    <row r="17567" hidden="1" x14ac:dyDescent="0.2"/>
    <row r="17568" hidden="1" x14ac:dyDescent="0.2"/>
    <row r="17569" hidden="1" x14ac:dyDescent="0.2"/>
    <row r="17570" hidden="1" x14ac:dyDescent="0.2"/>
    <row r="17571" hidden="1" x14ac:dyDescent="0.2"/>
    <row r="17572" hidden="1" x14ac:dyDescent="0.2"/>
    <row r="17573" hidden="1" x14ac:dyDescent="0.2"/>
    <row r="17574" hidden="1" x14ac:dyDescent="0.2"/>
    <row r="17575" hidden="1" x14ac:dyDescent="0.2"/>
    <row r="17576" hidden="1" x14ac:dyDescent="0.2"/>
    <row r="17577" hidden="1" x14ac:dyDescent="0.2"/>
    <row r="17578" hidden="1" x14ac:dyDescent="0.2"/>
    <row r="17579" hidden="1" x14ac:dyDescent="0.2"/>
    <row r="17580" hidden="1" x14ac:dyDescent="0.2"/>
    <row r="17581" hidden="1" x14ac:dyDescent="0.2"/>
    <row r="17582" hidden="1" x14ac:dyDescent="0.2"/>
    <row r="17583" hidden="1" x14ac:dyDescent="0.2"/>
    <row r="17584" hidden="1" x14ac:dyDescent="0.2"/>
    <row r="17585" hidden="1" x14ac:dyDescent="0.2"/>
    <row r="17586" hidden="1" x14ac:dyDescent="0.2"/>
    <row r="17587" hidden="1" x14ac:dyDescent="0.2"/>
    <row r="17588" hidden="1" x14ac:dyDescent="0.2"/>
    <row r="17589" hidden="1" x14ac:dyDescent="0.2"/>
    <row r="17590" hidden="1" x14ac:dyDescent="0.2"/>
    <row r="17591" hidden="1" x14ac:dyDescent="0.2"/>
    <row r="17592" hidden="1" x14ac:dyDescent="0.2"/>
    <row r="17593" hidden="1" x14ac:dyDescent="0.2"/>
    <row r="17594" hidden="1" x14ac:dyDescent="0.2"/>
    <row r="17595" hidden="1" x14ac:dyDescent="0.2"/>
    <row r="17596" hidden="1" x14ac:dyDescent="0.2"/>
    <row r="17597" hidden="1" x14ac:dyDescent="0.2"/>
    <row r="17598" hidden="1" x14ac:dyDescent="0.2"/>
    <row r="17599" hidden="1" x14ac:dyDescent="0.2"/>
    <row r="17600" hidden="1" x14ac:dyDescent="0.2"/>
    <row r="17601" hidden="1" x14ac:dyDescent="0.2"/>
    <row r="17602" hidden="1" x14ac:dyDescent="0.2"/>
    <row r="17603" hidden="1" x14ac:dyDescent="0.2"/>
    <row r="17604" hidden="1" x14ac:dyDescent="0.2"/>
    <row r="17605" hidden="1" x14ac:dyDescent="0.2"/>
    <row r="17606" hidden="1" x14ac:dyDescent="0.2"/>
    <row r="17607" hidden="1" x14ac:dyDescent="0.2"/>
    <row r="17608" hidden="1" x14ac:dyDescent="0.2"/>
    <row r="17609" hidden="1" x14ac:dyDescent="0.2"/>
    <row r="17610" hidden="1" x14ac:dyDescent="0.2"/>
    <row r="17611" hidden="1" x14ac:dyDescent="0.2"/>
    <row r="17612" hidden="1" x14ac:dyDescent="0.2"/>
    <row r="17613" hidden="1" x14ac:dyDescent="0.2"/>
    <row r="17614" hidden="1" x14ac:dyDescent="0.2"/>
    <row r="17615" hidden="1" x14ac:dyDescent="0.2"/>
    <row r="17616" hidden="1" x14ac:dyDescent="0.2"/>
    <row r="17617" hidden="1" x14ac:dyDescent="0.2"/>
    <row r="17618" hidden="1" x14ac:dyDescent="0.2"/>
    <row r="17619" hidden="1" x14ac:dyDescent="0.2"/>
    <row r="17620" hidden="1" x14ac:dyDescent="0.2"/>
    <row r="17621" hidden="1" x14ac:dyDescent="0.2"/>
    <row r="17622" hidden="1" x14ac:dyDescent="0.2"/>
    <row r="17623" hidden="1" x14ac:dyDescent="0.2"/>
    <row r="17624" hidden="1" x14ac:dyDescent="0.2"/>
    <row r="17625" hidden="1" x14ac:dyDescent="0.2"/>
    <row r="17626" hidden="1" x14ac:dyDescent="0.2"/>
    <row r="17627" hidden="1" x14ac:dyDescent="0.2"/>
    <row r="17628" hidden="1" x14ac:dyDescent="0.2"/>
    <row r="17629" hidden="1" x14ac:dyDescent="0.2"/>
    <row r="17630" hidden="1" x14ac:dyDescent="0.2"/>
    <row r="17631" hidden="1" x14ac:dyDescent="0.2"/>
    <row r="17632" hidden="1" x14ac:dyDescent="0.2"/>
    <row r="17633" hidden="1" x14ac:dyDescent="0.2"/>
    <row r="17634" hidden="1" x14ac:dyDescent="0.2"/>
    <row r="17635" hidden="1" x14ac:dyDescent="0.2"/>
    <row r="17636" hidden="1" x14ac:dyDescent="0.2"/>
    <row r="17637" hidden="1" x14ac:dyDescent="0.2"/>
    <row r="17638" hidden="1" x14ac:dyDescent="0.2"/>
    <row r="17639" hidden="1" x14ac:dyDescent="0.2"/>
    <row r="17640" hidden="1" x14ac:dyDescent="0.2"/>
    <row r="17641" hidden="1" x14ac:dyDescent="0.2"/>
    <row r="17642" hidden="1" x14ac:dyDescent="0.2"/>
    <row r="17643" hidden="1" x14ac:dyDescent="0.2"/>
    <row r="17644" hidden="1" x14ac:dyDescent="0.2"/>
    <row r="17645" hidden="1" x14ac:dyDescent="0.2"/>
    <row r="17646" hidden="1" x14ac:dyDescent="0.2"/>
    <row r="17647" hidden="1" x14ac:dyDescent="0.2"/>
    <row r="17648" hidden="1" x14ac:dyDescent="0.2"/>
    <row r="17649" hidden="1" x14ac:dyDescent="0.2"/>
    <row r="17650" hidden="1" x14ac:dyDescent="0.2"/>
    <row r="17651" hidden="1" x14ac:dyDescent="0.2"/>
    <row r="17652" hidden="1" x14ac:dyDescent="0.2"/>
    <row r="17653" hidden="1" x14ac:dyDescent="0.2"/>
    <row r="17654" hidden="1" x14ac:dyDescent="0.2"/>
    <row r="17655" hidden="1" x14ac:dyDescent="0.2"/>
    <row r="17656" hidden="1" x14ac:dyDescent="0.2"/>
    <row r="17657" hidden="1" x14ac:dyDescent="0.2"/>
    <row r="17658" hidden="1" x14ac:dyDescent="0.2"/>
    <row r="17659" hidden="1" x14ac:dyDescent="0.2"/>
    <row r="17660" hidden="1" x14ac:dyDescent="0.2"/>
    <row r="17661" hidden="1" x14ac:dyDescent="0.2"/>
    <row r="17662" hidden="1" x14ac:dyDescent="0.2"/>
    <row r="17663" hidden="1" x14ac:dyDescent="0.2"/>
    <row r="17664" hidden="1" x14ac:dyDescent="0.2"/>
    <row r="17665" hidden="1" x14ac:dyDescent="0.2"/>
    <row r="17666" hidden="1" x14ac:dyDescent="0.2"/>
    <row r="17667" hidden="1" x14ac:dyDescent="0.2"/>
    <row r="17668" hidden="1" x14ac:dyDescent="0.2"/>
    <row r="17669" hidden="1" x14ac:dyDescent="0.2"/>
    <row r="17670" hidden="1" x14ac:dyDescent="0.2"/>
    <row r="17671" hidden="1" x14ac:dyDescent="0.2"/>
    <row r="17672" hidden="1" x14ac:dyDescent="0.2"/>
    <row r="17673" hidden="1" x14ac:dyDescent="0.2"/>
    <row r="17674" hidden="1" x14ac:dyDescent="0.2"/>
    <row r="17675" hidden="1" x14ac:dyDescent="0.2"/>
    <row r="17676" hidden="1" x14ac:dyDescent="0.2"/>
    <row r="17677" hidden="1" x14ac:dyDescent="0.2"/>
    <row r="17678" hidden="1" x14ac:dyDescent="0.2"/>
    <row r="17679" hidden="1" x14ac:dyDescent="0.2"/>
    <row r="17680" hidden="1" x14ac:dyDescent="0.2"/>
    <row r="17681" hidden="1" x14ac:dyDescent="0.2"/>
    <row r="17682" hidden="1" x14ac:dyDescent="0.2"/>
    <row r="17683" hidden="1" x14ac:dyDescent="0.2"/>
    <row r="17684" hidden="1" x14ac:dyDescent="0.2"/>
    <row r="17685" hidden="1" x14ac:dyDescent="0.2"/>
    <row r="17686" hidden="1" x14ac:dyDescent="0.2"/>
    <row r="17687" hidden="1" x14ac:dyDescent="0.2"/>
    <row r="17688" hidden="1" x14ac:dyDescent="0.2"/>
    <row r="17689" hidden="1" x14ac:dyDescent="0.2"/>
    <row r="17690" hidden="1" x14ac:dyDescent="0.2"/>
    <row r="17691" hidden="1" x14ac:dyDescent="0.2"/>
    <row r="17692" hidden="1" x14ac:dyDescent="0.2"/>
    <row r="17693" hidden="1" x14ac:dyDescent="0.2"/>
    <row r="17694" hidden="1" x14ac:dyDescent="0.2"/>
    <row r="17695" hidden="1" x14ac:dyDescent="0.2"/>
    <row r="17696" hidden="1" x14ac:dyDescent="0.2"/>
    <row r="17697" hidden="1" x14ac:dyDescent="0.2"/>
    <row r="17698" hidden="1" x14ac:dyDescent="0.2"/>
    <row r="17699" hidden="1" x14ac:dyDescent="0.2"/>
    <row r="17700" hidden="1" x14ac:dyDescent="0.2"/>
    <row r="17701" hidden="1" x14ac:dyDescent="0.2"/>
    <row r="17702" hidden="1" x14ac:dyDescent="0.2"/>
    <row r="17703" hidden="1" x14ac:dyDescent="0.2"/>
    <row r="17704" hidden="1" x14ac:dyDescent="0.2"/>
    <row r="17705" hidden="1" x14ac:dyDescent="0.2"/>
    <row r="17706" hidden="1" x14ac:dyDescent="0.2"/>
    <row r="17707" hidden="1" x14ac:dyDescent="0.2"/>
    <row r="17708" hidden="1" x14ac:dyDescent="0.2"/>
    <row r="17709" hidden="1" x14ac:dyDescent="0.2"/>
    <row r="17710" hidden="1" x14ac:dyDescent="0.2"/>
    <row r="17711" hidden="1" x14ac:dyDescent="0.2"/>
    <row r="17712" hidden="1" x14ac:dyDescent="0.2"/>
    <row r="17713" hidden="1" x14ac:dyDescent="0.2"/>
    <row r="17714" hidden="1" x14ac:dyDescent="0.2"/>
    <row r="17715" hidden="1" x14ac:dyDescent="0.2"/>
    <row r="17716" hidden="1" x14ac:dyDescent="0.2"/>
    <row r="17717" hidden="1" x14ac:dyDescent="0.2"/>
    <row r="17718" hidden="1" x14ac:dyDescent="0.2"/>
    <row r="17719" hidden="1" x14ac:dyDescent="0.2"/>
    <row r="17720" hidden="1" x14ac:dyDescent="0.2"/>
    <row r="17721" hidden="1" x14ac:dyDescent="0.2"/>
    <row r="17722" hidden="1" x14ac:dyDescent="0.2"/>
    <row r="17723" hidden="1" x14ac:dyDescent="0.2"/>
    <row r="17724" hidden="1" x14ac:dyDescent="0.2"/>
    <row r="17725" hidden="1" x14ac:dyDescent="0.2"/>
    <row r="17726" hidden="1" x14ac:dyDescent="0.2"/>
    <row r="17727" hidden="1" x14ac:dyDescent="0.2"/>
    <row r="17728" hidden="1" x14ac:dyDescent="0.2"/>
    <row r="17729" hidden="1" x14ac:dyDescent="0.2"/>
    <row r="17730" hidden="1" x14ac:dyDescent="0.2"/>
    <row r="17731" hidden="1" x14ac:dyDescent="0.2"/>
    <row r="17732" hidden="1" x14ac:dyDescent="0.2"/>
    <row r="17733" hidden="1" x14ac:dyDescent="0.2"/>
    <row r="17734" hidden="1" x14ac:dyDescent="0.2"/>
    <row r="17735" hidden="1" x14ac:dyDescent="0.2"/>
    <row r="17736" hidden="1" x14ac:dyDescent="0.2"/>
    <row r="17737" hidden="1" x14ac:dyDescent="0.2"/>
    <row r="17738" hidden="1" x14ac:dyDescent="0.2"/>
    <row r="17739" hidden="1" x14ac:dyDescent="0.2"/>
    <row r="17740" hidden="1" x14ac:dyDescent="0.2"/>
    <row r="17741" hidden="1" x14ac:dyDescent="0.2"/>
    <row r="17742" hidden="1" x14ac:dyDescent="0.2"/>
    <row r="17743" hidden="1" x14ac:dyDescent="0.2"/>
    <row r="17744" hidden="1" x14ac:dyDescent="0.2"/>
    <row r="17745" hidden="1" x14ac:dyDescent="0.2"/>
    <row r="17746" hidden="1" x14ac:dyDescent="0.2"/>
    <row r="17747" hidden="1" x14ac:dyDescent="0.2"/>
    <row r="17748" hidden="1" x14ac:dyDescent="0.2"/>
    <row r="17749" hidden="1" x14ac:dyDescent="0.2"/>
    <row r="17750" hidden="1" x14ac:dyDescent="0.2"/>
    <row r="17751" hidden="1" x14ac:dyDescent="0.2"/>
    <row r="17752" hidden="1" x14ac:dyDescent="0.2"/>
    <row r="17753" hidden="1" x14ac:dyDescent="0.2"/>
    <row r="17754" hidden="1" x14ac:dyDescent="0.2"/>
    <row r="17755" hidden="1" x14ac:dyDescent="0.2"/>
    <row r="17756" hidden="1" x14ac:dyDescent="0.2"/>
    <row r="17757" hidden="1" x14ac:dyDescent="0.2"/>
    <row r="17758" hidden="1" x14ac:dyDescent="0.2"/>
    <row r="17759" hidden="1" x14ac:dyDescent="0.2"/>
    <row r="17760" hidden="1" x14ac:dyDescent="0.2"/>
    <row r="17761" hidden="1" x14ac:dyDescent="0.2"/>
    <row r="17762" hidden="1" x14ac:dyDescent="0.2"/>
    <row r="17763" hidden="1" x14ac:dyDescent="0.2"/>
    <row r="17764" hidden="1" x14ac:dyDescent="0.2"/>
    <row r="17765" hidden="1" x14ac:dyDescent="0.2"/>
    <row r="17766" hidden="1" x14ac:dyDescent="0.2"/>
    <row r="17767" hidden="1" x14ac:dyDescent="0.2"/>
    <row r="17768" hidden="1" x14ac:dyDescent="0.2"/>
    <row r="17769" hidden="1" x14ac:dyDescent="0.2"/>
    <row r="17770" hidden="1" x14ac:dyDescent="0.2"/>
    <row r="17771" hidden="1" x14ac:dyDescent="0.2"/>
    <row r="17772" hidden="1" x14ac:dyDescent="0.2"/>
    <row r="17773" hidden="1" x14ac:dyDescent="0.2"/>
    <row r="17774" hidden="1" x14ac:dyDescent="0.2"/>
    <row r="17775" hidden="1" x14ac:dyDescent="0.2"/>
    <row r="17776" hidden="1" x14ac:dyDescent="0.2"/>
    <row r="17777" hidden="1" x14ac:dyDescent="0.2"/>
    <row r="17778" hidden="1" x14ac:dyDescent="0.2"/>
    <row r="17779" hidden="1" x14ac:dyDescent="0.2"/>
    <row r="17780" hidden="1" x14ac:dyDescent="0.2"/>
    <row r="17781" hidden="1" x14ac:dyDescent="0.2"/>
    <row r="17782" hidden="1" x14ac:dyDescent="0.2"/>
    <row r="17783" hidden="1" x14ac:dyDescent="0.2"/>
    <row r="17784" hidden="1" x14ac:dyDescent="0.2"/>
    <row r="17785" hidden="1" x14ac:dyDescent="0.2"/>
    <row r="17786" hidden="1" x14ac:dyDescent="0.2"/>
    <row r="17787" hidden="1" x14ac:dyDescent="0.2"/>
    <row r="17788" hidden="1" x14ac:dyDescent="0.2"/>
    <row r="17789" hidden="1" x14ac:dyDescent="0.2"/>
    <row r="17790" hidden="1" x14ac:dyDescent="0.2"/>
    <row r="17791" hidden="1" x14ac:dyDescent="0.2"/>
    <row r="17792" hidden="1" x14ac:dyDescent="0.2"/>
    <row r="17793" hidden="1" x14ac:dyDescent="0.2"/>
    <row r="17794" hidden="1" x14ac:dyDescent="0.2"/>
    <row r="17795" hidden="1" x14ac:dyDescent="0.2"/>
    <row r="17796" hidden="1" x14ac:dyDescent="0.2"/>
    <row r="17797" hidden="1" x14ac:dyDescent="0.2"/>
    <row r="17798" hidden="1" x14ac:dyDescent="0.2"/>
    <row r="17799" hidden="1" x14ac:dyDescent="0.2"/>
    <row r="17800" hidden="1" x14ac:dyDescent="0.2"/>
    <row r="17801" hidden="1" x14ac:dyDescent="0.2"/>
    <row r="17802" hidden="1" x14ac:dyDescent="0.2"/>
    <row r="17803" hidden="1" x14ac:dyDescent="0.2"/>
    <row r="17804" hidden="1" x14ac:dyDescent="0.2"/>
    <row r="17805" hidden="1" x14ac:dyDescent="0.2"/>
    <row r="17806" hidden="1" x14ac:dyDescent="0.2"/>
    <row r="17807" hidden="1" x14ac:dyDescent="0.2"/>
    <row r="17808" hidden="1" x14ac:dyDescent="0.2"/>
    <row r="17809" hidden="1" x14ac:dyDescent="0.2"/>
    <row r="17810" hidden="1" x14ac:dyDescent="0.2"/>
    <row r="17811" hidden="1" x14ac:dyDescent="0.2"/>
    <row r="17812" hidden="1" x14ac:dyDescent="0.2"/>
    <row r="17813" hidden="1" x14ac:dyDescent="0.2"/>
    <row r="17814" hidden="1" x14ac:dyDescent="0.2"/>
    <row r="17815" hidden="1" x14ac:dyDescent="0.2"/>
    <row r="17816" hidden="1" x14ac:dyDescent="0.2"/>
    <row r="17817" hidden="1" x14ac:dyDescent="0.2"/>
    <row r="17818" hidden="1" x14ac:dyDescent="0.2"/>
    <row r="17819" hidden="1" x14ac:dyDescent="0.2"/>
    <row r="17820" hidden="1" x14ac:dyDescent="0.2"/>
    <row r="17821" hidden="1" x14ac:dyDescent="0.2"/>
    <row r="17822" hidden="1" x14ac:dyDescent="0.2"/>
    <row r="17823" hidden="1" x14ac:dyDescent="0.2"/>
    <row r="17824" hidden="1" x14ac:dyDescent="0.2"/>
    <row r="17825" hidden="1" x14ac:dyDescent="0.2"/>
    <row r="17826" hidden="1" x14ac:dyDescent="0.2"/>
    <row r="17827" hidden="1" x14ac:dyDescent="0.2"/>
    <row r="17828" hidden="1" x14ac:dyDescent="0.2"/>
    <row r="17829" hidden="1" x14ac:dyDescent="0.2"/>
    <row r="17830" hidden="1" x14ac:dyDescent="0.2"/>
    <row r="17831" hidden="1" x14ac:dyDescent="0.2"/>
    <row r="17832" hidden="1" x14ac:dyDescent="0.2"/>
    <row r="17833" hidden="1" x14ac:dyDescent="0.2"/>
    <row r="17834" hidden="1" x14ac:dyDescent="0.2"/>
    <row r="17835" hidden="1" x14ac:dyDescent="0.2"/>
    <row r="17836" hidden="1" x14ac:dyDescent="0.2"/>
    <row r="17837" hidden="1" x14ac:dyDescent="0.2"/>
    <row r="17838" hidden="1" x14ac:dyDescent="0.2"/>
    <row r="17839" hidden="1" x14ac:dyDescent="0.2"/>
    <row r="17840" hidden="1" x14ac:dyDescent="0.2"/>
    <row r="17841" hidden="1" x14ac:dyDescent="0.2"/>
    <row r="17842" hidden="1" x14ac:dyDescent="0.2"/>
    <row r="17843" hidden="1" x14ac:dyDescent="0.2"/>
    <row r="17844" hidden="1" x14ac:dyDescent="0.2"/>
    <row r="17845" hidden="1" x14ac:dyDescent="0.2"/>
    <row r="17846" hidden="1" x14ac:dyDescent="0.2"/>
    <row r="17847" hidden="1" x14ac:dyDescent="0.2"/>
    <row r="17848" hidden="1" x14ac:dyDescent="0.2"/>
    <row r="17849" hidden="1" x14ac:dyDescent="0.2"/>
    <row r="17850" hidden="1" x14ac:dyDescent="0.2"/>
    <row r="17851" hidden="1" x14ac:dyDescent="0.2"/>
    <row r="17852" hidden="1" x14ac:dyDescent="0.2"/>
    <row r="17853" hidden="1" x14ac:dyDescent="0.2"/>
    <row r="17854" hidden="1" x14ac:dyDescent="0.2"/>
    <row r="17855" hidden="1" x14ac:dyDescent="0.2"/>
    <row r="17856" hidden="1" x14ac:dyDescent="0.2"/>
    <row r="17857" hidden="1" x14ac:dyDescent="0.2"/>
    <row r="17858" hidden="1" x14ac:dyDescent="0.2"/>
    <row r="17859" hidden="1" x14ac:dyDescent="0.2"/>
    <row r="17860" hidden="1" x14ac:dyDescent="0.2"/>
    <row r="17861" hidden="1" x14ac:dyDescent="0.2"/>
    <row r="17862" hidden="1" x14ac:dyDescent="0.2"/>
    <row r="17863" hidden="1" x14ac:dyDescent="0.2"/>
    <row r="17864" hidden="1" x14ac:dyDescent="0.2"/>
    <row r="17865" hidden="1" x14ac:dyDescent="0.2"/>
    <row r="17866" hidden="1" x14ac:dyDescent="0.2"/>
    <row r="17867" hidden="1" x14ac:dyDescent="0.2"/>
    <row r="17868" hidden="1" x14ac:dyDescent="0.2"/>
    <row r="17869" hidden="1" x14ac:dyDescent="0.2"/>
    <row r="17870" hidden="1" x14ac:dyDescent="0.2"/>
    <row r="17871" hidden="1" x14ac:dyDescent="0.2"/>
    <row r="17872" hidden="1" x14ac:dyDescent="0.2"/>
    <row r="17873" hidden="1" x14ac:dyDescent="0.2"/>
    <row r="17874" hidden="1" x14ac:dyDescent="0.2"/>
    <row r="17875" hidden="1" x14ac:dyDescent="0.2"/>
    <row r="17876" hidden="1" x14ac:dyDescent="0.2"/>
    <row r="17877" hidden="1" x14ac:dyDescent="0.2"/>
    <row r="17878" hidden="1" x14ac:dyDescent="0.2"/>
    <row r="17879" hidden="1" x14ac:dyDescent="0.2"/>
    <row r="17880" hidden="1" x14ac:dyDescent="0.2"/>
    <row r="17881" hidden="1" x14ac:dyDescent="0.2"/>
    <row r="17882" hidden="1" x14ac:dyDescent="0.2"/>
    <row r="17883" hidden="1" x14ac:dyDescent="0.2"/>
    <row r="17884" hidden="1" x14ac:dyDescent="0.2"/>
    <row r="17885" hidden="1" x14ac:dyDescent="0.2"/>
    <row r="17886" hidden="1" x14ac:dyDescent="0.2"/>
    <row r="17887" hidden="1" x14ac:dyDescent="0.2"/>
    <row r="17888" hidden="1" x14ac:dyDescent="0.2"/>
    <row r="17889" hidden="1" x14ac:dyDescent="0.2"/>
    <row r="17890" hidden="1" x14ac:dyDescent="0.2"/>
    <row r="17891" hidden="1" x14ac:dyDescent="0.2"/>
    <row r="17892" hidden="1" x14ac:dyDescent="0.2"/>
    <row r="17893" hidden="1" x14ac:dyDescent="0.2"/>
    <row r="17894" hidden="1" x14ac:dyDescent="0.2"/>
    <row r="17895" hidden="1" x14ac:dyDescent="0.2"/>
    <row r="17896" hidden="1" x14ac:dyDescent="0.2"/>
    <row r="17897" hidden="1" x14ac:dyDescent="0.2"/>
    <row r="17898" hidden="1" x14ac:dyDescent="0.2"/>
    <row r="17899" hidden="1" x14ac:dyDescent="0.2"/>
    <row r="17900" hidden="1" x14ac:dyDescent="0.2"/>
    <row r="17901" hidden="1" x14ac:dyDescent="0.2"/>
    <row r="17902" hidden="1" x14ac:dyDescent="0.2"/>
    <row r="17903" hidden="1" x14ac:dyDescent="0.2"/>
    <row r="17904" hidden="1" x14ac:dyDescent="0.2"/>
    <row r="17905" hidden="1" x14ac:dyDescent="0.2"/>
    <row r="17906" hidden="1" x14ac:dyDescent="0.2"/>
    <row r="17907" hidden="1" x14ac:dyDescent="0.2"/>
    <row r="17908" hidden="1" x14ac:dyDescent="0.2"/>
    <row r="17909" hidden="1" x14ac:dyDescent="0.2"/>
    <row r="17910" hidden="1" x14ac:dyDescent="0.2"/>
    <row r="17911" hidden="1" x14ac:dyDescent="0.2"/>
    <row r="17912" hidden="1" x14ac:dyDescent="0.2"/>
    <row r="17913" hidden="1" x14ac:dyDescent="0.2"/>
    <row r="17914" hidden="1" x14ac:dyDescent="0.2"/>
    <row r="17915" hidden="1" x14ac:dyDescent="0.2"/>
    <row r="17916" hidden="1" x14ac:dyDescent="0.2"/>
    <row r="17917" hidden="1" x14ac:dyDescent="0.2"/>
    <row r="17918" hidden="1" x14ac:dyDescent="0.2"/>
    <row r="17919" hidden="1" x14ac:dyDescent="0.2"/>
    <row r="17920" hidden="1" x14ac:dyDescent="0.2"/>
    <row r="17921" hidden="1" x14ac:dyDescent="0.2"/>
    <row r="17922" hidden="1" x14ac:dyDescent="0.2"/>
    <row r="17923" hidden="1" x14ac:dyDescent="0.2"/>
    <row r="17924" hidden="1" x14ac:dyDescent="0.2"/>
    <row r="17925" hidden="1" x14ac:dyDescent="0.2"/>
    <row r="17926" hidden="1" x14ac:dyDescent="0.2"/>
    <row r="17927" hidden="1" x14ac:dyDescent="0.2"/>
    <row r="17928" hidden="1" x14ac:dyDescent="0.2"/>
    <row r="17929" hidden="1" x14ac:dyDescent="0.2"/>
    <row r="17930" hidden="1" x14ac:dyDescent="0.2"/>
    <row r="17931" hidden="1" x14ac:dyDescent="0.2"/>
    <row r="17932" hidden="1" x14ac:dyDescent="0.2"/>
    <row r="17933" hidden="1" x14ac:dyDescent="0.2"/>
    <row r="17934" hidden="1" x14ac:dyDescent="0.2"/>
    <row r="17935" hidden="1" x14ac:dyDescent="0.2"/>
    <row r="17936" hidden="1" x14ac:dyDescent="0.2"/>
    <row r="17937" hidden="1" x14ac:dyDescent="0.2"/>
    <row r="17938" hidden="1" x14ac:dyDescent="0.2"/>
    <row r="17939" hidden="1" x14ac:dyDescent="0.2"/>
    <row r="17940" hidden="1" x14ac:dyDescent="0.2"/>
    <row r="17941" hidden="1" x14ac:dyDescent="0.2"/>
    <row r="17942" hidden="1" x14ac:dyDescent="0.2"/>
    <row r="17943" hidden="1" x14ac:dyDescent="0.2"/>
    <row r="17944" hidden="1" x14ac:dyDescent="0.2"/>
    <row r="17945" hidden="1" x14ac:dyDescent="0.2"/>
    <row r="17946" hidden="1" x14ac:dyDescent="0.2"/>
    <row r="17947" hidden="1" x14ac:dyDescent="0.2"/>
    <row r="17948" hidden="1" x14ac:dyDescent="0.2"/>
    <row r="17949" hidden="1" x14ac:dyDescent="0.2"/>
    <row r="17950" hidden="1" x14ac:dyDescent="0.2"/>
    <row r="17951" hidden="1" x14ac:dyDescent="0.2"/>
    <row r="17952" hidden="1" x14ac:dyDescent="0.2"/>
    <row r="17953" hidden="1" x14ac:dyDescent="0.2"/>
    <row r="17954" hidden="1" x14ac:dyDescent="0.2"/>
    <row r="17955" hidden="1" x14ac:dyDescent="0.2"/>
    <row r="17956" hidden="1" x14ac:dyDescent="0.2"/>
    <row r="17957" hidden="1" x14ac:dyDescent="0.2"/>
    <row r="17958" hidden="1" x14ac:dyDescent="0.2"/>
    <row r="17959" hidden="1" x14ac:dyDescent="0.2"/>
    <row r="17960" hidden="1" x14ac:dyDescent="0.2"/>
    <row r="17961" hidden="1" x14ac:dyDescent="0.2"/>
    <row r="17962" hidden="1" x14ac:dyDescent="0.2"/>
    <row r="17963" hidden="1" x14ac:dyDescent="0.2"/>
    <row r="17964" hidden="1" x14ac:dyDescent="0.2"/>
    <row r="17965" hidden="1" x14ac:dyDescent="0.2"/>
    <row r="17966" hidden="1" x14ac:dyDescent="0.2"/>
    <row r="17967" hidden="1" x14ac:dyDescent="0.2"/>
    <row r="17968" hidden="1" x14ac:dyDescent="0.2"/>
    <row r="17969" hidden="1" x14ac:dyDescent="0.2"/>
    <row r="17970" hidden="1" x14ac:dyDescent="0.2"/>
    <row r="17971" hidden="1" x14ac:dyDescent="0.2"/>
    <row r="17972" hidden="1" x14ac:dyDescent="0.2"/>
    <row r="17973" hidden="1" x14ac:dyDescent="0.2"/>
    <row r="17974" hidden="1" x14ac:dyDescent="0.2"/>
    <row r="17975" hidden="1" x14ac:dyDescent="0.2"/>
    <row r="17976" hidden="1" x14ac:dyDescent="0.2"/>
    <row r="17977" hidden="1" x14ac:dyDescent="0.2"/>
    <row r="17978" hidden="1" x14ac:dyDescent="0.2"/>
    <row r="17979" hidden="1" x14ac:dyDescent="0.2"/>
    <row r="17980" hidden="1" x14ac:dyDescent="0.2"/>
    <row r="17981" hidden="1" x14ac:dyDescent="0.2"/>
    <row r="17982" hidden="1" x14ac:dyDescent="0.2"/>
    <row r="17983" hidden="1" x14ac:dyDescent="0.2"/>
    <row r="17984" hidden="1" x14ac:dyDescent="0.2"/>
    <row r="17985" hidden="1" x14ac:dyDescent="0.2"/>
    <row r="17986" hidden="1" x14ac:dyDescent="0.2"/>
    <row r="17987" hidden="1" x14ac:dyDescent="0.2"/>
    <row r="17988" hidden="1" x14ac:dyDescent="0.2"/>
    <row r="17989" hidden="1" x14ac:dyDescent="0.2"/>
    <row r="17990" hidden="1" x14ac:dyDescent="0.2"/>
    <row r="17991" hidden="1" x14ac:dyDescent="0.2"/>
    <row r="17992" hidden="1" x14ac:dyDescent="0.2"/>
    <row r="17993" hidden="1" x14ac:dyDescent="0.2"/>
    <row r="17994" hidden="1" x14ac:dyDescent="0.2"/>
    <row r="17995" hidden="1" x14ac:dyDescent="0.2"/>
    <row r="17996" hidden="1" x14ac:dyDescent="0.2"/>
    <row r="17997" hidden="1" x14ac:dyDescent="0.2"/>
    <row r="17998" hidden="1" x14ac:dyDescent="0.2"/>
    <row r="17999" hidden="1" x14ac:dyDescent="0.2"/>
    <row r="18000" hidden="1" x14ac:dyDescent="0.2"/>
    <row r="18001" hidden="1" x14ac:dyDescent="0.2"/>
    <row r="18002" hidden="1" x14ac:dyDescent="0.2"/>
    <row r="18003" hidden="1" x14ac:dyDescent="0.2"/>
    <row r="18004" hidden="1" x14ac:dyDescent="0.2"/>
    <row r="18005" hidden="1" x14ac:dyDescent="0.2"/>
    <row r="18006" hidden="1" x14ac:dyDescent="0.2"/>
    <row r="18007" hidden="1" x14ac:dyDescent="0.2"/>
    <row r="18008" hidden="1" x14ac:dyDescent="0.2"/>
    <row r="18009" hidden="1" x14ac:dyDescent="0.2"/>
    <row r="18010" hidden="1" x14ac:dyDescent="0.2"/>
    <row r="18011" hidden="1" x14ac:dyDescent="0.2"/>
    <row r="18012" hidden="1" x14ac:dyDescent="0.2"/>
    <row r="18013" hidden="1" x14ac:dyDescent="0.2"/>
    <row r="18014" hidden="1" x14ac:dyDescent="0.2"/>
    <row r="18015" hidden="1" x14ac:dyDescent="0.2"/>
    <row r="18016" hidden="1" x14ac:dyDescent="0.2"/>
    <row r="18017" hidden="1" x14ac:dyDescent="0.2"/>
    <row r="18018" hidden="1" x14ac:dyDescent="0.2"/>
    <row r="18019" hidden="1" x14ac:dyDescent="0.2"/>
    <row r="18020" hidden="1" x14ac:dyDescent="0.2"/>
    <row r="18021" hidden="1" x14ac:dyDescent="0.2"/>
    <row r="18022" hidden="1" x14ac:dyDescent="0.2"/>
    <row r="18023" hidden="1" x14ac:dyDescent="0.2"/>
    <row r="18024" hidden="1" x14ac:dyDescent="0.2"/>
    <row r="18025" hidden="1" x14ac:dyDescent="0.2"/>
    <row r="18026" hidden="1" x14ac:dyDescent="0.2"/>
    <row r="18027" hidden="1" x14ac:dyDescent="0.2"/>
    <row r="18028" hidden="1" x14ac:dyDescent="0.2"/>
    <row r="18029" hidden="1" x14ac:dyDescent="0.2"/>
    <row r="18030" hidden="1" x14ac:dyDescent="0.2"/>
    <row r="18031" hidden="1" x14ac:dyDescent="0.2"/>
    <row r="18032" hidden="1" x14ac:dyDescent="0.2"/>
    <row r="18033" hidden="1" x14ac:dyDescent="0.2"/>
    <row r="18034" hidden="1" x14ac:dyDescent="0.2"/>
    <row r="18035" hidden="1" x14ac:dyDescent="0.2"/>
    <row r="18036" hidden="1" x14ac:dyDescent="0.2"/>
    <row r="18037" hidden="1" x14ac:dyDescent="0.2"/>
    <row r="18038" hidden="1" x14ac:dyDescent="0.2"/>
    <row r="18039" hidden="1" x14ac:dyDescent="0.2"/>
    <row r="18040" hidden="1" x14ac:dyDescent="0.2"/>
    <row r="18041" hidden="1" x14ac:dyDescent="0.2"/>
    <row r="18042" hidden="1" x14ac:dyDescent="0.2"/>
    <row r="18043" hidden="1" x14ac:dyDescent="0.2"/>
    <row r="18044" hidden="1" x14ac:dyDescent="0.2"/>
    <row r="18045" hidden="1" x14ac:dyDescent="0.2"/>
    <row r="18046" hidden="1" x14ac:dyDescent="0.2"/>
    <row r="18047" hidden="1" x14ac:dyDescent="0.2"/>
    <row r="18048" hidden="1" x14ac:dyDescent="0.2"/>
    <row r="18049" hidden="1" x14ac:dyDescent="0.2"/>
    <row r="18050" hidden="1" x14ac:dyDescent="0.2"/>
    <row r="18051" hidden="1" x14ac:dyDescent="0.2"/>
    <row r="18052" hidden="1" x14ac:dyDescent="0.2"/>
    <row r="18053" hidden="1" x14ac:dyDescent="0.2"/>
    <row r="18054" hidden="1" x14ac:dyDescent="0.2"/>
    <row r="18055" hidden="1" x14ac:dyDescent="0.2"/>
    <row r="18056" hidden="1" x14ac:dyDescent="0.2"/>
    <row r="18057" hidden="1" x14ac:dyDescent="0.2"/>
    <row r="18058" hidden="1" x14ac:dyDescent="0.2"/>
    <row r="18059" hidden="1" x14ac:dyDescent="0.2"/>
    <row r="18060" hidden="1" x14ac:dyDescent="0.2"/>
    <row r="18061" hidden="1" x14ac:dyDescent="0.2"/>
    <row r="18062" hidden="1" x14ac:dyDescent="0.2"/>
    <row r="18063" hidden="1" x14ac:dyDescent="0.2"/>
    <row r="18064" hidden="1" x14ac:dyDescent="0.2"/>
    <row r="18065" hidden="1" x14ac:dyDescent="0.2"/>
    <row r="18066" hidden="1" x14ac:dyDescent="0.2"/>
    <row r="18067" hidden="1" x14ac:dyDescent="0.2"/>
    <row r="18068" hidden="1" x14ac:dyDescent="0.2"/>
    <row r="18069" hidden="1" x14ac:dyDescent="0.2"/>
    <row r="18070" hidden="1" x14ac:dyDescent="0.2"/>
    <row r="18071" hidden="1" x14ac:dyDescent="0.2"/>
    <row r="18072" hidden="1" x14ac:dyDescent="0.2"/>
    <row r="18073" hidden="1" x14ac:dyDescent="0.2"/>
    <row r="18074" hidden="1" x14ac:dyDescent="0.2"/>
    <row r="18075" hidden="1" x14ac:dyDescent="0.2"/>
    <row r="18076" hidden="1" x14ac:dyDescent="0.2"/>
    <row r="18077" hidden="1" x14ac:dyDescent="0.2"/>
    <row r="18078" hidden="1" x14ac:dyDescent="0.2"/>
    <row r="18079" hidden="1" x14ac:dyDescent="0.2"/>
    <row r="18080" hidden="1" x14ac:dyDescent="0.2"/>
    <row r="18081" hidden="1" x14ac:dyDescent="0.2"/>
    <row r="18082" hidden="1" x14ac:dyDescent="0.2"/>
    <row r="18083" hidden="1" x14ac:dyDescent="0.2"/>
    <row r="18084" hidden="1" x14ac:dyDescent="0.2"/>
    <row r="18085" hidden="1" x14ac:dyDescent="0.2"/>
    <row r="18086" hidden="1" x14ac:dyDescent="0.2"/>
    <row r="18087" hidden="1" x14ac:dyDescent="0.2"/>
    <row r="18088" hidden="1" x14ac:dyDescent="0.2"/>
    <row r="18089" hidden="1" x14ac:dyDescent="0.2"/>
    <row r="18090" hidden="1" x14ac:dyDescent="0.2"/>
    <row r="18091" hidden="1" x14ac:dyDescent="0.2"/>
    <row r="18092" hidden="1" x14ac:dyDescent="0.2"/>
    <row r="18093" hidden="1" x14ac:dyDescent="0.2"/>
    <row r="18094" hidden="1" x14ac:dyDescent="0.2"/>
    <row r="18095" hidden="1" x14ac:dyDescent="0.2"/>
    <row r="18096" hidden="1" x14ac:dyDescent="0.2"/>
    <row r="18097" hidden="1" x14ac:dyDescent="0.2"/>
    <row r="18098" hidden="1" x14ac:dyDescent="0.2"/>
    <row r="18099" hidden="1" x14ac:dyDescent="0.2"/>
    <row r="18100" hidden="1" x14ac:dyDescent="0.2"/>
    <row r="18101" hidden="1" x14ac:dyDescent="0.2"/>
    <row r="18102" hidden="1" x14ac:dyDescent="0.2"/>
    <row r="18103" hidden="1" x14ac:dyDescent="0.2"/>
    <row r="18104" hidden="1" x14ac:dyDescent="0.2"/>
    <row r="18105" hidden="1" x14ac:dyDescent="0.2"/>
    <row r="18106" hidden="1" x14ac:dyDescent="0.2"/>
    <row r="18107" hidden="1" x14ac:dyDescent="0.2"/>
    <row r="18108" hidden="1" x14ac:dyDescent="0.2"/>
    <row r="18109" hidden="1" x14ac:dyDescent="0.2"/>
    <row r="18110" hidden="1" x14ac:dyDescent="0.2"/>
    <row r="18111" hidden="1" x14ac:dyDescent="0.2"/>
    <row r="18112" hidden="1" x14ac:dyDescent="0.2"/>
    <row r="18113" hidden="1" x14ac:dyDescent="0.2"/>
    <row r="18114" hidden="1" x14ac:dyDescent="0.2"/>
    <row r="18115" hidden="1" x14ac:dyDescent="0.2"/>
    <row r="18116" hidden="1" x14ac:dyDescent="0.2"/>
    <row r="18117" hidden="1" x14ac:dyDescent="0.2"/>
    <row r="18118" hidden="1" x14ac:dyDescent="0.2"/>
    <row r="18119" hidden="1" x14ac:dyDescent="0.2"/>
    <row r="18120" hidden="1" x14ac:dyDescent="0.2"/>
    <row r="18121" hidden="1" x14ac:dyDescent="0.2"/>
    <row r="18122" hidden="1" x14ac:dyDescent="0.2"/>
    <row r="18123" hidden="1" x14ac:dyDescent="0.2"/>
    <row r="18124" hidden="1" x14ac:dyDescent="0.2"/>
    <row r="18125" hidden="1" x14ac:dyDescent="0.2"/>
    <row r="18126" hidden="1" x14ac:dyDescent="0.2"/>
    <row r="18127" hidden="1" x14ac:dyDescent="0.2"/>
    <row r="18128" hidden="1" x14ac:dyDescent="0.2"/>
    <row r="18129" hidden="1" x14ac:dyDescent="0.2"/>
    <row r="18130" hidden="1" x14ac:dyDescent="0.2"/>
    <row r="18131" hidden="1" x14ac:dyDescent="0.2"/>
    <row r="18132" hidden="1" x14ac:dyDescent="0.2"/>
    <row r="18133" hidden="1" x14ac:dyDescent="0.2"/>
    <row r="18134" hidden="1" x14ac:dyDescent="0.2"/>
    <row r="18135" hidden="1" x14ac:dyDescent="0.2"/>
    <row r="18136" hidden="1" x14ac:dyDescent="0.2"/>
    <row r="18137" hidden="1" x14ac:dyDescent="0.2"/>
    <row r="18138" hidden="1" x14ac:dyDescent="0.2"/>
    <row r="18139" hidden="1" x14ac:dyDescent="0.2"/>
    <row r="18140" hidden="1" x14ac:dyDescent="0.2"/>
    <row r="18141" hidden="1" x14ac:dyDescent="0.2"/>
    <row r="18142" hidden="1" x14ac:dyDescent="0.2"/>
    <row r="18143" hidden="1" x14ac:dyDescent="0.2"/>
    <row r="18144" hidden="1" x14ac:dyDescent="0.2"/>
    <row r="18145" hidden="1" x14ac:dyDescent="0.2"/>
    <row r="18146" hidden="1" x14ac:dyDescent="0.2"/>
    <row r="18147" hidden="1" x14ac:dyDescent="0.2"/>
    <row r="18148" hidden="1" x14ac:dyDescent="0.2"/>
    <row r="18149" hidden="1" x14ac:dyDescent="0.2"/>
    <row r="18150" hidden="1" x14ac:dyDescent="0.2"/>
    <row r="18151" hidden="1" x14ac:dyDescent="0.2"/>
    <row r="18152" hidden="1" x14ac:dyDescent="0.2"/>
    <row r="18153" hidden="1" x14ac:dyDescent="0.2"/>
    <row r="18154" hidden="1" x14ac:dyDescent="0.2"/>
    <row r="18155" hidden="1" x14ac:dyDescent="0.2"/>
    <row r="18156" hidden="1" x14ac:dyDescent="0.2"/>
    <row r="18157" hidden="1" x14ac:dyDescent="0.2"/>
    <row r="18158" hidden="1" x14ac:dyDescent="0.2"/>
    <row r="18159" hidden="1" x14ac:dyDescent="0.2"/>
    <row r="18160" hidden="1" x14ac:dyDescent="0.2"/>
    <row r="18161" hidden="1" x14ac:dyDescent="0.2"/>
    <row r="18162" hidden="1" x14ac:dyDescent="0.2"/>
    <row r="18163" hidden="1" x14ac:dyDescent="0.2"/>
    <row r="18164" hidden="1" x14ac:dyDescent="0.2"/>
    <row r="18165" hidden="1" x14ac:dyDescent="0.2"/>
    <row r="18166" hidden="1" x14ac:dyDescent="0.2"/>
    <row r="18167" hidden="1" x14ac:dyDescent="0.2"/>
    <row r="18168" hidden="1" x14ac:dyDescent="0.2"/>
    <row r="18169" hidden="1" x14ac:dyDescent="0.2"/>
    <row r="18170" hidden="1" x14ac:dyDescent="0.2"/>
    <row r="18171" hidden="1" x14ac:dyDescent="0.2"/>
    <row r="18172" hidden="1" x14ac:dyDescent="0.2"/>
    <row r="18173" hidden="1" x14ac:dyDescent="0.2"/>
    <row r="18174" hidden="1" x14ac:dyDescent="0.2"/>
    <row r="18175" hidden="1" x14ac:dyDescent="0.2"/>
    <row r="18176" hidden="1" x14ac:dyDescent="0.2"/>
    <row r="18177" hidden="1" x14ac:dyDescent="0.2"/>
    <row r="18178" hidden="1" x14ac:dyDescent="0.2"/>
    <row r="18179" hidden="1" x14ac:dyDescent="0.2"/>
    <row r="18180" hidden="1" x14ac:dyDescent="0.2"/>
    <row r="18181" hidden="1" x14ac:dyDescent="0.2"/>
    <row r="18182" hidden="1" x14ac:dyDescent="0.2"/>
    <row r="18183" hidden="1" x14ac:dyDescent="0.2"/>
    <row r="18184" hidden="1" x14ac:dyDescent="0.2"/>
    <row r="18185" hidden="1" x14ac:dyDescent="0.2"/>
    <row r="18186" hidden="1" x14ac:dyDescent="0.2"/>
    <row r="18187" hidden="1" x14ac:dyDescent="0.2"/>
    <row r="18188" hidden="1" x14ac:dyDescent="0.2"/>
    <row r="18189" hidden="1" x14ac:dyDescent="0.2"/>
    <row r="18190" hidden="1" x14ac:dyDescent="0.2"/>
    <row r="18191" hidden="1" x14ac:dyDescent="0.2"/>
    <row r="18192" hidden="1" x14ac:dyDescent="0.2"/>
    <row r="18193" hidden="1" x14ac:dyDescent="0.2"/>
    <row r="18194" hidden="1" x14ac:dyDescent="0.2"/>
    <row r="18195" hidden="1" x14ac:dyDescent="0.2"/>
    <row r="18196" hidden="1" x14ac:dyDescent="0.2"/>
    <row r="18197" hidden="1" x14ac:dyDescent="0.2"/>
    <row r="18198" hidden="1" x14ac:dyDescent="0.2"/>
    <row r="18199" hidden="1" x14ac:dyDescent="0.2"/>
    <row r="18200" hidden="1" x14ac:dyDescent="0.2"/>
    <row r="18201" hidden="1" x14ac:dyDescent="0.2"/>
    <row r="18202" hidden="1" x14ac:dyDescent="0.2"/>
    <row r="18203" hidden="1" x14ac:dyDescent="0.2"/>
    <row r="18204" hidden="1" x14ac:dyDescent="0.2"/>
    <row r="18205" hidden="1" x14ac:dyDescent="0.2"/>
    <row r="18206" hidden="1" x14ac:dyDescent="0.2"/>
    <row r="18207" hidden="1" x14ac:dyDescent="0.2"/>
    <row r="18208" hidden="1" x14ac:dyDescent="0.2"/>
    <row r="18209" hidden="1" x14ac:dyDescent="0.2"/>
    <row r="18210" hidden="1" x14ac:dyDescent="0.2"/>
    <row r="18211" hidden="1" x14ac:dyDescent="0.2"/>
    <row r="18212" hidden="1" x14ac:dyDescent="0.2"/>
    <row r="18213" hidden="1" x14ac:dyDescent="0.2"/>
    <row r="18214" hidden="1" x14ac:dyDescent="0.2"/>
    <row r="18215" hidden="1" x14ac:dyDescent="0.2"/>
    <row r="18216" hidden="1" x14ac:dyDescent="0.2"/>
    <row r="18217" hidden="1" x14ac:dyDescent="0.2"/>
    <row r="18218" hidden="1" x14ac:dyDescent="0.2"/>
    <row r="18219" hidden="1" x14ac:dyDescent="0.2"/>
    <row r="18220" hidden="1" x14ac:dyDescent="0.2"/>
    <row r="18221" hidden="1" x14ac:dyDescent="0.2"/>
    <row r="18222" hidden="1" x14ac:dyDescent="0.2"/>
    <row r="18223" hidden="1" x14ac:dyDescent="0.2"/>
    <row r="18224" hidden="1" x14ac:dyDescent="0.2"/>
    <row r="18225" hidden="1" x14ac:dyDescent="0.2"/>
    <row r="18226" hidden="1" x14ac:dyDescent="0.2"/>
    <row r="18227" hidden="1" x14ac:dyDescent="0.2"/>
    <row r="18228" hidden="1" x14ac:dyDescent="0.2"/>
    <row r="18229" hidden="1" x14ac:dyDescent="0.2"/>
    <row r="18230" hidden="1" x14ac:dyDescent="0.2"/>
    <row r="18231" hidden="1" x14ac:dyDescent="0.2"/>
    <row r="18232" hidden="1" x14ac:dyDescent="0.2"/>
    <row r="18233" hidden="1" x14ac:dyDescent="0.2"/>
    <row r="18234" hidden="1" x14ac:dyDescent="0.2"/>
    <row r="18235" hidden="1" x14ac:dyDescent="0.2"/>
    <row r="18236" hidden="1" x14ac:dyDescent="0.2"/>
    <row r="18237" hidden="1" x14ac:dyDescent="0.2"/>
    <row r="18238" hidden="1" x14ac:dyDescent="0.2"/>
    <row r="18239" hidden="1" x14ac:dyDescent="0.2"/>
    <row r="18240" hidden="1" x14ac:dyDescent="0.2"/>
    <row r="18241" hidden="1" x14ac:dyDescent="0.2"/>
    <row r="18242" hidden="1" x14ac:dyDescent="0.2"/>
    <row r="18243" hidden="1" x14ac:dyDescent="0.2"/>
    <row r="18244" hidden="1" x14ac:dyDescent="0.2"/>
    <row r="18245" hidden="1" x14ac:dyDescent="0.2"/>
    <row r="18246" hidden="1" x14ac:dyDescent="0.2"/>
    <row r="18247" hidden="1" x14ac:dyDescent="0.2"/>
    <row r="18248" hidden="1" x14ac:dyDescent="0.2"/>
    <row r="18249" hidden="1" x14ac:dyDescent="0.2"/>
    <row r="18250" hidden="1" x14ac:dyDescent="0.2"/>
    <row r="18251" hidden="1" x14ac:dyDescent="0.2"/>
    <row r="18252" hidden="1" x14ac:dyDescent="0.2"/>
    <row r="18253" hidden="1" x14ac:dyDescent="0.2"/>
    <row r="18254" hidden="1" x14ac:dyDescent="0.2"/>
    <row r="18255" hidden="1" x14ac:dyDescent="0.2"/>
    <row r="18256" hidden="1" x14ac:dyDescent="0.2"/>
    <row r="18257" hidden="1" x14ac:dyDescent="0.2"/>
    <row r="18258" hidden="1" x14ac:dyDescent="0.2"/>
    <row r="18259" hidden="1" x14ac:dyDescent="0.2"/>
    <row r="18260" hidden="1" x14ac:dyDescent="0.2"/>
    <row r="18261" hidden="1" x14ac:dyDescent="0.2"/>
    <row r="18262" hidden="1" x14ac:dyDescent="0.2"/>
    <row r="18263" hidden="1" x14ac:dyDescent="0.2"/>
    <row r="18264" hidden="1" x14ac:dyDescent="0.2"/>
    <row r="18265" hidden="1" x14ac:dyDescent="0.2"/>
    <row r="18266" hidden="1" x14ac:dyDescent="0.2"/>
    <row r="18267" hidden="1" x14ac:dyDescent="0.2"/>
    <row r="18268" hidden="1" x14ac:dyDescent="0.2"/>
    <row r="18269" hidden="1" x14ac:dyDescent="0.2"/>
    <row r="18270" hidden="1" x14ac:dyDescent="0.2"/>
    <row r="18271" hidden="1" x14ac:dyDescent="0.2"/>
    <row r="18272" hidden="1" x14ac:dyDescent="0.2"/>
    <row r="18273" hidden="1" x14ac:dyDescent="0.2"/>
    <row r="18274" hidden="1" x14ac:dyDescent="0.2"/>
    <row r="18275" hidden="1" x14ac:dyDescent="0.2"/>
    <row r="18276" hidden="1" x14ac:dyDescent="0.2"/>
    <row r="18277" hidden="1" x14ac:dyDescent="0.2"/>
    <row r="18278" hidden="1" x14ac:dyDescent="0.2"/>
    <row r="18279" hidden="1" x14ac:dyDescent="0.2"/>
    <row r="18280" hidden="1" x14ac:dyDescent="0.2"/>
    <row r="18281" hidden="1" x14ac:dyDescent="0.2"/>
    <row r="18282" hidden="1" x14ac:dyDescent="0.2"/>
    <row r="18283" hidden="1" x14ac:dyDescent="0.2"/>
    <row r="18284" hidden="1" x14ac:dyDescent="0.2"/>
    <row r="18285" hidden="1" x14ac:dyDescent="0.2"/>
    <row r="18286" hidden="1" x14ac:dyDescent="0.2"/>
    <row r="18287" hidden="1" x14ac:dyDescent="0.2"/>
    <row r="18288" hidden="1" x14ac:dyDescent="0.2"/>
    <row r="18289" hidden="1" x14ac:dyDescent="0.2"/>
    <row r="18290" hidden="1" x14ac:dyDescent="0.2"/>
    <row r="18291" hidden="1" x14ac:dyDescent="0.2"/>
    <row r="18292" hidden="1" x14ac:dyDescent="0.2"/>
    <row r="18293" hidden="1" x14ac:dyDescent="0.2"/>
    <row r="18294" hidden="1" x14ac:dyDescent="0.2"/>
    <row r="18295" hidden="1" x14ac:dyDescent="0.2"/>
    <row r="18296" hidden="1" x14ac:dyDescent="0.2"/>
    <row r="18297" hidden="1" x14ac:dyDescent="0.2"/>
    <row r="18298" hidden="1" x14ac:dyDescent="0.2"/>
    <row r="18299" hidden="1" x14ac:dyDescent="0.2"/>
    <row r="18300" hidden="1" x14ac:dyDescent="0.2"/>
    <row r="18301" hidden="1" x14ac:dyDescent="0.2"/>
    <row r="18302" hidden="1" x14ac:dyDescent="0.2"/>
    <row r="18303" hidden="1" x14ac:dyDescent="0.2"/>
    <row r="18304" hidden="1" x14ac:dyDescent="0.2"/>
    <row r="18305" hidden="1" x14ac:dyDescent="0.2"/>
    <row r="18306" hidden="1" x14ac:dyDescent="0.2"/>
    <row r="18307" hidden="1" x14ac:dyDescent="0.2"/>
    <row r="18308" hidden="1" x14ac:dyDescent="0.2"/>
    <row r="18309" hidden="1" x14ac:dyDescent="0.2"/>
    <row r="18310" hidden="1" x14ac:dyDescent="0.2"/>
    <row r="18311" hidden="1" x14ac:dyDescent="0.2"/>
    <row r="18312" hidden="1" x14ac:dyDescent="0.2"/>
    <row r="18313" hidden="1" x14ac:dyDescent="0.2"/>
    <row r="18314" hidden="1" x14ac:dyDescent="0.2"/>
    <row r="18315" hidden="1" x14ac:dyDescent="0.2"/>
    <row r="18316" hidden="1" x14ac:dyDescent="0.2"/>
    <row r="18317" hidden="1" x14ac:dyDescent="0.2"/>
    <row r="18318" hidden="1" x14ac:dyDescent="0.2"/>
    <row r="18319" hidden="1" x14ac:dyDescent="0.2"/>
    <row r="18320" hidden="1" x14ac:dyDescent="0.2"/>
    <row r="18321" hidden="1" x14ac:dyDescent="0.2"/>
    <row r="18322" hidden="1" x14ac:dyDescent="0.2"/>
    <row r="18323" hidden="1" x14ac:dyDescent="0.2"/>
    <row r="18324" hidden="1" x14ac:dyDescent="0.2"/>
    <row r="18325" hidden="1" x14ac:dyDescent="0.2"/>
    <row r="18326" hidden="1" x14ac:dyDescent="0.2"/>
    <row r="18327" hidden="1" x14ac:dyDescent="0.2"/>
    <row r="18328" hidden="1" x14ac:dyDescent="0.2"/>
    <row r="18329" hidden="1" x14ac:dyDescent="0.2"/>
    <row r="18330" hidden="1" x14ac:dyDescent="0.2"/>
    <row r="18331" hidden="1" x14ac:dyDescent="0.2"/>
    <row r="18332" hidden="1" x14ac:dyDescent="0.2"/>
    <row r="18333" hidden="1" x14ac:dyDescent="0.2"/>
    <row r="18334" hidden="1" x14ac:dyDescent="0.2"/>
    <row r="18335" hidden="1" x14ac:dyDescent="0.2"/>
    <row r="18336" hidden="1" x14ac:dyDescent="0.2"/>
    <row r="18337" hidden="1" x14ac:dyDescent="0.2"/>
    <row r="18338" hidden="1" x14ac:dyDescent="0.2"/>
    <row r="18339" hidden="1" x14ac:dyDescent="0.2"/>
    <row r="18340" hidden="1" x14ac:dyDescent="0.2"/>
    <row r="18341" hidden="1" x14ac:dyDescent="0.2"/>
    <row r="18342" hidden="1" x14ac:dyDescent="0.2"/>
    <row r="18343" hidden="1" x14ac:dyDescent="0.2"/>
    <row r="18344" hidden="1" x14ac:dyDescent="0.2"/>
    <row r="18345" hidden="1" x14ac:dyDescent="0.2"/>
    <row r="18346" hidden="1" x14ac:dyDescent="0.2"/>
    <row r="18347" hidden="1" x14ac:dyDescent="0.2"/>
    <row r="18348" hidden="1" x14ac:dyDescent="0.2"/>
    <row r="18349" hidden="1" x14ac:dyDescent="0.2"/>
    <row r="18350" hidden="1" x14ac:dyDescent="0.2"/>
    <row r="18351" hidden="1" x14ac:dyDescent="0.2"/>
    <row r="18352" hidden="1" x14ac:dyDescent="0.2"/>
    <row r="18353" hidden="1" x14ac:dyDescent="0.2"/>
    <row r="18354" hidden="1" x14ac:dyDescent="0.2"/>
    <row r="18355" hidden="1" x14ac:dyDescent="0.2"/>
    <row r="18356" hidden="1" x14ac:dyDescent="0.2"/>
    <row r="18357" hidden="1" x14ac:dyDescent="0.2"/>
    <row r="18358" hidden="1" x14ac:dyDescent="0.2"/>
    <row r="18359" hidden="1" x14ac:dyDescent="0.2"/>
    <row r="18360" hidden="1" x14ac:dyDescent="0.2"/>
    <row r="18361" hidden="1" x14ac:dyDescent="0.2"/>
    <row r="18362" hidden="1" x14ac:dyDescent="0.2"/>
    <row r="18363" hidden="1" x14ac:dyDescent="0.2"/>
    <row r="18364" hidden="1" x14ac:dyDescent="0.2"/>
    <row r="18365" hidden="1" x14ac:dyDescent="0.2"/>
    <row r="18366" hidden="1" x14ac:dyDescent="0.2"/>
    <row r="18367" hidden="1" x14ac:dyDescent="0.2"/>
    <row r="18368" hidden="1" x14ac:dyDescent="0.2"/>
    <row r="18369" hidden="1" x14ac:dyDescent="0.2"/>
    <row r="18370" hidden="1" x14ac:dyDescent="0.2"/>
    <row r="18371" hidden="1" x14ac:dyDescent="0.2"/>
    <row r="18372" hidden="1" x14ac:dyDescent="0.2"/>
    <row r="18373" hidden="1" x14ac:dyDescent="0.2"/>
    <row r="18374" hidden="1" x14ac:dyDescent="0.2"/>
    <row r="18375" hidden="1" x14ac:dyDescent="0.2"/>
    <row r="18376" hidden="1" x14ac:dyDescent="0.2"/>
    <row r="18377" hidden="1" x14ac:dyDescent="0.2"/>
    <row r="18378" hidden="1" x14ac:dyDescent="0.2"/>
    <row r="18379" hidden="1" x14ac:dyDescent="0.2"/>
    <row r="18380" hidden="1" x14ac:dyDescent="0.2"/>
    <row r="18381" hidden="1" x14ac:dyDescent="0.2"/>
    <row r="18382" hidden="1" x14ac:dyDescent="0.2"/>
    <row r="18383" hidden="1" x14ac:dyDescent="0.2"/>
    <row r="18384" hidden="1" x14ac:dyDescent="0.2"/>
    <row r="18385" hidden="1" x14ac:dyDescent="0.2"/>
    <row r="18386" hidden="1" x14ac:dyDescent="0.2"/>
    <row r="18387" hidden="1" x14ac:dyDescent="0.2"/>
    <row r="18388" hidden="1" x14ac:dyDescent="0.2"/>
    <row r="18389" hidden="1" x14ac:dyDescent="0.2"/>
    <row r="18390" hidden="1" x14ac:dyDescent="0.2"/>
    <row r="18391" hidden="1" x14ac:dyDescent="0.2"/>
    <row r="18392" hidden="1" x14ac:dyDescent="0.2"/>
    <row r="18393" hidden="1" x14ac:dyDescent="0.2"/>
    <row r="18394" hidden="1" x14ac:dyDescent="0.2"/>
    <row r="18395" hidden="1" x14ac:dyDescent="0.2"/>
    <row r="18396" hidden="1" x14ac:dyDescent="0.2"/>
    <row r="18397" hidden="1" x14ac:dyDescent="0.2"/>
    <row r="18398" hidden="1" x14ac:dyDescent="0.2"/>
    <row r="18399" hidden="1" x14ac:dyDescent="0.2"/>
    <row r="18400" hidden="1" x14ac:dyDescent="0.2"/>
    <row r="18401" hidden="1" x14ac:dyDescent="0.2"/>
    <row r="18402" hidden="1" x14ac:dyDescent="0.2"/>
    <row r="18403" hidden="1" x14ac:dyDescent="0.2"/>
    <row r="18404" hidden="1" x14ac:dyDescent="0.2"/>
    <row r="18405" hidden="1" x14ac:dyDescent="0.2"/>
    <row r="18406" hidden="1" x14ac:dyDescent="0.2"/>
    <row r="18407" hidden="1" x14ac:dyDescent="0.2"/>
    <row r="18408" hidden="1" x14ac:dyDescent="0.2"/>
    <row r="18409" hidden="1" x14ac:dyDescent="0.2"/>
    <row r="18410" hidden="1" x14ac:dyDescent="0.2"/>
    <row r="18411" hidden="1" x14ac:dyDescent="0.2"/>
    <row r="18412" hidden="1" x14ac:dyDescent="0.2"/>
    <row r="18413" hidden="1" x14ac:dyDescent="0.2"/>
    <row r="18414" hidden="1" x14ac:dyDescent="0.2"/>
    <row r="18415" hidden="1" x14ac:dyDescent="0.2"/>
    <row r="18416" hidden="1" x14ac:dyDescent="0.2"/>
    <row r="18417" hidden="1" x14ac:dyDescent="0.2"/>
    <row r="18418" hidden="1" x14ac:dyDescent="0.2"/>
    <row r="18419" hidden="1" x14ac:dyDescent="0.2"/>
    <row r="18420" hidden="1" x14ac:dyDescent="0.2"/>
    <row r="18421" hidden="1" x14ac:dyDescent="0.2"/>
    <row r="18422" hidden="1" x14ac:dyDescent="0.2"/>
    <row r="18423" hidden="1" x14ac:dyDescent="0.2"/>
    <row r="18424" hidden="1" x14ac:dyDescent="0.2"/>
    <row r="18425" hidden="1" x14ac:dyDescent="0.2"/>
    <row r="18426" hidden="1" x14ac:dyDescent="0.2"/>
    <row r="18427" hidden="1" x14ac:dyDescent="0.2"/>
    <row r="18428" hidden="1" x14ac:dyDescent="0.2"/>
    <row r="18429" hidden="1" x14ac:dyDescent="0.2"/>
    <row r="18430" hidden="1" x14ac:dyDescent="0.2"/>
    <row r="18431" hidden="1" x14ac:dyDescent="0.2"/>
    <row r="18432" hidden="1" x14ac:dyDescent="0.2"/>
    <row r="18433" hidden="1" x14ac:dyDescent="0.2"/>
    <row r="18434" hidden="1" x14ac:dyDescent="0.2"/>
    <row r="18435" hidden="1" x14ac:dyDescent="0.2"/>
    <row r="18436" hidden="1" x14ac:dyDescent="0.2"/>
    <row r="18437" hidden="1" x14ac:dyDescent="0.2"/>
    <row r="18438" hidden="1" x14ac:dyDescent="0.2"/>
    <row r="18439" hidden="1" x14ac:dyDescent="0.2"/>
    <row r="18440" hidden="1" x14ac:dyDescent="0.2"/>
    <row r="18441" hidden="1" x14ac:dyDescent="0.2"/>
    <row r="18442" hidden="1" x14ac:dyDescent="0.2"/>
    <row r="18443" hidden="1" x14ac:dyDescent="0.2"/>
    <row r="18444" hidden="1" x14ac:dyDescent="0.2"/>
    <row r="18445" hidden="1" x14ac:dyDescent="0.2"/>
    <row r="18446" hidden="1" x14ac:dyDescent="0.2"/>
    <row r="18447" hidden="1" x14ac:dyDescent="0.2"/>
    <row r="18448" hidden="1" x14ac:dyDescent="0.2"/>
    <row r="18449" hidden="1" x14ac:dyDescent="0.2"/>
    <row r="18450" hidden="1" x14ac:dyDescent="0.2"/>
    <row r="18451" hidden="1" x14ac:dyDescent="0.2"/>
    <row r="18452" hidden="1" x14ac:dyDescent="0.2"/>
    <row r="18453" hidden="1" x14ac:dyDescent="0.2"/>
    <row r="18454" hidden="1" x14ac:dyDescent="0.2"/>
    <row r="18455" hidden="1" x14ac:dyDescent="0.2"/>
    <row r="18456" hidden="1" x14ac:dyDescent="0.2"/>
    <row r="18457" hidden="1" x14ac:dyDescent="0.2"/>
    <row r="18458" hidden="1" x14ac:dyDescent="0.2"/>
    <row r="18459" hidden="1" x14ac:dyDescent="0.2"/>
    <row r="18460" hidden="1" x14ac:dyDescent="0.2"/>
    <row r="18461" hidden="1" x14ac:dyDescent="0.2"/>
    <row r="18462" hidden="1" x14ac:dyDescent="0.2"/>
    <row r="18463" hidden="1" x14ac:dyDescent="0.2"/>
    <row r="18464" hidden="1" x14ac:dyDescent="0.2"/>
    <row r="18465" hidden="1" x14ac:dyDescent="0.2"/>
    <row r="18466" hidden="1" x14ac:dyDescent="0.2"/>
    <row r="18467" hidden="1" x14ac:dyDescent="0.2"/>
    <row r="18468" hidden="1" x14ac:dyDescent="0.2"/>
    <row r="18469" hidden="1" x14ac:dyDescent="0.2"/>
    <row r="18470" hidden="1" x14ac:dyDescent="0.2"/>
    <row r="18471" hidden="1" x14ac:dyDescent="0.2"/>
    <row r="18472" hidden="1" x14ac:dyDescent="0.2"/>
    <row r="18473" hidden="1" x14ac:dyDescent="0.2"/>
    <row r="18474" hidden="1" x14ac:dyDescent="0.2"/>
    <row r="18475" hidden="1" x14ac:dyDescent="0.2"/>
    <row r="18476" hidden="1" x14ac:dyDescent="0.2"/>
    <row r="18477" hidden="1" x14ac:dyDescent="0.2"/>
    <row r="18478" hidden="1" x14ac:dyDescent="0.2"/>
    <row r="18479" hidden="1" x14ac:dyDescent="0.2"/>
    <row r="18480" hidden="1" x14ac:dyDescent="0.2"/>
    <row r="18481" hidden="1" x14ac:dyDescent="0.2"/>
    <row r="18482" hidden="1" x14ac:dyDescent="0.2"/>
    <row r="18483" hidden="1" x14ac:dyDescent="0.2"/>
    <row r="18484" hidden="1" x14ac:dyDescent="0.2"/>
    <row r="18485" hidden="1" x14ac:dyDescent="0.2"/>
    <row r="18486" hidden="1" x14ac:dyDescent="0.2"/>
    <row r="18487" hidden="1" x14ac:dyDescent="0.2"/>
    <row r="18488" hidden="1" x14ac:dyDescent="0.2"/>
    <row r="18489" hidden="1" x14ac:dyDescent="0.2"/>
    <row r="18490" hidden="1" x14ac:dyDescent="0.2"/>
    <row r="18491" hidden="1" x14ac:dyDescent="0.2"/>
    <row r="18492" hidden="1" x14ac:dyDescent="0.2"/>
    <row r="18493" hidden="1" x14ac:dyDescent="0.2"/>
    <row r="18494" hidden="1" x14ac:dyDescent="0.2"/>
    <row r="18495" hidden="1" x14ac:dyDescent="0.2"/>
    <row r="18496" hidden="1" x14ac:dyDescent="0.2"/>
    <row r="18497" hidden="1" x14ac:dyDescent="0.2"/>
    <row r="18498" hidden="1" x14ac:dyDescent="0.2"/>
    <row r="18499" hidden="1" x14ac:dyDescent="0.2"/>
    <row r="18500" hidden="1" x14ac:dyDescent="0.2"/>
    <row r="18501" hidden="1" x14ac:dyDescent="0.2"/>
    <row r="18502" hidden="1" x14ac:dyDescent="0.2"/>
    <row r="18503" hidden="1" x14ac:dyDescent="0.2"/>
    <row r="18504" hidden="1" x14ac:dyDescent="0.2"/>
    <row r="18505" hidden="1" x14ac:dyDescent="0.2"/>
    <row r="18506" hidden="1" x14ac:dyDescent="0.2"/>
    <row r="18507" hidden="1" x14ac:dyDescent="0.2"/>
    <row r="18508" hidden="1" x14ac:dyDescent="0.2"/>
    <row r="18509" hidden="1" x14ac:dyDescent="0.2"/>
    <row r="18510" hidden="1" x14ac:dyDescent="0.2"/>
    <row r="18511" hidden="1" x14ac:dyDescent="0.2"/>
    <row r="18512" hidden="1" x14ac:dyDescent="0.2"/>
    <row r="18513" hidden="1" x14ac:dyDescent="0.2"/>
    <row r="18514" hidden="1" x14ac:dyDescent="0.2"/>
    <row r="18515" hidden="1" x14ac:dyDescent="0.2"/>
    <row r="18516" hidden="1" x14ac:dyDescent="0.2"/>
    <row r="18517" hidden="1" x14ac:dyDescent="0.2"/>
    <row r="18518" hidden="1" x14ac:dyDescent="0.2"/>
    <row r="18519" hidden="1" x14ac:dyDescent="0.2"/>
    <row r="18520" hidden="1" x14ac:dyDescent="0.2"/>
    <row r="18521" hidden="1" x14ac:dyDescent="0.2"/>
    <row r="18522" hidden="1" x14ac:dyDescent="0.2"/>
    <row r="18523" hidden="1" x14ac:dyDescent="0.2"/>
    <row r="18524" hidden="1" x14ac:dyDescent="0.2"/>
    <row r="18525" hidden="1" x14ac:dyDescent="0.2"/>
    <row r="18526" hidden="1" x14ac:dyDescent="0.2"/>
    <row r="18527" hidden="1" x14ac:dyDescent="0.2"/>
    <row r="18528" hidden="1" x14ac:dyDescent="0.2"/>
    <row r="18529" hidden="1" x14ac:dyDescent="0.2"/>
    <row r="18530" hidden="1" x14ac:dyDescent="0.2"/>
    <row r="18531" hidden="1" x14ac:dyDescent="0.2"/>
    <row r="18532" hidden="1" x14ac:dyDescent="0.2"/>
    <row r="18533" hidden="1" x14ac:dyDescent="0.2"/>
    <row r="18534" hidden="1" x14ac:dyDescent="0.2"/>
    <row r="18535" hidden="1" x14ac:dyDescent="0.2"/>
    <row r="18536" hidden="1" x14ac:dyDescent="0.2"/>
    <row r="18537" hidden="1" x14ac:dyDescent="0.2"/>
    <row r="18538" hidden="1" x14ac:dyDescent="0.2"/>
    <row r="18539" hidden="1" x14ac:dyDescent="0.2"/>
    <row r="18540" hidden="1" x14ac:dyDescent="0.2"/>
    <row r="18541" hidden="1" x14ac:dyDescent="0.2"/>
    <row r="18542" hidden="1" x14ac:dyDescent="0.2"/>
    <row r="18543" hidden="1" x14ac:dyDescent="0.2"/>
    <row r="18544" hidden="1" x14ac:dyDescent="0.2"/>
    <row r="18545" hidden="1" x14ac:dyDescent="0.2"/>
    <row r="18546" hidden="1" x14ac:dyDescent="0.2"/>
    <row r="18547" hidden="1" x14ac:dyDescent="0.2"/>
    <row r="18548" hidden="1" x14ac:dyDescent="0.2"/>
    <row r="18549" hidden="1" x14ac:dyDescent="0.2"/>
    <row r="18550" hidden="1" x14ac:dyDescent="0.2"/>
    <row r="18551" hidden="1" x14ac:dyDescent="0.2"/>
    <row r="18552" hidden="1" x14ac:dyDescent="0.2"/>
    <row r="18553" hidden="1" x14ac:dyDescent="0.2"/>
    <row r="18554" hidden="1" x14ac:dyDescent="0.2"/>
    <row r="18555" hidden="1" x14ac:dyDescent="0.2"/>
    <row r="18556" hidden="1" x14ac:dyDescent="0.2"/>
    <row r="18557" hidden="1" x14ac:dyDescent="0.2"/>
    <row r="18558" hidden="1" x14ac:dyDescent="0.2"/>
    <row r="18559" hidden="1" x14ac:dyDescent="0.2"/>
    <row r="18560" hidden="1" x14ac:dyDescent="0.2"/>
    <row r="18561" hidden="1" x14ac:dyDescent="0.2"/>
    <row r="18562" hidden="1" x14ac:dyDescent="0.2"/>
    <row r="18563" hidden="1" x14ac:dyDescent="0.2"/>
    <row r="18564" hidden="1" x14ac:dyDescent="0.2"/>
    <row r="18565" hidden="1" x14ac:dyDescent="0.2"/>
    <row r="18566" hidden="1" x14ac:dyDescent="0.2"/>
    <row r="18567" hidden="1" x14ac:dyDescent="0.2"/>
    <row r="18568" hidden="1" x14ac:dyDescent="0.2"/>
    <row r="18569" hidden="1" x14ac:dyDescent="0.2"/>
    <row r="18570" hidden="1" x14ac:dyDescent="0.2"/>
    <row r="18571" hidden="1" x14ac:dyDescent="0.2"/>
    <row r="18572" hidden="1" x14ac:dyDescent="0.2"/>
    <row r="18573" hidden="1" x14ac:dyDescent="0.2"/>
    <row r="18574" hidden="1" x14ac:dyDescent="0.2"/>
    <row r="18575" hidden="1" x14ac:dyDescent="0.2"/>
    <row r="18576" hidden="1" x14ac:dyDescent="0.2"/>
    <row r="18577" hidden="1" x14ac:dyDescent="0.2"/>
    <row r="18578" hidden="1" x14ac:dyDescent="0.2"/>
    <row r="18579" hidden="1" x14ac:dyDescent="0.2"/>
    <row r="18580" hidden="1" x14ac:dyDescent="0.2"/>
    <row r="18581" hidden="1" x14ac:dyDescent="0.2"/>
    <row r="18582" hidden="1" x14ac:dyDescent="0.2"/>
    <row r="18583" hidden="1" x14ac:dyDescent="0.2"/>
    <row r="18584" hidden="1" x14ac:dyDescent="0.2"/>
    <row r="18585" hidden="1" x14ac:dyDescent="0.2"/>
    <row r="18586" hidden="1" x14ac:dyDescent="0.2"/>
    <row r="18587" hidden="1" x14ac:dyDescent="0.2"/>
    <row r="18588" hidden="1" x14ac:dyDescent="0.2"/>
    <row r="18589" hidden="1" x14ac:dyDescent="0.2"/>
    <row r="18590" hidden="1" x14ac:dyDescent="0.2"/>
    <row r="18591" hidden="1" x14ac:dyDescent="0.2"/>
    <row r="18592" hidden="1" x14ac:dyDescent="0.2"/>
    <row r="18593" hidden="1" x14ac:dyDescent="0.2"/>
    <row r="18594" hidden="1" x14ac:dyDescent="0.2"/>
    <row r="18595" hidden="1" x14ac:dyDescent="0.2"/>
    <row r="18596" hidden="1" x14ac:dyDescent="0.2"/>
    <row r="18597" hidden="1" x14ac:dyDescent="0.2"/>
    <row r="18598" hidden="1" x14ac:dyDescent="0.2"/>
    <row r="18599" hidden="1" x14ac:dyDescent="0.2"/>
    <row r="18600" hidden="1" x14ac:dyDescent="0.2"/>
    <row r="18601" hidden="1" x14ac:dyDescent="0.2"/>
    <row r="18602" hidden="1" x14ac:dyDescent="0.2"/>
    <row r="18603" hidden="1" x14ac:dyDescent="0.2"/>
    <row r="18604" hidden="1" x14ac:dyDescent="0.2"/>
    <row r="18605" hidden="1" x14ac:dyDescent="0.2"/>
    <row r="18606" hidden="1" x14ac:dyDescent="0.2"/>
    <row r="18607" hidden="1" x14ac:dyDescent="0.2"/>
    <row r="18608" hidden="1" x14ac:dyDescent="0.2"/>
    <row r="18609" hidden="1" x14ac:dyDescent="0.2"/>
    <row r="18610" hidden="1" x14ac:dyDescent="0.2"/>
    <row r="18611" hidden="1" x14ac:dyDescent="0.2"/>
    <row r="18612" hidden="1" x14ac:dyDescent="0.2"/>
    <row r="18613" hidden="1" x14ac:dyDescent="0.2"/>
    <row r="18614" hidden="1" x14ac:dyDescent="0.2"/>
    <row r="18615" hidden="1" x14ac:dyDescent="0.2"/>
    <row r="18616" hidden="1" x14ac:dyDescent="0.2"/>
    <row r="18617" hidden="1" x14ac:dyDescent="0.2"/>
    <row r="18618" hidden="1" x14ac:dyDescent="0.2"/>
    <row r="18619" hidden="1" x14ac:dyDescent="0.2"/>
    <row r="18620" hidden="1" x14ac:dyDescent="0.2"/>
    <row r="18621" hidden="1" x14ac:dyDescent="0.2"/>
    <row r="18622" hidden="1" x14ac:dyDescent="0.2"/>
    <row r="18623" hidden="1" x14ac:dyDescent="0.2"/>
    <row r="18624" hidden="1" x14ac:dyDescent="0.2"/>
    <row r="18625" hidden="1" x14ac:dyDescent="0.2"/>
    <row r="18626" hidden="1" x14ac:dyDescent="0.2"/>
    <row r="18627" hidden="1" x14ac:dyDescent="0.2"/>
    <row r="18628" hidden="1" x14ac:dyDescent="0.2"/>
    <row r="18629" hidden="1" x14ac:dyDescent="0.2"/>
    <row r="18630" hidden="1" x14ac:dyDescent="0.2"/>
    <row r="18631" hidden="1" x14ac:dyDescent="0.2"/>
    <row r="18632" hidden="1" x14ac:dyDescent="0.2"/>
    <row r="18633" hidden="1" x14ac:dyDescent="0.2"/>
    <row r="18634" hidden="1" x14ac:dyDescent="0.2"/>
    <row r="18635" hidden="1" x14ac:dyDescent="0.2"/>
    <row r="18636" hidden="1" x14ac:dyDescent="0.2"/>
    <row r="18637" hidden="1" x14ac:dyDescent="0.2"/>
    <row r="18638" hidden="1" x14ac:dyDescent="0.2"/>
    <row r="18639" hidden="1" x14ac:dyDescent="0.2"/>
    <row r="18640" hidden="1" x14ac:dyDescent="0.2"/>
    <row r="18641" hidden="1" x14ac:dyDescent="0.2"/>
    <row r="18642" hidden="1" x14ac:dyDescent="0.2"/>
    <row r="18643" hidden="1" x14ac:dyDescent="0.2"/>
    <row r="18644" hidden="1" x14ac:dyDescent="0.2"/>
    <row r="18645" hidden="1" x14ac:dyDescent="0.2"/>
    <row r="18646" hidden="1" x14ac:dyDescent="0.2"/>
    <row r="18647" hidden="1" x14ac:dyDescent="0.2"/>
    <row r="18648" hidden="1" x14ac:dyDescent="0.2"/>
    <row r="18649" hidden="1" x14ac:dyDescent="0.2"/>
    <row r="18650" hidden="1" x14ac:dyDescent="0.2"/>
    <row r="18651" hidden="1" x14ac:dyDescent="0.2"/>
    <row r="18652" hidden="1" x14ac:dyDescent="0.2"/>
    <row r="18653" hidden="1" x14ac:dyDescent="0.2"/>
    <row r="18654" hidden="1" x14ac:dyDescent="0.2"/>
    <row r="18655" hidden="1" x14ac:dyDescent="0.2"/>
    <row r="18656" hidden="1" x14ac:dyDescent="0.2"/>
    <row r="18657" hidden="1" x14ac:dyDescent="0.2"/>
    <row r="18658" hidden="1" x14ac:dyDescent="0.2"/>
    <row r="18659" hidden="1" x14ac:dyDescent="0.2"/>
    <row r="18660" hidden="1" x14ac:dyDescent="0.2"/>
    <row r="18661" hidden="1" x14ac:dyDescent="0.2"/>
    <row r="18662" hidden="1" x14ac:dyDescent="0.2"/>
    <row r="18663" hidden="1" x14ac:dyDescent="0.2"/>
    <row r="18664" hidden="1" x14ac:dyDescent="0.2"/>
    <row r="18665" hidden="1" x14ac:dyDescent="0.2"/>
    <row r="18666" hidden="1" x14ac:dyDescent="0.2"/>
    <row r="18667" hidden="1" x14ac:dyDescent="0.2"/>
    <row r="18668" hidden="1" x14ac:dyDescent="0.2"/>
    <row r="18669" hidden="1" x14ac:dyDescent="0.2"/>
    <row r="18670" hidden="1" x14ac:dyDescent="0.2"/>
    <row r="18671" hidden="1" x14ac:dyDescent="0.2"/>
    <row r="18672" hidden="1" x14ac:dyDescent="0.2"/>
    <row r="18673" hidden="1" x14ac:dyDescent="0.2"/>
    <row r="18674" hidden="1" x14ac:dyDescent="0.2"/>
    <row r="18675" hidden="1" x14ac:dyDescent="0.2"/>
    <row r="18676" hidden="1" x14ac:dyDescent="0.2"/>
    <row r="18677" hidden="1" x14ac:dyDescent="0.2"/>
    <row r="18678" hidden="1" x14ac:dyDescent="0.2"/>
    <row r="18679" hidden="1" x14ac:dyDescent="0.2"/>
    <row r="18680" hidden="1" x14ac:dyDescent="0.2"/>
    <row r="18681" hidden="1" x14ac:dyDescent="0.2"/>
    <row r="18682" hidden="1" x14ac:dyDescent="0.2"/>
    <row r="18683" hidden="1" x14ac:dyDescent="0.2"/>
    <row r="18684" hidden="1" x14ac:dyDescent="0.2"/>
    <row r="18685" hidden="1" x14ac:dyDescent="0.2"/>
    <row r="18686" hidden="1" x14ac:dyDescent="0.2"/>
    <row r="18687" hidden="1" x14ac:dyDescent="0.2"/>
    <row r="18688" hidden="1" x14ac:dyDescent="0.2"/>
    <row r="18689" hidden="1" x14ac:dyDescent="0.2"/>
    <row r="18690" hidden="1" x14ac:dyDescent="0.2"/>
    <row r="18691" hidden="1" x14ac:dyDescent="0.2"/>
    <row r="18692" hidden="1" x14ac:dyDescent="0.2"/>
    <row r="18693" hidden="1" x14ac:dyDescent="0.2"/>
    <row r="18694" hidden="1" x14ac:dyDescent="0.2"/>
    <row r="18695" hidden="1" x14ac:dyDescent="0.2"/>
    <row r="18696" hidden="1" x14ac:dyDescent="0.2"/>
    <row r="18697" hidden="1" x14ac:dyDescent="0.2"/>
    <row r="18698" hidden="1" x14ac:dyDescent="0.2"/>
    <row r="18699" hidden="1" x14ac:dyDescent="0.2"/>
    <row r="18700" hidden="1" x14ac:dyDescent="0.2"/>
    <row r="18701" hidden="1" x14ac:dyDescent="0.2"/>
    <row r="18702" hidden="1" x14ac:dyDescent="0.2"/>
    <row r="18703" hidden="1" x14ac:dyDescent="0.2"/>
    <row r="18704" hidden="1" x14ac:dyDescent="0.2"/>
    <row r="18705" hidden="1" x14ac:dyDescent="0.2"/>
    <row r="18706" hidden="1" x14ac:dyDescent="0.2"/>
    <row r="18707" hidden="1" x14ac:dyDescent="0.2"/>
    <row r="18708" hidden="1" x14ac:dyDescent="0.2"/>
    <row r="18709" hidden="1" x14ac:dyDescent="0.2"/>
    <row r="18710" hidden="1" x14ac:dyDescent="0.2"/>
    <row r="18711" hidden="1" x14ac:dyDescent="0.2"/>
    <row r="18712" hidden="1" x14ac:dyDescent="0.2"/>
    <row r="18713" hidden="1" x14ac:dyDescent="0.2"/>
    <row r="18714" hidden="1" x14ac:dyDescent="0.2"/>
    <row r="18715" hidden="1" x14ac:dyDescent="0.2"/>
    <row r="18716" hidden="1" x14ac:dyDescent="0.2"/>
    <row r="18717" hidden="1" x14ac:dyDescent="0.2"/>
    <row r="18718" hidden="1" x14ac:dyDescent="0.2"/>
    <row r="18719" hidden="1" x14ac:dyDescent="0.2"/>
    <row r="18720" hidden="1" x14ac:dyDescent="0.2"/>
    <row r="18721" hidden="1" x14ac:dyDescent="0.2"/>
    <row r="18722" hidden="1" x14ac:dyDescent="0.2"/>
    <row r="18723" hidden="1" x14ac:dyDescent="0.2"/>
    <row r="18724" hidden="1" x14ac:dyDescent="0.2"/>
    <row r="18725" hidden="1" x14ac:dyDescent="0.2"/>
    <row r="18726" hidden="1" x14ac:dyDescent="0.2"/>
    <row r="18727" hidden="1" x14ac:dyDescent="0.2"/>
    <row r="18728" hidden="1" x14ac:dyDescent="0.2"/>
    <row r="18729" hidden="1" x14ac:dyDescent="0.2"/>
    <row r="18730" hidden="1" x14ac:dyDescent="0.2"/>
    <row r="18731" hidden="1" x14ac:dyDescent="0.2"/>
    <row r="18732" hidden="1" x14ac:dyDescent="0.2"/>
    <row r="18733" hidden="1" x14ac:dyDescent="0.2"/>
    <row r="18734" hidden="1" x14ac:dyDescent="0.2"/>
    <row r="18735" hidden="1" x14ac:dyDescent="0.2"/>
    <row r="18736" hidden="1" x14ac:dyDescent="0.2"/>
    <row r="18737" hidden="1" x14ac:dyDescent="0.2"/>
    <row r="18738" hidden="1" x14ac:dyDescent="0.2"/>
    <row r="18739" hidden="1" x14ac:dyDescent="0.2"/>
    <row r="18740" hidden="1" x14ac:dyDescent="0.2"/>
    <row r="18741" hidden="1" x14ac:dyDescent="0.2"/>
    <row r="18742" hidden="1" x14ac:dyDescent="0.2"/>
    <row r="18743" hidden="1" x14ac:dyDescent="0.2"/>
    <row r="18744" hidden="1" x14ac:dyDescent="0.2"/>
    <row r="18745" hidden="1" x14ac:dyDescent="0.2"/>
    <row r="18746" hidden="1" x14ac:dyDescent="0.2"/>
    <row r="18747" hidden="1" x14ac:dyDescent="0.2"/>
    <row r="18748" hidden="1" x14ac:dyDescent="0.2"/>
    <row r="18749" hidden="1" x14ac:dyDescent="0.2"/>
    <row r="18750" hidden="1" x14ac:dyDescent="0.2"/>
    <row r="18751" hidden="1" x14ac:dyDescent="0.2"/>
    <row r="18752" hidden="1" x14ac:dyDescent="0.2"/>
    <row r="18753" hidden="1" x14ac:dyDescent="0.2"/>
    <row r="18754" hidden="1" x14ac:dyDescent="0.2"/>
    <row r="18755" hidden="1" x14ac:dyDescent="0.2"/>
    <row r="18756" hidden="1" x14ac:dyDescent="0.2"/>
    <row r="18757" hidden="1" x14ac:dyDescent="0.2"/>
    <row r="18758" hidden="1" x14ac:dyDescent="0.2"/>
    <row r="18759" hidden="1" x14ac:dyDescent="0.2"/>
    <row r="18760" hidden="1" x14ac:dyDescent="0.2"/>
    <row r="18761" hidden="1" x14ac:dyDescent="0.2"/>
    <row r="18762" hidden="1" x14ac:dyDescent="0.2"/>
    <row r="18763" hidden="1" x14ac:dyDescent="0.2"/>
    <row r="18764" hidden="1" x14ac:dyDescent="0.2"/>
    <row r="18765" hidden="1" x14ac:dyDescent="0.2"/>
    <row r="18766" hidden="1" x14ac:dyDescent="0.2"/>
    <row r="18767" hidden="1" x14ac:dyDescent="0.2"/>
    <row r="18768" hidden="1" x14ac:dyDescent="0.2"/>
    <row r="18769" hidden="1" x14ac:dyDescent="0.2"/>
    <row r="18770" hidden="1" x14ac:dyDescent="0.2"/>
    <row r="18771" hidden="1" x14ac:dyDescent="0.2"/>
    <row r="18772" hidden="1" x14ac:dyDescent="0.2"/>
    <row r="18773" hidden="1" x14ac:dyDescent="0.2"/>
    <row r="18774" hidden="1" x14ac:dyDescent="0.2"/>
    <row r="18775" hidden="1" x14ac:dyDescent="0.2"/>
    <row r="18776" hidden="1" x14ac:dyDescent="0.2"/>
    <row r="18777" hidden="1" x14ac:dyDescent="0.2"/>
    <row r="18778" hidden="1" x14ac:dyDescent="0.2"/>
    <row r="18779" hidden="1" x14ac:dyDescent="0.2"/>
    <row r="18780" hidden="1" x14ac:dyDescent="0.2"/>
    <row r="18781" hidden="1" x14ac:dyDescent="0.2"/>
    <row r="18782" hidden="1" x14ac:dyDescent="0.2"/>
    <row r="18783" hidden="1" x14ac:dyDescent="0.2"/>
    <row r="18784" hidden="1" x14ac:dyDescent="0.2"/>
    <row r="18785" hidden="1" x14ac:dyDescent="0.2"/>
    <row r="18786" hidden="1" x14ac:dyDescent="0.2"/>
    <row r="18787" hidden="1" x14ac:dyDescent="0.2"/>
    <row r="18788" hidden="1" x14ac:dyDescent="0.2"/>
    <row r="18789" hidden="1" x14ac:dyDescent="0.2"/>
    <row r="18790" hidden="1" x14ac:dyDescent="0.2"/>
    <row r="18791" hidden="1" x14ac:dyDescent="0.2"/>
    <row r="18792" hidden="1" x14ac:dyDescent="0.2"/>
    <row r="18793" hidden="1" x14ac:dyDescent="0.2"/>
    <row r="18794" hidden="1" x14ac:dyDescent="0.2"/>
    <row r="18795" hidden="1" x14ac:dyDescent="0.2"/>
    <row r="18796" hidden="1" x14ac:dyDescent="0.2"/>
    <row r="18797" hidden="1" x14ac:dyDescent="0.2"/>
    <row r="18798" hidden="1" x14ac:dyDescent="0.2"/>
    <row r="18799" hidden="1" x14ac:dyDescent="0.2"/>
    <row r="18800" hidden="1" x14ac:dyDescent="0.2"/>
    <row r="18801" hidden="1" x14ac:dyDescent="0.2"/>
    <row r="18802" hidden="1" x14ac:dyDescent="0.2"/>
    <row r="18803" hidden="1" x14ac:dyDescent="0.2"/>
    <row r="18804" hidden="1" x14ac:dyDescent="0.2"/>
    <row r="18805" hidden="1" x14ac:dyDescent="0.2"/>
    <row r="18806" hidden="1" x14ac:dyDescent="0.2"/>
    <row r="18807" hidden="1" x14ac:dyDescent="0.2"/>
    <row r="18808" hidden="1" x14ac:dyDescent="0.2"/>
    <row r="18809" hidden="1" x14ac:dyDescent="0.2"/>
    <row r="18810" hidden="1" x14ac:dyDescent="0.2"/>
    <row r="18811" hidden="1" x14ac:dyDescent="0.2"/>
    <row r="18812" hidden="1" x14ac:dyDescent="0.2"/>
    <row r="18813" hidden="1" x14ac:dyDescent="0.2"/>
    <row r="18814" hidden="1" x14ac:dyDescent="0.2"/>
    <row r="18815" hidden="1" x14ac:dyDescent="0.2"/>
    <row r="18816" hidden="1" x14ac:dyDescent="0.2"/>
    <row r="18817" hidden="1" x14ac:dyDescent="0.2"/>
    <row r="18818" hidden="1" x14ac:dyDescent="0.2"/>
    <row r="18819" hidden="1" x14ac:dyDescent="0.2"/>
    <row r="18820" hidden="1" x14ac:dyDescent="0.2"/>
    <row r="18821" hidden="1" x14ac:dyDescent="0.2"/>
    <row r="18822" hidden="1" x14ac:dyDescent="0.2"/>
    <row r="18823" hidden="1" x14ac:dyDescent="0.2"/>
    <row r="18824" hidden="1" x14ac:dyDescent="0.2"/>
    <row r="18825" hidden="1" x14ac:dyDescent="0.2"/>
    <row r="18826" hidden="1" x14ac:dyDescent="0.2"/>
    <row r="18827" hidden="1" x14ac:dyDescent="0.2"/>
    <row r="18828" hidden="1" x14ac:dyDescent="0.2"/>
    <row r="18829" hidden="1" x14ac:dyDescent="0.2"/>
    <row r="18830" hidden="1" x14ac:dyDescent="0.2"/>
    <row r="18831" hidden="1" x14ac:dyDescent="0.2"/>
    <row r="18832" hidden="1" x14ac:dyDescent="0.2"/>
    <row r="18833" hidden="1" x14ac:dyDescent="0.2"/>
    <row r="18834" hidden="1" x14ac:dyDescent="0.2"/>
    <row r="18835" hidden="1" x14ac:dyDescent="0.2"/>
    <row r="18836" hidden="1" x14ac:dyDescent="0.2"/>
    <row r="18837" hidden="1" x14ac:dyDescent="0.2"/>
    <row r="18838" hidden="1" x14ac:dyDescent="0.2"/>
    <row r="18839" hidden="1" x14ac:dyDescent="0.2"/>
    <row r="18840" hidden="1" x14ac:dyDescent="0.2"/>
    <row r="18841" hidden="1" x14ac:dyDescent="0.2"/>
    <row r="18842" hidden="1" x14ac:dyDescent="0.2"/>
    <row r="18843" hidden="1" x14ac:dyDescent="0.2"/>
    <row r="18844" hidden="1" x14ac:dyDescent="0.2"/>
    <row r="18845" hidden="1" x14ac:dyDescent="0.2"/>
    <row r="18846" hidden="1" x14ac:dyDescent="0.2"/>
    <row r="18847" hidden="1" x14ac:dyDescent="0.2"/>
    <row r="18848" hidden="1" x14ac:dyDescent="0.2"/>
    <row r="18849" hidden="1" x14ac:dyDescent="0.2"/>
    <row r="18850" hidden="1" x14ac:dyDescent="0.2"/>
    <row r="18851" hidden="1" x14ac:dyDescent="0.2"/>
    <row r="18852" hidden="1" x14ac:dyDescent="0.2"/>
    <row r="18853" hidden="1" x14ac:dyDescent="0.2"/>
    <row r="18854" hidden="1" x14ac:dyDescent="0.2"/>
    <row r="18855" hidden="1" x14ac:dyDescent="0.2"/>
    <row r="18856" hidden="1" x14ac:dyDescent="0.2"/>
    <row r="18857" hidden="1" x14ac:dyDescent="0.2"/>
    <row r="18858" hidden="1" x14ac:dyDescent="0.2"/>
    <row r="18859" hidden="1" x14ac:dyDescent="0.2"/>
    <row r="18860" hidden="1" x14ac:dyDescent="0.2"/>
    <row r="18861" hidden="1" x14ac:dyDescent="0.2"/>
    <row r="18862" hidden="1" x14ac:dyDescent="0.2"/>
    <row r="18863" hidden="1" x14ac:dyDescent="0.2"/>
    <row r="18864" hidden="1" x14ac:dyDescent="0.2"/>
    <row r="18865" hidden="1" x14ac:dyDescent="0.2"/>
    <row r="18866" hidden="1" x14ac:dyDescent="0.2"/>
    <row r="18867" hidden="1" x14ac:dyDescent="0.2"/>
    <row r="18868" hidden="1" x14ac:dyDescent="0.2"/>
    <row r="18869" hidden="1" x14ac:dyDescent="0.2"/>
    <row r="18870" hidden="1" x14ac:dyDescent="0.2"/>
    <row r="18871" hidden="1" x14ac:dyDescent="0.2"/>
    <row r="18872" hidden="1" x14ac:dyDescent="0.2"/>
    <row r="18873" hidden="1" x14ac:dyDescent="0.2"/>
    <row r="18874" hidden="1" x14ac:dyDescent="0.2"/>
    <row r="18875" hidden="1" x14ac:dyDescent="0.2"/>
    <row r="18876" hidden="1" x14ac:dyDescent="0.2"/>
    <row r="18877" hidden="1" x14ac:dyDescent="0.2"/>
    <row r="18878" hidden="1" x14ac:dyDescent="0.2"/>
    <row r="18879" hidden="1" x14ac:dyDescent="0.2"/>
    <row r="18880" hidden="1" x14ac:dyDescent="0.2"/>
    <row r="18881" hidden="1" x14ac:dyDescent="0.2"/>
    <row r="18882" hidden="1" x14ac:dyDescent="0.2"/>
    <row r="18883" hidden="1" x14ac:dyDescent="0.2"/>
    <row r="18884" hidden="1" x14ac:dyDescent="0.2"/>
    <row r="18885" hidden="1" x14ac:dyDescent="0.2"/>
    <row r="18886" hidden="1" x14ac:dyDescent="0.2"/>
    <row r="18887" hidden="1" x14ac:dyDescent="0.2"/>
    <row r="18888" hidden="1" x14ac:dyDescent="0.2"/>
    <row r="18889" hidden="1" x14ac:dyDescent="0.2"/>
    <row r="18890" hidden="1" x14ac:dyDescent="0.2"/>
    <row r="18891" hidden="1" x14ac:dyDescent="0.2"/>
    <row r="18892" hidden="1" x14ac:dyDescent="0.2"/>
    <row r="18893" hidden="1" x14ac:dyDescent="0.2"/>
    <row r="18894" hidden="1" x14ac:dyDescent="0.2"/>
    <row r="18895" hidden="1" x14ac:dyDescent="0.2"/>
    <row r="18896" hidden="1" x14ac:dyDescent="0.2"/>
    <row r="18897" hidden="1" x14ac:dyDescent="0.2"/>
    <row r="18898" hidden="1" x14ac:dyDescent="0.2"/>
    <row r="18899" hidden="1" x14ac:dyDescent="0.2"/>
    <row r="18900" hidden="1" x14ac:dyDescent="0.2"/>
    <row r="18901" hidden="1" x14ac:dyDescent="0.2"/>
    <row r="18902" hidden="1" x14ac:dyDescent="0.2"/>
    <row r="18903" hidden="1" x14ac:dyDescent="0.2"/>
    <row r="18904" hidden="1" x14ac:dyDescent="0.2"/>
    <row r="18905" hidden="1" x14ac:dyDescent="0.2"/>
    <row r="18906" hidden="1" x14ac:dyDescent="0.2"/>
    <row r="18907" hidden="1" x14ac:dyDescent="0.2"/>
    <row r="18908" hidden="1" x14ac:dyDescent="0.2"/>
    <row r="18909" hidden="1" x14ac:dyDescent="0.2"/>
    <row r="18910" hidden="1" x14ac:dyDescent="0.2"/>
    <row r="18911" hidden="1" x14ac:dyDescent="0.2"/>
    <row r="18912" hidden="1" x14ac:dyDescent="0.2"/>
    <row r="18913" hidden="1" x14ac:dyDescent="0.2"/>
    <row r="18914" hidden="1" x14ac:dyDescent="0.2"/>
    <row r="18915" hidden="1" x14ac:dyDescent="0.2"/>
    <row r="18916" hidden="1" x14ac:dyDescent="0.2"/>
    <row r="18917" hidden="1" x14ac:dyDescent="0.2"/>
    <row r="18918" hidden="1" x14ac:dyDescent="0.2"/>
    <row r="18919" hidden="1" x14ac:dyDescent="0.2"/>
    <row r="18920" hidden="1" x14ac:dyDescent="0.2"/>
    <row r="18921" hidden="1" x14ac:dyDescent="0.2"/>
    <row r="18922" hidden="1" x14ac:dyDescent="0.2"/>
    <row r="18923" hidden="1" x14ac:dyDescent="0.2"/>
    <row r="18924" hidden="1" x14ac:dyDescent="0.2"/>
    <row r="18925" hidden="1" x14ac:dyDescent="0.2"/>
    <row r="18926" hidden="1" x14ac:dyDescent="0.2"/>
    <row r="18927" hidden="1" x14ac:dyDescent="0.2"/>
    <row r="18928" hidden="1" x14ac:dyDescent="0.2"/>
    <row r="18929" hidden="1" x14ac:dyDescent="0.2"/>
    <row r="18930" hidden="1" x14ac:dyDescent="0.2"/>
    <row r="18931" hidden="1" x14ac:dyDescent="0.2"/>
    <row r="18932" hidden="1" x14ac:dyDescent="0.2"/>
    <row r="18933" hidden="1" x14ac:dyDescent="0.2"/>
    <row r="18934" hidden="1" x14ac:dyDescent="0.2"/>
    <row r="18935" hidden="1" x14ac:dyDescent="0.2"/>
    <row r="18936" hidden="1" x14ac:dyDescent="0.2"/>
    <row r="18937" hidden="1" x14ac:dyDescent="0.2"/>
    <row r="18938" hidden="1" x14ac:dyDescent="0.2"/>
    <row r="18939" hidden="1" x14ac:dyDescent="0.2"/>
    <row r="18940" hidden="1" x14ac:dyDescent="0.2"/>
    <row r="18941" hidden="1" x14ac:dyDescent="0.2"/>
    <row r="18942" hidden="1" x14ac:dyDescent="0.2"/>
    <row r="18943" hidden="1" x14ac:dyDescent="0.2"/>
    <row r="18944" hidden="1" x14ac:dyDescent="0.2"/>
    <row r="18945" hidden="1" x14ac:dyDescent="0.2"/>
    <row r="18946" hidden="1" x14ac:dyDescent="0.2"/>
    <row r="18947" hidden="1" x14ac:dyDescent="0.2"/>
    <row r="18948" hidden="1" x14ac:dyDescent="0.2"/>
    <row r="18949" hidden="1" x14ac:dyDescent="0.2"/>
    <row r="18950" hidden="1" x14ac:dyDescent="0.2"/>
    <row r="18951" hidden="1" x14ac:dyDescent="0.2"/>
    <row r="18952" hidden="1" x14ac:dyDescent="0.2"/>
    <row r="18953" hidden="1" x14ac:dyDescent="0.2"/>
    <row r="18954" hidden="1" x14ac:dyDescent="0.2"/>
    <row r="18955" hidden="1" x14ac:dyDescent="0.2"/>
    <row r="18956" hidden="1" x14ac:dyDescent="0.2"/>
    <row r="18957" hidden="1" x14ac:dyDescent="0.2"/>
    <row r="18958" hidden="1" x14ac:dyDescent="0.2"/>
    <row r="18959" hidden="1" x14ac:dyDescent="0.2"/>
    <row r="18960" hidden="1" x14ac:dyDescent="0.2"/>
    <row r="18961" hidden="1" x14ac:dyDescent="0.2"/>
    <row r="18962" hidden="1" x14ac:dyDescent="0.2"/>
    <row r="18963" hidden="1" x14ac:dyDescent="0.2"/>
    <row r="18964" hidden="1" x14ac:dyDescent="0.2"/>
    <row r="18965" hidden="1" x14ac:dyDescent="0.2"/>
    <row r="18966" hidden="1" x14ac:dyDescent="0.2"/>
    <row r="18967" hidden="1" x14ac:dyDescent="0.2"/>
    <row r="18968" hidden="1" x14ac:dyDescent="0.2"/>
    <row r="18969" hidden="1" x14ac:dyDescent="0.2"/>
    <row r="18970" hidden="1" x14ac:dyDescent="0.2"/>
    <row r="18971" hidden="1" x14ac:dyDescent="0.2"/>
    <row r="18972" hidden="1" x14ac:dyDescent="0.2"/>
    <row r="18973" hidden="1" x14ac:dyDescent="0.2"/>
    <row r="18974" hidden="1" x14ac:dyDescent="0.2"/>
    <row r="18975" hidden="1" x14ac:dyDescent="0.2"/>
    <row r="18976" hidden="1" x14ac:dyDescent="0.2"/>
    <row r="18977" hidden="1" x14ac:dyDescent="0.2"/>
    <row r="18978" hidden="1" x14ac:dyDescent="0.2"/>
    <row r="18979" hidden="1" x14ac:dyDescent="0.2"/>
    <row r="18980" hidden="1" x14ac:dyDescent="0.2"/>
    <row r="18981" hidden="1" x14ac:dyDescent="0.2"/>
    <row r="18982" hidden="1" x14ac:dyDescent="0.2"/>
    <row r="18983" hidden="1" x14ac:dyDescent="0.2"/>
    <row r="18984" hidden="1" x14ac:dyDescent="0.2"/>
    <row r="18985" hidden="1" x14ac:dyDescent="0.2"/>
    <row r="18986" hidden="1" x14ac:dyDescent="0.2"/>
    <row r="18987" hidden="1" x14ac:dyDescent="0.2"/>
    <row r="18988" hidden="1" x14ac:dyDescent="0.2"/>
    <row r="18989" hidden="1" x14ac:dyDescent="0.2"/>
    <row r="18990" hidden="1" x14ac:dyDescent="0.2"/>
    <row r="18991" hidden="1" x14ac:dyDescent="0.2"/>
    <row r="18992" hidden="1" x14ac:dyDescent="0.2"/>
    <row r="18993" hidden="1" x14ac:dyDescent="0.2"/>
    <row r="18994" hidden="1" x14ac:dyDescent="0.2"/>
    <row r="18995" hidden="1" x14ac:dyDescent="0.2"/>
    <row r="18996" hidden="1" x14ac:dyDescent="0.2"/>
    <row r="18997" hidden="1" x14ac:dyDescent="0.2"/>
    <row r="18998" hidden="1" x14ac:dyDescent="0.2"/>
    <row r="18999" hidden="1" x14ac:dyDescent="0.2"/>
    <row r="19000" hidden="1" x14ac:dyDescent="0.2"/>
    <row r="19001" hidden="1" x14ac:dyDescent="0.2"/>
    <row r="19002" hidden="1" x14ac:dyDescent="0.2"/>
    <row r="19003" hidden="1" x14ac:dyDescent="0.2"/>
    <row r="19004" hidden="1" x14ac:dyDescent="0.2"/>
    <row r="19005" hidden="1" x14ac:dyDescent="0.2"/>
    <row r="19006" hidden="1" x14ac:dyDescent="0.2"/>
    <row r="19007" hidden="1" x14ac:dyDescent="0.2"/>
    <row r="19008" hidden="1" x14ac:dyDescent="0.2"/>
    <row r="19009" hidden="1" x14ac:dyDescent="0.2"/>
    <row r="19010" hidden="1" x14ac:dyDescent="0.2"/>
    <row r="19011" hidden="1" x14ac:dyDescent="0.2"/>
    <row r="19012" hidden="1" x14ac:dyDescent="0.2"/>
    <row r="19013" hidden="1" x14ac:dyDescent="0.2"/>
    <row r="19014" hidden="1" x14ac:dyDescent="0.2"/>
    <row r="19015" hidden="1" x14ac:dyDescent="0.2"/>
    <row r="19016" hidden="1" x14ac:dyDescent="0.2"/>
    <row r="19017" hidden="1" x14ac:dyDescent="0.2"/>
    <row r="19018" hidden="1" x14ac:dyDescent="0.2"/>
    <row r="19019" hidden="1" x14ac:dyDescent="0.2"/>
    <row r="19020" hidden="1" x14ac:dyDescent="0.2"/>
    <row r="19021" hidden="1" x14ac:dyDescent="0.2"/>
    <row r="19022" hidden="1" x14ac:dyDescent="0.2"/>
    <row r="19023" hidden="1" x14ac:dyDescent="0.2"/>
    <row r="19024" hidden="1" x14ac:dyDescent="0.2"/>
    <row r="19025" hidden="1" x14ac:dyDescent="0.2"/>
    <row r="19026" hidden="1" x14ac:dyDescent="0.2"/>
    <row r="19027" hidden="1" x14ac:dyDescent="0.2"/>
    <row r="19028" hidden="1" x14ac:dyDescent="0.2"/>
    <row r="19029" hidden="1" x14ac:dyDescent="0.2"/>
    <row r="19030" hidden="1" x14ac:dyDescent="0.2"/>
    <row r="19031" hidden="1" x14ac:dyDescent="0.2"/>
    <row r="19032" hidden="1" x14ac:dyDescent="0.2"/>
    <row r="19033" hidden="1" x14ac:dyDescent="0.2"/>
    <row r="19034" hidden="1" x14ac:dyDescent="0.2"/>
    <row r="19035" hidden="1" x14ac:dyDescent="0.2"/>
    <row r="19036" hidden="1" x14ac:dyDescent="0.2"/>
    <row r="19037" hidden="1" x14ac:dyDescent="0.2"/>
    <row r="19038" hidden="1" x14ac:dyDescent="0.2"/>
    <row r="19039" hidden="1" x14ac:dyDescent="0.2"/>
    <row r="19040" hidden="1" x14ac:dyDescent="0.2"/>
    <row r="19041" hidden="1" x14ac:dyDescent="0.2"/>
    <row r="19042" hidden="1" x14ac:dyDescent="0.2"/>
    <row r="19043" hidden="1" x14ac:dyDescent="0.2"/>
    <row r="19044" hidden="1" x14ac:dyDescent="0.2"/>
    <row r="19045" hidden="1" x14ac:dyDescent="0.2"/>
    <row r="19046" hidden="1" x14ac:dyDescent="0.2"/>
    <row r="19047" hidden="1" x14ac:dyDescent="0.2"/>
    <row r="19048" hidden="1" x14ac:dyDescent="0.2"/>
    <row r="19049" hidden="1" x14ac:dyDescent="0.2"/>
    <row r="19050" hidden="1" x14ac:dyDescent="0.2"/>
    <row r="19051" hidden="1" x14ac:dyDescent="0.2"/>
    <row r="19052" hidden="1" x14ac:dyDescent="0.2"/>
    <row r="19053" hidden="1" x14ac:dyDescent="0.2"/>
    <row r="19054" hidden="1" x14ac:dyDescent="0.2"/>
    <row r="19055" hidden="1" x14ac:dyDescent="0.2"/>
    <row r="19056" hidden="1" x14ac:dyDescent="0.2"/>
    <row r="19057" hidden="1" x14ac:dyDescent="0.2"/>
    <row r="19058" hidden="1" x14ac:dyDescent="0.2"/>
    <row r="19059" hidden="1" x14ac:dyDescent="0.2"/>
    <row r="19060" hidden="1" x14ac:dyDescent="0.2"/>
    <row r="19061" hidden="1" x14ac:dyDescent="0.2"/>
    <row r="19062" hidden="1" x14ac:dyDescent="0.2"/>
    <row r="19063" hidden="1" x14ac:dyDescent="0.2"/>
    <row r="19064" hidden="1" x14ac:dyDescent="0.2"/>
    <row r="19065" hidden="1" x14ac:dyDescent="0.2"/>
    <row r="19066" hidden="1" x14ac:dyDescent="0.2"/>
    <row r="19067" hidden="1" x14ac:dyDescent="0.2"/>
    <row r="19068" hidden="1" x14ac:dyDescent="0.2"/>
    <row r="19069" hidden="1" x14ac:dyDescent="0.2"/>
    <row r="19070" hidden="1" x14ac:dyDescent="0.2"/>
    <row r="19071" hidden="1" x14ac:dyDescent="0.2"/>
    <row r="19072" hidden="1" x14ac:dyDescent="0.2"/>
    <row r="19073" hidden="1" x14ac:dyDescent="0.2"/>
    <row r="19074" hidden="1" x14ac:dyDescent="0.2"/>
    <row r="19075" hidden="1" x14ac:dyDescent="0.2"/>
    <row r="19076" hidden="1" x14ac:dyDescent="0.2"/>
    <row r="19077" hidden="1" x14ac:dyDescent="0.2"/>
    <row r="19078" hidden="1" x14ac:dyDescent="0.2"/>
    <row r="19079" hidden="1" x14ac:dyDescent="0.2"/>
    <row r="19080" hidden="1" x14ac:dyDescent="0.2"/>
    <row r="19081" hidden="1" x14ac:dyDescent="0.2"/>
    <row r="19082" hidden="1" x14ac:dyDescent="0.2"/>
    <row r="19083" hidden="1" x14ac:dyDescent="0.2"/>
    <row r="19084" hidden="1" x14ac:dyDescent="0.2"/>
    <row r="19085" hidden="1" x14ac:dyDescent="0.2"/>
    <row r="19086" hidden="1" x14ac:dyDescent="0.2"/>
    <row r="19087" hidden="1" x14ac:dyDescent="0.2"/>
    <row r="19088" hidden="1" x14ac:dyDescent="0.2"/>
    <row r="19089" hidden="1" x14ac:dyDescent="0.2"/>
    <row r="19090" hidden="1" x14ac:dyDescent="0.2"/>
    <row r="19091" hidden="1" x14ac:dyDescent="0.2"/>
    <row r="19092" hidden="1" x14ac:dyDescent="0.2"/>
    <row r="19093" hidden="1" x14ac:dyDescent="0.2"/>
    <row r="19094" hidden="1" x14ac:dyDescent="0.2"/>
    <row r="19095" hidden="1" x14ac:dyDescent="0.2"/>
    <row r="19096" hidden="1" x14ac:dyDescent="0.2"/>
    <row r="19097" hidden="1" x14ac:dyDescent="0.2"/>
    <row r="19098" hidden="1" x14ac:dyDescent="0.2"/>
    <row r="19099" hidden="1" x14ac:dyDescent="0.2"/>
    <row r="19100" hidden="1" x14ac:dyDescent="0.2"/>
    <row r="19101" hidden="1" x14ac:dyDescent="0.2"/>
    <row r="19102" hidden="1" x14ac:dyDescent="0.2"/>
    <row r="19103" hidden="1" x14ac:dyDescent="0.2"/>
    <row r="19104" hidden="1" x14ac:dyDescent="0.2"/>
    <row r="19105" hidden="1" x14ac:dyDescent="0.2"/>
    <row r="19106" hidden="1" x14ac:dyDescent="0.2"/>
    <row r="19107" hidden="1" x14ac:dyDescent="0.2"/>
    <row r="19108" hidden="1" x14ac:dyDescent="0.2"/>
    <row r="19109" hidden="1" x14ac:dyDescent="0.2"/>
    <row r="19110" hidden="1" x14ac:dyDescent="0.2"/>
    <row r="19111" hidden="1" x14ac:dyDescent="0.2"/>
    <row r="19112" hidden="1" x14ac:dyDescent="0.2"/>
    <row r="19113" hidden="1" x14ac:dyDescent="0.2"/>
    <row r="19114" hidden="1" x14ac:dyDescent="0.2"/>
    <row r="19115" hidden="1" x14ac:dyDescent="0.2"/>
    <row r="19116" hidden="1" x14ac:dyDescent="0.2"/>
    <row r="19117" hidden="1" x14ac:dyDescent="0.2"/>
    <row r="19118" hidden="1" x14ac:dyDescent="0.2"/>
    <row r="19119" hidden="1" x14ac:dyDescent="0.2"/>
    <row r="19120" hidden="1" x14ac:dyDescent="0.2"/>
    <row r="19121" hidden="1" x14ac:dyDescent="0.2"/>
    <row r="19122" hidden="1" x14ac:dyDescent="0.2"/>
    <row r="19123" hidden="1" x14ac:dyDescent="0.2"/>
    <row r="19124" hidden="1" x14ac:dyDescent="0.2"/>
    <row r="19125" hidden="1" x14ac:dyDescent="0.2"/>
    <row r="19126" hidden="1" x14ac:dyDescent="0.2"/>
    <row r="19127" hidden="1" x14ac:dyDescent="0.2"/>
    <row r="19128" hidden="1" x14ac:dyDescent="0.2"/>
    <row r="19129" hidden="1" x14ac:dyDescent="0.2"/>
    <row r="19130" hidden="1" x14ac:dyDescent="0.2"/>
    <row r="19131" hidden="1" x14ac:dyDescent="0.2"/>
    <row r="19132" hidden="1" x14ac:dyDescent="0.2"/>
    <row r="19133" hidden="1" x14ac:dyDescent="0.2"/>
    <row r="19134" hidden="1" x14ac:dyDescent="0.2"/>
    <row r="19135" hidden="1" x14ac:dyDescent="0.2"/>
    <row r="19136" hidden="1" x14ac:dyDescent="0.2"/>
    <row r="19137" hidden="1" x14ac:dyDescent="0.2"/>
    <row r="19138" hidden="1" x14ac:dyDescent="0.2"/>
    <row r="19139" hidden="1" x14ac:dyDescent="0.2"/>
    <row r="19140" hidden="1" x14ac:dyDescent="0.2"/>
    <row r="19141" hidden="1" x14ac:dyDescent="0.2"/>
    <row r="19142" hidden="1" x14ac:dyDescent="0.2"/>
    <row r="19143" hidden="1" x14ac:dyDescent="0.2"/>
    <row r="19144" hidden="1" x14ac:dyDescent="0.2"/>
    <row r="19145" hidden="1" x14ac:dyDescent="0.2"/>
    <row r="19146" hidden="1" x14ac:dyDescent="0.2"/>
    <row r="19147" hidden="1" x14ac:dyDescent="0.2"/>
    <row r="19148" hidden="1" x14ac:dyDescent="0.2"/>
    <row r="19149" hidden="1" x14ac:dyDescent="0.2"/>
    <row r="19150" hidden="1" x14ac:dyDescent="0.2"/>
    <row r="19151" hidden="1" x14ac:dyDescent="0.2"/>
    <row r="19152" hidden="1" x14ac:dyDescent="0.2"/>
    <row r="19153" hidden="1" x14ac:dyDescent="0.2"/>
    <row r="19154" hidden="1" x14ac:dyDescent="0.2"/>
    <row r="19155" hidden="1" x14ac:dyDescent="0.2"/>
    <row r="19156" hidden="1" x14ac:dyDescent="0.2"/>
    <row r="19157" hidden="1" x14ac:dyDescent="0.2"/>
    <row r="19158" hidden="1" x14ac:dyDescent="0.2"/>
    <row r="19159" hidden="1" x14ac:dyDescent="0.2"/>
    <row r="19160" hidden="1" x14ac:dyDescent="0.2"/>
    <row r="19161" hidden="1" x14ac:dyDescent="0.2"/>
    <row r="19162" hidden="1" x14ac:dyDescent="0.2"/>
    <row r="19163" hidden="1" x14ac:dyDescent="0.2"/>
    <row r="19164" hidden="1" x14ac:dyDescent="0.2"/>
    <row r="19165" hidden="1" x14ac:dyDescent="0.2"/>
    <row r="19166" hidden="1" x14ac:dyDescent="0.2"/>
    <row r="19167" hidden="1" x14ac:dyDescent="0.2"/>
    <row r="19168" hidden="1" x14ac:dyDescent="0.2"/>
    <row r="19169" hidden="1" x14ac:dyDescent="0.2"/>
    <row r="19170" hidden="1" x14ac:dyDescent="0.2"/>
    <row r="19171" hidden="1" x14ac:dyDescent="0.2"/>
    <row r="19172" hidden="1" x14ac:dyDescent="0.2"/>
    <row r="19173" hidden="1" x14ac:dyDescent="0.2"/>
    <row r="19174" hidden="1" x14ac:dyDescent="0.2"/>
    <row r="19175" hidden="1" x14ac:dyDescent="0.2"/>
    <row r="19176" hidden="1" x14ac:dyDescent="0.2"/>
    <row r="19177" hidden="1" x14ac:dyDescent="0.2"/>
    <row r="19178" hidden="1" x14ac:dyDescent="0.2"/>
    <row r="19179" hidden="1" x14ac:dyDescent="0.2"/>
    <row r="19180" hidden="1" x14ac:dyDescent="0.2"/>
    <row r="19181" hidden="1" x14ac:dyDescent="0.2"/>
    <row r="19182" hidden="1" x14ac:dyDescent="0.2"/>
    <row r="19183" hidden="1" x14ac:dyDescent="0.2"/>
    <row r="19184" hidden="1" x14ac:dyDescent="0.2"/>
    <row r="19185" hidden="1" x14ac:dyDescent="0.2"/>
    <row r="19186" hidden="1" x14ac:dyDescent="0.2"/>
    <row r="19187" hidden="1" x14ac:dyDescent="0.2"/>
    <row r="19188" hidden="1" x14ac:dyDescent="0.2"/>
    <row r="19189" hidden="1" x14ac:dyDescent="0.2"/>
    <row r="19190" hidden="1" x14ac:dyDescent="0.2"/>
    <row r="19191" hidden="1" x14ac:dyDescent="0.2"/>
    <row r="19192" hidden="1" x14ac:dyDescent="0.2"/>
    <row r="19193" hidden="1" x14ac:dyDescent="0.2"/>
    <row r="19194" hidden="1" x14ac:dyDescent="0.2"/>
    <row r="19195" hidden="1" x14ac:dyDescent="0.2"/>
    <row r="19196" hidden="1" x14ac:dyDescent="0.2"/>
    <row r="19197" hidden="1" x14ac:dyDescent="0.2"/>
    <row r="19198" hidden="1" x14ac:dyDescent="0.2"/>
    <row r="19199" hidden="1" x14ac:dyDescent="0.2"/>
    <row r="19200" hidden="1" x14ac:dyDescent="0.2"/>
    <row r="19201" hidden="1" x14ac:dyDescent="0.2"/>
    <row r="19202" hidden="1" x14ac:dyDescent="0.2"/>
    <row r="19203" hidden="1" x14ac:dyDescent="0.2"/>
    <row r="19204" hidden="1" x14ac:dyDescent="0.2"/>
    <row r="19205" hidden="1" x14ac:dyDescent="0.2"/>
    <row r="19206" hidden="1" x14ac:dyDescent="0.2"/>
    <row r="19207" hidden="1" x14ac:dyDescent="0.2"/>
    <row r="19208" hidden="1" x14ac:dyDescent="0.2"/>
    <row r="19209" hidden="1" x14ac:dyDescent="0.2"/>
    <row r="19210" hidden="1" x14ac:dyDescent="0.2"/>
    <row r="19211" hidden="1" x14ac:dyDescent="0.2"/>
    <row r="19212" hidden="1" x14ac:dyDescent="0.2"/>
    <row r="19213" hidden="1" x14ac:dyDescent="0.2"/>
    <row r="19214" hidden="1" x14ac:dyDescent="0.2"/>
    <row r="19215" hidden="1" x14ac:dyDescent="0.2"/>
    <row r="19216" hidden="1" x14ac:dyDescent="0.2"/>
    <row r="19217" hidden="1" x14ac:dyDescent="0.2"/>
    <row r="19218" hidden="1" x14ac:dyDescent="0.2"/>
    <row r="19219" hidden="1" x14ac:dyDescent="0.2"/>
    <row r="19220" hidden="1" x14ac:dyDescent="0.2"/>
    <row r="19221" hidden="1" x14ac:dyDescent="0.2"/>
    <row r="19222" hidden="1" x14ac:dyDescent="0.2"/>
    <row r="19223" hidden="1" x14ac:dyDescent="0.2"/>
    <row r="19224" hidden="1" x14ac:dyDescent="0.2"/>
    <row r="19225" hidden="1" x14ac:dyDescent="0.2"/>
    <row r="19226" hidden="1" x14ac:dyDescent="0.2"/>
    <row r="19227" hidden="1" x14ac:dyDescent="0.2"/>
    <row r="19228" hidden="1" x14ac:dyDescent="0.2"/>
    <row r="19229" hidden="1" x14ac:dyDescent="0.2"/>
    <row r="19230" hidden="1" x14ac:dyDescent="0.2"/>
    <row r="19231" hidden="1" x14ac:dyDescent="0.2"/>
    <row r="19232" hidden="1" x14ac:dyDescent="0.2"/>
    <row r="19233" hidden="1" x14ac:dyDescent="0.2"/>
    <row r="19234" hidden="1" x14ac:dyDescent="0.2"/>
    <row r="19235" hidden="1" x14ac:dyDescent="0.2"/>
    <row r="19236" hidden="1" x14ac:dyDescent="0.2"/>
    <row r="19237" hidden="1" x14ac:dyDescent="0.2"/>
    <row r="19238" hidden="1" x14ac:dyDescent="0.2"/>
    <row r="19239" hidden="1" x14ac:dyDescent="0.2"/>
    <row r="19240" hidden="1" x14ac:dyDescent="0.2"/>
    <row r="19241" hidden="1" x14ac:dyDescent="0.2"/>
    <row r="19242" hidden="1" x14ac:dyDescent="0.2"/>
    <row r="19243" hidden="1" x14ac:dyDescent="0.2"/>
    <row r="19244" hidden="1" x14ac:dyDescent="0.2"/>
    <row r="19245" hidden="1" x14ac:dyDescent="0.2"/>
    <row r="19246" hidden="1" x14ac:dyDescent="0.2"/>
    <row r="19247" hidden="1" x14ac:dyDescent="0.2"/>
    <row r="19248" hidden="1" x14ac:dyDescent="0.2"/>
    <row r="19249" hidden="1" x14ac:dyDescent="0.2"/>
    <row r="19250" hidden="1" x14ac:dyDescent="0.2"/>
    <row r="19251" hidden="1" x14ac:dyDescent="0.2"/>
    <row r="19252" hidden="1" x14ac:dyDescent="0.2"/>
    <row r="19253" hidden="1" x14ac:dyDescent="0.2"/>
    <row r="19254" hidden="1" x14ac:dyDescent="0.2"/>
    <row r="19255" hidden="1" x14ac:dyDescent="0.2"/>
    <row r="19256" hidden="1" x14ac:dyDescent="0.2"/>
    <row r="19257" hidden="1" x14ac:dyDescent="0.2"/>
    <row r="19258" hidden="1" x14ac:dyDescent="0.2"/>
    <row r="19259" hidden="1" x14ac:dyDescent="0.2"/>
    <row r="19260" hidden="1" x14ac:dyDescent="0.2"/>
    <row r="19261" hidden="1" x14ac:dyDescent="0.2"/>
    <row r="19262" hidden="1" x14ac:dyDescent="0.2"/>
    <row r="19263" hidden="1" x14ac:dyDescent="0.2"/>
    <row r="19264" hidden="1" x14ac:dyDescent="0.2"/>
    <row r="19265" hidden="1" x14ac:dyDescent="0.2"/>
    <row r="19266" hidden="1" x14ac:dyDescent="0.2"/>
    <row r="19267" hidden="1" x14ac:dyDescent="0.2"/>
    <row r="19268" hidden="1" x14ac:dyDescent="0.2"/>
    <row r="19269" hidden="1" x14ac:dyDescent="0.2"/>
    <row r="19270" hidden="1" x14ac:dyDescent="0.2"/>
    <row r="19271" hidden="1" x14ac:dyDescent="0.2"/>
    <row r="19272" hidden="1" x14ac:dyDescent="0.2"/>
    <row r="19273" hidden="1" x14ac:dyDescent="0.2"/>
    <row r="19274" hidden="1" x14ac:dyDescent="0.2"/>
    <row r="19275" hidden="1" x14ac:dyDescent="0.2"/>
    <row r="19276" hidden="1" x14ac:dyDescent="0.2"/>
    <row r="19277" hidden="1" x14ac:dyDescent="0.2"/>
    <row r="19278" hidden="1" x14ac:dyDescent="0.2"/>
    <row r="19279" hidden="1" x14ac:dyDescent="0.2"/>
    <row r="19280" hidden="1" x14ac:dyDescent="0.2"/>
    <row r="19281" hidden="1" x14ac:dyDescent="0.2"/>
    <row r="19282" hidden="1" x14ac:dyDescent="0.2"/>
    <row r="19283" hidden="1" x14ac:dyDescent="0.2"/>
    <row r="19284" hidden="1" x14ac:dyDescent="0.2"/>
    <row r="19285" hidden="1" x14ac:dyDescent="0.2"/>
    <row r="19286" hidden="1" x14ac:dyDescent="0.2"/>
    <row r="19287" hidden="1" x14ac:dyDescent="0.2"/>
    <row r="19288" hidden="1" x14ac:dyDescent="0.2"/>
    <row r="19289" hidden="1" x14ac:dyDescent="0.2"/>
    <row r="19290" hidden="1" x14ac:dyDescent="0.2"/>
    <row r="19291" hidden="1" x14ac:dyDescent="0.2"/>
    <row r="19292" hidden="1" x14ac:dyDescent="0.2"/>
    <row r="19293" hidden="1" x14ac:dyDescent="0.2"/>
    <row r="19294" hidden="1" x14ac:dyDescent="0.2"/>
    <row r="19295" hidden="1" x14ac:dyDescent="0.2"/>
    <row r="19296" hidden="1" x14ac:dyDescent="0.2"/>
    <row r="19297" hidden="1" x14ac:dyDescent="0.2"/>
    <row r="19298" hidden="1" x14ac:dyDescent="0.2"/>
    <row r="19299" hidden="1" x14ac:dyDescent="0.2"/>
    <row r="19300" hidden="1" x14ac:dyDescent="0.2"/>
    <row r="19301" hidden="1" x14ac:dyDescent="0.2"/>
    <row r="19302" hidden="1" x14ac:dyDescent="0.2"/>
    <row r="19303" hidden="1" x14ac:dyDescent="0.2"/>
    <row r="19304" hidden="1" x14ac:dyDescent="0.2"/>
    <row r="19305" hidden="1" x14ac:dyDescent="0.2"/>
    <row r="19306" hidden="1" x14ac:dyDescent="0.2"/>
    <row r="19307" hidden="1" x14ac:dyDescent="0.2"/>
    <row r="19308" hidden="1" x14ac:dyDescent="0.2"/>
    <row r="19309" hidden="1" x14ac:dyDescent="0.2"/>
    <row r="19310" hidden="1" x14ac:dyDescent="0.2"/>
    <row r="19311" hidden="1" x14ac:dyDescent="0.2"/>
    <row r="19312" hidden="1" x14ac:dyDescent="0.2"/>
    <row r="19313" hidden="1" x14ac:dyDescent="0.2"/>
    <row r="19314" hidden="1" x14ac:dyDescent="0.2"/>
    <row r="19315" hidden="1" x14ac:dyDescent="0.2"/>
    <row r="19316" hidden="1" x14ac:dyDescent="0.2"/>
    <row r="19317" hidden="1" x14ac:dyDescent="0.2"/>
    <row r="19318" hidden="1" x14ac:dyDescent="0.2"/>
    <row r="19319" hidden="1" x14ac:dyDescent="0.2"/>
    <row r="19320" hidden="1" x14ac:dyDescent="0.2"/>
    <row r="19321" hidden="1" x14ac:dyDescent="0.2"/>
    <row r="19322" hidden="1" x14ac:dyDescent="0.2"/>
    <row r="19323" hidden="1" x14ac:dyDescent="0.2"/>
    <row r="19324" hidden="1" x14ac:dyDescent="0.2"/>
    <row r="19325" hidden="1" x14ac:dyDescent="0.2"/>
    <row r="19326" hidden="1" x14ac:dyDescent="0.2"/>
    <row r="19327" hidden="1" x14ac:dyDescent="0.2"/>
    <row r="19328" hidden="1" x14ac:dyDescent="0.2"/>
    <row r="19329" hidden="1" x14ac:dyDescent="0.2"/>
    <row r="19330" hidden="1" x14ac:dyDescent="0.2"/>
    <row r="19331" hidden="1" x14ac:dyDescent="0.2"/>
    <row r="19332" hidden="1" x14ac:dyDescent="0.2"/>
    <row r="19333" hidden="1" x14ac:dyDescent="0.2"/>
    <row r="19334" hidden="1" x14ac:dyDescent="0.2"/>
    <row r="19335" hidden="1" x14ac:dyDescent="0.2"/>
    <row r="19336" hidden="1" x14ac:dyDescent="0.2"/>
    <row r="19337" hidden="1" x14ac:dyDescent="0.2"/>
    <row r="19338" hidden="1" x14ac:dyDescent="0.2"/>
    <row r="19339" hidden="1" x14ac:dyDescent="0.2"/>
    <row r="19340" hidden="1" x14ac:dyDescent="0.2"/>
    <row r="19341" hidden="1" x14ac:dyDescent="0.2"/>
    <row r="19342" hidden="1" x14ac:dyDescent="0.2"/>
    <row r="19343" hidden="1" x14ac:dyDescent="0.2"/>
    <row r="19344" hidden="1" x14ac:dyDescent="0.2"/>
    <row r="19345" hidden="1" x14ac:dyDescent="0.2"/>
    <row r="19346" hidden="1" x14ac:dyDescent="0.2"/>
    <row r="19347" hidden="1" x14ac:dyDescent="0.2"/>
    <row r="19348" hidden="1" x14ac:dyDescent="0.2"/>
    <row r="19349" hidden="1" x14ac:dyDescent="0.2"/>
    <row r="19350" hidden="1" x14ac:dyDescent="0.2"/>
    <row r="19351" hidden="1" x14ac:dyDescent="0.2"/>
    <row r="19352" hidden="1" x14ac:dyDescent="0.2"/>
    <row r="19353" hidden="1" x14ac:dyDescent="0.2"/>
    <row r="19354" hidden="1" x14ac:dyDescent="0.2"/>
    <row r="19355" hidden="1" x14ac:dyDescent="0.2"/>
    <row r="19356" hidden="1" x14ac:dyDescent="0.2"/>
    <row r="19357" hidden="1" x14ac:dyDescent="0.2"/>
    <row r="19358" hidden="1" x14ac:dyDescent="0.2"/>
    <row r="19359" hidden="1" x14ac:dyDescent="0.2"/>
    <row r="19360" hidden="1" x14ac:dyDescent="0.2"/>
    <row r="19361" hidden="1" x14ac:dyDescent="0.2"/>
    <row r="19362" hidden="1" x14ac:dyDescent="0.2"/>
    <row r="19363" hidden="1" x14ac:dyDescent="0.2"/>
    <row r="19364" hidden="1" x14ac:dyDescent="0.2"/>
    <row r="19365" hidden="1" x14ac:dyDescent="0.2"/>
    <row r="19366" hidden="1" x14ac:dyDescent="0.2"/>
    <row r="19367" hidden="1" x14ac:dyDescent="0.2"/>
    <row r="19368" hidden="1" x14ac:dyDescent="0.2"/>
    <row r="19369" hidden="1" x14ac:dyDescent="0.2"/>
    <row r="19370" hidden="1" x14ac:dyDescent="0.2"/>
    <row r="19371" hidden="1" x14ac:dyDescent="0.2"/>
    <row r="19372" hidden="1" x14ac:dyDescent="0.2"/>
    <row r="19373" hidden="1" x14ac:dyDescent="0.2"/>
    <row r="19374" hidden="1" x14ac:dyDescent="0.2"/>
    <row r="19375" hidden="1" x14ac:dyDescent="0.2"/>
    <row r="19376" hidden="1" x14ac:dyDescent="0.2"/>
    <row r="19377" hidden="1" x14ac:dyDescent="0.2"/>
    <row r="19378" hidden="1" x14ac:dyDescent="0.2"/>
    <row r="19379" hidden="1" x14ac:dyDescent="0.2"/>
    <row r="19380" hidden="1" x14ac:dyDescent="0.2"/>
    <row r="19381" hidden="1" x14ac:dyDescent="0.2"/>
    <row r="19382" hidden="1" x14ac:dyDescent="0.2"/>
    <row r="19383" hidden="1" x14ac:dyDescent="0.2"/>
    <row r="19384" hidden="1" x14ac:dyDescent="0.2"/>
    <row r="19385" hidden="1" x14ac:dyDescent="0.2"/>
    <row r="19386" hidden="1" x14ac:dyDescent="0.2"/>
    <row r="19387" hidden="1" x14ac:dyDescent="0.2"/>
    <row r="19388" hidden="1" x14ac:dyDescent="0.2"/>
    <row r="19389" hidden="1" x14ac:dyDescent="0.2"/>
    <row r="19390" hidden="1" x14ac:dyDescent="0.2"/>
    <row r="19391" hidden="1" x14ac:dyDescent="0.2"/>
    <row r="19392" hidden="1" x14ac:dyDescent="0.2"/>
    <row r="19393" hidden="1" x14ac:dyDescent="0.2"/>
    <row r="19394" hidden="1" x14ac:dyDescent="0.2"/>
    <row r="19395" hidden="1" x14ac:dyDescent="0.2"/>
    <row r="19396" hidden="1" x14ac:dyDescent="0.2"/>
    <row r="19397" hidden="1" x14ac:dyDescent="0.2"/>
    <row r="19398" hidden="1" x14ac:dyDescent="0.2"/>
    <row r="19399" hidden="1" x14ac:dyDescent="0.2"/>
    <row r="19400" hidden="1" x14ac:dyDescent="0.2"/>
    <row r="19401" hidden="1" x14ac:dyDescent="0.2"/>
    <row r="19402" hidden="1" x14ac:dyDescent="0.2"/>
    <row r="19403" hidden="1" x14ac:dyDescent="0.2"/>
    <row r="19404" hidden="1" x14ac:dyDescent="0.2"/>
    <row r="19405" hidden="1" x14ac:dyDescent="0.2"/>
    <row r="19406" hidden="1" x14ac:dyDescent="0.2"/>
    <row r="19407" hidden="1" x14ac:dyDescent="0.2"/>
    <row r="19408" hidden="1" x14ac:dyDescent="0.2"/>
    <row r="19409" hidden="1" x14ac:dyDescent="0.2"/>
    <row r="19410" hidden="1" x14ac:dyDescent="0.2"/>
    <row r="19411" hidden="1" x14ac:dyDescent="0.2"/>
    <row r="19412" hidden="1" x14ac:dyDescent="0.2"/>
    <row r="19413" hidden="1" x14ac:dyDescent="0.2"/>
    <row r="19414" hidden="1" x14ac:dyDescent="0.2"/>
    <row r="19415" hidden="1" x14ac:dyDescent="0.2"/>
    <row r="19416" hidden="1" x14ac:dyDescent="0.2"/>
    <row r="19417" hidden="1" x14ac:dyDescent="0.2"/>
    <row r="19418" hidden="1" x14ac:dyDescent="0.2"/>
    <row r="19419" hidden="1" x14ac:dyDescent="0.2"/>
    <row r="19420" hidden="1" x14ac:dyDescent="0.2"/>
    <row r="19421" hidden="1" x14ac:dyDescent="0.2"/>
    <row r="19422" hidden="1" x14ac:dyDescent="0.2"/>
    <row r="19423" hidden="1" x14ac:dyDescent="0.2"/>
    <row r="19424" hidden="1" x14ac:dyDescent="0.2"/>
    <row r="19425" hidden="1" x14ac:dyDescent="0.2"/>
    <row r="19426" hidden="1" x14ac:dyDescent="0.2"/>
    <row r="19427" hidden="1" x14ac:dyDescent="0.2"/>
    <row r="19428" hidden="1" x14ac:dyDescent="0.2"/>
    <row r="19429" hidden="1" x14ac:dyDescent="0.2"/>
    <row r="19430" hidden="1" x14ac:dyDescent="0.2"/>
    <row r="19431" hidden="1" x14ac:dyDescent="0.2"/>
    <row r="19432" hidden="1" x14ac:dyDescent="0.2"/>
    <row r="19433" hidden="1" x14ac:dyDescent="0.2"/>
    <row r="19434" hidden="1" x14ac:dyDescent="0.2"/>
    <row r="19435" hidden="1" x14ac:dyDescent="0.2"/>
    <row r="19436" hidden="1" x14ac:dyDescent="0.2"/>
    <row r="19437" hidden="1" x14ac:dyDescent="0.2"/>
    <row r="19438" hidden="1" x14ac:dyDescent="0.2"/>
    <row r="19439" hidden="1" x14ac:dyDescent="0.2"/>
    <row r="19440" hidden="1" x14ac:dyDescent="0.2"/>
    <row r="19441" hidden="1" x14ac:dyDescent="0.2"/>
    <row r="19442" hidden="1" x14ac:dyDescent="0.2"/>
    <row r="19443" hidden="1" x14ac:dyDescent="0.2"/>
    <row r="19444" hidden="1" x14ac:dyDescent="0.2"/>
    <row r="19445" hidden="1" x14ac:dyDescent="0.2"/>
    <row r="19446" hidden="1" x14ac:dyDescent="0.2"/>
    <row r="19447" hidden="1" x14ac:dyDescent="0.2"/>
    <row r="19448" hidden="1" x14ac:dyDescent="0.2"/>
    <row r="19449" hidden="1" x14ac:dyDescent="0.2"/>
    <row r="19450" hidden="1" x14ac:dyDescent="0.2"/>
    <row r="19451" hidden="1" x14ac:dyDescent="0.2"/>
    <row r="19452" hidden="1" x14ac:dyDescent="0.2"/>
    <row r="19453" hidden="1" x14ac:dyDescent="0.2"/>
    <row r="19454" hidden="1" x14ac:dyDescent="0.2"/>
    <row r="19455" hidden="1" x14ac:dyDescent="0.2"/>
    <row r="19456" hidden="1" x14ac:dyDescent="0.2"/>
    <row r="19457" hidden="1" x14ac:dyDescent="0.2"/>
    <row r="19458" hidden="1" x14ac:dyDescent="0.2"/>
    <row r="19459" hidden="1" x14ac:dyDescent="0.2"/>
    <row r="19460" hidden="1" x14ac:dyDescent="0.2"/>
    <row r="19461" hidden="1" x14ac:dyDescent="0.2"/>
    <row r="19462" hidden="1" x14ac:dyDescent="0.2"/>
    <row r="19463" hidden="1" x14ac:dyDescent="0.2"/>
    <row r="19464" hidden="1" x14ac:dyDescent="0.2"/>
    <row r="19465" hidden="1" x14ac:dyDescent="0.2"/>
    <row r="19466" hidden="1" x14ac:dyDescent="0.2"/>
    <row r="19467" hidden="1" x14ac:dyDescent="0.2"/>
    <row r="19468" hidden="1" x14ac:dyDescent="0.2"/>
    <row r="19469" hidden="1" x14ac:dyDescent="0.2"/>
    <row r="19470" hidden="1" x14ac:dyDescent="0.2"/>
    <row r="19471" hidden="1" x14ac:dyDescent="0.2"/>
    <row r="19472" hidden="1" x14ac:dyDescent="0.2"/>
    <row r="19473" hidden="1" x14ac:dyDescent="0.2"/>
    <row r="19474" hidden="1" x14ac:dyDescent="0.2"/>
    <row r="19475" hidden="1" x14ac:dyDescent="0.2"/>
    <row r="19476" hidden="1" x14ac:dyDescent="0.2"/>
    <row r="19477" hidden="1" x14ac:dyDescent="0.2"/>
    <row r="19478" hidden="1" x14ac:dyDescent="0.2"/>
    <row r="19479" hidden="1" x14ac:dyDescent="0.2"/>
    <row r="19480" hidden="1" x14ac:dyDescent="0.2"/>
    <row r="19481" hidden="1" x14ac:dyDescent="0.2"/>
    <row r="19482" hidden="1" x14ac:dyDescent="0.2"/>
    <row r="19483" hidden="1" x14ac:dyDescent="0.2"/>
    <row r="19484" hidden="1" x14ac:dyDescent="0.2"/>
    <row r="19485" hidden="1" x14ac:dyDescent="0.2"/>
    <row r="19486" hidden="1" x14ac:dyDescent="0.2"/>
    <row r="19487" hidden="1" x14ac:dyDescent="0.2"/>
    <row r="19488" hidden="1" x14ac:dyDescent="0.2"/>
    <row r="19489" hidden="1" x14ac:dyDescent="0.2"/>
    <row r="19490" hidden="1" x14ac:dyDescent="0.2"/>
    <row r="19491" hidden="1" x14ac:dyDescent="0.2"/>
    <row r="19492" hidden="1" x14ac:dyDescent="0.2"/>
    <row r="19493" hidden="1" x14ac:dyDescent="0.2"/>
    <row r="19494" hidden="1" x14ac:dyDescent="0.2"/>
    <row r="19495" hidden="1" x14ac:dyDescent="0.2"/>
    <row r="19496" hidden="1" x14ac:dyDescent="0.2"/>
    <row r="19497" hidden="1" x14ac:dyDescent="0.2"/>
    <row r="19498" hidden="1" x14ac:dyDescent="0.2"/>
    <row r="19499" hidden="1" x14ac:dyDescent="0.2"/>
    <row r="19500" hidden="1" x14ac:dyDescent="0.2"/>
    <row r="19501" hidden="1" x14ac:dyDescent="0.2"/>
    <row r="19502" hidden="1" x14ac:dyDescent="0.2"/>
    <row r="19503" hidden="1" x14ac:dyDescent="0.2"/>
    <row r="19504" hidden="1" x14ac:dyDescent="0.2"/>
    <row r="19505" hidden="1" x14ac:dyDescent="0.2"/>
    <row r="19506" hidden="1" x14ac:dyDescent="0.2"/>
    <row r="19507" hidden="1" x14ac:dyDescent="0.2"/>
    <row r="19508" hidden="1" x14ac:dyDescent="0.2"/>
    <row r="19509" hidden="1" x14ac:dyDescent="0.2"/>
    <row r="19510" hidden="1" x14ac:dyDescent="0.2"/>
    <row r="19511" hidden="1" x14ac:dyDescent="0.2"/>
    <row r="19512" hidden="1" x14ac:dyDescent="0.2"/>
    <row r="19513" hidden="1" x14ac:dyDescent="0.2"/>
    <row r="19514" hidden="1" x14ac:dyDescent="0.2"/>
    <row r="19515" hidden="1" x14ac:dyDescent="0.2"/>
    <row r="19516" hidden="1" x14ac:dyDescent="0.2"/>
    <row r="19517" hidden="1" x14ac:dyDescent="0.2"/>
    <row r="19518" hidden="1" x14ac:dyDescent="0.2"/>
    <row r="19519" hidden="1" x14ac:dyDescent="0.2"/>
    <row r="19520" hidden="1" x14ac:dyDescent="0.2"/>
    <row r="19521" hidden="1" x14ac:dyDescent="0.2"/>
    <row r="19522" hidden="1" x14ac:dyDescent="0.2"/>
    <row r="19523" hidden="1" x14ac:dyDescent="0.2"/>
    <row r="19524" hidden="1" x14ac:dyDescent="0.2"/>
    <row r="19525" hidden="1" x14ac:dyDescent="0.2"/>
    <row r="19526" hidden="1" x14ac:dyDescent="0.2"/>
    <row r="19527" hidden="1" x14ac:dyDescent="0.2"/>
    <row r="19528" hidden="1" x14ac:dyDescent="0.2"/>
    <row r="19529" hidden="1" x14ac:dyDescent="0.2"/>
    <row r="19530" hidden="1" x14ac:dyDescent="0.2"/>
    <row r="19531" hidden="1" x14ac:dyDescent="0.2"/>
    <row r="19532" hidden="1" x14ac:dyDescent="0.2"/>
    <row r="19533" hidden="1" x14ac:dyDescent="0.2"/>
    <row r="19534" hidden="1" x14ac:dyDescent="0.2"/>
    <row r="19535" hidden="1" x14ac:dyDescent="0.2"/>
    <row r="19536" hidden="1" x14ac:dyDescent="0.2"/>
    <row r="19537" hidden="1" x14ac:dyDescent="0.2"/>
    <row r="19538" hidden="1" x14ac:dyDescent="0.2"/>
    <row r="19539" hidden="1" x14ac:dyDescent="0.2"/>
    <row r="19540" hidden="1" x14ac:dyDescent="0.2"/>
    <row r="19541" hidden="1" x14ac:dyDescent="0.2"/>
    <row r="19542" hidden="1" x14ac:dyDescent="0.2"/>
    <row r="19543" hidden="1" x14ac:dyDescent="0.2"/>
    <row r="19544" hidden="1" x14ac:dyDescent="0.2"/>
    <row r="19545" hidden="1" x14ac:dyDescent="0.2"/>
    <row r="19546" hidden="1" x14ac:dyDescent="0.2"/>
    <row r="19547" hidden="1" x14ac:dyDescent="0.2"/>
    <row r="19548" hidden="1" x14ac:dyDescent="0.2"/>
    <row r="19549" hidden="1" x14ac:dyDescent="0.2"/>
    <row r="19550" hidden="1" x14ac:dyDescent="0.2"/>
    <row r="19551" hidden="1" x14ac:dyDescent="0.2"/>
    <row r="19552" hidden="1" x14ac:dyDescent="0.2"/>
    <row r="19553" hidden="1" x14ac:dyDescent="0.2"/>
    <row r="19554" hidden="1" x14ac:dyDescent="0.2"/>
    <row r="19555" hidden="1" x14ac:dyDescent="0.2"/>
    <row r="19556" hidden="1" x14ac:dyDescent="0.2"/>
    <row r="19557" hidden="1" x14ac:dyDescent="0.2"/>
    <row r="19558" hidden="1" x14ac:dyDescent="0.2"/>
    <row r="19559" hidden="1" x14ac:dyDescent="0.2"/>
    <row r="19560" hidden="1" x14ac:dyDescent="0.2"/>
    <row r="19561" hidden="1" x14ac:dyDescent="0.2"/>
    <row r="19562" hidden="1" x14ac:dyDescent="0.2"/>
    <row r="19563" hidden="1" x14ac:dyDescent="0.2"/>
    <row r="19564" hidden="1" x14ac:dyDescent="0.2"/>
    <row r="19565" hidden="1" x14ac:dyDescent="0.2"/>
    <row r="19566" hidden="1" x14ac:dyDescent="0.2"/>
    <row r="19567" hidden="1" x14ac:dyDescent="0.2"/>
    <row r="19568" hidden="1" x14ac:dyDescent="0.2"/>
    <row r="19569" hidden="1" x14ac:dyDescent="0.2"/>
    <row r="19570" hidden="1" x14ac:dyDescent="0.2"/>
    <row r="19571" hidden="1" x14ac:dyDescent="0.2"/>
    <row r="19572" hidden="1" x14ac:dyDescent="0.2"/>
    <row r="19573" hidden="1" x14ac:dyDescent="0.2"/>
    <row r="19574" hidden="1" x14ac:dyDescent="0.2"/>
    <row r="19575" hidden="1" x14ac:dyDescent="0.2"/>
    <row r="19576" hidden="1" x14ac:dyDescent="0.2"/>
    <row r="19577" hidden="1" x14ac:dyDescent="0.2"/>
    <row r="19578" hidden="1" x14ac:dyDescent="0.2"/>
    <row r="19579" hidden="1" x14ac:dyDescent="0.2"/>
    <row r="19580" hidden="1" x14ac:dyDescent="0.2"/>
    <row r="19581" hidden="1" x14ac:dyDescent="0.2"/>
    <row r="19582" hidden="1" x14ac:dyDescent="0.2"/>
    <row r="19583" hidden="1" x14ac:dyDescent="0.2"/>
    <row r="19584" hidden="1" x14ac:dyDescent="0.2"/>
    <row r="19585" hidden="1" x14ac:dyDescent="0.2"/>
    <row r="19586" hidden="1" x14ac:dyDescent="0.2"/>
    <row r="19587" hidden="1" x14ac:dyDescent="0.2"/>
    <row r="19588" hidden="1" x14ac:dyDescent="0.2"/>
    <row r="19589" hidden="1" x14ac:dyDescent="0.2"/>
    <row r="19590" hidden="1" x14ac:dyDescent="0.2"/>
    <row r="19591" hidden="1" x14ac:dyDescent="0.2"/>
    <row r="19592" hidden="1" x14ac:dyDescent="0.2"/>
    <row r="19593" hidden="1" x14ac:dyDescent="0.2"/>
    <row r="19594" hidden="1" x14ac:dyDescent="0.2"/>
    <row r="19595" hidden="1" x14ac:dyDescent="0.2"/>
    <row r="19596" hidden="1" x14ac:dyDescent="0.2"/>
    <row r="19597" hidden="1" x14ac:dyDescent="0.2"/>
    <row r="19598" hidden="1" x14ac:dyDescent="0.2"/>
    <row r="19599" hidden="1" x14ac:dyDescent="0.2"/>
    <row r="19600" hidden="1" x14ac:dyDescent="0.2"/>
    <row r="19601" hidden="1" x14ac:dyDescent="0.2"/>
    <row r="19602" hidden="1" x14ac:dyDescent="0.2"/>
    <row r="19603" hidden="1" x14ac:dyDescent="0.2"/>
    <row r="19604" hidden="1" x14ac:dyDescent="0.2"/>
    <row r="19605" hidden="1" x14ac:dyDescent="0.2"/>
    <row r="19606" hidden="1" x14ac:dyDescent="0.2"/>
    <row r="19607" hidden="1" x14ac:dyDescent="0.2"/>
    <row r="19608" hidden="1" x14ac:dyDescent="0.2"/>
    <row r="19609" hidden="1" x14ac:dyDescent="0.2"/>
    <row r="19610" hidden="1" x14ac:dyDescent="0.2"/>
    <row r="19611" hidden="1" x14ac:dyDescent="0.2"/>
    <row r="19612" hidden="1" x14ac:dyDescent="0.2"/>
    <row r="19613" hidden="1" x14ac:dyDescent="0.2"/>
    <row r="19614" hidden="1" x14ac:dyDescent="0.2"/>
    <row r="19615" hidden="1" x14ac:dyDescent="0.2"/>
    <row r="19616" hidden="1" x14ac:dyDescent="0.2"/>
    <row r="19617" hidden="1" x14ac:dyDescent="0.2"/>
    <row r="19618" hidden="1" x14ac:dyDescent="0.2"/>
    <row r="19619" hidden="1" x14ac:dyDescent="0.2"/>
    <row r="19620" hidden="1" x14ac:dyDescent="0.2"/>
    <row r="19621" hidden="1" x14ac:dyDescent="0.2"/>
    <row r="19622" hidden="1" x14ac:dyDescent="0.2"/>
    <row r="19623" hidden="1" x14ac:dyDescent="0.2"/>
    <row r="19624" hidden="1" x14ac:dyDescent="0.2"/>
    <row r="19625" hidden="1" x14ac:dyDescent="0.2"/>
    <row r="19626" hidden="1" x14ac:dyDescent="0.2"/>
    <row r="19627" hidden="1" x14ac:dyDescent="0.2"/>
    <row r="19628" hidden="1" x14ac:dyDescent="0.2"/>
    <row r="19629" hidden="1" x14ac:dyDescent="0.2"/>
    <row r="19630" hidden="1" x14ac:dyDescent="0.2"/>
    <row r="19631" hidden="1" x14ac:dyDescent="0.2"/>
    <row r="19632" hidden="1" x14ac:dyDescent="0.2"/>
    <row r="19633" hidden="1" x14ac:dyDescent="0.2"/>
    <row r="19634" hidden="1" x14ac:dyDescent="0.2"/>
    <row r="19635" hidden="1" x14ac:dyDescent="0.2"/>
    <row r="19636" hidden="1" x14ac:dyDescent="0.2"/>
    <row r="19637" hidden="1" x14ac:dyDescent="0.2"/>
    <row r="19638" hidden="1" x14ac:dyDescent="0.2"/>
    <row r="19639" hidden="1" x14ac:dyDescent="0.2"/>
    <row r="19640" hidden="1" x14ac:dyDescent="0.2"/>
    <row r="19641" hidden="1" x14ac:dyDescent="0.2"/>
    <row r="19642" hidden="1" x14ac:dyDescent="0.2"/>
    <row r="19643" hidden="1" x14ac:dyDescent="0.2"/>
    <row r="19644" hidden="1" x14ac:dyDescent="0.2"/>
    <row r="19645" hidden="1" x14ac:dyDescent="0.2"/>
    <row r="19646" hidden="1" x14ac:dyDescent="0.2"/>
    <row r="19647" hidden="1" x14ac:dyDescent="0.2"/>
    <row r="19648" hidden="1" x14ac:dyDescent="0.2"/>
    <row r="19649" hidden="1" x14ac:dyDescent="0.2"/>
    <row r="19650" hidden="1" x14ac:dyDescent="0.2"/>
    <row r="19651" hidden="1" x14ac:dyDescent="0.2"/>
    <row r="19652" hidden="1" x14ac:dyDescent="0.2"/>
    <row r="19653" hidden="1" x14ac:dyDescent="0.2"/>
    <row r="19654" hidden="1" x14ac:dyDescent="0.2"/>
    <row r="19655" hidden="1" x14ac:dyDescent="0.2"/>
    <row r="19656" hidden="1" x14ac:dyDescent="0.2"/>
    <row r="19657" hidden="1" x14ac:dyDescent="0.2"/>
    <row r="19658" hidden="1" x14ac:dyDescent="0.2"/>
    <row r="19659" hidden="1" x14ac:dyDescent="0.2"/>
    <row r="19660" hidden="1" x14ac:dyDescent="0.2"/>
    <row r="19661" hidden="1" x14ac:dyDescent="0.2"/>
    <row r="19662" hidden="1" x14ac:dyDescent="0.2"/>
    <row r="19663" hidden="1" x14ac:dyDescent="0.2"/>
    <row r="19664" hidden="1" x14ac:dyDescent="0.2"/>
    <row r="19665" hidden="1" x14ac:dyDescent="0.2"/>
    <row r="19666" hidden="1" x14ac:dyDescent="0.2"/>
    <row r="19667" hidden="1" x14ac:dyDescent="0.2"/>
    <row r="19668" hidden="1" x14ac:dyDescent="0.2"/>
    <row r="19669" hidden="1" x14ac:dyDescent="0.2"/>
    <row r="19670" hidden="1" x14ac:dyDescent="0.2"/>
    <row r="19671" hidden="1" x14ac:dyDescent="0.2"/>
    <row r="19672" hidden="1" x14ac:dyDescent="0.2"/>
    <row r="19673" hidden="1" x14ac:dyDescent="0.2"/>
    <row r="19674" hidden="1" x14ac:dyDescent="0.2"/>
    <row r="19675" hidden="1" x14ac:dyDescent="0.2"/>
    <row r="19676" hidden="1" x14ac:dyDescent="0.2"/>
    <row r="19677" hidden="1" x14ac:dyDescent="0.2"/>
    <row r="19678" hidden="1" x14ac:dyDescent="0.2"/>
    <row r="19679" hidden="1" x14ac:dyDescent="0.2"/>
    <row r="19680" hidden="1" x14ac:dyDescent="0.2"/>
    <row r="19681" hidden="1" x14ac:dyDescent="0.2"/>
    <row r="19682" hidden="1" x14ac:dyDescent="0.2"/>
    <row r="19683" hidden="1" x14ac:dyDescent="0.2"/>
    <row r="19684" hidden="1" x14ac:dyDescent="0.2"/>
    <row r="19685" hidden="1" x14ac:dyDescent="0.2"/>
    <row r="19686" hidden="1" x14ac:dyDescent="0.2"/>
    <row r="19687" hidden="1" x14ac:dyDescent="0.2"/>
    <row r="19688" hidden="1" x14ac:dyDescent="0.2"/>
    <row r="19689" hidden="1" x14ac:dyDescent="0.2"/>
    <row r="19690" hidden="1" x14ac:dyDescent="0.2"/>
    <row r="19691" hidden="1" x14ac:dyDescent="0.2"/>
    <row r="19692" hidden="1" x14ac:dyDescent="0.2"/>
    <row r="19693" hidden="1" x14ac:dyDescent="0.2"/>
    <row r="19694" hidden="1" x14ac:dyDescent="0.2"/>
    <row r="19695" hidden="1" x14ac:dyDescent="0.2"/>
    <row r="19696" hidden="1" x14ac:dyDescent="0.2"/>
    <row r="19697" hidden="1" x14ac:dyDescent="0.2"/>
    <row r="19698" hidden="1" x14ac:dyDescent="0.2"/>
    <row r="19699" hidden="1" x14ac:dyDescent="0.2"/>
    <row r="19700" hidden="1" x14ac:dyDescent="0.2"/>
    <row r="19701" hidden="1" x14ac:dyDescent="0.2"/>
    <row r="19702" hidden="1" x14ac:dyDescent="0.2"/>
    <row r="19703" hidden="1" x14ac:dyDescent="0.2"/>
    <row r="19704" hidden="1" x14ac:dyDescent="0.2"/>
    <row r="19705" hidden="1" x14ac:dyDescent="0.2"/>
    <row r="19706" hidden="1" x14ac:dyDescent="0.2"/>
    <row r="19707" hidden="1" x14ac:dyDescent="0.2"/>
    <row r="19708" hidden="1" x14ac:dyDescent="0.2"/>
    <row r="19709" hidden="1" x14ac:dyDescent="0.2"/>
    <row r="19710" hidden="1" x14ac:dyDescent="0.2"/>
    <row r="19711" hidden="1" x14ac:dyDescent="0.2"/>
    <row r="19712" hidden="1" x14ac:dyDescent="0.2"/>
    <row r="19713" hidden="1" x14ac:dyDescent="0.2"/>
    <row r="19714" hidden="1" x14ac:dyDescent="0.2"/>
    <row r="19715" hidden="1" x14ac:dyDescent="0.2"/>
    <row r="19716" hidden="1" x14ac:dyDescent="0.2"/>
    <row r="19717" hidden="1" x14ac:dyDescent="0.2"/>
    <row r="19718" hidden="1" x14ac:dyDescent="0.2"/>
    <row r="19719" hidden="1" x14ac:dyDescent="0.2"/>
    <row r="19720" hidden="1" x14ac:dyDescent="0.2"/>
    <row r="19721" hidden="1" x14ac:dyDescent="0.2"/>
    <row r="19722" hidden="1" x14ac:dyDescent="0.2"/>
    <row r="19723" hidden="1" x14ac:dyDescent="0.2"/>
    <row r="19724" hidden="1" x14ac:dyDescent="0.2"/>
    <row r="19725" hidden="1" x14ac:dyDescent="0.2"/>
    <row r="19726" hidden="1" x14ac:dyDescent="0.2"/>
    <row r="19727" hidden="1" x14ac:dyDescent="0.2"/>
    <row r="19728" hidden="1" x14ac:dyDescent="0.2"/>
    <row r="19729" hidden="1" x14ac:dyDescent="0.2"/>
    <row r="19730" hidden="1" x14ac:dyDescent="0.2"/>
    <row r="19731" hidden="1" x14ac:dyDescent="0.2"/>
    <row r="19732" hidden="1" x14ac:dyDescent="0.2"/>
    <row r="19733" hidden="1" x14ac:dyDescent="0.2"/>
    <row r="19734" hidden="1" x14ac:dyDescent="0.2"/>
    <row r="19735" hidden="1" x14ac:dyDescent="0.2"/>
    <row r="19736" hidden="1" x14ac:dyDescent="0.2"/>
    <row r="19737" hidden="1" x14ac:dyDescent="0.2"/>
    <row r="19738" hidden="1" x14ac:dyDescent="0.2"/>
    <row r="19739" hidden="1" x14ac:dyDescent="0.2"/>
    <row r="19740" hidden="1" x14ac:dyDescent="0.2"/>
    <row r="19741" hidden="1" x14ac:dyDescent="0.2"/>
    <row r="19742" hidden="1" x14ac:dyDescent="0.2"/>
    <row r="19743" hidden="1" x14ac:dyDescent="0.2"/>
    <row r="19744" hidden="1" x14ac:dyDescent="0.2"/>
    <row r="19745" hidden="1" x14ac:dyDescent="0.2"/>
    <row r="19746" hidden="1" x14ac:dyDescent="0.2"/>
    <row r="19747" hidden="1" x14ac:dyDescent="0.2"/>
    <row r="19748" hidden="1" x14ac:dyDescent="0.2"/>
    <row r="19749" hidden="1" x14ac:dyDescent="0.2"/>
    <row r="19750" hidden="1" x14ac:dyDescent="0.2"/>
    <row r="19751" hidden="1" x14ac:dyDescent="0.2"/>
    <row r="19752" hidden="1" x14ac:dyDescent="0.2"/>
    <row r="19753" hidden="1" x14ac:dyDescent="0.2"/>
    <row r="19754" hidden="1" x14ac:dyDescent="0.2"/>
    <row r="19755" hidden="1" x14ac:dyDescent="0.2"/>
    <row r="19756" hidden="1" x14ac:dyDescent="0.2"/>
    <row r="19757" hidden="1" x14ac:dyDescent="0.2"/>
    <row r="19758" hidden="1" x14ac:dyDescent="0.2"/>
    <row r="19759" hidden="1" x14ac:dyDescent="0.2"/>
    <row r="19760" hidden="1" x14ac:dyDescent="0.2"/>
    <row r="19761" hidden="1" x14ac:dyDescent="0.2"/>
    <row r="19762" hidden="1" x14ac:dyDescent="0.2"/>
    <row r="19763" hidden="1" x14ac:dyDescent="0.2"/>
    <row r="19764" hidden="1" x14ac:dyDescent="0.2"/>
    <row r="19765" hidden="1" x14ac:dyDescent="0.2"/>
    <row r="19766" hidden="1" x14ac:dyDescent="0.2"/>
    <row r="19767" hidden="1" x14ac:dyDescent="0.2"/>
    <row r="19768" hidden="1" x14ac:dyDescent="0.2"/>
    <row r="19769" hidden="1" x14ac:dyDescent="0.2"/>
    <row r="19770" hidden="1" x14ac:dyDescent="0.2"/>
    <row r="19771" hidden="1" x14ac:dyDescent="0.2"/>
    <row r="19772" hidden="1" x14ac:dyDescent="0.2"/>
    <row r="19773" hidden="1" x14ac:dyDescent="0.2"/>
    <row r="19774" hidden="1" x14ac:dyDescent="0.2"/>
    <row r="19775" hidden="1" x14ac:dyDescent="0.2"/>
    <row r="19776" hidden="1" x14ac:dyDescent="0.2"/>
    <row r="19777" hidden="1" x14ac:dyDescent="0.2"/>
    <row r="19778" hidden="1" x14ac:dyDescent="0.2"/>
    <row r="19779" hidden="1" x14ac:dyDescent="0.2"/>
    <row r="19780" hidden="1" x14ac:dyDescent="0.2"/>
    <row r="19781" hidden="1" x14ac:dyDescent="0.2"/>
    <row r="19782" hidden="1" x14ac:dyDescent="0.2"/>
    <row r="19783" hidden="1" x14ac:dyDescent="0.2"/>
    <row r="19784" hidden="1" x14ac:dyDescent="0.2"/>
    <row r="19785" hidden="1" x14ac:dyDescent="0.2"/>
    <row r="19786" hidden="1" x14ac:dyDescent="0.2"/>
    <row r="19787" hidden="1" x14ac:dyDescent="0.2"/>
    <row r="19788" hidden="1" x14ac:dyDescent="0.2"/>
    <row r="19789" hidden="1" x14ac:dyDescent="0.2"/>
    <row r="19790" hidden="1" x14ac:dyDescent="0.2"/>
    <row r="19791" hidden="1" x14ac:dyDescent="0.2"/>
    <row r="19792" hidden="1" x14ac:dyDescent="0.2"/>
    <row r="19793" hidden="1" x14ac:dyDescent="0.2"/>
    <row r="19794" hidden="1" x14ac:dyDescent="0.2"/>
    <row r="19795" hidden="1" x14ac:dyDescent="0.2"/>
    <row r="19796" hidden="1" x14ac:dyDescent="0.2"/>
    <row r="19797" hidden="1" x14ac:dyDescent="0.2"/>
    <row r="19798" hidden="1" x14ac:dyDescent="0.2"/>
    <row r="19799" hidden="1" x14ac:dyDescent="0.2"/>
    <row r="19800" hidden="1" x14ac:dyDescent="0.2"/>
    <row r="19801" hidden="1" x14ac:dyDescent="0.2"/>
    <row r="19802" hidden="1" x14ac:dyDescent="0.2"/>
    <row r="19803" hidden="1" x14ac:dyDescent="0.2"/>
    <row r="19804" hidden="1" x14ac:dyDescent="0.2"/>
    <row r="19805" hidden="1" x14ac:dyDescent="0.2"/>
    <row r="19806" hidden="1" x14ac:dyDescent="0.2"/>
    <row r="19807" hidden="1" x14ac:dyDescent="0.2"/>
    <row r="19808" hidden="1" x14ac:dyDescent="0.2"/>
    <row r="19809" hidden="1" x14ac:dyDescent="0.2"/>
    <row r="19810" hidden="1" x14ac:dyDescent="0.2"/>
    <row r="19811" hidden="1" x14ac:dyDescent="0.2"/>
    <row r="19812" hidden="1" x14ac:dyDescent="0.2"/>
    <row r="19813" hidden="1" x14ac:dyDescent="0.2"/>
    <row r="19814" hidden="1" x14ac:dyDescent="0.2"/>
    <row r="19815" hidden="1" x14ac:dyDescent="0.2"/>
    <row r="19816" hidden="1" x14ac:dyDescent="0.2"/>
    <row r="19817" hidden="1" x14ac:dyDescent="0.2"/>
    <row r="19818" hidden="1" x14ac:dyDescent="0.2"/>
    <row r="19819" hidden="1" x14ac:dyDescent="0.2"/>
    <row r="19820" hidden="1" x14ac:dyDescent="0.2"/>
    <row r="19821" hidden="1" x14ac:dyDescent="0.2"/>
    <row r="19822" hidden="1" x14ac:dyDescent="0.2"/>
    <row r="19823" hidden="1" x14ac:dyDescent="0.2"/>
    <row r="19824" hidden="1" x14ac:dyDescent="0.2"/>
    <row r="19825" hidden="1" x14ac:dyDescent="0.2"/>
    <row r="19826" hidden="1" x14ac:dyDescent="0.2"/>
    <row r="19827" hidden="1" x14ac:dyDescent="0.2"/>
    <row r="19828" hidden="1" x14ac:dyDescent="0.2"/>
    <row r="19829" hidden="1" x14ac:dyDescent="0.2"/>
    <row r="19830" hidden="1" x14ac:dyDescent="0.2"/>
    <row r="19831" hidden="1" x14ac:dyDescent="0.2"/>
    <row r="19832" hidden="1" x14ac:dyDescent="0.2"/>
    <row r="19833" hidden="1" x14ac:dyDescent="0.2"/>
    <row r="19834" hidden="1" x14ac:dyDescent="0.2"/>
    <row r="19835" hidden="1" x14ac:dyDescent="0.2"/>
    <row r="19836" hidden="1" x14ac:dyDescent="0.2"/>
    <row r="19837" hidden="1" x14ac:dyDescent="0.2"/>
    <row r="19838" hidden="1" x14ac:dyDescent="0.2"/>
    <row r="19839" hidden="1" x14ac:dyDescent="0.2"/>
    <row r="19840" hidden="1" x14ac:dyDescent="0.2"/>
    <row r="19841" hidden="1" x14ac:dyDescent="0.2"/>
    <row r="19842" hidden="1" x14ac:dyDescent="0.2"/>
    <row r="19843" hidden="1" x14ac:dyDescent="0.2"/>
    <row r="19844" hidden="1" x14ac:dyDescent="0.2"/>
    <row r="19845" hidden="1" x14ac:dyDescent="0.2"/>
    <row r="19846" hidden="1" x14ac:dyDescent="0.2"/>
    <row r="19847" hidden="1" x14ac:dyDescent="0.2"/>
    <row r="19848" hidden="1" x14ac:dyDescent="0.2"/>
    <row r="19849" hidden="1" x14ac:dyDescent="0.2"/>
    <row r="19850" hidden="1" x14ac:dyDescent="0.2"/>
    <row r="19851" hidden="1" x14ac:dyDescent="0.2"/>
    <row r="19852" hidden="1" x14ac:dyDescent="0.2"/>
    <row r="19853" hidden="1" x14ac:dyDescent="0.2"/>
    <row r="19854" hidden="1" x14ac:dyDescent="0.2"/>
    <row r="19855" hidden="1" x14ac:dyDescent="0.2"/>
    <row r="19856" hidden="1" x14ac:dyDescent="0.2"/>
    <row r="19857" hidden="1" x14ac:dyDescent="0.2"/>
    <row r="19858" hidden="1" x14ac:dyDescent="0.2"/>
    <row r="19859" hidden="1" x14ac:dyDescent="0.2"/>
    <row r="19860" hidden="1" x14ac:dyDescent="0.2"/>
    <row r="19861" hidden="1" x14ac:dyDescent="0.2"/>
    <row r="19862" hidden="1" x14ac:dyDescent="0.2"/>
    <row r="19863" hidden="1" x14ac:dyDescent="0.2"/>
    <row r="19864" hidden="1" x14ac:dyDescent="0.2"/>
    <row r="19865" hidden="1" x14ac:dyDescent="0.2"/>
    <row r="19866" hidden="1" x14ac:dyDescent="0.2"/>
    <row r="19867" hidden="1" x14ac:dyDescent="0.2"/>
    <row r="19868" hidden="1" x14ac:dyDescent="0.2"/>
    <row r="19869" hidden="1" x14ac:dyDescent="0.2"/>
    <row r="19870" hidden="1" x14ac:dyDescent="0.2"/>
    <row r="19871" hidden="1" x14ac:dyDescent="0.2"/>
    <row r="19872" hidden="1" x14ac:dyDescent="0.2"/>
    <row r="19873" hidden="1" x14ac:dyDescent="0.2"/>
    <row r="19874" hidden="1" x14ac:dyDescent="0.2"/>
    <row r="19875" hidden="1" x14ac:dyDescent="0.2"/>
    <row r="19876" hidden="1" x14ac:dyDescent="0.2"/>
    <row r="19877" hidden="1" x14ac:dyDescent="0.2"/>
    <row r="19878" hidden="1" x14ac:dyDescent="0.2"/>
    <row r="19879" hidden="1" x14ac:dyDescent="0.2"/>
    <row r="19880" hidden="1" x14ac:dyDescent="0.2"/>
    <row r="19881" hidden="1" x14ac:dyDescent="0.2"/>
    <row r="19882" hidden="1" x14ac:dyDescent="0.2"/>
    <row r="19883" hidden="1" x14ac:dyDescent="0.2"/>
    <row r="19884" hidden="1" x14ac:dyDescent="0.2"/>
    <row r="19885" hidden="1" x14ac:dyDescent="0.2"/>
    <row r="19886" hidden="1" x14ac:dyDescent="0.2"/>
    <row r="19887" hidden="1" x14ac:dyDescent="0.2"/>
    <row r="19888" hidden="1" x14ac:dyDescent="0.2"/>
    <row r="19889" hidden="1" x14ac:dyDescent="0.2"/>
    <row r="19890" hidden="1" x14ac:dyDescent="0.2"/>
    <row r="19891" hidden="1" x14ac:dyDescent="0.2"/>
    <row r="19892" hidden="1" x14ac:dyDescent="0.2"/>
    <row r="19893" hidden="1" x14ac:dyDescent="0.2"/>
    <row r="19894" hidden="1" x14ac:dyDescent="0.2"/>
    <row r="19895" hidden="1" x14ac:dyDescent="0.2"/>
    <row r="19896" hidden="1" x14ac:dyDescent="0.2"/>
    <row r="19897" hidden="1" x14ac:dyDescent="0.2"/>
    <row r="19898" hidden="1" x14ac:dyDescent="0.2"/>
    <row r="19899" hidden="1" x14ac:dyDescent="0.2"/>
    <row r="19900" hidden="1" x14ac:dyDescent="0.2"/>
    <row r="19901" hidden="1" x14ac:dyDescent="0.2"/>
    <row r="19902" hidden="1" x14ac:dyDescent="0.2"/>
    <row r="19903" hidden="1" x14ac:dyDescent="0.2"/>
    <row r="19904" hidden="1" x14ac:dyDescent="0.2"/>
    <row r="19905" hidden="1" x14ac:dyDescent="0.2"/>
    <row r="19906" hidden="1" x14ac:dyDescent="0.2"/>
    <row r="19907" hidden="1" x14ac:dyDescent="0.2"/>
    <row r="19908" hidden="1" x14ac:dyDescent="0.2"/>
    <row r="19909" hidden="1" x14ac:dyDescent="0.2"/>
    <row r="19910" hidden="1" x14ac:dyDescent="0.2"/>
    <row r="19911" hidden="1" x14ac:dyDescent="0.2"/>
    <row r="19912" hidden="1" x14ac:dyDescent="0.2"/>
    <row r="19913" hidden="1" x14ac:dyDescent="0.2"/>
    <row r="19914" hidden="1" x14ac:dyDescent="0.2"/>
    <row r="19915" hidden="1" x14ac:dyDescent="0.2"/>
    <row r="19916" hidden="1" x14ac:dyDescent="0.2"/>
    <row r="19917" hidden="1" x14ac:dyDescent="0.2"/>
    <row r="19918" hidden="1" x14ac:dyDescent="0.2"/>
    <row r="19919" hidden="1" x14ac:dyDescent="0.2"/>
    <row r="19920" hidden="1" x14ac:dyDescent="0.2"/>
    <row r="19921" hidden="1" x14ac:dyDescent="0.2"/>
    <row r="19922" hidden="1" x14ac:dyDescent="0.2"/>
    <row r="19923" hidden="1" x14ac:dyDescent="0.2"/>
    <row r="19924" hidden="1" x14ac:dyDescent="0.2"/>
    <row r="19925" hidden="1" x14ac:dyDescent="0.2"/>
    <row r="19926" hidden="1" x14ac:dyDescent="0.2"/>
    <row r="19927" hidden="1" x14ac:dyDescent="0.2"/>
    <row r="19928" hidden="1" x14ac:dyDescent="0.2"/>
    <row r="19929" hidden="1" x14ac:dyDescent="0.2"/>
    <row r="19930" hidden="1" x14ac:dyDescent="0.2"/>
    <row r="19931" hidden="1" x14ac:dyDescent="0.2"/>
    <row r="19932" hidden="1" x14ac:dyDescent="0.2"/>
    <row r="19933" hidden="1" x14ac:dyDescent="0.2"/>
    <row r="19934" hidden="1" x14ac:dyDescent="0.2"/>
    <row r="19935" hidden="1" x14ac:dyDescent="0.2"/>
    <row r="19936" hidden="1" x14ac:dyDescent="0.2"/>
    <row r="19937" hidden="1" x14ac:dyDescent="0.2"/>
    <row r="19938" hidden="1" x14ac:dyDescent="0.2"/>
    <row r="19939" hidden="1" x14ac:dyDescent="0.2"/>
    <row r="19940" hidden="1" x14ac:dyDescent="0.2"/>
    <row r="19941" hidden="1" x14ac:dyDescent="0.2"/>
    <row r="19942" hidden="1" x14ac:dyDescent="0.2"/>
    <row r="19943" hidden="1" x14ac:dyDescent="0.2"/>
    <row r="19944" hidden="1" x14ac:dyDescent="0.2"/>
    <row r="19945" hidden="1" x14ac:dyDescent="0.2"/>
    <row r="19946" hidden="1" x14ac:dyDescent="0.2"/>
    <row r="19947" hidden="1" x14ac:dyDescent="0.2"/>
    <row r="19948" hidden="1" x14ac:dyDescent="0.2"/>
    <row r="19949" hidden="1" x14ac:dyDescent="0.2"/>
    <row r="19950" hidden="1" x14ac:dyDescent="0.2"/>
    <row r="19951" hidden="1" x14ac:dyDescent="0.2"/>
    <row r="19952" hidden="1" x14ac:dyDescent="0.2"/>
    <row r="19953" hidden="1" x14ac:dyDescent="0.2"/>
    <row r="19954" hidden="1" x14ac:dyDescent="0.2"/>
    <row r="19955" hidden="1" x14ac:dyDescent="0.2"/>
    <row r="19956" hidden="1" x14ac:dyDescent="0.2"/>
    <row r="19957" hidden="1" x14ac:dyDescent="0.2"/>
    <row r="19958" hidden="1" x14ac:dyDescent="0.2"/>
    <row r="19959" hidden="1" x14ac:dyDescent="0.2"/>
    <row r="19960" hidden="1" x14ac:dyDescent="0.2"/>
    <row r="19961" hidden="1" x14ac:dyDescent="0.2"/>
    <row r="19962" hidden="1" x14ac:dyDescent="0.2"/>
    <row r="19963" hidden="1" x14ac:dyDescent="0.2"/>
    <row r="19964" hidden="1" x14ac:dyDescent="0.2"/>
    <row r="19965" hidden="1" x14ac:dyDescent="0.2"/>
    <row r="19966" hidden="1" x14ac:dyDescent="0.2"/>
    <row r="19967" hidden="1" x14ac:dyDescent="0.2"/>
    <row r="19968" hidden="1" x14ac:dyDescent="0.2"/>
    <row r="19969" hidden="1" x14ac:dyDescent="0.2"/>
    <row r="19970" hidden="1" x14ac:dyDescent="0.2"/>
    <row r="19971" hidden="1" x14ac:dyDescent="0.2"/>
    <row r="19972" hidden="1" x14ac:dyDescent="0.2"/>
    <row r="19973" hidden="1" x14ac:dyDescent="0.2"/>
    <row r="19974" hidden="1" x14ac:dyDescent="0.2"/>
    <row r="19975" hidden="1" x14ac:dyDescent="0.2"/>
    <row r="19976" hidden="1" x14ac:dyDescent="0.2"/>
    <row r="19977" hidden="1" x14ac:dyDescent="0.2"/>
    <row r="19978" hidden="1" x14ac:dyDescent="0.2"/>
    <row r="19979" hidden="1" x14ac:dyDescent="0.2"/>
    <row r="19980" hidden="1" x14ac:dyDescent="0.2"/>
    <row r="19981" hidden="1" x14ac:dyDescent="0.2"/>
    <row r="19982" hidden="1" x14ac:dyDescent="0.2"/>
    <row r="19983" hidden="1" x14ac:dyDescent="0.2"/>
    <row r="19984" hidden="1" x14ac:dyDescent="0.2"/>
    <row r="19985" hidden="1" x14ac:dyDescent="0.2"/>
    <row r="19986" hidden="1" x14ac:dyDescent="0.2"/>
    <row r="19987" hidden="1" x14ac:dyDescent="0.2"/>
    <row r="19988" hidden="1" x14ac:dyDescent="0.2"/>
    <row r="19989" hidden="1" x14ac:dyDescent="0.2"/>
    <row r="19990" hidden="1" x14ac:dyDescent="0.2"/>
    <row r="19991" hidden="1" x14ac:dyDescent="0.2"/>
    <row r="19992" hidden="1" x14ac:dyDescent="0.2"/>
    <row r="19993" hidden="1" x14ac:dyDescent="0.2"/>
    <row r="19994" hidden="1" x14ac:dyDescent="0.2"/>
    <row r="19995" hidden="1" x14ac:dyDescent="0.2"/>
    <row r="19996" hidden="1" x14ac:dyDescent="0.2"/>
    <row r="19997" hidden="1" x14ac:dyDescent="0.2"/>
    <row r="19998" hidden="1" x14ac:dyDescent="0.2"/>
    <row r="19999" hidden="1" x14ac:dyDescent="0.2"/>
    <row r="20000" hidden="1" x14ac:dyDescent="0.2"/>
    <row r="20001" hidden="1" x14ac:dyDescent="0.2"/>
    <row r="20002" hidden="1" x14ac:dyDescent="0.2"/>
    <row r="20003" hidden="1" x14ac:dyDescent="0.2"/>
    <row r="20004" hidden="1" x14ac:dyDescent="0.2"/>
    <row r="20005" hidden="1" x14ac:dyDescent="0.2"/>
    <row r="20006" hidden="1" x14ac:dyDescent="0.2"/>
    <row r="20007" hidden="1" x14ac:dyDescent="0.2"/>
    <row r="20008" hidden="1" x14ac:dyDescent="0.2"/>
    <row r="20009" hidden="1" x14ac:dyDescent="0.2"/>
    <row r="20010" hidden="1" x14ac:dyDescent="0.2"/>
    <row r="20011" hidden="1" x14ac:dyDescent="0.2"/>
    <row r="20012" hidden="1" x14ac:dyDescent="0.2"/>
    <row r="20013" hidden="1" x14ac:dyDescent="0.2"/>
    <row r="20014" hidden="1" x14ac:dyDescent="0.2"/>
    <row r="20015" hidden="1" x14ac:dyDescent="0.2"/>
    <row r="20016" hidden="1" x14ac:dyDescent="0.2"/>
    <row r="20017" hidden="1" x14ac:dyDescent="0.2"/>
    <row r="20018" hidden="1" x14ac:dyDescent="0.2"/>
    <row r="20019" hidden="1" x14ac:dyDescent="0.2"/>
    <row r="20020" hidden="1" x14ac:dyDescent="0.2"/>
    <row r="20021" hidden="1" x14ac:dyDescent="0.2"/>
    <row r="20022" hidden="1" x14ac:dyDescent="0.2"/>
    <row r="20023" hidden="1" x14ac:dyDescent="0.2"/>
    <row r="20024" hidden="1" x14ac:dyDescent="0.2"/>
    <row r="20025" hidden="1" x14ac:dyDescent="0.2"/>
    <row r="20026" hidden="1" x14ac:dyDescent="0.2"/>
    <row r="20027" hidden="1" x14ac:dyDescent="0.2"/>
    <row r="20028" hidden="1" x14ac:dyDescent="0.2"/>
    <row r="20029" hidden="1" x14ac:dyDescent="0.2"/>
    <row r="20030" hidden="1" x14ac:dyDescent="0.2"/>
    <row r="20031" hidden="1" x14ac:dyDescent="0.2"/>
    <row r="20032" hidden="1" x14ac:dyDescent="0.2"/>
    <row r="20033" hidden="1" x14ac:dyDescent="0.2"/>
    <row r="20034" hidden="1" x14ac:dyDescent="0.2"/>
    <row r="20035" hidden="1" x14ac:dyDescent="0.2"/>
    <row r="20036" hidden="1" x14ac:dyDescent="0.2"/>
    <row r="20037" hidden="1" x14ac:dyDescent="0.2"/>
    <row r="20038" hidden="1" x14ac:dyDescent="0.2"/>
    <row r="20039" hidden="1" x14ac:dyDescent="0.2"/>
    <row r="20040" hidden="1" x14ac:dyDescent="0.2"/>
    <row r="20041" hidden="1" x14ac:dyDescent="0.2"/>
    <row r="20042" hidden="1" x14ac:dyDescent="0.2"/>
    <row r="20043" hidden="1" x14ac:dyDescent="0.2"/>
    <row r="20044" hidden="1" x14ac:dyDescent="0.2"/>
    <row r="20045" hidden="1" x14ac:dyDescent="0.2"/>
    <row r="20046" hidden="1" x14ac:dyDescent="0.2"/>
    <row r="20047" hidden="1" x14ac:dyDescent="0.2"/>
    <row r="20048" hidden="1" x14ac:dyDescent="0.2"/>
    <row r="20049" hidden="1" x14ac:dyDescent="0.2"/>
    <row r="20050" hidden="1" x14ac:dyDescent="0.2"/>
    <row r="20051" hidden="1" x14ac:dyDescent="0.2"/>
    <row r="20052" hidden="1" x14ac:dyDescent="0.2"/>
    <row r="20053" hidden="1" x14ac:dyDescent="0.2"/>
    <row r="20054" hidden="1" x14ac:dyDescent="0.2"/>
    <row r="20055" hidden="1" x14ac:dyDescent="0.2"/>
    <row r="20056" hidden="1" x14ac:dyDescent="0.2"/>
    <row r="20057" hidden="1" x14ac:dyDescent="0.2"/>
    <row r="20058" hidden="1" x14ac:dyDescent="0.2"/>
    <row r="20059" hidden="1" x14ac:dyDescent="0.2"/>
    <row r="20060" hidden="1" x14ac:dyDescent="0.2"/>
    <row r="20061" hidden="1" x14ac:dyDescent="0.2"/>
    <row r="20062" hidden="1" x14ac:dyDescent="0.2"/>
    <row r="20063" hidden="1" x14ac:dyDescent="0.2"/>
    <row r="20064" hidden="1" x14ac:dyDescent="0.2"/>
    <row r="20065" hidden="1" x14ac:dyDescent="0.2"/>
    <row r="20066" hidden="1" x14ac:dyDescent="0.2"/>
    <row r="20067" hidden="1" x14ac:dyDescent="0.2"/>
    <row r="20068" hidden="1" x14ac:dyDescent="0.2"/>
    <row r="20069" hidden="1" x14ac:dyDescent="0.2"/>
    <row r="20070" hidden="1" x14ac:dyDescent="0.2"/>
    <row r="20071" hidden="1" x14ac:dyDescent="0.2"/>
    <row r="20072" hidden="1" x14ac:dyDescent="0.2"/>
    <row r="20073" hidden="1" x14ac:dyDescent="0.2"/>
    <row r="20074" hidden="1" x14ac:dyDescent="0.2"/>
    <row r="20075" hidden="1" x14ac:dyDescent="0.2"/>
    <row r="20076" hidden="1" x14ac:dyDescent="0.2"/>
    <row r="20077" hidden="1" x14ac:dyDescent="0.2"/>
    <row r="20078" hidden="1" x14ac:dyDescent="0.2"/>
    <row r="20079" hidden="1" x14ac:dyDescent="0.2"/>
    <row r="20080" hidden="1" x14ac:dyDescent="0.2"/>
    <row r="20081" hidden="1" x14ac:dyDescent="0.2"/>
    <row r="20082" hidden="1" x14ac:dyDescent="0.2"/>
    <row r="20083" hidden="1" x14ac:dyDescent="0.2"/>
    <row r="20084" hidden="1" x14ac:dyDescent="0.2"/>
    <row r="20085" hidden="1" x14ac:dyDescent="0.2"/>
    <row r="20086" hidden="1" x14ac:dyDescent="0.2"/>
    <row r="20087" hidden="1" x14ac:dyDescent="0.2"/>
    <row r="20088" hidden="1" x14ac:dyDescent="0.2"/>
    <row r="20089" hidden="1" x14ac:dyDescent="0.2"/>
    <row r="20090" hidden="1" x14ac:dyDescent="0.2"/>
    <row r="20091" hidden="1" x14ac:dyDescent="0.2"/>
    <row r="20092" hidden="1" x14ac:dyDescent="0.2"/>
    <row r="20093" hidden="1" x14ac:dyDescent="0.2"/>
    <row r="20094" hidden="1" x14ac:dyDescent="0.2"/>
    <row r="20095" hidden="1" x14ac:dyDescent="0.2"/>
    <row r="20096" hidden="1" x14ac:dyDescent="0.2"/>
    <row r="20097" hidden="1" x14ac:dyDescent="0.2"/>
    <row r="20098" hidden="1" x14ac:dyDescent="0.2"/>
    <row r="20099" hidden="1" x14ac:dyDescent="0.2"/>
    <row r="20100" hidden="1" x14ac:dyDescent="0.2"/>
    <row r="20101" hidden="1" x14ac:dyDescent="0.2"/>
    <row r="20102" hidden="1" x14ac:dyDescent="0.2"/>
    <row r="20103" hidden="1" x14ac:dyDescent="0.2"/>
    <row r="20104" hidden="1" x14ac:dyDescent="0.2"/>
    <row r="20105" hidden="1" x14ac:dyDescent="0.2"/>
    <row r="20106" hidden="1" x14ac:dyDescent="0.2"/>
    <row r="20107" hidden="1" x14ac:dyDescent="0.2"/>
    <row r="20108" hidden="1" x14ac:dyDescent="0.2"/>
    <row r="20109" hidden="1" x14ac:dyDescent="0.2"/>
    <row r="20110" hidden="1" x14ac:dyDescent="0.2"/>
    <row r="20111" hidden="1" x14ac:dyDescent="0.2"/>
    <row r="20112" hidden="1" x14ac:dyDescent="0.2"/>
    <row r="20113" hidden="1" x14ac:dyDescent="0.2"/>
    <row r="20114" hidden="1" x14ac:dyDescent="0.2"/>
    <row r="20115" hidden="1" x14ac:dyDescent="0.2"/>
    <row r="20116" hidden="1" x14ac:dyDescent="0.2"/>
    <row r="20117" hidden="1" x14ac:dyDescent="0.2"/>
    <row r="20118" hidden="1" x14ac:dyDescent="0.2"/>
    <row r="20119" hidden="1" x14ac:dyDescent="0.2"/>
    <row r="20120" hidden="1" x14ac:dyDescent="0.2"/>
    <row r="20121" hidden="1" x14ac:dyDescent="0.2"/>
    <row r="20122" hidden="1" x14ac:dyDescent="0.2"/>
    <row r="20123" hidden="1" x14ac:dyDescent="0.2"/>
    <row r="20124" hidden="1" x14ac:dyDescent="0.2"/>
    <row r="20125" hidden="1" x14ac:dyDescent="0.2"/>
    <row r="20126" hidden="1" x14ac:dyDescent="0.2"/>
    <row r="20127" hidden="1" x14ac:dyDescent="0.2"/>
    <row r="20128" hidden="1" x14ac:dyDescent="0.2"/>
    <row r="20129" hidden="1" x14ac:dyDescent="0.2"/>
    <row r="20130" hidden="1" x14ac:dyDescent="0.2"/>
    <row r="20131" hidden="1" x14ac:dyDescent="0.2"/>
    <row r="20132" hidden="1" x14ac:dyDescent="0.2"/>
    <row r="20133" hidden="1" x14ac:dyDescent="0.2"/>
    <row r="20134" hidden="1" x14ac:dyDescent="0.2"/>
    <row r="20135" hidden="1" x14ac:dyDescent="0.2"/>
    <row r="20136" hidden="1" x14ac:dyDescent="0.2"/>
    <row r="20137" hidden="1" x14ac:dyDescent="0.2"/>
    <row r="20138" hidden="1" x14ac:dyDescent="0.2"/>
    <row r="20139" hidden="1" x14ac:dyDescent="0.2"/>
    <row r="20140" hidden="1" x14ac:dyDescent="0.2"/>
    <row r="20141" hidden="1" x14ac:dyDescent="0.2"/>
    <row r="20142" hidden="1" x14ac:dyDescent="0.2"/>
    <row r="20143" hidden="1" x14ac:dyDescent="0.2"/>
    <row r="20144" hidden="1" x14ac:dyDescent="0.2"/>
    <row r="20145" hidden="1" x14ac:dyDescent="0.2"/>
    <row r="20146" hidden="1" x14ac:dyDescent="0.2"/>
    <row r="20147" hidden="1" x14ac:dyDescent="0.2"/>
    <row r="20148" hidden="1" x14ac:dyDescent="0.2"/>
    <row r="20149" hidden="1" x14ac:dyDescent="0.2"/>
    <row r="20150" hidden="1" x14ac:dyDescent="0.2"/>
    <row r="20151" hidden="1" x14ac:dyDescent="0.2"/>
    <row r="20152" hidden="1" x14ac:dyDescent="0.2"/>
    <row r="20153" hidden="1" x14ac:dyDescent="0.2"/>
    <row r="20154" hidden="1" x14ac:dyDescent="0.2"/>
    <row r="20155" hidden="1" x14ac:dyDescent="0.2"/>
    <row r="20156" hidden="1" x14ac:dyDescent="0.2"/>
    <row r="20157" hidden="1" x14ac:dyDescent="0.2"/>
    <row r="20158" hidden="1" x14ac:dyDescent="0.2"/>
    <row r="20159" hidden="1" x14ac:dyDescent="0.2"/>
    <row r="20160" hidden="1" x14ac:dyDescent="0.2"/>
    <row r="20161" hidden="1" x14ac:dyDescent="0.2"/>
    <row r="20162" hidden="1" x14ac:dyDescent="0.2"/>
    <row r="20163" hidden="1" x14ac:dyDescent="0.2"/>
    <row r="20164" hidden="1" x14ac:dyDescent="0.2"/>
    <row r="20165" hidden="1" x14ac:dyDescent="0.2"/>
    <row r="20166" hidden="1" x14ac:dyDescent="0.2"/>
    <row r="20167" hidden="1" x14ac:dyDescent="0.2"/>
    <row r="20168" hidden="1" x14ac:dyDescent="0.2"/>
    <row r="20169" hidden="1" x14ac:dyDescent="0.2"/>
    <row r="20170" hidden="1" x14ac:dyDescent="0.2"/>
    <row r="20171" hidden="1" x14ac:dyDescent="0.2"/>
    <row r="20172" hidden="1" x14ac:dyDescent="0.2"/>
    <row r="20173" hidden="1" x14ac:dyDescent="0.2"/>
    <row r="20174" hidden="1" x14ac:dyDescent="0.2"/>
    <row r="20175" hidden="1" x14ac:dyDescent="0.2"/>
    <row r="20176" hidden="1" x14ac:dyDescent="0.2"/>
    <row r="20177" hidden="1" x14ac:dyDescent="0.2"/>
    <row r="20178" hidden="1" x14ac:dyDescent="0.2"/>
    <row r="20179" hidden="1" x14ac:dyDescent="0.2"/>
    <row r="20180" hidden="1" x14ac:dyDescent="0.2"/>
    <row r="20181" hidden="1" x14ac:dyDescent="0.2"/>
    <row r="20182" hidden="1" x14ac:dyDescent="0.2"/>
    <row r="20183" hidden="1" x14ac:dyDescent="0.2"/>
    <row r="20184" hidden="1" x14ac:dyDescent="0.2"/>
    <row r="20185" hidden="1" x14ac:dyDescent="0.2"/>
    <row r="20186" hidden="1" x14ac:dyDescent="0.2"/>
    <row r="20187" hidden="1" x14ac:dyDescent="0.2"/>
    <row r="20188" hidden="1" x14ac:dyDescent="0.2"/>
    <row r="20189" hidden="1" x14ac:dyDescent="0.2"/>
    <row r="20190" hidden="1" x14ac:dyDescent="0.2"/>
    <row r="20191" hidden="1" x14ac:dyDescent="0.2"/>
    <row r="20192" hidden="1" x14ac:dyDescent="0.2"/>
    <row r="20193" hidden="1" x14ac:dyDescent="0.2"/>
    <row r="20194" hidden="1" x14ac:dyDescent="0.2"/>
    <row r="20195" hidden="1" x14ac:dyDescent="0.2"/>
    <row r="20196" hidden="1" x14ac:dyDescent="0.2"/>
    <row r="20197" hidden="1" x14ac:dyDescent="0.2"/>
    <row r="20198" hidden="1" x14ac:dyDescent="0.2"/>
    <row r="20199" hidden="1" x14ac:dyDescent="0.2"/>
    <row r="20200" hidden="1" x14ac:dyDescent="0.2"/>
    <row r="20201" hidden="1" x14ac:dyDescent="0.2"/>
    <row r="20202" hidden="1" x14ac:dyDescent="0.2"/>
    <row r="20203" hidden="1" x14ac:dyDescent="0.2"/>
    <row r="20204" hidden="1" x14ac:dyDescent="0.2"/>
    <row r="20205" hidden="1" x14ac:dyDescent="0.2"/>
    <row r="20206" hidden="1" x14ac:dyDescent="0.2"/>
    <row r="20207" hidden="1" x14ac:dyDescent="0.2"/>
    <row r="20208" hidden="1" x14ac:dyDescent="0.2"/>
    <row r="20209" hidden="1" x14ac:dyDescent="0.2"/>
    <row r="20210" hidden="1" x14ac:dyDescent="0.2"/>
    <row r="20211" hidden="1" x14ac:dyDescent="0.2"/>
    <row r="20212" hidden="1" x14ac:dyDescent="0.2"/>
    <row r="20213" hidden="1" x14ac:dyDescent="0.2"/>
    <row r="20214" hidden="1" x14ac:dyDescent="0.2"/>
    <row r="20215" hidden="1" x14ac:dyDescent="0.2"/>
    <row r="20216" hidden="1" x14ac:dyDescent="0.2"/>
    <row r="20217" hidden="1" x14ac:dyDescent="0.2"/>
    <row r="20218" hidden="1" x14ac:dyDescent="0.2"/>
    <row r="20219" hidden="1" x14ac:dyDescent="0.2"/>
    <row r="20220" hidden="1" x14ac:dyDescent="0.2"/>
    <row r="20221" hidden="1" x14ac:dyDescent="0.2"/>
    <row r="20222" hidden="1" x14ac:dyDescent="0.2"/>
    <row r="20223" hidden="1" x14ac:dyDescent="0.2"/>
    <row r="20224" hidden="1" x14ac:dyDescent="0.2"/>
    <row r="20225" hidden="1" x14ac:dyDescent="0.2"/>
    <row r="20226" hidden="1" x14ac:dyDescent="0.2"/>
    <row r="20227" hidden="1" x14ac:dyDescent="0.2"/>
    <row r="20228" hidden="1" x14ac:dyDescent="0.2"/>
    <row r="20229" hidden="1" x14ac:dyDescent="0.2"/>
    <row r="20230" hidden="1" x14ac:dyDescent="0.2"/>
    <row r="20231" hidden="1" x14ac:dyDescent="0.2"/>
    <row r="20232" hidden="1" x14ac:dyDescent="0.2"/>
    <row r="20233" hidden="1" x14ac:dyDescent="0.2"/>
    <row r="20234" hidden="1" x14ac:dyDescent="0.2"/>
    <row r="20235" hidden="1" x14ac:dyDescent="0.2"/>
    <row r="20236" hidden="1" x14ac:dyDescent="0.2"/>
    <row r="20237" hidden="1" x14ac:dyDescent="0.2"/>
    <row r="20238" hidden="1" x14ac:dyDescent="0.2"/>
    <row r="20239" hidden="1" x14ac:dyDescent="0.2"/>
    <row r="20240" hidden="1" x14ac:dyDescent="0.2"/>
    <row r="20241" hidden="1" x14ac:dyDescent="0.2"/>
    <row r="20242" hidden="1" x14ac:dyDescent="0.2"/>
    <row r="20243" hidden="1" x14ac:dyDescent="0.2"/>
    <row r="20244" hidden="1" x14ac:dyDescent="0.2"/>
    <row r="20245" hidden="1" x14ac:dyDescent="0.2"/>
    <row r="20246" hidden="1" x14ac:dyDescent="0.2"/>
    <row r="20247" hidden="1" x14ac:dyDescent="0.2"/>
    <row r="20248" hidden="1" x14ac:dyDescent="0.2"/>
    <row r="20249" hidden="1" x14ac:dyDescent="0.2"/>
    <row r="20250" hidden="1" x14ac:dyDescent="0.2"/>
    <row r="20251" hidden="1" x14ac:dyDescent="0.2"/>
    <row r="20252" hidden="1" x14ac:dyDescent="0.2"/>
    <row r="20253" hidden="1" x14ac:dyDescent="0.2"/>
    <row r="20254" hidden="1" x14ac:dyDescent="0.2"/>
    <row r="20255" hidden="1" x14ac:dyDescent="0.2"/>
    <row r="20256" hidden="1" x14ac:dyDescent="0.2"/>
    <row r="20257" hidden="1" x14ac:dyDescent="0.2"/>
    <row r="20258" hidden="1" x14ac:dyDescent="0.2"/>
    <row r="20259" hidden="1" x14ac:dyDescent="0.2"/>
    <row r="20260" hidden="1" x14ac:dyDescent="0.2"/>
    <row r="20261" hidden="1" x14ac:dyDescent="0.2"/>
    <row r="20262" hidden="1" x14ac:dyDescent="0.2"/>
    <row r="20263" hidden="1" x14ac:dyDescent="0.2"/>
    <row r="20264" hidden="1" x14ac:dyDescent="0.2"/>
    <row r="20265" hidden="1" x14ac:dyDescent="0.2"/>
    <row r="20266" hidden="1" x14ac:dyDescent="0.2"/>
    <row r="20267" hidden="1" x14ac:dyDescent="0.2"/>
    <row r="20268" hidden="1" x14ac:dyDescent="0.2"/>
    <row r="20269" hidden="1" x14ac:dyDescent="0.2"/>
    <row r="20270" hidden="1" x14ac:dyDescent="0.2"/>
    <row r="20271" hidden="1" x14ac:dyDescent="0.2"/>
    <row r="20272" hidden="1" x14ac:dyDescent="0.2"/>
    <row r="20273" hidden="1" x14ac:dyDescent="0.2"/>
    <row r="20274" hidden="1" x14ac:dyDescent="0.2"/>
    <row r="20275" hidden="1" x14ac:dyDescent="0.2"/>
    <row r="20276" hidden="1" x14ac:dyDescent="0.2"/>
    <row r="20277" hidden="1" x14ac:dyDescent="0.2"/>
    <row r="20278" hidden="1" x14ac:dyDescent="0.2"/>
    <row r="20279" hidden="1" x14ac:dyDescent="0.2"/>
    <row r="20280" hidden="1" x14ac:dyDescent="0.2"/>
    <row r="20281" hidden="1" x14ac:dyDescent="0.2"/>
    <row r="20282" hidden="1" x14ac:dyDescent="0.2"/>
    <row r="20283" hidden="1" x14ac:dyDescent="0.2"/>
    <row r="20284" hidden="1" x14ac:dyDescent="0.2"/>
    <row r="20285" hidden="1" x14ac:dyDescent="0.2"/>
    <row r="20286" hidden="1" x14ac:dyDescent="0.2"/>
    <row r="20287" hidden="1" x14ac:dyDescent="0.2"/>
    <row r="20288" hidden="1" x14ac:dyDescent="0.2"/>
    <row r="20289" hidden="1" x14ac:dyDescent="0.2"/>
    <row r="20290" hidden="1" x14ac:dyDescent="0.2"/>
    <row r="20291" hidden="1" x14ac:dyDescent="0.2"/>
    <row r="20292" hidden="1" x14ac:dyDescent="0.2"/>
    <row r="20293" hidden="1" x14ac:dyDescent="0.2"/>
    <row r="20294" hidden="1" x14ac:dyDescent="0.2"/>
    <row r="20295" hidden="1" x14ac:dyDescent="0.2"/>
    <row r="20296" hidden="1" x14ac:dyDescent="0.2"/>
    <row r="20297" hidden="1" x14ac:dyDescent="0.2"/>
    <row r="20298" hidden="1" x14ac:dyDescent="0.2"/>
    <row r="20299" hidden="1" x14ac:dyDescent="0.2"/>
    <row r="20300" hidden="1" x14ac:dyDescent="0.2"/>
    <row r="20301" hidden="1" x14ac:dyDescent="0.2"/>
    <row r="20302" hidden="1" x14ac:dyDescent="0.2"/>
    <row r="20303" hidden="1" x14ac:dyDescent="0.2"/>
    <row r="20304" hidden="1" x14ac:dyDescent="0.2"/>
    <row r="20305" hidden="1" x14ac:dyDescent="0.2"/>
    <row r="20306" hidden="1" x14ac:dyDescent="0.2"/>
    <row r="20307" hidden="1" x14ac:dyDescent="0.2"/>
    <row r="20308" hidden="1" x14ac:dyDescent="0.2"/>
    <row r="20309" hidden="1" x14ac:dyDescent="0.2"/>
    <row r="20310" hidden="1" x14ac:dyDescent="0.2"/>
    <row r="20311" hidden="1" x14ac:dyDescent="0.2"/>
    <row r="20312" hidden="1" x14ac:dyDescent="0.2"/>
    <row r="20313" hidden="1" x14ac:dyDescent="0.2"/>
    <row r="20314" hidden="1" x14ac:dyDescent="0.2"/>
    <row r="20315" hidden="1" x14ac:dyDescent="0.2"/>
    <row r="20316" hidden="1" x14ac:dyDescent="0.2"/>
    <row r="20317" hidden="1" x14ac:dyDescent="0.2"/>
    <row r="20318" hidden="1" x14ac:dyDescent="0.2"/>
    <row r="20319" hidden="1" x14ac:dyDescent="0.2"/>
    <row r="20320" hidden="1" x14ac:dyDescent="0.2"/>
    <row r="20321" hidden="1" x14ac:dyDescent="0.2"/>
    <row r="20322" hidden="1" x14ac:dyDescent="0.2"/>
    <row r="20323" hidden="1" x14ac:dyDescent="0.2"/>
    <row r="20324" hidden="1" x14ac:dyDescent="0.2"/>
    <row r="20325" hidden="1" x14ac:dyDescent="0.2"/>
    <row r="20326" hidden="1" x14ac:dyDescent="0.2"/>
    <row r="20327" hidden="1" x14ac:dyDescent="0.2"/>
    <row r="20328" hidden="1" x14ac:dyDescent="0.2"/>
    <row r="20329" hidden="1" x14ac:dyDescent="0.2"/>
    <row r="20330" hidden="1" x14ac:dyDescent="0.2"/>
    <row r="20331" hidden="1" x14ac:dyDescent="0.2"/>
    <row r="20332" hidden="1" x14ac:dyDescent="0.2"/>
    <row r="20333" hidden="1" x14ac:dyDescent="0.2"/>
    <row r="20334" hidden="1" x14ac:dyDescent="0.2"/>
    <row r="20335" hidden="1" x14ac:dyDescent="0.2"/>
    <row r="20336" hidden="1" x14ac:dyDescent="0.2"/>
    <row r="20337" hidden="1" x14ac:dyDescent="0.2"/>
    <row r="20338" hidden="1" x14ac:dyDescent="0.2"/>
    <row r="20339" hidden="1" x14ac:dyDescent="0.2"/>
    <row r="20340" hidden="1" x14ac:dyDescent="0.2"/>
    <row r="20341" hidden="1" x14ac:dyDescent="0.2"/>
    <row r="20342" hidden="1" x14ac:dyDescent="0.2"/>
    <row r="20343" hidden="1" x14ac:dyDescent="0.2"/>
    <row r="20344" hidden="1" x14ac:dyDescent="0.2"/>
    <row r="20345" hidden="1" x14ac:dyDescent="0.2"/>
    <row r="20346" hidden="1" x14ac:dyDescent="0.2"/>
    <row r="20347" hidden="1" x14ac:dyDescent="0.2"/>
    <row r="20348" hidden="1" x14ac:dyDescent="0.2"/>
    <row r="20349" hidden="1" x14ac:dyDescent="0.2"/>
    <row r="20350" hidden="1" x14ac:dyDescent="0.2"/>
    <row r="20351" hidden="1" x14ac:dyDescent="0.2"/>
    <row r="20352" hidden="1" x14ac:dyDescent="0.2"/>
    <row r="20353" hidden="1" x14ac:dyDescent="0.2"/>
    <row r="20354" hidden="1" x14ac:dyDescent="0.2"/>
    <row r="20355" hidden="1" x14ac:dyDescent="0.2"/>
    <row r="20356" hidden="1" x14ac:dyDescent="0.2"/>
    <row r="20357" hidden="1" x14ac:dyDescent="0.2"/>
    <row r="20358" hidden="1" x14ac:dyDescent="0.2"/>
    <row r="20359" hidden="1" x14ac:dyDescent="0.2"/>
    <row r="20360" hidden="1" x14ac:dyDescent="0.2"/>
    <row r="20361" hidden="1" x14ac:dyDescent="0.2"/>
    <row r="20362" hidden="1" x14ac:dyDescent="0.2"/>
    <row r="20363" hidden="1" x14ac:dyDescent="0.2"/>
    <row r="20364" hidden="1" x14ac:dyDescent="0.2"/>
    <row r="20365" hidden="1" x14ac:dyDescent="0.2"/>
    <row r="20366" hidden="1" x14ac:dyDescent="0.2"/>
    <row r="20367" hidden="1" x14ac:dyDescent="0.2"/>
    <row r="20368" hidden="1" x14ac:dyDescent="0.2"/>
    <row r="20369" hidden="1" x14ac:dyDescent="0.2"/>
    <row r="20370" hidden="1" x14ac:dyDescent="0.2"/>
    <row r="20371" hidden="1" x14ac:dyDescent="0.2"/>
    <row r="20372" hidden="1" x14ac:dyDescent="0.2"/>
    <row r="20373" hidden="1" x14ac:dyDescent="0.2"/>
    <row r="20374" hidden="1" x14ac:dyDescent="0.2"/>
    <row r="20375" hidden="1" x14ac:dyDescent="0.2"/>
    <row r="20376" hidden="1" x14ac:dyDescent="0.2"/>
    <row r="20377" hidden="1" x14ac:dyDescent="0.2"/>
    <row r="20378" hidden="1" x14ac:dyDescent="0.2"/>
    <row r="20379" hidden="1" x14ac:dyDescent="0.2"/>
    <row r="20380" hidden="1" x14ac:dyDescent="0.2"/>
    <row r="20381" hidden="1" x14ac:dyDescent="0.2"/>
    <row r="20382" hidden="1" x14ac:dyDescent="0.2"/>
    <row r="20383" hidden="1" x14ac:dyDescent="0.2"/>
    <row r="20384" hidden="1" x14ac:dyDescent="0.2"/>
    <row r="20385" hidden="1" x14ac:dyDescent="0.2"/>
    <row r="20386" hidden="1" x14ac:dyDescent="0.2"/>
    <row r="20387" hidden="1" x14ac:dyDescent="0.2"/>
    <row r="20388" hidden="1" x14ac:dyDescent="0.2"/>
    <row r="20389" hidden="1" x14ac:dyDescent="0.2"/>
    <row r="20390" hidden="1" x14ac:dyDescent="0.2"/>
    <row r="20391" hidden="1" x14ac:dyDescent="0.2"/>
    <row r="20392" hidden="1" x14ac:dyDescent="0.2"/>
    <row r="20393" hidden="1" x14ac:dyDescent="0.2"/>
    <row r="20394" hidden="1" x14ac:dyDescent="0.2"/>
    <row r="20395" hidden="1" x14ac:dyDescent="0.2"/>
    <row r="20396" hidden="1" x14ac:dyDescent="0.2"/>
    <row r="20397" hidden="1" x14ac:dyDescent="0.2"/>
    <row r="20398" hidden="1" x14ac:dyDescent="0.2"/>
    <row r="20399" hidden="1" x14ac:dyDescent="0.2"/>
    <row r="20400" hidden="1" x14ac:dyDescent="0.2"/>
    <row r="20401" hidden="1" x14ac:dyDescent="0.2"/>
    <row r="20402" hidden="1" x14ac:dyDescent="0.2"/>
    <row r="20403" hidden="1" x14ac:dyDescent="0.2"/>
    <row r="20404" hidden="1" x14ac:dyDescent="0.2"/>
    <row r="20405" hidden="1" x14ac:dyDescent="0.2"/>
    <row r="20406" hidden="1" x14ac:dyDescent="0.2"/>
    <row r="20407" hidden="1" x14ac:dyDescent="0.2"/>
    <row r="20408" hidden="1" x14ac:dyDescent="0.2"/>
    <row r="20409" hidden="1" x14ac:dyDescent="0.2"/>
    <row r="20410" hidden="1" x14ac:dyDescent="0.2"/>
    <row r="20411" hidden="1" x14ac:dyDescent="0.2"/>
    <row r="20412" hidden="1" x14ac:dyDescent="0.2"/>
    <row r="20413" hidden="1" x14ac:dyDescent="0.2"/>
    <row r="20414" hidden="1" x14ac:dyDescent="0.2"/>
    <row r="20415" hidden="1" x14ac:dyDescent="0.2"/>
    <row r="20416" hidden="1" x14ac:dyDescent="0.2"/>
    <row r="20417" hidden="1" x14ac:dyDescent="0.2"/>
    <row r="20418" hidden="1" x14ac:dyDescent="0.2"/>
    <row r="20419" hidden="1" x14ac:dyDescent="0.2"/>
    <row r="20420" hidden="1" x14ac:dyDescent="0.2"/>
    <row r="20421" hidden="1" x14ac:dyDescent="0.2"/>
    <row r="20422" hidden="1" x14ac:dyDescent="0.2"/>
    <row r="20423" hidden="1" x14ac:dyDescent="0.2"/>
    <row r="20424" hidden="1" x14ac:dyDescent="0.2"/>
    <row r="20425" hidden="1" x14ac:dyDescent="0.2"/>
    <row r="20426" hidden="1" x14ac:dyDescent="0.2"/>
    <row r="20427" hidden="1" x14ac:dyDescent="0.2"/>
    <row r="20428" hidden="1" x14ac:dyDescent="0.2"/>
    <row r="20429" hidden="1" x14ac:dyDescent="0.2"/>
    <row r="20430" hidden="1" x14ac:dyDescent="0.2"/>
    <row r="20431" hidden="1" x14ac:dyDescent="0.2"/>
    <row r="20432" hidden="1" x14ac:dyDescent="0.2"/>
    <row r="20433" hidden="1" x14ac:dyDescent="0.2"/>
    <row r="20434" hidden="1" x14ac:dyDescent="0.2"/>
    <row r="20435" hidden="1" x14ac:dyDescent="0.2"/>
    <row r="20436" hidden="1" x14ac:dyDescent="0.2"/>
    <row r="20437" hidden="1" x14ac:dyDescent="0.2"/>
    <row r="20438" hidden="1" x14ac:dyDescent="0.2"/>
    <row r="20439" hidden="1" x14ac:dyDescent="0.2"/>
    <row r="20440" hidden="1" x14ac:dyDescent="0.2"/>
    <row r="20441" hidden="1" x14ac:dyDescent="0.2"/>
    <row r="20442" hidden="1" x14ac:dyDescent="0.2"/>
    <row r="20443" hidden="1" x14ac:dyDescent="0.2"/>
    <row r="20444" hidden="1" x14ac:dyDescent="0.2"/>
    <row r="20445" hidden="1" x14ac:dyDescent="0.2"/>
    <row r="20446" hidden="1" x14ac:dyDescent="0.2"/>
    <row r="20447" hidden="1" x14ac:dyDescent="0.2"/>
    <row r="20448" hidden="1" x14ac:dyDescent="0.2"/>
    <row r="20449" hidden="1" x14ac:dyDescent="0.2"/>
    <row r="20450" hidden="1" x14ac:dyDescent="0.2"/>
    <row r="20451" hidden="1" x14ac:dyDescent="0.2"/>
    <row r="20452" hidden="1" x14ac:dyDescent="0.2"/>
    <row r="20453" hidden="1" x14ac:dyDescent="0.2"/>
    <row r="20454" hidden="1" x14ac:dyDescent="0.2"/>
    <row r="20455" hidden="1" x14ac:dyDescent="0.2"/>
    <row r="20456" hidden="1" x14ac:dyDescent="0.2"/>
    <row r="20457" hidden="1" x14ac:dyDescent="0.2"/>
    <row r="20458" hidden="1" x14ac:dyDescent="0.2"/>
    <row r="20459" hidden="1" x14ac:dyDescent="0.2"/>
    <row r="20460" hidden="1" x14ac:dyDescent="0.2"/>
    <row r="20461" hidden="1" x14ac:dyDescent="0.2"/>
    <row r="20462" hidden="1" x14ac:dyDescent="0.2"/>
    <row r="20463" hidden="1" x14ac:dyDescent="0.2"/>
    <row r="20464" hidden="1" x14ac:dyDescent="0.2"/>
    <row r="20465" hidden="1" x14ac:dyDescent="0.2"/>
    <row r="20466" hidden="1" x14ac:dyDescent="0.2"/>
    <row r="20467" hidden="1" x14ac:dyDescent="0.2"/>
    <row r="20468" hidden="1" x14ac:dyDescent="0.2"/>
    <row r="20469" hidden="1" x14ac:dyDescent="0.2"/>
    <row r="20470" hidden="1" x14ac:dyDescent="0.2"/>
    <row r="20471" hidden="1" x14ac:dyDescent="0.2"/>
    <row r="20472" hidden="1" x14ac:dyDescent="0.2"/>
    <row r="20473" hidden="1" x14ac:dyDescent="0.2"/>
    <row r="20474" hidden="1" x14ac:dyDescent="0.2"/>
    <row r="20475" hidden="1" x14ac:dyDescent="0.2"/>
    <row r="20476" hidden="1" x14ac:dyDescent="0.2"/>
    <row r="20477" hidden="1" x14ac:dyDescent="0.2"/>
    <row r="20478" hidden="1" x14ac:dyDescent="0.2"/>
    <row r="20479" hidden="1" x14ac:dyDescent="0.2"/>
    <row r="20480" hidden="1" x14ac:dyDescent="0.2"/>
    <row r="20481" hidden="1" x14ac:dyDescent="0.2"/>
    <row r="20482" hidden="1" x14ac:dyDescent="0.2"/>
    <row r="20483" hidden="1" x14ac:dyDescent="0.2"/>
    <row r="20484" hidden="1" x14ac:dyDescent="0.2"/>
    <row r="20485" hidden="1" x14ac:dyDescent="0.2"/>
    <row r="20486" hidden="1" x14ac:dyDescent="0.2"/>
    <row r="20487" hidden="1" x14ac:dyDescent="0.2"/>
    <row r="20488" hidden="1" x14ac:dyDescent="0.2"/>
    <row r="20489" hidden="1" x14ac:dyDescent="0.2"/>
    <row r="20490" hidden="1" x14ac:dyDescent="0.2"/>
    <row r="20491" hidden="1" x14ac:dyDescent="0.2"/>
    <row r="20492" hidden="1" x14ac:dyDescent="0.2"/>
    <row r="20493" hidden="1" x14ac:dyDescent="0.2"/>
    <row r="20494" hidden="1" x14ac:dyDescent="0.2"/>
    <row r="20495" hidden="1" x14ac:dyDescent="0.2"/>
    <row r="20496" hidden="1" x14ac:dyDescent="0.2"/>
    <row r="20497" hidden="1" x14ac:dyDescent="0.2"/>
    <row r="20498" hidden="1" x14ac:dyDescent="0.2"/>
    <row r="20499" hidden="1" x14ac:dyDescent="0.2"/>
    <row r="20500" hidden="1" x14ac:dyDescent="0.2"/>
    <row r="20501" hidden="1" x14ac:dyDescent="0.2"/>
    <row r="20502" hidden="1" x14ac:dyDescent="0.2"/>
    <row r="20503" hidden="1" x14ac:dyDescent="0.2"/>
    <row r="20504" hidden="1" x14ac:dyDescent="0.2"/>
    <row r="20505" hidden="1" x14ac:dyDescent="0.2"/>
    <row r="20506" hidden="1" x14ac:dyDescent="0.2"/>
    <row r="20507" hidden="1" x14ac:dyDescent="0.2"/>
    <row r="20508" hidden="1" x14ac:dyDescent="0.2"/>
    <row r="20509" hidden="1" x14ac:dyDescent="0.2"/>
    <row r="20510" hidden="1" x14ac:dyDescent="0.2"/>
    <row r="20511" hidden="1" x14ac:dyDescent="0.2"/>
    <row r="20512" hidden="1" x14ac:dyDescent="0.2"/>
    <row r="20513" hidden="1" x14ac:dyDescent="0.2"/>
    <row r="20514" hidden="1" x14ac:dyDescent="0.2"/>
    <row r="20515" hidden="1" x14ac:dyDescent="0.2"/>
    <row r="20516" hidden="1" x14ac:dyDescent="0.2"/>
    <row r="20517" hidden="1" x14ac:dyDescent="0.2"/>
    <row r="20518" hidden="1" x14ac:dyDescent="0.2"/>
    <row r="20519" hidden="1" x14ac:dyDescent="0.2"/>
    <row r="20520" hidden="1" x14ac:dyDescent="0.2"/>
    <row r="20521" hidden="1" x14ac:dyDescent="0.2"/>
    <row r="20522" hidden="1" x14ac:dyDescent="0.2"/>
    <row r="20523" hidden="1" x14ac:dyDescent="0.2"/>
    <row r="20524" hidden="1" x14ac:dyDescent="0.2"/>
    <row r="20525" hidden="1" x14ac:dyDescent="0.2"/>
    <row r="20526" hidden="1" x14ac:dyDescent="0.2"/>
    <row r="20527" hidden="1" x14ac:dyDescent="0.2"/>
    <row r="20528" hidden="1" x14ac:dyDescent="0.2"/>
    <row r="20529" hidden="1" x14ac:dyDescent="0.2"/>
    <row r="20530" hidden="1" x14ac:dyDescent="0.2"/>
    <row r="20531" hidden="1" x14ac:dyDescent="0.2"/>
    <row r="20532" hidden="1" x14ac:dyDescent="0.2"/>
    <row r="20533" hidden="1" x14ac:dyDescent="0.2"/>
    <row r="20534" hidden="1" x14ac:dyDescent="0.2"/>
    <row r="20535" hidden="1" x14ac:dyDescent="0.2"/>
    <row r="20536" hidden="1" x14ac:dyDescent="0.2"/>
    <row r="20537" hidden="1" x14ac:dyDescent="0.2"/>
    <row r="20538" hidden="1" x14ac:dyDescent="0.2"/>
    <row r="20539" hidden="1" x14ac:dyDescent="0.2"/>
    <row r="20540" hidden="1" x14ac:dyDescent="0.2"/>
    <row r="20541" hidden="1" x14ac:dyDescent="0.2"/>
    <row r="20542" hidden="1" x14ac:dyDescent="0.2"/>
    <row r="20543" hidden="1" x14ac:dyDescent="0.2"/>
    <row r="20544" hidden="1" x14ac:dyDescent="0.2"/>
    <row r="20545" hidden="1" x14ac:dyDescent="0.2"/>
    <row r="20546" hidden="1" x14ac:dyDescent="0.2"/>
    <row r="20547" hidden="1" x14ac:dyDescent="0.2"/>
    <row r="20548" hidden="1" x14ac:dyDescent="0.2"/>
    <row r="20549" hidden="1" x14ac:dyDescent="0.2"/>
    <row r="20550" hidden="1" x14ac:dyDescent="0.2"/>
    <row r="20551" hidden="1" x14ac:dyDescent="0.2"/>
    <row r="20552" hidden="1" x14ac:dyDescent="0.2"/>
    <row r="20553" hidden="1" x14ac:dyDescent="0.2"/>
    <row r="20554" hidden="1" x14ac:dyDescent="0.2"/>
    <row r="20555" hidden="1" x14ac:dyDescent="0.2"/>
    <row r="20556" hidden="1" x14ac:dyDescent="0.2"/>
    <row r="20557" hidden="1" x14ac:dyDescent="0.2"/>
    <row r="20558" hidden="1" x14ac:dyDescent="0.2"/>
    <row r="20559" hidden="1" x14ac:dyDescent="0.2"/>
    <row r="20560" hidden="1" x14ac:dyDescent="0.2"/>
    <row r="20561" hidden="1" x14ac:dyDescent="0.2"/>
    <row r="20562" hidden="1" x14ac:dyDescent="0.2"/>
    <row r="20563" hidden="1" x14ac:dyDescent="0.2"/>
    <row r="20564" hidden="1" x14ac:dyDescent="0.2"/>
    <row r="20565" hidden="1" x14ac:dyDescent="0.2"/>
    <row r="20566" hidden="1" x14ac:dyDescent="0.2"/>
    <row r="20567" hidden="1" x14ac:dyDescent="0.2"/>
    <row r="20568" hidden="1" x14ac:dyDescent="0.2"/>
    <row r="20569" hidden="1" x14ac:dyDescent="0.2"/>
    <row r="20570" hidden="1" x14ac:dyDescent="0.2"/>
    <row r="20571" hidden="1" x14ac:dyDescent="0.2"/>
    <row r="20572" hidden="1" x14ac:dyDescent="0.2"/>
    <row r="20573" hidden="1" x14ac:dyDescent="0.2"/>
    <row r="20574" hidden="1" x14ac:dyDescent="0.2"/>
    <row r="20575" hidden="1" x14ac:dyDescent="0.2"/>
    <row r="20576" hidden="1" x14ac:dyDescent="0.2"/>
    <row r="20577" hidden="1" x14ac:dyDescent="0.2"/>
    <row r="20578" hidden="1" x14ac:dyDescent="0.2"/>
    <row r="20579" hidden="1" x14ac:dyDescent="0.2"/>
    <row r="20580" hidden="1" x14ac:dyDescent="0.2"/>
    <row r="20581" hidden="1" x14ac:dyDescent="0.2"/>
    <row r="20582" hidden="1" x14ac:dyDescent="0.2"/>
    <row r="20583" hidden="1" x14ac:dyDescent="0.2"/>
    <row r="20584" hidden="1" x14ac:dyDescent="0.2"/>
    <row r="20585" hidden="1" x14ac:dyDescent="0.2"/>
    <row r="20586" hidden="1" x14ac:dyDescent="0.2"/>
    <row r="20587" hidden="1" x14ac:dyDescent="0.2"/>
    <row r="20588" hidden="1" x14ac:dyDescent="0.2"/>
    <row r="20589" hidden="1" x14ac:dyDescent="0.2"/>
    <row r="20590" hidden="1" x14ac:dyDescent="0.2"/>
    <row r="20591" hidden="1" x14ac:dyDescent="0.2"/>
    <row r="20592" hidden="1" x14ac:dyDescent="0.2"/>
    <row r="20593" hidden="1" x14ac:dyDescent="0.2"/>
    <row r="20594" hidden="1" x14ac:dyDescent="0.2"/>
    <row r="20595" hidden="1" x14ac:dyDescent="0.2"/>
    <row r="20596" hidden="1" x14ac:dyDescent="0.2"/>
    <row r="20597" hidden="1" x14ac:dyDescent="0.2"/>
    <row r="20598" hidden="1" x14ac:dyDescent="0.2"/>
    <row r="20599" hidden="1" x14ac:dyDescent="0.2"/>
    <row r="20600" hidden="1" x14ac:dyDescent="0.2"/>
    <row r="20601" hidden="1" x14ac:dyDescent="0.2"/>
    <row r="20602" hidden="1" x14ac:dyDescent="0.2"/>
    <row r="20603" hidden="1" x14ac:dyDescent="0.2"/>
    <row r="20604" hidden="1" x14ac:dyDescent="0.2"/>
    <row r="20605" hidden="1" x14ac:dyDescent="0.2"/>
    <row r="20606" hidden="1" x14ac:dyDescent="0.2"/>
    <row r="20607" hidden="1" x14ac:dyDescent="0.2"/>
    <row r="20608" hidden="1" x14ac:dyDescent="0.2"/>
    <row r="20609" hidden="1" x14ac:dyDescent="0.2"/>
    <row r="20610" hidden="1" x14ac:dyDescent="0.2"/>
    <row r="20611" hidden="1" x14ac:dyDescent="0.2"/>
    <row r="20612" hidden="1" x14ac:dyDescent="0.2"/>
    <row r="20613" hidden="1" x14ac:dyDescent="0.2"/>
    <row r="20614" hidden="1" x14ac:dyDescent="0.2"/>
    <row r="20615" hidden="1" x14ac:dyDescent="0.2"/>
    <row r="20616" hidden="1" x14ac:dyDescent="0.2"/>
    <row r="20617" hidden="1" x14ac:dyDescent="0.2"/>
    <row r="20618" hidden="1" x14ac:dyDescent="0.2"/>
    <row r="20619" hidden="1" x14ac:dyDescent="0.2"/>
    <row r="20620" hidden="1" x14ac:dyDescent="0.2"/>
    <row r="20621" hidden="1" x14ac:dyDescent="0.2"/>
    <row r="20622" hidden="1" x14ac:dyDescent="0.2"/>
    <row r="20623" hidden="1" x14ac:dyDescent="0.2"/>
    <row r="20624" hidden="1" x14ac:dyDescent="0.2"/>
    <row r="20625" hidden="1" x14ac:dyDescent="0.2"/>
    <row r="20626" hidden="1" x14ac:dyDescent="0.2"/>
    <row r="20627" hidden="1" x14ac:dyDescent="0.2"/>
    <row r="20628" hidden="1" x14ac:dyDescent="0.2"/>
    <row r="20629" hidden="1" x14ac:dyDescent="0.2"/>
    <row r="20630" hidden="1" x14ac:dyDescent="0.2"/>
    <row r="20631" hidden="1" x14ac:dyDescent="0.2"/>
    <row r="20632" hidden="1" x14ac:dyDescent="0.2"/>
    <row r="20633" hidden="1" x14ac:dyDescent="0.2"/>
    <row r="20634" hidden="1" x14ac:dyDescent="0.2"/>
    <row r="20635" hidden="1" x14ac:dyDescent="0.2"/>
    <row r="20636" hidden="1" x14ac:dyDescent="0.2"/>
    <row r="20637" hidden="1" x14ac:dyDescent="0.2"/>
    <row r="20638" hidden="1" x14ac:dyDescent="0.2"/>
    <row r="20639" hidden="1" x14ac:dyDescent="0.2"/>
    <row r="20640" hidden="1" x14ac:dyDescent="0.2"/>
    <row r="20641" hidden="1" x14ac:dyDescent="0.2"/>
    <row r="20642" hidden="1" x14ac:dyDescent="0.2"/>
    <row r="20643" hidden="1" x14ac:dyDescent="0.2"/>
    <row r="20644" hidden="1" x14ac:dyDescent="0.2"/>
    <row r="20645" hidden="1" x14ac:dyDescent="0.2"/>
    <row r="20646" hidden="1" x14ac:dyDescent="0.2"/>
    <row r="20647" hidden="1" x14ac:dyDescent="0.2"/>
    <row r="20648" hidden="1" x14ac:dyDescent="0.2"/>
    <row r="20649" hidden="1" x14ac:dyDescent="0.2"/>
    <row r="20650" hidden="1" x14ac:dyDescent="0.2"/>
    <row r="20651" hidden="1" x14ac:dyDescent="0.2"/>
    <row r="20652" hidden="1" x14ac:dyDescent="0.2"/>
    <row r="20653" hidden="1" x14ac:dyDescent="0.2"/>
    <row r="20654" hidden="1" x14ac:dyDescent="0.2"/>
    <row r="20655" hidden="1" x14ac:dyDescent="0.2"/>
    <row r="20656" hidden="1" x14ac:dyDescent="0.2"/>
    <row r="20657" hidden="1" x14ac:dyDescent="0.2"/>
    <row r="20658" hidden="1" x14ac:dyDescent="0.2"/>
    <row r="20659" hidden="1" x14ac:dyDescent="0.2"/>
    <row r="20660" hidden="1" x14ac:dyDescent="0.2"/>
    <row r="20661" hidden="1" x14ac:dyDescent="0.2"/>
    <row r="20662" hidden="1" x14ac:dyDescent="0.2"/>
    <row r="20663" hidden="1" x14ac:dyDescent="0.2"/>
    <row r="20664" hidden="1" x14ac:dyDescent="0.2"/>
    <row r="20665" hidden="1" x14ac:dyDescent="0.2"/>
    <row r="20666" hidden="1" x14ac:dyDescent="0.2"/>
    <row r="20667" hidden="1" x14ac:dyDescent="0.2"/>
    <row r="20668" hidden="1" x14ac:dyDescent="0.2"/>
    <row r="20669" hidden="1" x14ac:dyDescent="0.2"/>
    <row r="20670" hidden="1" x14ac:dyDescent="0.2"/>
    <row r="20671" hidden="1" x14ac:dyDescent="0.2"/>
    <row r="20672" hidden="1" x14ac:dyDescent="0.2"/>
    <row r="20673" hidden="1" x14ac:dyDescent="0.2"/>
    <row r="20674" hidden="1" x14ac:dyDescent="0.2"/>
    <row r="20675" hidden="1" x14ac:dyDescent="0.2"/>
    <row r="20676" hidden="1" x14ac:dyDescent="0.2"/>
    <row r="20677" hidden="1" x14ac:dyDescent="0.2"/>
    <row r="20678" hidden="1" x14ac:dyDescent="0.2"/>
    <row r="20679" hidden="1" x14ac:dyDescent="0.2"/>
    <row r="20680" hidden="1" x14ac:dyDescent="0.2"/>
    <row r="20681" hidden="1" x14ac:dyDescent="0.2"/>
    <row r="20682" hidden="1" x14ac:dyDescent="0.2"/>
    <row r="20683" hidden="1" x14ac:dyDescent="0.2"/>
    <row r="20684" hidden="1" x14ac:dyDescent="0.2"/>
    <row r="20685" hidden="1" x14ac:dyDescent="0.2"/>
    <row r="20686" hidden="1" x14ac:dyDescent="0.2"/>
    <row r="20687" hidden="1" x14ac:dyDescent="0.2"/>
    <row r="20688" hidden="1" x14ac:dyDescent="0.2"/>
    <row r="20689" hidden="1" x14ac:dyDescent="0.2"/>
    <row r="20690" hidden="1" x14ac:dyDescent="0.2"/>
    <row r="20691" hidden="1" x14ac:dyDescent="0.2"/>
    <row r="20692" hidden="1" x14ac:dyDescent="0.2"/>
    <row r="20693" hidden="1" x14ac:dyDescent="0.2"/>
    <row r="20694" hidden="1" x14ac:dyDescent="0.2"/>
    <row r="20695" hidden="1" x14ac:dyDescent="0.2"/>
    <row r="20696" hidden="1" x14ac:dyDescent="0.2"/>
    <row r="20697" hidden="1" x14ac:dyDescent="0.2"/>
    <row r="20698" hidden="1" x14ac:dyDescent="0.2"/>
    <row r="20699" hidden="1" x14ac:dyDescent="0.2"/>
    <row r="20700" hidden="1" x14ac:dyDescent="0.2"/>
    <row r="20701" hidden="1" x14ac:dyDescent="0.2"/>
    <row r="20702" hidden="1" x14ac:dyDescent="0.2"/>
    <row r="20703" hidden="1" x14ac:dyDescent="0.2"/>
    <row r="20704" hidden="1" x14ac:dyDescent="0.2"/>
    <row r="20705" hidden="1" x14ac:dyDescent="0.2"/>
    <row r="20706" hidden="1" x14ac:dyDescent="0.2"/>
    <row r="20707" hidden="1" x14ac:dyDescent="0.2"/>
    <row r="20708" hidden="1" x14ac:dyDescent="0.2"/>
    <row r="20709" hidden="1" x14ac:dyDescent="0.2"/>
    <row r="20710" hidden="1" x14ac:dyDescent="0.2"/>
    <row r="20711" hidden="1" x14ac:dyDescent="0.2"/>
    <row r="20712" hidden="1" x14ac:dyDescent="0.2"/>
    <row r="20713" hidden="1" x14ac:dyDescent="0.2"/>
    <row r="20714" hidden="1" x14ac:dyDescent="0.2"/>
    <row r="20715" hidden="1" x14ac:dyDescent="0.2"/>
    <row r="20716" hidden="1" x14ac:dyDescent="0.2"/>
    <row r="20717" hidden="1" x14ac:dyDescent="0.2"/>
    <row r="20718" hidden="1" x14ac:dyDescent="0.2"/>
    <row r="20719" hidden="1" x14ac:dyDescent="0.2"/>
    <row r="20720" hidden="1" x14ac:dyDescent="0.2"/>
    <row r="20721" hidden="1" x14ac:dyDescent="0.2"/>
    <row r="20722" hidden="1" x14ac:dyDescent="0.2"/>
    <row r="20723" hidden="1" x14ac:dyDescent="0.2"/>
    <row r="20724" hidden="1" x14ac:dyDescent="0.2"/>
    <row r="20725" hidden="1" x14ac:dyDescent="0.2"/>
    <row r="20726" hidden="1" x14ac:dyDescent="0.2"/>
    <row r="20727" hidden="1" x14ac:dyDescent="0.2"/>
    <row r="20728" hidden="1" x14ac:dyDescent="0.2"/>
    <row r="20729" hidden="1" x14ac:dyDescent="0.2"/>
    <row r="20730" hidden="1" x14ac:dyDescent="0.2"/>
    <row r="20731" hidden="1" x14ac:dyDescent="0.2"/>
    <row r="20732" hidden="1" x14ac:dyDescent="0.2"/>
    <row r="20733" hidden="1" x14ac:dyDescent="0.2"/>
    <row r="20734" hidden="1" x14ac:dyDescent="0.2"/>
    <row r="20735" hidden="1" x14ac:dyDescent="0.2"/>
    <row r="20736" hidden="1" x14ac:dyDescent="0.2"/>
    <row r="20737" hidden="1" x14ac:dyDescent="0.2"/>
    <row r="20738" hidden="1" x14ac:dyDescent="0.2"/>
    <row r="20739" hidden="1" x14ac:dyDescent="0.2"/>
    <row r="20740" hidden="1" x14ac:dyDescent="0.2"/>
    <row r="20741" hidden="1" x14ac:dyDescent="0.2"/>
    <row r="20742" hidden="1" x14ac:dyDescent="0.2"/>
    <row r="20743" hidden="1" x14ac:dyDescent="0.2"/>
    <row r="20744" hidden="1" x14ac:dyDescent="0.2"/>
    <row r="20745" hidden="1" x14ac:dyDescent="0.2"/>
    <row r="20746" hidden="1" x14ac:dyDescent="0.2"/>
    <row r="20747" hidden="1" x14ac:dyDescent="0.2"/>
    <row r="20748" hidden="1" x14ac:dyDescent="0.2"/>
    <row r="20749" hidden="1" x14ac:dyDescent="0.2"/>
    <row r="20750" hidden="1" x14ac:dyDescent="0.2"/>
    <row r="20751" hidden="1" x14ac:dyDescent="0.2"/>
    <row r="20752" hidden="1" x14ac:dyDescent="0.2"/>
    <row r="20753" hidden="1" x14ac:dyDescent="0.2"/>
    <row r="20754" hidden="1" x14ac:dyDescent="0.2"/>
    <row r="20755" hidden="1" x14ac:dyDescent="0.2"/>
    <row r="20756" hidden="1" x14ac:dyDescent="0.2"/>
    <row r="20757" hidden="1" x14ac:dyDescent="0.2"/>
    <row r="20758" hidden="1" x14ac:dyDescent="0.2"/>
    <row r="20759" hidden="1" x14ac:dyDescent="0.2"/>
    <row r="20760" hidden="1" x14ac:dyDescent="0.2"/>
    <row r="20761" hidden="1" x14ac:dyDescent="0.2"/>
    <row r="20762" hidden="1" x14ac:dyDescent="0.2"/>
    <row r="20763" hidden="1" x14ac:dyDescent="0.2"/>
    <row r="20764" hidden="1" x14ac:dyDescent="0.2"/>
    <row r="20765" hidden="1" x14ac:dyDescent="0.2"/>
    <row r="20766" hidden="1" x14ac:dyDescent="0.2"/>
    <row r="20767" hidden="1" x14ac:dyDescent="0.2"/>
    <row r="20768" hidden="1" x14ac:dyDescent="0.2"/>
    <row r="20769" hidden="1" x14ac:dyDescent="0.2"/>
    <row r="20770" hidden="1" x14ac:dyDescent="0.2"/>
    <row r="20771" hidden="1" x14ac:dyDescent="0.2"/>
    <row r="20772" hidden="1" x14ac:dyDescent="0.2"/>
    <row r="20773" hidden="1" x14ac:dyDescent="0.2"/>
    <row r="20774" hidden="1" x14ac:dyDescent="0.2"/>
    <row r="20775" hidden="1" x14ac:dyDescent="0.2"/>
    <row r="20776" hidden="1" x14ac:dyDescent="0.2"/>
    <row r="20777" hidden="1" x14ac:dyDescent="0.2"/>
    <row r="20778" hidden="1" x14ac:dyDescent="0.2"/>
    <row r="20779" hidden="1" x14ac:dyDescent="0.2"/>
    <row r="20780" hidden="1" x14ac:dyDescent="0.2"/>
    <row r="20781" hidden="1" x14ac:dyDescent="0.2"/>
    <row r="20782" hidden="1" x14ac:dyDescent="0.2"/>
    <row r="20783" hidden="1" x14ac:dyDescent="0.2"/>
    <row r="20784" hidden="1" x14ac:dyDescent="0.2"/>
    <row r="20785" hidden="1" x14ac:dyDescent="0.2"/>
    <row r="20786" hidden="1" x14ac:dyDescent="0.2"/>
    <row r="20787" hidden="1" x14ac:dyDescent="0.2"/>
    <row r="20788" hidden="1" x14ac:dyDescent="0.2"/>
    <row r="20789" hidden="1" x14ac:dyDescent="0.2"/>
    <row r="20790" hidden="1" x14ac:dyDescent="0.2"/>
    <row r="20791" hidden="1" x14ac:dyDescent="0.2"/>
    <row r="20792" hidden="1" x14ac:dyDescent="0.2"/>
    <row r="20793" hidden="1" x14ac:dyDescent="0.2"/>
    <row r="20794" hidden="1" x14ac:dyDescent="0.2"/>
    <row r="20795" hidden="1" x14ac:dyDescent="0.2"/>
    <row r="20796" hidden="1" x14ac:dyDescent="0.2"/>
    <row r="20797" hidden="1" x14ac:dyDescent="0.2"/>
    <row r="20798" hidden="1" x14ac:dyDescent="0.2"/>
    <row r="20799" hidden="1" x14ac:dyDescent="0.2"/>
    <row r="20800" hidden="1" x14ac:dyDescent="0.2"/>
    <row r="20801" hidden="1" x14ac:dyDescent="0.2"/>
    <row r="20802" hidden="1" x14ac:dyDescent="0.2"/>
    <row r="20803" hidden="1" x14ac:dyDescent="0.2"/>
    <row r="20804" hidden="1" x14ac:dyDescent="0.2"/>
    <row r="20805" hidden="1" x14ac:dyDescent="0.2"/>
    <row r="20806" hidden="1" x14ac:dyDescent="0.2"/>
    <row r="20807" hidden="1" x14ac:dyDescent="0.2"/>
    <row r="20808" hidden="1" x14ac:dyDescent="0.2"/>
    <row r="20809" hidden="1" x14ac:dyDescent="0.2"/>
    <row r="20810" hidden="1" x14ac:dyDescent="0.2"/>
    <row r="20811" hidden="1" x14ac:dyDescent="0.2"/>
    <row r="20812" hidden="1" x14ac:dyDescent="0.2"/>
    <row r="20813" hidden="1" x14ac:dyDescent="0.2"/>
    <row r="20814" hidden="1" x14ac:dyDescent="0.2"/>
    <row r="20815" hidden="1" x14ac:dyDescent="0.2"/>
    <row r="20816" hidden="1" x14ac:dyDescent="0.2"/>
    <row r="20817" hidden="1" x14ac:dyDescent="0.2"/>
    <row r="20818" hidden="1" x14ac:dyDescent="0.2"/>
    <row r="20819" hidden="1" x14ac:dyDescent="0.2"/>
    <row r="20820" hidden="1" x14ac:dyDescent="0.2"/>
    <row r="20821" hidden="1" x14ac:dyDescent="0.2"/>
    <row r="20822" hidden="1" x14ac:dyDescent="0.2"/>
    <row r="20823" hidden="1" x14ac:dyDescent="0.2"/>
    <row r="20824" hidden="1" x14ac:dyDescent="0.2"/>
    <row r="20825" hidden="1" x14ac:dyDescent="0.2"/>
    <row r="20826" hidden="1" x14ac:dyDescent="0.2"/>
    <row r="20827" hidden="1" x14ac:dyDescent="0.2"/>
    <row r="20828" hidden="1" x14ac:dyDescent="0.2"/>
    <row r="20829" hidden="1" x14ac:dyDescent="0.2"/>
    <row r="20830" hidden="1" x14ac:dyDescent="0.2"/>
    <row r="20831" hidden="1" x14ac:dyDescent="0.2"/>
    <row r="20832" hidden="1" x14ac:dyDescent="0.2"/>
    <row r="20833" hidden="1" x14ac:dyDescent="0.2"/>
    <row r="20834" hidden="1" x14ac:dyDescent="0.2"/>
    <row r="20835" hidden="1" x14ac:dyDescent="0.2"/>
    <row r="20836" hidden="1" x14ac:dyDescent="0.2"/>
    <row r="20837" hidden="1" x14ac:dyDescent="0.2"/>
    <row r="20838" hidden="1" x14ac:dyDescent="0.2"/>
    <row r="20839" hidden="1" x14ac:dyDescent="0.2"/>
    <row r="20840" hidden="1" x14ac:dyDescent="0.2"/>
    <row r="20841" hidden="1" x14ac:dyDescent="0.2"/>
    <row r="20842" hidden="1" x14ac:dyDescent="0.2"/>
    <row r="20843" hidden="1" x14ac:dyDescent="0.2"/>
    <row r="20844" hidden="1" x14ac:dyDescent="0.2"/>
    <row r="20845" hidden="1" x14ac:dyDescent="0.2"/>
    <row r="20846" hidden="1" x14ac:dyDescent="0.2"/>
    <row r="20847" hidden="1" x14ac:dyDescent="0.2"/>
    <row r="20848" hidden="1" x14ac:dyDescent="0.2"/>
    <row r="20849" hidden="1" x14ac:dyDescent="0.2"/>
    <row r="20850" hidden="1" x14ac:dyDescent="0.2"/>
    <row r="20851" hidden="1" x14ac:dyDescent="0.2"/>
    <row r="20852" hidden="1" x14ac:dyDescent="0.2"/>
    <row r="20853" hidden="1" x14ac:dyDescent="0.2"/>
    <row r="20854" hidden="1" x14ac:dyDescent="0.2"/>
    <row r="20855" hidden="1" x14ac:dyDescent="0.2"/>
    <row r="20856" hidden="1" x14ac:dyDescent="0.2"/>
    <row r="20857" hidden="1" x14ac:dyDescent="0.2"/>
    <row r="20858" hidden="1" x14ac:dyDescent="0.2"/>
    <row r="20859" hidden="1" x14ac:dyDescent="0.2"/>
    <row r="20860" hidden="1" x14ac:dyDescent="0.2"/>
    <row r="20861" hidden="1" x14ac:dyDescent="0.2"/>
    <row r="20862" hidden="1" x14ac:dyDescent="0.2"/>
    <row r="20863" hidden="1" x14ac:dyDescent="0.2"/>
    <row r="20864" hidden="1" x14ac:dyDescent="0.2"/>
    <row r="20865" hidden="1" x14ac:dyDescent="0.2"/>
    <row r="20866" hidden="1" x14ac:dyDescent="0.2"/>
    <row r="20867" hidden="1" x14ac:dyDescent="0.2"/>
    <row r="20868" hidden="1" x14ac:dyDescent="0.2"/>
    <row r="20869" hidden="1" x14ac:dyDescent="0.2"/>
    <row r="20870" hidden="1" x14ac:dyDescent="0.2"/>
    <row r="20871" hidden="1" x14ac:dyDescent="0.2"/>
    <row r="20872" hidden="1" x14ac:dyDescent="0.2"/>
    <row r="20873" hidden="1" x14ac:dyDescent="0.2"/>
    <row r="20874" hidden="1" x14ac:dyDescent="0.2"/>
    <row r="20875" hidden="1" x14ac:dyDescent="0.2"/>
    <row r="20876" hidden="1" x14ac:dyDescent="0.2"/>
    <row r="20877" hidden="1" x14ac:dyDescent="0.2"/>
    <row r="20878" hidden="1" x14ac:dyDescent="0.2"/>
    <row r="20879" hidden="1" x14ac:dyDescent="0.2"/>
    <row r="20880" hidden="1" x14ac:dyDescent="0.2"/>
    <row r="20881" hidden="1" x14ac:dyDescent="0.2"/>
    <row r="20882" hidden="1" x14ac:dyDescent="0.2"/>
    <row r="20883" hidden="1" x14ac:dyDescent="0.2"/>
    <row r="20884" hidden="1" x14ac:dyDescent="0.2"/>
    <row r="20885" hidden="1" x14ac:dyDescent="0.2"/>
    <row r="20886" hidden="1" x14ac:dyDescent="0.2"/>
    <row r="20887" hidden="1" x14ac:dyDescent="0.2"/>
    <row r="20888" hidden="1" x14ac:dyDescent="0.2"/>
    <row r="20889" hidden="1" x14ac:dyDescent="0.2"/>
    <row r="20890" hidden="1" x14ac:dyDescent="0.2"/>
    <row r="20891" hidden="1" x14ac:dyDescent="0.2"/>
    <row r="20892" hidden="1" x14ac:dyDescent="0.2"/>
    <row r="20893" hidden="1" x14ac:dyDescent="0.2"/>
    <row r="20894" hidden="1" x14ac:dyDescent="0.2"/>
    <row r="20895" hidden="1" x14ac:dyDescent="0.2"/>
    <row r="20896" hidden="1" x14ac:dyDescent="0.2"/>
    <row r="20897" hidden="1" x14ac:dyDescent="0.2"/>
    <row r="20898" hidden="1" x14ac:dyDescent="0.2"/>
    <row r="20899" hidden="1" x14ac:dyDescent="0.2"/>
    <row r="20900" hidden="1" x14ac:dyDescent="0.2"/>
    <row r="20901" hidden="1" x14ac:dyDescent="0.2"/>
    <row r="20902" hidden="1" x14ac:dyDescent="0.2"/>
    <row r="20903" hidden="1" x14ac:dyDescent="0.2"/>
    <row r="20904" hidden="1" x14ac:dyDescent="0.2"/>
    <row r="20905" hidden="1" x14ac:dyDescent="0.2"/>
    <row r="20906" hidden="1" x14ac:dyDescent="0.2"/>
    <row r="20907" hidden="1" x14ac:dyDescent="0.2"/>
    <row r="20908" hidden="1" x14ac:dyDescent="0.2"/>
    <row r="20909" hidden="1" x14ac:dyDescent="0.2"/>
    <row r="20910" hidden="1" x14ac:dyDescent="0.2"/>
    <row r="20911" hidden="1" x14ac:dyDescent="0.2"/>
    <row r="20912" hidden="1" x14ac:dyDescent="0.2"/>
    <row r="20913" hidden="1" x14ac:dyDescent="0.2"/>
    <row r="20914" hidden="1" x14ac:dyDescent="0.2"/>
    <row r="20915" hidden="1" x14ac:dyDescent="0.2"/>
    <row r="20916" hidden="1" x14ac:dyDescent="0.2"/>
    <row r="20917" hidden="1" x14ac:dyDescent="0.2"/>
    <row r="20918" hidden="1" x14ac:dyDescent="0.2"/>
    <row r="20919" hidden="1" x14ac:dyDescent="0.2"/>
    <row r="20920" hidden="1" x14ac:dyDescent="0.2"/>
    <row r="20921" hidden="1" x14ac:dyDescent="0.2"/>
    <row r="20922" hidden="1" x14ac:dyDescent="0.2"/>
    <row r="20923" hidden="1" x14ac:dyDescent="0.2"/>
    <row r="20924" hidden="1" x14ac:dyDescent="0.2"/>
    <row r="20925" hidden="1" x14ac:dyDescent="0.2"/>
    <row r="20926" hidden="1" x14ac:dyDescent="0.2"/>
    <row r="20927" hidden="1" x14ac:dyDescent="0.2"/>
    <row r="20928" hidden="1" x14ac:dyDescent="0.2"/>
    <row r="20929" hidden="1" x14ac:dyDescent="0.2"/>
    <row r="20930" hidden="1" x14ac:dyDescent="0.2"/>
    <row r="20931" hidden="1" x14ac:dyDescent="0.2"/>
    <row r="20932" hidden="1" x14ac:dyDescent="0.2"/>
    <row r="20933" hidden="1" x14ac:dyDescent="0.2"/>
    <row r="20934" hidden="1" x14ac:dyDescent="0.2"/>
    <row r="20935" hidden="1" x14ac:dyDescent="0.2"/>
    <row r="20936" hidden="1" x14ac:dyDescent="0.2"/>
    <row r="20937" hidden="1" x14ac:dyDescent="0.2"/>
    <row r="20938" hidden="1" x14ac:dyDescent="0.2"/>
    <row r="20939" hidden="1" x14ac:dyDescent="0.2"/>
    <row r="20940" hidden="1" x14ac:dyDescent="0.2"/>
    <row r="20941" hidden="1" x14ac:dyDescent="0.2"/>
    <row r="20942" hidden="1" x14ac:dyDescent="0.2"/>
    <row r="20943" hidden="1" x14ac:dyDescent="0.2"/>
    <row r="20944" hidden="1" x14ac:dyDescent="0.2"/>
    <row r="20945" hidden="1" x14ac:dyDescent="0.2"/>
    <row r="20946" hidden="1" x14ac:dyDescent="0.2"/>
    <row r="20947" hidden="1" x14ac:dyDescent="0.2"/>
    <row r="20948" hidden="1" x14ac:dyDescent="0.2"/>
    <row r="20949" hidden="1" x14ac:dyDescent="0.2"/>
    <row r="20950" hidden="1" x14ac:dyDescent="0.2"/>
    <row r="20951" hidden="1" x14ac:dyDescent="0.2"/>
    <row r="20952" hidden="1" x14ac:dyDescent="0.2"/>
    <row r="20953" hidden="1" x14ac:dyDescent="0.2"/>
    <row r="20954" hidden="1" x14ac:dyDescent="0.2"/>
    <row r="20955" hidden="1" x14ac:dyDescent="0.2"/>
    <row r="20956" hidden="1" x14ac:dyDescent="0.2"/>
    <row r="20957" hidden="1" x14ac:dyDescent="0.2"/>
    <row r="20958" hidden="1" x14ac:dyDescent="0.2"/>
    <row r="20959" hidden="1" x14ac:dyDescent="0.2"/>
    <row r="20960" hidden="1" x14ac:dyDescent="0.2"/>
    <row r="20961" hidden="1" x14ac:dyDescent="0.2"/>
    <row r="20962" hidden="1" x14ac:dyDescent="0.2"/>
    <row r="20963" hidden="1" x14ac:dyDescent="0.2"/>
    <row r="20964" hidden="1" x14ac:dyDescent="0.2"/>
    <row r="20965" hidden="1" x14ac:dyDescent="0.2"/>
    <row r="20966" hidden="1" x14ac:dyDescent="0.2"/>
    <row r="20967" hidden="1" x14ac:dyDescent="0.2"/>
    <row r="20968" hidden="1" x14ac:dyDescent="0.2"/>
    <row r="20969" hidden="1" x14ac:dyDescent="0.2"/>
    <row r="20970" hidden="1" x14ac:dyDescent="0.2"/>
    <row r="20971" hidden="1" x14ac:dyDescent="0.2"/>
    <row r="20972" hidden="1" x14ac:dyDescent="0.2"/>
    <row r="20973" hidden="1" x14ac:dyDescent="0.2"/>
    <row r="20974" hidden="1" x14ac:dyDescent="0.2"/>
    <row r="20975" hidden="1" x14ac:dyDescent="0.2"/>
    <row r="20976" hidden="1" x14ac:dyDescent="0.2"/>
    <row r="20977" hidden="1" x14ac:dyDescent="0.2"/>
    <row r="20978" hidden="1" x14ac:dyDescent="0.2"/>
    <row r="20979" hidden="1" x14ac:dyDescent="0.2"/>
    <row r="20980" hidden="1" x14ac:dyDescent="0.2"/>
    <row r="20981" hidden="1" x14ac:dyDescent="0.2"/>
    <row r="20982" hidden="1" x14ac:dyDescent="0.2"/>
    <row r="20983" hidden="1" x14ac:dyDescent="0.2"/>
    <row r="20984" hidden="1" x14ac:dyDescent="0.2"/>
    <row r="20985" hidden="1" x14ac:dyDescent="0.2"/>
    <row r="20986" hidden="1" x14ac:dyDescent="0.2"/>
    <row r="20987" hidden="1" x14ac:dyDescent="0.2"/>
    <row r="20988" hidden="1" x14ac:dyDescent="0.2"/>
    <row r="20989" hidden="1" x14ac:dyDescent="0.2"/>
    <row r="20990" hidden="1" x14ac:dyDescent="0.2"/>
    <row r="20991" hidden="1" x14ac:dyDescent="0.2"/>
    <row r="20992" hidden="1" x14ac:dyDescent="0.2"/>
    <row r="20993" hidden="1" x14ac:dyDescent="0.2"/>
    <row r="20994" hidden="1" x14ac:dyDescent="0.2"/>
    <row r="20995" hidden="1" x14ac:dyDescent="0.2"/>
    <row r="20996" hidden="1" x14ac:dyDescent="0.2"/>
    <row r="20997" hidden="1" x14ac:dyDescent="0.2"/>
    <row r="20998" hidden="1" x14ac:dyDescent="0.2"/>
    <row r="20999" hidden="1" x14ac:dyDescent="0.2"/>
    <row r="21000" hidden="1" x14ac:dyDescent="0.2"/>
    <row r="21001" hidden="1" x14ac:dyDescent="0.2"/>
    <row r="21002" hidden="1" x14ac:dyDescent="0.2"/>
    <row r="21003" hidden="1" x14ac:dyDescent="0.2"/>
    <row r="21004" hidden="1" x14ac:dyDescent="0.2"/>
    <row r="21005" hidden="1" x14ac:dyDescent="0.2"/>
    <row r="21006" hidden="1" x14ac:dyDescent="0.2"/>
    <row r="21007" hidden="1" x14ac:dyDescent="0.2"/>
    <row r="21008" hidden="1" x14ac:dyDescent="0.2"/>
    <row r="21009" hidden="1" x14ac:dyDescent="0.2"/>
    <row r="21010" hidden="1" x14ac:dyDescent="0.2"/>
    <row r="21011" hidden="1" x14ac:dyDescent="0.2"/>
    <row r="21012" hidden="1" x14ac:dyDescent="0.2"/>
    <row r="21013" hidden="1" x14ac:dyDescent="0.2"/>
    <row r="21014" hidden="1" x14ac:dyDescent="0.2"/>
    <row r="21015" hidden="1" x14ac:dyDescent="0.2"/>
    <row r="21016" hidden="1" x14ac:dyDescent="0.2"/>
    <row r="21017" hidden="1" x14ac:dyDescent="0.2"/>
    <row r="21018" hidden="1" x14ac:dyDescent="0.2"/>
    <row r="21019" hidden="1" x14ac:dyDescent="0.2"/>
    <row r="21020" hidden="1" x14ac:dyDescent="0.2"/>
    <row r="21021" hidden="1" x14ac:dyDescent="0.2"/>
    <row r="21022" hidden="1" x14ac:dyDescent="0.2"/>
    <row r="21023" hidden="1" x14ac:dyDescent="0.2"/>
    <row r="21024" hidden="1" x14ac:dyDescent="0.2"/>
    <row r="21025" hidden="1" x14ac:dyDescent="0.2"/>
    <row r="21026" hidden="1" x14ac:dyDescent="0.2"/>
    <row r="21027" hidden="1" x14ac:dyDescent="0.2"/>
    <row r="21028" hidden="1" x14ac:dyDescent="0.2"/>
    <row r="21029" hidden="1" x14ac:dyDescent="0.2"/>
    <row r="21030" hidden="1" x14ac:dyDescent="0.2"/>
    <row r="21031" hidden="1" x14ac:dyDescent="0.2"/>
    <row r="21032" hidden="1" x14ac:dyDescent="0.2"/>
    <row r="21033" hidden="1" x14ac:dyDescent="0.2"/>
    <row r="21034" hidden="1" x14ac:dyDescent="0.2"/>
    <row r="21035" hidden="1" x14ac:dyDescent="0.2"/>
    <row r="21036" hidden="1" x14ac:dyDescent="0.2"/>
    <row r="21037" hidden="1" x14ac:dyDescent="0.2"/>
    <row r="21038" hidden="1" x14ac:dyDescent="0.2"/>
    <row r="21039" hidden="1" x14ac:dyDescent="0.2"/>
    <row r="21040" hidden="1" x14ac:dyDescent="0.2"/>
    <row r="21041" hidden="1" x14ac:dyDescent="0.2"/>
    <row r="21042" hidden="1" x14ac:dyDescent="0.2"/>
    <row r="21043" hidden="1" x14ac:dyDescent="0.2"/>
    <row r="21044" hidden="1" x14ac:dyDescent="0.2"/>
    <row r="21045" hidden="1" x14ac:dyDescent="0.2"/>
    <row r="21046" hidden="1" x14ac:dyDescent="0.2"/>
    <row r="21047" hidden="1" x14ac:dyDescent="0.2"/>
    <row r="21048" hidden="1" x14ac:dyDescent="0.2"/>
    <row r="21049" hidden="1" x14ac:dyDescent="0.2"/>
    <row r="21050" hidden="1" x14ac:dyDescent="0.2"/>
    <row r="21051" hidden="1" x14ac:dyDescent="0.2"/>
    <row r="21052" hidden="1" x14ac:dyDescent="0.2"/>
    <row r="21053" hidden="1" x14ac:dyDescent="0.2"/>
    <row r="21054" hidden="1" x14ac:dyDescent="0.2"/>
    <row r="21055" hidden="1" x14ac:dyDescent="0.2"/>
    <row r="21056" hidden="1" x14ac:dyDescent="0.2"/>
    <row r="21057" hidden="1" x14ac:dyDescent="0.2"/>
    <row r="21058" hidden="1" x14ac:dyDescent="0.2"/>
    <row r="21059" hidden="1" x14ac:dyDescent="0.2"/>
    <row r="21060" hidden="1" x14ac:dyDescent="0.2"/>
    <row r="21061" hidden="1" x14ac:dyDescent="0.2"/>
    <row r="21062" hidden="1" x14ac:dyDescent="0.2"/>
    <row r="21063" hidden="1" x14ac:dyDescent="0.2"/>
    <row r="21064" hidden="1" x14ac:dyDescent="0.2"/>
    <row r="21065" hidden="1" x14ac:dyDescent="0.2"/>
    <row r="21066" hidden="1" x14ac:dyDescent="0.2"/>
    <row r="21067" hidden="1" x14ac:dyDescent="0.2"/>
    <row r="21068" hidden="1" x14ac:dyDescent="0.2"/>
    <row r="21069" hidden="1" x14ac:dyDescent="0.2"/>
    <row r="21070" hidden="1" x14ac:dyDescent="0.2"/>
    <row r="21071" hidden="1" x14ac:dyDescent="0.2"/>
    <row r="21072" hidden="1" x14ac:dyDescent="0.2"/>
    <row r="21073" hidden="1" x14ac:dyDescent="0.2"/>
    <row r="21074" hidden="1" x14ac:dyDescent="0.2"/>
    <row r="21075" hidden="1" x14ac:dyDescent="0.2"/>
    <row r="21076" hidden="1" x14ac:dyDescent="0.2"/>
    <row r="21077" hidden="1" x14ac:dyDescent="0.2"/>
    <row r="21078" hidden="1" x14ac:dyDescent="0.2"/>
    <row r="21079" hidden="1" x14ac:dyDescent="0.2"/>
    <row r="21080" hidden="1" x14ac:dyDescent="0.2"/>
    <row r="21081" hidden="1" x14ac:dyDescent="0.2"/>
    <row r="21082" hidden="1" x14ac:dyDescent="0.2"/>
    <row r="21083" hidden="1" x14ac:dyDescent="0.2"/>
    <row r="21084" hidden="1" x14ac:dyDescent="0.2"/>
    <row r="21085" hidden="1" x14ac:dyDescent="0.2"/>
    <row r="21086" hidden="1" x14ac:dyDescent="0.2"/>
    <row r="21087" hidden="1" x14ac:dyDescent="0.2"/>
    <row r="21088" hidden="1" x14ac:dyDescent="0.2"/>
    <row r="21089" hidden="1" x14ac:dyDescent="0.2"/>
    <row r="21090" hidden="1" x14ac:dyDescent="0.2"/>
    <row r="21091" hidden="1" x14ac:dyDescent="0.2"/>
    <row r="21092" hidden="1" x14ac:dyDescent="0.2"/>
    <row r="21093" hidden="1" x14ac:dyDescent="0.2"/>
    <row r="21094" hidden="1" x14ac:dyDescent="0.2"/>
    <row r="21095" hidden="1" x14ac:dyDescent="0.2"/>
    <row r="21096" hidden="1" x14ac:dyDescent="0.2"/>
    <row r="21097" hidden="1" x14ac:dyDescent="0.2"/>
    <row r="21098" hidden="1" x14ac:dyDescent="0.2"/>
    <row r="21099" hidden="1" x14ac:dyDescent="0.2"/>
    <row r="21100" hidden="1" x14ac:dyDescent="0.2"/>
    <row r="21101" hidden="1" x14ac:dyDescent="0.2"/>
    <row r="21102" hidden="1" x14ac:dyDescent="0.2"/>
    <row r="21103" hidden="1" x14ac:dyDescent="0.2"/>
    <row r="21104" hidden="1" x14ac:dyDescent="0.2"/>
    <row r="21105" hidden="1" x14ac:dyDescent="0.2"/>
    <row r="21106" hidden="1" x14ac:dyDescent="0.2"/>
    <row r="21107" hidden="1" x14ac:dyDescent="0.2"/>
    <row r="21108" hidden="1" x14ac:dyDescent="0.2"/>
    <row r="21109" hidden="1" x14ac:dyDescent="0.2"/>
    <row r="21110" hidden="1" x14ac:dyDescent="0.2"/>
    <row r="21111" hidden="1" x14ac:dyDescent="0.2"/>
    <row r="21112" hidden="1" x14ac:dyDescent="0.2"/>
    <row r="21113" hidden="1" x14ac:dyDescent="0.2"/>
    <row r="21114" hidden="1" x14ac:dyDescent="0.2"/>
    <row r="21115" hidden="1" x14ac:dyDescent="0.2"/>
    <row r="21116" hidden="1" x14ac:dyDescent="0.2"/>
    <row r="21117" hidden="1" x14ac:dyDescent="0.2"/>
    <row r="21118" hidden="1" x14ac:dyDescent="0.2"/>
    <row r="21119" hidden="1" x14ac:dyDescent="0.2"/>
    <row r="21120" hidden="1" x14ac:dyDescent="0.2"/>
    <row r="21121" hidden="1" x14ac:dyDescent="0.2"/>
    <row r="21122" hidden="1" x14ac:dyDescent="0.2"/>
    <row r="21123" hidden="1" x14ac:dyDescent="0.2"/>
    <row r="21124" hidden="1" x14ac:dyDescent="0.2"/>
    <row r="21125" hidden="1" x14ac:dyDescent="0.2"/>
    <row r="21126" hidden="1" x14ac:dyDescent="0.2"/>
    <row r="21127" hidden="1" x14ac:dyDescent="0.2"/>
    <row r="21128" hidden="1" x14ac:dyDescent="0.2"/>
    <row r="21129" hidden="1" x14ac:dyDescent="0.2"/>
    <row r="21130" hidden="1" x14ac:dyDescent="0.2"/>
    <row r="21131" hidden="1" x14ac:dyDescent="0.2"/>
    <row r="21132" hidden="1" x14ac:dyDescent="0.2"/>
    <row r="21133" hidden="1" x14ac:dyDescent="0.2"/>
    <row r="21134" hidden="1" x14ac:dyDescent="0.2"/>
    <row r="21135" hidden="1" x14ac:dyDescent="0.2"/>
    <row r="21136" hidden="1" x14ac:dyDescent="0.2"/>
    <row r="21137" hidden="1" x14ac:dyDescent="0.2"/>
    <row r="21138" hidden="1" x14ac:dyDescent="0.2"/>
    <row r="21139" hidden="1" x14ac:dyDescent="0.2"/>
    <row r="21140" hidden="1" x14ac:dyDescent="0.2"/>
    <row r="21141" hidden="1" x14ac:dyDescent="0.2"/>
    <row r="21142" hidden="1" x14ac:dyDescent="0.2"/>
    <row r="21143" hidden="1" x14ac:dyDescent="0.2"/>
    <row r="21144" hidden="1" x14ac:dyDescent="0.2"/>
    <row r="21145" hidden="1" x14ac:dyDescent="0.2"/>
    <row r="21146" hidden="1" x14ac:dyDescent="0.2"/>
    <row r="21147" hidden="1" x14ac:dyDescent="0.2"/>
    <row r="21148" hidden="1" x14ac:dyDescent="0.2"/>
    <row r="21149" hidden="1" x14ac:dyDescent="0.2"/>
    <row r="21150" hidden="1" x14ac:dyDescent="0.2"/>
    <row r="21151" hidden="1" x14ac:dyDescent="0.2"/>
    <row r="21152" hidden="1" x14ac:dyDescent="0.2"/>
    <row r="21153" hidden="1" x14ac:dyDescent="0.2"/>
    <row r="21154" hidden="1" x14ac:dyDescent="0.2"/>
    <row r="21155" hidden="1" x14ac:dyDescent="0.2"/>
    <row r="21156" hidden="1" x14ac:dyDescent="0.2"/>
    <row r="21157" hidden="1" x14ac:dyDescent="0.2"/>
    <row r="21158" hidden="1" x14ac:dyDescent="0.2"/>
    <row r="21159" hidden="1" x14ac:dyDescent="0.2"/>
    <row r="21160" hidden="1" x14ac:dyDescent="0.2"/>
    <row r="21161" hidden="1" x14ac:dyDescent="0.2"/>
    <row r="21162" hidden="1" x14ac:dyDescent="0.2"/>
    <row r="21163" hidden="1" x14ac:dyDescent="0.2"/>
    <row r="21164" hidden="1" x14ac:dyDescent="0.2"/>
    <row r="21165" hidden="1" x14ac:dyDescent="0.2"/>
    <row r="21166" hidden="1" x14ac:dyDescent="0.2"/>
    <row r="21167" hidden="1" x14ac:dyDescent="0.2"/>
    <row r="21168" hidden="1" x14ac:dyDescent="0.2"/>
    <row r="21169" hidden="1" x14ac:dyDescent="0.2"/>
    <row r="21170" hidden="1" x14ac:dyDescent="0.2"/>
    <row r="21171" hidden="1" x14ac:dyDescent="0.2"/>
    <row r="21172" hidden="1" x14ac:dyDescent="0.2"/>
    <row r="21173" hidden="1" x14ac:dyDescent="0.2"/>
    <row r="21174" hidden="1" x14ac:dyDescent="0.2"/>
    <row r="21175" hidden="1" x14ac:dyDescent="0.2"/>
    <row r="21176" hidden="1" x14ac:dyDescent="0.2"/>
    <row r="21177" hidden="1" x14ac:dyDescent="0.2"/>
    <row r="21178" hidden="1" x14ac:dyDescent="0.2"/>
    <row r="21179" hidden="1" x14ac:dyDescent="0.2"/>
    <row r="21180" hidden="1" x14ac:dyDescent="0.2"/>
    <row r="21181" hidden="1" x14ac:dyDescent="0.2"/>
    <row r="21182" hidden="1" x14ac:dyDescent="0.2"/>
    <row r="21183" hidden="1" x14ac:dyDescent="0.2"/>
    <row r="21184" hidden="1" x14ac:dyDescent="0.2"/>
    <row r="21185" hidden="1" x14ac:dyDescent="0.2"/>
    <row r="21186" hidden="1" x14ac:dyDescent="0.2"/>
    <row r="21187" hidden="1" x14ac:dyDescent="0.2"/>
    <row r="21188" hidden="1" x14ac:dyDescent="0.2"/>
    <row r="21189" hidden="1" x14ac:dyDescent="0.2"/>
    <row r="21190" hidden="1" x14ac:dyDescent="0.2"/>
    <row r="21191" hidden="1" x14ac:dyDescent="0.2"/>
    <row r="21192" hidden="1" x14ac:dyDescent="0.2"/>
    <row r="21193" hidden="1" x14ac:dyDescent="0.2"/>
    <row r="21194" hidden="1" x14ac:dyDescent="0.2"/>
    <row r="21195" hidden="1" x14ac:dyDescent="0.2"/>
    <row r="21196" hidden="1" x14ac:dyDescent="0.2"/>
    <row r="21197" hidden="1" x14ac:dyDescent="0.2"/>
    <row r="21198" hidden="1" x14ac:dyDescent="0.2"/>
    <row r="21199" hidden="1" x14ac:dyDescent="0.2"/>
    <row r="21200" hidden="1" x14ac:dyDescent="0.2"/>
    <row r="21201" hidden="1" x14ac:dyDescent="0.2"/>
    <row r="21202" hidden="1" x14ac:dyDescent="0.2"/>
    <row r="21203" hidden="1" x14ac:dyDescent="0.2"/>
    <row r="21204" hidden="1" x14ac:dyDescent="0.2"/>
    <row r="21205" hidden="1" x14ac:dyDescent="0.2"/>
    <row r="21206" hidden="1" x14ac:dyDescent="0.2"/>
    <row r="21207" hidden="1" x14ac:dyDescent="0.2"/>
    <row r="21208" hidden="1" x14ac:dyDescent="0.2"/>
    <row r="21209" hidden="1" x14ac:dyDescent="0.2"/>
    <row r="21210" hidden="1" x14ac:dyDescent="0.2"/>
    <row r="21211" hidden="1" x14ac:dyDescent="0.2"/>
    <row r="21212" hidden="1" x14ac:dyDescent="0.2"/>
    <row r="21213" hidden="1" x14ac:dyDescent="0.2"/>
    <row r="21214" hidden="1" x14ac:dyDescent="0.2"/>
    <row r="21215" hidden="1" x14ac:dyDescent="0.2"/>
    <row r="21216" hidden="1" x14ac:dyDescent="0.2"/>
    <row r="21217" hidden="1" x14ac:dyDescent="0.2"/>
    <row r="21218" hidden="1" x14ac:dyDescent="0.2"/>
    <row r="21219" hidden="1" x14ac:dyDescent="0.2"/>
    <row r="21220" hidden="1" x14ac:dyDescent="0.2"/>
    <row r="21221" hidden="1" x14ac:dyDescent="0.2"/>
    <row r="21222" hidden="1" x14ac:dyDescent="0.2"/>
    <row r="21223" hidden="1" x14ac:dyDescent="0.2"/>
    <row r="21224" hidden="1" x14ac:dyDescent="0.2"/>
    <row r="21225" hidden="1" x14ac:dyDescent="0.2"/>
    <row r="21226" hidden="1" x14ac:dyDescent="0.2"/>
    <row r="21227" hidden="1" x14ac:dyDescent="0.2"/>
    <row r="21228" hidden="1" x14ac:dyDescent="0.2"/>
    <row r="21229" hidden="1" x14ac:dyDescent="0.2"/>
    <row r="21230" hidden="1" x14ac:dyDescent="0.2"/>
    <row r="21231" hidden="1" x14ac:dyDescent="0.2"/>
    <row r="21232" hidden="1" x14ac:dyDescent="0.2"/>
    <row r="21233" hidden="1" x14ac:dyDescent="0.2"/>
    <row r="21234" hidden="1" x14ac:dyDescent="0.2"/>
    <row r="21235" hidden="1" x14ac:dyDescent="0.2"/>
    <row r="21236" hidden="1" x14ac:dyDescent="0.2"/>
    <row r="21237" hidden="1" x14ac:dyDescent="0.2"/>
    <row r="21238" hidden="1" x14ac:dyDescent="0.2"/>
    <row r="21239" hidden="1" x14ac:dyDescent="0.2"/>
    <row r="21240" hidden="1" x14ac:dyDescent="0.2"/>
    <row r="21241" hidden="1" x14ac:dyDescent="0.2"/>
    <row r="21242" hidden="1" x14ac:dyDescent="0.2"/>
    <row r="21243" hidden="1" x14ac:dyDescent="0.2"/>
    <row r="21244" hidden="1" x14ac:dyDescent="0.2"/>
    <row r="21245" hidden="1" x14ac:dyDescent="0.2"/>
    <row r="21246" hidden="1" x14ac:dyDescent="0.2"/>
    <row r="21247" hidden="1" x14ac:dyDescent="0.2"/>
    <row r="21248" hidden="1" x14ac:dyDescent="0.2"/>
    <row r="21249" hidden="1" x14ac:dyDescent="0.2"/>
    <row r="21250" hidden="1" x14ac:dyDescent="0.2"/>
    <row r="21251" hidden="1" x14ac:dyDescent="0.2"/>
    <row r="21252" hidden="1" x14ac:dyDescent="0.2"/>
    <row r="21253" hidden="1" x14ac:dyDescent="0.2"/>
    <row r="21254" hidden="1" x14ac:dyDescent="0.2"/>
    <row r="21255" hidden="1" x14ac:dyDescent="0.2"/>
    <row r="21256" hidden="1" x14ac:dyDescent="0.2"/>
    <row r="21257" hidden="1" x14ac:dyDescent="0.2"/>
    <row r="21258" hidden="1" x14ac:dyDescent="0.2"/>
    <row r="21259" hidden="1" x14ac:dyDescent="0.2"/>
    <row r="21260" hidden="1" x14ac:dyDescent="0.2"/>
    <row r="21261" hidden="1" x14ac:dyDescent="0.2"/>
    <row r="21262" hidden="1" x14ac:dyDescent="0.2"/>
    <row r="21263" hidden="1" x14ac:dyDescent="0.2"/>
    <row r="21264" hidden="1" x14ac:dyDescent="0.2"/>
    <row r="21265" hidden="1" x14ac:dyDescent="0.2"/>
    <row r="21266" hidden="1" x14ac:dyDescent="0.2"/>
    <row r="21267" hidden="1" x14ac:dyDescent="0.2"/>
    <row r="21268" hidden="1" x14ac:dyDescent="0.2"/>
    <row r="21269" hidden="1" x14ac:dyDescent="0.2"/>
    <row r="21270" hidden="1" x14ac:dyDescent="0.2"/>
    <row r="21271" hidden="1" x14ac:dyDescent="0.2"/>
    <row r="21272" hidden="1" x14ac:dyDescent="0.2"/>
    <row r="21273" hidden="1" x14ac:dyDescent="0.2"/>
    <row r="21274" hidden="1" x14ac:dyDescent="0.2"/>
    <row r="21275" hidden="1" x14ac:dyDescent="0.2"/>
    <row r="21276" hidden="1" x14ac:dyDescent="0.2"/>
    <row r="21277" hidden="1" x14ac:dyDescent="0.2"/>
    <row r="21278" hidden="1" x14ac:dyDescent="0.2"/>
    <row r="21279" hidden="1" x14ac:dyDescent="0.2"/>
    <row r="21280" hidden="1" x14ac:dyDescent="0.2"/>
    <row r="21281" hidden="1" x14ac:dyDescent="0.2"/>
    <row r="21282" hidden="1" x14ac:dyDescent="0.2"/>
    <row r="21283" hidden="1" x14ac:dyDescent="0.2"/>
    <row r="21284" hidden="1" x14ac:dyDescent="0.2"/>
    <row r="21285" hidden="1" x14ac:dyDescent="0.2"/>
    <row r="21286" hidden="1" x14ac:dyDescent="0.2"/>
    <row r="21287" hidden="1" x14ac:dyDescent="0.2"/>
    <row r="21288" hidden="1" x14ac:dyDescent="0.2"/>
    <row r="21289" hidden="1" x14ac:dyDescent="0.2"/>
    <row r="21290" hidden="1" x14ac:dyDescent="0.2"/>
    <row r="21291" hidden="1" x14ac:dyDescent="0.2"/>
    <row r="21292" hidden="1" x14ac:dyDescent="0.2"/>
    <row r="21293" hidden="1" x14ac:dyDescent="0.2"/>
    <row r="21294" hidden="1" x14ac:dyDescent="0.2"/>
    <row r="21295" hidden="1" x14ac:dyDescent="0.2"/>
    <row r="21296" hidden="1" x14ac:dyDescent="0.2"/>
    <row r="21297" hidden="1" x14ac:dyDescent="0.2"/>
    <row r="21298" hidden="1" x14ac:dyDescent="0.2"/>
    <row r="21299" hidden="1" x14ac:dyDescent="0.2"/>
    <row r="21300" hidden="1" x14ac:dyDescent="0.2"/>
    <row r="21301" hidden="1" x14ac:dyDescent="0.2"/>
    <row r="21302" hidden="1" x14ac:dyDescent="0.2"/>
    <row r="21303" hidden="1" x14ac:dyDescent="0.2"/>
    <row r="21304" hidden="1" x14ac:dyDescent="0.2"/>
    <row r="21305" hidden="1" x14ac:dyDescent="0.2"/>
    <row r="21306" hidden="1" x14ac:dyDescent="0.2"/>
    <row r="21307" hidden="1" x14ac:dyDescent="0.2"/>
    <row r="21308" hidden="1" x14ac:dyDescent="0.2"/>
    <row r="21309" hidden="1" x14ac:dyDescent="0.2"/>
    <row r="21310" hidden="1" x14ac:dyDescent="0.2"/>
    <row r="21311" hidden="1" x14ac:dyDescent="0.2"/>
    <row r="21312" hidden="1" x14ac:dyDescent="0.2"/>
    <row r="21313" hidden="1" x14ac:dyDescent="0.2"/>
    <row r="21314" hidden="1" x14ac:dyDescent="0.2"/>
    <row r="21315" hidden="1" x14ac:dyDescent="0.2"/>
    <row r="21316" hidden="1" x14ac:dyDescent="0.2"/>
    <row r="21317" hidden="1" x14ac:dyDescent="0.2"/>
    <row r="21318" hidden="1" x14ac:dyDescent="0.2"/>
    <row r="21319" hidden="1" x14ac:dyDescent="0.2"/>
    <row r="21320" hidden="1" x14ac:dyDescent="0.2"/>
    <row r="21321" hidden="1" x14ac:dyDescent="0.2"/>
    <row r="21322" hidden="1" x14ac:dyDescent="0.2"/>
    <row r="21323" hidden="1" x14ac:dyDescent="0.2"/>
    <row r="21324" hidden="1" x14ac:dyDescent="0.2"/>
    <row r="21325" hidden="1" x14ac:dyDescent="0.2"/>
    <row r="21326" hidden="1" x14ac:dyDescent="0.2"/>
    <row r="21327" hidden="1" x14ac:dyDescent="0.2"/>
    <row r="21328" hidden="1" x14ac:dyDescent="0.2"/>
    <row r="21329" hidden="1" x14ac:dyDescent="0.2"/>
    <row r="21330" hidden="1" x14ac:dyDescent="0.2"/>
    <row r="21331" hidden="1" x14ac:dyDescent="0.2"/>
    <row r="21332" hidden="1" x14ac:dyDescent="0.2"/>
    <row r="21333" hidden="1" x14ac:dyDescent="0.2"/>
    <row r="21334" hidden="1" x14ac:dyDescent="0.2"/>
    <row r="21335" hidden="1" x14ac:dyDescent="0.2"/>
    <row r="21336" hidden="1" x14ac:dyDescent="0.2"/>
    <row r="21337" hidden="1" x14ac:dyDescent="0.2"/>
    <row r="21338" hidden="1" x14ac:dyDescent="0.2"/>
    <row r="21339" hidden="1" x14ac:dyDescent="0.2"/>
    <row r="21340" hidden="1" x14ac:dyDescent="0.2"/>
    <row r="21341" hidden="1" x14ac:dyDescent="0.2"/>
    <row r="21342" hidden="1" x14ac:dyDescent="0.2"/>
    <row r="21343" hidden="1" x14ac:dyDescent="0.2"/>
    <row r="21344" hidden="1" x14ac:dyDescent="0.2"/>
    <row r="21345" hidden="1" x14ac:dyDescent="0.2"/>
    <row r="21346" hidden="1" x14ac:dyDescent="0.2"/>
    <row r="21347" hidden="1" x14ac:dyDescent="0.2"/>
    <row r="21348" hidden="1" x14ac:dyDescent="0.2"/>
    <row r="21349" hidden="1" x14ac:dyDescent="0.2"/>
    <row r="21350" hidden="1" x14ac:dyDescent="0.2"/>
    <row r="21351" hidden="1" x14ac:dyDescent="0.2"/>
    <row r="21352" hidden="1" x14ac:dyDescent="0.2"/>
    <row r="21353" hidden="1" x14ac:dyDescent="0.2"/>
    <row r="21354" hidden="1" x14ac:dyDescent="0.2"/>
    <row r="21355" hidden="1" x14ac:dyDescent="0.2"/>
    <row r="21356" hidden="1" x14ac:dyDescent="0.2"/>
    <row r="21357" hidden="1" x14ac:dyDescent="0.2"/>
    <row r="21358" hidden="1" x14ac:dyDescent="0.2"/>
    <row r="21359" hidden="1" x14ac:dyDescent="0.2"/>
    <row r="21360" hidden="1" x14ac:dyDescent="0.2"/>
    <row r="21361" hidden="1" x14ac:dyDescent="0.2"/>
    <row r="21362" hidden="1" x14ac:dyDescent="0.2"/>
    <row r="21363" hidden="1" x14ac:dyDescent="0.2"/>
    <row r="21364" hidden="1" x14ac:dyDescent="0.2"/>
    <row r="21365" hidden="1" x14ac:dyDescent="0.2"/>
    <row r="21366" hidden="1" x14ac:dyDescent="0.2"/>
    <row r="21367" hidden="1" x14ac:dyDescent="0.2"/>
    <row r="21368" hidden="1" x14ac:dyDescent="0.2"/>
    <row r="21369" hidden="1" x14ac:dyDescent="0.2"/>
    <row r="21370" hidden="1" x14ac:dyDescent="0.2"/>
    <row r="21371" hidden="1" x14ac:dyDescent="0.2"/>
    <row r="21372" hidden="1" x14ac:dyDescent="0.2"/>
    <row r="21373" hidden="1" x14ac:dyDescent="0.2"/>
    <row r="21374" hidden="1" x14ac:dyDescent="0.2"/>
    <row r="21375" hidden="1" x14ac:dyDescent="0.2"/>
    <row r="21376" hidden="1" x14ac:dyDescent="0.2"/>
    <row r="21377" hidden="1" x14ac:dyDescent="0.2"/>
    <row r="21378" hidden="1" x14ac:dyDescent="0.2"/>
    <row r="21379" hidden="1" x14ac:dyDescent="0.2"/>
    <row r="21380" hidden="1" x14ac:dyDescent="0.2"/>
    <row r="21381" hidden="1" x14ac:dyDescent="0.2"/>
    <row r="21382" hidden="1" x14ac:dyDescent="0.2"/>
    <row r="21383" hidden="1" x14ac:dyDescent="0.2"/>
    <row r="21384" hidden="1" x14ac:dyDescent="0.2"/>
    <row r="21385" hidden="1" x14ac:dyDescent="0.2"/>
    <row r="21386" hidden="1" x14ac:dyDescent="0.2"/>
    <row r="21387" hidden="1" x14ac:dyDescent="0.2"/>
    <row r="21388" hidden="1" x14ac:dyDescent="0.2"/>
    <row r="21389" hidden="1" x14ac:dyDescent="0.2"/>
    <row r="21390" hidden="1" x14ac:dyDescent="0.2"/>
    <row r="21391" hidden="1" x14ac:dyDescent="0.2"/>
    <row r="21392" hidden="1" x14ac:dyDescent="0.2"/>
    <row r="21393" hidden="1" x14ac:dyDescent="0.2"/>
    <row r="21394" hidden="1" x14ac:dyDescent="0.2"/>
    <row r="21395" hidden="1" x14ac:dyDescent="0.2"/>
    <row r="21396" hidden="1" x14ac:dyDescent="0.2"/>
    <row r="21397" hidden="1" x14ac:dyDescent="0.2"/>
    <row r="21398" hidden="1" x14ac:dyDescent="0.2"/>
    <row r="21399" hidden="1" x14ac:dyDescent="0.2"/>
    <row r="21400" hidden="1" x14ac:dyDescent="0.2"/>
    <row r="21401" hidden="1" x14ac:dyDescent="0.2"/>
    <row r="21402" hidden="1" x14ac:dyDescent="0.2"/>
    <row r="21403" hidden="1" x14ac:dyDescent="0.2"/>
    <row r="21404" hidden="1" x14ac:dyDescent="0.2"/>
    <row r="21405" hidden="1" x14ac:dyDescent="0.2"/>
    <row r="21406" hidden="1" x14ac:dyDescent="0.2"/>
    <row r="21407" hidden="1" x14ac:dyDescent="0.2"/>
    <row r="21408" hidden="1" x14ac:dyDescent="0.2"/>
    <row r="21409" hidden="1" x14ac:dyDescent="0.2"/>
    <row r="21410" hidden="1" x14ac:dyDescent="0.2"/>
    <row r="21411" hidden="1" x14ac:dyDescent="0.2"/>
    <row r="21412" hidden="1" x14ac:dyDescent="0.2"/>
    <row r="21413" hidden="1" x14ac:dyDescent="0.2"/>
    <row r="21414" hidden="1" x14ac:dyDescent="0.2"/>
    <row r="21415" hidden="1" x14ac:dyDescent="0.2"/>
    <row r="21416" hidden="1" x14ac:dyDescent="0.2"/>
    <row r="21417" hidden="1" x14ac:dyDescent="0.2"/>
    <row r="21418" hidden="1" x14ac:dyDescent="0.2"/>
    <row r="21419" hidden="1" x14ac:dyDescent="0.2"/>
    <row r="21420" hidden="1" x14ac:dyDescent="0.2"/>
    <row r="21421" hidden="1" x14ac:dyDescent="0.2"/>
    <row r="21422" hidden="1" x14ac:dyDescent="0.2"/>
    <row r="21423" hidden="1" x14ac:dyDescent="0.2"/>
    <row r="21424" hidden="1" x14ac:dyDescent="0.2"/>
    <row r="21425" hidden="1" x14ac:dyDescent="0.2"/>
    <row r="21426" hidden="1" x14ac:dyDescent="0.2"/>
    <row r="21427" hidden="1" x14ac:dyDescent="0.2"/>
    <row r="21428" hidden="1" x14ac:dyDescent="0.2"/>
    <row r="21429" hidden="1" x14ac:dyDescent="0.2"/>
    <row r="21430" hidden="1" x14ac:dyDescent="0.2"/>
    <row r="21431" hidden="1" x14ac:dyDescent="0.2"/>
    <row r="21432" hidden="1" x14ac:dyDescent="0.2"/>
    <row r="21433" hidden="1" x14ac:dyDescent="0.2"/>
    <row r="21434" hidden="1" x14ac:dyDescent="0.2"/>
    <row r="21435" hidden="1" x14ac:dyDescent="0.2"/>
    <row r="21436" hidden="1" x14ac:dyDescent="0.2"/>
    <row r="21437" hidden="1" x14ac:dyDescent="0.2"/>
    <row r="21438" hidden="1" x14ac:dyDescent="0.2"/>
    <row r="21439" hidden="1" x14ac:dyDescent="0.2"/>
    <row r="21440" hidden="1" x14ac:dyDescent="0.2"/>
    <row r="21441" hidden="1" x14ac:dyDescent="0.2"/>
    <row r="21442" hidden="1" x14ac:dyDescent="0.2"/>
    <row r="21443" hidden="1" x14ac:dyDescent="0.2"/>
    <row r="21444" hidden="1" x14ac:dyDescent="0.2"/>
    <row r="21445" hidden="1" x14ac:dyDescent="0.2"/>
    <row r="21446" hidden="1" x14ac:dyDescent="0.2"/>
    <row r="21447" hidden="1" x14ac:dyDescent="0.2"/>
    <row r="21448" hidden="1" x14ac:dyDescent="0.2"/>
    <row r="21449" hidden="1" x14ac:dyDescent="0.2"/>
    <row r="21450" hidden="1" x14ac:dyDescent="0.2"/>
    <row r="21451" hidden="1" x14ac:dyDescent="0.2"/>
    <row r="21452" hidden="1" x14ac:dyDescent="0.2"/>
    <row r="21453" hidden="1" x14ac:dyDescent="0.2"/>
    <row r="21454" hidden="1" x14ac:dyDescent="0.2"/>
    <row r="21455" hidden="1" x14ac:dyDescent="0.2"/>
    <row r="21456" hidden="1" x14ac:dyDescent="0.2"/>
    <row r="21457" hidden="1" x14ac:dyDescent="0.2"/>
    <row r="21458" hidden="1" x14ac:dyDescent="0.2"/>
    <row r="21459" hidden="1" x14ac:dyDescent="0.2"/>
    <row r="21460" hidden="1" x14ac:dyDescent="0.2"/>
    <row r="21461" hidden="1" x14ac:dyDescent="0.2"/>
    <row r="21462" hidden="1" x14ac:dyDescent="0.2"/>
    <row r="21463" hidden="1" x14ac:dyDescent="0.2"/>
    <row r="21464" hidden="1" x14ac:dyDescent="0.2"/>
    <row r="21465" hidden="1" x14ac:dyDescent="0.2"/>
    <row r="21466" hidden="1" x14ac:dyDescent="0.2"/>
    <row r="21467" hidden="1" x14ac:dyDescent="0.2"/>
    <row r="21468" hidden="1" x14ac:dyDescent="0.2"/>
    <row r="21469" hidden="1" x14ac:dyDescent="0.2"/>
    <row r="21470" hidden="1" x14ac:dyDescent="0.2"/>
    <row r="21471" hidden="1" x14ac:dyDescent="0.2"/>
    <row r="21472" hidden="1" x14ac:dyDescent="0.2"/>
    <row r="21473" hidden="1" x14ac:dyDescent="0.2"/>
    <row r="21474" hidden="1" x14ac:dyDescent="0.2"/>
    <row r="21475" hidden="1" x14ac:dyDescent="0.2"/>
    <row r="21476" hidden="1" x14ac:dyDescent="0.2"/>
    <row r="21477" hidden="1" x14ac:dyDescent="0.2"/>
    <row r="21478" hidden="1" x14ac:dyDescent="0.2"/>
    <row r="21479" hidden="1" x14ac:dyDescent="0.2"/>
    <row r="21480" hidden="1" x14ac:dyDescent="0.2"/>
    <row r="21481" hidden="1" x14ac:dyDescent="0.2"/>
    <row r="21482" hidden="1" x14ac:dyDescent="0.2"/>
    <row r="21483" hidden="1" x14ac:dyDescent="0.2"/>
    <row r="21484" hidden="1" x14ac:dyDescent="0.2"/>
    <row r="21485" hidden="1" x14ac:dyDescent="0.2"/>
    <row r="21486" hidden="1" x14ac:dyDescent="0.2"/>
    <row r="21487" hidden="1" x14ac:dyDescent="0.2"/>
    <row r="21488" hidden="1" x14ac:dyDescent="0.2"/>
    <row r="21489" hidden="1" x14ac:dyDescent="0.2"/>
    <row r="21490" hidden="1" x14ac:dyDescent="0.2"/>
    <row r="21491" hidden="1" x14ac:dyDescent="0.2"/>
    <row r="21492" hidden="1" x14ac:dyDescent="0.2"/>
    <row r="21493" hidden="1" x14ac:dyDescent="0.2"/>
    <row r="21494" hidden="1" x14ac:dyDescent="0.2"/>
    <row r="21495" hidden="1" x14ac:dyDescent="0.2"/>
    <row r="21496" hidden="1" x14ac:dyDescent="0.2"/>
    <row r="21497" hidden="1" x14ac:dyDescent="0.2"/>
    <row r="21498" hidden="1" x14ac:dyDescent="0.2"/>
    <row r="21499" hidden="1" x14ac:dyDescent="0.2"/>
    <row r="21500" hidden="1" x14ac:dyDescent="0.2"/>
    <row r="21501" hidden="1" x14ac:dyDescent="0.2"/>
    <row r="21502" hidden="1" x14ac:dyDescent="0.2"/>
    <row r="21503" hidden="1" x14ac:dyDescent="0.2"/>
    <row r="21504" hidden="1" x14ac:dyDescent="0.2"/>
    <row r="21505" hidden="1" x14ac:dyDescent="0.2"/>
    <row r="21506" hidden="1" x14ac:dyDescent="0.2"/>
    <row r="21507" hidden="1" x14ac:dyDescent="0.2"/>
    <row r="21508" hidden="1" x14ac:dyDescent="0.2"/>
    <row r="21509" hidden="1" x14ac:dyDescent="0.2"/>
    <row r="21510" hidden="1" x14ac:dyDescent="0.2"/>
    <row r="21511" hidden="1" x14ac:dyDescent="0.2"/>
    <row r="21512" hidden="1" x14ac:dyDescent="0.2"/>
    <row r="21513" hidden="1" x14ac:dyDescent="0.2"/>
    <row r="21514" hidden="1" x14ac:dyDescent="0.2"/>
    <row r="21515" hidden="1" x14ac:dyDescent="0.2"/>
    <row r="21516" hidden="1" x14ac:dyDescent="0.2"/>
    <row r="21517" hidden="1" x14ac:dyDescent="0.2"/>
    <row r="21518" hidden="1" x14ac:dyDescent="0.2"/>
    <row r="21519" hidden="1" x14ac:dyDescent="0.2"/>
    <row r="21520" hidden="1" x14ac:dyDescent="0.2"/>
    <row r="21521" hidden="1" x14ac:dyDescent="0.2"/>
    <row r="21522" hidden="1" x14ac:dyDescent="0.2"/>
    <row r="21523" hidden="1" x14ac:dyDescent="0.2"/>
    <row r="21524" hidden="1" x14ac:dyDescent="0.2"/>
    <row r="21525" hidden="1" x14ac:dyDescent="0.2"/>
    <row r="21526" hidden="1" x14ac:dyDescent="0.2"/>
    <row r="21527" hidden="1" x14ac:dyDescent="0.2"/>
    <row r="21528" hidden="1" x14ac:dyDescent="0.2"/>
    <row r="21529" hidden="1" x14ac:dyDescent="0.2"/>
    <row r="21530" hidden="1" x14ac:dyDescent="0.2"/>
    <row r="21531" hidden="1" x14ac:dyDescent="0.2"/>
    <row r="21532" hidden="1" x14ac:dyDescent="0.2"/>
    <row r="21533" hidden="1" x14ac:dyDescent="0.2"/>
    <row r="21534" hidden="1" x14ac:dyDescent="0.2"/>
    <row r="21535" hidden="1" x14ac:dyDescent="0.2"/>
    <row r="21536" hidden="1" x14ac:dyDescent="0.2"/>
    <row r="21537" hidden="1" x14ac:dyDescent="0.2"/>
    <row r="21538" hidden="1" x14ac:dyDescent="0.2"/>
    <row r="21539" hidden="1" x14ac:dyDescent="0.2"/>
    <row r="21540" hidden="1" x14ac:dyDescent="0.2"/>
    <row r="21541" hidden="1" x14ac:dyDescent="0.2"/>
    <row r="21542" hidden="1" x14ac:dyDescent="0.2"/>
    <row r="21543" hidden="1" x14ac:dyDescent="0.2"/>
    <row r="21544" hidden="1" x14ac:dyDescent="0.2"/>
    <row r="21545" hidden="1" x14ac:dyDescent="0.2"/>
    <row r="21546" hidden="1" x14ac:dyDescent="0.2"/>
    <row r="21547" hidden="1" x14ac:dyDescent="0.2"/>
    <row r="21548" hidden="1" x14ac:dyDescent="0.2"/>
    <row r="21549" hidden="1" x14ac:dyDescent="0.2"/>
    <row r="21550" hidden="1" x14ac:dyDescent="0.2"/>
    <row r="21551" hidden="1" x14ac:dyDescent="0.2"/>
    <row r="21552" hidden="1" x14ac:dyDescent="0.2"/>
    <row r="21553" hidden="1" x14ac:dyDescent="0.2"/>
    <row r="21554" hidden="1" x14ac:dyDescent="0.2"/>
    <row r="21555" hidden="1" x14ac:dyDescent="0.2"/>
    <row r="21556" hidden="1" x14ac:dyDescent="0.2"/>
    <row r="21557" hidden="1" x14ac:dyDescent="0.2"/>
    <row r="21558" hidden="1" x14ac:dyDescent="0.2"/>
    <row r="21559" hidden="1" x14ac:dyDescent="0.2"/>
    <row r="21560" hidden="1" x14ac:dyDescent="0.2"/>
    <row r="21561" hidden="1" x14ac:dyDescent="0.2"/>
    <row r="21562" hidden="1" x14ac:dyDescent="0.2"/>
    <row r="21563" hidden="1" x14ac:dyDescent="0.2"/>
    <row r="21564" hidden="1" x14ac:dyDescent="0.2"/>
    <row r="21565" hidden="1" x14ac:dyDescent="0.2"/>
    <row r="21566" hidden="1" x14ac:dyDescent="0.2"/>
    <row r="21567" hidden="1" x14ac:dyDescent="0.2"/>
    <row r="21568" hidden="1" x14ac:dyDescent="0.2"/>
    <row r="21569" hidden="1" x14ac:dyDescent="0.2"/>
    <row r="21570" hidden="1" x14ac:dyDescent="0.2"/>
    <row r="21571" hidden="1" x14ac:dyDescent="0.2"/>
    <row r="21572" hidden="1" x14ac:dyDescent="0.2"/>
    <row r="21573" hidden="1" x14ac:dyDescent="0.2"/>
    <row r="21574" hidden="1" x14ac:dyDescent="0.2"/>
    <row r="21575" hidden="1" x14ac:dyDescent="0.2"/>
    <row r="21576" hidden="1" x14ac:dyDescent="0.2"/>
    <row r="21577" hidden="1" x14ac:dyDescent="0.2"/>
    <row r="21578" hidden="1" x14ac:dyDescent="0.2"/>
    <row r="21579" hidden="1" x14ac:dyDescent="0.2"/>
    <row r="21580" hidden="1" x14ac:dyDescent="0.2"/>
    <row r="21581" hidden="1" x14ac:dyDescent="0.2"/>
    <row r="21582" hidden="1" x14ac:dyDescent="0.2"/>
    <row r="21583" hidden="1" x14ac:dyDescent="0.2"/>
    <row r="21584" hidden="1" x14ac:dyDescent="0.2"/>
    <row r="21585" hidden="1" x14ac:dyDescent="0.2"/>
    <row r="21586" hidden="1" x14ac:dyDescent="0.2"/>
    <row r="21587" hidden="1" x14ac:dyDescent="0.2"/>
    <row r="21588" hidden="1" x14ac:dyDescent="0.2"/>
    <row r="21589" hidden="1" x14ac:dyDescent="0.2"/>
    <row r="21590" hidden="1" x14ac:dyDescent="0.2"/>
    <row r="21591" hidden="1" x14ac:dyDescent="0.2"/>
    <row r="21592" hidden="1" x14ac:dyDescent="0.2"/>
    <row r="21593" hidden="1" x14ac:dyDescent="0.2"/>
    <row r="21594" hidden="1" x14ac:dyDescent="0.2"/>
    <row r="21595" hidden="1" x14ac:dyDescent="0.2"/>
    <row r="21596" hidden="1" x14ac:dyDescent="0.2"/>
    <row r="21597" hidden="1" x14ac:dyDescent="0.2"/>
    <row r="21598" hidden="1" x14ac:dyDescent="0.2"/>
    <row r="21599" hidden="1" x14ac:dyDescent="0.2"/>
    <row r="21600" hidden="1" x14ac:dyDescent="0.2"/>
    <row r="21601" hidden="1" x14ac:dyDescent="0.2"/>
    <row r="21602" hidden="1" x14ac:dyDescent="0.2"/>
    <row r="21603" hidden="1" x14ac:dyDescent="0.2"/>
    <row r="21604" hidden="1" x14ac:dyDescent="0.2"/>
    <row r="21605" hidden="1" x14ac:dyDescent="0.2"/>
    <row r="21606" hidden="1" x14ac:dyDescent="0.2"/>
    <row r="21607" hidden="1" x14ac:dyDescent="0.2"/>
    <row r="21608" hidden="1" x14ac:dyDescent="0.2"/>
    <row r="21609" hidden="1" x14ac:dyDescent="0.2"/>
    <row r="21610" hidden="1" x14ac:dyDescent="0.2"/>
    <row r="21611" hidden="1" x14ac:dyDescent="0.2"/>
    <row r="21612" hidden="1" x14ac:dyDescent="0.2"/>
    <row r="21613" hidden="1" x14ac:dyDescent="0.2"/>
    <row r="21614" hidden="1" x14ac:dyDescent="0.2"/>
    <row r="21615" hidden="1" x14ac:dyDescent="0.2"/>
    <row r="21616" hidden="1" x14ac:dyDescent="0.2"/>
    <row r="21617" hidden="1" x14ac:dyDescent="0.2"/>
    <row r="21618" hidden="1" x14ac:dyDescent="0.2"/>
    <row r="21619" hidden="1" x14ac:dyDescent="0.2"/>
    <row r="21620" hidden="1" x14ac:dyDescent="0.2"/>
    <row r="21621" hidden="1" x14ac:dyDescent="0.2"/>
    <row r="21622" hidden="1" x14ac:dyDescent="0.2"/>
    <row r="21623" hidden="1" x14ac:dyDescent="0.2"/>
    <row r="21624" hidden="1" x14ac:dyDescent="0.2"/>
    <row r="21625" hidden="1" x14ac:dyDescent="0.2"/>
    <row r="21626" hidden="1" x14ac:dyDescent="0.2"/>
    <row r="21627" hidden="1" x14ac:dyDescent="0.2"/>
    <row r="21628" hidden="1" x14ac:dyDescent="0.2"/>
    <row r="21629" hidden="1" x14ac:dyDescent="0.2"/>
    <row r="21630" hidden="1" x14ac:dyDescent="0.2"/>
    <row r="21631" hidden="1" x14ac:dyDescent="0.2"/>
    <row r="21632" hidden="1" x14ac:dyDescent="0.2"/>
    <row r="21633" hidden="1" x14ac:dyDescent="0.2"/>
    <row r="21634" hidden="1" x14ac:dyDescent="0.2"/>
    <row r="21635" hidden="1" x14ac:dyDescent="0.2"/>
    <row r="21636" hidden="1" x14ac:dyDescent="0.2"/>
    <row r="21637" hidden="1" x14ac:dyDescent="0.2"/>
    <row r="21638" hidden="1" x14ac:dyDescent="0.2"/>
    <row r="21639" hidden="1" x14ac:dyDescent="0.2"/>
    <row r="21640" hidden="1" x14ac:dyDescent="0.2"/>
    <row r="21641" hidden="1" x14ac:dyDescent="0.2"/>
    <row r="21642" hidden="1" x14ac:dyDescent="0.2"/>
    <row r="21643" hidden="1" x14ac:dyDescent="0.2"/>
    <row r="21644" hidden="1" x14ac:dyDescent="0.2"/>
    <row r="21645" hidden="1" x14ac:dyDescent="0.2"/>
    <row r="21646" hidden="1" x14ac:dyDescent="0.2"/>
    <row r="21647" hidden="1" x14ac:dyDescent="0.2"/>
    <row r="21648" hidden="1" x14ac:dyDescent="0.2"/>
    <row r="21649" hidden="1" x14ac:dyDescent="0.2"/>
    <row r="21650" hidden="1" x14ac:dyDescent="0.2"/>
    <row r="21651" hidden="1" x14ac:dyDescent="0.2"/>
    <row r="21652" hidden="1" x14ac:dyDescent="0.2"/>
    <row r="21653" hidden="1" x14ac:dyDescent="0.2"/>
    <row r="21654" hidden="1" x14ac:dyDescent="0.2"/>
    <row r="21655" hidden="1" x14ac:dyDescent="0.2"/>
    <row r="21656" hidden="1" x14ac:dyDescent="0.2"/>
    <row r="21657" hidden="1" x14ac:dyDescent="0.2"/>
    <row r="21658" hidden="1" x14ac:dyDescent="0.2"/>
    <row r="21659" hidden="1" x14ac:dyDescent="0.2"/>
    <row r="21660" hidden="1" x14ac:dyDescent="0.2"/>
    <row r="21661" hidden="1" x14ac:dyDescent="0.2"/>
    <row r="21662" hidden="1" x14ac:dyDescent="0.2"/>
    <row r="21663" hidden="1" x14ac:dyDescent="0.2"/>
    <row r="21664" hidden="1" x14ac:dyDescent="0.2"/>
    <row r="21665" hidden="1" x14ac:dyDescent="0.2"/>
    <row r="21666" hidden="1" x14ac:dyDescent="0.2"/>
    <row r="21667" hidden="1" x14ac:dyDescent="0.2"/>
    <row r="21668" hidden="1" x14ac:dyDescent="0.2"/>
    <row r="21669" hidden="1" x14ac:dyDescent="0.2"/>
    <row r="21670" hidden="1" x14ac:dyDescent="0.2"/>
    <row r="21671" hidden="1" x14ac:dyDescent="0.2"/>
    <row r="21672" hidden="1" x14ac:dyDescent="0.2"/>
    <row r="21673" hidden="1" x14ac:dyDescent="0.2"/>
    <row r="21674" hidden="1" x14ac:dyDescent="0.2"/>
    <row r="21675" hidden="1" x14ac:dyDescent="0.2"/>
    <row r="21676" hidden="1" x14ac:dyDescent="0.2"/>
    <row r="21677" hidden="1" x14ac:dyDescent="0.2"/>
    <row r="21678" hidden="1" x14ac:dyDescent="0.2"/>
    <row r="21679" hidden="1" x14ac:dyDescent="0.2"/>
    <row r="21680" hidden="1" x14ac:dyDescent="0.2"/>
    <row r="21681" hidden="1" x14ac:dyDescent="0.2"/>
    <row r="21682" hidden="1" x14ac:dyDescent="0.2"/>
    <row r="21683" hidden="1" x14ac:dyDescent="0.2"/>
    <row r="21684" hidden="1" x14ac:dyDescent="0.2"/>
    <row r="21685" hidden="1" x14ac:dyDescent="0.2"/>
    <row r="21686" hidden="1" x14ac:dyDescent="0.2"/>
    <row r="21687" hidden="1" x14ac:dyDescent="0.2"/>
    <row r="21688" hidden="1" x14ac:dyDescent="0.2"/>
    <row r="21689" hidden="1" x14ac:dyDescent="0.2"/>
    <row r="21690" hidden="1" x14ac:dyDescent="0.2"/>
    <row r="21691" hidden="1" x14ac:dyDescent="0.2"/>
    <row r="21692" hidden="1" x14ac:dyDescent="0.2"/>
    <row r="21693" hidden="1" x14ac:dyDescent="0.2"/>
    <row r="21694" hidden="1" x14ac:dyDescent="0.2"/>
    <row r="21695" hidden="1" x14ac:dyDescent="0.2"/>
    <row r="21696" hidden="1" x14ac:dyDescent="0.2"/>
    <row r="21697" hidden="1" x14ac:dyDescent="0.2"/>
    <row r="21698" hidden="1" x14ac:dyDescent="0.2"/>
    <row r="21699" hidden="1" x14ac:dyDescent="0.2"/>
    <row r="21700" hidden="1" x14ac:dyDescent="0.2"/>
    <row r="21701" hidden="1" x14ac:dyDescent="0.2"/>
    <row r="21702" hidden="1" x14ac:dyDescent="0.2"/>
    <row r="21703" hidden="1" x14ac:dyDescent="0.2"/>
    <row r="21704" hidden="1" x14ac:dyDescent="0.2"/>
    <row r="21705" hidden="1" x14ac:dyDescent="0.2"/>
    <row r="21706" hidden="1" x14ac:dyDescent="0.2"/>
    <row r="21707" hidden="1" x14ac:dyDescent="0.2"/>
    <row r="21708" hidden="1" x14ac:dyDescent="0.2"/>
    <row r="21709" hidden="1" x14ac:dyDescent="0.2"/>
    <row r="21710" hidden="1" x14ac:dyDescent="0.2"/>
    <row r="21711" hidden="1" x14ac:dyDescent="0.2"/>
    <row r="21712" hidden="1" x14ac:dyDescent="0.2"/>
    <row r="21713" hidden="1" x14ac:dyDescent="0.2"/>
    <row r="21714" hidden="1" x14ac:dyDescent="0.2"/>
    <row r="21715" hidden="1" x14ac:dyDescent="0.2"/>
    <row r="21716" hidden="1" x14ac:dyDescent="0.2"/>
    <row r="21717" hidden="1" x14ac:dyDescent="0.2"/>
    <row r="21718" hidden="1" x14ac:dyDescent="0.2"/>
    <row r="21719" hidden="1" x14ac:dyDescent="0.2"/>
    <row r="21720" hidden="1" x14ac:dyDescent="0.2"/>
    <row r="21721" hidden="1" x14ac:dyDescent="0.2"/>
    <row r="21722" hidden="1" x14ac:dyDescent="0.2"/>
    <row r="21723" hidden="1" x14ac:dyDescent="0.2"/>
    <row r="21724" hidden="1" x14ac:dyDescent="0.2"/>
    <row r="21725" hidden="1" x14ac:dyDescent="0.2"/>
    <row r="21726" hidden="1" x14ac:dyDescent="0.2"/>
    <row r="21727" hidden="1" x14ac:dyDescent="0.2"/>
    <row r="21728" hidden="1" x14ac:dyDescent="0.2"/>
    <row r="21729" hidden="1" x14ac:dyDescent="0.2"/>
    <row r="21730" hidden="1" x14ac:dyDescent="0.2"/>
    <row r="21731" hidden="1" x14ac:dyDescent="0.2"/>
    <row r="21732" hidden="1" x14ac:dyDescent="0.2"/>
    <row r="21733" hidden="1" x14ac:dyDescent="0.2"/>
    <row r="21734" hidden="1" x14ac:dyDescent="0.2"/>
    <row r="21735" hidden="1" x14ac:dyDescent="0.2"/>
    <row r="21736" hidden="1" x14ac:dyDescent="0.2"/>
    <row r="21737" hidden="1" x14ac:dyDescent="0.2"/>
    <row r="21738" hidden="1" x14ac:dyDescent="0.2"/>
    <row r="21739" hidden="1" x14ac:dyDescent="0.2"/>
    <row r="21740" hidden="1" x14ac:dyDescent="0.2"/>
    <row r="21741" hidden="1" x14ac:dyDescent="0.2"/>
    <row r="21742" hidden="1" x14ac:dyDescent="0.2"/>
    <row r="21743" hidden="1" x14ac:dyDescent="0.2"/>
    <row r="21744" hidden="1" x14ac:dyDescent="0.2"/>
    <row r="21745" hidden="1" x14ac:dyDescent="0.2"/>
    <row r="21746" hidden="1" x14ac:dyDescent="0.2"/>
    <row r="21747" hidden="1" x14ac:dyDescent="0.2"/>
    <row r="21748" hidden="1" x14ac:dyDescent="0.2"/>
    <row r="21749" hidden="1" x14ac:dyDescent="0.2"/>
    <row r="21750" hidden="1" x14ac:dyDescent="0.2"/>
    <row r="21751" hidden="1" x14ac:dyDescent="0.2"/>
    <row r="21752" hidden="1" x14ac:dyDescent="0.2"/>
    <row r="21753" hidden="1" x14ac:dyDescent="0.2"/>
    <row r="21754" hidden="1" x14ac:dyDescent="0.2"/>
    <row r="21755" hidden="1" x14ac:dyDescent="0.2"/>
    <row r="21756" hidden="1" x14ac:dyDescent="0.2"/>
    <row r="21757" hidden="1" x14ac:dyDescent="0.2"/>
    <row r="21758" hidden="1" x14ac:dyDescent="0.2"/>
    <row r="21759" hidden="1" x14ac:dyDescent="0.2"/>
    <row r="21760" hidden="1" x14ac:dyDescent="0.2"/>
    <row r="21761" hidden="1" x14ac:dyDescent="0.2"/>
    <row r="21762" hidden="1" x14ac:dyDescent="0.2"/>
    <row r="21763" hidden="1" x14ac:dyDescent="0.2"/>
    <row r="21764" hidden="1" x14ac:dyDescent="0.2"/>
    <row r="21765" hidden="1" x14ac:dyDescent="0.2"/>
    <row r="21766" hidden="1" x14ac:dyDescent="0.2"/>
    <row r="21767" hidden="1" x14ac:dyDescent="0.2"/>
    <row r="21768" hidden="1" x14ac:dyDescent="0.2"/>
    <row r="21769" hidden="1" x14ac:dyDescent="0.2"/>
    <row r="21770" hidden="1" x14ac:dyDescent="0.2"/>
    <row r="21771" hidden="1" x14ac:dyDescent="0.2"/>
    <row r="21772" hidden="1" x14ac:dyDescent="0.2"/>
    <row r="21773" hidden="1" x14ac:dyDescent="0.2"/>
    <row r="21774" hidden="1" x14ac:dyDescent="0.2"/>
    <row r="21775" hidden="1" x14ac:dyDescent="0.2"/>
    <row r="21776" hidden="1" x14ac:dyDescent="0.2"/>
    <row r="21777" hidden="1" x14ac:dyDescent="0.2"/>
    <row r="21778" hidden="1" x14ac:dyDescent="0.2"/>
    <row r="21779" hidden="1" x14ac:dyDescent="0.2"/>
    <row r="21780" hidden="1" x14ac:dyDescent="0.2"/>
    <row r="21781" hidden="1" x14ac:dyDescent="0.2"/>
    <row r="21782" hidden="1" x14ac:dyDescent="0.2"/>
    <row r="21783" hidden="1" x14ac:dyDescent="0.2"/>
    <row r="21784" hidden="1" x14ac:dyDescent="0.2"/>
    <row r="21785" hidden="1" x14ac:dyDescent="0.2"/>
    <row r="21786" hidden="1" x14ac:dyDescent="0.2"/>
    <row r="21787" hidden="1" x14ac:dyDescent="0.2"/>
    <row r="21788" hidden="1" x14ac:dyDescent="0.2"/>
    <row r="21789" hidden="1" x14ac:dyDescent="0.2"/>
    <row r="21790" hidden="1" x14ac:dyDescent="0.2"/>
    <row r="21791" hidden="1" x14ac:dyDescent="0.2"/>
    <row r="21792" hidden="1" x14ac:dyDescent="0.2"/>
    <row r="21793" hidden="1" x14ac:dyDescent="0.2"/>
    <row r="21794" hidden="1" x14ac:dyDescent="0.2"/>
    <row r="21795" hidden="1" x14ac:dyDescent="0.2"/>
    <row r="21796" hidden="1" x14ac:dyDescent="0.2"/>
    <row r="21797" hidden="1" x14ac:dyDescent="0.2"/>
    <row r="21798" hidden="1" x14ac:dyDescent="0.2"/>
    <row r="21799" hidden="1" x14ac:dyDescent="0.2"/>
    <row r="21800" hidden="1" x14ac:dyDescent="0.2"/>
    <row r="21801" hidden="1" x14ac:dyDescent="0.2"/>
    <row r="21802" hidden="1" x14ac:dyDescent="0.2"/>
    <row r="21803" hidden="1" x14ac:dyDescent="0.2"/>
    <row r="21804" hidden="1" x14ac:dyDescent="0.2"/>
    <row r="21805" hidden="1" x14ac:dyDescent="0.2"/>
    <row r="21806" hidden="1" x14ac:dyDescent="0.2"/>
    <row r="21807" hidden="1" x14ac:dyDescent="0.2"/>
    <row r="21808" hidden="1" x14ac:dyDescent="0.2"/>
    <row r="21809" hidden="1" x14ac:dyDescent="0.2"/>
    <row r="21810" hidden="1" x14ac:dyDescent="0.2"/>
    <row r="21811" hidden="1" x14ac:dyDescent="0.2"/>
    <row r="21812" hidden="1" x14ac:dyDescent="0.2"/>
    <row r="21813" hidden="1" x14ac:dyDescent="0.2"/>
    <row r="21814" hidden="1" x14ac:dyDescent="0.2"/>
    <row r="21815" hidden="1" x14ac:dyDescent="0.2"/>
    <row r="21816" hidden="1" x14ac:dyDescent="0.2"/>
    <row r="21817" hidden="1" x14ac:dyDescent="0.2"/>
    <row r="21818" hidden="1" x14ac:dyDescent="0.2"/>
    <row r="21819" hidden="1" x14ac:dyDescent="0.2"/>
    <row r="21820" hidden="1" x14ac:dyDescent="0.2"/>
    <row r="21821" hidden="1" x14ac:dyDescent="0.2"/>
    <row r="21822" hidden="1" x14ac:dyDescent="0.2"/>
    <row r="21823" hidden="1" x14ac:dyDescent="0.2"/>
    <row r="21824" hidden="1" x14ac:dyDescent="0.2"/>
    <row r="21825" hidden="1" x14ac:dyDescent="0.2"/>
    <row r="21826" hidden="1" x14ac:dyDescent="0.2"/>
    <row r="21827" hidden="1" x14ac:dyDescent="0.2"/>
    <row r="21828" hidden="1" x14ac:dyDescent="0.2"/>
    <row r="21829" hidden="1" x14ac:dyDescent="0.2"/>
    <row r="21830" hidden="1" x14ac:dyDescent="0.2"/>
    <row r="21831" hidden="1" x14ac:dyDescent="0.2"/>
    <row r="21832" hidden="1" x14ac:dyDescent="0.2"/>
    <row r="21833" hidden="1" x14ac:dyDescent="0.2"/>
    <row r="21834" hidden="1" x14ac:dyDescent="0.2"/>
    <row r="21835" hidden="1" x14ac:dyDescent="0.2"/>
    <row r="21836" hidden="1" x14ac:dyDescent="0.2"/>
    <row r="21837" hidden="1" x14ac:dyDescent="0.2"/>
    <row r="21838" hidden="1" x14ac:dyDescent="0.2"/>
    <row r="21839" hidden="1" x14ac:dyDescent="0.2"/>
    <row r="21840" hidden="1" x14ac:dyDescent="0.2"/>
    <row r="21841" hidden="1" x14ac:dyDescent="0.2"/>
    <row r="21842" hidden="1" x14ac:dyDescent="0.2"/>
    <row r="21843" hidden="1" x14ac:dyDescent="0.2"/>
    <row r="21844" hidden="1" x14ac:dyDescent="0.2"/>
    <row r="21845" hidden="1" x14ac:dyDescent="0.2"/>
    <row r="21846" hidden="1" x14ac:dyDescent="0.2"/>
    <row r="21847" hidden="1" x14ac:dyDescent="0.2"/>
    <row r="21848" hidden="1" x14ac:dyDescent="0.2"/>
    <row r="21849" hidden="1" x14ac:dyDescent="0.2"/>
    <row r="21850" hidden="1" x14ac:dyDescent="0.2"/>
    <row r="21851" hidden="1" x14ac:dyDescent="0.2"/>
    <row r="21852" hidden="1" x14ac:dyDescent="0.2"/>
    <row r="21853" hidden="1" x14ac:dyDescent="0.2"/>
    <row r="21854" hidden="1" x14ac:dyDescent="0.2"/>
    <row r="21855" hidden="1" x14ac:dyDescent="0.2"/>
    <row r="21856" hidden="1" x14ac:dyDescent="0.2"/>
    <row r="21857" hidden="1" x14ac:dyDescent="0.2"/>
    <row r="21858" hidden="1" x14ac:dyDescent="0.2"/>
    <row r="21859" hidden="1" x14ac:dyDescent="0.2"/>
    <row r="21860" hidden="1" x14ac:dyDescent="0.2"/>
    <row r="21861" hidden="1" x14ac:dyDescent="0.2"/>
    <row r="21862" hidden="1" x14ac:dyDescent="0.2"/>
    <row r="21863" hidden="1" x14ac:dyDescent="0.2"/>
    <row r="21864" hidden="1" x14ac:dyDescent="0.2"/>
    <row r="21865" hidden="1" x14ac:dyDescent="0.2"/>
    <row r="21866" hidden="1" x14ac:dyDescent="0.2"/>
    <row r="21867" hidden="1" x14ac:dyDescent="0.2"/>
    <row r="21868" hidden="1" x14ac:dyDescent="0.2"/>
    <row r="21869" hidden="1" x14ac:dyDescent="0.2"/>
    <row r="21870" hidden="1" x14ac:dyDescent="0.2"/>
    <row r="21871" hidden="1" x14ac:dyDescent="0.2"/>
    <row r="21872" hidden="1" x14ac:dyDescent="0.2"/>
    <row r="21873" hidden="1" x14ac:dyDescent="0.2"/>
    <row r="21874" hidden="1" x14ac:dyDescent="0.2"/>
    <row r="21875" hidden="1" x14ac:dyDescent="0.2"/>
    <row r="21876" hidden="1" x14ac:dyDescent="0.2"/>
    <row r="21877" hidden="1" x14ac:dyDescent="0.2"/>
    <row r="21878" hidden="1" x14ac:dyDescent="0.2"/>
    <row r="21879" hidden="1" x14ac:dyDescent="0.2"/>
    <row r="21880" hidden="1" x14ac:dyDescent="0.2"/>
    <row r="21881" hidden="1" x14ac:dyDescent="0.2"/>
    <row r="21882" hidden="1" x14ac:dyDescent="0.2"/>
    <row r="21883" hidden="1" x14ac:dyDescent="0.2"/>
    <row r="21884" hidden="1" x14ac:dyDescent="0.2"/>
    <row r="21885" hidden="1" x14ac:dyDescent="0.2"/>
    <row r="21886" hidden="1" x14ac:dyDescent="0.2"/>
    <row r="21887" hidden="1" x14ac:dyDescent="0.2"/>
    <row r="21888" hidden="1" x14ac:dyDescent="0.2"/>
    <row r="21889" hidden="1" x14ac:dyDescent="0.2"/>
    <row r="21890" hidden="1" x14ac:dyDescent="0.2"/>
    <row r="21891" hidden="1" x14ac:dyDescent="0.2"/>
    <row r="21892" hidden="1" x14ac:dyDescent="0.2"/>
    <row r="21893" hidden="1" x14ac:dyDescent="0.2"/>
    <row r="21894" hidden="1" x14ac:dyDescent="0.2"/>
    <row r="21895" hidden="1" x14ac:dyDescent="0.2"/>
    <row r="21896" hidden="1" x14ac:dyDescent="0.2"/>
    <row r="21897" hidden="1" x14ac:dyDescent="0.2"/>
    <row r="21898" hidden="1" x14ac:dyDescent="0.2"/>
    <row r="21899" hidden="1" x14ac:dyDescent="0.2"/>
    <row r="21900" hidden="1" x14ac:dyDescent="0.2"/>
    <row r="21901" hidden="1" x14ac:dyDescent="0.2"/>
    <row r="21902" hidden="1" x14ac:dyDescent="0.2"/>
    <row r="21903" hidden="1" x14ac:dyDescent="0.2"/>
    <row r="21904" hidden="1" x14ac:dyDescent="0.2"/>
    <row r="21905" hidden="1" x14ac:dyDescent="0.2"/>
    <row r="21906" hidden="1" x14ac:dyDescent="0.2"/>
    <row r="21907" hidden="1" x14ac:dyDescent="0.2"/>
    <row r="21908" hidden="1" x14ac:dyDescent="0.2"/>
    <row r="21909" hidden="1" x14ac:dyDescent="0.2"/>
    <row r="21910" hidden="1" x14ac:dyDescent="0.2"/>
    <row r="21911" hidden="1" x14ac:dyDescent="0.2"/>
    <row r="21912" hidden="1" x14ac:dyDescent="0.2"/>
    <row r="21913" hidden="1" x14ac:dyDescent="0.2"/>
    <row r="21914" hidden="1" x14ac:dyDescent="0.2"/>
    <row r="21915" hidden="1" x14ac:dyDescent="0.2"/>
    <row r="21916" hidden="1" x14ac:dyDescent="0.2"/>
    <row r="21917" hidden="1" x14ac:dyDescent="0.2"/>
    <row r="21918" hidden="1" x14ac:dyDescent="0.2"/>
    <row r="21919" hidden="1" x14ac:dyDescent="0.2"/>
    <row r="21920" hidden="1" x14ac:dyDescent="0.2"/>
    <row r="21921" hidden="1" x14ac:dyDescent="0.2"/>
    <row r="21922" hidden="1" x14ac:dyDescent="0.2"/>
    <row r="21923" hidden="1" x14ac:dyDescent="0.2"/>
    <row r="21924" hidden="1" x14ac:dyDescent="0.2"/>
    <row r="21925" hidden="1" x14ac:dyDescent="0.2"/>
    <row r="21926" hidden="1" x14ac:dyDescent="0.2"/>
    <row r="21927" hidden="1" x14ac:dyDescent="0.2"/>
    <row r="21928" hidden="1" x14ac:dyDescent="0.2"/>
    <row r="21929" hidden="1" x14ac:dyDescent="0.2"/>
    <row r="21930" hidden="1" x14ac:dyDescent="0.2"/>
    <row r="21931" hidden="1" x14ac:dyDescent="0.2"/>
    <row r="21932" hidden="1" x14ac:dyDescent="0.2"/>
    <row r="21933" hidden="1" x14ac:dyDescent="0.2"/>
    <row r="21934" hidden="1" x14ac:dyDescent="0.2"/>
    <row r="21935" hidden="1" x14ac:dyDescent="0.2"/>
    <row r="21936" hidden="1" x14ac:dyDescent="0.2"/>
    <row r="21937" hidden="1" x14ac:dyDescent="0.2"/>
    <row r="21938" hidden="1" x14ac:dyDescent="0.2"/>
    <row r="21939" hidden="1" x14ac:dyDescent="0.2"/>
    <row r="21940" hidden="1" x14ac:dyDescent="0.2"/>
    <row r="21941" hidden="1" x14ac:dyDescent="0.2"/>
    <row r="21942" hidden="1" x14ac:dyDescent="0.2"/>
    <row r="21943" hidden="1" x14ac:dyDescent="0.2"/>
    <row r="21944" hidden="1" x14ac:dyDescent="0.2"/>
    <row r="21945" hidden="1" x14ac:dyDescent="0.2"/>
    <row r="21946" hidden="1" x14ac:dyDescent="0.2"/>
    <row r="21947" hidden="1" x14ac:dyDescent="0.2"/>
    <row r="21948" hidden="1" x14ac:dyDescent="0.2"/>
    <row r="21949" hidden="1" x14ac:dyDescent="0.2"/>
    <row r="21950" hidden="1" x14ac:dyDescent="0.2"/>
    <row r="21951" hidden="1" x14ac:dyDescent="0.2"/>
    <row r="21952" hidden="1" x14ac:dyDescent="0.2"/>
    <row r="21953" hidden="1" x14ac:dyDescent="0.2"/>
    <row r="21954" hidden="1" x14ac:dyDescent="0.2"/>
    <row r="21955" hidden="1" x14ac:dyDescent="0.2"/>
    <row r="21956" hidden="1" x14ac:dyDescent="0.2"/>
    <row r="21957" hidden="1" x14ac:dyDescent="0.2"/>
    <row r="21958" hidden="1" x14ac:dyDescent="0.2"/>
    <row r="21959" hidden="1" x14ac:dyDescent="0.2"/>
    <row r="21960" hidden="1" x14ac:dyDescent="0.2"/>
    <row r="21961" hidden="1" x14ac:dyDescent="0.2"/>
    <row r="21962" hidden="1" x14ac:dyDescent="0.2"/>
    <row r="21963" hidden="1" x14ac:dyDescent="0.2"/>
    <row r="21964" hidden="1" x14ac:dyDescent="0.2"/>
    <row r="21965" hidden="1" x14ac:dyDescent="0.2"/>
    <row r="21966" hidden="1" x14ac:dyDescent="0.2"/>
    <row r="21967" hidden="1" x14ac:dyDescent="0.2"/>
    <row r="21968" hidden="1" x14ac:dyDescent="0.2"/>
    <row r="21969" hidden="1" x14ac:dyDescent="0.2"/>
    <row r="21970" hidden="1" x14ac:dyDescent="0.2"/>
    <row r="21971" hidden="1" x14ac:dyDescent="0.2"/>
    <row r="21972" hidden="1" x14ac:dyDescent="0.2"/>
    <row r="21973" hidden="1" x14ac:dyDescent="0.2"/>
    <row r="21974" hidden="1" x14ac:dyDescent="0.2"/>
    <row r="21975" hidden="1" x14ac:dyDescent="0.2"/>
    <row r="21976" hidden="1" x14ac:dyDescent="0.2"/>
    <row r="21977" hidden="1" x14ac:dyDescent="0.2"/>
    <row r="21978" hidden="1" x14ac:dyDescent="0.2"/>
    <row r="21979" hidden="1" x14ac:dyDescent="0.2"/>
    <row r="21980" hidden="1" x14ac:dyDescent="0.2"/>
    <row r="21981" hidden="1" x14ac:dyDescent="0.2"/>
    <row r="21982" hidden="1" x14ac:dyDescent="0.2"/>
    <row r="21983" hidden="1" x14ac:dyDescent="0.2"/>
    <row r="21984" hidden="1" x14ac:dyDescent="0.2"/>
    <row r="21985" hidden="1" x14ac:dyDescent="0.2"/>
    <row r="21986" hidden="1" x14ac:dyDescent="0.2"/>
    <row r="21987" hidden="1" x14ac:dyDescent="0.2"/>
    <row r="21988" hidden="1" x14ac:dyDescent="0.2"/>
    <row r="21989" hidden="1" x14ac:dyDescent="0.2"/>
    <row r="21990" hidden="1" x14ac:dyDescent="0.2"/>
    <row r="21991" hidden="1" x14ac:dyDescent="0.2"/>
    <row r="21992" hidden="1" x14ac:dyDescent="0.2"/>
    <row r="21993" hidden="1" x14ac:dyDescent="0.2"/>
    <row r="21994" hidden="1" x14ac:dyDescent="0.2"/>
    <row r="21995" hidden="1" x14ac:dyDescent="0.2"/>
    <row r="21996" hidden="1" x14ac:dyDescent="0.2"/>
    <row r="21997" hidden="1" x14ac:dyDescent="0.2"/>
    <row r="21998" hidden="1" x14ac:dyDescent="0.2"/>
    <row r="21999" hidden="1" x14ac:dyDescent="0.2"/>
    <row r="22000" hidden="1" x14ac:dyDescent="0.2"/>
    <row r="22001" hidden="1" x14ac:dyDescent="0.2"/>
    <row r="22002" hidden="1" x14ac:dyDescent="0.2"/>
    <row r="22003" hidden="1" x14ac:dyDescent="0.2"/>
    <row r="22004" hidden="1" x14ac:dyDescent="0.2"/>
    <row r="22005" hidden="1" x14ac:dyDescent="0.2"/>
    <row r="22006" hidden="1" x14ac:dyDescent="0.2"/>
    <row r="22007" hidden="1" x14ac:dyDescent="0.2"/>
    <row r="22008" hidden="1" x14ac:dyDescent="0.2"/>
    <row r="22009" hidden="1" x14ac:dyDescent="0.2"/>
    <row r="22010" hidden="1" x14ac:dyDescent="0.2"/>
    <row r="22011" hidden="1" x14ac:dyDescent="0.2"/>
    <row r="22012" hidden="1" x14ac:dyDescent="0.2"/>
    <row r="22013" hidden="1" x14ac:dyDescent="0.2"/>
    <row r="22014" hidden="1" x14ac:dyDescent="0.2"/>
    <row r="22015" hidden="1" x14ac:dyDescent="0.2"/>
    <row r="22016" hidden="1" x14ac:dyDescent="0.2"/>
    <row r="22017" hidden="1" x14ac:dyDescent="0.2"/>
    <row r="22018" hidden="1" x14ac:dyDescent="0.2"/>
    <row r="22019" hidden="1" x14ac:dyDescent="0.2"/>
    <row r="22020" hidden="1" x14ac:dyDescent="0.2"/>
    <row r="22021" hidden="1" x14ac:dyDescent="0.2"/>
    <row r="22022" hidden="1" x14ac:dyDescent="0.2"/>
    <row r="22023" hidden="1" x14ac:dyDescent="0.2"/>
    <row r="22024" hidden="1" x14ac:dyDescent="0.2"/>
    <row r="22025" hidden="1" x14ac:dyDescent="0.2"/>
    <row r="22026" hidden="1" x14ac:dyDescent="0.2"/>
    <row r="22027" hidden="1" x14ac:dyDescent="0.2"/>
    <row r="22028" hidden="1" x14ac:dyDescent="0.2"/>
    <row r="22029" hidden="1" x14ac:dyDescent="0.2"/>
    <row r="22030" hidden="1" x14ac:dyDescent="0.2"/>
    <row r="22031" hidden="1" x14ac:dyDescent="0.2"/>
    <row r="22032" hidden="1" x14ac:dyDescent="0.2"/>
    <row r="22033" hidden="1" x14ac:dyDescent="0.2"/>
    <row r="22034" hidden="1" x14ac:dyDescent="0.2"/>
    <row r="22035" hidden="1" x14ac:dyDescent="0.2"/>
    <row r="22036" hidden="1" x14ac:dyDescent="0.2"/>
    <row r="22037" hidden="1" x14ac:dyDescent="0.2"/>
    <row r="22038" hidden="1" x14ac:dyDescent="0.2"/>
    <row r="22039" hidden="1" x14ac:dyDescent="0.2"/>
    <row r="22040" hidden="1" x14ac:dyDescent="0.2"/>
    <row r="22041" hidden="1" x14ac:dyDescent="0.2"/>
    <row r="22042" hidden="1" x14ac:dyDescent="0.2"/>
    <row r="22043" hidden="1" x14ac:dyDescent="0.2"/>
    <row r="22044" hidden="1" x14ac:dyDescent="0.2"/>
    <row r="22045" hidden="1" x14ac:dyDescent="0.2"/>
    <row r="22046" hidden="1" x14ac:dyDescent="0.2"/>
    <row r="22047" hidden="1" x14ac:dyDescent="0.2"/>
    <row r="22048" hidden="1" x14ac:dyDescent="0.2"/>
    <row r="22049" hidden="1" x14ac:dyDescent="0.2"/>
    <row r="22050" hidden="1" x14ac:dyDescent="0.2"/>
    <row r="22051" hidden="1" x14ac:dyDescent="0.2"/>
    <row r="22052" hidden="1" x14ac:dyDescent="0.2"/>
    <row r="22053" hidden="1" x14ac:dyDescent="0.2"/>
    <row r="22054" hidden="1" x14ac:dyDescent="0.2"/>
    <row r="22055" hidden="1" x14ac:dyDescent="0.2"/>
    <row r="22056" hidden="1" x14ac:dyDescent="0.2"/>
    <row r="22057" hidden="1" x14ac:dyDescent="0.2"/>
    <row r="22058" hidden="1" x14ac:dyDescent="0.2"/>
    <row r="22059" hidden="1" x14ac:dyDescent="0.2"/>
    <row r="22060" hidden="1" x14ac:dyDescent="0.2"/>
    <row r="22061" hidden="1" x14ac:dyDescent="0.2"/>
    <row r="22062" hidden="1" x14ac:dyDescent="0.2"/>
    <row r="22063" hidden="1" x14ac:dyDescent="0.2"/>
    <row r="22064" hidden="1" x14ac:dyDescent="0.2"/>
    <row r="22065" hidden="1" x14ac:dyDescent="0.2"/>
    <row r="22066" hidden="1" x14ac:dyDescent="0.2"/>
    <row r="22067" hidden="1" x14ac:dyDescent="0.2"/>
    <row r="22068" hidden="1" x14ac:dyDescent="0.2"/>
    <row r="22069" hidden="1" x14ac:dyDescent="0.2"/>
    <row r="22070" hidden="1" x14ac:dyDescent="0.2"/>
    <row r="22071" hidden="1" x14ac:dyDescent="0.2"/>
    <row r="22072" hidden="1" x14ac:dyDescent="0.2"/>
    <row r="22073" hidden="1" x14ac:dyDescent="0.2"/>
    <row r="22074" hidden="1" x14ac:dyDescent="0.2"/>
    <row r="22075" hidden="1" x14ac:dyDescent="0.2"/>
    <row r="22076" hidden="1" x14ac:dyDescent="0.2"/>
    <row r="22077" hidden="1" x14ac:dyDescent="0.2"/>
    <row r="22078" hidden="1" x14ac:dyDescent="0.2"/>
    <row r="22079" hidden="1" x14ac:dyDescent="0.2"/>
    <row r="22080" hidden="1" x14ac:dyDescent="0.2"/>
    <row r="22081" hidden="1" x14ac:dyDescent="0.2"/>
    <row r="22082" hidden="1" x14ac:dyDescent="0.2"/>
    <row r="22083" hidden="1" x14ac:dyDescent="0.2"/>
    <row r="22084" hidden="1" x14ac:dyDescent="0.2"/>
    <row r="22085" hidden="1" x14ac:dyDescent="0.2"/>
    <row r="22086" hidden="1" x14ac:dyDescent="0.2"/>
    <row r="22087" hidden="1" x14ac:dyDescent="0.2"/>
    <row r="22088" hidden="1" x14ac:dyDescent="0.2"/>
    <row r="22089" hidden="1" x14ac:dyDescent="0.2"/>
    <row r="22090" hidden="1" x14ac:dyDescent="0.2"/>
    <row r="22091" hidden="1" x14ac:dyDescent="0.2"/>
    <row r="22092" hidden="1" x14ac:dyDescent="0.2"/>
    <row r="22093" hidden="1" x14ac:dyDescent="0.2"/>
    <row r="22094" hidden="1" x14ac:dyDescent="0.2"/>
    <row r="22095" hidden="1" x14ac:dyDescent="0.2"/>
    <row r="22096" hidden="1" x14ac:dyDescent="0.2"/>
    <row r="22097" hidden="1" x14ac:dyDescent="0.2"/>
    <row r="22098" hidden="1" x14ac:dyDescent="0.2"/>
    <row r="22099" hidden="1" x14ac:dyDescent="0.2"/>
    <row r="22100" hidden="1" x14ac:dyDescent="0.2"/>
    <row r="22101" hidden="1" x14ac:dyDescent="0.2"/>
    <row r="22102" hidden="1" x14ac:dyDescent="0.2"/>
    <row r="22103" hidden="1" x14ac:dyDescent="0.2"/>
    <row r="22104" hidden="1" x14ac:dyDescent="0.2"/>
    <row r="22105" hidden="1" x14ac:dyDescent="0.2"/>
    <row r="22106" hidden="1" x14ac:dyDescent="0.2"/>
    <row r="22107" hidden="1" x14ac:dyDescent="0.2"/>
    <row r="22108" hidden="1" x14ac:dyDescent="0.2"/>
    <row r="22109" hidden="1" x14ac:dyDescent="0.2"/>
    <row r="22110" hidden="1" x14ac:dyDescent="0.2"/>
    <row r="22111" hidden="1" x14ac:dyDescent="0.2"/>
    <row r="22112" hidden="1" x14ac:dyDescent="0.2"/>
    <row r="22113" hidden="1" x14ac:dyDescent="0.2"/>
    <row r="22114" hidden="1" x14ac:dyDescent="0.2"/>
    <row r="22115" hidden="1" x14ac:dyDescent="0.2"/>
    <row r="22116" hidden="1" x14ac:dyDescent="0.2"/>
    <row r="22117" hidden="1" x14ac:dyDescent="0.2"/>
    <row r="22118" hidden="1" x14ac:dyDescent="0.2"/>
    <row r="22119" hidden="1" x14ac:dyDescent="0.2"/>
    <row r="22120" hidden="1" x14ac:dyDescent="0.2"/>
    <row r="22121" hidden="1" x14ac:dyDescent="0.2"/>
    <row r="22122" hidden="1" x14ac:dyDescent="0.2"/>
    <row r="22123" hidden="1" x14ac:dyDescent="0.2"/>
    <row r="22124" hidden="1" x14ac:dyDescent="0.2"/>
    <row r="22125" hidden="1" x14ac:dyDescent="0.2"/>
    <row r="22126" hidden="1" x14ac:dyDescent="0.2"/>
    <row r="22127" hidden="1" x14ac:dyDescent="0.2"/>
    <row r="22128" hidden="1" x14ac:dyDescent="0.2"/>
    <row r="22129" hidden="1" x14ac:dyDescent="0.2"/>
    <row r="22130" hidden="1" x14ac:dyDescent="0.2"/>
    <row r="22131" hidden="1" x14ac:dyDescent="0.2"/>
    <row r="22132" hidden="1" x14ac:dyDescent="0.2"/>
    <row r="22133" hidden="1" x14ac:dyDescent="0.2"/>
    <row r="22134" hidden="1" x14ac:dyDescent="0.2"/>
    <row r="22135" hidden="1" x14ac:dyDescent="0.2"/>
    <row r="22136" hidden="1" x14ac:dyDescent="0.2"/>
    <row r="22137" hidden="1" x14ac:dyDescent="0.2"/>
    <row r="22138" hidden="1" x14ac:dyDescent="0.2"/>
    <row r="22139" hidden="1" x14ac:dyDescent="0.2"/>
    <row r="22140" hidden="1" x14ac:dyDescent="0.2"/>
    <row r="22141" hidden="1" x14ac:dyDescent="0.2"/>
    <row r="22142" hidden="1" x14ac:dyDescent="0.2"/>
    <row r="22143" hidden="1" x14ac:dyDescent="0.2"/>
    <row r="22144" hidden="1" x14ac:dyDescent="0.2"/>
    <row r="22145" hidden="1" x14ac:dyDescent="0.2"/>
    <row r="22146" hidden="1" x14ac:dyDescent="0.2"/>
    <row r="22147" hidden="1" x14ac:dyDescent="0.2"/>
    <row r="22148" hidden="1" x14ac:dyDescent="0.2"/>
    <row r="22149" hidden="1" x14ac:dyDescent="0.2"/>
    <row r="22150" hidden="1" x14ac:dyDescent="0.2"/>
    <row r="22151" hidden="1" x14ac:dyDescent="0.2"/>
    <row r="22152" hidden="1" x14ac:dyDescent="0.2"/>
    <row r="22153" hidden="1" x14ac:dyDescent="0.2"/>
    <row r="22154" hidden="1" x14ac:dyDescent="0.2"/>
    <row r="22155" hidden="1" x14ac:dyDescent="0.2"/>
    <row r="22156" hidden="1" x14ac:dyDescent="0.2"/>
    <row r="22157" hidden="1" x14ac:dyDescent="0.2"/>
    <row r="22158" hidden="1" x14ac:dyDescent="0.2"/>
    <row r="22159" hidden="1" x14ac:dyDescent="0.2"/>
    <row r="22160" hidden="1" x14ac:dyDescent="0.2"/>
    <row r="22161" hidden="1" x14ac:dyDescent="0.2"/>
    <row r="22162" hidden="1" x14ac:dyDescent="0.2"/>
    <row r="22163" hidden="1" x14ac:dyDescent="0.2"/>
    <row r="22164" hidden="1" x14ac:dyDescent="0.2"/>
    <row r="22165" hidden="1" x14ac:dyDescent="0.2"/>
    <row r="22166" hidden="1" x14ac:dyDescent="0.2"/>
    <row r="22167" hidden="1" x14ac:dyDescent="0.2"/>
    <row r="22168" hidden="1" x14ac:dyDescent="0.2"/>
    <row r="22169" hidden="1" x14ac:dyDescent="0.2"/>
    <row r="22170" hidden="1" x14ac:dyDescent="0.2"/>
    <row r="22171" hidden="1" x14ac:dyDescent="0.2"/>
    <row r="22172" hidden="1" x14ac:dyDescent="0.2"/>
    <row r="22173" hidden="1" x14ac:dyDescent="0.2"/>
    <row r="22174" hidden="1" x14ac:dyDescent="0.2"/>
    <row r="22175" hidden="1" x14ac:dyDescent="0.2"/>
    <row r="22176" hidden="1" x14ac:dyDescent="0.2"/>
    <row r="22177" hidden="1" x14ac:dyDescent="0.2"/>
    <row r="22178" hidden="1" x14ac:dyDescent="0.2"/>
    <row r="22179" hidden="1" x14ac:dyDescent="0.2"/>
    <row r="22180" hidden="1" x14ac:dyDescent="0.2"/>
    <row r="22181" hidden="1" x14ac:dyDescent="0.2"/>
    <row r="22182" hidden="1" x14ac:dyDescent="0.2"/>
    <row r="22183" hidden="1" x14ac:dyDescent="0.2"/>
    <row r="22184" hidden="1" x14ac:dyDescent="0.2"/>
    <row r="22185" hidden="1" x14ac:dyDescent="0.2"/>
    <row r="22186" hidden="1" x14ac:dyDescent="0.2"/>
    <row r="22187" hidden="1" x14ac:dyDescent="0.2"/>
    <row r="22188" hidden="1" x14ac:dyDescent="0.2"/>
    <row r="22189" hidden="1" x14ac:dyDescent="0.2"/>
    <row r="22190" hidden="1" x14ac:dyDescent="0.2"/>
    <row r="22191" hidden="1" x14ac:dyDescent="0.2"/>
    <row r="22192" hidden="1" x14ac:dyDescent="0.2"/>
    <row r="22193" hidden="1" x14ac:dyDescent="0.2"/>
    <row r="22194" hidden="1" x14ac:dyDescent="0.2"/>
    <row r="22195" hidden="1" x14ac:dyDescent="0.2"/>
    <row r="22196" hidden="1" x14ac:dyDescent="0.2"/>
    <row r="22197" hidden="1" x14ac:dyDescent="0.2"/>
    <row r="22198" hidden="1" x14ac:dyDescent="0.2"/>
    <row r="22199" hidden="1" x14ac:dyDescent="0.2"/>
    <row r="22200" hidden="1" x14ac:dyDescent="0.2"/>
    <row r="22201" hidden="1" x14ac:dyDescent="0.2"/>
    <row r="22202" hidden="1" x14ac:dyDescent="0.2"/>
    <row r="22203" hidden="1" x14ac:dyDescent="0.2"/>
    <row r="22204" hidden="1" x14ac:dyDescent="0.2"/>
    <row r="22205" hidden="1" x14ac:dyDescent="0.2"/>
    <row r="22206" hidden="1" x14ac:dyDescent="0.2"/>
    <row r="22207" hidden="1" x14ac:dyDescent="0.2"/>
    <row r="22208" hidden="1" x14ac:dyDescent="0.2"/>
    <row r="22209" hidden="1" x14ac:dyDescent="0.2"/>
    <row r="22210" hidden="1" x14ac:dyDescent="0.2"/>
    <row r="22211" hidden="1" x14ac:dyDescent="0.2"/>
    <row r="22212" hidden="1" x14ac:dyDescent="0.2"/>
    <row r="22213" hidden="1" x14ac:dyDescent="0.2"/>
    <row r="22214" hidden="1" x14ac:dyDescent="0.2"/>
    <row r="22215" hidden="1" x14ac:dyDescent="0.2"/>
    <row r="22216" hidden="1" x14ac:dyDescent="0.2"/>
    <row r="22217" hidden="1" x14ac:dyDescent="0.2"/>
    <row r="22218" hidden="1" x14ac:dyDescent="0.2"/>
    <row r="22219" hidden="1" x14ac:dyDescent="0.2"/>
    <row r="22220" hidden="1" x14ac:dyDescent="0.2"/>
    <row r="22221" hidden="1" x14ac:dyDescent="0.2"/>
    <row r="22222" hidden="1" x14ac:dyDescent="0.2"/>
    <row r="22223" hidden="1" x14ac:dyDescent="0.2"/>
    <row r="22224" hidden="1" x14ac:dyDescent="0.2"/>
    <row r="22225" hidden="1" x14ac:dyDescent="0.2"/>
    <row r="22226" hidden="1" x14ac:dyDescent="0.2"/>
    <row r="22227" hidden="1" x14ac:dyDescent="0.2"/>
    <row r="22228" hidden="1" x14ac:dyDescent="0.2"/>
    <row r="22229" hidden="1" x14ac:dyDescent="0.2"/>
    <row r="22230" hidden="1" x14ac:dyDescent="0.2"/>
    <row r="22231" hidden="1" x14ac:dyDescent="0.2"/>
    <row r="22232" hidden="1" x14ac:dyDescent="0.2"/>
    <row r="22233" hidden="1" x14ac:dyDescent="0.2"/>
    <row r="22234" hidden="1" x14ac:dyDescent="0.2"/>
    <row r="22235" hidden="1" x14ac:dyDescent="0.2"/>
    <row r="22236" hidden="1" x14ac:dyDescent="0.2"/>
    <row r="22237" hidden="1" x14ac:dyDescent="0.2"/>
    <row r="22238" hidden="1" x14ac:dyDescent="0.2"/>
    <row r="22239" hidden="1" x14ac:dyDescent="0.2"/>
    <row r="22240" hidden="1" x14ac:dyDescent="0.2"/>
    <row r="22241" hidden="1" x14ac:dyDescent="0.2"/>
    <row r="22242" hidden="1" x14ac:dyDescent="0.2"/>
    <row r="22243" hidden="1" x14ac:dyDescent="0.2"/>
    <row r="22244" hidden="1" x14ac:dyDescent="0.2"/>
    <row r="22245" hidden="1" x14ac:dyDescent="0.2"/>
    <row r="22246" hidden="1" x14ac:dyDescent="0.2"/>
    <row r="22247" hidden="1" x14ac:dyDescent="0.2"/>
    <row r="22248" hidden="1" x14ac:dyDescent="0.2"/>
    <row r="22249" hidden="1" x14ac:dyDescent="0.2"/>
    <row r="22250" hidden="1" x14ac:dyDescent="0.2"/>
    <row r="22251" hidden="1" x14ac:dyDescent="0.2"/>
    <row r="22252" hidden="1" x14ac:dyDescent="0.2"/>
    <row r="22253" hidden="1" x14ac:dyDescent="0.2"/>
    <row r="22254" hidden="1" x14ac:dyDescent="0.2"/>
    <row r="22255" hidden="1" x14ac:dyDescent="0.2"/>
    <row r="22256" hidden="1" x14ac:dyDescent="0.2"/>
    <row r="22257" hidden="1" x14ac:dyDescent="0.2"/>
    <row r="22258" hidden="1" x14ac:dyDescent="0.2"/>
    <row r="22259" hidden="1" x14ac:dyDescent="0.2"/>
    <row r="22260" hidden="1" x14ac:dyDescent="0.2"/>
    <row r="22261" hidden="1" x14ac:dyDescent="0.2"/>
    <row r="22262" hidden="1" x14ac:dyDescent="0.2"/>
    <row r="22263" hidden="1" x14ac:dyDescent="0.2"/>
    <row r="22264" hidden="1" x14ac:dyDescent="0.2"/>
    <row r="22265" hidden="1" x14ac:dyDescent="0.2"/>
    <row r="22266" hidden="1" x14ac:dyDescent="0.2"/>
    <row r="22267" hidden="1" x14ac:dyDescent="0.2"/>
    <row r="22268" hidden="1" x14ac:dyDescent="0.2"/>
    <row r="22269" hidden="1" x14ac:dyDescent="0.2"/>
    <row r="22270" hidden="1" x14ac:dyDescent="0.2"/>
    <row r="22271" hidden="1" x14ac:dyDescent="0.2"/>
    <row r="22272" hidden="1" x14ac:dyDescent="0.2"/>
    <row r="22273" hidden="1" x14ac:dyDescent="0.2"/>
    <row r="22274" hidden="1" x14ac:dyDescent="0.2"/>
    <row r="22275" hidden="1" x14ac:dyDescent="0.2"/>
    <row r="22276" hidden="1" x14ac:dyDescent="0.2"/>
    <row r="22277" hidden="1" x14ac:dyDescent="0.2"/>
    <row r="22278" hidden="1" x14ac:dyDescent="0.2"/>
    <row r="22279" hidden="1" x14ac:dyDescent="0.2"/>
    <row r="22280" hidden="1" x14ac:dyDescent="0.2"/>
    <row r="22281" hidden="1" x14ac:dyDescent="0.2"/>
    <row r="22282" hidden="1" x14ac:dyDescent="0.2"/>
    <row r="22283" hidden="1" x14ac:dyDescent="0.2"/>
    <row r="22284" hidden="1" x14ac:dyDescent="0.2"/>
    <row r="22285" hidden="1" x14ac:dyDescent="0.2"/>
    <row r="22286" hidden="1" x14ac:dyDescent="0.2"/>
    <row r="22287" hidden="1" x14ac:dyDescent="0.2"/>
    <row r="22288" hidden="1" x14ac:dyDescent="0.2"/>
    <row r="22289" hidden="1" x14ac:dyDescent="0.2"/>
    <row r="22290" hidden="1" x14ac:dyDescent="0.2"/>
    <row r="22291" hidden="1" x14ac:dyDescent="0.2"/>
    <row r="22292" hidden="1" x14ac:dyDescent="0.2"/>
    <row r="22293" hidden="1" x14ac:dyDescent="0.2"/>
    <row r="22294" hidden="1" x14ac:dyDescent="0.2"/>
    <row r="22295" hidden="1" x14ac:dyDescent="0.2"/>
    <row r="22296" hidden="1" x14ac:dyDescent="0.2"/>
    <row r="22297" hidden="1" x14ac:dyDescent="0.2"/>
    <row r="22298" hidden="1" x14ac:dyDescent="0.2"/>
    <row r="22299" hidden="1" x14ac:dyDescent="0.2"/>
    <row r="22300" hidden="1" x14ac:dyDescent="0.2"/>
    <row r="22301" hidden="1" x14ac:dyDescent="0.2"/>
    <row r="22302" hidden="1" x14ac:dyDescent="0.2"/>
    <row r="22303" hidden="1" x14ac:dyDescent="0.2"/>
    <row r="22304" hidden="1" x14ac:dyDescent="0.2"/>
    <row r="22305" hidden="1" x14ac:dyDescent="0.2"/>
    <row r="22306" hidden="1" x14ac:dyDescent="0.2"/>
    <row r="22307" hidden="1" x14ac:dyDescent="0.2"/>
    <row r="22308" hidden="1" x14ac:dyDescent="0.2"/>
    <row r="22309" hidden="1" x14ac:dyDescent="0.2"/>
    <row r="22310" hidden="1" x14ac:dyDescent="0.2"/>
    <row r="22311" hidden="1" x14ac:dyDescent="0.2"/>
    <row r="22312" hidden="1" x14ac:dyDescent="0.2"/>
    <row r="22313" hidden="1" x14ac:dyDescent="0.2"/>
    <row r="22314" hidden="1" x14ac:dyDescent="0.2"/>
    <row r="22315" hidden="1" x14ac:dyDescent="0.2"/>
    <row r="22316" hidden="1" x14ac:dyDescent="0.2"/>
    <row r="22317" hidden="1" x14ac:dyDescent="0.2"/>
    <row r="22318" hidden="1" x14ac:dyDescent="0.2"/>
    <row r="22319" hidden="1" x14ac:dyDescent="0.2"/>
    <row r="22320" hidden="1" x14ac:dyDescent="0.2"/>
    <row r="22321" hidden="1" x14ac:dyDescent="0.2"/>
    <row r="22322" hidden="1" x14ac:dyDescent="0.2"/>
    <row r="22323" hidden="1" x14ac:dyDescent="0.2"/>
    <row r="22324" hidden="1" x14ac:dyDescent="0.2"/>
    <row r="22325" hidden="1" x14ac:dyDescent="0.2"/>
    <row r="22326" hidden="1" x14ac:dyDescent="0.2"/>
    <row r="22327" hidden="1" x14ac:dyDescent="0.2"/>
    <row r="22328" hidden="1" x14ac:dyDescent="0.2"/>
    <row r="22329" hidden="1" x14ac:dyDescent="0.2"/>
    <row r="22330" hidden="1" x14ac:dyDescent="0.2"/>
    <row r="22331" hidden="1" x14ac:dyDescent="0.2"/>
    <row r="22332" hidden="1" x14ac:dyDescent="0.2"/>
    <row r="22333" hidden="1" x14ac:dyDescent="0.2"/>
    <row r="22334" hidden="1" x14ac:dyDescent="0.2"/>
    <row r="22335" hidden="1" x14ac:dyDescent="0.2"/>
    <row r="22336" hidden="1" x14ac:dyDescent="0.2"/>
    <row r="22337" hidden="1" x14ac:dyDescent="0.2"/>
    <row r="22338" hidden="1" x14ac:dyDescent="0.2"/>
    <row r="22339" hidden="1" x14ac:dyDescent="0.2"/>
    <row r="22340" hidden="1" x14ac:dyDescent="0.2"/>
    <row r="22341" hidden="1" x14ac:dyDescent="0.2"/>
    <row r="22342" hidden="1" x14ac:dyDescent="0.2"/>
    <row r="22343" hidden="1" x14ac:dyDescent="0.2"/>
    <row r="22344" hidden="1" x14ac:dyDescent="0.2"/>
    <row r="22345" hidden="1" x14ac:dyDescent="0.2"/>
    <row r="22346" hidden="1" x14ac:dyDescent="0.2"/>
    <row r="22347" hidden="1" x14ac:dyDescent="0.2"/>
    <row r="22348" hidden="1" x14ac:dyDescent="0.2"/>
    <row r="22349" hidden="1" x14ac:dyDescent="0.2"/>
    <row r="22350" hidden="1" x14ac:dyDescent="0.2"/>
    <row r="22351" hidden="1" x14ac:dyDescent="0.2"/>
    <row r="22352" hidden="1" x14ac:dyDescent="0.2"/>
    <row r="22353" hidden="1" x14ac:dyDescent="0.2"/>
    <row r="22354" hidden="1" x14ac:dyDescent="0.2"/>
    <row r="22355" hidden="1" x14ac:dyDescent="0.2"/>
    <row r="22356" hidden="1" x14ac:dyDescent="0.2"/>
    <row r="22357" hidden="1" x14ac:dyDescent="0.2"/>
    <row r="22358" hidden="1" x14ac:dyDescent="0.2"/>
    <row r="22359" hidden="1" x14ac:dyDescent="0.2"/>
    <row r="22360" hidden="1" x14ac:dyDescent="0.2"/>
    <row r="22361" hidden="1" x14ac:dyDescent="0.2"/>
    <row r="22362" hidden="1" x14ac:dyDescent="0.2"/>
    <row r="22363" hidden="1" x14ac:dyDescent="0.2"/>
    <row r="22364" hidden="1" x14ac:dyDescent="0.2"/>
    <row r="22365" hidden="1" x14ac:dyDescent="0.2"/>
    <row r="22366" hidden="1" x14ac:dyDescent="0.2"/>
    <row r="22367" hidden="1" x14ac:dyDescent="0.2"/>
    <row r="22368" hidden="1" x14ac:dyDescent="0.2"/>
    <row r="22369" hidden="1" x14ac:dyDescent="0.2"/>
    <row r="22370" hidden="1" x14ac:dyDescent="0.2"/>
    <row r="22371" hidden="1" x14ac:dyDescent="0.2"/>
    <row r="22372" hidden="1" x14ac:dyDescent="0.2"/>
    <row r="22373" hidden="1" x14ac:dyDescent="0.2"/>
    <row r="22374" hidden="1" x14ac:dyDescent="0.2"/>
    <row r="22375" hidden="1" x14ac:dyDescent="0.2"/>
    <row r="22376" hidden="1" x14ac:dyDescent="0.2"/>
    <row r="22377" hidden="1" x14ac:dyDescent="0.2"/>
    <row r="22378" hidden="1" x14ac:dyDescent="0.2"/>
    <row r="22379" hidden="1" x14ac:dyDescent="0.2"/>
    <row r="22380" hidden="1" x14ac:dyDescent="0.2"/>
    <row r="22381" hidden="1" x14ac:dyDescent="0.2"/>
    <row r="22382" hidden="1" x14ac:dyDescent="0.2"/>
    <row r="22383" hidden="1" x14ac:dyDescent="0.2"/>
    <row r="22384" hidden="1" x14ac:dyDescent="0.2"/>
    <row r="22385" hidden="1" x14ac:dyDescent="0.2"/>
    <row r="22386" hidden="1" x14ac:dyDescent="0.2"/>
    <row r="22387" hidden="1" x14ac:dyDescent="0.2"/>
    <row r="22388" hidden="1" x14ac:dyDescent="0.2"/>
    <row r="22389" hidden="1" x14ac:dyDescent="0.2"/>
    <row r="22390" hidden="1" x14ac:dyDescent="0.2"/>
    <row r="22391" hidden="1" x14ac:dyDescent="0.2"/>
    <row r="22392" hidden="1" x14ac:dyDescent="0.2"/>
    <row r="22393" hidden="1" x14ac:dyDescent="0.2"/>
    <row r="22394" hidden="1" x14ac:dyDescent="0.2"/>
    <row r="22395" hidden="1" x14ac:dyDescent="0.2"/>
    <row r="22396" hidden="1" x14ac:dyDescent="0.2"/>
    <row r="22397" hidden="1" x14ac:dyDescent="0.2"/>
    <row r="22398" hidden="1" x14ac:dyDescent="0.2"/>
    <row r="22399" hidden="1" x14ac:dyDescent="0.2"/>
    <row r="22400" hidden="1" x14ac:dyDescent="0.2"/>
    <row r="22401" hidden="1" x14ac:dyDescent="0.2"/>
    <row r="22402" hidden="1" x14ac:dyDescent="0.2"/>
    <row r="22403" hidden="1" x14ac:dyDescent="0.2"/>
    <row r="22404" hidden="1" x14ac:dyDescent="0.2"/>
    <row r="22405" hidden="1" x14ac:dyDescent="0.2"/>
    <row r="22406" hidden="1" x14ac:dyDescent="0.2"/>
    <row r="22407" hidden="1" x14ac:dyDescent="0.2"/>
    <row r="22408" hidden="1" x14ac:dyDescent="0.2"/>
    <row r="22409" hidden="1" x14ac:dyDescent="0.2"/>
    <row r="22410" hidden="1" x14ac:dyDescent="0.2"/>
    <row r="22411" hidden="1" x14ac:dyDescent="0.2"/>
    <row r="22412" hidden="1" x14ac:dyDescent="0.2"/>
    <row r="22413" hidden="1" x14ac:dyDescent="0.2"/>
    <row r="22414" hidden="1" x14ac:dyDescent="0.2"/>
    <row r="22415" hidden="1" x14ac:dyDescent="0.2"/>
    <row r="22416" hidden="1" x14ac:dyDescent="0.2"/>
    <row r="22417" hidden="1" x14ac:dyDescent="0.2"/>
    <row r="22418" hidden="1" x14ac:dyDescent="0.2"/>
    <row r="22419" hidden="1" x14ac:dyDescent="0.2"/>
    <row r="22420" hidden="1" x14ac:dyDescent="0.2"/>
    <row r="22421" hidden="1" x14ac:dyDescent="0.2"/>
    <row r="22422" hidden="1" x14ac:dyDescent="0.2"/>
    <row r="22423" hidden="1" x14ac:dyDescent="0.2"/>
    <row r="22424" hidden="1" x14ac:dyDescent="0.2"/>
    <row r="22425" hidden="1" x14ac:dyDescent="0.2"/>
    <row r="22426" hidden="1" x14ac:dyDescent="0.2"/>
    <row r="22427" hidden="1" x14ac:dyDescent="0.2"/>
    <row r="22428" hidden="1" x14ac:dyDescent="0.2"/>
    <row r="22429" hidden="1" x14ac:dyDescent="0.2"/>
    <row r="22430" hidden="1" x14ac:dyDescent="0.2"/>
    <row r="22431" hidden="1" x14ac:dyDescent="0.2"/>
    <row r="22432" hidden="1" x14ac:dyDescent="0.2"/>
    <row r="22433" hidden="1" x14ac:dyDescent="0.2"/>
    <row r="22434" hidden="1" x14ac:dyDescent="0.2"/>
    <row r="22435" hidden="1" x14ac:dyDescent="0.2"/>
    <row r="22436" hidden="1" x14ac:dyDescent="0.2"/>
    <row r="22437" hidden="1" x14ac:dyDescent="0.2"/>
    <row r="22438" hidden="1" x14ac:dyDescent="0.2"/>
    <row r="22439" hidden="1" x14ac:dyDescent="0.2"/>
    <row r="22440" hidden="1" x14ac:dyDescent="0.2"/>
    <row r="22441" hidden="1" x14ac:dyDescent="0.2"/>
    <row r="22442" hidden="1" x14ac:dyDescent="0.2"/>
    <row r="22443" hidden="1" x14ac:dyDescent="0.2"/>
    <row r="22444" hidden="1" x14ac:dyDescent="0.2"/>
    <row r="22445" hidden="1" x14ac:dyDescent="0.2"/>
    <row r="22446" hidden="1" x14ac:dyDescent="0.2"/>
    <row r="22447" hidden="1" x14ac:dyDescent="0.2"/>
    <row r="22448" hidden="1" x14ac:dyDescent="0.2"/>
    <row r="22449" hidden="1" x14ac:dyDescent="0.2"/>
    <row r="22450" hidden="1" x14ac:dyDescent="0.2"/>
    <row r="22451" hidden="1" x14ac:dyDescent="0.2"/>
    <row r="22452" hidden="1" x14ac:dyDescent="0.2"/>
    <row r="22453" hidden="1" x14ac:dyDescent="0.2"/>
    <row r="22454" hidden="1" x14ac:dyDescent="0.2"/>
    <row r="22455" hidden="1" x14ac:dyDescent="0.2"/>
    <row r="22456" hidden="1" x14ac:dyDescent="0.2"/>
    <row r="22457" hidden="1" x14ac:dyDescent="0.2"/>
    <row r="22458" hidden="1" x14ac:dyDescent="0.2"/>
    <row r="22459" hidden="1" x14ac:dyDescent="0.2"/>
    <row r="22460" hidden="1" x14ac:dyDescent="0.2"/>
    <row r="22461" hidden="1" x14ac:dyDescent="0.2"/>
    <row r="22462" hidden="1" x14ac:dyDescent="0.2"/>
    <row r="22463" hidden="1" x14ac:dyDescent="0.2"/>
    <row r="22464" hidden="1" x14ac:dyDescent="0.2"/>
    <row r="22465" hidden="1" x14ac:dyDescent="0.2"/>
    <row r="22466" hidden="1" x14ac:dyDescent="0.2"/>
    <row r="22467" hidden="1" x14ac:dyDescent="0.2"/>
    <row r="22468" hidden="1" x14ac:dyDescent="0.2"/>
    <row r="22469" hidden="1" x14ac:dyDescent="0.2"/>
    <row r="22470" hidden="1" x14ac:dyDescent="0.2"/>
    <row r="22471" hidden="1" x14ac:dyDescent="0.2"/>
    <row r="22472" hidden="1" x14ac:dyDescent="0.2"/>
    <row r="22473" hidden="1" x14ac:dyDescent="0.2"/>
    <row r="22474" hidden="1" x14ac:dyDescent="0.2"/>
    <row r="22475" hidden="1" x14ac:dyDescent="0.2"/>
    <row r="22476" hidden="1" x14ac:dyDescent="0.2"/>
    <row r="22477" hidden="1" x14ac:dyDescent="0.2"/>
    <row r="22478" hidden="1" x14ac:dyDescent="0.2"/>
    <row r="22479" hidden="1" x14ac:dyDescent="0.2"/>
    <row r="22480" hidden="1" x14ac:dyDescent="0.2"/>
    <row r="22481" hidden="1" x14ac:dyDescent="0.2"/>
    <row r="22482" hidden="1" x14ac:dyDescent="0.2"/>
    <row r="22483" hidden="1" x14ac:dyDescent="0.2"/>
    <row r="22484" hidden="1" x14ac:dyDescent="0.2"/>
    <row r="22485" hidden="1" x14ac:dyDescent="0.2"/>
    <row r="22486" hidden="1" x14ac:dyDescent="0.2"/>
    <row r="22487" hidden="1" x14ac:dyDescent="0.2"/>
    <row r="22488" hidden="1" x14ac:dyDescent="0.2"/>
    <row r="22489" hidden="1" x14ac:dyDescent="0.2"/>
    <row r="22490" hidden="1" x14ac:dyDescent="0.2"/>
    <row r="22491" hidden="1" x14ac:dyDescent="0.2"/>
    <row r="22492" hidden="1" x14ac:dyDescent="0.2"/>
    <row r="22493" hidden="1" x14ac:dyDescent="0.2"/>
    <row r="22494" hidden="1" x14ac:dyDescent="0.2"/>
    <row r="22495" hidden="1" x14ac:dyDescent="0.2"/>
    <row r="22496" hidden="1" x14ac:dyDescent="0.2"/>
    <row r="22497" hidden="1" x14ac:dyDescent="0.2"/>
    <row r="22498" hidden="1" x14ac:dyDescent="0.2"/>
    <row r="22499" hidden="1" x14ac:dyDescent="0.2"/>
    <row r="22500" hidden="1" x14ac:dyDescent="0.2"/>
    <row r="22501" hidden="1" x14ac:dyDescent="0.2"/>
    <row r="22502" hidden="1" x14ac:dyDescent="0.2"/>
    <row r="22503" hidden="1" x14ac:dyDescent="0.2"/>
    <row r="22504" hidden="1" x14ac:dyDescent="0.2"/>
    <row r="22505" hidden="1" x14ac:dyDescent="0.2"/>
    <row r="22506" hidden="1" x14ac:dyDescent="0.2"/>
    <row r="22507" hidden="1" x14ac:dyDescent="0.2"/>
    <row r="22508" hidden="1" x14ac:dyDescent="0.2"/>
    <row r="22509" hidden="1" x14ac:dyDescent="0.2"/>
    <row r="22510" hidden="1" x14ac:dyDescent="0.2"/>
    <row r="22511" hidden="1" x14ac:dyDescent="0.2"/>
    <row r="22512" hidden="1" x14ac:dyDescent="0.2"/>
    <row r="22513" hidden="1" x14ac:dyDescent="0.2"/>
    <row r="22514" hidden="1" x14ac:dyDescent="0.2"/>
    <row r="22515" hidden="1" x14ac:dyDescent="0.2"/>
    <row r="22516" hidden="1" x14ac:dyDescent="0.2"/>
    <row r="22517" hidden="1" x14ac:dyDescent="0.2"/>
    <row r="22518" hidden="1" x14ac:dyDescent="0.2"/>
    <row r="22519" hidden="1" x14ac:dyDescent="0.2"/>
    <row r="22520" hidden="1" x14ac:dyDescent="0.2"/>
    <row r="22521" hidden="1" x14ac:dyDescent="0.2"/>
    <row r="22522" hidden="1" x14ac:dyDescent="0.2"/>
    <row r="22523" hidden="1" x14ac:dyDescent="0.2"/>
    <row r="22524" hidden="1" x14ac:dyDescent="0.2"/>
    <row r="22525" hidden="1" x14ac:dyDescent="0.2"/>
    <row r="22526" hidden="1" x14ac:dyDescent="0.2"/>
    <row r="22527" hidden="1" x14ac:dyDescent="0.2"/>
    <row r="22528" hidden="1" x14ac:dyDescent="0.2"/>
    <row r="22529" hidden="1" x14ac:dyDescent="0.2"/>
    <row r="22530" hidden="1" x14ac:dyDescent="0.2"/>
    <row r="22531" hidden="1" x14ac:dyDescent="0.2"/>
    <row r="22532" hidden="1" x14ac:dyDescent="0.2"/>
    <row r="22533" hidden="1" x14ac:dyDescent="0.2"/>
    <row r="22534" hidden="1" x14ac:dyDescent="0.2"/>
    <row r="22535" hidden="1" x14ac:dyDescent="0.2"/>
    <row r="22536" hidden="1" x14ac:dyDescent="0.2"/>
    <row r="22537" hidden="1" x14ac:dyDescent="0.2"/>
    <row r="22538" hidden="1" x14ac:dyDescent="0.2"/>
    <row r="22539" hidden="1" x14ac:dyDescent="0.2"/>
    <row r="22540" hidden="1" x14ac:dyDescent="0.2"/>
    <row r="22541" hidden="1" x14ac:dyDescent="0.2"/>
    <row r="22542" hidden="1" x14ac:dyDescent="0.2"/>
    <row r="22543" hidden="1" x14ac:dyDescent="0.2"/>
    <row r="22544" hidden="1" x14ac:dyDescent="0.2"/>
    <row r="22545" hidden="1" x14ac:dyDescent="0.2"/>
    <row r="22546" hidden="1" x14ac:dyDescent="0.2"/>
    <row r="22547" hidden="1" x14ac:dyDescent="0.2"/>
    <row r="22548" hidden="1" x14ac:dyDescent="0.2"/>
    <row r="22549" hidden="1" x14ac:dyDescent="0.2"/>
    <row r="22550" hidden="1" x14ac:dyDescent="0.2"/>
    <row r="22551" hidden="1" x14ac:dyDescent="0.2"/>
    <row r="22552" hidden="1" x14ac:dyDescent="0.2"/>
    <row r="22553" hidden="1" x14ac:dyDescent="0.2"/>
    <row r="22554" hidden="1" x14ac:dyDescent="0.2"/>
    <row r="22555" hidden="1" x14ac:dyDescent="0.2"/>
    <row r="22556" hidden="1" x14ac:dyDescent="0.2"/>
    <row r="22557" hidden="1" x14ac:dyDescent="0.2"/>
    <row r="22558" hidden="1" x14ac:dyDescent="0.2"/>
    <row r="22559" hidden="1" x14ac:dyDescent="0.2"/>
    <row r="22560" hidden="1" x14ac:dyDescent="0.2"/>
    <row r="22561" hidden="1" x14ac:dyDescent="0.2"/>
    <row r="22562" hidden="1" x14ac:dyDescent="0.2"/>
    <row r="22563" hidden="1" x14ac:dyDescent="0.2"/>
    <row r="22564" hidden="1" x14ac:dyDescent="0.2"/>
    <row r="22565" hidden="1" x14ac:dyDescent="0.2"/>
    <row r="22566" hidden="1" x14ac:dyDescent="0.2"/>
    <row r="22567" hidden="1" x14ac:dyDescent="0.2"/>
    <row r="22568" hidden="1" x14ac:dyDescent="0.2"/>
    <row r="22569" hidden="1" x14ac:dyDescent="0.2"/>
    <row r="22570" hidden="1" x14ac:dyDescent="0.2"/>
    <row r="22571" hidden="1" x14ac:dyDescent="0.2"/>
    <row r="22572" hidden="1" x14ac:dyDescent="0.2"/>
    <row r="22573" hidden="1" x14ac:dyDescent="0.2"/>
    <row r="22574" hidden="1" x14ac:dyDescent="0.2"/>
    <row r="22575" hidden="1" x14ac:dyDescent="0.2"/>
    <row r="22576" hidden="1" x14ac:dyDescent="0.2"/>
    <row r="22577" hidden="1" x14ac:dyDescent="0.2"/>
    <row r="22578" hidden="1" x14ac:dyDescent="0.2"/>
    <row r="22579" hidden="1" x14ac:dyDescent="0.2"/>
    <row r="22580" hidden="1" x14ac:dyDescent="0.2"/>
    <row r="22581" hidden="1" x14ac:dyDescent="0.2"/>
    <row r="22582" hidden="1" x14ac:dyDescent="0.2"/>
    <row r="22583" hidden="1" x14ac:dyDescent="0.2"/>
    <row r="22584" hidden="1" x14ac:dyDescent="0.2"/>
    <row r="22585" hidden="1" x14ac:dyDescent="0.2"/>
    <row r="22586" hidden="1" x14ac:dyDescent="0.2"/>
    <row r="22587" hidden="1" x14ac:dyDescent="0.2"/>
    <row r="22588" hidden="1" x14ac:dyDescent="0.2"/>
    <row r="22589" hidden="1" x14ac:dyDescent="0.2"/>
    <row r="22590" hidden="1" x14ac:dyDescent="0.2"/>
    <row r="22591" hidden="1" x14ac:dyDescent="0.2"/>
    <row r="22592" hidden="1" x14ac:dyDescent="0.2"/>
    <row r="22593" hidden="1" x14ac:dyDescent="0.2"/>
    <row r="22594" hidden="1" x14ac:dyDescent="0.2"/>
    <row r="22595" hidden="1" x14ac:dyDescent="0.2"/>
    <row r="22596" hidden="1" x14ac:dyDescent="0.2"/>
    <row r="22597" hidden="1" x14ac:dyDescent="0.2"/>
    <row r="22598" hidden="1" x14ac:dyDescent="0.2"/>
    <row r="22599" hidden="1" x14ac:dyDescent="0.2"/>
    <row r="22600" hidden="1" x14ac:dyDescent="0.2"/>
    <row r="22601" hidden="1" x14ac:dyDescent="0.2"/>
    <row r="22602" hidden="1" x14ac:dyDescent="0.2"/>
    <row r="22603" hidden="1" x14ac:dyDescent="0.2"/>
    <row r="22604" hidden="1" x14ac:dyDescent="0.2"/>
    <row r="22605" hidden="1" x14ac:dyDescent="0.2"/>
    <row r="22606" hidden="1" x14ac:dyDescent="0.2"/>
    <row r="22607" hidden="1" x14ac:dyDescent="0.2"/>
    <row r="22608" hidden="1" x14ac:dyDescent="0.2"/>
    <row r="22609" hidden="1" x14ac:dyDescent="0.2"/>
    <row r="22610" hidden="1" x14ac:dyDescent="0.2"/>
    <row r="22611" hidden="1" x14ac:dyDescent="0.2"/>
    <row r="22612" hidden="1" x14ac:dyDescent="0.2"/>
    <row r="22613" hidden="1" x14ac:dyDescent="0.2"/>
    <row r="22614" hidden="1" x14ac:dyDescent="0.2"/>
    <row r="22615" hidden="1" x14ac:dyDescent="0.2"/>
    <row r="22616" hidden="1" x14ac:dyDescent="0.2"/>
    <row r="22617" hidden="1" x14ac:dyDescent="0.2"/>
    <row r="22618" hidden="1" x14ac:dyDescent="0.2"/>
    <row r="22619" hidden="1" x14ac:dyDescent="0.2"/>
    <row r="22620" hidden="1" x14ac:dyDescent="0.2"/>
    <row r="22621" hidden="1" x14ac:dyDescent="0.2"/>
    <row r="22622" hidden="1" x14ac:dyDescent="0.2"/>
    <row r="22623" hidden="1" x14ac:dyDescent="0.2"/>
    <row r="22624" hidden="1" x14ac:dyDescent="0.2"/>
    <row r="22625" hidden="1" x14ac:dyDescent="0.2"/>
    <row r="22626" hidden="1" x14ac:dyDescent="0.2"/>
    <row r="22627" hidden="1" x14ac:dyDescent="0.2"/>
    <row r="22628" hidden="1" x14ac:dyDescent="0.2"/>
    <row r="22629" hidden="1" x14ac:dyDescent="0.2"/>
    <row r="22630" hidden="1" x14ac:dyDescent="0.2"/>
    <row r="22631" hidden="1" x14ac:dyDescent="0.2"/>
    <row r="22632" hidden="1" x14ac:dyDescent="0.2"/>
    <row r="22633" hidden="1" x14ac:dyDescent="0.2"/>
    <row r="22634" hidden="1" x14ac:dyDescent="0.2"/>
    <row r="22635" hidden="1" x14ac:dyDescent="0.2"/>
    <row r="22636" hidden="1" x14ac:dyDescent="0.2"/>
    <row r="22637" hidden="1" x14ac:dyDescent="0.2"/>
    <row r="22638" hidden="1" x14ac:dyDescent="0.2"/>
    <row r="22639" hidden="1" x14ac:dyDescent="0.2"/>
    <row r="22640" hidden="1" x14ac:dyDescent="0.2"/>
    <row r="22641" hidden="1" x14ac:dyDescent="0.2"/>
    <row r="22642" hidden="1" x14ac:dyDescent="0.2"/>
    <row r="22643" hidden="1" x14ac:dyDescent="0.2"/>
    <row r="22644" hidden="1" x14ac:dyDescent="0.2"/>
    <row r="22645" hidden="1" x14ac:dyDescent="0.2"/>
    <row r="22646" hidden="1" x14ac:dyDescent="0.2"/>
    <row r="22647" hidden="1" x14ac:dyDescent="0.2"/>
    <row r="22648" hidden="1" x14ac:dyDescent="0.2"/>
    <row r="22649" hidden="1" x14ac:dyDescent="0.2"/>
    <row r="22650" hidden="1" x14ac:dyDescent="0.2"/>
    <row r="22651" hidden="1" x14ac:dyDescent="0.2"/>
    <row r="22652" hidden="1" x14ac:dyDescent="0.2"/>
    <row r="22653" hidden="1" x14ac:dyDescent="0.2"/>
    <row r="22654" hidden="1" x14ac:dyDescent="0.2"/>
    <row r="22655" hidden="1" x14ac:dyDescent="0.2"/>
    <row r="22656" hidden="1" x14ac:dyDescent="0.2"/>
    <row r="22657" hidden="1" x14ac:dyDescent="0.2"/>
    <row r="22658" hidden="1" x14ac:dyDescent="0.2"/>
    <row r="22659" hidden="1" x14ac:dyDescent="0.2"/>
    <row r="22660" hidden="1" x14ac:dyDescent="0.2"/>
    <row r="22661" hidden="1" x14ac:dyDescent="0.2"/>
    <row r="22662" hidden="1" x14ac:dyDescent="0.2"/>
    <row r="22663" hidden="1" x14ac:dyDescent="0.2"/>
    <row r="22664" hidden="1" x14ac:dyDescent="0.2"/>
    <row r="22665" hidden="1" x14ac:dyDescent="0.2"/>
    <row r="22666" hidden="1" x14ac:dyDescent="0.2"/>
    <row r="22667" hidden="1" x14ac:dyDescent="0.2"/>
    <row r="22668" hidden="1" x14ac:dyDescent="0.2"/>
    <row r="22669" hidden="1" x14ac:dyDescent="0.2"/>
    <row r="22670" hidden="1" x14ac:dyDescent="0.2"/>
    <row r="22671" hidden="1" x14ac:dyDescent="0.2"/>
    <row r="22672" hidden="1" x14ac:dyDescent="0.2"/>
    <row r="22673" hidden="1" x14ac:dyDescent="0.2"/>
    <row r="22674" hidden="1" x14ac:dyDescent="0.2"/>
    <row r="22675" hidden="1" x14ac:dyDescent="0.2"/>
    <row r="22676" hidden="1" x14ac:dyDescent="0.2"/>
    <row r="22677" hidden="1" x14ac:dyDescent="0.2"/>
    <row r="22678" hidden="1" x14ac:dyDescent="0.2"/>
    <row r="22679" hidden="1" x14ac:dyDescent="0.2"/>
    <row r="22680" hidden="1" x14ac:dyDescent="0.2"/>
    <row r="22681" hidden="1" x14ac:dyDescent="0.2"/>
    <row r="22682" hidden="1" x14ac:dyDescent="0.2"/>
    <row r="22683" hidden="1" x14ac:dyDescent="0.2"/>
    <row r="22684" hidden="1" x14ac:dyDescent="0.2"/>
    <row r="22685" hidden="1" x14ac:dyDescent="0.2"/>
    <row r="22686" hidden="1" x14ac:dyDescent="0.2"/>
    <row r="22687" hidden="1" x14ac:dyDescent="0.2"/>
    <row r="22688" hidden="1" x14ac:dyDescent="0.2"/>
    <row r="22689" hidden="1" x14ac:dyDescent="0.2"/>
    <row r="22690" hidden="1" x14ac:dyDescent="0.2"/>
    <row r="22691" hidden="1" x14ac:dyDescent="0.2"/>
    <row r="22692" hidden="1" x14ac:dyDescent="0.2"/>
    <row r="22693" hidden="1" x14ac:dyDescent="0.2"/>
    <row r="22694" hidden="1" x14ac:dyDescent="0.2"/>
    <row r="22695" hidden="1" x14ac:dyDescent="0.2"/>
    <row r="22696" hidden="1" x14ac:dyDescent="0.2"/>
    <row r="22697" hidden="1" x14ac:dyDescent="0.2"/>
    <row r="22698" hidden="1" x14ac:dyDescent="0.2"/>
    <row r="22699" hidden="1" x14ac:dyDescent="0.2"/>
    <row r="22700" hidden="1" x14ac:dyDescent="0.2"/>
    <row r="22701" hidden="1" x14ac:dyDescent="0.2"/>
    <row r="22702" hidden="1" x14ac:dyDescent="0.2"/>
    <row r="22703" hidden="1" x14ac:dyDescent="0.2"/>
    <row r="22704" hidden="1" x14ac:dyDescent="0.2"/>
    <row r="22705" hidden="1" x14ac:dyDescent="0.2"/>
    <row r="22706" hidden="1" x14ac:dyDescent="0.2"/>
    <row r="22707" hidden="1" x14ac:dyDescent="0.2"/>
    <row r="22708" hidden="1" x14ac:dyDescent="0.2"/>
    <row r="22709" hidden="1" x14ac:dyDescent="0.2"/>
    <row r="22710" hidden="1" x14ac:dyDescent="0.2"/>
    <row r="22711" hidden="1" x14ac:dyDescent="0.2"/>
    <row r="22712" hidden="1" x14ac:dyDescent="0.2"/>
    <row r="22713" hidden="1" x14ac:dyDescent="0.2"/>
    <row r="22714" hidden="1" x14ac:dyDescent="0.2"/>
    <row r="22715" hidden="1" x14ac:dyDescent="0.2"/>
    <row r="22716" hidden="1" x14ac:dyDescent="0.2"/>
    <row r="22717" hidden="1" x14ac:dyDescent="0.2"/>
    <row r="22718" hidden="1" x14ac:dyDescent="0.2"/>
    <row r="22719" hidden="1" x14ac:dyDescent="0.2"/>
    <row r="22720" hidden="1" x14ac:dyDescent="0.2"/>
    <row r="22721" hidden="1" x14ac:dyDescent="0.2"/>
    <row r="22722" hidden="1" x14ac:dyDescent="0.2"/>
    <row r="22723" hidden="1" x14ac:dyDescent="0.2"/>
    <row r="22724" hidden="1" x14ac:dyDescent="0.2"/>
    <row r="22725" hidden="1" x14ac:dyDescent="0.2"/>
    <row r="22726" hidden="1" x14ac:dyDescent="0.2"/>
    <row r="22727" hidden="1" x14ac:dyDescent="0.2"/>
    <row r="22728" hidden="1" x14ac:dyDescent="0.2"/>
    <row r="22729" hidden="1" x14ac:dyDescent="0.2"/>
    <row r="22730" hidden="1" x14ac:dyDescent="0.2"/>
    <row r="22731" hidden="1" x14ac:dyDescent="0.2"/>
    <row r="22732" hidden="1" x14ac:dyDescent="0.2"/>
    <row r="22733" hidden="1" x14ac:dyDescent="0.2"/>
    <row r="22734" hidden="1" x14ac:dyDescent="0.2"/>
    <row r="22735" hidden="1" x14ac:dyDescent="0.2"/>
    <row r="22736" hidden="1" x14ac:dyDescent="0.2"/>
    <row r="22737" hidden="1" x14ac:dyDescent="0.2"/>
    <row r="22738" hidden="1" x14ac:dyDescent="0.2"/>
    <row r="22739" hidden="1" x14ac:dyDescent="0.2"/>
    <row r="22740" hidden="1" x14ac:dyDescent="0.2"/>
    <row r="22741" hidden="1" x14ac:dyDescent="0.2"/>
    <row r="22742" hidden="1" x14ac:dyDescent="0.2"/>
    <row r="22743" hidden="1" x14ac:dyDescent="0.2"/>
    <row r="22744" hidden="1" x14ac:dyDescent="0.2"/>
    <row r="22745" hidden="1" x14ac:dyDescent="0.2"/>
    <row r="22746" hidden="1" x14ac:dyDescent="0.2"/>
    <row r="22747" hidden="1" x14ac:dyDescent="0.2"/>
    <row r="22748" hidden="1" x14ac:dyDescent="0.2"/>
    <row r="22749" hidden="1" x14ac:dyDescent="0.2"/>
    <row r="22750" hidden="1" x14ac:dyDescent="0.2"/>
    <row r="22751" hidden="1" x14ac:dyDescent="0.2"/>
    <row r="22752" hidden="1" x14ac:dyDescent="0.2"/>
    <row r="22753" hidden="1" x14ac:dyDescent="0.2"/>
    <row r="22754" hidden="1" x14ac:dyDescent="0.2"/>
    <row r="22755" hidden="1" x14ac:dyDescent="0.2"/>
    <row r="22756" hidden="1" x14ac:dyDescent="0.2"/>
    <row r="22757" hidden="1" x14ac:dyDescent="0.2"/>
    <row r="22758" hidden="1" x14ac:dyDescent="0.2"/>
    <row r="22759" hidden="1" x14ac:dyDescent="0.2"/>
    <row r="22760" hidden="1" x14ac:dyDescent="0.2"/>
    <row r="22761" hidden="1" x14ac:dyDescent="0.2"/>
    <row r="22762" hidden="1" x14ac:dyDescent="0.2"/>
    <row r="22763" hidden="1" x14ac:dyDescent="0.2"/>
    <row r="22764" hidden="1" x14ac:dyDescent="0.2"/>
    <row r="22765" hidden="1" x14ac:dyDescent="0.2"/>
    <row r="22766" hidden="1" x14ac:dyDescent="0.2"/>
    <row r="22767" hidden="1" x14ac:dyDescent="0.2"/>
    <row r="22768" hidden="1" x14ac:dyDescent="0.2"/>
    <row r="22769" hidden="1" x14ac:dyDescent="0.2"/>
    <row r="22770" hidden="1" x14ac:dyDescent="0.2"/>
    <row r="22771" hidden="1" x14ac:dyDescent="0.2"/>
    <row r="22772" hidden="1" x14ac:dyDescent="0.2"/>
    <row r="22773" hidden="1" x14ac:dyDescent="0.2"/>
    <row r="22774" hidden="1" x14ac:dyDescent="0.2"/>
    <row r="22775" hidden="1" x14ac:dyDescent="0.2"/>
    <row r="22776" hidden="1" x14ac:dyDescent="0.2"/>
    <row r="22777" hidden="1" x14ac:dyDescent="0.2"/>
    <row r="22778" hidden="1" x14ac:dyDescent="0.2"/>
    <row r="22779" hidden="1" x14ac:dyDescent="0.2"/>
    <row r="22780" hidden="1" x14ac:dyDescent="0.2"/>
    <row r="22781" hidden="1" x14ac:dyDescent="0.2"/>
    <row r="22782" hidden="1" x14ac:dyDescent="0.2"/>
    <row r="22783" hidden="1" x14ac:dyDescent="0.2"/>
    <row r="22784" hidden="1" x14ac:dyDescent="0.2"/>
    <row r="22785" hidden="1" x14ac:dyDescent="0.2"/>
    <row r="22786" hidden="1" x14ac:dyDescent="0.2"/>
    <row r="22787" hidden="1" x14ac:dyDescent="0.2"/>
    <row r="22788" hidden="1" x14ac:dyDescent="0.2"/>
    <row r="22789" hidden="1" x14ac:dyDescent="0.2"/>
    <row r="22790" hidden="1" x14ac:dyDescent="0.2"/>
    <row r="22791" hidden="1" x14ac:dyDescent="0.2"/>
    <row r="22792" hidden="1" x14ac:dyDescent="0.2"/>
    <row r="22793" hidden="1" x14ac:dyDescent="0.2"/>
    <row r="22794" hidden="1" x14ac:dyDescent="0.2"/>
    <row r="22795" hidden="1" x14ac:dyDescent="0.2"/>
    <row r="22796" hidden="1" x14ac:dyDescent="0.2"/>
    <row r="22797" hidden="1" x14ac:dyDescent="0.2"/>
    <row r="22798" hidden="1" x14ac:dyDescent="0.2"/>
    <row r="22799" hidden="1" x14ac:dyDescent="0.2"/>
    <row r="22800" hidden="1" x14ac:dyDescent="0.2"/>
    <row r="22801" hidden="1" x14ac:dyDescent="0.2"/>
    <row r="22802" hidden="1" x14ac:dyDescent="0.2"/>
    <row r="22803" hidden="1" x14ac:dyDescent="0.2"/>
    <row r="22804" hidden="1" x14ac:dyDescent="0.2"/>
    <row r="22805" hidden="1" x14ac:dyDescent="0.2"/>
    <row r="22806" hidden="1" x14ac:dyDescent="0.2"/>
    <row r="22807" hidden="1" x14ac:dyDescent="0.2"/>
    <row r="22808" hidden="1" x14ac:dyDescent="0.2"/>
    <row r="22809" hidden="1" x14ac:dyDescent="0.2"/>
    <row r="22810" hidden="1" x14ac:dyDescent="0.2"/>
    <row r="22811" hidden="1" x14ac:dyDescent="0.2"/>
    <row r="22812" hidden="1" x14ac:dyDescent="0.2"/>
    <row r="22813" hidden="1" x14ac:dyDescent="0.2"/>
    <row r="22814" hidden="1" x14ac:dyDescent="0.2"/>
    <row r="22815" hidden="1" x14ac:dyDescent="0.2"/>
    <row r="22816" hidden="1" x14ac:dyDescent="0.2"/>
    <row r="22817" hidden="1" x14ac:dyDescent="0.2"/>
    <row r="22818" hidden="1" x14ac:dyDescent="0.2"/>
    <row r="22819" hidden="1" x14ac:dyDescent="0.2"/>
    <row r="22820" hidden="1" x14ac:dyDescent="0.2"/>
    <row r="22821" hidden="1" x14ac:dyDescent="0.2"/>
    <row r="22822" hidden="1" x14ac:dyDescent="0.2"/>
    <row r="22823" hidden="1" x14ac:dyDescent="0.2"/>
    <row r="22824" hidden="1" x14ac:dyDescent="0.2"/>
    <row r="22825" hidden="1" x14ac:dyDescent="0.2"/>
    <row r="22826" hidden="1" x14ac:dyDescent="0.2"/>
    <row r="22827" hidden="1" x14ac:dyDescent="0.2"/>
    <row r="22828" hidden="1" x14ac:dyDescent="0.2"/>
    <row r="22829" hidden="1" x14ac:dyDescent="0.2"/>
    <row r="22830" hidden="1" x14ac:dyDescent="0.2"/>
    <row r="22831" hidden="1" x14ac:dyDescent="0.2"/>
    <row r="22832" hidden="1" x14ac:dyDescent="0.2"/>
    <row r="22833" hidden="1" x14ac:dyDescent="0.2"/>
    <row r="22834" hidden="1" x14ac:dyDescent="0.2"/>
    <row r="22835" hidden="1" x14ac:dyDescent="0.2"/>
    <row r="22836" hidden="1" x14ac:dyDescent="0.2"/>
    <row r="22837" hidden="1" x14ac:dyDescent="0.2"/>
    <row r="22838" hidden="1" x14ac:dyDescent="0.2"/>
    <row r="22839" hidden="1" x14ac:dyDescent="0.2"/>
    <row r="22840" hidden="1" x14ac:dyDescent="0.2"/>
    <row r="22841" hidden="1" x14ac:dyDescent="0.2"/>
    <row r="22842" hidden="1" x14ac:dyDescent="0.2"/>
    <row r="22843" hidden="1" x14ac:dyDescent="0.2"/>
    <row r="22844" hidden="1" x14ac:dyDescent="0.2"/>
    <row r="22845" hidden="1" x14ac:dyDescent="0.2"/>
    <row r="22846" hidden="1" x14ac:dyDescent="0.2"/>
    <row r="22847" hidden="1" x14ac:dyDescent="0.2"/>
    <row r="22848" hidden="1" x14ac:dyDescent="0.2"/>
    <row r="22849" hidden="1" x14ac:dyDescent="0.2"/>
    <row r="22850" hidden="1" x14ac:dyDescent="0.2"/>
    <row r="22851" hidden="1" x14ac:dyDescent="0.2"/>
    <row r="22852" hidden="1" x14ac:dyDescent="0.2"/>
    <row r="22853" hidden="1" x14ac:dyDescent="0.2"/>
    <row r="22854" hidden="1" x14ac:dyDescent="0.2"/>
    <row r="22855" hidden="1" x14ac:dyDescent="0.2"/>
    <row r="22856" hidden="1" x14ac:dyDescent="0.2"/>
    <row r="22857" hidden="1" x14ac:dyDescent="0.2"/>
    <row r="22858" hidden="1" x14ac:dyDescent="0.2"/>
    <row r="22859" hidden="1" x14ac:dyDescent="0.2"/>
    <row r="22860" hidden="1" x14ac:dyDescent="0.2"/>
    <row r="22861" hidden="1" x14ac:dyDescent="0.2"/>
    <row r="22862" hidden="1" x14ac:dyDescent="0.2"/>
    <row r="22863" hidden="1" x14ac:dyDescent="0.2"/>
    <row r="22864" hidden="1" x14ac:dyDescent="0.2"/>
    <row r="22865" hidden="1" x14ac:dyDescent="0.2"/>
    <row r="22866" hidden="1" x14ac:dyDescent="0.2"/>
    <row r="22867" hidden="1" x14ac:dyDescent="0.2"/>
    <row r="22868" hidden="1" x14ac:dyDescent="0.2"/>
    <row r="22869" hidden="1" x14ac:dyDescent="0.2"/>
    <row r="22870" hidden="1" x14ac:dyDescent="0.2"/>
    <row r="22871" hidden="1" x14ac:dyDescent="0.2"/>
    <row r="22872" hidden="1" x14ac:dyDescent="0.2"/>
    <row r="22873" hidden="1" x14ac:dyDescent="0.2"/>
    <row r="22874" hidden="1" x14ac:dyDescent="0.2"/>
    <row r="22875" hidden="1" x14ac:dyDescent="0.2"/>
    <row r="22876" hidden="1" x14ac:dyDescent="0.2"/>
    <row r="22877" hidden="1" x14ac:dyDescent="0.2"/>
    <row r="22878" hidden="1" x14ac:dyDescent="0.2"/>
    <row r="22879" hidden="1" x14ac:dyDescent="0.2"/>
    <row r="22880" hidden="1" x14ac:dyDescent="0.2"/>
    <row r="22881" hidden="1" x14ac:dyDescent="0.2"/>
    <row r="22882" hidden="1" x14ac:dyDescent="0.2"/>
    <row r="22883" hidden="1" x14ac:dyDescent="0.2"/>
    <row r="22884" hidden="1" x14ac:dyDescent="0.2"/>
    <row r="22885" hidden="1" x14ac:dyDescent="0.2"/>
    <row r="22886" hidden="1" x14ac:dyDescent="0.2"/>
    <row r="22887" hidden="1" x14ac:dyDescent="0.2"/>
    <row r="22888" hidden="1" x14ac:dyDescent="0.2"/>
    <row r="22889" hidden="1" x14ac:dyDescent="0.2"/>
    <row r="22890" hidden="1" x14ac:dyDescent="0.2"/>
    <row r="22891" hidden="1" x14ac:dyDescent="0.2"/>
    <row r="22892" hidden="1" x14ac:dyDescent="0.2"/>
    <row r="22893" hidden="1" x14ac:dyDescent="0.2"/>
    <row r="22894" hidden="1" x14ac:dyDescent="0.2"/>
    <row r="22895" hidden="1" x14ac:dyDescent="0.2"/>
    <row r="22896" hidden="1" x14ac:dyDescent="0.2"/>
    <row r="22897" hidden="1" x14ac:dyDescent="0.2"/>
    <row r="22898" hidden="1" x14ac:dyDescent="0.2"/>
    <row r="22899" hidden="1" x14ac:dyDescent="0.2"/>
    <row r="22900" hidden="1" x14ac:dyDescent="0.2"/>
    <row r="22901" hidden="1" x14ac:dyDescent="0.2"/>
    <row r="22902" hidden="1" x14ac:dyDescent="0.2"/>
    <row r="22903" hidden="1" x14ac:dyDescent="0.2"/>
    <row r="22904" hidden="1" x14ac:dyDescent="0.2"/>
    <row r="22905" hidden="1" x14ac:dyDescent="0.2"/>
    <row r="22906" hidden="1" x14ac:dyDescent="0.2"/>
    <row r="22907" hidden="1" x14ac:dyDescent="0.2"/>
    <row r="22908" hidden="1" x14ac:dyDescent="0.2"/>
    <row r="22909" hidden="1" x14ac:dyDescent="0.2"/>
    <row r="22910" hidden="1" x14ac:dyDescent="0.2"/>
    <row r="22911" hidden="1" x14ac:dyDescent="0.2"/>
    <row r="22912" hidden="1" x14ac:dyDescent="0.2"/>
    <row r="22913" hidden="1" x14ac:dyDescent="0.2"/>
    <row r="22914" hidden="1" x14ac:dyDescent="0.2"/>
    <row r="22915" hidden="1" x14ac:dyDescent="0.2"/>
    <row r="22916" hidden="1" x14ac:dyDescent="0.2"/>
    <row r="22917" hidden="1" x14ac:dyDescent="0.2"/>
    <row r="22918" hidden="1" x14ac:dyDescent="0.2"/>
    <row r="22919" hidden="1" x14ac:dyDescent="0.2"/>
    <row r="22920" hidden="1" x14ac:dyDescent="0.2"/>
    <row r="22921" hidden="1" x14ac:dyDescent="0.2"/>
    <row r="22922" hidden="1" x14ac:dyDescent="0.2"/>
    <row r="22923" hidden="1" x14ac:dyDescent="0.2"/>
    <row r="22924" hidden="1" x14ac:dyDescent="0.2"/>
    <row r="22925" hidden="1" x14ac:dyDescent="0.2"/>
    <row r="22926" hidden="1" x14ac:dyDescent="0.2"/>
    <row r="22927" hidden="1" x14ac:dyDescent="0.2"/>
    <row r="22928" hidden="1" x14ac:dyDescent="0.2"/>
    <row r="22929" hidden="1" x14ac:dyDescent="0.2"/>
    <row r="22930" hidden="1" x14ac:dyDescent="0.2"/>
    <row r="22931" hidden="1" x14ac:dyDescent="0.2"/>
    <row r="22932" hidden="1" x14ac:dyDescent="0.2"/>
    <row r="22933" hidden="1" x14ac:dyDescent="0.2"/>
    <row r="22934" hidden="1" x14ac:dyDescent="0.2"/>
    <row r="22935" hidden="1" x14ac:dyDescent="0.2"/>
    <row r="22936" hidden="1" x14ac:dyDescent="0.2"/>
    <row r="22937" hidden="1" x14ac:dyDescent="0.2"/>
    <row r="22938" hidden="1" x14ac:dyDescent="0.2"/>
    <row r="22939" hidden="1" x14ac:dyDescent="0.2"/>
    <row r="22940" hidden="1" x14ac:dyDescent="0.2"/>
    <row r="22941" hidden="1" x14ac:dyDescent="0.2"/>
    <row r="22942" hidden="1" x14ac:dyDescent="0.2"/>
    <row r="22943" hidden="1" x14ac:dyDescent="0.2"/>
    <row r="22944" hidden="1" x14ac:dyDescent="0.2"/>
    <row r="22945" hidden="1" x14ac:dyDescent="0.2"/>
    <row r="22946" hidden="1" x14ac:dyDescent="0.2"/>
    <row r="22947" hidden="1" x14ac:dyDescent="0.2"/>
    <row r="22948" hidden="1" x14ac:dyDescent="0.2"/>
    <row r="22949" hidden="1" x14ac:dyDescent="0.2"/>
    <row r="22950" hidden="1" x14ac:dyDescent="0.2"/>
    <row r="22951" hidden="1" x14ac:dyDescent="0.2"/>
    <row r="22952" hidden="1" x14ac:dyDescent="0.2"/>
    <row r="22953" hidden="1" x14ac:dyDescent="0.2"/>
    <row r="22954" hidden="1" x14ac:dyDescent="0.2"/>
    <row r="22955" hidden="1" x14ac:dyDescent="0.2"/>
    <row r="22956" hidden="1" x14ac:dyDescent="0.2"/>
    <row r="22957" hidden="1" x14ac:dyDescent="0.2"/>
    <row r="22958" hidden="1" x14ac:dyDescent="0.2"/>
    <row r="22959" hidden="1" x14ac:dyDescent="0.2"/>
    <row r="22960" hidden="1" x14ac:dyDescent="0.2"/>
    <row r="22961" hidden="1" x14ac:dyDescent="0.2"/>
    <row r="22962" hidden="1" x14ac:dyDescent="0.2"/>
    <row r="22963" hidden="1" x14ac:dyDescent="0.2"/>
    <row r="22964" hidden="1" x14ac:dyDescent="0.2"/>
    <row r="22965" hidden="1" x14ac:dyDescent="0.2"/>
    <row r="22966" hidden="1" x14ac:dyDescent="0.2"/>
    <row r="22967" hidden="1" x14ac:dyDescent="0.2"/>
    <row r="22968" hidden="1" x14ac:dyDescent="0.2"/>
    <row r="22969" hidden="1" x14ac:dyDescent="0.2"/>
    <row r="22970" hidden="1" x14ac:dyDescent="0.2"/>
    <row r="22971" hidden="1" x14ac:dyDescent="0.2"/>
    <row r="22972" hidden="1" x14ac:dyDescent="0.2"/>
    <row r="22973" hidden="1" x14ac:dyDescent="0.2"/>
    <row r="22974" hidden="1" x14ac:dyDescent="0.2"/>
    <row r="22975" hidden="1" x14ac:dyDescent="0.2"/>
    <row r="22976" hidden="1" x14ac:dyDescent="0.2"/>
    <row r="22977" hidden="1" x14ac:dyDescent="0.2"/>
    <row r="22978" hidden="1" x14ac:dyDescent="0.2"/>
    <row r="22979" hidden="1" x14ac:dyDescent="0.2"/>
    <row r="22980" hidden="1" x14ac:dyDescent="0.2"/>
    <row r="22981" hidden="1" x14ac:dyDescent="0.2"/>
    <row r="22982" hidden="1" x14ac:dyDescent="0.2"/>
    <row r="22983" hidden="1" x14ac:dyDescent="0.2"/>
    <row r="22984" hidden="1" x14ac:dyDescent="0.2"/>
    <row r="22985" hidden="1" x14ac:dyDescent="0.2"/>
    <row r="22986" hidden="1" x14ac:dyDescent="0.2"/>
    <row r="22987" hidden="1" x14ac:dyDescent="0.2"/>
    <row r="22988" hidden="1" x14ac:dyDescent="0.2"/>
    <row r="22989" hidden="1" x14ac:dyDescent="0.2"/>
    <row r="22990" hidden="1" x14ac:dyDescent="0.2"/>
    <row r="22991" hidden="1" x14ac:dyDescent="0.2"/>
    <row r="22992" hidden="1" x14ac:dyDescent="0.2"/>
    <row r="22993" hidden="1" x14ac:dyDescent="0.2"/>
    <row r="22994" hidden="1" x14ac:dyDescent="0.2"/>
    <row r="22995" hidden="1" x14ac:dyDescent="0.2"/>
    <row r="22996" hidden="1" x14ac:dyDescent="0.2"/>
    <row r="22997" hidden="1" x14ac:dyDescent="0.2"/>
    <row r="22998" hidden="1" x14ac:dyDescent="0.2"/>
    <row r="22999" hidden="1" x14ac:dyDescent="0.2"/>
    <row r="23000" hidden="1" x14ac:dyDescent="0.2"/>
    <row r="23001" hidden="1" x14ac:dyDescent="0.2"/>
    <row r="23002" hidden="1" x14ac:dyDescent="0.2"/>
    <row r="23003" hidden="1" x14ac:dyDescent="0.2"/>
    <row r="23004" hidden="1" x14ac:dyDescent="0.2"/>
    <row r="23005" hidden="1" x14ac:dyDescent="0.2"/>
    <row r="23006" hidden="1" x14ac:dyDescent="0.2"/>
    <row r="23007" hidden="1" x14ac:dyDescent="0.2"/>
    <row r="23008" hidden="1" x14ac:dyDescent="0.2"/>
    <row r="23009" hidden="1" x14ac:dyDescent="0.2"/>
    <row r="23010" hidden="1" x14ac:dyDescent="0.2"/>
    <row r="23011" hidden="1" x14ac:dyDescent="0.2"/>
    <row r="23012" hidden="1" x14ac:dyDescent="0.2"/>
    <row r="23013" hidden="1" x14ac:dyDescent="0.2"/>
    <row r="23014" hidden="1" x14ac:dyDescent="0.2"/>
    <row r="23015" hidden="1" x14ac:dyDescent="0.2"/>
    <row r="23016" hidden="1" x14ac:dyDescent="0.2"/>
    <row r="23017" hidden="1" x14ac:dyDescent="0.2"/>
    <row r="23018" hidden="1" x14ac:dyDescent="0.2"/>
    <row r="23019" hidden="1" x14ac:dyDescent="0.2"/>
    <row r="23020" hidden="1" x14ac:dyDescent="0.2"/>
    <row r="23021" hidden="1" x14ac:dyDescent="0.2"/>
    <row r="23022" hidden="1" x14ac:dyDescent="0.2"/>
    <row r="23023" hidden="1" x14ac:dyDescent="0.2"/>
    <row r="23024" hidden="1" x14ac:dyDescent="0.2"/>
    <row r="23025" hidden="1" x14ac:dyDescent="0.2"/>
    <row r="23026" hidden="1" x14ac:dyDescent="0.2"/>
    <row r="23027" hidden="1" x14ac:dyDescent="0.2"/>
    <row r="23028" hidden="1" x14ac:dyDescent="0.2"/>
    <row r="23029" hidden="1" x14ac:dyDescent="0.2"/>
    <row r="23030" hidden="1" x14ac:dyDescent="0.2"/>
    <row r="23031" hidden="1" x14ac:dyDescent="0.2"/>
    <row r="23032" hidden="1" x14ac:dyDescent="0.2"/>
    <row r="23033" hidden="1" x14ac:dyDescent="0.2"/>
    <row r="23034" hidden="1" x14ac:dyDescent="0.2"/>
    <row r="23035" hidden="1" x14ac:dyDescent="0.2"/>
    <row r="23036" hidden="1" x14ac:dyDescent="0.2"/>
    <row r="23037" hidden="1" x14ac:dyDescent="0.2"/>
    <row r="23038" hidden="1" x14ac:dyDescent="0.2"/>
    <row r="23039" hidden="1" x14ac:dyDescent="0.2"/>
    <row r="23040" hidden="1" x14ac:dyDescent="0.2"/>
    <row r="23041" hidden="1" x14ac:dyDescent="0.2"/>
    <row r="23042" hidden="1" x14ac:dyDescent="0.2"/>
    <row r="23043" hidden="1" x14ac:dyDescent="0.2"/>
    <row r="23044" hidden="1" x14ac:dyDescent="0.2"/>
    <row r="23045" hidden="1" x14ac:dyDescent="0.2"/>
    <row r="23046" hidden="1" x14ac:dyDescent="0.2"/>
    <row r="23047" hidden="1" x14ac:dyDescent="0.2"/>
    <row r="23048" hidden="1" x14ac:dyDescent="0.2"/>
    <row r="23049" hidden="1" x14ac:dyDescent="0.2"/>
    <row r="23050" hidden="1" x14ac:dyDescent="0.2"/>
    <row r="23051" hidden="1" x14ac:dyDescent="0.2"/>
    <row r="23052" hidden="1" x14ac:dyDescent="0.2"/>
    <row r="23053" hidden="1" x14ac:dyDescent="0.2"/>
    <row r="23054" hidden="1" x14ac:dyDescent="0.2"/>
    <row r="23055" hidden="1" x14ac:dyDescent="0.2"/>
    <row r="23056" hidden="1" x14ac:dyDescent="0.2"/>
    <row r="23057" hidden="1" x14ac:dyDescent="0.2"/>
    <row r="23058" hidden="1" x14ac:dyDescent="0.2"/>
    <row r="23059" hidden="1" x14ac:dyDescent="0.2"/>
    <row r="23060" hidden="1" x14ac:dyDescent="0.2"/>
    <row r="23061" hidden="1" x14ac:dyDescent="0.2"/>
    <row r="23062" hidden="1" x14ac:dyDescent="0.2"/>
    <row r="23063" hidden="1" x14ac:dyDescent="0.2"/>
    <row r="23064" hidden="1" x14ac:dyDescent="0.2"/>
    <row r="23065" hidden="1" x14ac:dyDescent="0.2"/>
    <row r="23066" hidden="1" x14ac:dyDescent="0.2"/>
    <row r="23067" hidden="1" x14ac:dyDescent="0.2"/>
    <row r="23068" hidden="1" x14ac:dyDescent="0.2"/>
    <row r="23069" hidden="1" x14ac:dyDescent="0.2"/>
    <row r="23070" hidden="1" x14ac:dyDescent="0.2"/>
    <row r="23071" hidden="1" x14ac:dyDescent="0.2"/>
    <row r="23072" hidden="1" x14ac:dyDescent="0.2"/>
    <row r="23073" hidden="1" x14ac:dyDescent="0.2"/>
    <row r="23074" hidden="1" x14ac:dyDescent="0.2"/>
    <row r="23075" hidden="1" x14ac:dyDescent="0.2"/>
    <row r="23076" hidden="1" x14ac:dyDescent="0.2"/>
    <row r="23077" hidden="1" x14ac:dyDescent="0.2"/>
    <row r="23078" hidden="1" x14ac:dyDescent="0.2"/>
    <row r="23079" hidden="1" x14ac:dyDescent="0.2"/>
    <row r="23080" hidden="1" x14ac:dyDescent="0.2"/>
    <row r="23081" hidden="1" x14ac:dyDescent="0.2"/>
    <row r="23082" hidden="1" x14ac:dyDescent="0.2"/>
    <row r="23083" hidden="1" x14ac:dyDescent="0.2"/>
    <row r="23084" hidden="1" x14ac:dyDescent="0.2"/>
    <row r="23085" hidden="1" x14ac:dyDescent="0.2"/>
    <row r="23086" hidden="1" x14ac:dyDescent="0.2"/>
    <row r="23087" hidden="1" x14ac:dyDescent="0.2"/>
    <row r="23088" hidden="1" x14ac:dyDescent="0.2"/>
    <row r="23089" hidden="1" x14ac:dyDescent="0.2"/>
    <row r="23090" hidden="1" x14ac:dyDescent="0.2"/>
    <row r="23091" hidden="1" x14ac:dyDescent="0.2"/>
    <row r="23092" hidden="1" x14ac:dyDescent="0.2"/>
    <row r="23093" hidden="1" x14ac:dyDescent="0.2"/>
    <row r="23094" hidden="1" x14ac:dyDescent="0.2"/>
    <row r="23095" hidden="1" x14ac:dyDescent="0.2"/>
    <row r="23096" hidden="1" x14ac:dyDescent="0.2"/>
    <row r="23097" hidden="1" x14ac:dyDescent="0.2"/>
    <row r="23098" hidden="1" x14ac:dyDescent="0.2"/>
    <row r="23099" hidden="1" x14ac:dyDescent="0.2"/>
    <row r="23100" hidden="1" x14ac:dyDescent="0.2"/>
    <row r="23101" hidden="1" x14ac:dyDescent="0.2"/>
    <row r="23102" hidden="1" x14ac:dyDescent="0.2"/>
    <row r="23103" hidden="1" x14ac:dyDescent="0.2"/>
    <row r="23104" hidden="1" x14ac:dyDescent="0.2"/>
    <row r="23105" hidden="1" x14ac:dyDescent="0.2"/>
    <row r="23106" hidden="1" x14ac:dyDescent="0.2"/>
    <row r="23107" hidden="1" x14ac:dyDescent="0.2"/>
    <row r="23108" hidden="1" x14ac:dyDescent="0.2"/>
    <row r="23109" hidden="1" x14ac:dyDescent="0.2"/>
    <row r="23110" hidden="1" x14ac:dyDescent="0.2"/>
    <row r="23111" hidden="1" x14ac:dyDescent="0.2"/>
    <row r="23112" hidden="1" x14ac:dyDescent="0.2"/>
    <row r="23113" hidden="1" x14ac:dyDescent="0.2"/>
    <row r="23114" hidden="1" x14ac:dyDescent="0.2"/>
    <row r="23115" hidden="1" x14ac:dyDescent="0.2"/>
    <row r="23116" hidden="1" x14ac:dyDescent="0.2"/>
    <row r="23117" hidden="1" x14ac:dyDescent="0.2"/>
    <row r="23118" hidden="1" x14ac:dyDescent="0.2"/>
    <row r="23119" hidden="1" x14ac:dyDescent="0.2"/>
    <row r="23120" hidden="1" x14ac:dyDescent="0.2"/>
    <row r="23121" hidden="1" x14ac:dyDescent="0.2"/>
    <row r="23122" hidden="1" x14ac:dyDescent="0.2"/>
    <row r="23123" hidden="1" x14ac:dyDescent="0.2"/>
    <row r="23124" hidden="1" x14ac:dyDescent="0.2"/>
    <row r="23125" hidden="1" x14ac:dyDescent="0.2"/>
    <row r="23126" hidden="1" x14ac:dyDescent="0.2"/>
    <row r="23127" hidden="1" x14ac:dyDescent="0.2"/>
    <row r="23128" hidden="1" x14ac:dyDescent="0.2"/>
    <row r="23129" hidden="1" x14ac:dyDescent="0.2"/>
    <row r="23130" hidden="1" x14ac:dyDescent="0.2"/>
    <row r="23131" hidden="1" x14ac:dyDescent="0.2"/>
    <row r="23132" hidden="1" x14ac:dyDescent="0.2"/>
    <row r="23133" hidden="1" x14ac:dyDescent="0.2"/>
    <row r="23134" hidden="1" x14ac:dyDescent="0.2"/>
    <row r="23135" hidden="1" x14ac:dyDescent="0.2"/>
    <row r="23136" hidden="1" x14ac:dyDescent="0.2"/>
    <row r="23137" hidden="1" x14ac:dyDescent="0.2"/>
    <row r="23138" hidden="1" x14ac:dyDescent="0.2"/>
    <row r="23139" hidden="1" x14ac:dyDescent="0.2"/>
    <row r="23140" hidden="1" x14ac:dyDescent="0.2"/>
    <row r="23141" hidden="1" x14ac:dyDescent="0.2"/>
    <row r="23142" hidden="1" x14ac:dyDescent="0.2"/>
    <row r="23143" hidden="1" x14ac:dyDescent="0.2"/>
    <row r="23144" hidden="1" x14ac:dyDescent="0.2"/>
    <row r="23145" hidden="1" x14ac:dyDescent="0.2"/>
    <row r="23146" hidden="1" x14ac:dyDescent="0.2"/>
    <row r="23147" hidden="1" x14ac:dyDescent="0.2"/>
    <row r="23148" hidden="1" x14ac:dyDescent="0.2"/>
    <row r="23149" hidden="1" x14ac:dyDescent="0.2"/>
    <row r="23150" hidden="1" x14ac:dyDescent="0.2"/>
    <row r="23151" hidden="1" x14ac:dyDescent="0.2"/>
    <row r="23152" hidden="1" x14ac:dyDescent="0.2"/>
    <row r="23153" hidden="1" x14ac:dyDescent="0.2"/>
    <row r="23154" hidden="1" x14ac:dyDescent="0.2"/>
    <row r="23155" hidden="1" x14ac:dyDescent="0.2"/>
    <row r="23156" hidden="1" x14ac:dyDescent="0.2"/>
    <row r="23157" hidden="1" x14ac:dyDescent="0.2"/>
    <row r="23158" hidden="1" x14ac:dyDescent="0.2"/>
    <row r="23159" hidden="1" x14ac:dyDescent="0.2"/>
    <row r="23160" hidden="1" x14ac:dyDescent="0.2"/>
    <row r="23161" hidden="1" x14ac:dyDescent="0.2"/>
    <row r="23162" hidden="1" x14ac:dyDescent="0.2"/>
    <row r="23163" hidden="1" x14ac:dyDescent="0.2"/>
    <row r="23164" hidden="1" x14ac:dyDescent="0.2"/>
    <row r="23165" hidden="1" x14ac:dyDescent="0.2"/>
    <row r="23166" hidden="1" x14ac:dyDescent="0.2"/>
    <row r="23167" hidden="1" x14ac:dyDescent="0.2"/>
    <row r="23168" hidden="1" x14ac:dyDescent="0.2"/>
    <row r="23169" hidden="1" x14ac:dyDescent="0.2"/>
    <row r="23170" hidden="1" x14ac:dyDescent="0.2"/>
    <row r="23171" hidden="1" x14ac:dyDescent="0.2"/>
    <row r="23172" hidden="1" x14ac:dyDescent="0.2"/>
    <row r="23173" hidden="1" x14ac:dyDescent="0.2"/>
    <row r="23174" hidden="1" x14ac:dyDescent="0.2"/>
    <row r="23175" hidden="1" x14ac:dyDescent="0.2"/>
    <row r="23176" hidden="1" x14ac:dyDescent="0.2"/>
    <row r="23177" hidden="1" x14ac:dyDescent="0.2"/>
    <row r="23178" hidden="1" x14ac:dyDescent="0.2"/>
    <row r="23179" hidden="1" x14ac:dyDescent="0.2"/>
    <row r="23180" hidden="1" x14ac:dyDescent="0.2"/>
    <row r="23181" hidden="1" x14ac:dyDescent="0.2"/>
    <row r="23182" hidden="1" x14ac:dyDescent="0.2"/>
    <row r="23183" hidden="1" x14ac:dyDescent="0.2"/>
    <row r="23184" hidden="1" x14ac:dyDescent="0.2"/>
    <row r="23185" hidden="1" x14ac:dyDescent="0.2"/>
    <row r="23186" hidden="1" x14ac:dyDescent="0.2"/>
    <row r="23187" hidden="1" x14ac:dyDescent="0.2"/>
    <row r="23188" hidden="1" x14ac:dyDescent="0.2"/>
    <row r="23189" hidden="1" x14ac:dyDescent="0.2"/>
    <row r="23190" hidden="1" x14ac:dyDescent="0.2"/>
    <row r="23191" hidden="1" x14ac:dyDescent="0.2"/>
    <row r="23192" hidden="1" x14ac:dyDescent="0.2"/>
    <row r="23193" hidden="1" x14ac:dyDescent="0.2"/>
    <row r="23194" hidden="1" x14ac:dyDescent="0.2"/>
    <row r="23195" hidden="1" x14ac:dyDescent="0.2"/>
    <row r="23196" hidden="1" x14ac:dyDescent="0.2"/>
    <row r="23197" hidden="1" x14ac:dyDescent="0.2"/>
    <row r="23198" hidden="1" x14ac:dyDescent="0.2"/>
    <row r="23199" hidden="1" x14ac:dyDescent="0.2"/>
    <row r="23200" hidden="1" x14ac:dyDescent="0.2"/>
    <row r="23201" hidden="1" x14ac:dyDescent="0.2"/>
    <row r="23202" hidden="1" x14ac:dyDescent="0.2"/>
    <row r="23203" hidden="1" x14ac:dyDescent="0.2"/>
    <row r="23204" hidden="1" x14ac:dyDescent="0.2"/>
    <row r="23205" hidden="1" x14ac:dyDescent="0.2"/>
    <row r="23206" hidden="1" x14ac:dyDescent="0.2"/>
    <row r="23207" hidden="1" x14ac:dyDescent="0.2"/>
    <row r="23208" hidden="1" x14ac:dyDescent="0.2"/>
    <row r="23209" hidden="1" x14ac:dyDescent="0.2"/>
    <row r="23210" hidden="1" x14ac:dyDescent="0.2"/>
    <row r="23211" hidden="1" x14ac:dyDescent="0.2"/>
    <row r="23212" hidden="1" x14ac:dyDescent="0.2"/>
    <row r="23213" hidden="1" x14ac:dyDescent="0.2"/>
    <row r="23214" hidden="1" x14ac:dyDescent="0.2"/>
    <row r="23215" hidden="1" x14ac:dyDescent="0.2"/>
    <row r="23216" hidden="1" x14ac:dyDescent="0.2"/>
    <row r="23217" hidden="1" x14ac:dyDescent="0.2"/>
    <row r="23218" hidden="1" x14ac:dyDescent="0.2"/>
    <row r="23219" hidden="1" x14ac:dyDescent="0.2"/>
    <row r="23220" hidden="1" x14ac:dyDescent="0.2"/>
    <row r="23221" hidden="1" x14ac:dyDescent="0.2"/>
    <row r="23222" hidden="1" x14ac:dyDescent="0.2"/>
    <row r="23223" hidden="1" x14ac:dyDescent="0.2"/>
    <row r="23224" hidden="1" x14ac:dyDescent="0.2"/>
    <row r="23225" hidden="1" x14ac:dyDescent="0.2"/>
    <row r="23226" hidden="1" x14ac:dyDescent="0.2"/>
    <row r="23227" hidden="1" x14ac:dyDescent="0.2"/>
    <row r="23228" hidden="1" x14ac:dyDescent="0.2"/>
    <row r="23229" hidden="1" x14ac:dyDescent="0.2"/>
    <row r="23230" hidden="1" x14ac:dyDescent="0.2"/>
    <row r="23231" hidden="1" x14ac:dyDescent="0.2"/>
    <row r="23232" hidden="1" x14ac:dyDescent="0.2"/>
    <row r="23233" hidden="1" x14ac:dyDescent="0.2"/>
    <row r="23234" hidden="1" x14ac:dyDescent="0.2"/>
    <row r="23235" hidden="1" x14ac:dyDescent="0.2"/>
    <row r="23236" hidden="1" x14ac:dyDescent="0.2"/>
    <row r="23237" hidden="1" x14ac:dyDescent="0.2"/>
    <row r="23238" hidden="1" x14ac:dyDescent="0.2"/>
    <row r="23239" hidden="1" x14ac:dyDescent="0.2"/>
    <row r="23240" hidden="1" x14ac:dyDescent="0.2"/>
    <row r="23241" hidden="1" x14ac:dyDescent="0.2"/>
    <row r="23242" hidden="1" x14ac:dyDescent="0.2"/>
    <row r="23243" hidden="1" x14ac:dyDescent="0.2"/>
    <row r="23244" hidden="1" x14ac:dyDescent="0.2"/>
    <row r="23245" hidden="1" x14ac:dyDescent="0.2"/>
    <row r="23246" hidden="1" x14ac:dyDescent="0.2"/>
    <row r="23247" hidden="1" x14ac:dyDescent="0.2"/>
    <row r="23248" hidden="1" x14ac:dyDescent="0.2"/>
    <row r="23249" hidden="1" x14ac:dyDescent="0.2"/>
    <row r="23250" hidden="1" x14ac:dyDescent="0.2"/>
    <row r="23251" hidden="1" x14ac:dyDescent="0.2"/>
    <row r="23252" hidden="1" x14ac:dyDescent="0.2"/>
    <row r="23253" hidden="1" x14ac:dyDescent="0.2"/>
    <row r="23254" hidden="1" x14ac:dyDescent="0.2"/>
    <row r="23255" hidden="1" x14ac:dyDescent="0.2"/>
    <row r="23256" hidden="1" x14ac:dyDescent="0.2"/>
    <row r="23257" hidden="1" x14ac:dyDescent="0.2"/>
    <row r="23258" hidden="1" x14ac:dyDescent="0.2"/>
    <row r="23259" hidden="1" x14ac:dyDescent="0.2"/>
    <row r="23260" hidden="1" x14ac:dyDescent="0.2"/>
    <row r="23261" hidden="1" x14ac:dyDescent="0.2"/>
    <row r="23262" hidden="1" x14ac:dyDescent="0.2"/>
    <row r="23263" hidden="1" x14ac:dyDescent="0.2"/>
    <row r="23264" hidden="1" x14ac:dyDescent="0.2"/>
    <row r="23265" hidden="1" x14ac:dyDescent="0.2"/>
    <row r="23266" hidden="1" x14ac:dyDescent="0.2"/>
    <row r="23267" hidden="1" x14ac:dyDescent="0.2"/>
    <row r="23268" hidden="1" x14ac:dyDescent="0.2"/>
    <row r="23269" hidden="1" x14ac:dyDescent="0.2"/>
    <row r="23270" hidden="1" x14ac:dyDescent="0.2"/>
    <row r="23271" hidden="1" x14ac:dyDescent="0.2"/>
    <row r="23272" hidden="1" x14ac:dyDescent="0.2"/>
    <row r="23273" hidden="1" x14ac:dyDescent="0.2"/>
    <row r="23274" hidden="1" x14ac:dyDescent="0.2"/>
    <row r="23275" hidden="1" x14ac:dyDescent="0.2"/>
    <row r="23276" hidden="1" x14ac:dyDescent="0.2"/>
    <row r="23277" hidden="1" x14ac:dyDescent="0.2"/>
    <row r="23278" hidden="1" x14ac:dyDescent="0.2"/>
    <row r="23279" hidden="1" x14ac:dyDescent="0.2"/>
    <row r="23280" hidden="1" x14ac:dyDescent="0.2"/>
    <row r="23281" hidden="1" x14ac:dyDescent="0.2"/>
    <row r="23282" hidden="1" x14ac:dyDescent="0.2"/>
    <row r="23283" hidden="1" x14ac:dyDescent="0.2"/>
    <row r="23284" hidden="1" x14ac:dyDescent="0.2"/>
    <row r="23285" hidden="1" x14ac:dyDescent="0.2"/>
    <row r="23286" hidden="1" x14ac:dyDescent="0.2"/>
    <row r="23287" hidden="1" x14ac:dyDescent="0.2"/>
    <row r="23288" hidden="1" x14ac:dyDescent="0.2"/>
    <row r="23289" hidden="1" x14ac:dyDescent="0.2"/>
    <row r="23290" hidden="1" x14ac:dyDescent="0.2"/>
    <row r="23291" hidden="1" x14ac:dyDescent="0.2"/>
    <row r="23292" hidden="1" x14ac:dyDescent="0.2"/>
    <row r="23293" hidden="1" x14ac:dyDescent="0.2"/>
    <row r="23294" hidden="1" x14ac:dyDescent="0.2"/>
    <row r="23295" hidden="1" x14ac:dyDescent="0.2"/>
    <row r="23296" hidden="1" x14ac:dyDescent="0.2"/>
    <row r="23297" hidden="1" x14ac:dyDescent="0.2"/>
    <row r="23298" hidden="1" x14ac:dyDescent="0.2"/>
    <row r="23299" hidden="1" x14ac:dyDescent="0.2"/>
    <row r="23300" hidden="1" x14ac:dyDescent="0.2"/>
    <row r="23301" hidden="1" x14ac:dyDescent="0.2"/>
    <row r="23302" hidden="1" x14ac:dyDescent="0.2"/>
    <row r="23303" hidden="1" x14ac:dyDescent="0.2"/>
    <row r="23304" hidden="1" x14ac:dyDescent="0.2"/>
    <row r="23305" hidden="1" x14ac:dyDescent="0.2"/>
    <row r="23306" hidden="1" x14ac:dyDescent="0.2"/>
    <row r="23307" hidden="1" x14ac:dyDescent="0.2"/>
    <row r="23308" hidden="1" x14ac:dyDescent="0.2"/>
    <row r="23309" hidden="1" x14ac:dyDescent="0.2"/>
    <row r="23310" hidden="1" x14ac:dyDescent="0.2"/>
    <row r="23311" hidden="1" x14ac:dyDescent="0.2"/>
    <row r="23312" hidden="1" x14ac:dyDescent="0.2"/>
    <row r="23313" hidden="1" x14ac:dyDescent="0.2"/>
    <row r="23314" hidden="1" x14ac:dyDescent="0.2"/>
    <row r="23315" hidden="1" x14ac:dyDescent="0.2"/>
    <row r="23316" hidden="1" x14ac:dyDescent="0.2"/>
    <row r="23317" hidden="1" x14ac:dyDescent="0.2"/>
    <row r="23318" hidden="1" x14ac:dyDescent="0.2"/>
    <row r="23319" hidden="1" x14ac:dyDescent="0.2"/>
    <row r="23320" hidden="1" x14ac:dyDescent="0.2"/>
    <row r="23321" hidden="1" x14ac:dyDescent="0.2"/>
    <row r="23322" hidden="1" x14ac:dyDescent="0.2"/>
    <row r="23323" hidden="1" x14ac:dyDescent="0.2"/>
    <row r="23324" hidden="1" x14ac:dyDescent="0.2"/>
    <row r="23325" hidden="1" x14ac:dyDescent="0.2"/>
    <row r="23326" hidden="1" x14ac:dyDescent="0.2"/>
    <row r="23327" hidden="1" x14ac:dyDescent="0.2"/>
    <row r="23328" hidden="1" x14ac:dyDescent="0.2"/>
    <row r="23329" hidden="1" x14ac:dyDescent="0.2"/>
    <row r="23330" hidden="1" x14ac:dyDescent="0.2"/>
    <row r="23331" hidden="1" x14ac:dyDescent="0.2"/>
    <row r="23332" hidden="1" x14ac:dyDescent="0.2"/>
    <row r="23333" hidden="1" x14ac:dyDescent="0.2"/>
    <row r="23334" hidden="1" x14ac:dyDescent="0.2"/>
    <row r="23335" hidden="1" x14ac:dyDescent="0.2"/>
    <row r="23336" hidden="1" x14ac:dyDescent="0.2"/>
    <row r="23337" hidden="1" x14ac:dyDescent="0.2"/>
    <row r="23338" hidden="1" x14ac:dyDescent="0.2"/>
    <row r="23339" hidden="1" x14ac:dyDescent="0.2"/>
    <row r="23340" hidden="1" x14ac:dyDescent="0.2"/>
    <row r="23341" hidden="1" x14ac:dyDescent="0.2"/>
    <row r="23342" hidden="1" x14ac:dyDescent="0.2"/>
    <row r="23343" hidden="1" x14ac:dyDescent="0.2"/>
    <row r="23344" hidden="1" x14ac:dyDescent="0.2"/>
    <row r="23345" hidden="1" x14ac:dyDescent="0.2"/>
    <row r="23346" hidden="1" x14ac:dyDescent="0.2"/>
    <row r="23347" hidden="1" x14ac:dyDescent="0.2"/>
    <row r="23348" hidden="1" x14ac:dyDescent="0.2"/>
    <row r="23349" hidden="1" x14ac:dyDescent="0.2"/>
    <row r="23350" hidden="1" x14ac:dyDescent="0.2"/>
    <row r="23351" hidden="1" x14ac:dyDescent="0.2"/>
    <row r="23352" hidden="1" x14ac:dyDescent="0.2"/>
    <row r="23353" hidden="1" x14ac:dyDescent="0.2"/>
    <row r="23354" hidden="1" x14ac:dyDescent="0.2"/>
    <row r="23355" hidden="1" x14ac:dyDescent="0.2"/>
    <row r="23356" hidden="1" x14ac:dyDescent="0.2"/>
    <row r="23357" hidden="1" x14ac:dyDescent="0.2"/>
    <row r="23358" hidden="1" x14ac:dyDescent="0.2"/>
    <row r="23359" hidden="1" x14ac:dyDescent="0.2"/>
    <row r="23360" hidden="1" x14ac:dyDescent="0.2"/>
    <row r="23361" hidden="1" x14ac:dyDescent="0.2"/>
    <row r="23362" hidden="1" x14ac:dyDescent="0.2"/>
    <row r="23363" hidden="1" x14ac:dyDescent="0.2"/>
    <row r="23364" hidden="1" x14ac:dyDescent="0.2"/>
    <row r="23365" hidden="1" x14ac:dyDescent="0.2"/>
    <row r="23366" hidden="1" x14ac:dyDescent="0.2"/>
    <row r="23367" hidden="1" x14ac:dyDescent="0.2"/>
    <row r="23368" hidden="1" x14ac:dyDescent="0.2"/>
    <row r="23369" hidden="1" x14ac:dyDescent="0.2"/>
    <row r="23370" hidden="1" x14ac:dyDescent="0.2"/>
    <row r="23371" hidden="1" x14ac:dyDescent="0.2"/>
    <row r="23372" hidden="1" x14ac:dyDescent="0.2"/>
    <row r="23373" hidden="1" x14ac:dyDescent="0.2"/>
    <row r="23374" hidden="1" x14ac:dyDescent="0.2"/>
    <row r="23375" hidden="1" x14ac:dyDescent="0.2"/>
    <row r="23376" hidden="1" x14ac:dyDescent="0.2"/>
    <row r="23377" hidden="1" x14ac:dyDescent="0.2"/>
    <row r="23378" hidden="1" x14ac:dyDescent="0.2"/>
    <row r="23379" hidden="1" x14ac:dyDescent="0.2"/>
    <row r="23380" hidden="1" x14ac:dyDescent="0.2"/>
    <row r="23381" hidden="1" x14ac:dyDescent="0.2"/>
    <row r="23382" hidden="1" x14ac:dyDescent="0.2"/>
    <row r="23383" hidden="1" x14ac:dyDescent="0.2"/>
    <row r="23384" hidden="1" x14ac:dyDescent="0.2"/>
    <row r="23385" hidden="1" x14ac:dyDescent="0.2"/>
    <row r="23386" hidden="1" x14ac:dyDescent="0.2"/>
    <row r="23387" hidden="1" x14ac:dyDescent="0.2"/>
    <row r="23388" hidden="1" x14ac:dyDescent="0.2"/>
    <row r="23389" hidden="1" x14ac:dyDescent="0.2"/>
    <row r="23390" hidden="1" x14ac:dyDescent="0.2"/>
    <row r="23391" hidden="1" x14ac:dyDescent="0.2"/>
    <row r="23392" hidden="1" x14ac:dyDescent="0.2"/>
    <row r="23393" hidden="1" x14ac:dyDescent="0.2"/>
    <row r="23394" hidden="1" x14ac:dyDescent="0.2"/>
    <row r="23395" hidden="1" x14ac:dyDescent="0.2"/>
    <row r="23396" hidden="1" x14ac:dyDescent="0.2"/>
    <row r="23397" hidden="1" x14ac:dyDescent="0.2"/>
    <row r="23398" hidden="1" x14ac:dyDescent="0.2"/>
    <row r="23399" hidden="1" x14ac:dyDescent="0.2"/>
    <row r="23400" hidden="1" x14ac:dyDescent="0.2"/>
    <row r="23401" hidden="1" x14ac:dyDescent="0.2"/>
    <row r="23402" hidden="1" x14ac:dyDescent="0.2"/>
    <row r="23403" hidden="1" x14ac:dyDescent="0.2"/>
    <row r="23404" hidden="1" x14ac:dyDescent="0.2"/>
    <row r="23405" hidden="1" x14ac:dyDescent="0.2"/>
    <row r="23406" hidden="1" x14ac:dyDescent="0.2"/>
    <row r="23407" hidden="1" x14ac:dyDescent="0.2"/>
    <row r="23408" hidden="1" x14ac:dyDescent="0.2"/>
    <row r="23409" hidden="1" x14ac:dyDescent="0.2"/>
    <row r="23410" hidden="1" x14ac:dyDescent="0.2"/>
    <row r="23411" hidden="1" x14ac:dyDescent="0.2"/>
    <row r="23412" hidden="1" x14ac:dyDescent="0.2"/>
    <row r="23413" hidden="1" x14ac:dyDescent="0.2"/>
    <row r="23414" hidden="1" x14ac:dyDescent="0.2"/>
    <row r="23415" hidden="1" x14ac:dyDescent="0.2"/>
    <row r="23416" hidden="1" x14ac:dyDescent="0.2"/>
    <row r="23417" hidden="1" x14ac:dyDescent="0.2"/>
    <row r="23418" hidden="1" x14ac:dyDescent="0.2"/>
    <row r="23419" hidden="1" x14ac:dyDescent="0.2"/>
    <row r="23420" hidden="1" x14ac:dyDescent="0.2"/>
    <row r="23421" hidden="1" x14ac:dyDescent="0.2"/>
    <row r="23422" hidden="1" x14ac:dyDescent="0.2"/>
    <row r="23423" hidden="1" x14ac:dyDescent="0.2"/>
    <row r="23424" hidden="1" x14ac:dyDescent="0.2"/>
    <row r="23425" hidden="1" x14ac:dyDescent="0.2"/>
    <row r="23426" hidden="1" x14ac:dyDescent="0.2"/>
    <row r="23427" hidden="1" x14ac:dyDescent="0.2"/>
    <row r="23428" hidden="1" x14ac:dyDescent="0.2"/>
    <row r="23429" hidden="1" x14ac:dyDescent="0.2"/>
    <row r="23430" hidden="1" x14ac:dyDescent="0.2"/>
    <row r="23431" hidden="1" x14ac:dyDescent="0.2"/>
    <row r="23432" hidden="1" x14ac:dyDescent="0.2"/>
    <row r="23433" hidden="1" x14ac:dyDescent="0.2"/>
    <row r="23434" hidden="1" x14ac:dyDescent="0.2"/>
    <row r="23435" hidden="1" x14ac:dyDescent="0.2"/>
    <row r="23436" hidden="1" x14ac:dyDescent="0.2"/>
    <row r="23437" hidden="1" x14ac:dyDescent="0.2"/>
    <row r="23438" hidden="1" x14ac:dyDescent="0.2"/>
    <row r="23439" hidden="1" x14ac:dyDescent="0.2"/>
    <row r="23440" hidden="1" x14ac:dyDescent="0.2"/>
    <row r="23441" hidden="1" x14ac:dyDescent="0.2"/>
    <row r="23442" hidden="1" x14ac:dyDescent="0.2"/>
    <row r="23443" hidden="1" x14ac:dyDescent="0.2"/>
    <row r="23444" hidden="1" x14ac:dyDescent="0.2"/>
    <row r="23445" hidden="1" x14ac:dyDescent="0.2"/>
    <row r="23446" hidden="1" x14ac:dyDescent="0.2"/>
    <row r="23447" hidden="1" x14ac:dyDescent="0.2"/>
    <row r="23448" hidden="1" x14ac:dyDescent="0.2"/>
    <row r="23449" hidden="1" x14ac:dyDescent="0.2"/>
    <row r="23450" hidden="1" x14ac:dyDescent="0.2"/>
    <row r="23451" hidden="1" x14ac:dyDescent="0.2"/>
    <row r="23452" hidden="1" x14ac:dyDescent="0.2"/>
    <row r="23453" hidden="1" x14ac:dyDescent="0.2"/>
    <row r="23454" hidden="1" x14ac:dyDescent="0.2"/>
    <row r="23455" hidden="1" x14ac:dyDescent="0.2"/>
    <row r="23456" hidden="1" x14ac:dyDescent="0.2"/>
    <row r="23457" hidden="1" x14ac:dyDescent="0.2"/>
    <row r="23458" hidden="1" x14ac:dyDescent="0.2"/>
    <row r="23459" hidden="1" x14ac:dyDescent="0.2"/>
    <row r="23460" hidden="1" x14ac:dyDescent="0.2"/>
    <row r="23461" hidden="1" x14ac:dyDescent="0.2"/>
    <row r="23462" hidden="1" x14ac:dyDescent="0.2"/>
    <row r="23463" hidden="1" x14ac:dyDescent="0.2"/>
    <row r="23464" hidden="1" x14ac:dyDescent="0.2"/>
    <row r="23465" hidden="1" x14ac:dyDescent="0.2"/>
    <row r="23466" hidden="1" x14ac:dyDescent="0.2"/>
    <row r="23467" hidden="1" x14ac:dyDescent="0.2"/>
    <row r="23468" hidden="1" x14ac:dyDescent="0.2"/>
    <row r="23469" hidden="1" x14ac:dyDescent="0.2"/>
    <row r="23470" hidden="1" x14ac:dyDescent="0.2"/>
    <row r="23471" hidden="1" x14ac:dyDescent="0.2"/>
    <row r="23472" hidden="1" x14ac:dyDescent="0.2"/>
    <row r="23473" hidden="1" x14ac:dyDescent="0.2"/>
    <row r="23474" hidden="1" x14ac:dyDescent="0.2"/>
    <row r="23475" hidden="1" x14ac:dyDescent="0.2"/>
    <row r="23476" hidden="1" x14ac:dyDescent="0.2"/>
    <row r="23477" hidden="1" x14ac:dyDescent="0.2"/>
    <row r="23478" hidden="1" x14ac:dyDescent="0.2"/>
    <row r="23479" hidden="1" x14ac:dyDescent="0.2"/>
    <row r="23480" hidden="1" x14ac:dyDescent="0.2"/>
    <row r="23481" hidden="1" x14ac:dyDescent="0.2"/>
    <row r="23482" hidden="1" x14ac:dyDescent="0.2"/>
    <row r="23483" hidden="1" x14ac:dyDescent="0.2"/>
    <row r="23484" hidden="1" x14ac:dyDescent="0.2"/>
    <row r="23485" hidden="1" x14ac:dyDescent="0.2"/>
    <row r="23486" hidden="1" x14ac:dyDescent="0.2"/>
    <row r="23487" hidden="1" x14ac:dyDescent="0.2"/>
    <row r="23488" hidden="1" x14ac:dyDescent="0.2"/>
    <row r="23489" hidden="1" x14ac:dyDescent="0.2"/>
    <row r="23490" hidden="1" x14ac:dyDescent="0.2"/>
    <row r="23491" hidden="1" x14ac:dyDescent="0.2"/>
    <row r="23492" hidden="1" x14ac:dyDescent="0.2"/>
    <row r="23493" hidden="1" x14ac:dyDescent="0.2"/>
    <row r="23494" hidden="1" x14ac:dyDescent="0.2"/>
    <row r="23495" hidden="1" x14ac:dyDescent="0.2"/>
    <row r="23496" hidden="1" x14ac:dyDescent="0.2"/>
    <row r="23497" hidden="1" x14ac:dyDescent="0.2"/>
    <row r="23498" hidden="1" x14ac:dyDescent="0.2"/>
    <row r="23499" hidden="1" x14ac:dyDescent="0.2"/>
    <row r="23500" hidden="1" x14ac:dyDescent="0.2"/>
    <row r="23501" hidden="1" x14ac:dyDescent="0.2"/>
    <row r="23502" hidden="1" x14ac:dyDescent="0.2"/>
    <row r="23503" hidden="1" x14ac:dyDescent="0.2"/>
    <row r="23504" hidden="1" x14ac:dyDescent="0.2"/>
    <row r="23505" hidden="1" x14ac:dyDescent="0.2"/>
    <row r="23506" hidden="1" x14ac:dyDescent="0.2"/>
    <row r="23507" hidden="1" x14ac:dyDescent="0.2"/>
    <row r="23508" hidden="1" x14ac:dyDescent="0.2"/>
    <row r="23509" hidden="1" x14ac:dyDescent="0.2"/>
    <row r="23510" hidden="1" x14ac:dyDescent="0.2"/>
    <row r="23511" hidden="1" x14ac:dyDescent="0.2"/>
    <row r="23512" hidden="1" x14ac:dyDescent="0.2"/>
    <row r="23513" hidden="1" x14ac:dyDescent="0.2"/>
    <row r="23514" hidden="1" x14ac:dyDescent="0.2"/>
    <row r="23515" hidden="1" x14ac:dyDescent="0.2"/>
    <row r="23516" hidden="1" x14ac:dyDescent="0.2"/>
    <row r="23517" hidden="1" x14ac:dyDescent="0.2"/>
    <row r="23518" hidden="1" x14ac:dyDescent="0.2"/>
    <row r="23519" hidden="1" x14ac:dyDescent="0.2"/>
    <row r="23520" hidden="1" x14ac:dyDescent="0.2"/>
    <row r="23521" hidden="1" x14ac:dyDescent="0.2"/>
    <row r="23522" hidden="1" x14ac:dyDescent="0.2"/>
    <row r="23523" hidden="1" x14ac:dyDescent="0.2"/>
    <row r="23524" hidden="1" x14ac:dyDescent="0.2"/>
    <row r="23525" hidden="1" x14ac:dyDescent="0.2"/>
    <row r="23526" hidden="1" x14ac:dyDescent="0.2"/>
    <row r="23527" hidden="1" x14ac:dyDescent="0.2"/>
    <row r="23528" hidden="1" x14ac:dyDescent="0.2"/>
    <row r="23529" hidden="1" x14ac:dyDescent="0.2"/>
    <row r="23530" hidden="1" x14ac:dyDescent="0.2"/>
    <row r="23531" hidden="1" x14ac:dyDescent="0.2"/>
    <row r="23532" hidden="1" x14ac:dyDescent="0.2"/>
    <row r="23533" hidden="1" x14ac:dyDescent="0.2"/>
    <row r="23534" hidden="1" x14ac:dyDescent="0.2"/>
    <row r="23535" hidden="1" x14ac:dyDescent="0.2"/>
    <row r="23536" hidden="1" x14ac:dyDescent="0.2"/>
    <row r="23537" hidden="1" x14ac:dyDescent="0.2"/>
    <row r="23538" hidden="1" x14ac:dyDescent="0.2"/>
    <row r="23539" hidden="1" x14ac:dyDescent="0.2"/>
    <row r="23540" hidden="1" x14ac:dyDescent="0.2"/>
    <row r="23541" hidden="1" x14ac:dyDescent="0.2"/>
    <row r="23542" hidden="1" x14ac:dyDescent="0.2"/>
    <row r="23543" hidden="1" x14ac:dyDescent="0.2"/>
    <row r="23544" hidden="1" x14ac:dyDescent="0.2"/>
    <row r="23545" hidden="1" x14ac:dyDescent="0.2"/>
    <row r="23546" hidden="1" x14ac:dyDescent="0.2"/>
    <row r="23547" hidden="1" x14ac:dyDescent="0.2"/>
    <row r="23548" hidden="1" x14ac:dyDescent="0.2"/>
    <row r="23549" hidden="1" x14ac:dyDescent="0.2"/>
    <row r="23550" hidden="1" x14ac:dyDescent="0.2"/>
    <row r="23551" hidden="1" x14ac:dyDescent="0.2"/>
    <row r="23552" hidden="1" x14ac:dyDescent="0.2"/>
    <row r="23553" hidden="1" x14ac:dyDescent="0.2"/>
    <row r="23554" hidden="1" x14ac:dyDescent="0.2"/>
    <row r="23555" hidden="1" x14ac:dyDescent="0.2"/>
    <row r="23556" hidden="1" x14ac:dyDescent="0.2"/>
    <row r="23557" hidden="1" x14ac:dyDescent="0.2"/>
    <row r="23558" hidden="1" x14ac:dyDescent="0.2"/>
    <row r="23559" hidden="1" x14ac:dyDescent="0.2"/>
    <row r="23560" hidden="1" x14ac:dyDescent="0.2"/>
    <row r="23561" hidden="1" x14ac:dyDescent="0.2"/>
    <row r="23562" hidden="1" x14ac:dyDescent="0.2"/>
    <row r="23563" hidden="1" x14ac:dyDescent="0.2"/>
    <row r="23564" hidden="1" x14ac:dyDescent="0.2"/>
    <row r="23565" hidden="1" x14ac:dyDescent="0.2"/>
    <row r="23566" hidden="1" x14ac:dyDescent="0.2"/>
    <row r="23567" hidden="1" x14ac:dyDescent="0.2"/>
    <row r="23568" hidden="1" x14ac:dyDescent="0.2"/>
    <row r="23569" hidden="1" x14ac:dyDescent="0.2"/>
    <row r="23570" hidden="1" x14ac:dyDescent="0.2"/>
    <row r="23571" hidden="1" x14ac:dyDescent="0.2"/>
    <row r="23572" hidden="1" x14ac:dyDescent="0.2"/>
    <row r="23573" hidden="1" x14ac:dyDescent="0.2"/>
    <row r="23574" hidden="1" x14ac:dyDescent="0.2"/>
    <row r="23575" hidden="1" x14ac:dyDescent="0.2"/>
    <row r="23576" hidden="1" x14ac:dyDescent="0.2"/>
    <row r="23577" hidden="1" x14ac:dyDescent="0.2"/>
    <row r="23578" hidden="1" x14ac:dyDescent="0.2"/>
    <row r="23579" hidden="1" x14ac:dyDescent="0.2"/>
    <row r="23580" hidden="1" x14ac:dyDescent="0.2"/>
    <row r="23581" hidden="1" x14ac:dyDescent="0.2"/>
    <row r="23582" hidden="1" x14ac:dyDescent="0.2"/>
    <row r="23583" hidden="1" x14ac:dyDescent="0.2"/>
    <row r="23584" hidden="1" x14ac:dyDescent="0.2"/>
    <row r="23585" hidden="1" x14ac:dyDescent="0.2"/>
    <row r="23586" hidden="1" x14ac:dyDescent="0.2"/>
    <row r="23587" hidden="1" x14ac:dyDescent="0.2"/>
    <row r="23588" hidden="1" x14ac:dyDescent="0.2"/>
    <row r="23589" hidden="1" x14ac:dyDescent="0.2"/>
    <row r="23590" hidden="1" x14ac:dyDescent="0.2"/>
    <row r="23591" hidden="1" x14ac:dyDescent="0.2"/>
    <row r="23592" hidden="1" x14ac:dyDescent="0.2"/>
    <row r="23593" hidden="1" x14ac:dyDescent="0.2"/>
    <row r="23594" hidden="1" x14ac:dyDescent="0.2"/>
    <row r="23595" hidden="1" x14ac:dyDescent="0.2"/>
    <row r="23596" hidden="1" x14ac:dyDescent="0.2"/>
    <row r="23597" hidden="1" x14ac:dyDescent="0.2"/>
    <row r="23598" hidden="1" x14ac:dyDescent="0.2"/>
    <row r="23599" hidden="1" x14ac:dyDescent="0.2"/>
    <row r="23600" hidden="1" x14ac:dyDescent="0.2"/>
    <row r="23601" hidden="1" x14ac:dyDescent="0.2"/>
    <row r="23602" hidden="1" x14ac:dyDescent="0.2"/>
    <row r="23603" hidden="1" x14ac:dyDescent="0.2"/>
    <row r="23604" hidden="1" x14ac:dyDescent="0.2"/>
    <row r="23605" hidden="1" x14ac:dyDescent="0.2"/>
    <row r="23606" hidden="1" x14ac:dyDescent="0.2"/>
    <row r="23607" hidden="1" x14ac:dyDescent="0.2"/>
    <row r="23608" hidden="1" x14ac:dyDescent="0.2"/>
    <row r="23609" hidden="1" x14ac:dyDescent="0.2"/>
    <row r="23610" hidden="1" x14ac:dyDescent="0.2"/>
    <row r="23611" hidden="1" x14ac:dyDescent="0.2"/>
    <row r="23612" hidden="1" x14ac:dyDescent="0.2"/>
    <row r="23613" hidden="1" x14ac:dyDescent="0.2"/>
    <row r="23614" hidden="1" x14ac:dyDescent="0.2"/>
    <row r="23615" hidden="1" x14ac:dyDescent="0.2"/>
    <row r="23616" hidden="1" x14ac:dyDescent="0.2"/>
    <row r="23617" hidden="1" x14ac:dyDescent="0.2"/>
    <row r="23618" hidden="1" x14ac:dyDescent="0.2"/>
    <row r="23619" hidden="1" x14ac:dyDescent="0.2"/>
    <row r="23620" hidden="1" x14ac:dyDescent="0.2"/>
    <row r="23621" hidden="1" x14ac:dyDescent="0.2"/>
    <row r="23622" hidden="1" x14ac:dyDescent="0.2"/>
    <row r="23623" hidden="1" x14ac:dyDescent="0.2"/>
    <row r="23624" hidden="1" x14ac:dyDescent="0.2"/>
    <row r="23625" hidden="1" x14ac:dyDescent="0.2"/>
    <row r="23626" hidden="1" x14ac:dyDescent="0.2"/>
    <row r="23627" hidden="1" x14ac:dyDescent="0.2"/>
    <row r="23628" hidden="1" x14ac:dyDescent="0.2"/>
    <row r="23629" hidden="1" x14ac:dyDescent="0.2"/>
    <row r="23630" hidden="1" x14ac:dyDescent="0.2"/>
    <row r="23631" hidden="1" x14ac:dyDescent="0.2"/>
    <row r="23632" hidden="1" x14ac:dyDescent="0.2"/>
    <row r="23633" hidden="1" x14ac:dyDescent="0.2"/>
    <row r="23634" hidden="1" x14ac:dyDescent="0.2"/>
    <row r="23635" hidden="1" x14ac:dyDescent="0.2"/>
    <row r="23636" hidden="1" x14ac:dyDescent="0.2"/>
    <row r="23637" hidden="1" x14ac:dyDescent="0.2"/>
    <row r="23638" hidden="1" x14ac:dyDescent="0.2"/>
    <row r="23639" hidden="1" x14ac:dyDescent="0.2"/>
    <row r="23640" hidden="1" x14ac:dyDescent="0.2"/>
    <row r="23641" hidden="1" x14ac:dyDescent="0.2"/>
    <row r="23642" hidden="1" x14ac:dyDescent="0.2"/>
    <row r="23643" hidden="1" x14ac:dyDescent="0.2"/>
    <row r="23644" hidden="1" x14ac:dyDescent="0.2"/>
    <row r="23645" hidden="1" x14ac:dyDescent="0.2"/>
    <row r="23646" hidden="1" x14ac:dyDescent="0.2"/>
    <row r="23647" hidden="1" x14ac:dyDescent="0.2"/>
    <row r="23648" hidden="1" x14ac:dyDescent="0.2"/>
    <row r="23649" hidden="1" x14ac:dyDescent="0.2"/>
    <row r="23650" hidden="1" x14ac:dyDescent="0.2"/>
    <row r="23651" hidden="1" x14ac:dyDescent="0.2"/>
    <row r="23652" hidden="1" x14ac:dyDescent="0.2"/>
    <row r="23653" hidden="1" x14ac:dyDescent="0.2"/>
    <row r="23654" hidden="1" x14ac:dyDescent="0.2"/>
    <row r="23655" hidden="1" x14ac:dyDescent="0.2"/>
    <row r="23656" hidden="1" x14ac:dyDescent="0.2"/>
    <row r="23657" hidden="1" x14ac:dyDescent="0.2"/>
    <row r="23658" hidden="1" x14ac:dyDescent="0.2"/>
    <row r="23659" hidden="1" x14ac:dyDescent="0.2"/>
    <row r="23660" hidden="1" x14ac:dyDescent="0.2"/>
    <row r="23661" hidden="1" x14ac:dyDescent="0.2"/>
    <row r="23662" hidden="1" x14ac:dyDescent="0.2"/>
    <row r="23663" hidden="1" x14ac:dyDescent="0.2"/>
    <row r="23664" hidden="1" x14ac:dyDescent="0.2"/>
    <row r="23665" hidden="1" x14ac:dyDescent="0.2"/>
    <row r="23666" hidden="1" x14ac:dyDescent="0.2"/>
    <row r="23667" hidden="1" x14ac:dyDescent="0.2"/>
    <row r="23668" hidden="1" x14ac:dyDescent="0.2"/>
    <row r="23669" hidden="1" x14ac:dyDescent="0.2"/>
    <row r="23670" hidden="1" x14ac:dyDescent="0.2"/>
    <row r="23671" hidden="1" x14ac:dyDescent="0.2"/>
    <row r="23672" hidden="1" x14ac:dyDescent="0.2"/>
    <row r="23673" hidden="1" x14ac:dyDescent="0.2"/>
    <row r="23674" hidden="1" x14ac:dyDescent="0.2"/>
    <row r="23675" hidden="1" x14ac:dyDescent="0.2"/>
    <row r="23676" hidden="1" x14ac:dyDescent="0.2"/>
    <row r="23677" hidden="1" x14ac:dyDescent="0.2"/>
    <row r="23678" hidden="1" x14ac:dyDescent="0.2"/>
    <row r="23679" hidden="1" x14ac:dyDescent="0.2"/>
    <row r="23680" hidden="1" x14ac:dyDescent="0.2"/>
    <row r="23681" hidden="1" x14ac:dyDescent="0.2"/>
    <row r="23682" hidden="1" x14ac:dyDescent="0.2"/>
    <row r="23683" hidden="1" x14ac:dyDescent="0.2"/>
    <row r="23684" hidden="1" x14ac:dyDescent="0.2"/>
    <row r="23685" hidden="1" x14ac:dyDescent="0.2"/>
    <row r="23686" hidden="1" x14ac:dyDescent="0.2"/>
    <row r="23687" hidden="1" x14ac:dyDescent="0.2"/>
    <row r="23688" hidden="1" x14ac:dyDescent="0.2"/>
    <row r="23689" hidden="1" x14ac:dyDescent="0.2"/>
    <row r="23690" hidden="1" x14ac:dyDescent="0.2"/>
    <row r="23691" hidden="1" x14ac:dyDescent="0.2"/>
    <row r="23692" hidden="1" x14ac:dyDescent="0.2"/>
    <row r="23693" hidden="1" x14ac:dyDescent="0.2"/>
    <row r="23694" hidden="1" x14ac:dyDescent="0.2"/>
    <row r="23695" hidden="1" x14ac:dyDescent="0.2"/>
    <row r="23696" hidden="1" x14ac:dyDescent="0.2"/>
    <row r="23697" hidden="1" x14ac:dyDescent="0.2"/>
    <row r="23698" hidden="1" x14ac:dyDescent="0.2"/>
    <row r="23699" hidden="1" x14ac:dyDescent="0.2"/>
    <row r="23700" hidden="1" x14ac:dyDescent="0.2"/>
    <row r="23701" hidden="1" x14ac:dyDescent="0.2"/>
    <row r="23702" hidden="1" x14ac:dyDescent="0.2"/>
    <row r="23703" hidden="1" x14ac:dyDescent="0.2"/>
    <row r="23704" hidden="1" x14ac:dyDescent="0.2"/>
    <row r="23705" hidden="1" x14ac:dyDescent="0.2"/>
    <row r="23706" hidden="1" x14ac:dyDescent="0.2"/>
    <row r="23707" hidden="1" x14ac:dyDescent="0.2"/>
    <row r="23708" hidden="1" x14ac:dyDescent="0.2"/>
    <row r="23709" hidden="1" x14ac:dyDescent="0.2"/>
    <row r="23710" hidden="1" x14ac:dyDescent="0.2"/>
    <row r="23711" hidden="1" x14ac:dyDescent="0.2"/>
    <row r="23712" hidden="1" x14ac:dyDescent="0.2"/>
    <row r="23713" hidden="1" x14ac:dyDescent="0.2"/>
    <row r="23714" hidden="1" x14ac:dyDescent="0.2"/>
    <row r="23715" hidden="1" x14ac:dyDescent="0.2"/>
    <row r="23716" hidden="1" x14ac:dyDescent="0.2"/>
    <row r="23717" hidden="1" x14ac:dyDescent="0.2"/>
    <row r="23718" hidden="1" x14ac:dyDescent="0.2"/>
    <row r="23719" hidden="1" x14ac:dyDescent="0.2"/>
    <row r="23720" hidden="1" x14ac:dyDescent="0.2"/>
    <row r="23721" hidden="1" x14ac:dyDescent="0.2"/>
    <row r="23722" hidden="1" x14ac:dyDescent="0.2"/>
    <row r="23723" hidden="1" x14ac:dyDescent="0.2"/>
    <row r="23724" hidden="1" x14ac:dyDescent="0.2"/>
    <row r="23725" hidden="1" x14ac:dyDescent="0.2"/>
    <row r="23726" hidden="1" x14ac:dyDescent="0.2"/>
    <row r="23727" hidden="1" x14ac:dyDescent="0.2"/>
    <row r="23728" hidden="1" x14ac:dyDescent="0.2"/>
    <row r="23729" hidden="1" x14ac:dyDescent="0.2"/>
    <row r="23730" hidden="1" x14ac:dyDescent="0.2"/>
    <row r="23731" hidden="1" x14ac:dyDescent="0.2"/>
    <row r="23732" hidden="1" x14ac:dyDescent="0.2"/>
    <row r="23733" hidden="1" x14ac:dyDescent="0.2"/>
    <row r="23734" hidden="1" x14ac:dyDescent="0.2"/>
    <row r="23735" hidden="1" x14ac:dyDescent="0.2"/>
    <row r="23736" hidden="1" x14ac:dyDescent="0.2"/>
    <row r="23737" hidden="1" x14ac:dyDescent="0.2"/>
    <row r="23738" hidden="1" x14ac:dyDescent="0.2"/>
    <row r="23739" hidden="1" x14ac:dyDescent="0.2"/>
    <row r="23740" hidden="1" x14ac:dyDescent="0.2"/>
    <row r="23741" hidden="1" x14ac:dyDescent="0.2"/>
    <row r="23742" hidden="1" x14ac:dyDescent="0.2"/>
    <row r="23743" hidden="1" x14ac:dyDescent="0.2"/>
    <row r="23744" hidden="1" x14ac:dyDescent="0.2"/>
    <row r="23745" hidden="1" x14ac:dyDescent="0.2"/>
    <row r="23746" hidden="1" x14ac:dyDescent="0.2"/>
    <row r="23747" hidden="1" x14ac:dyDescent="0.2"/>
    <row r="23748" hidden="1" x14ac:dyDescent="0.2"/>
    <row r="23749" hidden="1" x14ac:dyDescent="0.2"/>
    <row r="23750" hidden="1" x14ac:dyDescent="0.2"/>
    <row r="23751" hidden="1" x14ac:dyDescent="0.2"/>
    <row r="23752" hidden="1" x14ac:dyDescent="0.2"/>
    <row r="23753" hidden="1" x14ac:dyDescent="0.2"/>
    <row r="23754" hidden="1" x14ac:dyDescent="0.2"/>
    <row r="23755" hidden="1" x14ac:dyDescent="0.2"/>
    <row r="23756" hidden="1" x14ac:dyDescent="0.2"/>
    <row r="23757" hidden="1" x14ac:dyDescent="0.2"/>
    <row r="23758" hidden="1" x14ac:dyDescent="0.2"/>
    <row r="23759" hidden="1" x14ac:dyDescent="0.2"/>
    <row r="23760" hidden="1" x14ac:dyDescent="0.2"/>
    <row r="23761" hidden="1" x14ac:dyDescent="0.2"/>
    <row r="23762" hidden="1" x14ac:dyDescent="0.2"/>
    <row r="23763" hidden="1" x14ac:dyDescent="0.2"/>
    <row r="23764" hidden="1" x14ac:dyDescent="0.2"/>
    <row r="23765" hidden="1" x14ac:dyDescent="0.2"/>
    <row r="23766" hidden="1" x14ac:dyDescent="0.2"/>
    <row r="23767" hidden="1" x14ac:dyDescent="0.2"/>
    <row r="23768" hidden="1" x14ac:dyDescent="0.2"/>
    <row r="23769" hidden="1" x14ac:dyDescent="0.2"/>
    <row r="23770" hidden="1" x14ac:dyDescent="0.2"/>
    <row r="23771" hidden="1" x14ac:dyDescent="0.2"/>
    <row r="23772" hidden="1" x14ac:dyDescent="0.2"/>
    <row r="23773" hidden="1" x14ac:dyDescent="0.2"/>
    <row r="23774" hidden="1" x14ac:dyDescent="0.2"/>
    <row r="23775" hidden="1" x14ac:dyDescent="0.2"/>
    <row r="23776" hidden="1" x14ac:dyDescent="0.2"/>
    <row r="23777" hidden="1" x14ac:dyDescent="0.2"/>
    <row r="23778" hidden="1" x14ac:dyDescent="0.2"/>
    <row r="23779" hidden="1" x14ac:dyDescent="0.2"/>
    <row r="23780" hidden="1" x14ac:dyDescent="0.2"/>
    <row r="23781" hidden="1" x14ac:dyDescent="0.2"/>
    <row r="23782" hidden="1" x14ac:dyDescent="0.2"/>
    <row r="23783" hidden="1" x14ac:dyDescent="0.2"/>
    <row r="23784" hidden="1" x14ac:dyDescent="0.2"/>
    <row r="23785" hidden="1" x14ac:dyDescent="0.2"/>
    <row r="23786" hidden="1" x14ac:dyDescent="0.2"/>
    <row r="23787" hidden="1" x14ac:dyDescent="0.2"/>
    <row r="23788" hidden="1" x14ac:dyDescent="0.2"/>
    <row r="23789" hidden="1" x14ac:dyDescent="0.2"/>
    <row r="23790" hidden="1" x14ac:dyDescent="0.2"/>
    <row r="23791" hidden="1" x14ac:dyDescent="0.2"/>
    <row r="23792" hidden="1" x14ac:dyDescent="0.2"/>
    <row r="23793" hidden="1" x14ac:dyDescent="0.2"/>
    <row r="23794" hidden="1" x14ac:dyDescent="0.2"/>
    <row r="23795" hidden="1" x14ac:dyDescent="0.2"/>
    <row r="23796" hidden="1" x14ac:dyDescent="0.2"/>
    <row r="23797" hidden="1" x14ac:dyDescent="0.2"/>
    <row r="23798" hidden="1" x14ac:dyDescent="0.2"/>
    <row r="23799" hidden="1" x14ac:dyDescent="0.2"/>
    <row r="23800" hidden="1" x14ac:dyDescent="0.2"/>
    <row r="23801" hidden="1" x14ac:dyDescent="0.2"/>
    <row r="23802" hidden="1" x14ac:dyDescent="0.2"/>
    <row r="23803" hidden="1" x14ac:dyDescent="0.2"/>
    <row r="23804" hidden="1" x14ac:dyDescent="0.2"/>
    <row r="23805" hidden="1" x14ac:dyDescent="0.2"/>
    <row r="23806" hidden="1" x14ac:dyDescent="0.2"/>
    <row r="23807" hidden="1" x14ac:dyDescent="0.2"/>
    <row r="23808" hidden="1" x14ac:dyDescent="0.2"/>
    <row r="23809" hidden="1" x14ac:dyDescent="0.2"/>
    <row r="23810" hidden="1" x14ac:dyDescent="0.2"/>
    <row r="23811" hidden="1" x14ac:dyDescent="0.2"/>
    <row r="23812" hidden="1" x14ac:dyDescent="0.2"/>
    <row r="23813" hidden="1" x14ac:dyDescent="0.2"/>
    <row r="23814" hidden="1" x14ac:dyDescent="0.2"/>
    <row r="23815" hidden="1" x14ac:dyDescent="0.2"/>
    <row r="23816" hidden="1" x14ac:dyDescent="0.2"/>
    <row r="23817" hidden="1" x14ac:dyDescent="0.2"/>
    <row r="23818" hidden="1" x14ac:dyDescent="0.2"/>
    <row r="23819" hidden="1" x14ac:dyDescent="0.2"/>
    <row r="23820" hidden="1" x14ac:dyDescent="0.2"/>
    <row r="23821" hidden="1" x14ac:dyDescent="0.2"/>
    <row r="23822" hidden="1" x14ac:dyDescent="0.2"/>
    <row r="23823" hidden="1" x14ac:dyDescent="0.2"/>
    <row r="23824" hidden="1" x14ac:dyDescent="0.2"/>
    <row r="23825" hidden="1" x14ac:dyDescent="0.2"/>
    <row r="23826" hidden="1" x14ac:dyDescent="0.2"/>
    <row r="23827" hidden="1" x14ac:dyDescent="0.2"/>
    <row r="23828" hidden="1" x14ac:dyDescent="0.2"/>
    <row r="23829" hidden="1" x14ac:dyDescent="0.2"/>
    <row r="23830" hidden="1" x14ac:dyDescent="0.2"/>
    <row r="23831" hidden="1" x14ac:dyDescent="0.2"/>
    <row r="23832" hidden="1" x14ac:dyDescent="0.2"/>
    <row r="23833" hidden="1" x14ac:dyDescent="0.2"/>
    <row r="23834" hidden="1" x14ac:dyDescent="0.2"/>
    <row r="23835" hidden="1" x14ac:dyDescent="0.2"/>
    <row r="23836" hidden="1" x14ac:dyDescent="0.2"/>
    <row r="23837" hidden="1" x14ac:dyDescent="0.2"/>
    <row r="23838" hidden="1" x14ac:dyDescent="0.2"/>
    <row r="23839" hidden="1" x14ac:dyDescent="0.2"/>
    <row r="23840" hidden="1" x14ac:dyDescent="0.2"/>
    <row r="23841" hidden="1" x14ac:dyDescent="0.2"/>
    <row r="23842" hidden="1" x14ac:dyDescent="0.2"/>
    <row r="23843" hidden="1" x14ac:dyDescent="0.2"/>
    <row r="23844" hidden="1" x14ac:dyDescent="0.2"/>
    <row r="23845" hidden="1" x14ac:dyDescent="0.2"/>
    <row r="23846" hidden="1" x14ac:dyDescent="0.2"/>
    <row r="23847" hidden="1" x14ac:dyDescent="0.2"/>
    <row r="23848" hidden="1" x14ac:dyDescent="0.2"/>
    <row r="23849" hidden="1" x14ac:dyDescent="0.2"/>
    <row r="23850" hidden="1" x14ac:dyDescent="0.2"/>
    <row r="23851" hidden="1" x14ac:dyDescent="0.2"/>
    <row r="23852" hidden="1" x14ac:dyDescent="0.2"/>
    <row r="23853" hidden="1" x14ac:dyDescent="0.2"/>
    <row r="23854" hidden="1" x14ac:dyDescent="0.2"/>
    <row r="23855" hidden="1" x14ac:dyDescent="0.2"/>
    <row r="23856" hidden="1" x14ac:dyDescent="0.2"/>
    <row r="23857" hidden="1" x14ac:dyDescent="0.2"/>
    <row r="23858" hidden="1" x14ac:dyDescent="0.2"/>
    <row r="23859" hidden="1" x14ac:dyDescent="0.2"/>
    <row r="23860" hidden="1" x14ac:dyDescent="0.2"/>
    <row r="23861" hidden="1" x14ac:dyDescent="0.2"/>
    <row r="23862" hidden="1" x14ac:dyDescent="0.2"/>
    <row r="23863" hidden="1" x14ac:dyDescent="0.2"/>
    <row r="23864" hidden="1" x14ac:dyDescent="0.2"/>
    <row r="23865" hidden="1" x14ac:dyDescent="0.2"/>
    <row r="23866" hidden="1" x14ac:dyDescent="0.2"/>
    <row r="23867" hidden="1" x14ac:dyDescent="0.2"/>
    <row r="23868" hidden="1" x14ac:dyDescent="0.2"/>
    <row r="23869" hidden="1" x14ac:dyDescent="0.2"/>
    <row r="23870" hidden="1" x14ac:dyDescent="0.2"/>
    <row r="23871" hidden="1" x14ac:dyDescent="0.2"/>
    <row r="23872" hidden="1" x14ac:dyDescent="0.2"/>
    <row r="23873" hidden="1" x14ac:dyDescent="0.2"/>
    <row r="23874" hidden="1" x14ac:dyDescent="0.2"/>
    <row r="23875" hidden="1" x14ac:dyDescent="0.2"/>
    <row r="23876" hidden="1" x14ac:dyDescent="0.2"/>
    <row r="23877" hidden="1" x14ac:dyDescent="0.2"/>
    <row r="23878" hidden="1" x14ac:dyDescent="0.2"/>
    <row r="23879" hidden="1" x14ac:dyDescent="0.2"/>
    <row r="23880" hidden="1" x14ac:dyDescent="0.2"/>
    <row r="23881" hidden="1" x14ac:dyDescent="0.2"/>
    <row r="23882" hidden="1" x14ac:dyDescent="0.2"/>
    <row r="23883" hidden="1" x14ac:dyDescent="0.2"/>
    <row r="23884" hidden="1" x14ac:dyDescent="0.2"/>
    <row r="23885" hidden="1" x14ac:dyDescent="0.2"/>
    <row r="23886" hidden="1" x14ac:dyDescent="0.2"/>
    <row r="23887" hidden="1" x14ac:dyDescent="0.2"/>
    <row r="23888" hidden="1" x14ac:dyDescent="0.2"/>
    <row r="23889" hidden="1" x14ac:dyDescent="0.2"/>
    <row r="23890" hidden="1" x14ac:dyDescent="0.2"/>
    <row r="23891" hidden="1" x14ac:dyDescent="0.2"/>
    <row r="23892" hidden="1" x14ac:dyDescent="0.2"/>
    <row r="23893" hidden="1" x14ac:dyDescent="0.2"/>
    <row r="23894" hidden="1" x14ac:dyDescent="0.2"/>
    <row r="23895" hidden="1" x14ac:dyDescent="0.2"/>
    <row r="23896" hidden="1" x14ac:dyDescent="0.2"/>
    <row r="23897" hidden="1" x14ac:dyDescent="0.2"/>
    <row r="23898" hidden="1" x14ac:dyDescent="0.2"/>
    <row r="23899" hidden="1" x14ac:dyDescent="0.2"/>
    <row r="23900" hidden="1" x14ac:dyDescent="0.2"/>
    <row r="23901" hidden="1" x14ac:dyDescent="0.2"/>
    <row r="23902" hidden="1" x14ac:dyDescent="0.2"/>
    <row r="23903" hidden="1" x14ac:dyDescent="0.2"/>
    <row r="23904" hidden="1" x14ac:dyDescent="0.2"/>
    <row r="23905" hidden="1" x14ac:dyDescent="0.2"/>
    <row r="23906" hidden="1" x14ac:dyDescent="0.2"/>
    <row r="23907" hidden="1" x14ac:dyDescent="0.2"/>
    <row r="23908" hidden="1" x14ac:dyDescent="0.2"/>
    <row r="23909" hidden="1" x14ac:dyDescent="0.2"/>
    <row r="23910" hidden="1" x14ac:dyDescent="0.2"/>
    <row r="23911" hidden="1" x14ac:dyDescent="0.2"/>
    <row r="23912" hidden="1" x14ac:dyDescent="0.2"/>
    <row r="23913" hidden="1" x14ac:dyDescent="0.2"/>
    <row r="23914" hidden="1" x14ac:dyDescent="0.2"/>
    <row r="23915" hidden="1" x14ac:dyDescent="0.2"/>
    <row r="23916" hidden="1" x14ac:dyDescent="0.2"/>
    <row r="23917" hidden="1" x14ac:dyDescent="0.2"/>
    <row r="23918" hidden="1" x14ac:dyDescent="0.2"/>
    <row r="23919" hidden="1" x14ac:dyDescent="0.2"/>
    <row r="23920" hidden="1" x14ac:dyDescent="0.2"/>
    <row r="23921" hidden="1" x14ac:dyDescent="0.2"/>
    <row r="23922" hidden="1" x14ac:dyDescent="0.2"/>
    <row r="23923" hidden="1" x14ac:dyDescent="0.2"/>
    <row r="23924" hidden="1" x14ac:dyDescent="0.2"/>
    <row r="23925" hidden="1" x14ac:dyDescent="0.2"/>
    <row r="23926" hidden="1" x14ac:dyDescent="0.2"/>
    <row r="23927" hidden="1" x14ac:dyDescent="0.2"/>
    <row r="23928" hidden="1" x14ac:dyDescent="0.2"/>
    <row r="23929" hidden="1" x14ac:dyDescent="0.2"/>
    <row r="23930" hidden="1" x14ac:dyDescent="0.2"/>
    <row r="23931" hidden="1" x14ac:dyDescent="0.2"/>
    <row r="23932" hidden="1" x14ac:dyDescent="0.2"/>
    <row r="23933" hidden="1" x14ac:dyDescent="0.2"/>
    <row r="23934" hidden="1" x14ac:dyDescent="0.2"/>
    <row r="23935" hidden="1" x14ac:dyDescent="0.2"/>
    <row r="23936" hidden="1" x14ac:dyDescent="0.2"/>
    <row r="23937" hidden="1" x14ac:dyDescent="0.2"/>
    <row r="23938" hidden="1" x14ac:dyDescent="0.2"/>
    <row r="23939" hidden="1" x14ac:dyDescent="0.2"/>
    <row r="23940" hidden="1" x14ac:dyDescent="0.2"/>
    <row r="23941" hidden="1" x14ac:dyDescent="0.2"/>
    <row r="23942" hidden="1" x14ac:dyDescent="0.2"/>
    <row r="23943" hidden="1" x14ac:dyDescent="0.2"/>
    <row r="23944" hidden="1" x14ac:dyDescent="0.2"/>
    <row r="23945" hidden="1" x14ac:dyDescent="0.2"/>
    <row r="23946" hidden="1" x14ac:dyDescent="0.2"/>
    <row r="23947" hidden="1" x14ac:dyDescent="0.2"/>
    <row r="23948" hidden="1" x14ac:dyDescent="0.2"/>
    <row r="23949" hidden="1" x14ac:dyDescent="0.2"/>
    <row r="23950" hidden="1" x14ac:dyDescent="0.2"/>
    <row r="23951" hidden="1" x14ac:dyDescent="0.2"/>
    <row r="23952" hidden="1" x14ac:dyDescent="0.2"/>
    <row r="23953" hidden="1" x14ac:dyDescent="0.2"/>
    <row r="23954" hidden="1" x14ac:dyDescent="0.2"/>
    <row r="23955" hidden="1" x14ac:dyDescent="0.2"/>
    <row r="23956" hidden="1" x14ac:dyDescent="0.2"/>
    <row r="23957" hidden="1" x14ac:dyDescent="0.2"/>
    <row r="23958" hidden="1" x14ac:dyDescent="0.2"/>
    <row r="23959" hidden="1" x14ac:dyDescent="0.2"/>
    <row r="23960" hidden="1" x14ac:dyDescent="0.2"/>
    <row r="23961" hidden="1" x14ac:dyDescent="0.2"/>
    <row r="23962" hidden="1" x14ac:dyDescent="0.2"/>
    <row r="23963" hidden="1" x14ac:dyDescent="0.2"/>
    <row r="23964" hidden="1" x14ac:dyDescent="0.2"/>
    <row r="23965" hidden="1" x14ac:dyDescent="0.2"/>
    <row r="23966" hidden="1" x14ac:dyDescent="0.2"/>
    <row r="23967" hidden="1" x14ac:dyDescent="0.2"/>
    <row r="23968" hidden="1" x14ac:dyDescent="0.2"/>
    <row r="23969" hidden="1" x14ac:dyDescent="0.2"/>
    <row r="23970" hidden="1" x14ac:dyDescent="0.2"/>
    <row r="23971" hidden="1" x14ac:dyDescent="0.2"/>
    <row r="23972" hidden="1" x14ac:dyDescent="0.2"/>
    <row r="23973" hidden="1" x14ac:dyDescent="0.2"/>
    <row r="23974" hidden="1" x14ac:dyDescent="0.2"/>
    <row r="23975" hidden="1" x14ac:dyDescent="0.2"/>
    <row r="23976" hidden="1" x14ac:dyDescent="0.2"/>
    <row r="23977" hidden="1" x14ac:dyDescent="0.2"/>
    <row r="23978" hidden="1" x14ac:dyDescent="0.2"/>
    <row r="23979" hidden="1" x14ac:dyDescent="0.2"/>
    <row r="23980" hidden="1" x14ac:dyDescent="0.2"/>
    <row r="23981" hidden="1" x14ac:dyDescent="0.2"/>
    <row r="23982" hidden="1" x14ac:dyDescent="0.2"/>
    <row r="23983" hidden="1" x14ac:dyDescent="0.2"/>
    <row r="23984" hidden="1" x14ac:dyDescent="0.2"/>
    <row r="23985" hidden="1" x14ac:dyDescent="0.2"/>
    <row r="23986" hidden="1" x14ac:dyDescent="0.2"/>
    <row r="23987" hidden="1" x14ac:dyDescent="0.2"/>
    <row r="23988" hidden="1" x14ac:dyDescent="0.2"/>
    <row r="23989" hidden="1" x14ac:dyDescent="0.2"/>
    <row r="23990" hidden="1" x14ac:dyDescent="0.2"/>
    <row r="23991" hidden="1" x14ac:dyDescent="0.2"/>
    <row r="23992" hidden="1" x14ac:dyDescent="0.2"/>
    <row r="23993" hidden="1" x14ac:dyDescent="0.2"/>
    <row r="23994" hidden="1" x14ac:dyDescent="0.2"/>
    <row r="23995" hidden="1" x14ac:dyDescent="0.2"/>
    <row r="23996" hidden="1" x14ac:dyDescent="0.2"/>
    <row r="23997" hidden="1" x14ac:dyDescent="0.2"/>
    <row r="23998" hidden="1" x14ac:dyDescent="0.2"/>
    <row r="23999" hidden="1" x14ac:dyDescent="0.2"/>
    <row r="24000" hidden="1" x14ac:dyDescent="0.2"/>
    <row r="24001" hidden="1" x14ac:dyDescent="0.2"/>
    <row r="24002" hidden="1" x14ac:dyDescent="0.2"/>
    <row r="24003" hidden="1" x14ac:dyDescent="0.2"/>
    <row r="24004" hidden="1" x14ac:dyDescent="0.2"/>
    <row r="24005" hidden="1" x14ac:dyDescent="0.2"/>
    <row r="24006" hidden="1" x14ac:dyDescent="0.2"/>
    <row r="24007" hidden="1" x14ac:dyDescent="0.2"/>
    <row r="24008" hidden="1" x14ac:dyDescent="0.2"/>
    <row r="24009" hidden="1" x14ac:dyDescent="0.2"/>
    <row r="24010" hidden="1" x14ac:dyDescent="0.2"/>
    <row r="24011" hidden="1" x14ac:dyDescent="0.2"/>
    <row r="24012" hidden="1" x14ac:dyDescent="0.2"/>
    <row r="24013" hidden="1" x14ac:dyDescent="0.2"/>
    <row r="24014" hidden="1" x14ac:dyDescent="0.2"/>
    <row r="24015" hidden="1" x14ac:dyDescent="0.2"/>
    <row r="24016" hidden="1" x14ac:dyDescent="0.2"/>
    <row r="24017" hidden="1" x14ac:dyDescent="0.2"/>
    <row r="24018" hidden="1" x14ac:dyDescent="0.2"/>
    <row r="24019" hidden="1" x14ac:dyDescent="0.2"/>
    <row r="24020" hidden="1" x14ac:dyDescent="0.2"/>
    <row r="24021" hidden="1" x14ac:dyDescent="0.2"/>
    <row r="24022" hidden="1" x14ac:dyDescent="0.2"/>
    <row r="24023" hidden="1" x14ac:dyDescent="0.2"/>
    <row r="24024" hidden="1" x14ac:dyDescent="0.2"/>
    <row r="24025" hidden="1" x14ac:dyDescent="0.2"/>
    <row r="24026" hidden="1" x14ac:dyDescent="0.2"/>
    <row r="24027" hidden="1" x14ac:dyDescent="0.2"/>
    <row r="24028" hidden="1" x14ac:dyDescent="0.2"/>
    <row r="24029" hidden="1" x14ac:dyDescent="0.2"/>
    <row r="24030" hidden="1" x14ac:dyDescent="0.2"/>
    <row r="24031" hidden="1" x14ac:dyDescent="0.2"/>
    <row r="24032" hidden="1" x14ac:dyDescent="0.2"/>
    <row r="24033" hidden="1" x14ac:dyDescent="0.2"/>
    <row r="24034" hidden="1" x14ac:dyDescent="0.2"/>
    <row r="24035" hidden="1" x14ac:dyDescent="0.2"/>
    <row r="24036" hidden="1" x14ac:dyDescent="0.2"/>
    <row r="24037" hidden="1" x14ac:dyDescent="0.2"/>
    <row r="24038" hidden="1" x14ac:dyDescent="0.2"/>
    <row r="24039" hidden="1" x14ac:dyDescent="0.2"/>
    <row r="24040" hidden="1" x14ac:dyDescent="0.2"/>
    <row r="24041" hidden="1" x14ac:dyDescent="0.2"/>
    <row r="24042" hidden="1" x14ac:dyDescent="0.2"/>
    <row r="24043" hidden="1" x14ac:dyDescent="0.2"/>
    <row r="24044" hidden="1" x14ac:dyDescent="0.2"/>
    <row r="24045" hidden="1" x14ac:dyDescent="0.2"/>
    <row r="24046" hidden="1" x14ac:dyDescent="0.2"/>
    <row r="24047" hidden="1" x14ac:dyDescent="0.2"/>
    <row r="24048" hidden="1" x14ac:dyDescent="0.2"/>
    <row r="24049" hidden="1" x14ac:dyDescent="0.2"/>
    <row r="24050" hidden="1" x14ac:dyDescent="0.2"/>
    <row r="24051" hidden="1" x14ac:dyDescent="0.2"/>
    <row r="24052" hidden="1" x14ac:dyDescent="0.2"/>
    <row r="24053" hidden="1" x14ac:dyDescent="0.2"/>
    <row r="24054" hidden="1" x14ac:dyDescent="0.2"/>
    <row r="24055" hidden="1" x14ac:dyDescent="0.2"/>
    <row r="24056" hidden="1" x14ac:dyDescent="0.2"/>
    <row r="24057" hidden="1" x14ac:dyDescent="0.2"/>
    <row r="24058" hidden="1" x14ac:dyDescent="0.2"/>
    <row r="24059" hidden="1" x14ac:dyDescent="0.2"/>
    <row r="24060" hidden="1" x14ac:dyDescent="0.2"/>
    <row r="24061" hidden="1" x14ac:dyDescent="0.2"/>
    <row r="24062" hidden="1" x14ac:dyDescent="0.2"/>
    <row r="24063" hidden="1" x14ac:dyDescent="0.2"/>
    <row r="24064" hidden="1" x14ac:dyDescent="0.2"/>
    <row r="24065" hidden="1" x14ac:dyDescent="0.2"/>
    <row r="24066" hidden="1" x14ac:dyDescent="0.2"/>
    <row r="24067" hidden="1" x14ac:dyDescent="0.2"/>
    <row r="24068" hidden="1" x14ac:dyDescent="0.2"/>
    <row r="24069" hidden="1" x14ac:dyDescent="0.2"/>
    <row r="24070" hidden="1" x14ac:dyDescent="0.2"/>
    <row r="24071" hidden="1" x14ac:dyDescent="0.2"/>
    <row r="24072" hidden="1" x14ac:dyDescent="0.2"/>
    <row r="24073" hidden="1" x14ac:dyDescent="0.2"/>
    <row r="24074" hidden="1" x14ac:dyDescent="0.2"/>
    <row r="24075" hidden="1" x14ac:dyDescent="0.2"/>
    <row r="24076" hidden="1" x14ac:dyDescent="0.2"/>
    <row r="24077" hidden="1" x14ac:dyDescent="0.2"/>
    <row r="24078" hidden="1" x14ac:dyDescent="0.2"/>
    <row r="24079" hidden="1" x14ac:dyDescent="0.2"/>
    <row r="24080" hidden="1" x14ac:dyDescent="0.2"/>
    <row r="24081" hidden="1" x14ac:dyDescent="0.2"/>
    <row r="24082" hidden="1" x14ac:dyDescent="0.2"/>
    <row r="24083" hidden="1" x14ac:dyDescent="0.2"/>
    <row r="24084" hidden="1" x14ac:dyDescent="0.2"/>
    <row r="24085" hidden="1" x14ac:dyDescent="0.2"/>
    <row r="24086" hidden="1" x14ac:dyDescent="0.2"/>
    <row r="24087" hidden="1" x14ac:dyDescent="0.2"/>
    <row r="24088" hidden="1" x14ac:dyDescent="0.2"/>
    <row r="24089" hidden="1" x14ac:dyDescent="0.2"/>
    <row r="24090" hidden="1" x14ac:dyDescent="0.2"/>
    <row r="24091" hidden="1" x14ac:dyDescent="0.2"/>
    <row r="24092" hidden="1" x14ac:dyDescent="0.2"/>
    <row r="24093" hidden="1" x14ac:dyDescent="0.2"/>
    <row r="24094" hidden="1" x14ac:dyDescent="0.2"/>
    <row r="24095" hidden="1" x14ac:dyDescent="0.2"/>
    <row r="24096" hidden="1" x14ac:dyDescent="0.2"/>
    <row r="24097" hidden="1" x14ac:dyDescent="0.2"/>
    <row r="24098" hidden="1" x14ac:dyDescent="0.2"/>
    <row r="24099" hidden="1" x14ac:dyDescent="0.2"/>
    <row r="24100" hidden="1" x14ac:dyDescent="0.2"/>
    <row r="24101" hidden="1" x14ac:dyDescent="0.2"/>
    <row r="24102" hidden="1" x14ac:dyDescent="0.2"/>
    <row r="24103" hidden="1" x14ac:dyDescent="0.2"/>
    <row r="24104" hidden="1" x14ac:dyDescent="0.2"/>
    <row r="24105" hidden="1" x14ac:dyDescent="0.2"/>
    <row r="24106" hidden="1" x14ac:dyDescent="0.2"/>
    <row r="24107" hidden="1" x14ac:dyDescent="0.2"/>
    <row r="24108" hidden="1" x14ac:dyDescent="0.2"/>
    <row r="24109" hidden="1" x14ac:dyDescent="0.2"/>
    <row r="24110" hidden="1" x14ac:dyDescent="0.2"/>
    <row r="24111" hidden="1" x14ac:dyDescent="0.2"/>
    <row r="24112" hidden="1" x14ac:dyDescent="0.2"/>
    <row r="24113" hidden="1" x14ac:dyDescent="0.2"/>
    <row r="24114" hidden="1" x14ac:dyDescent="0.2"/>
    <row r="24115" hidden="1" x14ac:dyDescent="0.2"/>
    <row r="24116" hidden="1" x14ac:dyDescent="0.2"/>
    <row r="24117" hidden="1" x14ac:dyDescent="0.2"/>
    <row r="24118" hidden="1" x14ac:dyDescent="0.2"/>
    <row r="24119" hidden="1" x14ac:dyDescent="0.2"/>
    <row r="24120" hidden="1" x14ac:dyDescent="0.2"/>
    <row r="24121" hidden="1" x14ac:dyDescent="0.2"/>
    <row r="24122" hidden="1" x14ac:dyDescent="0.2"/>
    <row r="24123" hidden="1" x14ac:dyDescent="0.2"/>
    <row r="24124" hidden="1" x14ac:dyDescent="0.2"/>
    <row r="24125" hidden="1" x14ac:dyDescent="0.2"/>
    <row r="24126" hidden="1" x14ac:dyDescent="0.2"/>
    <row r="24127" hidden="1" x14ac:dyDescent="0.2"/>
    <row r="24128" hidden="1" x14ac:dyDescent="0.2"/>
    <row r="24129" hidden="1" x14ac:dyDescent="0.2"/>
    <row r="24130" hidden="1" x14ac:dyDescent="0.2"/>
    <row r="24131" hidden="1" x14ac:dyDescent="0.2"/>
    <row r="24132" hidden="1" x14ac:dyDescent="0.2"/>
    <row r="24133" hidden="1" x14ac:dyDescent="0.2"/>
    <row r="24134" hidden="1" x14ac:dyDescent="0.2"/>
    <row r="24135" hidden="1" x14ac:dyDescent="0.2"/>
    <row r="24136" hidden="1" x14ac:dyDescent="0.2"/>
    <row r="24137" hidden="1" x14ac:dyDescent="0.2"/>
    <row r="24138" hidden="1" x14ac:dyDescent="0.2"/>
    <row r="24139" hidden="1" x14ac:dyDescent="0.2"/>
    <row r="24140" hidden="1" x14ac:dyDescent="0.2"/>
    <row r="24141" hidden="1" x14ac:dyDescent="0.2"/>
    <row r="24142" hidden="1" x14ac:dyDescent="0.2"/>
    <row r="24143" hidden="1" x14ac:dyDescent="0.2"/>
    <row r="24144" hidden="1" x14ac:dyDescent="0.2"/>
    <row r="24145" hidden="1" x14ac:dyDescent="0.2"/>
    <row r="24146" hidden="1" x14ac:dyDescent="0.2"/>
    <row r="24147" hidden="1" x14ac:dyDescent="0.2"/>
    <row r="24148" hidden="1" x14ac:dyDescent="0.2"/>
    <row r="24149" hidden="1" x14ac:dyDescent="0.2"/>
    <row r="24150" hidden="1" x14ac:dyDescent="0.2"/>
    <row r="24151" hidden="1" x14ac:dyDescent="0.2"/>
    <row r="24152" hidden="1" x14ac:dyDescent="0.2"/>
    <row r="24153" hidden="1" x14ac:dyDescent="0.2"/>
    <row r="24154" hidden="1" x14ac:dyDescent="0.2"/>
    <row r="24155" hidden="1" x14ac:dyDescent="0.2"/>
    <row r="24156" hidden="1" x14ac:dyDescent="0.2"/>
    <row r="24157" hidden="1" x14ac:dyDescent="0.2"/>
    <row r="24158" hidden="1" x14ac:dyDescent="0.2"/>
    <row r="24159" hidden="1" x14ac:dyDescent="0.2"/>
    <row r="24160" hidden="1" x14ac:dyDescent="0.2"/>
    <row r="24161" hidden="1" x14ac:dyDescent="0.2"/>
    <row r="24162" hidden="1" x14ac:dyDescent="0.2"/>
    <row r="24163" hidden="1" x14ac:dyDescent="0.2"/>
    <row r="24164" hidden="1" x14ac:dyDescent="0.2"/>
    <row r="24165" hidden="1" x14ac:dyDescent="0.2"/>
    <row r="24166" hidden="1" x14ac:dyDescent="0.2"/>
    <row r="24167" hidden="1" x14ac:dyDescent="0.2"/>
    <row r="24168" hidden="1" x14ac:dyDescent="0.2"/>
    <row r="24169" hidden="1" x14ac:dyDescent="0.2"/>
    <row r="24170" hidden="1" x14ac:dyDescent="0.2"/>
    <row r="24171" hidden="1" x14ac:dyDescent="0.2"/>
    <row r="24172" hidden="1" x14ac:dyDescent="0.2"/>
    <row r="24173" hidden="1" x14ac:dyDescent="0.2"/>
    <row r="24174" hidden="1" x14ac:dyDescent="0.2"/>
    <row r="24175" hidden="1" x14ac:dyDescent="0.2"/>
    <row r="24176" hidden="1" x14ac:dyDescent="0.2"/>
    <row r="24177" hidden="1" x14ac:dyDescent="0.2"/>
    <row r="24178" hidden="1" x14ac:dyDescent="0.2"/>
    <row r="24179" hidden="1" x14ac:dyDescent="0.2"/>
    <row r="24180" hidden="1" x14ac:dyDescent="0.2"/>
    <row r="24181" hidden="1" x14ac:dyDescent="0.2"/>
    <row r="24182" hidden="1" x14ac:dyDescent="0.2"/>
    <row r="24183" hidden="1" x14ac:dyDescent="0.2"/>
    <row r="24184" hidden="1" x14ac:dyDescent="0.2"/>
    <row r="24185" hidden="1" x14ac:dyDescent="0.2"/>
    <row r="24186" hidden="1" x14ac:dyDescent="0.2"/>
    <row r="24187" hidden="1" x14ac:dyDescent="0.2"/>
    <row r="24188" hidden="1" x14ac:dyDescent="0.2"/>
    <row r="24189" hidden="1" x14ac:dyDescent="0.2"/>
    <row r="24190" hidden="1" x14ac:dyDescent="0.2"/>
    <row r="24191" hidden="1" x14ac:dyDescent="0.2"/>
    <row r="24192" hidden="1" x14ac:dyDescent="0.2"/>
    <row r="24193" hidden="1" x14ac:dyDescent="0.2"/>
    <row r="24194" hidden="1" x14ac:dyDescent="0.2"/>
    <row r="24195" hidden="1" x14ac:dyDescent="0.2"/>
    <row r="24196" hidden="1" x14ac:dyDescent="0.2"/>
    <row r="24197" hidden="1" x14ac:dyDescent="0.2"/>
    <row r="24198" hidden="1" x14ac:dyDescent="0.2"/>
    <row r="24199" hidden="1" x14ac:dyDescent="0.2"/>
    <row r="24200" hidden="1" x14ac:dyDescent="0.2"/>
    <row r="24201" hidden="1" x14ac:dyDescent="0.2"/>
    <row r="24202" hidden="1" x14ac:dyDescent="0.2"/>
    <row r="24203" hidden="1" x14ac:dyDescent="0.2"/>
    <row r="24204" hidden="1" x14ac:dyDescent="0.2"/>
    <row r="24205" hidden="1" x14ac:dyDescent="0.2"/>
    <row r="24206" hidden="1" x14ac:dyDescent="0.2"/>
    <row r="24207" hidden="1" x14ac:dyDescent="0.2"/>
    <row r="24208" hidden="1" x14ac:dyDescent="0.2"/>
    <row r="24209" hidden="1" x14ac:dyDescent="0.2"/>
    <row r="24210" hidden="1" x14ac:dyDescent="0.2"/>
    <row r="24211" hidden="1" x14ac:dyDescent="0.2"/>
    <row r="24212" hidden="1" x14ac:dyDescent="0.2"/>
    <row r="24213" hidden="1" x14ac:dyDescent="0.2"/>
    <row r="24214" hidden="1" x14ac:dyDescent="0.2"/>
    <row r="24215" hidden="1" x14ac:dyDescent="0.2"/>
    <row r="24216" hidden="1" x14ac:dyDescent="0.2"/>
    <row r="24217" hidden="1" x14ac:dyDescent="0.2"/>
    <row r="24218" hidden="1" x14ac:dyDescent="0.2"/>
    <row r="24219" hidden="1" x14ac:dyDescent="0.2"/>
    <row r="24220" hidden="1" x14ac:dyDescent="0.2"/>
    <row r="24221" hidden="1" x14ac:dyDescent="0.2"/>
    <row r="24222" hidden="1" x14ac:dyDescent="0.2"/>
    <row r="24223" hidden="1" x14ac:dyDescent="0.2"/>
    <row r="24224" hidden="1" x14ac:dyDescent="0.2"/>
    <row r="24225" hidden="1" x14ac:dyDescent="0.2"/>
    <row r="24226" hidden="1" x14ac:dyDescent="0.2"/>
    <row r="24227" hidden="1" x14ac:dyDescent="0.2"/>
    <row r="24228" hidden="1" x14ac:dyDescent="0.2"/>
    <row r="24229" hidden="1" x14ac:dyDescent="0.2"/>
    <row r="24230" hidden="1" x14ac:dyDescent="0.2"/>
    <row r="24231" hidden="1" x14ac:dyDescent="0.2"/>
    <row r="24232" hidden="1" x14ac:dyDescent="0.2"/>
    <row r="24233" hidden="1" x14ac:dyDescent="0.2"/>
    <row r="24234" hidden="1" x14ac:dyDescent="0.2"/>
    <row r="24235" hidden="1" x14ac:dyDescent="0.2"/>
    <row r="24236" hidden="1" x14ac:dyDescent="0.2"/>
    <row r="24237" hidden="1" x14ac:dyDescent="0.2"/>
    <row r="24238" hidden="1" x14ac:dyDescent="0.2"/>
    <row r="24239" hidden="1" x14ac:dyDescent="0.2"/>
    <row r="24240" hidden="1" x14ac:dyDescent="0.2"/>
    <row r="24241" hidden="1" x14ac:dyDescent="0.2"/>
    <row r="24242" hidden="1" x14ac:dyDescent="0.2"/>
    <row r="24243" hidden="1" x14ac:dyDescent="0.2"/>
    <row r="24244" hidden="1" x14ac:dyDescent="0.2"/>
    <row r="24245" hidden="1" x14ac:dyDescent="0.2"/>
    <row r="24246" hidden="1" x14ac:dyDescent="0.2"/>
    <row r="24247" hidden="1" x14ac:dyDescent="0.2"/>
    <row r="24248" hidden="1" x14ac:dyDescent="0.2"/>
    <row r="24249" hidden="1" x14ac:dyDescent="0.2"/>
    <row r="24250" hidden="1" x14ac:dyDescent="0.2"/>
    <row r="24251" hidden="1" x14ac:dyDescent="0.2"/>
    <row r="24252" hidden="1" x14ac:dyDescent="0.2"/>
    <row r="24253" hidden="1" x14ac:dyDescent="0.2"/>
    <row r="24254" hidden="1" x14ac:dyDescent="0.2"/>
    <row r="24255" hidden="1" x14ac:dyDescent="0.2"/>
    <row r="24256" hidden="1" x14ac:dyDescent="0.2"/>
    <row r="24257" hidden="1" x14ac:dyDescent="0.2"/>
    <row r="24258" hidden="1" x14ac:dyDescent="0.2"/>
    <row r="24259" hidden="1" x14ac:dyDescent="0.2"/>
    <row r="24260" hidden="1" x14ac:dyDescent="0.2"/>
    <row r="24261" hidden="1" x14ac:dyDescent="0.2"/>
    <row r="24262" hidden="1" x14ac:dyDescent="0.2"/>
    <row r="24263" hidden="1" x14ac:dyDescent="0.2"/>
    <row r="24264" hidden="1" x14ac:dyDescent="0.2"/>
    <row r="24265" hidden="1" x14ac:dyDescent="0.2"/>
    <row r="24266" hidden="1" x14ac:dyDescent="0.2"/>
    <row r="24267" hidden="1" x14ac:dyDescent="0.2"/>
    <row r="24268" hidden="1" x14ac:dyDescent="0.2"/>
    <row r="24269" hidden="1" x14ac:dyDescent="0.2"/>
    <row r="24270" hidden="1" x14ac:dyDescent="0.2"/>
    <row r="24271" hidden="1" x14ac:dyDescent="0.2"/>
    <row r="24272" hidden="1" x14ac:dyDescent="0.2"/>
    <row r="24273" hidden="1" x14ac:dyDescent="0.2"/>
    <row r="24274" hidden="1" x14ac:dyDescent="0.2"/>
    <row r="24275" hidden="1" x14ac:dyDescent="0.2"/>
    <row r="24276" hidden="1" x14ac:dyDescent="0.2"/>
    <row r="24277" hidden="1" x14ac:dyDescent="0.2"/>
    <row r="24278" hidden="1" x14ac:dyDescent="0.2"/>
    <row r="24279" hidden="1" x14ac:dyDescent="0.2"/>
    <row r="24280" hidden="1" x14ac:dyDescent="0.2"/>
    <row r="24281" hidden="1" x14ac:dyDescent="0.2"/>
    <row r="24282" hidden="1" x14ac:dyDescent="0.2"/>
    <row r="24283" hidden="1" x14ac:dyDescent="0.2"/>
    <row r="24284" hidden="1" x14ac:dyDescent="0.2"/>
    <row r="24285" hidden="1" x14ac:dyDescent="0.2"/>
    <row r="24286" hidden="1" x14ac:dyDescent="0.2"/>
    <row r="24287" hidden="1" x14ac:dyDescent="0.2"/>
    <row r="24288" hidden="1" x14ac:dyDescent="0.2"/>
    <row r="24289" hidden="1" x14ac:dyDescent="0.2"/>
    <row r="24290" hidden="1" x14ac:dyDescent="0.2"/>
    <row r="24291" hidden="1" x14ac:dyDescent="0.2"/>
    <row r="24292" hidden="1" x14ac:dyDescent="0.2"/>
    <row r="24293" hidden="1" x14ac:dyDescent="0.2"/>
    <row r="24294" hidden="1" x14ac:dyDescent="0.2"/>
    <row r="24295" hidden="1" x14ac:dyDescent="0.2"/>
    <row r="24296" hidden="1" x14ac:dyDescent="0.2"/>
    <row r="24297" hidden="1" x14ac:dyDescent="0.2"/>
    <row r="24298" hidden="1" x14ac:dyDescent="0.2"/>
    <row r="24299" hidden="1" x14ac:dyDescent="0.2"/>
    <row r="24300" hidden="1" x14ac:dyDescent="0.2"/>
    <row r="24301" hidden="1" x14ac:dyDescent="0.2"/>
    <row r="24302" hidden="1" x14ac:dyDescent="0.2"/>
    <row r="24303" hidden="1" x14ac:dyDescent="0.2"/>
    <row r="24304" hidden="1" x14ac:dyDescent="0.2"/>
    <row r="24305" hidden="1" x14ac:dyDescent="0.2"/>
    <row r="24306" hidden="1" x14ac:dyDescent="0.2"/>
    <row r="24307" hidden="1" x14ac:dyDescent="0.2"/>
    <row r="24308" hidden="1" x14ac:dyDescent="0.2"/>
    <row r="24309" hidden="1" x14ac:dyDescent="0.2"/>
    <row r="24310" hidden="1" x14ac:dyDescent="0.2"/>
    <row r="24311" hidden="1" x14ac:dyDescent="0.2"/>
    <row r="24312" hidden="1" x14ac:dyDescent="0.2"/>
    <row r="24313" hidden="1" x14ac:dyDescent="0.2"/>
    <row r="24314" hidden="1" x14ac:dyDescent="0.2"/>
    <row r="24315" hidden="1" x14ac:dyDescent="0.2"/>
    <row r="24316" hidden="1" x14ac:dyDescent="0.2"/>
    <row r="24317" hidden="1" x14ac:dyDescent="0.2"/>
    <row r="24318" hidden="1" x14ac:dyDescent="0.2"/>
    <row r="24319" hidden="1" x14ac:dyDescent="0.2"/>
    <row r="24320" hidden="1" x14ac:dyDescent="0.2"/>
    <row r="24321" hidden="1" x14ac:dyDescent="0.2"/>
    <row r="24322" hidden="1" x14ac:dyDescent="0.2"/>
    <row r="24323" hidden="1" x14ac:dyDescent="0.2"/>
    <row r="24324" hidden="1" x14ac:dyDescent="0.2"/>
    <row r="24325" hidden="1" x14ac:dyDescent="0.2"/>
    <row r="24326" hidden="1" x14ac:dyDescent="0.2"/>
    <row r="24327" hidden="1" x14ac:dyDescent="0.2"/>
    <row r="24328" hidden="1" x14ac:dyDescent="0.2"/>
    <row r="24329" hidden="1" x14ac:dyDescent="0.2"/>
    <row r="24330" hidden="1" x14ac:dyDescent="0.2"/>
    <row r="24331" hidden="1" x14ac:dyDescent="0.2"/>
    <row r="24332" hidden="1" x14ac:dyDescent="0.2"/>
    <row r="24333" hidden="1" x14ac:dyDescent="0.2"/>
    <row r="24334" hidden="1" x14ac:dyDescent="0.2"/>
    <row r="24335" hidden="1" x14ac:dyDescent="0.2"/>
    <row r="24336" hidden="1" x14ac:dyDescent="0.2"/>
    <row r="24337" hidden="1" x14ac:dyDescent="0.2"/>
    <row r="24338" hidden="1" x14ac:dyDescent="0.2"/>
    <row r="24339" hidden="1" x14ac:dyDescent="0.2"/>
    <row r="24340" hidden="1" x14ac:dyDescent="0.2"/>
    <row r="24341" hidden="1" x14ac:dyDescent="0.2"/>
    <row r="24342" hidden="1" x14ac:dyDescent="0.2"/>
    <row r="24343" hidden="1" x14ac:dyDescent="0.2"/>
    <row r="24344" hidden="1" x14ac:dyDescent="0.2"/>
    <row r="24345" hidden="1" x14ac:dyDescent="0.2"/>
    <row r="24346" hidden="1" x14ac:dyDescent="0.2"/>
    <row r="24347" hidden="1" x14ac:dyDescent="0.2"/>
    <row r="24348" hidden="1" x14ac:dyDescent="0.2"/>
    <row r="24349" hidden="1" x14ac:dyDescent="0.2"/>
    <row r="24350" hidden="1" x14ac:dyDescent="0.2"/>
    <row r="24351" hidden="1" x14ac:dyDescent="0.2"/>
    <row r="24352" hidden="1" x14ac:dyDescent="0.2"/>
    <row r="24353" hidden="1" x14ac:dyDescent="0.2"/>
    <row r="24354" hidden="1" x14ac:dyDescent="0.2"/>
    <row r="24355" hidden="1" x14ac:dyDescent="0.2"/>
    <row r="24356" hidden="1" x14ac:dyDescent="0.2"/>
    <row r="24357" hidden="1" x14ac:dyDescent="0.2"/>
    <row r="24358" hidden="1" x14ac:dyDescent="0.2"/>
    <row r="24359" hidden="1" x14ac:dyDescent="0.2"/>
    <row r="24360" hidden="1" x14ac:dyDescent="0.2"/>
    <row r="24361" hidden="1" x14ac:dyDescent="0.2"/>
    <row r="24362" hidden="1" x14ac:dyDescent="0.2"/>
    <row r="24363" hidden="1" x14ac:dyDescent="0.2"/>
    <row r="24364" hidden="1" x14ac:dyDescent="0.2"/>
    <row r="24365" hidden="1" x14ac:dyDescent="0.2"/>
    <row r="24366" hidden="1" x14ac:dyDescent="0.2"/>
    <row r="24367" hidden="1" x14ac:dyDescent="0.2"/>
    <row r="24368" hidden="1" x14ac:dyDescent="0.2"/>
    <row r="24369" hidden="1" x14ac:dyDescent="0.2"/>
    <row r="24370" hidden="1" x14ac:dyDescent="0.2"/>
    <row r="24371" hidden="1" x14ac:dyDescent="0.2"/>
    <row r="24372" hidden="1" x14ac:dyDescent="0.2"/>
    <row r="24373" hidden="1" x14ac:dyDescent="0.2"/>
    <row r="24374" hidden="1" x14ac:dyDescent="0.2"/>
    <row r="24375" hidden="1" x14ac:dyDescent="0.2"/>
    <row r="24376" hidden="1" x14ac:dyDescent="0.2"/>
    <row r="24377" hidden="1" x14ac:dyDescent="0.2"/>
    <row r="24378" hidden="1" x14ac:dyDescent="0.2"/>
    <row r="24379" hidden="1" x14ac:dyDescent="0.2"/>
    <row r="24380" hidden="1" x14ac:dyDescent="0.2"/>
    <row r="24381" hidden="1" x14ac:dyDescent="0.2"/>
    <row r="24382" hidden="1" x14ac:dyDescent="0.2"/>
    <row r="24383" hidden="1" x14ac:dyDescent="0.2"/>
    <row r="24384" hidden="1" x14ac:dyDescent="0.2"/>
    <row r="24385" hidden="1" x14ac:dyDescent="0.2"/>
    <row r="24386" hidden="1" x14ac:dyDescent="0.2"/>
    <row r="24387" hidden="1" x14ac:dyDescent="0.2"/>
    <row r="24388" hidden="1" x14ac:dyDescent="0.2"/>
    <row r="24389" hidden="1" x14ac:dyDescent="0.2"/>
    <row r="24390" hidden="1" x14ac:dyDescent="0.2"/>
    <row r="24391" hidden="1" x14ac:dyDescent="0.2"/>
    <row r="24392" hidden="1" x14ac:dyDescent="0.2"/>
    <row r="24393" hidden="1" x14ac:dyDescent="0.2"/>
    <row r="24394" hidden="1" x14ac:dyDescent="0.2"/>
    <row r="24395" hidden="1" x14ac:dyDescent="0.2"/>
    <row r="24396" hidden="1" x14ac:dyDescent="0.2"/>
    <row r="24397" hidden="1" x14ac:dyDescent="0.2"/>
    <row r="24398" hidden="1" x14ac:dyDescent="0.2"/>
    <row r="24399" hidden="1" x14ac:dyDescent="0.2"/>
    <row r="24400" hidden="1" x14ac:dyDescent="0.2"/>
    <row r="24401" hidden="1" x14ac:dyDescent="0.2"/>
    <row r="24402" hidden="1" x14ac:dyDescent="0.2"/>
    <row r="24403" hidden="1" x14ac:dyDescent="0.2"/>
    <row r="24404" hidden="1" x14ac:dyDescent="0.2"/>
    <row r="24405" hidden="1" x14ac:dyDescent="0.2"/>
    <row r="24406" hidden="1" x14ac:dyDescent="0.2"/>
    <row r="24407" hidden="1" x14ac:dyDescent="0.2"/>
    <row r="24408" hidden="1" x14ac:dyDescent="0.2"/>
    <row r="24409" hidden="1" x14ac:dyDescent="0.2"/>
    <row r="24410" hidden="1" x14ac:dyDescent="0.2"/>
    <row r="24411" hidden="1" x14ac:dyDescent="0.2"/>
    <row r="24412" hidden="1" x14ac:dyDescent="0.2"/>
    <row r="24413" hidden="1" x14ac:dyDescent="0.2"/>
    <row r="24414" hidden="1" x14ac:dyDescent="0.2"/>
    <row r="24415" hidden="1" x14ac:dyDescent="0.2"/>
    <row r="24416" hidden="1" x14ac:dyDescent="0.2"/>
    <row r="24417" hidden="1" x14ac:dyDescent="0.2"/>
    <row r="24418" hidden="1" x14ac:dyDescent="0.2"/>
    <row r="24419" hidden="1" x14ac:dyDescent="0.2"/>
    <row r="24420" hidden="1" x14ac:dyDescent="0.2"/>
    <row r="24421" hidden="1" x14ac:dyDescent="0.2"/>
    <row r="24422" hidden="1" x14ac:dyDescent="0.2"/>
    <row r="24423" hidden="1" x14ac:dyDescent="0.2"/>
    <row r="24424" hidden="1" x14ac:dyDescent="0.2"/>
    <row r="24425" hidden="1" x14ac:dyDescent="0.2"/>
    <row r="24426" hidden="1" x14ac:dyDescent="0.2"/>
    <row r="24427" hidden="1" x14ac:dyDescent="0.2"/>
    <row r="24428" hidden="1" x14ac:dyDescent="0.2"/>
    <row r="24429" hidden="1" x14ac:dyDescent="0.2"/>
    <row r="24430" hidden="1" x14ac:dyDescent="0.2"/>
    <row r="24431" hidden="1" x14ac:dyDescent="0.2"/>
    <row r="24432" hidden="1" x14ac:dyDescent="0.2"/>
    <row r="24433" hidden="1" x14ac:dyDescent="0.2"/>
    <row r="24434" hidden="1" x14ac:dyDescent="0.2"/>
    <row r="24435" hidden="1" x14ac:dyDescent="0.2"/>
    <row r="24436" hidden="1" x14ac:dyDescent="0.2"/>
    <row r="24437" hidden="1" x14ac:dyDescent="0.2"/>
    <row r="24438" hidden="1" x14ac:dyDescent="0.2"/>
    <row r="24439" hidden="1" x14ac:dyDescent="0.2"/>
    <row r="24440" hidden="1" x14ac:dyDescent="0.2"/>
    <row r="24441" hidden="1" x14ac:dyDescent="0.2"/>
    <row r="24442" hidden="1" x14ac:dyDescent="0.2"/>
    <row r="24443" hidden="1" x14ac:dyDescent="0.2"/>
    <row r="24444" hidden="1" x14ac:dyDescent="0.2"/>
    <row r="24445" hidden="1" x14ac:dyDescent="0.2"/>
    <row r="24446" hidden="1" x14ac:dyDescent="0.2"/>
    <row r="24447" hidden="1" x14ac:dyDescent="0.2"/>
    <row r="24448" hidden="1" x14ac:dyDescent="0.2"/>
    <row r="24449" hidden="1" x14ac:dyDescent="0.2"/>
    <row r="24450" hidden="1" x14ac:dyDescent="0.2"/>
    <row r="24451" hidden="1" x14ac:dyDescent="0.2"/>
    <row r="24452" hidden="1" x14ac:dyDescent="0.2"/>
    <row r="24453" hidden="1" x14ac:dyDescent="0.2"/>
    <row r="24454" hidden="1" x14ac:dyDescent="0.2"/>
    <row r="24455" hidden="1" x14ac:dyDescent="0.2"/>
    <row r="24456" hidden="1" x14ac:dyDescent="0.2"/>
    <row r="24457" hidden="1" x14ac:dyDescent="0.2"/>
    <row r="24458" hidden="1" x14ac:dyDescent="0.2"/>
    <row r="24459" hidden="1" x14ac:dyDescent="0.2"/>
    <row r="24460" hidden="1" x14ac:dyDescent="0.2"/>
    <row r="24461" hidden="1" x14ac:dyDescent="0.2"/>
    <row r="24462" hidden="1" x14ac:dyDescent="0.2"/>
    <row r="24463" hidden="1" x14ac:dyDescent="0.2"/>
    <row r="24464" hidden="1" x14ac:dyDescent="0.2"/>
    <row r="24465" hidden="1" x14ac:dyDescent="0.2"/>
    <row r="24466" hidden="1" x14ac:dyDescent="0.2"/>
    <row r="24467" hidden="1" x14ac:dyDescent="0.2"/>
    <row r="24468" hidden="1" x14ac:dyDescent="0.2"/>
    <row r="24469" hidden="1" x14ac:dyDescent="0.2"/>
    <row r="24470" hidden="1" x14ac:dyDescent="0.2"/>
    <row r="24471" hidden="1" x14ac:dyDescent="0.2"/>
    <row r="24472" hidden="1" x14ac:dyDescent="0.2"/>
    <row r="24473" hidden="1" x14ac:dyDescent="0.2"/>
    <row r="24474" hidden="1" x14ac:dyDescent="0.2"/>
    <row r="24475" hidden="1" x14ac:dyDescent="0.2"/>
    <row r="24476" hidden="1" x14ac:dyDescent="0.2"/>
    <row r="24477" hidden="1" x14ac:dyDescent="0.2"/>
    <row r="24478" hidden="1" x14ac:dyDescent="0.2"/>
    <row r="24479" hidden="1" x14ac:dyDescent="0.2"/>
    <row r="24480" hidden="1" x14ac:dyDescent="0.2"/>
    <row r="24481" hidden="1" x14ac:dyDescent="0.2"/>
    <row r="24482" hidden="1" x14ac:dyDescent="0.2"/>
    <row r="24483" hidden="1" x14ac:dyDescent="0.2"/>
    <row r="24484" hidden="1" x14ac:dyDescent="0.2"/>
    <row r="24485" hidden="1" x14ac:dyDescent="0.2"/>
    <row r="24486" hidden="1" x14ac:dyDescent="0.2"/>
    <row r="24487" hidden="1" x14ac:dyDescent="0.2"/>
    <row r="24488" hidden="1" x14ac:dyDescent="0.2"/>
    <row r="24489" hidden="1" x14ac:dyDescent="0.2"/>
    <row r="24490" hidden="1" x14ac:dyDescent="0.2"/>
    <row r="24491" hidden="1" x14ac:dyDescent="0.2"/>
    <row r="24492" hidden="1" x14ac:dyDescent="0.2"/>
    <row r="24493" hidden="1" x14ac:dyDescent="0.2"/>
    <row r="24494" hidden="1" x14ac:dyDescent="0.2"/>
    <row r="24495" hidden="1" x14ac:dyDescent="0.2"/>
    <row r="24496" hidden="1" x14ac:dyDescent="0.2"/>
    <row r="24497" hidden="1" x14ac:dyDescent="0.2"/>
    <row r="24498" hidden="1" x14ac:dyDescent="0.2"/>
    <row r="24499" hidden="1" x14ac:dyDescent="0.2"/>
    <row r="24500" hidden="1" x14ac:dyDescent="0.2"/>
    <row r="24501" hidden="1" x14ac:dyDescent="0.2"/>
    <row r="24502" hidden="1" x14ac:dyDescent="0.2"/>
    <row r="24503" hidden="1" x14ac:dyDescent="0.2"/>
    <row r="24504" hidden="1" x14ac:dyDescent="0.2"/>
    <row r="24505" hidden="1" x14ac:dyDescent="0.2"/>
    <row r="24506" hidden="1" x14ac:dyDescent="0.2"/>
    <row r="24507" hidden="1" x14ac:dyDescent="0.2"/>
    <row r="24508" hidden="1" x14ac:dyDescent="0.2"/>
    <row r="24509" hidden="1" x14ac:dyDescent="0.2"/>
    <row r="24510" hidden="1" x14ac:dyDescent="0.2"/>
    <row r="24511" hidden="1" x14ac:dyDescent="0.2"/>
    <row r="24512" hidden="1" x14ac:dyDescent="0.2"/>
    <row r="24513" hidden="1" x14ac:dyDescent="0.2"/>
    <row r="24514" hidden="1" x14ac:dyDescent="0.2"/>
    <row r="24515" hidden="1" x14ac:dyDescent="0.2"/>
    <row r="24516" hidden="1" x14ac:dyDescent="0.2"/>
    <row r="24517" hidden="1" x14ac:dyDescent="0.2"/>
    <row r="24518" hidden="1" x14ac:dyDescent="0.2"/>
    <row r="24519" hidden="1" x14ac:dyDescent="0.2"/>
    <row r="24520" hidden="1" x14ac:dyDescent="0.2"/>
    <row r="24521" hidden="1" x14ac:dyDescent="0.2"/>
    <row r="24522" hidden="1" x14ac:dyDescent="0.2"/>
    <row r="24523" hidden="1" x14ac:dyDescent="0.2"/>
    <row r="24524" hidden="1" x14ac:dyDescent="0.2"/>
    <row r="24525" hidden="1" x14ac:dyDescent="0.2"/>
    <row r="24526" hidden="1" x14ac:dyDescent="0.2"/>
    <row r="24527" hidden="1" x14ac:dyDescent="0.2"/>
    <row r="24528" hidden="1" x14ac:dyDescent="0.2"/>
    <row r="24529" hidden="1" x14ac:dyDescent="0.2"/>
    <row r="24530" hidden="1" x14ac:dyDescent="0.2"/>
    <row r="24531" hidden="1" x14ac:dyDescent="0.2"/>
    <row r="24532" hidden="1" x14ac:dyDescent="0.2"/>
    <row r="24533" hidden="1" x14ac:dyDescent="0.2"/>
    <row r="24534" hidden="1" x14ac:dyDescent="0.2"/>
    <row r="24535" hidden="1" x14ac:dyDescent="0.2"/>
    <row r="24536" hidden="1" x14ac:dyDescent="0.2"/>
    <row r="24537" hidden="1" x14ac:dyDescent="0.2"/>
    <row r="24538" hidden="1" x14ac:dyDescent="0.2"/>
    <row r="24539" hidden="1" x14ac:dyDescent="0.2"/>
    <row r="24540" hidden="1" x14ac:dyDescent="0.2"/>
    <row r="24541" hidden="1" x14ac:dyDescent="0.2"/>
    <row r="24542" hidden="1" x14ac:dyDescent="0.2"/>
    <row r="24543" hidden="1" x14ac:dyDescent="0.2"/>
    <row r="24544" hidden="1" x14ac:dyDescent="0.2"/>
    <row r="24545" hidden="1" x14ac:dyDescent="0.2"/>
    <row r="24546" hidden="1" x14ac:dyDescent="0.2"/>
    <row r="24547" hidden="1" x14ac:dyDescent="0.2"/>
    <row r="24548" hidden="1" x14ac:dyDescent="0.2"/>
    <row r="24549" hidden="1" x14ac:dyDescent="0.2"/>
    <row r="24550" hidden="1" x14ac:dyDescent="0.2"/>
    <row r="24551" hidden="1" x14ac:dyDescent="0.2"/>
    <row r="24552" hidden="1" x14ac:dyDescent="0.2"/>
    <row r="24553" hidden="1" x14ac:dyDescent="0.2"/>
    <row r="24554" hidden="1" x14ac:dyDescent="0.2"/>
    <row r="24555" hidden="1" x14ac:dyDescent="0.2"/>
    <row r="24556" hidden="1" x14ac:dyDescent="0.2"/>
    <row r="24557" hidden="1" x14ac:dyDescent="0.2"/>
    <row r="24558" hidden="1" x14ac:dyDescent="0.2"/>
    <row r="24559" hidden="1" x14ac:dyDescent="0.2"/>
    <row r="24560" hidden="1" x14ac:dyDescent="0.2"/>
    <row r="24561" hidden="1" x14ac:dyDescent="0.2"/>
    <row r="24562" hidden="1" x14ac:dyDescent="0.2"/>
    <row r="24563" hidden="1" x14ac:dyDescent="0.2"/>
    <row r="24564" hidden="1" x14ac:dyDescent="0.2"/>
    <row r="24565" hidden="1" x14ac:dyDescent="0.2"/>
    <row r="24566" hidden="1" x14ac:dyDescent="0.2"/>
    <row r="24567" hidden="1" x14ac:dyDescent="0.2"/>
    <row r="24568" hidden="1" x14ac:dyDescent="0.2"/>
    <row r="24569" hidden="1" x14ac:dyDescent="0.2"/>
    <row r="24570" hidden="1" x14ac:dyDescent="0.2"/>
    <row r="24571" hidden="1" x14ac:dyDescent="0.2"/>
    <row r="24572" hidden="1" x14ac:dyDescent="0.2"/>
    <row r="24573" hidden="1" x14ac:dyDescent="0.2"/>
    <row r="24574" hidden="1" x14ac:dyDescent="0.2"/>
    <row r="24575" hidden="1" x14ac:dyDescent="0.2"/>
    <row r="24576" hidden="1" x14ac:dyDescent="0.2"/>
    <row r="24577" hidden="1" x14ac:dyDescent="0.2"/>
    <row r="24578" hidden="1" x14ac:dyDescent="0.2"/>
    <row r="24579" hidden="1" x14ac:dyDescent="0.2"/>
    <row r="24580" hidden="1" x14ac:dyDescent="0.2"/>
    <row r="24581" hidden="1" x14ac:dyDescent="0.2"/>
    <row r="24582" hidden="1" x14ac:dyDescent="0.2"/>
    <row r="24583" hidden="1" x14ac:dyDescent="0.2"/>
    <row r="24584" hidden="1" x14ac:dyDescent="0.2"/>
    <row r="24585" hidden="1" x14ac:dyDescent="0.2"/>
    <row r="24586" hidden="1" x14ac:dyDescent="0.2"/>
    <row r="24587" hidden="1" x14ac:dyDescent="0.2"/>
    <row r="24588" hidden="1" x14ac:dyDescent="0.2"/>
    <row r="24589" hidden="1" x14ac:dyDescent="0.2"/>
    <row r="24590" hidden="1" x14ac:dyDescent="0.2"/>
    <row r="24591" hidden="1" x14ac:dyDescent="0.2"/>
    <row r="24592" hidden="1" x14ac:dyDescent="0.2"/>
    <row r="24593" hidden="1" x14ac:dyDescent="0.2"/>
    <row r="24594" hidden="1" x14ac:dyDescent="0.2"/>
    <row r="24595" hidden="1" x14ac:dyDescent="0.2"/>
    <row r="24596" hidden="1" x14ac:dyDescent="0.2"/>
    <row r="24597" hidden="1" x14ac:dyDescent="0.2"/>
    <row r="24598" hidden="1" x14ac:dyDescent="0.2"/>
    <row r="24599" hidden="1" x14ac:dyDescent="0.2"/>
    <row r="24600" hidden="1" x14ac:dyDescent="0.2"/>
    <row r="24601" hidden="1" x14ac:dyDescent="0.2"/>
    <row r="24602" hidden="1" x14ac:dyDescent="0.2"/>
    <row r="24603" hidden="1" x14ac:dyDescent="0.2"/>
    <row r="24604" hidden="1" x14ac:dyDescent="0.2"/>
    <row r="24605" hidden="1" x14ac:dyDescent="0.2"/>
    <row r="24606" hidden="1" x14ac:dyDescent="0.2"/>
    <row r="24607" hidden="1" x14ac:dyDescent="0.2"/>
    <row r="24608" hidden="1" x14ac:dyDescent="0.2"/>
    <row r="24609" hidden="1" x14ac:dyDescent="0.2"/>
    <row r="24610" hidden="1" x14ac:dyDescent="0.2"/>
    <row r="24611" hidden="1" x14ac:dyDescent="0.2"/>
    <row r="24612" hidden="1" x14ac:dyDescent="0.2"/>
    <row r="24613" hidden="1" x14ac:dyDescent="0.2"/>
    <row r="24614" hidden="1" x14ac:dyDescent="0.2"/>
    <row r="24615" hidden="1" x14ac:dyDescent="0.2"/>
    <row r="24616" hidden="1" x14ac:dyDescent="0.2"/>
    <row r="24617" hidden="1" x14ac:dyDescent="0.2"/>
    <row r="24618" hidden="1" x14ac:dyDescent="0.2"/>
    <row r="24619" hidden="1" x14ac:dyDescent="0.2"/>
    <row r="24620" hidden="1" x14ac:dyDescent="0.2"/>
    <row r="24621" hidden="1" x14ac:dyDescent="0.2"/>
    <row r="24622" hidden="1" x14ac:dyDescent="0.2"/>
    <row r="24623" hidden="1" x14ac:dyDescent="0.2"/>
    <row r="24624" hidden="1" x14ac:dyDescent="0.2"/>
    <row r="24625" hidden="1" x14ac:dyDescent="0.2"/>
    <row r="24626" hidden="1" x14ac:dyDescent="0.2"/>
    <row r="24627" hidden="1" x14ac:dyDescent="0.2"/>
    <row r="24628" hidden="1" x14ac:dyDescent="0.2"/>
    <row r="24629" hidden="1" x14ac:dyDescent="0.2"/>
    <row r="24630" hidden="1" x14ac:dyDescent="0.2"/>
    <row r="24631" hidden="1" x14ac:dyDescent="0.2"/>
    <row r="24632" hidden="1" x14ac:dyDescent="0.2"/>
    <row r="24633" hidden="1" x14ac:dyDescent="0.2"/>
    <row r="24634" hidden="1" x14ac:dyDescent="0.2"/>
    <row r="24635" hidden="1" x14ac:dyDescent="0.2"/>
    <row r="24636" hidden="1" x14ac:dyDescent="0.2"/>
    <row r="24637" hidden="1" x14ac:dyDescent="0.2"/>
    <row r="24638" hidden="1" x14ac:dyDescent="0.2"/>
    <row r="24639" hidden="1" x14ac:dyDescent="0.2"/>
    <row r="24640" hidden="1" x14ac:dyDescent="0.2"/>
    <row r="24641" hidden="1" x14ac:dyDescent="0.2"/>
    <row r="24642" hidden="1" x14ac:dyDescent="0.2"/>
    <row r="24643" hidden="1" x14ac:dyDescent="0.2"/>
    <row r="24644" hidden="1" x14ac:dyDescent="0.2"/>
    <row r="24645" hidden="1" x14ac:dyDescent="0.2"/>
    <row r="24646" hidden="1" x14ac:dyDescent="0.2"/>
    <row r="24647" hidden="1" x14ac:dyDescent="0.2"/>
    <row r="24648" hidden="1" x14ac:dyDescent="0.2"/>
    <row r="24649" hidden="1" x14ac:dyDescent="0.2"/>
    <row r="24650" hidden="1" x14ac:dyDescent="0.2"/>
    <row r="24651" hidden="1" x14ac:dyDescent="0.2"/>
    <row r="24652" hidden="1" x14ac:dyDescent="0.2"/>
    <row r="24653" hidden="1" x14ac:dyDescent="0.2"/>
    <row r="24654" hidden="1" x14ac:dyDescent="0.2"/>
    <row r="24655" hidden="1" x14ac:dyDescent="0.2"/>
    <row r="24656" hidden="1" x14ac:dyDescent="0.2"/>
    <row r="24657" hidden="1" x14ac:dyDescent="0.2"/>
    <row r="24658" hidden="1" x14ac:dyDescent="0.2"/>
    <row r="24659" hidden="1" x14ac:dyDescent="0.2"/>
    <row r="24660" hidden="1" x14ac:dyDescent="0.2"/>
    <row r="24661" hidden="1" x14ac:dyDescent="0.2"/>
    <row r="24662" hidden="1" x14ac:dyDescent="0.2"/>
    <row r="24663" hidden="1" x14ac:dyDescent="0.2"/>
    <row r="24664" hidden="1" x14ac:dyDescent="0.2"/>
    <row r="24665" hidden="1" x14ac:dyDescent="0.2"/>
    <row r="24666" hidden="1" x14ac:dyDescent="0.2"/>
    <row r="24667" hidden="1" x14ac:dyDescent="0.2"/>
    <row r="24668" hidden="1" x14ac:dyDescent="0.2"/>
    <row r="24669" hidden="1" x14ac:dyDescent="0.2"/>
    <row r="24670" hidden="1" x14ac:dyDescent="0.2"/>
    <row r="24671" hidden="1" x14ac:dyDescent="0.2"/>
    <row r="24672" hidden="1" x14ac:dyDescent="0.2"/>
    <row r="24673" hidden="1" x14ac:dyDescent="0.2"/>
    <row r="24674" hidden="1" x14ac:dyDescent="0.2"/>
    <row r="24675" hidden="1" x14ac:dyDescent="0.2"/>
    <row r="24676" hidden="1" x14ac:dyDescent="0.2"/>
    <row r="24677" hidden="1" x14ac:dyDescent="0.2"/>
    <row r="24678" hidden="1" x14ac:dyDescent="0.2"/>
    <row r="24679" hidden="1" x14ac:dyDescent="0.2"/>
    <row r="24680" hidden="1" x14ac:dyDescent="0.2"/>
    <row r="24681" hidden="1" x14ac:dyDescent="0.2"/>
    <row r="24682" hidden="1" x14ac:dyDescent="0.2"/>
    <row r="24683" hidden="1" x14ac:dyDescent="0.2"/>
    <row r="24684" hidden="1" x14ac:dyDescent="0.2"/>
    <row r="24685" hidden="1" x14ac:dyDescent="0.2"/>
    <row r="24686" hidden="1" x14ac:dyDescent="0.2"/>
    <row r="24687" hidden="1" x14ac:dyDescent="0.2"/>
    <row r="24688" hidden="1" x14ac:dyDescent="0.2"/>
    <row r="24689" hidden="1" x14ac:dyDescent="0.2"/>
    <row r="24690" hidden="1" x14ac:dyDescent="0.2"/>
    <row r="24691" hidden="1" x14ac:dyDescent="0.2"/>
    <row r="24692" hidden="1" x14ac:dyDescent="0.2"/>
    <row r="24693" hidden="1" x14ac:dyDescent="0.2"/>
    <row r="24694" hidden="1" x14ac:dyDescent="0.2"/>
    <row r="24695" hidden="1" x14ac:dyDescent="0.2"/>
    <row r="24696" hidden="1" x14ac:dyDescent="0.2"/>
    <row r="24697" hidden="1" x14ac:dyDescent="0.2"/>
    <row r="24698" hidden="1" x14ac:dyDescent="0.2"/>
    <row r="24699" hidden="1" x14ac:dyDescent="0.2"/>
    <row r="24700" hidden="1" x14ac:dyDescent="0.2"/>
    <row r="24701" hidden="1" x14ac:dyDescent="0.2"/>
    <row r="24702" hidden="1" x14ac:dyDescent="0.2"/>
    <row r="24703" hidden="1" x14ac:dyDescent="0.2"/>
    <row r="24704" hidden="1" x14ac:dyDescent="0.2"/>
    <row r="24705" hidden="1" x14ac:dyDescent="0.2"/>
    <row r="24706" hidden="1" x14ac:dyDescent="0.2"/>
    <row r="24707" hidden="1" x14ac:dyDescent="0.2"/>
    <row r="24708" hidden="1" x14ac:dyDescent="0.2"/>
    <row r="24709" hidden="1" x14ac:dyDescent="0.2"/>
    <row r="24710" hidden="1" x14ac:dyDescent="0.2"/>
    <row r="24711" hidden="1" x14ac:dyDescent="0.2"/>
    <row r="24712" hidden="1" x14ac:dyDescent="0.2"/>
    <row r="24713" hidden="1" x14ac:dyDescent="0.2"/>
    <row r="24714" hidden="1" x14ac:dyDescent="0.2"/>
    <row r="24715" hidden="1" x14ac:dyDescent="0.2"/>
    <row r="24716" hidden="1" x14ac:dyDescent="0.2"/>
    <row r="24717" hidden="1" x14ac:dyDescent="0.2"/>
    <row r="24718" hidden="1" x14ac:dyDescent="0.2"/>
    <row r="24719" hidden="1" x14ac:dyDescent="0.2"/>
    <row r="24720" hidden="1" x14ac:dyDescent="0.2"/>
    <row r="24721" hidden="1" x14ac:dyDescent="0.2"/>
    <row r="24722" hidden="1" x14ac:dyDescent="0.2"/>
    <row r="24723" hidden="1" x14ac:dyDescent="0.2"/>
    <row r="24724" hidden="1" x14ac:dyDescent="0.2"/>
    <row r="24725" hidden="1" x14ac:dyDescent="0.2"/>
    <row r="24726" hidden="1" x14ac:dyDescent="0.2"/>
    <row r="24727" hidden="1" x14ac:dyDescent="0.2"/>
    <row r="24728" hidden="1" x14ac:dyDescent="0.2"/>
    <row r="24729" hidden="1" x14ac:dyDescent="0.2"/>
    <row r="24730" hidden="1" x14ac:dyDescent="0.2"/>
    <row r="24731" hidden="1" x14ac:dyDescent="0.2"/>
    <row r="24732" hidden="1" x14ac:dyDescent="0.2"/>
    <row r="24733" hidden="1" x14ac:dyDescent="0.2"/>
    <row r="24734" hidden="1" x14ac:dyDescent="0.2"/>
    <row r="24735" hidden="1" x14ac:dyDescent="0.2"/>
    <row r="24736" hidden="1" x14ac:dyDescent="0.2"/>
    <row r="24737" hidden="1" x14ac:dyDescent="0.2"/>
    <row r="24738" hidden="1" x14ac:dyDescent="0.2"/>
    <row r="24739" hidden="1" x14ac:dyDescent="0.2"/>
    <row r="24740" hidden="1" x14ac:dyDescent="0.2"/>
    <row r="24741" hidden="1" x14ac:dyDescent="0.2"/>
    <row r="24742" hidden="1" x14ac:dyDescent="0.2"/>
    <row r="24743" hidden="1" x14ac:dyDescent="0.2"/>
    <row r="24744" hidden="1" x14ac:dyDescent="0.2"/>
    <row r="24745" hidden="1" x14ac:dyDescent="0.2"/>
    <row r="24746" hidden="1" x14ac:dyDescent="0.2"/>
    <row r="24747" hidden="1" x14ac:dyDescent="0.2"/>
    <row r="24748" hidden="1" x14ac:dyDescent="0.2"/>
    <row r="24749" hidden="1" x14ac:dyDescent="0.2"/>
    <row r="24750" hidden="1" x14ac:dyDescent="0.2"/>
    <row r="24751" hidden="1" x14ac:dyDescent="0.2"/>
    <row r="24752" hidden="1" x14ac:dyDescent="0.2"/>
    <row r="24753" hidden="1" x14ac:dyDescent="0.2"/>
    <row r="24754" hidden="1" x14ac:dyDescent="0.2"/>
    <row r="24755" hidden="1" x14ac:dyDescent="0.2"/>
    <row r="24756" hidden="1" x14ac:dyDescent="0.2"/>
    <row r="24757" hidden="1" x14ac:dyDescent="0.2"/>
    <row r="24758" hidden="1" x14ac:dyDescent="0.2"/>
    <row r="24759" hidden="1" x14ac:dyDescent="0.2"/>
    <row r="24760" hidden="1" x14ac:dyDescent="0.2"/>
    <row r="24761" hidden="1" x14ac:dyDescent="0.2"/>
    <row r="24762" hidden="1" x14ac:dyDescent="0.2"/>
    <row r="24763" hidden="1" x14ac:dyDescent="0.2"/>
    <row r="24764" hidden="1" x14ac:dyDescent="0.2"/>
    <row r="24765" hidden="1" x14ac:dyDescent="0.2"/>
    <row r="24766" hidden="1" x14ac:dyDescent="0.2"/>
    <row r="24767" hidden="1" x14ac:dyDescent="0.2"/>
    <row r="24768" hidden="1" x14ac:dyDescent="0.2"/>
    <row r="24769" hidden="1" x14ac:dyDescent="0.2"/>
    <row r="24770" hidden="1" x14ac:dyDescent="0.2"/>
    <row r="24771" hidden="1" x14ac:dyDescent="0.2"/>
    <row r="24772" hidden="1" x14ac:dyDescent="0.2"/>
    <row r="24773" hidden="1" x14ac:dyDescent="0.2"/>
    <row r="24774" hidden="1" x14ac:dyDescent="0.2"/>
    <row r="24775" hidden="1" x14ac:dyDescent="0.2"/>
    <row r="24776" hidden="1" x14ac:dyDescent="0.2"/>
    <row r="24777" hidden="1" x14ac:dyDescent="0.2"/>
    <row r="24778" hidden="1" x14ac:dyDescent="0.2"/>
    <row r="24779" hidden="1" x14ac:dyDescent="0.2"/>
    <row r="24780" hidden="1" x14ac:dyDescent="0.2"/>
    <row r="24781" hidden="1" x14ac:dyDescent="0.2"/>
    <row r="24782" hidden="1" x14ac:dyDescent="0.2"/>
    <row r="24783" hidden="1" x14ac:dyDescent="0.2"/>
    <row r="24784" hidden="1" x14ac:dyDescent="0.2"/>
    <row r="24785" hidden="1" x14ac:dyDescent="0.2"/>
    <row r="24786" hidden="1" x14ac:dyDescent="0.2"/>
    <row r="24787" hidden="1" x14ac:dyDescent="0.2"/>
    <row r="24788" hidden="1" x14ac:dyDescent="0.2"/>
    <row r="24789" hidden="1" x14ac:dyDescent="0.2"/>
    <row r="24790" hidden="1" x14ac:dyDescent="0.2"/>
    <row r="24791" hidden="1" x14ac:dyDescent="0.2"/>
    <row r="24792" hidden="1" x14ac:dyDescent="0.2"/>
    <row r="24793" hidden="1" x14ac:dyDescent="0.2"/>
    <row r="24794" hidden="1" x14ac:dyDescent="0.2"/>
    <row r="24795" hidden="1" x14ac:dyDescent="0.2"/>
    <row r="24796" hidden="1" x14ac:dyDescent="0.2"/>
    <row r="24797" hidden="1" x14ac:dyDescent="0.2"/>
    <row r="24798" hidden="1" x14ac:dyDescent="0.2"/>
    <row r="24799" hidden="1" x14ac:dyDescent="0.2"/>
    <row r="24800" hidden="1" x14ac:dyDescent="0.2"/>
    <row r="24801" hidden="1" x14ac:dyDescent="0.2"/>
    <row r="24802" hidden="1" x14ac:dyDescent="0.2"/>
    <row r="24803" hidden="1" x14ac:dyDescent="0.2"/>
    <row r="24804" hidden="1" x14ac:dyDescent="0.2"/>
    <row r="24805" hidden="1" x14ac:dyDescent="0.2"/>
    <row r="24806" hidden="1" x14ac:dyDescent="0.2"/>
    <row r="24807" hidden="1" x14ac:dyDescent="0.2"/>
    <row r="24808" hidden="1" x14ac:dyDescent="0.2"/>
    <row r="24809" hidden="1" x14ac:dyDescent="0.2"/>
    <row r="24810" hidden="1" x14ac:dyDescent="0.2"/>
    <row r="24811" hidden="1" x14ac:dyDescent="0.2"/>
    <row r="24812" hidden="1" x14ac:dyDescent="0.2"/>
    <row r="24813" hidden="1" x14ac:dyDescent="0.2"/>
    <row r="24814" hidden="1" x14ac:dyDescent="0.2"/>
    <row r="24815" hidden="1" x14ac:dyDescent="0.2"/>
    <row r="24816" hidden="1" x14ac:dyDescent="0.2"/>
    <row r="24817" hidden="1" x14ac:dyDescent="0.2"/>
    <row r="24818" hidden="1" x14ac:dyDescent="0.2"/>
    <row r="24819" hidden="1" x14ac:dyDescent="0.2"/>
    <row r="24820" hidden="1" x14ac:dyDescent="0.2"/>
    <row r="24821" hidden="1" x14ac:dyDescent="0.2"/>
    <row r="24822" hidden="1" x14ac:dyDescent="0.2"/>
    <row r="24823" hidden="1" x14ac:dyDescent="0.2"/>
    <row r="24824" hidden="1" x14ac:dyDescent="0.2"/>
    <row r="24825" hidden="1" x14ac:dyDescent="0.2"/>
    <row r="24826" hidden="1" x14ac:dyDescent="0.2"/>
    <row r="24827" hidden="1" x14ac:dyDescent="0.2"/>
    <row r="24828" hidden="1" x14ac:dyDescent="0.2"/>
    <row r="24829" hidden="1" x14ac:dyDescent="0.2"/>
    <row r="24830" hidden="1" x14ac:dyDescent="0.2"/>
    <row r="24831" hidden="1" x14ac:dyDescent="0.2"/>
    <row r="24832" hidden="1" x14ac:dyDescent="0.2"/>
    <row r="24833" hidden="1" x14ac:dyDescent="0.2"/>
    <row r="24834" hidden="1" x14ac:dyDescent="0.2"/>
    <row r="24835" hidden="1" x14ac:dyDescent="0.2"/>
    <row r="24836" hidden="1" x14ac:dyDescent="0.2"/>
    <row r="24837" hidden="1" x14ac:dyDescent="0.2"/>
    <row r="24838" hidden="1" x14ac:dyDescent="0.2"/>
    <row r="24839" hidden="1" x14ac:dyDescent="0.2"/>
    <row r="24840" hidden="1" x14ac:dyDescent="0.2"/>
    <row r="24841" hidden="1" x14ac:dyDescent="0.2"/>
    <row r="24842" hidden="1" x14ac:dyDescent="0.2"/>
    <row r="24843" hidden="1" x14ac:dyDescent="0.2"/>
    <row r="24844" hidden="1" x14ac:dyDescent="0.2"/>
    <row r="24845" hidden="1" x14ac:dyDescent="0.2"/>
    <row r="24846" hidden="1" x14ac:dyDescent="0.2"/>
    <row r="24847" hidden="1" x14ac:dyDescent="0.2"/>
    <row r="24848" hidden="1" x14ac:dyDescent="0.2"/>
    <row r="24849" hidden="1" x14ac:dyDescent="0.2"/>
    <row r="24850" hidden="1" x14ac:dyDescent="0.2"/>
    <row r="24851" hidden="1" x14ac:dyDescent="0.2"/>
    <row r="24852" hidden="1" x14ac:dyDescent="0.2"/>
    <row r="24853" hidden="1" x14ac:dyDescent="0.2"/>
    <row r="24854" hidden="1" x14ac:dyDescent="0.2"/>
    <row r="24855" hidden="1" x14ac:dyDescent="0.2"/>
    <row r="24856" hidden="1" x14ac:dyDescent="0.2"/>
    <row r="24857" hidden="1" x14ac:dyDescent="0.2"/>
    <row r="24858" hidden="1" x14ac:dyDescent="0.2"/>
    <row r="24859" hidden="1" x14ac:dyDescent="0.2"/>
    <row r="24860" hidden="1" x14ac:dyDescent="0.2"/>
    <row r="24861" hidden="1" x14ac:dyDescent="0.2"/>
    <row r="24862" hidden="1" x14ac:dyDescent="0.2"/>
    <row r="24863" hidden="1" x14ac:dyDescent="0.2"/>
    <row r="24864" hidden="1" x14ac:dyDescent="0.2"/>
    <row r="24865" hidden="1" x14ac:dyDescent="0.2"/>
    <row r="24866" hidden="1" x14ac:dyDescent="0.2"/>
    <row r="24867" hidden="1" x14ac:dyDescent="0.2"/>
    <row r="24868" hidden="1" x14ac:dyDescent="0.2"/>
    <row r="24869" hidden="1" x14ac:dyDescent="0.2"/>
    <row r="24870" hidden="1" x14ac:dyDescent="0.2"/>
    <row r="24871" hidden="1" x14ac:dyDescent="0.2"/>
    <row r="24872" hidden="1" x14ac:dyDescent="0.2"/>
    <row r="24873" hidden="1" x14ac:dyDescent="0.2"/>
    <row r="24874" hidden="1" x14ac:dyDescent="0.2"/>
    <row r="24875" hidden="1" x14ac:dyDescent="0.2"/>
    <row r="24876" hidden="1" x14ac:dyDescent="0.2"/>
    <row r="24877" hidden="1" x14ac:dyDescent="0.2"/>
    <row r="24878" hidden="1" x14ac:dyDescent="0.2"/>
    <row r="24879" hidden="1" x14ac:dyDescent="0.2"/>
    <row r="24880" hidden="1" x14ac:dyDescent="0.2"/>
    <row r="24881" hidden="1" x14ac:dyDescent="0.2"/>
    <row r="24882" hidden="1" x14ac:dyDescent="0.2"/>
    <row r="24883" hidden="1" x14ac:dyDescent="0.2"/>
    <row r="24884" hidden="1" x14ac:dyDescent="0.2"/>
    <row r="24885" hidden="1" x14ac:dyDescent="0.2"/>
    <row r="24886" hidden="1" x14ac:dyDescent="0.2"/>
    <row r="24887" hidden="1" x14ac:dyDescent="0.2"/>
    <row r="24888" hidden="1" x14ac:dyDescent="0.2"/>
    <row r="24889" hidden="1" x14ac:dyDescent="0.2"/>
    <row r="24890" hidden="1" x14ac:dyDescent="0.2"/>
    <row r="24891" hidden="1" x14ac:dyDescent="0.2"/>
    <row r="24892" hidden="1" x14ac:dyDescent="0.2"/>
    <row r="24893" hidden="1" x14ac:dyDescent="0.2"/>
    <row r="24894" hidden="1" x14ac:dyDescent="0.2"/>
    <row r="24895" hidden="1" x14ac:dyDescent="0.2"/>
    <row r="24896" hidden="1" x14ac:dyDescent="0.2"/>
    <row r="24897" hidden="1" x14ac:dyDescent="0.2"/>
    <row r="24898" hidden="1" x14ac:dyDescent="0.2"/>
    <row r="24899" hidden="1" x14ac:dyDescent="0.2"/>
    <row r="24900" hidden="1" x14ac:dyDescent="0.2"/>
    <row r="24901" hidden="1" x14ac:dyDescent="0.2"/>
    <row r="24902" hidden="1" x14ac:dyDescent="0.2"/>
    <row r="24903" hidden="1" x14ac:dyDescent="0.2"/>
    <row r="24904" hidden="1" x14ac:dyDescent="0.2"/>
    <row r="24905" hidden="1" x14ac:dyDescent="0.2"/>
    <row r="24906" hidden="1" x14ac:dyDescent="0.2"/>
    <row r="24907" hidden="1" x14ac:dyDescent="0.2"/>
    <row r="24908" hidden="1" x14ac:dyDescent="0.2"/>
    <row r="24909" hidden="1" x14ac:dyDescent="0.2"/>
    <row r="24910" hidden="1" x14ac:dyDescent="0.2"/>
    <row r="24911" hidden="1" x14ac:dyDescent="0.2"/>
    <row r="24912" hidden="1" x14ac:dyDescent="0.2"/>
    <row r="24913" hidden="1" x14ac:dyDescent="0.2"/>
    <row r="24914" hidden="1" x14ac:dyDescent="0.2"/>
    <row r="24915" hidden="1" x14ac:dyDescent="0.2"/>
    <row r="24916" hidden="1" x14ac:dyDescent="0.2"/>
    <row r="24917" hidden="1" x14ac:dyDescent="0.2"/>
    <row r="24918" hidden="1" x14ac:dyDescent="0.2"/>
    <row r="24919" hidden="1" x14ac:dyDescent="0.2"/>
    <row r="24920" hidden="1" x14ac:dyDescent="0.2"/>
    <row r="24921" hidden="1" x14ac:dyDescent="0.2"/>
    <row r="24922" hidden="1" x14ac:dyDescent="0.2"/>
    <row r="24923" hidden="1" x14ac:dyDescent="0.2"/>
    <row r="24924" hidden="1" x14ac:dyDescent="0.2"/>
    <row r="24925" hidden="1" x14ac:dyDescent="0.2"/>
    <row r="24926" hidden="1" x14ac:dyDescent="0.2"/>
    <row r="24927" hidden="1" x14ac:dyDescent="0.2"/>
    <row r="24928" hidden="1" x14ac:dyDescent="0.2"/>
    <row r="24929" hidden="1" x14ac:dyDescent="0.2"/>
    <row r="24930" hidden="1" x14ac:dyDescent="0.2"/>
    <row r="24931" hidden="1" x14ac:dyDescent="0.2"/>
    <row r="24932" hidden="1" x14ac:dyDescent="0.2"/>
    <row r="24933" hidden="1" x14ac:dyDescent="0.2"/>
    <row r="24934" hidden="1" x14ac:dyDescent="0.2"/>
    <row r="24935" hidden="1" x14ac:dyDescent="0.2"/>
    <row r="24936" hidden="1" x14ac:dyDescent="0.2"/>
    <row r="24937" hidden="1" x14ac:dyDescent="0.2"/>
    <row r="24938" hidden="1" x14ac:dyDescent="0.2"/>
    <row r="24939" hidden="1" x14ac:dyDescent="0.2"/>
    <row r="24940" hidden="1" x14ac:dyDescent="0.2"/>
    <row r="24941" hidden="1" x14ac:dyDescent="0.2"/>
    <row r="24942" hidden="1" x14ac:dyDescent="0.2"/>
    <row r="24943" hidden="1" x14ac:dyDescent="0.2"/>
    <row r="24944" hidden="1" x14ac:dyDescent="0.2"/>
    <row r="24945" hidden="1" x14ac:dyDescent="0.2"/>
    <row r="24946" hidden="1" x14ac:dyDescent="0.2"/>
    <row r="24947" hidden="1" x14ac:dyDescent="0.2"/>
    <row r="24948" hidden="1" x14ac:dyDescent="0.2"/>
    <row r="24949" hidden="1" x14ac:dyDescent="0.2"/>
    <row r="24950" hidden="1" x14ac:dyDescent="0.2"/>
    <row r="24951" hidden="1" x14ac:dyDescent="0.2"/>
    <row r="24952" hidden="1" x14ac:dyDescent="0.2"/>
    <row r="24953" hidden="1" x14ac:dyDescent="0.2"/>
    <row r="24954" hidden="1" x14ac:dyDescent="0.2"/>
    <row r="24955" hidden="1" x14ac:dyDescent="0.2"/>
    <row r="24956" hidden="1" x14ac:dyDescent="0.2"/>
    <row r="24957" hidden="1" x14ac:dyDescent="0.2"/>
    <row r="24958" hidden="1" x14ac:dyDescent="0.2"/>
    <row r="24959" hidden="1" x14ac:dyDescent="0.2"/>
    <row r="24960" hidden="1" x14ac:dyDescent="0.2"/>
    <row r="24961" hidden="1" x14ac:dyDescent="0.2"/>
    <row r="24962" hidden="1" x14ac:dyDescent="0.2"/>
    <row r="24963" hidden="1" x14ac:dyDescent="0.2"/>
    <row r="24964" hidden="1" x14ac:dyDescent="0.2"/>
    <row r="24965" hidden="1" x14ac:dyDescent="0.2"/>
    <row r="24966" hidden="1" x14ac:dyDescent="0.2"/>
    <row r="24967" hidden="1" x14ac:dyDescent="0.2"/>
    <row r="24968" hidden="1" x14ac:dyDescent="0.2"/>
    <row r="24969" hidden="1" x14ac:dyDescent="0.2"/>
    <row r="24970" hidden="1" x14ac:dyDescent="0.2"/>
    <row r="24971" hidden="1" x14ac:dyDescent="0.2"/>
    <row r="24972" hidden="1" x14ac:dyDescent="0.2"/>
    <row r="24973" hidden="1" x14ac:dyDescent="0.2"/>
    <row r="24974" hidden="1" x14ac:dyDescent="0.2"/>
    <row r="24975" hidden="1" x14ac:dyDescent="0.2"/>
    <row r="24976" hidden="1" x14ac:dyDescent="0.2"/>
    <row r="24977" hidden="1" x14ac:dyDescent="0.2"/>
    <row r="24978" hidden="1" x14ac:dyDescent="0.2"/>
    <row r="24979" hidden="1" x14ac:dyDescent="0.2"/>
    <row r="24980" hidden="1" x14ac:dyDescent="0.2"/>
    <row r="24981" hidden="1" x14ac:dyDescent="0.2"/>
    <row r="24982" hidden="1" x14ac:dyDescent="0.2"/>
    <row r="24983" hidden="1" x14ac:dyDescent="0.2"/>
    <row r="24984" hidden="1" x14ac:dyDescent="0.2"/>
    <row r="24985" hidden="1" x14ac:dyDescent="0.2"/>
    <row r="24986" hidden="1" x14ac:dyDescent="0.2"/>
    <row r="24987" hidden="1" x14ac:dyDescent="0.2"/>
    <row r="24988" hidden="1" x14ac:dyDescent="0.2"/>
    <row r="24989" hidden="1" x14ac:dyDescent="0.2"/>
    <row r="24990" hidden="1" x14ac:dyDescent="0.2"/>
    <row r="24991" hidden="1" x14ac:dyDescent="0.2"/>
    <row r="24992" hidden="1" x14ac:dyDescent="0.2"/>
    <row r="24993" hidden="1" x14ac:dyDescent="0.2"/>
    <row r="24994" hidden="1" x14ac:dyDescent="0.2"/>
    <row r="24995" hidden="1" x14ac:dyDescent="0.2"/>
    <row r="24996" hidden="1" x14ac:dyDescent="0.2"/>
    <row r="24997" hidden="1" x14ac:dyDescent="0.2"/>
    <row r="24998" hidden="1" x14ac:dyDescent="0.2"/>
    <row r="24999" hidden="1" x14ac:dyDescent="0.2"/>
    <row r="25000" hidden="1" x14ac:dyDescent="0.2"/>
    <row r="25001" hidden="1" x14ac:dyDescent="0.2"/>
    <row r="25002" hidden="1" x14ac:dyDescent="0.2"/>
    <row r="25003" hidden="1" x14ac:dyDescent="0.2"/>
    <row r="25004" hidden="1" x14ac:dyDescent="0.2"/>
    <row r="25005" hidden="1" x14ac:dyDescent="0.2"/>
    <row r="25006" hidden="1" x14ac:dyDescent="0.2"/>
    <row r="25007" hidden="1" x14ac:dyDescent="0.2"/>
    <row r="25008" hidden="1" x14ac:dyDescent="0.2"/>
    <row r="25009" hidden="1" x14ac:dyDescent="0.2"/>
    <row r="25010" hidden="1" x14ac:dyDescent="0.2"/>
    <row r="25011" hidden="1" x14ac:dyDescent="0.2"/>
    <row r="25012" hidden="1" x14ac:dyDescent="0.2"/>
    <row r="25013" hidden="1" x14ac:dyDescent="0.2"/>
    <row r="25014" hidden="1" x14ac:dyDescent="0.2"/>
    <row r="25015" hidden="1" x14ac:dyDescent="0.2"/>
    <row r="25016" hidden="1" x14ac:dyDescent="0.2"/>
    <row r="25017" hidden="1" x14ac:dyDescent="0.2"/>
    <row r="25018" hidden="1" x14ac:dyDescent="0.2"/>
    <row r="25019" hidden="1" x14ac:dyDescent="0.2"/>
    <row r="25020" hidden="1" x14ac:dyDescent="0.2"/>
    <row r="25021" hidden="1" x14ac:dyDescent="0.2"/>
    <row r="25022" hidden="1" x14ac:dyDescent="0.2"/>
    <row r="25023" hidden="1" x14ac:dyDescent="0.2"/>
    <row r="25024" hidden="1" x14ac:dyDescent="0.2"/>
    <row r="25025" hidden="1" x14ac:dyDescent="0.2"/>
    <row r="25026" hidden="1" x14ac:dyDescent="0.2"/>
    <row r="25027" hidden="1" x14ac:dyDescent="0.2"/>
    <row r="25028" hidden="1" x14ac:dyDescent="0.2"/>
    <row r="25029" hidden="1" x14ac:dyDescent="0.2"/>
    <row r="25030" hidden="1" x14ac:dyDescent="0.2"/>
    <row r="25031" hidden="1" x14ac:dyDescent="0.2"/>
    <row r="25032" hidden="1" x14ac:dyDescent="0.2"/>
    <row r="25033" hidden="1" x14ac:dyDescent="0.2"/>
    <row r="25034" hidden="1" x14ac:dyDescent="0.2"/>
    <row r="25035" hidden="1" x14ac:dyDescent="0.2"/>
    <row r="25036" hidden="1" x14ac:dyDescent="0.2"/>
    <row r="25037" hidden="1" x14ac:dyDescent="0.2"/>
    <row r="25038" hidden="1" x14ac:dyDescent="0.2"/>
    <row r="25039" hidden="1" x14ac:dyDescent="0.2"/>
    <row r="25040" hidden="1" x14ac:dyDescent="0.2"/>
    <row r="25041" hidden="1" x14ac:dyDescent="0.2"/>
    <row r="25042" hidden="1" x14ac:dyDescent="0.2"/>
    <row r="25043" hidden="1" x14ac:dyDescent="0.2"/>
    <row r="25044" hidden="1" x14ac:dyDescent="0.2"/>
    <row r="25045" hidden="1" x14ac:dyDescent="0.2"/>
    <row r="25046" hidden="1" x14ac:dyDescent="0.2"/>
    <row r="25047" hidden="1" x14ac:dyDescent="0.2"/>
    <row r="25048" hidden="1" x14ac:dyDescent="0.2"/>
    <row r="25049" hidden="1" x14ac:dyDescent="0.2"/>
    <row r="25050" hidden="1" x14ac:dyDescent="0.2"/>
    <row r="25051" hidden="1" x14ac:dyDescent="0.2"/>
    <row r="25052" hidden="1" x14ac:dyDescent="0.2"/>
    <row r="25053" hidden="1" x14ac:dyDescent="0.2"/>
    <row r="25054" hidden="1" x14ac:dyDescent="0.2"/>
    <row r="25055" hidden="1" x14ac:dyDescent="0.2"/>
    <row r="25056" hidden="1" x14ac:dyDescent="0.2"/>
    <row r="25057" hidden="1" x14ac:dyDescent="0.2"/>
    <row r="25058" hidden="1" x14ac:dyDescent="0.2"/>
    <row r="25059" hidden="1" x14ac:dyDescent="0.2"/>
    <row r="25060" hidden="1" x14ac:dyDescent="0.2"/>
    <row r="25061" hidden="1" x14ac:dyDescent="0.2"/>
    <row r="25062" hidden="1" x14ac:dyDescent="0.2"/>
    <row r="25063" hidden="1" x14ac:dyDescent="0.2"/>
    <row r="25064" hidden="1" x14ac:dyDescent="0.2"/>
    <row r="25065" hidden="1" x14ac:dyDescent="0.2"/>
    <row r="25066" hidden="1" x14ac:dyDescent="0.2"/>
    <row r="25067" hidden="1" x14ac:dyDescent="0.2"/>
    <row r="25068" hidden="1" x14ac:dyDescent="0.2"/>
    <row r="25069" hidden="1" x14ac:dyDescent="0.2"/>
    <row r="25070" hidden="1" x14ac:dyDescent="0.2"/>
    <row r="25071" hidden="1" x14ac:dyDescent="0.2"/>
    <row r="25072" hidden="1" x14ac:dyDescent="0.2"/>
    <row r="25073" hidden="1" x14ac:dyDescent="0.2"/>
    <row r="25074" hidden="1" x14ac:dyDescent="0.2"/>
    <row r="25075" hidden="1" x14ac:dyDescent="0.2"/>
    <row r="25076" hidden="1" x14ac:dyDescent="0.2"/>
    <row r="25077" hidden="1" x14ac:dyDescent="0.2"/>
    <row r="25078" hidden="1" x14ac:dyDescent="0.2"/>
    <row r="25079" hidden="1" x14ac:dyDescent="0.2"/>
    <row r="25080" hidden="1" x14ac:dyDescent="0.2"/>
    <row r="25081" hidden="1" x14ac:dyDescent="0.2"/>
    <row r="25082" hidden="1" x14ac:dyDescent="0.2"/>
    <row r="25083" hidden="1" x14ac:dyDescent="0.2"/>
    <row r="25084" hidden="1" x14ac:dyDescent="0.2"/>
    <row r="25085" hidden="1" x14ac:dyDescent="0.2"/>
    <row r="25086" hidden="1" x14ac:dyDescent="0.2"/>
    <row r="25087" hidden="1" x14ac:dyDescent="0.2"/>
    <row r="25088" hidden="1" x14ac:dyDescent="0.2"/>
    <row r="25089" hidden="1" x14ac:dyDescent="0.2"/>
    <row r="25090" hidden="1" x14ac:dyDescent="0.2"/>
    <row r="25091" hidden="1" x14ac:dyDescent="0.2"/>
    <row r="25092" hidden="1" x14ac:dyDescent="0.2"/>
    <row r="25093" hidden="1" x14ac:dyDescent="0.2"/>
    <row r="25094" hidden="1" x14ac:dyDescent="0.2"/>
    <row r="25095" hidden="1" x14ac:dyDescent="0.2"/>
    <row r="25096" hidden="1" x14ac:dyDescent="0.2"/>
    <row r="25097" hidden="1" x14ac:dyDescent="0.2"/>
    <row r="25098" hidden="1" x14ac:dyDescent="0.2"/>
    <row r="25099" hidden="1" x14ac:dyDescent="0.2"/>
    <row r="25100" hidden="1" x14ac:dyDescent="0.2"/>
    <row r="25101" hidden="1" x14ac:dyDescent="0.2"/>
    <row r="25102" hidden="1" x14ac:dyDescent="0.2"/>
    <row r="25103" hidden="1" x14ac:dyDescent="0.2"/>
    <row r="25104" hidden="1" x14ac:dyDescent="0.2"/>
    <row r="25105" hidden="1" x14ac:dyDescent="0.2"/>
    <row r="25106" hidden="1" x14ac:dyDescent="0.2"/>
    <row r="25107" hidden="1" x14ac:dyDescent="0.2"/>
    <row r="25108" hidden="1" x14ac:dyDescent="0.2"/>
    <row r="25109" hidden="1" x14ac:dyDescent="0.2"/>
    <row r="25110" hidden="1" x14ac:dyDescent="0.2"/>
    <row r="25111" hidden="1" x14ac:dyDescent="0.2"/>
    <row r="25112" hidden="1" x14ac:dyDescent="0.2"/>
    <row r="25113" hidden="1" x14ac:dyDescent="0.2"/>
    <row r="25114" hidden="1" x14ac:dyDescent="0.2"/>
    <row r="25115" hidden="1" x14ac:dyDescent="0.2"/>
    <row r="25116" hidden="1" x14ac:dyDescent="0.2"/>
    <row r="25117" hidden="1" x14ac:dyDescent="0.2"/>
    <row r="25118" hidden="1" x14ac:dyDescent="0.2"/>
    <row r="25119" hidden="1" x14ac:dyDescent="0.2"/>
    <row r="25120" hidden="1" x14ac:dyDescent="0.2"/>
    <row r="25121" hidden="1" x14ac:dyDescent="0.2"/>
    <row r="25122" hidden="1" x14ac:dyDescent="0.2"/>
    <row r="25123" hidden="1" x14ac:dyDescent="0.2"/>
    <row r="25124" hidden="1" x14ac:dyDescent="0.2"/>
    <row r="25125" hidden="1" x14ac:dyDescent="0.2"/>
    <row r="25126" hidden="1" x14ac:dyDescent="0.2"/>
    <row r="25127" hidden="1" x14ac:dyDescent="0.2"/>
    <row r="25128" hidden="1" x14ac:dyDescent="0.2"/>
    <row r="25129" hidden="1" x14ac:dyDescent="0.2"/>
    <row r="25130" hidden="1" x14ac:dyDescent="0.2"/>
    <row r="25131" hidden="1" x14ac:dyDescent="0.2"/>
    <row r="25132" hidden="1" x14ac:dyDescent="0.2"/>
    <row r="25133" hidden="1" x14ac:dyDescent="0.2"/>
    <row r="25134" hidden="1" x14ac:dyDescent="0.2"/>
    <row r="25135" hidden="1" x14ac:dyDescent="0.2"/>
    <row r="25136" hidden="1" x14ac:dyDescent="0.2"/>
    <row r="25137" hidden="1" x14ac:dyDescent="0.2"/>
    <row r="25138" hidden="1" x14ac:dyDescent="0.2"/>
    <row r="25139" hidden="1" x14ac:dyDescent="0.2"/>
    <row r="25140" hidden="1" x14ac:dyDescent="0.2"/>
    <row r="25141" hidden="1" x14ac:dyDescent="0.2"/>
    <row r="25142" hidden="1" x14ac:dyDescent="0.2"/>
    <row r="25143" hidden="1" x14ac:dyDescent="0.2"/>
    <row r="25144" hidden="1" x14ac:dyDescent="0.2"/>
    <row r="25145" hidden="1" x14ac:dyDescent="0.2"/>
    <row r="25146" hidden="1" x14ac:dyDescent="0.2"/>
    <row r="25147" hidden="1" x14ac:dyDescent="0.2"/>
    <row r="25148" hidden="1" x14ac:dyDescent="0.2"/>
    <row r="25149" hidden="1" x14ac:dyDescent="0.2"/>
    <row r="25150" hidden="1" x14ac:dyDescent="0.2"/>
    <row r="25151" hidden="1" x14ac:dyDescent="0.2"/>
    <row r="25152" hidden="1" x14ac:dyDescent="0.2"/>
    <row r="25153" hidden="1" x14ac:dyDescent="0.2"/>
    <row r="25154" hidden="1" x14ac:dyDescent="0.2"/>
    <row r="25155" hidden="1" x14ac:dyDescent="0.2"/>
    <row r="25156" hidden="1" x14ac:dyDescent="0.2"/>
    <row r="25157" hidden="1" x14ac:dyDescent="0.2"/>
    <row r="25158" hidden="1" x14ac:dyDescent="0.2"/>
    <row r="25159" hidden="1" x14ac:dyDescent="0.2"/>
    <row r="25160" hidden="1" x14ac:dyDescent="0.2"/>
    <row r="25161" hidden="1" x14ac:dyDescent="0.2"/>
    <row r="25162" hidden="1" x14ac:dyDescent="0.2"/>
    <row r="25163" hidden="1" x14ac:dyDescent="0.2"/>
    <row r="25164" hidden="1" x14ac:dyDescent="0.2"/>
    <row r="25165" hidden="1" x14ac:dyDescent="0.2"/>
    <row r="25166" hidden="1" x14ac:dyDescent="0.2"/>
    <row r="25167" hidden="1" x14ac:dyDescent="0.2"/>
    <row r="25168" hidden="1" x14ac:dyDescent="0.2"/>
    <row r="25169" hidden="1" x14ac:dyDescent="0.2"/>
    <row r="25170" hidden="1" x14ac:dyDescent="0.2"/>
    <row r="25171" hidden="1" x14ac:dyDescent="0.2"/>
    <row r="25172" hidden="1" x14ac:dyDescent="0.2"/>
    <row r="25173" hidden="1" x14ac:dyDescent="0.2"/>
    <row r="25174" hidden="1" x14ac:dyDescent="0.2"/>
    <row r="25175" hidden="1" x14ac:dyDescent="0.2"/>
    <row r="25176" hidden="1" x14ac:dyDescent="0.2"/>
    <row r="25177" hidden="1" x14ac:dyDescent="0.2"/>
    <row r="25178" hidden="1" x14ac:dyDescent="0.2"/>
    <row r="25179" hidden="1" x14ac:dyDescent="0.2"/>
    <row r="25180" hidden="1" x14ac:dyDescent="0.2"/>
    <row r="25181" hidden="1" x14ac:dyDescent="0.2"/>
    <row r="25182" hidden="1" x14ac:dyDescent="0.2"/>
    <row r="25183" hidden="1" x14ac:dyDescent="0.2"/>
    <row r="25184" hidden="1" x14ac:dyDescent="0.2"/>
    <row r="25185" hidden="1" x14ac:dyDescent="0.2"/>
    <row r="25186" hidden="1" x14ac:dyDescent="0.2"/>
    <row r="25187" hidden="1" x14ac:dyDescent="0.2"/>
    <row r="25188" hidden="1" x14ac:dyDescent="0.2"/>
    <row r="25189" hidden="1" x14ac:dyDescent="0.2"/>
    <row r="25190" hidden="1" x14ac:dyDescent="0.2"/>
    <row r="25191" hidden="1" x14ac:dyDescent="0.2"/>
    <row r="25192" hidden="1" x14ac:dyDescent="0.2"/>
    <row r="25193" hidden="1" x14ac:dyDescent="0.2"/>
    <row r="25194" hidden="1" x14ac:dyDescent="0.2"/>
    <row r="25195" hidden="1" x14ac:dyDescent="0.2"/>
    <row r="25196" hidden="1" x14ac:dyDescent="0.2"/>
    <row r="25197" hidden="1" x14ac:dyDescent="0.2"/>
    <row r="25198" hidden="1" x14ac:dyDescent="0.2"/>
    <row r="25199" hidden="1" x14ac:dyDescent="0.2"/>
    <row r="25200" hidden="1" x14ac:dyDescent="0.2"/>
    <row r="25201" hidden="1" x14ac:dyDescent="0.2"/>
    <row r="25202" hidden="1" x14ac:dyDescent="0.2"/>
    <row r="25203" hidden="1" x14ac:dyDescent="0.2"/>
    <row r="25204" hidden="1" x14ac:dyDescent="0.2"/>
    <row r="25205" hidden="1" x14ac:dyDescent="0.2"/>
    <row r="25206" hidden="1" x14ac:dyDescent="0.2"/>
    <row r="25207" hidden="1" x14ac:dyDescent="0.2"/>
    <row r="25208" hidden="1" x14ac:dyDescent="0.2"/>
    <row r="25209" hidden="1" x14ac:dyDescent="0.2"/>
    <row r="25210" hidden="1" x14ac:dyDescent="0.2"/>
    <row r="25211" hidden="1" x14ac:dyDescent="0.2"/>
    <row r="25212" hidden="1" x14ac:dyDescent="0.2"/>
    <row r="25213" hidden="1" x14ac:dyDescent="0.2"/>
    <row r="25214" hidden="1" x14ac:dyDescent="0.2"/>
    <row r="25215" hidden="1" x14ac:dyDescent="0.2"/>
    <row r="25216" hidden="1" x14ac:dyDescent="0.2"/>
    <row r="25217" hidden="1" x14ac:dyDescent="0.2"/>
    <row r="25218" hidden="1" x14ac:dyDescent="0.2"/>
    <row r="25219" hidden="1" x14ac:dyDescent="0.2"/>
    <row r="25220" hidden="1" x14ac:dyDescent="0.2"/>
    <row r="25221" hidden="1" x14ac:dyDescent="0.2"/>
    <row r="25222" hidden="1" x14ac:dyDescent="0.2"/>
    <row r="25223" hidden="1" x14ac:dyDescent="0.2"/>
    <row r="25224" hidden="1" x14ac:dyDescent="0.2"/>
    <row r="25225" hidden="1" x14ac:dyDescent="0.2"/>
    <row r="25226" hidden="1" x14ac:dyDescent="0.2"/>
    <row r="25227" hidden="1" x14ac:dyDescent="0.2"/>
    <row r="25228" hidden="1" x14ac:dyDescent="0.2"/>
    <row r="25229" hidden="1" x14ac:dyDescent="0.2"/>
    <row r="25230" hidden="1" x14ac:dyDescent="0.2"/>
    <row r="25231" hidden="1" x14ac:dyDescent="0.2"/>
    <row r="25232" hidden="1" x14ac:dyDescent="0.2"/>
    <row r="25233" hidden="1" x14ac:dyDescent="0.2"/>
    <row r="25234" hidden="1" x14ac:dyDescent="0.2"/>
    <row r="25235" hidden="1" x14ac:dyDescent="0.2"/>
    <row r="25236" hidden="1" x14ac:dyDescent="0.2"/>
    <row r="25237" hidden="1" x14ac:dyDescent="0.2"/>
    <row r="25238" hidden="1" x14ac:dyDescent="0.2"/>
    <row r="25239" hidden="1" x14ac:dyDescent="0.2"/>
    <row r="25240" hidden="1" x14ac:dyDescent="0.2"/>
    <row r="25241" hidden="1" x14ac:dyDescent="0.2"/>
    <row r="25242" hidden="1" x14ac:dyDescent="0.2"/>
    <row r="25243" hidden="1" x14ac:dyDescent="0.2"/>
    <row r="25244" hidden="1" x14ac:dyDescent="0.2"/>
    <row r="25245" hidden="1" x14ac:dyDescent="0.2"/>
    <row r="25246" hidden="1" x14ac:dyDescent="0.2"/>
    <row r="25247" hidden="1" x14ac:dyDescent="0.2"/>
    <row r="25248" hidden="1" x14ac:dyDescent="0.2"/>
    <row r="25249" hidden="1" x14ac:dyDescent="0.2"/>
    <row r="25250" hidden="1" x14ac:dyDescent="0.2"/>
    <row r="25251" hidden="1" x14ac:dyDescent="0.2"/>
    <row r="25252" hidden="1" x14ac:dyDescent="0.2"/>
    <row r="25253" hidden="1" x14ac:dyDescent="0.2"/>
    <row r="25254" hidden="1" x14ac:dyDescent="0.2"/>
    <row r="25255" hidden="1" x14ac:dyDescent="0.2"/>
    <row r="25256" hidden="1" x14ac:dyDescent="0.2"/>
    <row r="25257" hidden="1" x14ac:dyDescent="0.2"/>
    <row r="25258" hidden="1" x14ac:dyDescent="0.2"/>
    <row r="25259" hidden="1" x14ac:dyDescent="0.2"/>
    <row r="25260" hidden="1" x14ac:dyDescent="0.2"/>
    <row r="25261" hidden="1" x14ac:dyDescent="0.2"/>
    <row r="25262" hidden="1" x14ac:dyDescent="0.2"/>
    <row r="25263" hidden="1" x14ac:dyDescent="0.2"/>
    <row r="25264" hidden="1" x14ac:dyDescent="0.2"/>
    <row r="25265" hidden="1" x14ac:dyDescent="0.2"/>
    <row r="25266" hidden="1" x14ac:dyDescent="0.2"/>
    <row r="25267" hidden="1" x14ac:dyDescent="0.2"/>
    <row r="25268" hidden="1" x14ac:dyDescent="0.2"/>
    <row r="25269" hidden="1" x14ac:dyDescent="0.2"/>
    <row r="25270" hidden="1" x14ac:dyDescent="0.2"/>
    <row r="25271" hidden="1" x14ac:dyDescent="0.2"/>
    <row r="25272" hidden="1" x14ac:dyDescent="0.2"/>
    <row r="25273" hidden="1" x14ac:dyDescent="0.2"/>
    <row r="25274" hidden="1" x14ac:dyDescent="0.2"/>
    <row r="25275" hidden="1" x14ac:dyDescent="0.2"/>
    <row r="25276" hidden="1" x14ac:dyDescent="0.2"/>
    <row r="25277" hidden="1" x14ac:dyDescent="0.2"/>
    <row r="25278" hidden="1" x14ac:dyDescent="0.2"/>
    <row r="25279" hidden="1" x14ac:dyDescent="0.2"/>
    <row r="25280" hidden="1" x14ac:dyDescent="0.2"/>
    <row r="25281" hidden="1" x14ac:dyDescent="0.2"/>
    <row r="25282" hidden="1" x14ac:dyDescent="0.2"/>
    <row r="25283" hidden="1" x14ac:dyDescent="0.2"/>
    <row r="25284" hidden="1" x14ac:dyDescent="0.2"/>
    <row r="25285" hidden="1" x14ac:dyDescent="0.2"/>
    <row r="25286" hidden="1" x14ac:dyDescent="0.2"/>
    <row r="25287" hidden="1" x14ac:dyDescent="0.2"/>
    <row r="25288" hidden="1" x14ac:dyDescent="0.2"/>
    <row r="25289" hidden="1" x14ac:dyDescent="0.2"/>
    <row r="25290" hidden="1" x14ac:dyDescent="0.2"/>
    <row r="25291" hidden="1" x14ac:dyDescent="0.2"/>
    <row r="25292" hidden="1" x14ac:dyDescent="0.2"/>
    <row r="25293" hidden="1" x14ac:dyDescent="0.2"/>
    <row r="25294" hidden="1" x14ac:dyDescent="0.2"/>
    <row r="25295" hidden="1" x14ac:dyDescent="0.2"/>
    <row r="25296" hidden="1" x14ac:dyDescent="0.2"/>
    <row r="25297" hidden="1" x14ac:dyDescent="0.2"/>
    <row r="25298" hidden="1" x14ac:dyDescent="0.2"/>
    <row r="25299" hidden="1" x14ac:dyDescent="0.2"/>
    <row r="25300" hidden="1" x14ac:dyDescent="0.2"/>
    <row r="25301" hidden="1" x14ac:dyDescent="0.2"/>
    <row r="25302" hidden="1" x14ac:dyDescent="0.2"/>
    <row r="25303" hidden="1" x14ac:dyDescent="0.2"/>
    <row r="25304" hidden="1" x14ac:dyDescent="0.2"/>
    <row r="25305" hidden="1" x14ac:dyDescent="0.2"/>
    <row r="25306" hidden="1" x14ac:dyDescent="0.2"/>
    <row r="25307" hidden="1" x14ac:dyDescent="0.2"/>
    <row r="25308" hidden="1" x14ac:dyDescent="0.2"/>
    <row r="25309" hidden="1" x14ac:dyDescent="0.2"/>
    <row r="25310" hidden="1" x14ac:dyDescent="0.2"/>
    <row r="25311" hidden="1" x14ac:dyDescent="0.2"/>
    <row r="25312" hidden="1" x14ac:dyDescent="0.2"/>
    <row r="25313" hidden="1" x14ac:dyDescent="0.2"/>
    <row r="25314" hidden="1" x14ac:dyDescent="0.2"/>
    <row r="25315" hidden="1" x14ac:dyDescent="0.2"/>
    <row r="25316" hidden="1" x14ac:dyDescent="0.2"/>
    <row r="25317" hidden="1" x14ac:dyDescent="0.2"/>
    <row r="25318" hidden="1" x14ac:dyDescent="0.2"/>
    <row r="25319" hidden="1" x14ac:dyDescent="0.2"/>
    <row r="25320" hidden="1" x14ac:dyDescent="0.2"/>
    <row r="25321" hidden="1" x14ac:dyDescent="0.2"/>
    <row r="25322" hidden="1" x14ac:dyDescent="0.2"/>
    <row r="25323" hidden="1" x14ac:dyDescent="0.2"/>
    <row r="25324" hidden="1" x14ac:dyDescent="0.2"/>
    <row r="25325" hidden="1" x14ac:dyDescent="0.2"/>
    <row r="25326" hidden="1" x14ac:dyDescent="0.2"/>
    <row r="25327" hidden="1" x14ac:dyDescent="0.2"/>
    <row r="25328" hidden="1" x14ac:dyDescent="0.2"/>
    <row r="25329" hidden="1" x14ac:dyDescent="0.2"/>
    <row r="25330" hidden="1" x14ac:dyDescent="0.2"/>
    <row r="25331" hidden="1" x14ac:dyDescent="0.2"/>
    <row r="25332" hidden="1" x14ac:dyDescent="0.2"/>
    <row r="25333" hidden="1" x14ac:dyDescent="0.2"/>
    <row r="25334" hidden="1" x14ac:dyDescent="0.2"/>
    <row r="25335" hidden="1" x14ac:dyDescent="0.2"/>
    <row r="25336" hidden="1" x14ac:dyDescent="0.2"/>
    <row r="25337" hidden="1" x14ac:dyDescent="0.2"/>
    <row r="25338" hidden="1" x14ac:dyDescent="0.2"/>
    <row r="25339" hidden="1" x14ac:dyDescent="0.2"/>
    <row r="25340" hidden="1" x14ac:dyDescent="0.2"/>
    <row r="25341" hidden="1" x14ac:dyDescent="0.2"/>
    <row r="25342" hidden="1" x14ac:dyDescent="0.2"/>
    <row r="25343" hidden="1" x14ac:dyDescent="0.2"/>
    <row r="25344" hidden="1" x14ac:dyDescent="0.2"/>
    <row r="25345" hidden="1" x14ac:dyDescent="0.2"/>
    <row r="25346" hidden="1" x14ac:dyDescent="0.2"/>
    <row r="25347" hidden="1" x14ac:dyDescent="0.2"/>
    <row r="25348" hidden="1" x14ac:dyDescent="0.2"/>
    <row r="25349" hidden="1" x14ac:dyDescent="0.2"/>
    <row r="25350" hidden="1" x14ac:dyDescent="0.2"/>
    <row r="25351" hidden="1" x14ac:dyDescent="0.2"/>
    <row r="25352" hidden="1" x14ac:dyDescent="0.2"/>
    <row r="25353" hidden="1" x14ac:dyDescent="0.2"/>
    <row r="25354" hidden="1" x14ac:dyDescent="0.2"/>
    <row r="25355" hidden="1" x14ac:dyDescent="0.2"/>
    <row r="25356" hidden="1" x14ac:dyDescent="0.2"/>
    <row r="25357" hidden="1" x14ac:dyDescent="0.2"/>
    <row r="25358" hidden="1" x14ac:dyDescent="0.2"/>
    <row r="25359" hidden="1" x14ac:dyDescent="0.2"/>
    <row r="25360" hidden="1" x14ac:dyDescent="0.2"/>
    <row r="25361" hidden="1" x14ac:dyDescent="0.2"/>
    <row r="25362" hidden="1" x14ac:dyDescent="0.2"/>
    <row r="25363" hidden="1" x14ac:dyDescent="0.2"/>
    <row r="25364" hidden="1" x14ac:dyDescent="0.2"/>
    <row r="25365" hidden="1" x14ac:dyDescent="0.2"/>
    <row r="25366" hidden="1" x14ac:dyDescent="0.2"/>
    <row r="25367" hidden="1" x14ac:dyDescent="0.2"/>
    <row r="25368" hidden="1" x14ac:dyDescent="0.2"/>
    <row r="25369" hidden="1" x14ac:dyDescent="0.2"/>
    <row r="25370" hidden="1" x14ac:dyDescent="0.2"/>
    <row r="25371" hidden="1" x14ac:dyDescent="0.2"/>
    <row r="25372" hidden="1" x14ac:dyDescent="0.2"/>
    <row r="25373" hidden="1" x14ac:dyDescent="0.2"/>
    <row r="25374" hidden="1" x14ac:dyDescent="0.2"/>
    <row r="25375" hidden="1" x14ac:dyDescent="0.2"/>
    <row r="25376" hidden="1" x14ac:dyDescent="0.2"/>
    <row r="25377" hidden="1" x14ac:dyDescent="0.2"/>
    <row r="25378" hidden="1" x14ac:dyDescent="0.2"/>
    <row r="25379" hidden="1" x14ac:dyDescent="0.2"/>
    <row r="25380" hidden="1" x14ac:dyDescent="0.2"/>
    <row r="25381" hidden="1" x14ac:dyDescent="0.2"/>
    <row r="25382" hidden="1" x14ac:dyDescent="0.2"/>
    <row r="25383" hidden="1" x14ac:dyDescent="0.2"/>
    <row r="25384" hidden="1" x14ac:dyDescent="0.2"/>
    <row r="25385" hidden="1" x14ac:dyDescent="0.2"/>
    <row r="25386" hidden="1" x14ac:dyDescent="0.2"/>
    <row r="25387" hidden="1" x14ac:dyDescent="0.2"/>
    <row r="25388" hidden="1" x14ac:dyDescent="0.2"/>
    <row r="25389" hidden="1" x14ac:dyDescent="0.2"/>
    <row r="25390" hidden="1" x14ac:dyDescent="0.2"/>
    <row r="25391" hidden="1" x14ac:dyDescent="0.2"/>
    <row r="25392" hidden="1" x14ac:dyDescent="0.2"/>
    <row r="25393" hidden="1" x14ac:dyDescent="0.2"/>
    <row r="25394" hidden="1" x14ac:dyDescent="0.2"/>
    <row r="25395" hidden="1" x14ac:dyDescent="0.2"/>
    <row r="25396" hidden="1" x14ac:dyDescent="0.2"/>
    <row r="25397" hidden="1" x14ac:dyDescent="0.2"/>
    <row r="25398" hidden="1" x14ac:dyDescent="0.2"/>
    <row r="25399" hidden="1" x14ac:dyDescent="0.2"/>
    <row r="25400" hidden="1" x14ac:dyDescent="0.2"/>
    <row r="25401" hidden="1" x14ac:dyDescent="0.2"/>
    <row r="25402" hidden="1" x14ac:dyDescent="0.2"/>
    <row r="25403" hidden="1" x14ac:dyDescent="0.2"/>
    <row r="25404" hidden="1" x14ac:dyDescent="0.2"/>
    <row r="25405" hidden="1" x14ac:dyDescent="0.2"/>
    <row r="25406" hidden="1" x14ac:dyDescent="0.2"/>
    <row r="25407" hidden="1" x14ac:dyDescent="0.2"/>
    <row r="25408" hidden="1" x14ac:dyDescent="0.2"/>
    <row r="25409" hidden="1" x14ac:dyDescent="0.2"/>
    <row r="25410" hidden="1" x14ac:dyDescent="0.2"/>
    <row r="25411" hidden="1" x14ac:dyDescent="0.2"/>
    <row r="25412" hidden="1" x14ac:dyDescent="0.2"/>
    <row r="25413" hidden="1" x14ac:dyDescent="0.2"/>
    <row r="25414" hidden="1" x14ac:dyDescent="0.2"/>
    <row r="25415" hidden="1" x14ac:dyDescent="0.2"/>
    <row r="25416" hidden="1" x14ac:dyDescent="0.2"/>
    <row r="25417" hidden="1" x14ac:dyDescent="0.2"/>
    <row r="25418" hidden="1" x14ac:dyDescent="0.2"/>
    <row r="25419" hidden="1" x14ac:dyDescent="0.2"/>
    <row r="25420" hidden="1" x14ac:dyDescent="0.2"/>
    <row r="25421" hidden="1" x14ac:dyDescent="0.2"/>
    <row r="25422" hidden="1" x14ac:dyDescent="0.2"/>
    <row r="25423" hidden="1" x14ac:dyDescent="0.2"/>
    <row r="25424" hidden="1" x14ac:dyDescent="0.2"/>
    <row r="25425" hidden="1" x14ac:dyDescent="0.2"/>
    <row r="25426" hidden="1" x14ac:dyDescent="0.2"/>
    <row r="25427" hidden="1" x14ac:dyDescent="0.2"/>
    <row r="25428" hidden="1" x14ac:dyDescent="0.2"/>
    <row r="25429" hidden="1" x14ac:dyDescent="0.2"/>
    <row r="25430" hidden="1" x14ac:dyDescent="0.2"/>
    <row r="25431" hidden="1" x14ac:dyDescent="0.2"/>
    <row r="25432" hidden="1" x14ac:dyDescent="0.2"/>
    <row r="25433" hidden="1" x14ac:dyDescent="0.2"/>
    <row r="25434" hidden="1" x14ac:dyDescent="0.2"/>
    <row r="25435" hidden="1" x14ac:dyDescent="0.2"/>
    <row r="25436" hidden="1" x14ac:dyDescent="0.2"/>
    <row r="25437" hidden="1" x14ac:dyDescent="0.2"/>
    <row r="25438" hidden="1" x14ac:dyDescent="0.2"/>
    <row r="25439" hidden="1" x14ac:dyDescent="0.2"/>
    <row r="25440" hidden="1" x14ac:dyDescent="0.2"/>
    <row r="25441" hidden="1" x14ac:dyDescent="0.2"/>
    <row r="25442" hidden="1" x14ac:dyDescent="0.2"/>
    <row r="25443" hidden="1" x14ac:dyDescent="0.2"/>
    <row r="25444" hidden="1" x14ac:dyDescent="0.2"/>
    <row r="25445" hidden="1" x14ac:dyDescent="0.2"/>
    <row r="25446" hidden="1" x14ac:dyDescent="0.2"/>
    <row r="25447" hidden="1" x14ac:dyDescent="0.2"/>
    <row r="25448" hidden="1" x14ac:dyDescent="0.2"/>
    <row r="25449" hidden="1" x14ac:dyDescent="0.2"/>
    <row r="25450" hidden="1" x14ac:dyDescent="0.2"/>
    <row r="25451" hidden="1" x14ac:dyDescent="0.2"/>
    <row r="25452" hidden="1" x14ac:dyDescent="0.2"/>
    <row r="25453" hidden="1" x14ac:dyDescent="0.2"/>
    <row r="25454" hidden="1" x14ac:dyDescent="0.2"/>
    <row r="25455" hidden="1" x14ac:dyDescent="0.2"/>
    <row r="25456" hidden="1" x14ac:dyDescent="0.2"/>
    <row r="25457" hidden="1" x14ac:dyDescent="0.2"/>
    <row r="25458" hidden="1" x14ac:dyDescent="0.2"/>
    <row r="25459" hidden="1" x14ac:dyDescent="0.2"/>
    <row r="25460" hidden="1" x14ac:dyDescent="0.2"/>
    <row r="25461" hidden="1" x14ac:dyDescent="0.2"/>
    <row r="25462" hidden="1" x14ac:dyDescent="0.2"/>
    <row r="25463" hidden="1" x14ac:dyDescent="0.2"/>
    <row r="25464" hidden="1" x14ac:dyDescent="0.2"/>
    <row r="25465" hidden="1" x14ac:dyDescent="0.2"/>
    <row r="25466" hidden="1" x14ac:dyDescent="0.2"/>
    <row r="25467" hidden="1" x14ac:dyDescent="0.2"/>
    <row r="25468" hidden="1" x14ac:dyDescent="0.2"/>
    <row r="25469" hidden="1" x14ac:dyDescent="0.2"/>
    <row r="25470" hidden="1" x14ac:dyDescent="0.2"/>
    <row r="25471" hidden="1" x14ac:dyDescent="0.2"/>
    <row r="25472" hidden="1" x14ac:dyDescent="0.2"/>
    <row r="25473" hidden="1" x14ac:dyDescent="0.2"/>
    <row r="25474" hidden="1" x14ac:dyDescent="0.2"/>
    <row r="25475" hidden="1" x14ac:dyDescent="0.2"/>
    <row r="25476" hidden="1" x14ac:dyDescent="0.2"/>
    <row r="25477" hidden="1" x14ac:dyDescent="0.2"/>
    <row r="25478" hidden="1" x14ac:dyDescent="0.2"/>
    <row r="25479" hidden="1" x14ac:dyDescent="0.2"/>
    <row r="25480" hidden="1" x14ac:dyDescent="0.2"/>
    <row r="25481" hidden="1" x14ac:dyDescent="0.2"/>
    <row r="25482" hidden="1" x14ac:dyDescent="0.2"/>
    <row r="25483" hidden="1" x14ac:dyDescent="0.2"/>
    <row r="25484" hidden="1" x14ac:dyDescent="0.2"/>
    <row r="25485" hidden="1" x14ac:dyDescent="0.2"/>
    <row r="25486" hidden="1" x14ac:dyDescent="0.2"/>
    <row r="25487" hidden="1" x14ac:dyDescent="0.2"/>
    <row r="25488" hidden="1" x14ac:dyDescent="0.2"/>
    <row r="25489" hidden="1" x14ac:dyDescent="0.2"/>
    <row r="25490" hidden="1" x14ac:dyDescent="0.2"/>
    <row r="25491" hidden="1" x14ac:dyDescent="0.2"/>
    <row r="25492" hidden="1" x14ac:dyDescent="0.2"/>
    <row r="25493" hidden="1" x14ac:dyDescent="0.2"/>
    <row r="25494" hidden="1" x14ac:dyDescent="0.2"/>
    <row r="25495" hidden="1" x14ac:dyDescent="0.2"/>
    <row r="25496" hidden="1" x14ac:dyDescent="0.2"/>
    <row r="25497" hidden="1" x14ac:dyDescent="0.2"/>
    <row r="25498" hidden="1" x14ac:dyDescent="0.2"/>
    <row r="25499" hidden="1" x14ac:dyDescent="0.2"/>
    <row r="25500" hidden="1" x14ac:dyDescent="0.2"/>
    <row r="25501" hidden="1" x14ac:dyDescent="0.2"/>
    <row r="25502" hidden="1" x14ac:dyDescent="0.2"/>
    <row r="25503" hidden="1" x14ac:dyDescent="0.2"/>
    <row r="25504" hidden="1" x14ac:dyDescent="0.2"/>
    <row r="25505" hidden="1" x14ac:dyDescent="0.2"/>
    <row r="25506" hidden="1" x14ac:dyDescent="0.2"/>
    <row r="25507" hidden="1" x14ac:dyDescent="0.2"/>
    <row r="25508" hidden="1" x14ac:dyDescent="0.2"/>
    <row r="25509" hidden="1" x14ac:dyDescent="0.2"/>
    <row r="25510" hidden="1" x14ac:dyDescent="0.2"/>
    <row r="25511" hidden="1" x14ac:dyDescent="0.2"/>
    <row r="25512" hidden="1" x14ac:dyDescent="0.2"/>
    <row r="25513" hidden="1" x14ac:dyDescent="0.2"/>
    <row r="25514" hidden="1" x14ac:dyDescent="0.2"/>
    <row r="25515" hidden="1" x14ac:dyDescent="0.2"/>
    <row r="25516" hidden="1" x14ac:dyDescent="0.2"/>
    <row r="25517" hidden="1" x14ac:dyDescent="0.2"/>
    <row r="25518" hidden="1" x14ac:dyDescent="0.2"/>
    <row r="25519" hidden="1" x14ac:dyDescent="0.2"/>
    <row r="25520" hidden="1" x14ac:dyDescent="0.2"/>
    <row r="25521" hidden="1" x14ac:dyDescent="0.2"/>
    <row r="25522" hidden="1" x14ac:dyDescent="0.2"/>
    <row r="25523" hidden="1" x14ac:dyDescent="0.2"/>
    <row r="25524" hidden="1" x14ac:dyDescent="0.2"/>
    <row r="25525" hidden="1" x14ac:dyDescent="0.2"/>
    <row r="25526" hidden="1" x14ac:dyDescent="0.2"/>
    <row r="25527" hidden="1" x14ac:dyDescent="0.2"/>
    <row r="25528" hidden="1" x14ac:dyDescent="0.2"/>
    <row r="25529" hidden="1" x14ac:dyDescent="0.2"/>
    <row r="25530" hidden="1" x14ac:dyDescent="0.2"/>
    <row r="25531" hidden="1" x14ac:dyDescent="0.2"/>
    <row r="25532" hidden="1" x14ac:dyDescent="0.2"/>
    <row r="25533" hidden="1" x14ac:dyDescent="0.2"/>
    <row r="25534" hidden="1" x14ac:dyDescent="0.2"/>
    <row r="25535" hidden="1" x14ac:dyDescent="0.2"/>
    <row r="25536" hidden="1" x14ac:dyDescent="0.2"/>
    <row r="25537" hidden="1" x14ac:dyDescent="0.2"/>
    <row r="25538" hidden="1" x14ac:dyDescent="0.2"/>
    <row r="25539" hidden="1" x14ac:dyDescent="0.2"/>
    <row r="25540" hidden="1" x14ac:dyDescent="0.2"/>
    <row r="25541" hidden="1" x14ac:dyDescent="0.2"/>
    <row r="25542" hidden="1" x14ac:dyDescent="0.2"/>
    <row r="25543" hidden="1" x14ac:dyDescent="0.2"/>
    <row r="25544" hidden="1" x14ac:dyDescent="0.2"/>
    <row r="25545" hidden="1" x14ac:dyDescent="0.2"/>
    <row r="25546" hidden="1" x14ac:dyDescent="0.2"/>
    <row r="25547" hidden="1" x14ac:dyDescent="0.2"/>
    <row r="25548" hidden="1" x14ac:dyDescent="0.2"/>
    <row r="25549" hidden="1" x14ac:dyDescent="0.2"/>
    <row r="25550" hidden="1" x14ac:dyDescent="0.2"/>
    <row r="25551" hidden="1" x14ac:dyDescent="0.2"/>
    <row r="25552" hidden="1" x14ac:dyDescent="0.2"/>
    <row r="25553" hidden="1" x14ac:dyDescent="0.2"/>
    <row r="25554" hidden="1" x14ac:dyDescent="0.2"/>
    <row r="25555" hidden="1" x14ac:dyDescent="0.2"/>
    <row r="25556" hidden="1" x14ac:dyDescent="0.2"/>
    <row r="25557" hidden="1" x14ac:dyDescent="0.2"/>
    <row r="25558" hidden="1" x14ac:dyDescent="0.2"/>
    <row r="25559" hidden="1" x14ac:dyDescent="0.2"/>
    <row r="25560" hidden="1" x14ac:dyDescent="0.2"/>
    <row r="25561" hidden="1" x14ac:dyDescent="0.2"/>
    <row r="25562" hidden="1" x14ac:dyDescent="0.2"/>
    <row r="25563" hidden="1" x14ac:dyDescent="0.2"/>
    <row r="25564" hidden="1" x14ac:dyDescent="0.2"/>
    <row r="25565" hidden="1" x14ac:dyDescent="0.2"/>
    <row r="25566" hidden="1" x14ac:dyDescent="0.2"/>
    <row r="25567" hidden="1" x14ac:dyDescent="0.2"/>
    <row r="25568" hidden="1" x14ac:dyDescent="0.2"/>
    <row r="25569" hidden="1" x14ac:dyDescent="0.2"/>
    <row r="25570" hidden="1" x14ac:dyDescent="0.2"/>
    <row r="25571" hidden="1" x14ac:dyDescent="0.2"/>
    <row r="25572" hidden="1" x14ac:dyDescent="0.2"/>
    <row r="25573" hidden="1" x14ac:dyDescent="0.2"/>
    <row r="25574" hidden="1" x14ac:dyDescent="0.2"/>
    <row r="25575" hidden="1" x14ac:dyDescent="0.2"/>
    <row r="25576" hidden="1" x14ac:dyDescent="0.2"/>
    <row r="25577" hidden="1" x14ac:dyDescent="0.2"/>
    <row r="25578" hidden="1" x14ac:dyDescent="0.2"/>
    <row r="25579" hidden="1" x14ac:dyDescent="0.2"/>
    <row r="25580" hidden="1" x14ac:dyDescent="0.2"/>
    <row r="25581" hidden="1" x14ac:dyDescent="0.2"/>
    <row r="25582" hidden="1" x14ac:dyDescent="0.2"/>
    <row r="25583" hidden="1" x14ac:dyDescent="0.2"/>
    <row r="25584" hidden="1" x14ac:dyDescent="0.2"/>
    <row r="25585" hidden="1" x14ac:dyDescent="0.2"/>
    <row r="25586" hidden="1" x14ac:dyDescent="0.2"/>
    <row r="25587" hidden="1" x14ac:dyDescent="0.2"/>
    <row r="25588" hidden="1" x14ac:dyDescent="0.2"/>
    <row r="25589" hidden="1" x14ac:dyDescent="0.2"/>
    <row r="25590" hidden="1" x14ac:dyDescent="0.2"/>
    <row r="25591" hidden="1" x14ac:dyDescent="0.2"/>
    <row r="25592" hidden="1" x14ac:dyDescent="0.2"/>
    <row r="25593" hidden="1" x14ac:dyDescent="0.2"/>
    <row r="25594" hidden="1" x14ac:dyDescent="0.2"/>
    <row r="25595" hidden="1" x14ac:dyDescent="0.2"/>
    <row r="25596" hidden="1" x14ac:dyDescent="0.2"/>
    <row r="25597" hidden="1" x14ac:dyDescent="0.2"/>
    <row r="25598" hidden="1" x14ac:dyDescent="0.2"/>
    <row r="25599" hidden="1" x14ac:dyDescent="0.2"/>
    <row r="25600" hidden="1" x14ac:dyDescent="0.2"/>
    <row r="25601" hidden="1" x14ac:dyDescent="0.2"/>
    <row r="25602" hidden="1" x14ac:dyDescent="0.2"/>
    <row r="25603" hidden="1" x14ac:dyDescent="0.2"/>
    <row r="25604" hidden="1" x14ac:dyDescent="0.2"/>
    <row r="25605" hidden="1" x14ac:dyDescent="0.2"/>
    <row r="25606" hidden="1" x14ac:dyDescent="0.2"/>
    <row r="25607" hidden="1" x14ac:dyDescent="0.2"/>
    <row r="25608" hidden="1" x14ac:dyDescent="0.2"/>
    <row r="25609" hidden="1" x14ac:dyDescent="0.2"/>
    <row r="25610" hidden="1" x14ac:dyDescent="0.2"/>
    <row r="25611" hidden="1" x14ac:dyDescent="0.2"/>
    <row r="25612" hidden="1" x14ac:dyDescent="0.2"/>
    <row r="25613" hidden="1" x14ac:dyDescent="0.2"/>
    <row r="25614" hidden="1" x14ac:dyDescent="0.2"/>
    <row r="25615" hidden="1" x14ac:dyDescent="0.2"/>
    <row r="25616" hidden="1" x14ac:dyDescent="0.2"/>
    <row r="25617" hidden="1" x14ac:dyDescent="0.2"/>
    <row r="25618" hidden="1" x14ac:dyDescent="0.2"/>
    <row r="25619" hidden="1" x14ac:dyDescent="0.2"/>
    <row r="25620" hidden="1" x14ac:dyDescent="0.2"/>
    <row r="25621" hidden="1" x14ac:dyDescent="0.2"/>
    <row r="25622" hidden="1" x14ac:dyDescent="0.2"/>
    <row r="25623" hidden="1" x14ac:dyDescent="0.2"/>
    <row r="25624" hidden="1" x14ac:dyDescent="0.2"/>
    <row r="25625" hidden="1" x14ac:dyDescent="0.2"/>
    <row r="25626" hidden="1" x14ac:dyDescent="0.2"/>
    <row r="25627" hidden="1" x14ac:dyDescent="0.2"/>
    <row r="25628" hidden="1" x14ac:dyDescent="0.2"/>
    <row r="25629" hidden="1" x14ac:dyDescent="0.2"/>
    <row r="25630" hidden="1" x14ac:dyDescent="0.2"/>
    <row r="25631" hidden="1" x14ac:dyDescent="0.2"/>
    <row r="25632" hidden="1" x14ac:dyDescent="0.2"/>
    <row r="25633" hidden="1" x14ac:dyDescent="0.2"/>
    <row r="25634" hidden="1" x14ac:dyDescent="0.2"/>
    <row r="25635" hidden="1" x14ac:dyDescent="0.2"/>
    <row r="25636" hidden="1" x14ac:dyDescent="0.2"/>
    <row r="25637" hidden="1" x14ac:dyDescent="0.2"/>
    <row r="25638" hidden="1" x14ac:dyDescent="0.2"/>
    <row r="25639" hidden="1" x14ac:dyDescent="0.2"/>
    <row r="25640" hidden="1" x14ac:dyDescent="0.2"/>
    <row r="25641" hidden="1" x14ac:dyDescent="0.2"/>
    <row r="25642" hidden="1" x14ac:dyDescent="0.2"/>
    <row r="25643" hidden="1" x14ac:dyDescent="0.2"/>
    <row r="25644" hidden="1" x14ac:dyDescent="0.2"/>
    <row r="25645" hidden="1" x14ac:dyDescent="0.2"/>
    <row r="25646" hidden="1" x14ac:dyDescent="0.2"/>
    <row r="25647" hidden="1" x14ac:dyDescent="0.2"/>
    <row r="25648" hidden="1" x14ac:dyDescent="0.2"/>
    <row r="25649" hidden="1" x14ac:dyDescent="0.2"/>
    <row r="25650" hidden="1" x14ac:dyDescent="0.2"/>
    <row r="25651" hidden="1" x14ac:dyDescent="0.2"/>
    <row r="25652" hidden="1" x14ac:dyDescent="0.2"/>
    <row r="25653" hidden="1" x14ac:dyDescent="0.2"/>
    <row r="25654" hidden="1" x14ac:dyDescent="0.2"/>
    <row r="25655" hidden="1" x14ac:dyDescent="0.2"/>
    <row r="25656" hidden="1" x14ac:dyDescent="0.2"/>
    <row r="25657" hidden="1" x14ac:dyDescent="0.2"/>
    <row r="25658" hidden="1" x14ac:dyDescent="0.2"/>
    <row r="25659" hidden="1" x14ac:dyDescent="0.2"/>
    <row r="25660" hidden="1" x14ac:dyDescent="0.2"/>
    <row r="25661" hidden="1" x14ac:dyDescent="0.2"/>
    <row r="25662" hidden="1" x14ac:dyDescent="0.2"/>
    <row r="25663" hidden="1" x14ac:dyDescent="0.2"/>
    <row r="25664" hidden="1" x14ac:dyDescent="0.2"/>
    <row r="25665" hidden="1" x14ac:dyDescent="0.2"/>
    <row r="25666" hidden="1" x14ac:dyDescent="0.2"/>
    <row r="25667" hidden="1" x14ac:dyDescent="0.2"/>
    <row r="25668" hidden="1" x14ac:dyDescent="0.2"/>
    <row r="25669" hidden="1" x14ac:dyDescent="0.2"/>
    <row r="25670" hidden="1" x14ac:dyDescent="0.2"/>
    <row r="25671" hidden="1" x14ac:dyDescent="0.2"/>
    <row r="25672" hidden="1" x14ac:dyDescent="0.2"/>
    <row r="25673" hidden="1" x14ac:dyDescent="0.2"/>
    <row r="25674" hidden="1" x14ac:dyDescent="0.2"/>
    <row r="25675" hidden="1" x14ac:dyDescent="0.2"/>
    <row r="25676" hidden="1" x14ac:dyDescent="0.2"/>
    <row r="25677" hidden="1" x14ac:dyDescent="0.2"/>
    <row r="25678" hidden="1" x14ac:dyDescent="0.2"/>
    <row r="25679" hidden="1" x14ac:dyDescent="0.2"/>
    <row r="25680" hidden="1" x14ac:dyDescent="0.2"/>
    <row r="25681" hidden="1" x14ac:dyDescent="0.2"/>
    <row r="25682" hidden="1" x14ac:dyDescent="0.2"/>
    <row r="25683" hidden="1" x14ac:dyDescent="0.2"/>
    <row r="25684" hidden="1" x14ac:dyDescent="0.2"/>
    <row r="25685" hidden="1" x14ac:dyDescent="0.2"/>
    <row r="25686" hidden="1" x14ac:dyDescent="0.2"/>
    <row r="25687" hidden="1" x14ac:dyDescent="0.2"/>
    <row r="25688" hidden="1" x14ac:dyDescent="0.2"/>
    <row r="25689" hidden="1" x14ac:dyDescent="0.2"/>
    <row r="25690" hidden="1" x14ac:dyDescent="0.2"/>
    <row r="25691" hidden="1" x14ac:dyDescent="0.2"/>
    <row r="25692" hidden="1" x14ac:dyDescent="0.2"/>
    <row r="25693" hidden="1" x14ac:dyDescent="0.2"/>
    <row r="25694" hidden="1" x14ac:dyDescent="0.2"/>
    <row r="25695" hidden="1" x14ac:dyDescent="0.2"/>
    <row r="25696" hidden="1" x14ac:dyDescent="0.2"/>
    <row r="25697" hidden="1" x14ac:dyDescent="0.2"/>
    <row r="25698" hidden="1" x14ac:dyDescent="0.2"/>
    <row r="25699" hidden="1" x14ac:dyDescent="0.2"/>
    <row r="25700" hidden="1" x14ac:dyDescent="0.2"/>
    <row r="25701" hidden="1" x14ac:dyDescent="0.2"/>
    <row r="25702" hidden="1" x14ac:dyDescent="0.2"/>
    <row r="25703" hidden="1" x14ac:dyDescent="0.2"/>
    <row r="25704" hidden="1" x14ac:dyDescent="0.2"/>
    <row r="25705" hidden="1" x14ac:dyDescent="0.2"/>
    <row r="25706" hidden="1" x14ac:dyDescent="0.2"/>
    <row r="25707" hidden="1" x14ac:dyDescent="0.2"/>
    <row r="25708" hidden="1" x14ac:dyDescent="0.2"/>
    <row r="25709" hidden="1" x14ac:dyDescent="0.2"/>
    <row r="25710" hidden="1" x14ac:dyDescent="0.2"/>
    <row r="25711" hidden="1" x14ac:dyDescent="0.2"/>
    <row r="25712" hidden="1" x14ac:dyDescent="0.2"/>
    <row r="25713" hidden="1" x14ac:dyDescent="0.2"/>
    <row r="25714" hidden="1" x14ac:dyDescent="0.2"/>
    <row r="25715" hidden="1" x14ac:dyDescent="0.2"/>
    <row r="25716" hidden="1" x14ac:dyDescent="0.2"/>
    <row r="25717" hidden="1" x14ac:dyDescent="0.2"/>
    <row r="25718" hidden="1" x14ac:dyDescent="0.2"/>
    <row r="25719" hidden="1" x14ac:dyDescent="0.2"/>
    <row r="25720" hidden="1" x14ac:dyDescent="0.2"/>
    <row r="25721" hidden="1" x14ac:dyDescent="0.2"/>
    <row r="25722" hidden="1" x14ac:dyDescent="0.2"/>
    <row r="25723" hidden="1" x14ac:dyDescent="0.2"/>
    <row r="25724" hidden="1" x14ac:dyDescent="0.2"/>
    <row r="25725" hidden="1" x14ac:dyDescent="0.2"/>
    <row r="25726" hidden="1" x14ac:dyDescent="0.2"/>
    <row r="25727" hidden="1" x14ac:dyDescent="0.2"/>
    <row r="25728" hidden="1" x14ac:dyDescent="0.2"/>
    <row r="25729" hidden="1" x14ac:dyDescent="0.2"/>
    <row r="25730" hidden="1" x14ac:dyDescent="0.2"/>
    <row r="25731" hidden="1" x14ac:dyDescent="0.2"/>
    <row r="25732" hidden="1" x14ac:dyDescent="0.2"/>
    <row r="25733" hidden="1" x14ac:dyDescent="0.2"/>
    <row r="25734" hidden="1" x14ac:dyDescent="0.2"/>
    <row r="25735" hidden="1" x14ac:dyDescent="0.2"/>
    <row r="25736" hidden="1" x14ac:dyDescent="0.2"/>
    <row r="25737" hidden="1" x14ac:dyDescent="0.2"/>
    <row r="25738" hidden="1" x14ac:dyDescent="0.2"/>
    <row r="25739" hidden="1" x14ac:dyDescent="0.2"/>
    <row r="25740" hidden="1" x14ac:dyDescent="0.2"/>
    <row r="25741" hidden="1" x14ac:dyDescent="0.2"/>
    <row r="25742" hidden="1" x14ac:dyDescent="0.2"/>
    <row r="25743" hidden="1" x14ac:dyDescent="0.2"/>
    <row r="25744" hidden="1" x14ac:dyDescent="0.2"/>
    <row r="25745" hidden="1" x14ac:dyDescent="0.2"/>
    <row r="25746" hidden="1" x14ac:dyDescent="0.2"/>
    <row r="25747" hidden="1" x14ac:dyDescent="0.2"/>
    <row r="25748" hidden="1" x14ac:dyDescent="0.2"/>
    <row r="25749" hidden="1" x14ac:dyDescent="0.2"/>
    <row r="25750" hidden="1" x14ac:dyDescent="0.2"/>
    <row r="25751" hidden="1" x14ac:dyDescent="0.2"/>
    <row r="25752" hidden="1" x14ac:dyDescent="0.2"/>
    <row r="25753" hidden="1" x14ac:dyDescent="0.2"/>
    <row r="25754" hidden="1" x14ac:dyDescent="0.2"/>
    <row r="25755" hidden="1" x14ac:dyDescent="0.2"/>
    <row r="25756" hidden="1" x14ac:dyDescent="0.2"/>
    <row r="25757" hidden="1" x14ac:dyDescent="0.2"/>
    <row r="25758" hidden="1" x14ac:dyDescent="0.2"/>
    <row r="25759" hidden="1" x14ac:dyDescent="0.2"/>
    <row r="25760" hidden="1" x14ac:dyDescent="0.2"/>
    <row r="25761" hidden="1" x14ac:dyDescent="0.2"/>
    <row r="25762" hidden="1" x14ac:dyDescent="0.2"/>
    <row r="25763" hidden="1" x14ac:dyDescent="0.2"/>
    <row r="25764" hidden="1" x14ac:dyDescent="0.2"/>
    <row r="25765" hidden="1" x14ac:dyDescent="0.2"/>
    <row r="25766" hidden="1" x14ac:dyDescent="0.2"/>
    <row r="25767" hidden="1" x14ac:dyDescent="0.2"/>
    <row r="25768" hidden="1" x14ac:dyDescent="0.2"/>
    <row r="25769" hidden="1" x14ac:dyDescent="0.2"/>
    <row r="25770" hidden="1" x14ac:dyDescent="0.2"/>
    <row r="25771" hidden="1" x14ac:dyDescent="0.2"/>
    <row r="25772" hidden="1" x14ac:dyDescent="0.2"/>
    <row r="25773" hidden="1" x14ac:dyDescent="0.2"/>
    <row r="25774" hidden="1" x14ac:dyDescent="0.2"/>
    <row r="25775" hidden="1" x14ac:dyDescent="0.2"/>
    <row r="25776" hidden="1" x14ac:dyDescent="0.2"/>
    <row r="25777" hidden="1" x14ac:dyDescent="0.2"/>
    <row r="25778" hidden="1" x14ac:dyDescent="0.2"/>
    <row r="25779" hidden="1" x14ac:dyDescent="0.2"/>
    <row r="25780" hidden="1" x14ac:dyDescent="0.2"/>
    <row r="25781" hidden="1" x14ac:dyDescent="0.2"/>
    <row r="25782" hidden="1" x14ac:dyDescent="0.2"/>
    <row r="25783" hidden="1" x14ac:dyDescent="0.2"/>
    <row r="25784" hidden="1" x14ac:dyDescent="0.2"/>
    <row r="25785" hidden="1" x14ac:dyDescent="0.2"/>
    <row r="25786" hidden="1" x14ac:dyDescent="0.2"/>
    <row r="25787" hidden="1" x14ac:dyDescent="0.2"/>
    <row r="25788" hidden="1" x14ac:dyDescent="0.2"/>
    <row r="25789" hidden="1" x14ac:dyDescent="0.2"/>
    <row r="25790" hidden="1" x14ac:dyDescent="0.2"/>
    <row r="25791" hidden="1" x14ac:dyDescent="0.2"/>
    <row r="25792" hidden="1" x14ac:dyDescent="0.2"/>
    <row r="25793" hidden="1" x14ac:dyDescent="0.2"/>
    <row r="25794" hidden="1" x14ac:dyDescent="0.2"/>
    <row r="25795" hidden="1" x14ac:dyDescent="0.2"/>
    <row r="25796" hidden="1" x14ac:dyDescent="0.2"/>
    <row r="25797" hidden="1" x14ac:dyDescent="0.2"/>
    <row r="25798" hidden="1" x14ac:dyDescent="0.2"/>
    <row r="25799" hidden="1" x14ac:dyDescent="0.2"/>
    <row r="25800" hidden="1" x14ac:dyDescent="0.2"/>
    <row r="25801" hidden="1" x14ac:dyDescent="0.2"/>
    <row r="25802" hidden="1" x14ac:dyDescent="0.2"/>
    <row r="25803" hidden="1" x14ac:dyDescent="0.2"/>
    <row r="25804" hidden="1" x14ac:dyDescent="0.2"/>
    <row r="25805" hidden="1" x14ac:dyDescent="0.2"/>
    <row r="25806" hidden="1" x14ac:dyDescent="0.2"/>
    <row r="25807" hidden="1" x14ac:dyDescent="0.2"/>
    <row r="25808" hidden="1" x14ac:dyDescent="0.2"/>
    <row r="25809" hidden="1" x14ac:dyDescent="0.2"/>
    <row r="25810" hidden="1" x14ac:dyDescent="0.2"/>
    <row r="25811" hidden="1" x14ac:dyDescent="0.2"/>
    <row r="25812" hidden="1" x14ac:dyDescent="0.2"/>
    <row r="25813" hidden="1" x14ac:dyDescent="0.2"/>
    <row r="25814" hidden="1" x14ac:dyDescent="0.2"/>
    <row r="25815" hidden="1" x14ac:dyDescent="0.2"/>
    <row r="25816" hidden="1" x14ac:dyDescent="0.2"/>
    <row r="25817" hidden="1" x14ac:dyDescent="0.2"/>
    <row r="25818" hidden="1" x14ac:dyDescent="0.2"/>
    <row r="25819" hidden="1" x14ac:dyDescent="0.2"/>
    <row r="25820" hidden="1" x14ac:dyDescent="0.2"/>
    <row r="25821" hidden="1" x14ac:dyDescent="0.2"/>
    <row r="25822" hidden="1" x14ac:dyDescent="0.2"/>
    <row r="25823" hidden="1" x14ac:dyDescent="0.2"/>
    <row r="25824" hidden="1" x14ac:dyDescent="0.2"/>
    <row r="25825" hidden="1" x14ac:dyDescent="0.2"/>
    <row r="25826" hidden="1" x14ac:dyDescent="0.2"/>
    <row r="25827" hidden="1" x14ac:dyDescent="0.2"/>
    <row r="25828" hidden="1" x14ac:dyDescent="0.2"/>
    <row r="25829" hidden="1" x14ac:dyDescent="0.2"/>
    <row r="25830" hidden="1" x14ac:dyDescent="0.2"/>
    <row r="25831" hidden="1" x14ac:dyDescent="0.2"/>
    <row r="25832" hidden="1" x14ac:dyDescent="0.2"/>
    <row r="25833" hidden="1" x14ac:dyDescent="0.2"/>
    <row r="25834" hidden="1" x14ac:dyDescent="0.2"/>
    <row r="25835" hidden="1" x14ac:dyDescent="0.2"/>
    <row r="25836" hidden="1" x14ac:dyDescent="0.2"/>
    <row r="25837" hidden="1" x14ac:dyDescent="0.2"/>
    <row r="25838" hidden="1" x14ac:dyDescent="0.2"/>
    <row r="25839" hidden="1" x14ac:dyDescent="0.2"/>
    <row r="25840" hidden="1" x14ac:dyDescent="0.2"/>
    <row r="25841" hidden="1" x14ac:dyDescent="0.2"/>
    <row r="25842" hidden="1" x14ac:dyDescent="0.2"/>
    <row r="25843" hidden="1" x14ac:dyDescent="0.2"/>
    <row r="25844" hidden="1" x14ac:dyDescent="0.2"/>
    <row r="25845" hidden="1" x14ac:dyDescent="0.2"/>
    <row r="25846" hidden="1" x14ac:dyDescent="0.2"/>
    <row r="25847" hidden="1" x14ac:dyDescent="0.2"/>
    <row r="25848" hidden="1" x14ac:dyDescent="0.2"/>
    <row r="25849" hidden="1" x14ac:dyDescent="0.2"/>
    <row r="25850" hidden="1" x14ac:dyDescent="0.2"/>
    <row r="25851" hidden="1" x14ac:dyDescent="0.2"/>
    <row r="25852" hidden="1" x14ac:dyDescent="0.2"/>
    <row r="25853" hidden="1" x14ac:dyDescent="0.2"/>
    <row r="25854" hidden="1" x14ac:dyDescent="0.2"/>
    <row r="25855" hidden="1" x14ac:dyDescent="0.2"/>
    <row r="25856" hidden="1" x14ac:dyDescent="0.2"/>
    <row r="25857" hidden="1" x14ac:dyDescent="0.2"/>
    <row r="25858" hidden="1" x14ac:dyDescent="0.2"/>
    <row r="25859" hidden="1" x14ac:dyDescent="0.2"/>
    <row r="25860" hidden="1" x14ac:dyDescent="0.2"/>
    <row r="25861" hidden="1" x14ac:dyDescent="0.2"/>
    <row r="25862" hidden="1" x14ac:dyDescent="0.2"/>
    <row r="25863" hidden="1" x14ac:dyDescent="0.2"/>
    <row r="25864" hidden="1" x14ac:dyDescent="0.2"/>
    <row r="25865" hidden="1" x14ac:dyDescent="0.2"/>
    <row r="25866" hidden="1" x14ac:dyDescent="0.2"/>
    <row r="25867" hidden="1" x14ac:dyDescent="0.2"/>
    <row r="25868" hidden="1" x14ac:dyDescent="0.2"/>
    <row r="25869" hidden="1" x14ac:dyDescent="0.2"/>
    <row r="25870" hidden="1" x14ac:dyDescent="0.2"/>
    <row r="25871" hidden="1" x14ac:dyDescent="0.2"/>
    <row r="25872" hidden="1" x14ac:dyDescent="0.2"/>
    <row r="25873" hidden="1" x14ac:dyDescent="0.2"/>
    <row r="25874" hidden="1" x14ac:dyDescent="0.2"/>
    <row r="25875" hidden="1" x14ac:dyDescent="0.2"/>
    <row r="25876" hidden="1" x14ac:dyDescent="0.2"/>
    <row r="25877" hidden="1" x14ac:dyDescent="0.2"/>
    <row r="25878" hidden="1" x14ac:dyDescent="0.2"/>
    <row r="25879" hidden="1" x14ac:dyDescent="0.2"/>
    <row r="25880" hidden="1" x14ac:dyDescent="0.2"/>
    <row r="25881" hidden="1" x14ac:dyDescent="0.2"/>
    <row r="25882" hidden="1" x14ac:dyDescent="0.2"/>
    <row r="25883" hidden="1" x14ac:dyDescent="0.2"/>
    <row r="25884" hidden="1" x14ac:dyDescent="0.2"/>
    <row r="25885" hidden="1" x14ac:dyDescent="0.2"/>
    <row r="25886" hidden="1" x14ac:dyDescent="0.2"/>
    <row r="25887" hidden="1" x14ac:dyDescent="0.2"/>
    <row r="25888" hidden="1" x14ac:dyDescent="0.2"/>
    <row r="25889" hidden="1" x14ac:dyDescent="0.2"/>
    <row r="25890" hidden="1" x14ac:dyDescent="0.2"/>
    <row r="25891" hidden="1" x14ac:dyDescent="0.2"/>
    <row r="25892" hidden="1" x14ac:dyDescent="0.2"/>
    <row r="25893" hidden="1" x14ac:dyDescent="0.2"/>
    <row r="25894" hidden="1" x14ac:dyDescent="0.2"/>
    <row r="25895" hidden="1" x14ac:dyDescent="0.2"/>
    <row r="25896" hidden="1" x14ac:dyDescent="0.2"/>
    <row r="25897" hidden="1" x14ac:dyDescent="0.2"/>
    <row r="25898" hidden="1" x14ac:dyDescent="0.2"/>
    <row r="25899" hidden="1" x14ac:dyDescent="0.2"/>
    <row r="25900" hidden="1" x14ac:dyDescent="0.2"/>
    <row r="25901" hidden="1" x14ac:dyDescent="0.2"/>
    <row r="25902" hidden="1" x14ac:dyDescent="0.2"/>
    <row r="25903" hidden="1" x14ac:dyDescent="0.2"/>
    <row r="25904" hidden="1" x14ac:dyDescent="0.2"/>
    <row r="25905" hidden="1" x14ac:dyDescent="0.2"/>
    <row r="25906" hidden="1" x14ac:dyDescent="0.2"/>
    <row r="25907" hidden="1" x14ac:dyDescent="0.2"/>
    <row r="25908" hidden="1" x14ac:dyDescent="0.2"/>
    <row r="25909" hidden="1" x14ac:dyDescent="0.2"/>
    <row r="25910" hidden="1" x14ac:dyDescent="0.2"/>
    <row r="25911" hidden="1" x14ac:dyDescent="0.2"/>
    <row r="25912" hidden="1" x14ac:dyDescent="0.2"/>
    <row r="25913" hidden="1" x14ac:dyDescent="0.2"/>
    <row r="25914" hidden="1" x14ac:dyDescent="0.2"/>
    <row r="25915" hidden="1" x14ac:dyDescent="0.2"/>
    <row r="25916" hidden="1" x14ac:dyDescent="0.2"/>
    <row r="25917" hidden="1" x14ac:dyDescent="0.2"/>
    <row r="25918" hidden="1" x14ac:dyDescent="0.2"/>
    <row r="25919" hidden="1" x14ac:dyDescent="0.2"/>
    <row r="25920" hidden="1" x14ac:dyDescent="0.2"/>
    <row r="25921" hidden="1" x14ac:dyDescent="0.2"/>
    <row r="25922" hidden="1" x14ac:dyDescent="0.2"/>
    <row r="25923" hidden="1" x14ac:dyDescent="0.2"/>
    <row r="25924" hidden="1" x14ac:dyDescent="0.2"/>
    <row r="25925" hidden="1" x14ac:dyDescent="0.2"/>
    <row r="25926" hidden="1" x14ac:dyDescent="0.2"/>
    <row r="25927" hidden="1" x14ac:dyDescent="0.2"/>
    <row r="25928" hidden="1" x14ac:dyDescent="0.2"/>
    <row r="25929" hidden="1" x14ac:dyDescent="0.2"/>
    <row r="25930" hidden="1" x14ac:dyDescent="0.2"/>
    <row r="25931" hidden="1" x14ac:dyDescent="0.2"/>
    <row r="25932" hidden="1" x14ac:dyDescent="0.2"/>
    <row r="25933" hidden="1" x14ac:dyDescent="0.2"/>
    <row r="25934" hidden="1" x14ac:dyDescent="0.2"/>
    <row r="25935" hidden="1" x14ac:dyDescent="0.2"/>
    <row r="25936" hidden="1" x14ac:dyDescent="0.2"/>
    <row r="25937" hidden="1" x14ac:dyDescent="0.2"/>
    <row r="25938" hidden="1" x14ac:dyDescent="0.2"/>
    <row r="25939" hidden="1" x14ac:dyDescent="0.2"/>
    <row r="25940" hidden="1" x14ac:dyDescent="0.2"/>
    <row r="25941" hidden="1" x14ac:dyDescent="0.2"/>
    <row r="25942" hidden="1" x14ac:dyDescent="0.2"/>
    <row r="25943" hidden="1" x14ac:dyDescent="0.2"/>
    <row r="25944" hidden="1" x14ac:dyDescent="0.2"/>
    <row r="25945" hidden="1" x14ac:dyDescent="0.2"/>
    <row r="25946" hidden="1" x14ac:dyDescent="0.2"/>
    <row r="25947" hidden="1" x14ac:dyDescent="0.2"/>
    <row r="25948" hidden="1" x14ac:dyDescent="0.2"/>
    <row r="25949" hidden="1" x14ac:dyDescent="0.2"/>
    <row r="25950" hidden="1" x14ac:dyDescent="0.2"/>
    <row r="25951" hidden="1" x14ac:dyDescent="0.2"/>
    <row r="25952" hidden="1" x14ac:dyDescent="0.2"/>
    <row r="25953" hidden="1" x14ac:dyDescent="0.2"/>
    <row r="25954" hidden="1" x14ac:dyDescent="0.2"/>
    <row r="25955" hidden="1" x14ac:dyDescent="0.2"/>
    <row r="25956" hidden="1" x14ac:dyDescent="0.2"/>
    <row r="25957" hidden="1" x14ac:dyDescent="0.2"/>
    <row r="25958" hidden="1" x14ac:dyDescent="0.2"/>
    <row r="25959" hidden="1" x14ac:dyDescent="0.2"/>
    <row r="25960" hidden="1" x14ac:dyDescent="0.2"/>
    <row r="25961" hidden="1" x14ac:dyDescent="0.2"/>
    <row r="25962" hidden="1" x14ac:dyDescent="0.2"/>
    <row r="25963" hidden="1" x14ac:dyDescent="0.2"/>
    <row r="25964" hidden="1" x14ac:dyDescent="0.2"/>
    <row r="25965" hidden="1" x14ac:dyDescent="0.2"/>
    <row r="25966" hidden="1" x14ac:dyDescent="0.2"/>
    <row r="25967" hidden="1" x14ac:dyDescent="0.2"/>
    <row r="25968" hidden="1" x14ac:dyDescent="0.2"/>
    <row r="25969" hidden="1" x14ac:dyDescent="0.2"/>
    <row r="25970" hidden="1" x14ac:dyDescent="0.2"/>
    <row r="25971" hidden="1" x14ac:dyDescent="0.2"/>
    <row r="25972" hidden="1" x14ac:dyDescent="0.2"/>
    <row r="25973" hidden="1" x14ac:dyDescent="0.2"/>
    <row r="25974" hidden="1" x14ac:dyDescent="0.2"/>
    <row r="25975" hidden="1" x14ac:dyDescent="0.2"/>
    <row r="25976" hidden="1" x14ac:dyDescent="0.2"/>
    <row r="25977" hidden="1" x14ac:dyDescent="0.2"/>
    <row r="25978" hidden="1" x14ac:dyDescent="0.2"/>
    <row r="25979" hidden="1" x14ac:dyDescent="0.2"/>
    <row r="25980" hidden="1" x14ac:dyDescent="0.2"/>
    <row r="25981" hidden="1" x14ac:dyDescent="0.2"/>
    <row r="25982" hidden="1" x14ac:dyDescent="0.2"/>
    <row r="25983" hidden="1" x14ac:dyDescent="0.2"/>
    <row r="25984" hidden="1" x14ac:dyDescent="0.2"/>
    <row r="25985" hidden="1" x14ac:dyDescent="0.2"/>
    <row r="25986" hidden="1" x14ac:dyDescent="0.2"/>
    <row r="25987" hidden="1" x14ac:dyDescent="0.2"/>
    <row r="25988" hidden="1" x14ac:dyDescent="0.2"/>
    <row r="25989" hidden="1" x14ac:dyDescent="0.2"/>
    <row r="25990" hidden="1" x14ac:dyDescent="0.2"/>
    <row r="25991" hidden="1" x14ac:dyDescent="0.2"/>
    <row r="25992" hidden="1" x14ac:dyDescent="0.2"/>
    <row r="25993" hidden="1" x14ac:dyDescent="0.2"/>
    <row r="25994" hidden="1" x14ac:dyDescent="0.2"/>
    <row r="25995" hidden="1" x14ac:dyDescent="0.2"/>
    <row r="25996" hidden="1" x14ac:dyDescent="0.2"/>
    <row r="25997" hidden="1" x14ac:dyDescent="0.2"/>
    <row r="25998" hidden="1" x14ac:dyDescent="0.2"/>
    <row r="25999" hidden="1" x14ac:dyDescent="0.2"/>
    <row r="26000" hidden="1" x14ac:dyDescent="0.2"/>
    <row r="26001" hidden="1" x14ac:dyDescent="0.2"/>
    <row r="26002" hidden="1" x14ac:dyDescent="0.2"/>
    <row r="26003" hidden="1" x14ac:dyDescent="0.2"/>
    <row r="26004" hidden="1" x14ac:dyDescent="0.2"/>
    <row r="26005" hidden="1" x14ac:dyDescent="0.2"/>
    <row r="26006" hidden="1" x14ac:dyDescent="0.2"/>
    <row r="26007" hidden="1" x14ac:dyDescent="0.2"/>
    <row r="26008" hidden="1" x14ac:dyDescent="0.2"/>
    <row r="26009" hidden="1" x14ac:dyDescent="0.2"/>
    <row r="26010" hidden="1" x14ac:dyDescent="0.2"/>
    <row r="26011" hidden="1" x14ac:dyDescent="0.2"/>
    <row r="26012" hidden="1" x14ac:dyDescent="0.2"/>
    <row r="26013" hidden="1" x14ac:dyDescent="0.2"/>
    <row r="26014" hidden="1" x14ac:dyDescent="0.2"/>
    <row r="26015" hidden="1" x14ac:dyDescent="0.2"/>
    <row r="26016" hidden="1" x14ac:dyDescent="0.2"/>
    <row r="26017" hidden="1" x14ac:dyDescent="0.2"/>
    <row r="26018" hidden="1" x14ac:dyDescent="0.2"/>
    <row r="26019" hidden="1" x14ac:dyDescent="0.2"/>
    <row r="26020" hidden="1" x14ac:dyDescent="0.2"/>
    <row r="26021" hidden="1" x14ac:dyDescent="0.2"/>
    <row r="26022" hidden="1" x14ac:dyDescent="0.2"/>
    <row r="26023" hidden="1" x14ac:dyDescent="0.2"/>
    <row r="26024" hidden="1" x14ac:dyDescent="0.2"/>
    <row r="26025" hidden="1" x14ac:dyDescent="0.2"/>
    <row r="26026" hidden="1" x14ac:dyDescent="0.2"/>
    <row r="26027" hidden="1" x14ac:dyDescent="0.2"/>
    <row r="26028" hidden="1" x14ac:dyDescent="0.2"/>
    <row r="26029" hidden="1" x14ac:dyDescent="0.2"/>
    <row r="26030" hidden="1" x14ac:dyDescent="0.2"/>
    <row r="26031" hidden="1" x14ac:dyDescent="0.2"/>
    <row r="26032" hidden="1" x14ac:dyDescent="0.2"/>
    <row r="26033" hidden="1" x14ac:dyDescent="0.2"/>
    <row r="26034" hidden="1" x14ac:dyDescent="0.2"/>
    <row r="26035" hidden="1" x14ac:dyDescent="0.2"/>
    <row r="26036" hidden="1" x14ac:dyDescent="0.2"/>
    <row r="26037" hidden="1" x14ac:dyDescent="0.2"/>
    <row r="26038" hidden="1" x14ac:dyDescent="0.2"/>
    <row r="26039" hidden="1" x14ac:dyDescent="0.2"/>
    <row r="26040" hidden="1" x14ac:dyDescent="0.2"/>
    <row r="26041" hidden="1" x14ac:dyDescent="0.2"/>
    <row r="26042" hidden="1" x14ac:dyDescent="0.2"/>
    <row r="26043" hidden="1" x14ac:dyDescent="0.2"/>
    <row r="26044" hidden="1" x14ac:dyDescent="0.2"/>
    <row r="26045" hidden="1" x14ac:dyDescent="0.2"/>
    <row r="26046" hidden="1" x14ac:dyDescent="0.2"/>
    <row r="26047" hidden="1" x14ac:dyDescent="0.2"/>
    <row r="26048" hidden="1" x14ac:dyDescent="0.2"/>
    <row r="26049" hidden="1" x14ac:dyDescent="0.2"/>
    <row r="26050" hidden="1" x14ac:dyDescent="0.2"/>
    <row r="26051" hidden="1" x14ac:dyDescent="0.2"/>
    <row r="26052" hidden="1" x14ac:dyDescent="0.2"/>
    <row r="26053" hidden="1" x14ac:dyDescent="0.2"/>
    <row r="26054" hidden="1" x14ac:dyDescent="0.2"/>
    <row r="26055" hidden="1" x14ac:dyDescent="0.2"/>
    <row r="26056" hidden="1" x14ac:dyDescent="0.2"/>
    <row r="26057" hidden="1" x14ac:dyDescent="0.2"/>
    <row r="26058" hidden="1" x14ac:dyDescent="0.2"/>
    <row r="26059" hidden="1" x14ac:dyDescent="0.2"/>
    <row r="26060" hidden="1" x14ac:dyDescent="0.2"/>
    <row r="26061" hidden="1" x14ac:dyDescent="0.2"/>
    <row r="26062" hidden="1" x14ac:dyDescent="0.2"/>
    <row r="26063" hidden="1" x14ac:dyDescent="0.2"/>
    <row r="26064" hidden="1" x14ac:dyDescent="0.2"/>
    <row r="26065" hidden="1" x14ac:dyDescent="0.2"/>
    <row r="26066" hidden="1" x14ac:dyDescent="0.2"/>
    <row r="26067" hidden="1" x14ac:dyDescent="0.2"/>
    <row r="26068" hidden="1" x14ac:dyDescent="0.2"/>
    <row r="26069" hidden="1" x14ac:dyDescent="0.2"/>
    <row r="26070" hidden="1" x14ac:dyDescent="0.2"/>
    <row r="26071" hidden="1" x14ac:dyDescent="0.2"/>
    <row r="26072" hidden="1" x14ac:dyDescent="0.2"/>
    <row r="26073" hidden="1" x14ac:dyDescent="0.2"/>
    <row r="26074" hidden="1" x14ac:dyDescent="0.2"/>
    <row r="26075" hidden="1" x14ac:dyDescent="0.2"/>
    <row r="26076" hidden="1" x14ac:dyDescent="0.2"/>
    <row r="26077" hidden="1" x14ac:dyDescent="0.2"/>
    <row r="26078" hidden="1" x14ac:dyDescent="0.2"/>
    <row r="26079" hidden="1" x14ac:dyDescent="0.2"/>
    <row r="26080" hidden="1" x14ac:dyDescent="0.2"/>
    <row r="26081" hidden="1" x14ac:dyDescent="0.2"/>
    <row r="26082" hidden="1" x14ac:dyDescent="0.2"/>
    <row r="26083" hidden="1" x14ac:dyDescent="0.2"/>
    <row r="26084" hidden="1" x14ac:dyDescent="0.2"/>
    <row r="26085" hidden="1" x14ac:dyDescent="0.2"/>
    <row r="26086" hidden="1" x14ac:dyDescent="0.2"/>
    <row r="26087" hidden="1" x14ac:dyDescent="0.2"/>
    <row r="26088" hidden="1" x14ac:dyDescent="0.2"/>
    <row r="26089" hidden="1" x14ac:dyDescent="0.2"/>
    <row r="26090" hidden="1" x14ac:dyDescent="0.2"/>
    <row r="26091" hidden="1" x14ac:dyDescent="0.2"/>
    <row r="26092" hidden="1" x14ac:dyDescent="0.2"/>
    <row r="26093" hidden="1" x14ac:dyDescent="0.2"/>
    <row r="26094" hidden="1" x14ac:dyDescent="0.2"/>
    <row r="26095" hidden="1" x14ac:dyDescent="0.2"/>
    <row r="26096" hidden="1" x14ac:dyDescent="0.2"/>
    <row r="26097" hidden="1" x14ac:dyDescent="0.2"/>
    <row r="26098" hidden="1" x14ac:dyDescent="0.2"/>
    <row r="26099" hidden="1" x14ac:dyDescent="0.2"/>
    <row r="26100" hidden="1" x14ac:dyDescent="0.2"/>
    <row r="26101" hidden="1" x14ac:dyDescent="0.2"/>
    <row r="26102" hidden="1" x14ac:dyDescent="0.2"/>
    <row r="26103" hidden="1" x14ac:dyDescent="0.2"/>
    <row r="26104" hidden="1" x14ac:dyDescent="0.2"/>
    <row r="26105" hidden="1" x14ac:dyDescent="0.2"/>
    <row r="26106" hidden="1" x14ac:dyDescent="0.2"/>
    <row r="26107" hidden="1" x14ac:dyDescent="0.2"/>
    <row r="26108" hidden="1" x14ac:dyDescent="0.2"/>
    <row r="26109" hidden="1" x14ac:dyDescent="0.2"/>
    <row r="26110" hidden="1" x14ac:dyDescent="0.2"/>
    <row r="26111" hidden="1" x14ac:dyDescent="0.2"/>
    <row r="26112" hidden="1" x14ac:dyDescent="0.2"/>
    <row r="26113" hidden="1" x14ac:dyDescent="0.2"/>
    <row r="26114" hidden="1" x14ac:dyDescent="0.2"/>
    <row r="26115" hidden="1" x14ac:dyDescent="0.2"/>
    <row r="26116" hidden="1" x14ac:dyDescent="0.2"/>
    <row r="26117" hidden="1" x14ac:dyDescent="0.2"/>
    <row r="26118" hidden="1" x14ac:dyDescent="0.2"/>
    <row r="26119" hidden="1" x14ac:dyDescent="0.2"/>
    <row r="26120" hidden="1" x14ac:dyDescent="0.2"/>
    <row r="26121" hidden="1" x14ac:dyDescent="0.2"/>
    <row r="26122" hidden="1" x14ac:dyDescent="0.2"/>
    <row r="26123" hidden="1" x14ac:dyDescent="0.2"/>
    <row r="26124" hidden="1" x14ac:dyDescent="0.2"/>
    <row r="26125" hidden="1" x14ac:dyDescent="0.2"/>
    <row r="26126" hidden="1" x14ac:dyDescent="0.2"/>
    <row r="26127" hidden="1" x14ac:dyDescent="0.2"/>
    <row r="26128" hidden="1" x14ac:dyDescent="0.2"/>
    <row r="26129" hidden="1" x14ac:dyDescent="0.2"/>
    <row r="26130" hidden="1" x14ac:dyDescent="0.2"/>
    <row r="26131" hidden="1" x14ac:dyDescent="0.2"/>
    <row r="26132" hidden="1" x14ac:dyDescent="0.2"/>
    <row r="26133" hidden="1" x14ac:dyDescent="0.2"/>
    <row r="26134" hidden="1" x14ac:dyDescent="0.2"/>
    <row r="26135" hidden="1" x14ac:dyDescent="0.2"/>
    <row r="26136" hidden="1" x14ac:dyDescent="0.2"/>
    <row r="26137" hidden="1" x14ac:dyDescent="0.2"/>
    <row r="26138" hidden="1" x14ac:dyDescent="0.2"/>
    <row r="26139" hidden="1" x14ac:dyDescent="0.2"/>
    <row r="26140" hidden="1" x14ac:dyDescent="0.2"/>
    <row r="26141" hidden="1" x14ac:dyDescent="0.2"/>
    <row r="26142" hidden="1" x14ac:dyDescent="0.2"/>
    <row r="26143" hidden="1" x14ac:dyDescent="0.2"/>
    <row r="26144" hidden="1" x14ac:dyDescent="0.2"/>
    <row r="26145" hidden="1" x14ac:dyDescent="0.2"/>
    <row r="26146" hidden="1" x14ac:dyDescent="0.2"/>
    <row r="26147" hidden="1" x14ac:dyDescent="0.2"/>
    <row r="26148" hidden="1" x14ac:dyDescent="0.2"/>
    <row r="26149" hidden="1" x14ac:dyDescent="0.2"/>
    <row r="26150" hidden="1" x14ac:dyDescent="0.2"/>
    <row r="26151" hidden="1" x14ac:dyDescent="0.2"/>
    <row r="26152" hidden="1" x14ac:dyDescent="0.2"/>
    <row r="26153" hidden="1" x14ac:dyDescent="0.2"/>
    <row r="26154" hidden="1" x14ac:dyDescent="0.2"/>
    <row r="26155" hidden="1" x14ac:dyDescent="0.2"/>
    <row r="26156" hidden="1" x14ac:dyDescent="0.2"/>
    <row r="26157" hidden="1" x14ac:dyDescent="0.2"/>
    <row r="26158" hidden="1" x14ac:dyDescent="0.2"/>
    <row r="26159" hidden="1" x14ac:dyDescent="0.2"/>
    <row r="26160" hidden="1" x14ac:dyDescent="0.2"/>
    <row r="26161" hidden="1" x14ac:dyDescent="0.2"/>
    <row r="26162" hidden="1" x14ac:dyDescent="0.2"/>
    <row r="26163" hidden="1" x14ac:dyDescent="0.2"/>
    <row r="26164" hidden="1" x14ac:dyDescent="0.2"/>
    <row r="26165" hidden="1" x14ac:dyDescent="0.2"/>
    <row r="26166" hidden="1" x14ac:dyDescent="0.2"/>
    <row r="26167" hidden="1" x14ac:dyDescent="0.2"/>
    <row r="26168" hidden="1" x14ac:dyDescent="0.2"/>
    <row r="26169" hidden="1" x14ac:dyDescent="0.2"/>
    <row r="26170" hidden="1" x14ac:dyDescent="0.2"/>
    <row r="26171" hidden="1" x14ac:dyDescent="0.2"/>
    <row r="26172" hidden="1" x14ac:dyDescent="0.2"/>
    <row r="26173" hidden="1" x14ac:dyDescent="0.2"/>
    <row r="26174" hidden="1" x14ac:dyDescent="0.2"/>
    <row r="26175" hidden="1" x14ac:dyDescent="0.2"/>
    <row r="26176" hidden="1" x14ac:dyDescent="0.2"/>
    <row r="26177" hidden="1" x14ac:dyDescent="0.2"/>
    <row r="26178" hidden="1" x14ac:dyDescent="0.2"/>
    <row r="26179" hidden="1" x14ac:dyDescent="0.2"/>
    <row r="26180" hidden="1" x14ac:dyDescent="0.2"/>
    <row r="26181" hidden="1" x14ac:dyDescent="0.2"/>
    <row r="26182" hidden="1" x14ac:dyDescent="0.2"/>
    <row r="26183" hidden="1" x14ac:dyDescent="0.2"/>
    <row r="26184" hidden="1" x14ac:dyDescent="0.2"/>
    <row r="26185" hidden="1" x14ac:dyDescent="0.2"/>
    <row r="26186" hidden="1" x14ac:dyDescent="0.2"/>
    <row r="26187" hidden="1" x14ac:dyDescent="0.2"/>
    <row r="26188" hidden="1" x14ac:dyDescent="0.2"/>
    <row r="26189" hidden="1" x14ac:dyDescent="0.2"/>
    <row r="26190" hidden="1" x14ac:dyDescent="0.2"/>
    <row r="26191" hidden="1" x14ac:dyDescent="0.2"/>
    <row r="26192" hidden="1" x14ac:dyDescent="0.2"/>
    <row r="26193" hidden="1" x14ac:dyDescent="0.2"/>
    <row r="26194" hidden="1" x14ac:dyDescent="0.2"/>
    <row r="26195" hidden="1" x14ac:dyDescent="0.2"/>
    <row r="26196" hidden="1" x14ac:dyDescent="0.2"/>
    <row r="26197" hidden="1" x14ac:dyDescent="0.2"/>
    <row r="26198" hidden="1" x14ac:dyDescent="0.2"/>
    <row r="26199" hidden="1" x14ac:dyDescent="0.2"/>
    <row r="26200" hidden="1" x14ac:dyDescent="0.2"/>
    <row r="26201" hidden="1" x14ac:dyDescent="0.2"/>
    <row r="26202" hidden="1" x14ac:dyDescent="0.2"/>
    <row r="26203" hidden="1" x14ac:dyDescent="0.2"/>
    <row r="26204" hidden="1" x14ac:dyDescent="0.2"/>
    <row r="26205" hidden="1" x14ac:dyDescent="0.2"/>
    <row r="26206" hidden="1" x14ac:dyDescent="0.2"/>
    <row r="26207" hidden="1" x14ac:dyDescent="0.2"/>
    <row r="26208" hidden="1" x14ac:dyDescent="0.2"/>
    <row r="26209" hidden="1" x14ac:dyDescent="0.2"/>
    <row r="26210" hidden="1" x14ac:dyDescent="0.2"/>
    <row r="26211" hidden="1" x14ac:dyDescent="0.2"/>
    <row r="26212" hidden="1" x14ac:dyDescent="0.2"/>
    <row r="26213" hidden="1" x14ac:dyDescent="0.2"/>
    <row r="26214" hidden="1" x14ac:dyDescent="0.2"/>
    <row r="26215" hidden="1" x14ac:dyDescent="0.2"/>
    <row r="26216" hidden="1" x14ac:dyDescent="0.2"/>
    <row r="26217" hidden="1" x14ac:dyDescent="0.2"/>
    <row r="26218" hidden="1" x14ac:dyDescent="0.2"/>
    <row r="26219" hidden="1" x14ac:dyDescent="0.2"/>
    <row r="26220" hidden="1" x14ac:dyDescent="0.2"/>
    <row r="26221" hidden="1" x14ac:dyDescent="0.2"/>
    <row r="26222" hidden="1" x14ac:dyDescent="0.2"/>
    <row r="26223" hidden="1" x14ac:dyDescent="0.2"/>
    <row r="26224" hidden="1" x14ac:dyDescent="0.2"/>
    <row r="26225" hidden="1" x14ac:dyDescent="0.2"/>
    <row r="26226" hidden="1" x14ac:dyDescent="0.2"/>
    <row r="26227" hidden="1" x14ac:dyDescent="0.2"/>
    <row r="26228" hidden="1" x14ac:dyDescent="0.2"/>
    <row r="26229" hidden="1" x14ac:dyDescent="0.2"/>
    <row r="26230" hidden="1" x14ac:dyDescent="0.2"/>
    <row r="26231" hidden="1" x14ac:dyDescent="0.2"/>
    <row r="26232" hidden="1" x14ac:dyDescent="0.2"/>
    <row r="26233" hidden="1" x14ac:dyDescent="0.2"/>
    <row r="26234" hidden="1" x14ac:dyDescent="0.2"/>
    <row r="26235" hidden="1" x14ac:dyDescent="0.2"/>
    <row r="26236" hidden="1" x14ac:dyDescent="0.2"/>
    <row r="26237" hidden="1" x14ac:dyDescent="0.2"/>
    <row r="26238" hidden="1" x14ac:dyDescent="0.2"/>
    <row r="26239" hidden="1" x14ac:dyDescent="0.2"/>
    <row r="26240" hidden="1" x14ac:dyDescent="0.2"/>
    <row r="26241" hidden="1" x14ac:dyDescent="0.2"/>
    <row r="26242" hidden="1" x14ac:dyDescent="0.2"/>
    <row r="26243" hidden="1" x14ac:dyDescent="0.2"/>
    <row r="26244" hidden="1" x14ac:dyDescent="0.2"/>
    <row r="26245" hidden="1" x14ac:dyDescent="0.2"/>
    <row r="26246" hidden="1" x14ac:dyDescent="0.2"/>
    <row r="26247" hidden="1" x14ac:dyDescent="0.2"/>
    <row r="26248" hidden="1" x14ac:dyDescent="0.2"/>
    <row r="26249" hidden="1" x14ac:dyDescent="0.2"/>
    <row r="26250" hidden="1" x14ac:dyDescent="0.2"/>
    <row r="26251" hidden="1" x14ac:dyDescent="0.2"/>
    <row r="26252" hidden="1" x14ac:dyDescent="0.2"/>
    <row r="26253" hidden="1" x14ac:dyDescent="0.2"/>
    <row r="26254" hidden="1" x14ac:dyDescent="0.2"/>
    <row r="26255" hidden="1" x14ac:dyDescent="0.2"/>
    <row r="26256" hidden="1" x14ac:dyDescent="0.2"/>
    <row r="26257" hidden="1" x14ac:dyDescent="0.2"/>
    <row r="26258" hidden="1" x14ac:dyDescent="0.2"/>
    <row r="26259" hidden="1" x14ac:dyDescent="0.2"/>
    <row r="26260" hidden="1" x14ac:dyDescent="0.2"/>
    <row r="26261" hidden="1" x14ac:dyDescent="0.2"/>
    <row r="26262" hidden="1" x14ac:dyDescent="0.2"/>
    <row r="26263" hidden="1" x14ac:dyDescent="0.2"/>
    <row r="26264" hidden="1" x14ac:dyDescent="0.2"/>
    <row r="26265" hidden="1" x14ac:dyDescent="0.2"/>
    <row r="26266" hidden="1" x14ac:dyDescent="0.2"/>
    <row r="26267" hidden="1" x14ac:dyDescent="0.2"/>
    <row r="26268" hidden="1" x14ac:dyDescent="0.2"/>
    <row r="26269" hidden="1" x14ac:dyDescent="0.2"/>
    <row r="26270" hidden="1" x14ac:dyDescent="0.2"/>
    <row r="26271" hidden="1" x14ac:dyDescent="0.2"/>
    <row r="26272" hidden="1" x14ac:dyDescent="0.2"/>
    <row r="26273" hidden="1" x14ac:dyDescent="0.2"/>
    <row r="26274" hidden="1" x14ac:dyDescent="0.2"/>
    <row r="26275" hidden="1" x14ac:dyDescent="0.2"/>
    <row r="26276" hidden="1" x14ac:dyDescent="0.2"/>
    <row r="26277" hidden="1" x14ac:dyDescent="0.2"/>
    <row r="26278" hidden="1" x14ac:dyDescent="0.2"/>
    <row r="26279" hidden="1" x14ac:dyDescent="0.2"/>
    <row r="26280" hidden="1" x14ac:dyDescent="0.2"/>
    <row r="26281" hidden="1" x14ac:dyDescent="0.2"/>
    <row r="26282" hidden="1" x14ac:dyDescent="0.2"/>
    <row r="26283" hidden="1" x14ac:dyDescent="0.2"/>
    <row r="26284" hidden="1" x14ac:dyDescent="0.2"/>
    <row r="26285" hidden="1" x14ac:dyDescent="0.2"/>
    <row r="26286" hidden="1" x14ac:dyDescent="0.2"/>
    <row r="26287" hidden="1" x14ac:dyDescent="0.2"/>
    <row r="26288" hidden="1" x14ac:dyDescent="0.2"/>
    <row r="26289" hidden="1" x14ac:dyDescent="0.2"/>
    <row r="26290" hidden="1" x14ac:dyDescent="0.2"/>
    <row r="26291" hidden="1" x14ac:dyDescent="0.2"/>
    <row r="26292" hidden="1" x14ac:dyDescent="0.2"/>
    <row r="26293" hidden="1" x14ac:dyDescent="0.2"/>
    <row r="26294" hidden="1" x14ac:dyDescent="0.2"/>
    <row r="26295" hidden="1" x14ac:dyDescent="0.2"/>
    <row r="26296" hidden="1" x14ac:dyDescent="0.2"/>
    <row r="26297" hidden="1" x14ac:dyDescent="0.2"/>
    <row r="26298" hidden="1" x14ac:dyDescent="0.2"/>
    <row r="26299" hidden="1" x14ac:dyDescent="0.2"/>
    <row r="26300" hidden="1" x14ac:dyDescent="0.2"/>
    <row r="26301" hidden="1" x14ac:dyDescent="0.2"/>
    <row r="26302" hidden="1" x14ac:dyDescent="0.2"/>
    <row r="26303" hidden="1" x14ac:dyDescent="0.2"/>
    <row r="26304" hidden="1" x14ac:dyDescent="0.2"/>
    <row r="26305" hidden="1" x14ac:dyDescent="0.2"/>
    <row r="26306" hidden="1" x14ac:dyDescent="0.2"/>
    <row r="26307" hidden="1" x14ac:dyDescent="0.2"/>
    <row r="26308" hidden="1" x14ac:dyDescent="0.2"/>
    <row r="26309" hidden="1" x14ac:dyDescent="0.2"/>
    <row r="26310" hidden="1" x14ac:dyDescent="0.2"/>
    <row r="26311" hidden="1" x14ac:dyDescent="0.2"/>
    <row r="26312" hidden="1" x14ac:dyDescent="0.2"/>
    <row r="26313" hidden="1" x14ac:dyDescent="0.2"/>
    <row r="26314" hidden="1" x14ac:dyDescent="0.2"/>
    <row r="26315" hidden="1" x14ac:dyDescent="0.2"/>
    <row r="26316" hidden="1" x14ac:dyDescent="0.2"/>
    <row r="26317" hidden="1" x14ac:dyDescent="0.2"/>
    <row r="26318" hidden="1" x14ac:dyDescent="0.2"/>
    <row r="26319" hidden="1" x14ac:dyDescent="0.2"/>
    <row r="26320" hidden="1" x14ac:dyDescent="0.2"/>
    <row r="26321" hidden="1" x14ac:dyDescent="0.2"/>
    <row r="26322" hidden="1" x14ac:dyDescent="0.2"/>
    <row r="26323" hidden="1" x14ac:dyDescent="0.2"/>
    <row r="26324" hidden="1" x14ac:dyDescent="0.2"/>
    <row r="26325" hidden="1" x14ac:dyDescent="0.2"/>
    <row r="26326" hidden="1" x14ac:dyDescent="0.2"/>
    <row r="26327" hidden="1" x14ac:dyDescent="0.2"/>
    <row r="26328" hidden="1" x14ac:dyDescent="0.2"/>
    <row r="26329" hidden="1" x14ac:dyDescent="0.2"/>
    <row r="26330" hidden="1" x14ac:dyDescent="0.2"/>
    <row r="26331" hidden="1" x14ac:dyDescent="0.2"/>
    <row r="26332" hidden="1" x14ac:dyDescent="0.2"/>
    <row r="26333" hidden="1" x14ac:dyDescent="0.2"/>
    <row r="26334" hidden="1" x14ac:dyDescent="0.2"/>
    <row r="26335" hidden="1" x14ac:dyDescent="0.2"/>
    <row r="26336" hidden="1" x14ac:dyDescent="0.2"/>
    <row r="26337" hidden="1" x14ac:dyDescent="0.2"/>
    <row r="26338" hidden="1" x14ac:dyDescent="0.2"/>
    <row r="26339" hidden="1" x14ac:dyDescent="0.2"/>
    <row r="26340" hidden="1" x14ac:dyDescent="0.2"/>
    <row r="26341" hidden="1" x14ac:dyDescent="0.2"/>
    <row r="26342" hidden="1" x14ac:dyDescent="0.2"/>
    <row r="26343" hidden="1" x14ac:dyDescent="0.2"/>
    <row r="26344" hidden="1" x14ac:dyDescent="0.2"/>
    <row r="26345" hidden="1" x14ac:dyDescent="0.2"/>
    <row r="26346" hidden="1" x14ac:dyDescent="0.2"/>
    <row r="26347" hidden="1" x14ac:dyDescent="0.2"/>
    <row r="26348" hidden="1" x14ac:dyDescent="0.2"/>
    <row r="26349" hidden="1" x14ac:dyDescent="0.2"/>
    <row r="26350" hidden="1" x14ac:dyDescent="0.2"/>
    <row r="26351" hidden="1" x14ac:dyDescent="0.2"/>
    <row r="26352" hidden="1" x14ac:dyDescent="0.2"/>
    <row r="26353" hidden="1" x14ac:dyDescent="0.2"/>
    <row r="26354" hidden="1" x14ac:dyDescent="0.2"/>
    <row r="26355" hidden="1" x14ac:dyDescent="0.2"/>
    <row r="26356" hidden="1" x14ac:dyDescent="0.2"/>
    <row r="26357" hidden="1" x14ac:dyDescent="0.2"/>
    <row r="26358" hidden="1" x14ac:dyDescent="0.2"/>
    <row r="26359" hidden="1" x14ac:dyDescent="0.2"/>
    <row r="26360" hidden="1" x14ac:dyDescent="0.2"/>
    <row r="26361" hidden="1" x14ac:dyDescent="0.2"/>
    <row r="26362" hidden="1" x14ac:dyDescent="0.2"/>
    <row r="26363" hidden="1" x14ac:dyDescent="0.2"/>
    <row r="26364" hidden="1" x14ac:dyDescent="0.2"/>
    <row r="26365" hidden="1" x14ac:dyDescent="0.2"/>
    <row r="26366" hidden="1" x14ac:dyDescent="0.2"/>
    <row r="26367" hidden="1" x14ac:dyDescent="0.2"/>
    <row r="26368" hidden="1" x14ac:dyDescent="0.2"/>
    <row r="26369" hidden="1" x14ac:dyDescent="0.2"/>
    <row r="26370" hidden="1" x14ac:dyDescent="0.2"/>
    <row r="26371" hidden="1" x14ac:dyDescent="0.2"/>
    <row r="26372" hidden="1" x14ac:dyDescent="0.2"/>
    <row r="26373" hidden="1" x14ac:dyDescent="0.2"/>
    <row r="26374" hidden="1" x14ac:dyDescent="0.2"/>
    <row r="26375" hidden="1" x14ac:dyDescent="0.2"/>
    <row r="26376" hidden="1" x14ac:dyDescent="0.2"/>
    <row r="26377" hidden="1" x14ac:dyDescent="0.2"/>
    <row r="26378" hidden="1" x14ac:dyDescent="0.2"/>
    <row r="26379" hidden="1" x14ac:dyDescent="0.2"/>
    <row r="26380" hidden="1" x14ac:dyDescent="0.2"/>
    <row r="26381" hidden="1" x14ac:dyDescent="0.2"/>
    <row r="26382" hidden="1" x14ac:dyDescent="0.2"/>
    <row r="26383" hidden="1" x14ac:dyDescent="0.2"/>
    <row r="26384" hidden="1" x14ac:dyDescent="0.2"/>
    <row r="26385" hidden="1" x14ac:dyDescent="0.2"/>
    <row r="26386" hidden="1" x14ac:dyDescent="0.2"/>
    <row r="26387" hidden="1" x14ac:dyDescent="0.2"/>
    <row r="26388" hidden="1" x14ac:dyDescent="0.2"/>
    <row r="26389" hidden="1" x14ac:dyDescent="0.2"/>
    <row r="26390" hidden="1" x14ac:dyDescent="0.2"/>
    <row r="26391" hidden="1" x14ac:dyDescent="0.2"/>
    <row r="26392" hidden="1" x14ac:dyDescent="0.2"/>
    <row r="26393" hidden="1" x14ac:dyDescent="0.2"/>
    <row r="26394" hidden="1" x14ac:dyDescent="0.2"/>
    <row r="26395" hidden="1" x14ac:dyDescent="0.2"/>
    <row r="26396" hidden="1" x14ac:dyDescent="0.2"/>
    <row r="26397" hidden="1" x14ac:dyDescent="0.2"/>
    <row r="26398" hidden="1" x14ac:dyDescent="0.2"/>
    <row r="26399" hidden="1" x14ac:dyDescent="0.2"/>
    <row r="26400" hidden="1" x14ac:dyDescent="0.2"/>
    <row r="26401" hidden="1" x14ac:dyDescent="0.2"/>
    <row r="26402" hidden="1" x14ac:dyDescent="0.2"/>
    <row r="26403" hidden="1" x14ac:dyDescent="0.2"/>
    <row r="26404" hidden="1" x14ac:dyDescent="0.2"/>
    <row r="26405" hidden="1" x14ac:dyDescent="0.2"/>
    <row r="26406" hidden="1" x14ac:dyDescent="0.2"/>
    <row r="26407" hidden="1" x14ac:dyDescent="0.2"/>
    <row r="26408" hidden="1" x14ac:dyDescent="0.2"/>
    <row r="26409" hidden="1" x14ac:dyDescent="0.2"/>
    <row r="26410" hidden="1" x14ac:dyDescent="0.2"/>
    <row r="26411" hidden="1" x14ac:dyDescent="0.2"/>
    <row r="26412" hidden="1" x14ac:dyDescent="0.2"/>
    <row r="26413" hidden="1" x14ac:dyDescent="0.2"/>
    <row r="26414" hidden="1" x14ac:dyDescent="0.2"/>
    <row r="26415" hidden="1" x14ac:dyDescent="0.2"/>
    <row r="26416" hidden="1" x14ac:dyDescent="0.2"/>
    <row r="26417" hidden="1" x14ac:dyDescent="0.2"/>
    <row r="26418" hidden="1" x14ac:dyDescent="0.2"/>
    <row r="26419" hidden="1" x14ac:dyDescent="0.2"/>
    <row r="26420" hidden="1" x14ac:dyDescent="0.2"/>
    <row r="26421" hidden="1" x14ac:dyDescent="0.2"/>
    <row r="26422" hidden="1" x14ac:dyDescent="0.2"/>
    <row r="26423" hidden="1" x14ac:dyDescent="0.2"/>
    <row r="26424" hidden="1" x14ac:dyDescent="0.2"/>
    <row r="26425" hidden="1" x14ac:dyDescent="0.2"/>
    <row r="26426" hidden="1" x14ac:dyDescent="0.2"/>
    <row r="26427" hidden="1" x14ac:dyDescent="0.2"/>
    <row r="26428" hidden="1" x14ac:dyDescent="0.2"/>
    <row r="26429" hidden="1" x14ac:dyDescent="0.2"/>
    <row r="26430" hidden="1" x14ac:dyDescent="0.2"/>
    <row r="26431" hidden="1" x14ac:dyDescent="0.2"/>
    <row r="26432" hidden="1" x14ac:dyDescent="0.2"/>
    <row r="26433" hidden="1" x14ac:dyDescent="0.2"/>
    <row r="26434" hidden="1" x14ac:dyDescent="0.2"/>
    <row r="26435" hidden="1" x14ac:dyDescent="0.2"/>
    <row r="26436" hidden="1" x14ac:dyDescent="0.2"/>
    <row r="26437" hidden="1" x14ac:dyDescent="0.2"/>
    <row r="26438" hidden="1" x14ac:dyDescent="0.2"/>
    <row r="26439" hidden="1" x14ac:dyDescent="0.2"/>
    <row r="26440" hidden="1" x14ac:dyDescent="0.2"/>
    <row r="26441" hidden="1" x14ac:dyDescent="0.2"/>
    <row r="26442" hidden="1" x14ac:dyDescent="0.2"/>
    <row r="26443" hidden="1" x14ac:dyDescent="0.2"/>
    <row r="26444" hidden="1" x14ac:dyDescent="0.2"/>
    <row r="26445" hidden="1" x14ac:dyDescent="0.2"/>
    <row r="26446" hidden="1" x14ac:dyDescent="0.2"/>
    <row r="26447" hidden="1" x14ac:dyDescent="0.2"/>
    <row r="26448" hidden="1" x14ac:dyDescent="0.2"/>
    <row r="26449" hidden="1" x14ac:dyDescent="0.2"/>
    <row r="26450" hidden="1" x14ac:dyDescent="0.2"/>
    <row r="26451" hidden="1" x14ac:dyDescent="0.2"/>
    <row r="26452" hidden="1" x14ac:dyDescent="0.2"/>
    <row r="26453" hidden="1" x14ac:dyDescent="0.2"/>
    <row r="26454" hidden="1" x14ac:dyDescent="0.2"/>
    <row r="26455" hidden="1" x14ac:dyDescent="0.2"/>
    <row r="26456" hidden="1" x14ac:dyDescent="0.2"/>
    <row r="26457" hidden="1" x14ac:dyDescent="0.2"/>
    <row r="26458" hidden="1" x14ac:dyDescent="0.2"/>
    <row r="26459" hidden="1" x14ac:dyDescent="0.2"/>
    <row r="26460" hidden="1" x14ac:dyDescent="0.2"/>
    <row r="26461" hidden="1" x14ac:dyDescent="0.2"/>
    <row r="26462" hidden="1" x14ac:dyDescent="0.2"/>
    <row r="26463" hidden="1" x14ac:dyDescent="0.2"/>
    <row r="26464" hidden="1" x14ac:dyDescent="0.2"/>
    <row r="26465" hidden="1" x14ac:dyDescent="0.2"/>
    <row r="26466" hidden="1" x14ac:dyDescent="0.2"/>
    <row r="26467" hidden="1" x14ac:dyDescent="0.2"/>
    <row r="26468" hidden="1" x14ac:dyDescent="0.2"/>
    <row r="26469" hidden="1" x14ac:dyDescent="0.2"/>
    <row r="26470" hidden="1" x14ac:dyDescent="0.2"/>
    <row r="26471" hidden="1" x14ac:dyDescent="0.2"/>
    <row r="26472" hidden="1" x14ac:dyDescent="0.2"/>
    <row r="26473" hidden="1" x14ac:dyDescent="0.2"/>
    <row r="26474" hidden="1" x14ac:dyDescent="0.2"/>
    <row r="26475" hidden="1" x14ac:dyDescent="0.2"/>
    <row r="26476" hidden="1" x14ac:dyDescent="0.2"/>
    <row r="26477" hidden="1" x14ac:dyDescent="0.2"/>
    <row r="26478" hidden="1" x14ac:dyDescent="0.2"/>
    <row r="26479" hidden="1" x14ac:dyDescent="0.2"/>
    <row r="26480" hidden="1" x14ac:dyDescent="0.2"/>
    <row r="26481" hidden="1" x14ac:dyDescent="0.2"/>
    <row r="26482" hidden="1" x14ac:dyDescent="0.2"/>
    <row r="26483" hidden="1" x14ac:dyDescent="0.2"/>
    <row r="26484" hidden="1" x14ac:dyDescent="0.2"/>
    <row r="26485" hidden="1" x14ac:dyDescent="0.2"/>
    <row r="26486" hidden="1" x14ac:dyDescent="0.2"/>
    <row r="26487" hidden="1" x14ac:dyDescent="0.2"/>
    <row r="26488" hidden="1" x14ac:dyDescent="0.2"/>
    <row r="26489" hidden="1" x14ac:dyDescent="0.2"/>
    <row r="26490" hidden="1" x14ac:dyDescent="0.2"/>
    <row r="26491" hidden="1" x14ac:dyDescent="0.2"/>
    <row r="26492" hidden="1" x14ac:dyDescent="0.2"/>
    <row r="26493" hidden="1" x14ac:dyDescent="0.2"/>
    <row r="26494" hidden="1" x14ac:dyDescent="0.2"/>
    <row r="26495" hidden="1" x14ac:dyDescent="0.2"/>
    <row r="26496" hidden="1" x14ac:dyDescent="0.2"/>
    <row r="26497" hidden="1" x14ac:dyDescent="0.2"/>
    <row r="26498" hidden="1" x14ac:dyDescent="0.2"/>
    <row r="26499" hidden="1" x14ac:dyDescent="0.2"/>
    <row r="26500" hidden="1" x14ac:dyDescent="0.2"/>
    <row r="26501" hidden="1" x14ac:dyDescent="0.2"/>
    <row r="26502" hidden="1" x14ac:dyDescent="0.2"/>
    <row r="26503" hidden="1" x14ac:dyDescent="0.2"/>
    <row r="26504" hidden="1" x14ac:dyDescent="0.2"/>
    <row r="26505" hidden="1" x14ac:dyDescent="0.2"/>
    <row r="26506" hidden="1" x14ac:dyDescent="0.2"/>
    <row r="26507" hidden="1" x14ac:dyDescent="0.2"/>
    <row r="26508" hidden="1" x14ac:dyDescent="0.2"/>
    <row r="26509" hidden="1" x14ac:dyDescent="0.2"/>
    <row r="26510" hidden="1" x14ac:dyDescent="0.2"/>
    <row r="26511" hidden="1" x14ac:dyDescent="0.2"/>
    <row r="26512" hidden="1" x14ac:dyDescent="0.2"/>
    <row r="26513" hidden="1" x14ac:dyDescent="0.2"/>
    <row r="26514" hidden="1" x14ac:dyDescent="0.2"/>
    <row r="26515" hidden="1" x14ac:dyDescent="0.2"/>
    <row r="26516" hidden="1" x14ac:dyDescent="0.2"/>
    <row r="26517" hidden="1" x14ac:dyDescent="0.2"/>
    <row r="26518" hidden="1" x14ac:dyDescent="0.2"/>
    <row r="26519" hidden="1" x14ac:dyDescent="0.2"/>
    <row r="26520" hidden="1" x14ac:dyDescent="0.2"/>
    <row r="26521" hidden="1" x14ac:dyDescent="0.2"/>
    <row r="26522" hidden="1" x14ac:dyDescent="0.2"/>
    <row r="26523" hidden="1" x14ac:dyDescent="0.2"/>
    <row r="26524" hidden="1" x14ac:dyDescent="0.2"/>
    <row r="26525" hidden="1" x14ac:dyDescent="0.2"/>
    <row r="26526" hidden="1" x14ac:dyDescent="0.2"/>
    <row r="26527" hidden="1" x14ac:dyDescent="0.2"/>
    <row r="26528" hidden="1" x14ac:dyDescent="0.2"/>
    <row r="26529" hidden="1" x14ac:dyDescent="0.2"/>
    <row r="26530" hidden="1" x14ac:dyDescent="0.2"/>
    <row r="26531" hidden="1" x14ac:dyDescent="0.2"/>
    <row r="26532" hidden="1" x14ac:dyDescent="0.2"/>
    <row r="26533" hidden="1" x14ac:dyDescent="0.2"/>
    <row r="26534" hidden="1" x14ac:dyDescent="0.2"/>
    <row r="26535" hidden="1" x14ac:dyDescent="0.2"/>
    <row r="26536" hidden="1" x14ac:dyDescent="0.2"/>
    <row r="26537" hidden="1" x14ac:dyDescent="0.2"/>
    <row r="26538" hidden="1" x14ac:dyDescent="0.2"/>
    <row r="26539" hidden="1" x14ac:dyDescent="0.2"/>
    <row r="26540" hidden="1" x14ac:dyDescent="0.2"/>
    <row r="26541" hidden="1" x14ac:dyDescent="0.2"/>
    <row r="26542" hidden="1" x14ac:dyDescent="0.2"/>
    <row r="26543" hidden="1" x14ac:dyDescent="0.2"/>
    <row r="26544" hidden="1" x14ac:dyDescent="0.2"/>
    <row r="26545" hidden="1" x14ac:dyDescent="0.2"/>
    <row r="26546" hidden="1" x14ac:dyDescent="0.2"/>
    <row r="26547" hidden="1" x14ac:dyDescent="0.2"/>
    <row r="26548" hidden="1" x14ac:dyDescent="0.2"/>
    <row r="26549" hidden="1" x14ac:dyDescent="0.2"/>
    <row r="26550" hidden="1" x14ac:dyDescent="0.2"/>
    <row r="26551" hidden="1" x14ac:dyDescent="0.2"/>
    <row r="26552" hidden="1" x14ac:dyDescent="0.2"/>
    <row r="26553" hidden="1" x14ac:dyDescent="0.2"/>
    <row r="26554" hidden="1" x14ac:dyDescent="0.2"/>
    <row r="26555" hidden="1" x14ac:dyDescent="0.2"/>
    <row r="26556" hidden="1" x14ac:dyDescent="0.2"/>
    <row r="26557" hidden="1" x14ac:dyDescent="0.2"/>
    <row r="26558" hidden="1" x14ac:dyDescent="0.2"/>
    <row r="26559" hidden="1" x14ac:dyDescent="0.2"/>
    <row r="26560" hidden="1" x14ac:dyDescent="0.2"/>
    <row r="26561" hidden="1" x14ac:dyDescent="0.2"/>
    <row r="26562" hidden="1" x14ac:dyDescent="0.2"/>
    <row r="26563" hidden="1" x14ac:dyDescent="0.2"/>
    <row r="26564" hidden="1" x14ac:dyDescent="0.2"/>
    <row r="26565" hidden="1" x14ac:dyDescent="0.2"/>
    <row r="26566" hidden="1" x14ac:dyDescent="0.2"/>
    <row r="26567" hidden="1" x14ac:dyDescent="0.2"/>
    <row r="26568" hidden="1" x14ac:dyDescent="0.2"/>
    <row r="26569" hidden="1" x14ac:dyDescent="0.2"/>
    <row r="26570" hidden="1" x14ac:dyDescent="0.2"/>
    <row r="26571" hidden="1" x14ac:dyDescent="0.2"/>
    <row r="26572" hidden="1" x14ac:dyDescent="0.2"/>
    <row r="26573" hidden="1" x14ac:dyDescent="0.2"/>
    <row r="26574" hidden="1" x14ac:dyDescent="0.2"/>
    <row r="26575" hidden="1" x14ac:dyDescent="0.2"/>
    <row r="26576" hidden="1" x14ac:dyDescent="0.2"/>
    <row r="26577" hidden="1" x14ac:dyDescent="0.2"/>
    <row r="26578" hidden="1" x14ac:dyDescent="0.2"/>
    <row r="26579" hidden="1" x14ac:dyDescent="0.2"/>
    <row r="26580" hidden="1" x14ac:dyDescent="0.2"/>
    <row r="26581" hidden="1" x14ac:dyDescent="0.2"/>
    <row r="26582" hidden="1" x14ac:dyDescent="0.2"/>
    <row r="26583" hidden="1" x14ac:dyDescent="0.2"/>
    <row r="26584" hidden="1" x14ac:dyDescent="0.2"/>
    <row r="26585" hidden="1" x14ac:dyDescent="0.2"/>
    <row r="26586" hidden="1" x14ac:dyDescent="0.2"/>
    <row r="26587" hidden="1" x14ac:dyDescent="0.2"/>
    <row r="26588" hidden="1" x14ac:dyDescent="0.2"/>
    <row r="26589" hidden="1" x14ac:dyDescent="0.2"/>
    <row r="26590" hidden="1" x14ac:dyDescent="0.2"/>
    <row r="26591" hidden="1" x14ac:dyDescent="0.2"/>
    <row r="26592" hidden="1" x14ac:dyDescent="0.2"/>
    <row r="26593" hidden="1" x14ac:dyDescent="0.2"/>
    <row r="26594" hidden="1" x14ac:dyDescent="0.2"/>
    <row r="26595" hidden="1" x14ac:dyDescent="0.2"/>
    <row r="26596" hidden="1" x14ac:dyDescent="0.2"/>
    <row r="26597" hidden="1" x14ac:dyDescent="0.2"/>
    <row r="26598" hidden="1" x14ac:dyDescent="0.2"/>
    <row r="26599" hidden="1" x14ac:dyDescent="0.2"/>
    <row r="26600" hidden="1" x14ac:dyDescent="0.2"/>
    <row r="26601" hidden="1" x14ac:dyDescent="0.2"/>
    <row r="26602" hidden="1" x14ac:dyDescent="0.2"/>
    <row r="26603" hidden="1" x14ac:dyDescent="0.2"/>
    <row r="26604" hidden="1" x14ac:dyDescent="0.2"/>
    <row r="26605" hidden="1" x14ac:dyDescent="0.2"/>
    <row r="26606" hidden="1" x14ac:dyDescent="0.2"/>
    <row r="26607" hidden="1" x14ac:dyDescent="0.2"/>
    <row r="26608" hidden="1" x14ac:dyDescent="0.2"/>
    <row r="26609" hidden="1" x14ac:dyDescent="0.2"/>
    <row r="26610" hidden="1" x14ac:dyDescent="0.2"/>
    <row r="26611" hidden="1" x14ac:dyDescent="0.2"/>
    <row r="26612" hidden="1" x14ac:dyDescent="0.2"/>
    <row r="26613" hidden="1" x14ac:dyDescent="0.2"/>
    <row r="26614" hidden="1" x14ac:dyDescent="0.2"/>
    <row r="26615" hidden="1" x14ac:dyDescent="0.2"/>
    <row r="26616" hidden="1" x14ac:dyDescent="0.2"/>
    <row r="26617" hidden="1" x14ac:dyDescent="0.2"/>
    <row r="26618" hidden="1" x14ac:dyDescent="0.2"/>
    <row r="26619" hidden="1" x14ac:dyDescent="0.2"/>
    <row r="26620" hidden="1" x14ac:dyDescent="0.2"/>
    <row r="26621" hidden="1" x14ac:dyDescent="0.2"/>
    <row r="26622" hidden="1" x14ac:dyDescent="0.2"/>
    <row r="26623" hidden="1" x14ac:dyDescent="0.2"/>
    <row r="26624" hidden="1" x14ac:dyDescent="0.2"/>
    <row r="26625" hidden="1" x14ac:dyDescent="0.2"/>
    <row r="26626" hidden="1" x14ac:dyDescent="0.2"/>
    <row r="26627" hidden="1" x14ac:dyDescent="0.2"/>
    <row r="26628" hidden="1" x14ac:dyDescent="0.2"/>
    <row r="26629" hidden="1" x14ac:dyDescent="0.2"/>
    <row r="26630" hidden="1" x14ac:dyDescent="0.2"/>
    <row r="26631" hidden="1" x14ac:dyDescent="0.2"/>
    <row r="26632" hidden="1" x14ac:dyDescent="0.2"/>
    <row r="26633" hidden="1" x14ac:dyDescent="0.2"/>
    <row r="26634" hidden="1" x14ac:dyDescent="0.2"/>
    <row r="26635" hidden="1" x14ac:dyDescent="0.2"/>
    <row r="26636" hidden="1" x14ac:dyDescent="0.2"/>
    <row r="26637" hidden="1" x14ac:dyDescent="0.2"/>
    <row r="26638" hidden="1" x14ac:dyDescent="0.2"/>
    <row r="26639" hidden="1" x14ac:dyDescent="0.2"/>
    <row r="26640" hidden="1" x14ac:dyDescent="0.2"/>
    <row r="26641" hidden="1" x14ac:dyDescent="0.2"/>
    <row r="26642" hidden="1" x14ac:dyDescent="0.2"/>
    <row r="26643" hidden="1" x14ac:dyDescent="0.2"/>
    <row r="26644" hidden="1" x14ac:dyDescent="0.2"/>
    <row r="26645" hidden="1" x14ac:dyDescent="0.2"/>
    <row r="26646" hidden="1" x14ac:dyDescent="0.2"/>
    <row r="26647" hidden="1" x14ac:dyDescent="0.2"/>
    <row r="26648" hidden="1" x14ac:dyDescent="0.2"/>
    <row r="26649" hidden="1" x14ac:dyDescent="0.2"/>
    <row r="26650" hidden="1" x14ac:dyDescent="0.2"/>
    <row r="26651" hidden="1" x14ac:dyDescent="0.2"/>
    <row r="26652" hidden="1" x14ac:dyDescent="0.2"/>
    <row r="26653" hidden="1" x14ac:dyDescent="0.2"/>
    <row r="26654" hidden="1" x14ac:dyDescent="0.2"/>
    <row r="26655" hidden="1" x14ac:dyDescent="0.2"/>
    <row r="26656" hidden="1" x14ac:dyDescent="0.2"/>
    <row r="26657" hidden="1" x14ac:dyDescent="0.2"/>
    <row r="26658" hidden="1" x14ac:dyDescent="0.2"/>
    <row r="26659" hidden="1" x14ac:dyDescent="0.2"/>
    <row r="26660" hidden="1" x14ac:dyDescent="0.2"/>
    <row r="26661" hidden="1" x14ac:dyDescent="0.2"/>
    <row r="26662" hidden="1" x14ac:dyDescent="0.2"/>
    <row r="26663" hidden="1" x14ac:dyDescent="0.2"/>
    <row r="26664" hidden="1" x14ac:dyDescent="0.2"/>
    <row r="26665" hidden="1" x14ac:dyDescent="0.2"/>
    <row r="26666" hidden="1" x14ac:dyDescent="0.2"/>
    <row r="26667" hidden="1" x14ac:dyDescent="0.2"/>
    <row r="26668" hidden="1" x14ac:dyDescent="0.2"/>
    <row r="26669" hidden="1" x14ac:dyDescent="0.2"/>
    <row r="26670" hidden="1" x14ac:dyDescent="0.2"/>
    <row r="26671" hidden="1" x14ac:dyDescent="0.2"/>
    <row r="26672" hidden="1" x14ac:dyDescent="0.2"/>
    <row r="26673" hidden="1" x14ac:dyDescent="0.2"/>
    <row r="26674" hidden="1" x14ac:dyDescent="0.2"/>
    <row r="26675" hidden="1" x14ac:dyDescent="0.2"/>
    <row r="26676" hidden="1" x14ac:dyDescent="0.2"/>
    <row r="26677" hidden="1" x14ac:dyDescent="0.2"/>
    <row r="26678" hidden="1" x14ac:dyDescent="0.2"/>
    <row r="26679" hidden="1" x14ac:dyDescent="0.2"/>
    <row r="26680" hidden="1" x14ac:dyDescent="0.2"/>
    <row r="26681" hidden="1" x14ac:dyDescent="0.2"/>
    <row r="26682" hidden="1" x14ac:dyDescent="0.2"/>
    <row r="26683" hidden="1" x14ac:dyDescent="0.2"/>
    <row r="26684" hidden="1" x14ac:dyDescent="0.2"/>
    <row r="26685" hidden="1" x14ac:dyDescent="0.2"/>
    <row r="26686" hidden="1" x14ac:dyDescent="0.2"/>
    <row r="26687" hidden="1" x14ac:dyDescent="0.2"/>
    <row r="26688" hidden="1" x14ac:dyDescent="0.2"/>
    <row r="26689" hidden="1" x14ac:dyDescent="0.2"/>
    <row r="26690" hidden="1" x14ac:dyDescent="0.2"/>
    <row r="26691" hidden="1" x14ac:dyDescent="0.2"/>
    <row r="26692" hidden="1" x14ac:dyDescent="0.2"/>
    <row r="26693" hidden="1" x14ac:dyDescent="0.2"/>
    <row r="26694" hidden="1" x14ac:dyDescent="0.2"/>
    <row r="26695" hidden="1" x14ac:dyDescent="0.2"/>
    <row r="26696" hidden="1" x14ac:dyDescent="0.2"/>
    <row r="26697" hidden="1" x14ac:dyDescent="0.2"/>
    <row r="26698" hidden="1" x14ac:dyDescent="0.2"/>
    <row r="26699" hidden="1" x14ac:dyDescent="0.2"/>
    <row r="26700" hidden="1" x14ac:dyDescent="0.2"/>
    <row r="26701" hidden="1" x14ac:dyDescent="0.2"/>
    <row r="26702" hidden="1" x14ac:dyDescent="0.2"/>
    <row r="26703" hidden="1" x14ac:dyDescent="0.2"/>
    <row r="26704" hidden="1" x14ac:dyDescent="0.2"/>
    <row r="26705" hidden="1" x14ac:dyDescent="0.2"/>
    <row r="26706" hidden="1" x14ac:dyDescent="0.2"/>
    <row r="26707" hidden="1" x14ac:dyDescent="0.2"/>
    <row r="26708" hidden="1" x14ac:dyDescent="0.2"/>
    <row r="26709" hidden="1" x14ac:dyDescent="0.2"/>
    <row r="26710" hidden="1" x14ac:dyDescent="0.2"/>
    <row r="26711" hidden="1" x14ac:dyDescent="0.2"/>
    <row r="26712" hidden="1" x14ac:dyDescent="0.2"/>
    <row r="26713" hidden="1" x14ac:dyDescent="0.2"/>
    <row r="26714" hidden="1" x14ac:dyDescent="0.2"/>
    <row r="26715" hidden="1" x14ac:dyDescent="0.2"/>
    <row r="26716" hidden="1" x14ac:dyDescent="0.2"/>
    <row r="26717" hidden="1" x14ac:dyDescent="0.2"/>
    <row r="26718" hidden="1" x14ac:dyDescent="0.2"/>
    <row r="26719" hidden="1" x14ac:dyDescent="0.2"/>
    <row r="26720" hidden="1" x14ac:dyDescent="0.2"/>
    <row r="26721" hidden="1" x14ac:dyDescent="0.2"/>
    <row r="26722" hidden="1" x14ac:dyDescent="0.2"/>
    <row r="26723" hidden="1" x14ac:dyDescent="0.2"/>
    <row r="26724" hidden="1" x14ac:dyDescent="0.2"/>
    <row r="26725" hidden="1" x14ac:dyDescent="0.2"/>
    <row r="26726" hidden="1" x14ac:dyDescent="0.2"/>
    <row r="26727" hidden="1" x14ac:dyDescent="0.2"/>
    <row r="26728" hidden="1" x14ac:dyDescent="0.2"/>
    <row r="26729" hidden="1" x14ac:dyDescent="0.2"/>
    <row r="26730" hidden="1" x14ac:dyDescent="0.2"/>
    <row r="26731" hidden="1" x14ac:dyDescent="0.2"/>
    <row r="26732" hidden="1" x14ac:dyDescent="0.2"/>
    <row r="26733" hidden="1" x14ac:dyDescent="0.2"/>
    <row r="26734" hidden="1" x14ac:dyDescent="0.2"/>
    <row r="26735" hidden="1" x14ac:dyDescent="0.2"/>
    <row r="26736" hidden="1" x14ac:dyDescent="0.2"/>
    <row r="26737" hidden="1" x14ac:dyDescent="0.2"/>
    <row r="26738" hidden="1" x14ac:dyDescent="0.2"/>
    <row r="26739" hidden="1" x14ac:dyDescent="0.2"/>
    <row r="26740" hidden="1" x14ac:dyDescent="0.2"/>
    <row r="26741" hidden="1" x14ac:dyDescent="0.2"/>
    <row r="26742" hidden="1" x14ac:dyDescent="0.2"/>
    <row r="26743" hidden="1" x14ac:dyDescent="0.2"/>
    <row r="26744" hidden="1" x14ac:dyDescent="0.2"/>
    <row r="26745" hidden="1" x14ac:dyDescent="0.2"/>
    <row r="26746" hidden="1" x14ac:dyDescent="0.2"/>
    <row r="26747" hidden="1" x14ac:dyDescent="0.2"/>
    <row r="26748" hidden="1" x14ac:dyDescent="0.2"/>
    <row r="26749" hidden="1" x14ac:dyDescent="0.2"/>
    <row r="26750" hidden="1" x14ac:dyDescent="0.2"/>
    <row r="26751" hidden="1" x14ac:dyDescent="0.2"/>
    <row r="26752" hidden="1" x14ac:dyDescent="0.2"/>
    <row r="26753" hidden="1" x14ac:dyDescent="0.2"/>
    <row r="26754" hidden="1" x14ac:dyDescent="0.2"/>
    <row r="26755" hidden="1" x14ac:dyDescent="0.2"/>
    <row r="26756" hidden="1" x14ac:dyDescent="0.2"/>
    <row r="26757" hidden="1" x14ac:dyDescent="0.2"/>
    <row r="26758" hidden="1" x14ac:dyDescent="0.2"/>
    <row r="26759" hidden="1" x14ac:dyDescent="0.2"/>
    <row r="26760" hidden="1" x14ac:dyDescent="0.2"/>
    <row r="26761" hidden="1" x14ac:dyDescent="0.2"/>
    <row r="26762" hidden="1" x14ac:dyDescent="0.2"/>
    <row r="26763" hidden="1" x14ac:dyDescent="0.2"/>
    <row r="26764" hidden="1" x14ac:dyDescent="0.2"/>
    <row r="26765" hidden="1" x14ac:dyDescent="0.2"/>
    <row r="26766" hidden="1" x14ac:dyDescent="0.2"/>
    <row r="26767" hidden="1" x14ac:dyDescent="0.2"/>
    <row r="26768" hidden="1" x14ac:dyDescent="0.2"/>
    <row r="26769" hidden="1" x14ac:dyDescent="0.2"/>
    <row r="26770" hidden="1" x14ac:dyDescent="0.2"/>
    <row r="26771" hidden="1" x14ac:dyDescent="0.2"/>
    <row r="26772" hidden="1" x14ac:dyDescent="0.2"/>
    <row r="26773" hidden="1" x14ac:dyDescent="0.2"/>
    <row r="26774" hidden="1" x14ac:dyDescent="0.2"/>
    <row r="26775" hidden="1" x14ac:dyDescent="0.2"/>
    <row r="26776" hidden="1" x14ac:dyDescent="0.2"/>
    <row r="26777" hidden="1" x14ac:dyDescent="0.2"/>
    <row r="26778" hidden="1" x14ac:dyDescent="0.2"/>
    <row r="26779" hidden="1" x14ac:dyDescent="0.2"/>
    <row r="26780" hidden="1" x14ac:dyDescent="0.2"/>
    <row r="26781" hidden="1" x14ac:dyDescent="0.2"/>
    <row r="26782" hidden="1" x14ac:dyDescent="0.2"/>
    <row r="26783" hidden="1" x14ac:dyDescent="0.2"/>
    <row r="26784" hidden="1" x14ac:dyDescent="0.2"/>
    <row r="26785" hidden="1" x14ac:dyDescent="0.2"/>
    <row r="26786" hidden="1" x14ac:dyDescent="0.2"/>
    <row r="26787" hidden="1" x14ac:dyDescent="0.2"/>
    <row r="26788" hidden="1" x14ac:dyDescent="0.2"/>
    <row r="26789" hidden="1" x14ac:dyDescent="0.2"/>
    <row r="26790" hidden="1" x14ac:dyDescent="0.2"/>
    <row r="26791" hidden="1" x14ac:dyDescent="0.2"/>
    <row r="26792" hidden="1" x14ac:dyDescent="0.2"/>
    <row r="26793" hidden="1" x14ac:dyDescent="0.2"/>
    <row r="26794" hidden="1" x14ac:dyDescent="0.2"/>
    <row r="26795" hidden="1" x14ac:dyDescent="0.2"/>
    <row r="26796" hidden="1" x14ac:dyDescent="0.2"/>
    <row r="26797" hidden="1" x14ac:dyDescent="0.2"/>
    <row r="26798" hidden="1" x14ac:dyDescent="0.2"/>
    <row r="26799" hidden="1" x14ac:dyDescent="0.2"/>
    <row r="26800" hidden="1" x14ac:dyDescent="0.2"/>
    <row r="26801" hidden="1" x14ac:dyDescent="0.2"/>
    <row r="26802" hidden="1" x14ac:dyDescent="0.2"/>
    <row r="26803" hidden="1" x14ac:dyDescent="0.2"/>
    <row r="26804" hidden="1" x14ac:dyDescent="0.2"/>
    <row r="26805" hidden="1" x14ac:dyDescent="0.2"/>
    <row r="26806" hidden="1" x14ac:dyDescent="0.2"/>
    <row r="26807" hidden="1" x14ac:dyDescent="0.2"/>
    <row r="26808" hidden="1" x14ac:dyDescent="0.2"/>
    <row r="26809" hidden="1" x14ac:dyDescent="0.2"/>
    <row r="26810" hidden="1" x14ac:dyDescent="0.2"/>
    <row r="26811" hidden="1" x14ac:dyDescent="0.2"/>
    <row r="26812" hidden="1" x14ac:dyDescent="0.2"/>
    <row r="26813" hidden="1" x14ac:dyDescent="0.2"/>
    <row r="26814" hidden="1" x14ac:dyDescent="0.2"/>
    <row r="26815" hidden="1" x14ac:dyDescent="0.2"/>
    <row r="26816" hidden="1" x14ac:dyDescent="0.2"/>
    <row r="26817" hidden="1" x14ac:dyDescent="0.2"/>
    <row r="26818" hidden="1" x14ac:dyDescent="0.2"/>
    <row r="26819" hidden="1" x14ac:dyDescent="0.2"/>
    <row r="26820" hidden="1" x14ac:dyDescent="0.2"/>
    <row r="26821" hidden="1" x14ac:dyDescent="0.2"/>
    <row r="26822" hidden="1" x14ac:dyDescent="0.2"/>
    <row r="26823" hidden="1" x14ac:dyDescent="0.2"/>
    <row r="26824" hidden="1" x14ac:dyDescent="0.2"/>
    <row r="26825" hidden="1" x14ac:dyDescent="0.2"/>
    <row r="26826" hidden="1" x14ac:dyDescent="0.2"/>
    <row r="26827" hidden="1" x14ac:dyDescent="0.2"/>
    <row r="26828" hidden="1" x14ac:dyDescent="0.2"/>
    <row r="26829" hidden="1" x14ac:dyDescent="0.2"/>
    <row r="26830" hidden="1" x14ac:dyDescent="0.2"/>
    <row r="26831" hidden="1" x14ac:dyDescent="0.2"/>
    <row r="26832" hidden="1" x14ac:dyDescent="0.2"/>
    <row r="26833" hidden="1" x14ac:dyDescent="0.2"/>
    <row r="26834" hidden="1" x14ac:dyDescent="0.2"/>
    <row r="26835" hidden="1" x14ac:dyDescent="0.2"/>
    <row r="26836" hidden="1" x14ac:dyDescent="0.2"/>
    <row r="26837" hidden="1" x14ac:dyDescent="0.2"/>
    <row r="26838" hidden="1" x14ac:dyDescent="0.2"/>
    <row r="26839" hidden="1" x14ac:dyDescent="0.2"/>
    <row r="26840" hidden="1" x14ac:dyDescent="0.2"/>
    <row r="26841" hidden="1" x14ac:dyDescent="0.2"/>
    <row r="26842" hidden="1" x14ac:dyDescent="0.2"/>
    <row r="26843" hidden="1" x14ac:dyDescent="0.2"/>
    <row r="26844" hidden="1" x14ac:dyDescent="0.2"/>
    <row r="26845" hidden="1" x14ac:dyDescent="0.2"/>
    <row r="26846" hidden="1" x14ac:dyDescent="0.2"/>
    <row r="26847" hidden="1" x14ac:dyDescent="0.2"/>
    <row r="26848" hidden="1" x14ac:dyDescent="0.2"/>
    <row r="26849" hidden="1" x14ac:dyDescent="0.2"/>
    <row r="26850" hidden="1" x14ac:dyDescent="0.2"/>
    <row r="26851" hidden="1" x14ac:dyDescent="0.2"/>
    <row r="26852" hidden="1" x14ac:dyDescent="0.2"/>
    <row r="26853" hidden="1" x14ac:dyDescent="0.2"/>
    <row r="26854" hidden="1" x14ac:dyDescent="0.2"/>
    <row r="26855" hidden="1" x14ac:dyDescent="0.2"/>
    <row r="26856" hidden="1" x14ac:dyDescent="0.2"/>
    <row r="26857" hidden="1" x14ac:dyDescent="0.2"/>
    <row r="26858" hidden="1" x14ac:dyDescent="0.2"/>
    <row r="26859" hidden="1" x14ac:dyDescent="0.2"/>
    <row r="26860" hidden="1" x14ac:dyDescent="0.2"/>
    <row r="26861" hidden="1" x14ac:dyDescent="0.2"/>
    <row r="26862" hidden="1" x14ac:dyDescent="0.2"/>
    <row r="26863" hidden="1" x14ac:dyDescent="0.2"/>
    <row r="26864" hidden="1" x14ac:dyDescent="0.2"/>
    <row r="26865" hidden="1" x14ac:dyDescent="0.2"/>
    <row r="26866" hidden="1" x14ac:dyDescent="0.2"/>
    <row r="26867" hidden="1" x14ac:dyDescent="0.2"/>
    <row r="26868" hidden="1" x14ac:dyDescent="0.2"/>
    <row r="26869" hidden="1" x14ac:dyDescent="0.2"/>
    <row r="26870" hidden="1" x14ac:dyDescent="0.2"/>
    <row r="26871" hidden="1" x14ac:dyDescent="0.2"/>
    <row r="26872" hidden="1" x14ac:dyDescent="0.2"/>
    <row r="26873" hidden="1" x14ac:dyDescent="0.2"/>
    <row r="26874" hidden="1" x14ac:dyDescent="0.2"/>
    <row r="26875" hidden="1" x14ac:dyDescent="0.2"/>
    <row r="26876" hidden="1" x14ac:dyDescent="0.2"/>
    <row r="26877" hidden="1" x14ac:dyDescent="0.2"/>
    <row r="26878" hidden="1" x14ac:dyDescent="0.2"/>
    <row r="26879" hidden="1" x14ac:dyDescent="0.2"/>
    <row r="26880" hidden="1" x14ac:dyDescent="0.2"/>
    <row r="26881" hidden="1" x14ac:dyDescent="0.2"/>
    <row r="26882" hidden="1" x14ac:dyDescent="0.2"/>
    <row r="26883" hidden="1" x14ac:dyDescent="0.2"/>
    <row r="26884" hidden="1" x14ac:dyDescent="0.2"/>
    <row r="26885" hidden="1" x14ac:dyDescent="0.2"/>
    <row r="26886" hidden="1" x14ac:dyDescent="0.2"/>
    <row r="26887" hidden="1" x14ac:dyDescent="0.2"/>
    <row r="26888" hidden="1" x14ac:dyDescent="0.2"/>
    <row r="26889" hidden="1" x14ac:dyDescent="0.2"/>
    <row r="26890" hidden="1" x14ac:dyDescent="0.2"/>
    <row r="26891" hidden="1" x14ac:dyDescent="0.2"/>
    <row r="26892" hidden="1" x14ac:dyDescent="0.2"/>
    <row r="26893" hidden="1" x14ac:dyDescent="0.2"/>
    <row r="26894" hidden="1" x14ac:dyDescent="0.2"/>
    <row r="26895" hidden="1" x14ac:dyDescent="0.2"/>
    <row r="26896" hidden="1" x14ac:dyDescent="0.2"/>
    <row r="26897" hidden="1" x14ac:dyDescent="0.2"/>
    <row r="26898" hidden="1" x14ac:dyDescent="0.2"/>
    <row r="26899" hidden="1" x14ac:dyDescent="0.2"/>
    <row r="26900" hidden="1" x14ac:dyDescent="0.2"/>
    <row r="26901" hidden="1" x14ac:dyDescent="0.2"/>
    <row r="26902" hidden="1" x14ac:dyDescent="0.2"/>
    <row r="26903" hidden="1" x14ac:dyDescent="0.2"/>
    <row r="26904" hidden="1" x14ac:dyDescent="0.2"/>
    <row r="26905" hidden="1" x14ac:dyDescent="0.2"/>
    <row r="26906" hidden="1" x14ac:dyDescent="0.2"/>
    <row r="26907" hidden="1" x14ac:dyDescent="0.2"/>
    <row r="26908" hidden="1" x14ac:dyDescent="0.2"/>
    <row r="26909" hidden="1" x14ac:dyDescent="0.2"/>
    <row r="26910" hidden="1" x14ac:dyDescent="0.2"/>
    <row r="26911" hidden="1" x14ac:dyDescent="0.2"/>
    <row r="26912" hidden="1" x14ac:dyDescent="0.2"/>
    <row r="26913" hidden="1" x14ac:dyDescent="0.2"/>
    <row r="26914" hidden="1" x14ac:dyDescent="0.2"/>
    <row r="26915" hidden="1" x14ac:dyDescent="0.2"/>
    <row r="26916" hidden="1" x14ac:dyDescent="0.2"/>
    <row r="26917" hidden="1" x14ac:dyDescent="0.2"/>
    <row r="26918" hidden="1" x14ac:dyDescent="0.2"/>
    <row r="26919" hidden="1" x14ac:dyDescent="0.2"/>
    <row r="26920" hidden="1" x14ac:dyDescent="0.2"/>
    <row r="26921" hidden="1" x14ac:dyDescent="0.2"/>
    <row r="26922" hidden="1" x14ac:dyDescent="0.2"/>
    <row r="26923" hidden="1" x14ac:dyDescent="0.2"/>
    <row r="26924" hidden="1" x14ac:dyDescent="0.2"/>
    <row r="26925" hidden="1" x14ac:dyDescent="0.2"/>
    <row r="26926" hidden="1" x14ac:dyDescent="0.2"/>
    <row r="26927" hidden="1" x14ac:dyDescent="0.2"/>
    <row r="26928" hidden="1" x14ac:dyDescent="0.2"/>
    <row r="26929" hidden="1" x14ac:dyDescent="0.2"/>
    <row r="26930" hidden="1" x14ac:dyDescent="0.2"/>
    <row r="26931" hidden="1" x14ac:dyDescent="0.2"/>
    <row r="26932" hidden="1" x14ac:dyDescent="0.2"/>
    <row r="26933" hidden="1" x14ac:dyDescent="0.2"/>
    <row r="26934" hidden="1" x14ac:dyDescent="0.2"/>
    <row r="26935" hidden="1" x14ac:dyDescent="0.2"/>
    <row r="26936" hidden="1" x14ac:dyDescent="0.2"/>
    <row r="26937" hidden="1" x14ac:dyDescent="0.2"/>
    <row r="26938" hidden="1" x14ac:dyDescent="0.2"/>
    <row r="26939" hidden="1" x14ac:dyDescent="0.2"/>
    <row r="26940" hidden="1" x14ac:dyDescent="0.2"/>
    <row r="26941" hidden="1" x14ac:dyDescent="0.2"/>
    <row r="26942" hidden="1" x14ac:dyDescent="0.2"/>
    <row r="26943" hidden="1" x14ac:dyDescent="0.2"/>
    <row r="26944" hidden="1" x14ac:dyDescent="0.2"/>
    <row r="26945" hidden="1" x14ac:dyDescent="0.2"/>
    <row r="26946" hidden="1" x14ac:dyDescent="0.2"/>
    <row r="26947" hidden="1" x14ac:dyDescent="0.2"/>
    <row r="26948" hidden="1" x14ac:dyDescent="0.2"/>
    <row r="26949" hidden="1" x14ac:dyDescent="0.2"/>
    <row r="26950" hidden="1" x14ac:dyDescent="0.2"/>
    <row r="26951" hidden="1" x14ac:dyDescent="0.2"/>
    <row r="26952" hidden="1" x14ac:dyDescent="0.2"/>
    <row r="26953" hidden="1" x14ac:dyDescent="0.2"/>
    <row r="26954" hidden="1" x14ac:dyDescent="0.2"/>
    <row r="26955" hidden="1" x14ac:dyDescent="0.2"/>
    <row r="26956" hidden="1" x14ac:dyDescent="0.2"/>
    <row r="26957" hidden="1" x14ac:dyDescent="0.2"/>
    <row r="26958" hidden="1" x14ac:dyDescent="0.2"/>
    <row r="26959" hidden="1" x14ac:dyDescent="0.2"/>
    <row r="26960" hidden="1" x14ac:dyDescent="0.2"/>
    <row r="26961" hidden="1" x14ac:dyDescent="0.2"/>
    <row r="26962" hidden="1" x14ac:dyDescent="0.2"/>
    <row r="26963" hidden="1" x14ac:dyDescent="0.2"/>
    <row r="26964" hidden="1" x14ac:dyDescent="0.2"/>
    <row r="26965" hidden="1" x14ac:dyDescent="0.2"/>
    <row r="26966" hidden="1" x14ac:dyDescent="0.2"/>
    <row r="26967" hidden="1" x14ac:dyDescent="0.2"/>
    <row r="26968" hidden="1" x14ac:dyDescent="0.2"/>
    <row r="26969" hidden="1" x14ac:dyDescent="0.2"/>
    <row r="26970" hidden="1" x14ac:dyDescent="0.2"/>
    <row r="26971" hidden="1" x14ac:dyDescent="0.2"/>
    <row r="26972" hidden="1" x14ac:dyDescent="0.2"/>
    <row r="26973" hidden="1" x14ac:dyDescent="0.2"/>
    <row r="26974" hidden="1" x14ac:dyDescent="0.2"/>
    <row r="26975" hidden="1" x14ac:dyDescent="0.2"/>
    <row r="26976" hidden="1" x14ac:dyDescent="0.2"/>
    <row r="26977" hidden="1" x14ac:dyDescent="0.2"/>
    <row r="26978" hidden="1" x14ac:dyDescent="0.2"/>
    <row r="26979" hidden="1" x14ac:dyDescent="0.2"/>
    <row r="26980" hidden="1" x14ac:dyDescent="0.2"/>
    <row r="26981" hidden="1" x14ac:dyDescent="0.2"/>
    <row r="26982" hidden="1" x14ac:dyDescent="0.2"/>
    <row r="26983" hidden="1" x14ac:dyDescent="0.2"/>
    <row r="26984" hidden="1" x14ac:dyDescent="0.2"/>
    <row r="26985" hidden="1" x14ac:dyDescent="0.2"/>
    <row r="26986" hidden="1" x14ac:dyDescent="0.2"/>
    <row r="26987" hidden="1" x14ac:dyDescent="0.2"/>
    <row r="26988" hidden="1" x14ac:dyDescent="0.2"/>
    <row r="26989" hidden="1" x14ac:dyDescent="0.2"/>
    <row r="26990" hidden="1" x14ac:dyDescent="0.2"/>
    <row r="26991" hidden="1" x14ac:dyDescent="0.2"/>
    <row r="26992" hidden="1" x14ac:dyDescent="0.2"/>
    <row r="26993" hidden="1" x14ac:dyDescent="0.2"/>
    <row r="26994" hidden="1" x14ac:dyDescent="0.2"/>
    <row r="26995" hidden="1" x14ac:dyDescent="0.2"/>
    <row r="26996" hidden="1" x14ac:dyDescent="0.2"/>
    <row r="26997" hidden="1" x14ac:dyDescent="0.2"/>
    <row r="26998" hidden="1" x14ac:dyDescent="0.2"/>
    <row r="26999" hidden="1" x14ac:dyDescent="0.2"/>
    <row r="27000" hidden="1" x14ac:dyDescent="0.2"/>
    <row r="27001" hidden="1" x14ac:dyDescent="0.2"/>
    <row r="27002" hidden="1" x14ac:dyDescent="0.2"/>
    <row r="27003" hidden="1" x14ac:dyDescent="0.2"/>
    <row r="27004" hidden="1" x14ac:dyDescent="0.2"/>
    <row r="27005" hidden="1" x14ac:dyDescent="0.2"/>
    <row r="27006" hidden="1" x14ac:dyDescent="0.2"/>
    <row r="27007" hidden="1" x14ac:dyDescent="0.2"/>
    <row r="27008" hidden="1" x14ac:dyDescent="0.2"/>
    <row r="27009" hidden="1" x14ac:dyDescent="0.2"/>
    <row r="27010" hidden="1" x14ac:dyDescent="0.2"/>
    <row r="27011" hidden="1" x14ac:dyDescent="0.2"/>
    <row r="27012" hidden="1" x14ac:dyDescent="0.2"/>
    <row r="27013" hidden="1" x14ac:dyDescent="0.2"/>
    <row r="27014" hidden="1" x14ac:dyDescent="0.2"/>
    <row r="27015" hidden="1" x14ac:dyDescent="0.2"/>
    <row r="27016" hidden="1" x14ac:dyDescent="0.2"/>
    <row r="27017" hidden="1" x14ac:dyDescent="0.2"/>
    <row r="27018" hidden="1" x14ac:dyDescent="0.2"/>
    <row r="27019" hidden="1" x14ac:dyDescent="0.2"/>
    <row r="27020" hidden="1" x14ac:dyDescent="0.2"/>
    <row r="27021" hidden="1" x14ac:dyDescent="0.2"/>
    <row r="27022" hidden="1" x14ac:dyDescent="0.2"/>
    <row r="27023" hidden="1" x14ac:dyDescent="0.2"/>
    <row r="27024" hidden="1" x14ac:dyDescent="0.2"/>
    <row r="27025" hidden="1" x14ac:dyDescent="0.2"/>
    <row r="27026" hidden="1" x14ac:dyDescent="0.2"/>
    <row r="27027" hidden="1" x14ac:dyDescent="0.2"/>
    <row r="27028" hidden="1" x14ac:dyDescent="0.2"/>
    <row r="27029" hidden="1" x14ac:dyDescent="0.2"/>
    <row r="27030" hidden="1" x14ac:dyDescent="0.2"/>
    <row r="27031" hidden="1" x14ac:dyDescent="0.2"/>
    <row r="27032" hidden="1" x14ac:dyDescent="0.2"/>
    <row r="27033" hidden="1" x14ac:dyDescent="0.2"/>
    <row r="27034" hidden="1" x14ac:dyDescent="0.2"/>
    <row r="27035" hidden="1" x14ac:dyDescent="0.2"/>
    <row r="27036" hidden="1" x14ac:dyDescent="0.2"/>
    <row r="27037" hidden="1" x14ac:dyDescent="0.2"/>
    <row r="27038" hidden="1" x14ac:dyDescent="0.2"/>
    <row r="27039" hidden="1" x14ac:dyDescent="0.2"/>
    <row r="27040" hidden="1" x14ac:dyDescent="0.2"/>
    <row r="27041" hidden="1" x14ac:dyDescent="0.2"/>
    <row r="27042" hidden="1" x14ac:dyDescent="0.2"/>
    <row r="27043" hidden="1" x14ac:dyDescent="0.2"/>
    <row r="27044" hidden="1" x14ac:dyDescent="0.2"/>
    <row r="27045" hidden="1" x14ac:dyDescent="0.2"/>
    <row r="27046" hidden="1" x14ac:dyDescent="0.2"/>
    <row r="27047" hidden="1" x14ac:dyDescent="0.2"/>
    <row r="27048" hidden="1" x14ac:dyDescent="0.2"/>
    <row r="27049" hidden="1" x14ac:dyDescent="0.2"/>
    <row r="27050" hidden="1" x14ac:dyDescent="0.2"/>
    <row r="27051" hidden="1" x14ac:dyDescent="0.2"/>
    <row r="27052" hidden="1" x14ac:dyDescent="0.2"/>
    <row r="27053" hidden="1" x14ac:dyDescent="0.2"/>
    <row r="27054" hidden="1" x14ac:dyDescent="0.2"/>
    <row r="27055" hidden="1" x14ac:dyDescent="0.2"/>
    <row r="27056" hidden="1" x14ac:dyDescent="0.2"/>
    <row r="27057" hidden="1" x14ac:dyDescent="0.2"/>
    <row r="27058" hidden="1" x14ac:dyDescent="0.2"/>
    <row r="27059" hidden="1" x14ac:dyDescent="0.2"/>
    <row r="27060" hidden="1" x14ac:dyDescent="0.2"/>
    <row r="27061" hidden="1" x14ac:dyDescent="0.2"/>
    <row r="27062" hidden="1" x14ac:dyDescent="0.2"/>
    <row r="27063" hidden="1" x14ac:dyDescent="0.2"/>
    <row r="27064" hidden="1" x14ac:dyDescent="0.2"/>
    <row r="27065" hidden="1" x14ac:dyDescent="0.2"/>
    <row r="27066" hidden="1" x14ac:dyDescent="0.2"/>
    <row r="27067" hidden="1" x14ac:dyDescent="0.2"/>
    <row r="27068" hidden="1" x14ac:dyDescent="0.2"/>
    <row r="27069" hidden="1" x14ac:dyDescent="0.2"/>
    <row r="27070" hidden="1" x14ac:dyDescent="0.2"/>
    <row r="27071" hidden="1" x14ac:dyDescent="0.2"/>
    <row r="27072" hidden="1" x14ac:dyDescent="0.2"/>
    <row r="27073" hidden="1" x14ac:dyDescent="0.2"/>
    <row r="27074" hidden="1" x14ac:dyDescent="0.2"/>
    <row r="27075" hidden="1" x14ac:dyDescent="0.2"/>
    <row r="27076" hidden="1" x14ac:dyDescent="0.2"/>
    <row r="27077" hidden="1" x14ac:dyDescent="0.2"/>
    <row r="27078" hidden="1" x14ac:dyDescent="0.2"/>
    <row r="27079" hidden="1" x14ac:dyDescent="0.2"/>
    <row r="27080" hidden="1" x14ac:dyDescent="0.2"/>
    <row r="27081" hidden="1" x14ac:dyDescent="0.2"/>
    <row r="27082" hidden="1" x14ac:dyDescent="0.2"/>
    <row r="27083" hidden="1" x14ac:dyDescent="0.2"/>
    <row r="27084" hidden="1" x14ac:dyDescent="0.2"/>
    <row r="27085" hidden="1" x14ac:dyDescent="0.2"/>
    <row r="27086" hidden="1" x14ac:dyDescent="0.2"/>
    <row r="27087" hidden="1" x14ac:dyDescent="0.2"/>
    <row r="27088" hidden="1" x14ac:dyDescent="0.2"/>
    <row r="27089" hidden="1" x14ac:dyDescent="0.2"/>
    <row r="27090" hidden="1" x14ac:dyDescent="0.2"/>
    <row r="27091" hidden="1" x14ac:dyDescent="0.2"/>
    <row r="27092" hidden="1" x14ac:dyDescent="0.2"/>
    <row r="27093" hidden="1" x14ac:dyDescent="0.2"/>
    <row r="27094" hidden="1" x14ac:dyDescent="0.2"/>
    <row r="27095" hidden="1" x14ac:dyDescent="0.2"/>
    <row r="27096" hidden="1" x14ac:dyDescent="0.2"/>
    <row r="27097" hidden="1" x14ac:dyDescent="0.2"/>
    <row r="27098" hidden="1" x14ac:dyDescent="0.2"/>
    <row r="27099" hidden="1" x14ac:dyDescent="0.2"/>
    <row r="27100" hidden="1" x14ac:dyDescent="0.2"/>
    <row r="27101" hidden="1" x14ac:dyDescent="0.2"/>
    <row r="27102" hidden="1" x14ac:dyDescent="0.2"/>
    <row r="27103" hidden="1" x14ac:dyDescent="0.2"/>
    <row r="27104" hidden="1" x14ac:dyDescent="0.2"/>
    <row r="27105" hidden="1" x14ac:dyDescent="0.2"/>
    <row r="27106" hidden="1" x14ac:dyDescent="0.2"/>
    <row r="27107" hidden="1" x14ac:dyDescent="0.2"/>
    <row r="27108" hidden="1" x14ac:dyDescent="0.2"/>
    <row r="27109" hidden="1" x14ac:dyDescent="0.2"/>
    <row r="27110" hidden="1" x14ac:dyDescent="0.2"/>
    <row r="27111" hidden="1" x14ac:dyDescent="0.2"/>
    <row r="27112" hidden="1" x14ac:dyDescent="0.2"/>
    <row r="27113" hidden="1" x14ac:dyDescent="0.2"/>
    <row r="27114" hidden="1" x14ac:dyDescent="0.2"/>
    <row r="27115" hidden="1" x14ac:dyDescent="0.2"/>
    <row r="27116" hidden="1" x14ac:dyDescent="0.2"/>
    <row r="27117" hidden="1" x14ac:dyDescent="0.2"/>
    <row r="27118" hidden="1" x14ac:dyDescent="0.2"/>
    <row r="27119" hidden="1" x14ac:dyDescent="0.2"/>
    <row r="27120" hidden="1" x14ac:dyDescent="0.2"/>
    <row r="27121" hidden="1" x14ac:dyDescent="0.2"/>
    <row r="27122" hidden="1" x14ac:dyDescent="0.2"/>
    <row r="27123" hidden="1" x14ac:dyDescent="0.2"/>
    <row r="27124" hidden="1" x14ac:dyDescent="0.2"/>
    <row r="27125" hidden="1" x14ac:dyDescent="0.2"/>
    <row r="27126" hidden="1" x14ac:dyDescent="0.2"/>
    <row r="27127" hidden="1" x14ac:dyDescent="0.2"/>
    <row r="27128" hidden="1" x14ac:dyDescent="0.2"/>
    <row r="27129" hidden="1" x14ac:dyDescent="0.2"/>
    <row r="27130" hidden="1" x14ac:dyDescent="0.2"/>
    <row r="27131" hidden="1" x14ac:dyDescent="0.2"/>
    <row r="27132" hidden="1" x14ac:dyDescent="0.2"/>
    <row r="27133" hidden="1" x14ac:dyDescent="0.2"/>
    <row r="27134" hidden="1" x14ac:dyDescent="0.2"/>
    <row r="27135" hidden="1" x14ac:dyDescent="0.2"/>
    <row r="27136" hidden="1" x14ac:dyDescent="0.2"/>
    <row r="27137" hidden="1" x14ac:dyDescent="0.2"/>
    <row r="27138" hidden="1" x14ac:dyDescent="0.2"/>
    <row r="27139" hidden="1" x14ac:dyDescent="0.2"/>
    <row r="27140" hidden="1" x14ac:dyDescent="0.2"/>
    <row r="27141" hidden="1" x14ac:dyDescent="0.2"/>
    <row r="27142" hidden="1" x14ac:dyDescent="0.2"/>
    <row r="27143" hidden="1" x14ac:dyDescent="0.2"/>
    <row r="27144" hidden="1" x14ac:dyDescent="0.2"/>
    <row r="27145" hidden="1" x14ac:dyDescent="0.2"/>
    <row r="27146" hidden="1" x14ac:dyDescent="0.2"/>
    <row r="27147" hidden="1" x14ac:dyDescent="0.2"/>
    <row r="27148" hidden="1" x14ac:dyDescent="0.2"/>
    <row r="27149" hidden="1" x14ac:dyDescent="0.2"/>
    <row r="27150" hidden="1" x14ac:dyDescent="0.2"/>
    <row r="27151" hidden="1" x14ac:dyDescent="0.2"/>
    <row r="27152" hidden="1" x14ac:dyDescent="0.2"/>
    <row r="27153" hidden="1" x14ac:dyDescent="0.2"/>
    <row r="27154" hidden="1" x14ac:dyDescent="0.2"/>
    <row r="27155" hidden="1" x14ac:dyDescent="0.2"/>
    <row r="27156" hidden="1" x14ac:dyDescent="0.2"/>
    <row r="27157" hidden="1" x14ac:dyDescent="0.2"/>
    <row r="27158" hidden="1" x14ac:dyDescent="0.2"/>
    <row r="27159" hidden="1" x14ac:dyDescent="0.2"/>
    <row r="27160" hidden="1" x14ac:dyDescent="0.2"/>
    <row r="27161" hidden="1" x14ac:dyDescent="0.2"/>
    <row r="27162" hidden="1" x14ac:dyDescent="0.2"/>
    <row r="27163" hidden="1" x14ac:dyDescent="0.2"/>
    <row r="27164" hidden="1" x14ac:dyDescent="0.2"/>
    <row r="27165" hidden="1" x14ac:dyDescent="0.2"/>
    <row r="27166" hidden="1" x14ac:dyDescent="0.2"/>
    <row r="27167" hidden="1" x14ac:dyDescent="0.2"/>
    <row r="27168" hidden="1" x14ac:dyDescent="0.2"/>
    <row r="27169" hidden="1" x14ac:dyDescent="0.2"/>
    <row r="27170" hidden="1" x14ac:dyDescent="0.2"/>
    <row r="27171" hidden="1" x14ac:dyDescent="0.2"/>
    <row r="27172" hidden="1" x14ac:dyDescent="0.2"/>
    <row r="27173" hidden="1" x14ac:dyDescent="0.2"/>
    <row r="27174" hidden="1" x14ac:dyDescent="0.2"/>
    <row r="27175" hidden="1" x14ac:dyDescent="0.2"/>
    <row r="27176" hidden="1" x14ac:dyDescent="0.2"/>
    <row r="27177" hidden="1" x14ac:dyDescent="0.2"/>
    <row r="27178" hidden="1" x14ac:dyDescent="0.2"/>
    <row r="27179" hidden="1" x14ac:dyDescent="0.2"/>
    <row r="27180" hidden="1" x14ac:dyDescent="0.2"/>
    <row r="27181" hidden="1" x14ac:dyDescent="0.2"/>
    <row r="27182" hidden="1" x14ac:dyDescent="0.2"/>
    <row r="27183" hidden="1" x14ac:dyDescent="0.2"/>
    <row r="27184" hidden="1" x14ac:dyDescent="0.2"/>
    <row r="27185" hidden="1" x14ac:dyDescent="0.2"/>
    <row r="27186" hidden="1" x14ac:dyDescent="0.2"/>
    <row r="27187" hidden="1" x14ac:dyDescent="0.2"/>
    <row r="27188" hidden="1" x14ac:dyDescent="0.2"/>
    <row r="27189" hidden="1" x14ac:dyDescent="0.2"/>
    <row r="27190" hidden="1" x14ac:dyDescent="0.2"/>
    <row r="27191" hidden="1" x14ac:dyDescent="0.2"/>
    <row r="27192" hidden="1" x14ac:dyDescent="0.2"/>
    <row r="27193" hidden="1" x14ac:dyDescent="0.2"/>
    <row r="27194" hidden="1" x14ac:dyDescent="0.2"/>
    <row r="27195" hidden="1" x14ac:dyDescent="0.2"/>
    <row r="27196" hidden="1" x14ac:dyDescent="0.2"/>
    <row r="27197" hidden="1" x14ac:dyDescent="0.2"/>
    <row r="27198" hidden="1" x14ac:dyDescent="0.2"/>
    <row r="27199" hidden="1" x14ac:dyDescent="0.2"/>
    <row r="27200" hidden="1" x14ac:dyDescent="0.2"/>
    <row r="27201" hidden="1" x14ac:dyDescent="0.2"/>
    <row r="27202" hidden="1" x14ac:dyDescent="0.2"/>
    <row r="27203" hidden="1" x14ac:dyDescent="0.2"/>
    <row r="27204" hidden="1" x14ac:dyDescent="0.2"/>
    <row r="27205" hidden="1" x14ac:dyDescent="0.2"/>
    <row r="27206" hidden="1" x14ac:dyDescent="0.2"/>
    <row r="27207" hidden="1" x14ac:dyDescent="0.2"/>
    <row r="27208" hidden="1" x14ac:dyDescent="0.2"/>
    <row r="27209" hidden="1" x14ac:dyDescent="0.2"/>
    <row r="27210" hidden="1" x14ac:dyDescent="0.2"/>
    <row r="27211" hidden="1" x14ac:dyDescent="0.2"/>
    <row r="27212" hidden="1" x14ac:dyDescent="0.2"/>
    <row r="27213" hidden="1" x14ac:dyDescent="0.2"/>
    <row r="27214" hidden="1" x14ac:dyDescent="0.2"/>
    <row r="27215" hidden="1" x14ac:dyDescent="0.2"/>
    <row r="27216" hidden="1" x14ac:dyDescent="0.2"/>
    <row r="27217" hidden="1" x14ac:dyDescent="0.2"/>
    <row r="27218" hidden="1" x14ac:dyDescent="0.2"/>
    <row r="27219" hidden="1" x14ac:dyDescent="0.2"/>
    <row r="27220" hidden="1" x14ac:dyDescent="0.2"/>
    <row r="27221" hidden="1" x14ac:dyDescent="0.2"/>
    <row r="27222" hidden="1" x14ac:dyDescent="0.2"/>
    <row r="27223" hidden="1" x14ac:dyDescent="0.2"/>
    <row r="27224" hidden="1" x14ac:dyDescent="0.2"/>
    <row r="27225" hidden="1" x14ac:dyDescent="0.2"/>
    <row r="27226" hidden="1" x14ac:dyDescent="0.2"/>
    <row r="27227" hidden="1" x14ac:dyDescent="0.2"/>
    <row r="27228" hidden="1" x14ac:dyDescent="0.2"/>
    <row r="27229" hidden="1" x14ac:dyDescent="0.2"/>
    <row r="27230" hidden="1" x14ac:dyDescent="0.2"/>
    <row r="27231" hidden="1" x14ac:dyDescent="0.2"/>
    <row r="27232" hidden="1" x14ac:dyDescent="0.2"/>
    <row r="27233" hidden="1" x14ac:dyDescent="0.2"/>
    <row r="27234" hidden="1" x14ac:dyDescent="0.2"/>
    <row r="27235" hidden="1" x14ac:dyDescent="0.2"/>
    <row r="27236" hidden="1" x14ac:dyDescent="0.2"/>
    <row r="27237" hidden="1" x14ac:dyDescent="0.2"/>
    <row r="27238" hidden="1" x14ac:dyDescent="0.2"/>
    <row r="27239" hidden="1" x14ac:dyDescent="0.2"/>
    <row r="27240" hidden="1" x14ac:dyDescent="0.2"/>
    <row r="27241" hidden="1" x14ac:dyDescent="0.2"/>
    <row r="27242" hidden="1" x14ac:dyDescent="0.2"/>
    <row r="27243" hidden="1" x14ac:dyDescent="0.2"/>
    <row r="27244" hidden="1" x14ac:dyDescent="0.2"/>
    <row r="27245" hidden="1" x14ac:dyDescent="0.2"/>
    <row r="27246" hidden="1" x14ac:dyDescent="0.2"/>
    <row r="27247" hidden="1" x14ac:dyDescent="0.2"/>
    <row r="27248" hidden="1" x14ac:dyDescent="0.2"/>
    <row r="27249" hidden="1" x14ac:dyDescent="0.2"/>
    <row r="27250" hidden="1" x14ac:dyDescent="0.2"/>
    <row r="27251" hidden="1" x14ac:dyDescent="0.2"/>
    <row r="27252" hidden="1" x14ac:dyDescent="0.2"/>
    <row r="27253" hidden="1" x14ac:dyDescent="0.2"/>
    <row r="27254" hidden="1" x14ac:dyDescent="0.2"/>
    <row r="27255" hidden="1" x14ac:dyDescent="0.2"/>
    <row r="27256" hidden="1" x14ac:dyDescent="0.2"/>
    <row r="27257" hidden="1" x14ac:dyDescent="0.2"/>
    <row r="27258" hidden="1" x14ac:dyDescent="0.2"/>
    <row r="27259" hidden="1" x14ac:dyDescent="0.2"/>
    <row r="27260" hidden="1" x14ac:dyDescent="0.2"/>
    <row r="27261" hidden="1" x14ac:dyDescent="0.2"/>
    <row r="27262" hidden="1" x14ac:dyDescent="0.2"/>
    <row r="27263" hidden="1" x14ac:dyDescent="0.2"/>
    <row r="27264" hidden="1" x14ac:dyDescent="0.2"/>
    <row r="27265" hidden="1" x14ac:dyDescent="0.2"/>
    <row r="27266" hidden="1" x14ac:dyDescent="0.2"/>
    <row r="27267" hidden="1" x14ac:dyDescent="0.2"/>
    <row r="27268" hidden="1" x14ac:dyDescent="0.2"/>
    <row r="27269" hidden="1" x14ac:dyDescent="0.2"/>
    <row r="27270" hidden="1" x14ac:dyDescent="0.2"/>
    <row r="27271" hidden="1" x14ac:dyDescent="0.2"/>
    <row r="27272" hidden="1" x14ac:dyDescent="0.2"/>
    <row r="27273" hidden="1" x14ac:dyDescent="0.2"/>
    <row r="27274" hidden="1" x14ac:dyDescent="0.2"/>
    <row r="27275" hidden="1" x14ac:dyDescent="0.2"/>
    <row r="27276" hidden="1" x14ac:dyDescent="0.2"/>
    <row r="27277" hidden="1" x14ac:dyDescent="0.2"/>
    <row r="27278" hidden="1" x14ac:dyDescent="0.2"/>
    <row r="27279" hidden="1" x14ac:dyDescent="0.2"/>
    <row r="27280" hidden="1" x14ac:dyDescent="0.2"/>
    <row r="27281" hidden="1" x14ac:dyDescent="0.2"/>
    <row r="27282" hidden="1" x14ac:dyDescent="0.2"/>
    <row r="27283" hidden="1" x14ac:dyDescent="0.2"/>
    <row r="27284" hidden="1" x14ac:dyDescent="0.2"/>
    <row r="27285" hidden="1" x14ac:dyDescent="0.2"/>
    <row r="27286" hidden="1" x14ac:dyDescent="0.2"/>
    <row r="27287" hidden="1" x14ac:dyDescent="0.2"/>
    <row r="27288" hidden="1" x14ac:dyDescent="0.2"/>
    <row r="27289" hidden="1" x14ac:dyDescent="0.2"/>
    <row r="27290" hidden="1" x14ac:dyDescent="0.2"/>
    <row r="27291" hidden="1" x14ac:dyDescent="0.2"/>
    <row r="27292" hidden="1" x14ac:dyDescent="0.2"/>
    <row r="27293" hidden="1" x14ac:dyDescent="0.2"/>
    <row r="27294" hidden="1" x14ac:dyDescent="0.2"/>
    <row r="27295" hidden="1" x14ac:dyDescent="0.2"/>
    <row r="27296" hidden="1" x14ac:dyDescent="0.2"/>
    <row r="27297" hidden="1" x14ac:dyDescent="0.2"/>
    <row r="27298" hidden="1" x14ac:dyDescent="0.2"/>
    <row r="27299" hidden="1" x14ac:dyDescent="0.2"/>
    <row r="27300" hidden="1" x14ac:dyDescent="0.2"/>
    <row r="27301" hidden="1" x14ac:dyDescent="0.2"/>
    <row r="27302" hidden="1" x14ac:dyDescent="0.2"/>
    <row r="27303" hidden="1" x14ac:dyDescent="0.2"/>
    <row r="27304" hidden="1" x14ac:dyDescent="0.2"/>
    <row r="27305" hidden="1" x14ac:dyDescent="0.2"/>
    <row r="27306" hidden="1" x14ac:dyDescent="0.2"/>
    <row r="27307" hidden="1" x14ac:dyDescent="0.2"/>
    <row r="27308" hidden="1" x14ac:dyDescent="0.2"/>
    <row r="27309" hidden="1" x14ac:dyDescent="0.2"/>
    <row r="27310" hidden="1" x14ac:dyDescent="0.2"/>
    <row r="27311" hidden="1" x14ac:dyDescent="0.2"/>
    <row r="27312" hidden="1" x14ac:dyDescent="0.2"/>
    <row r="27313" hidden="1" x14ac:dyDescent="0.2"/>
    <row r="27314" hidden="1" x14ac:dyDescent="0.2"/>
    <row r="27315" hidden="1" x14ac:dyDescent="0.2"/>
    <row r="27316" hidden="1" x14ac:dyDescent="0.2"/>
    <row r="27317" hidden="1" x14ac:dyDescent="0.2"/>
    <row r="27318" hidden="1" x14ac:dyDescent="0.2"/>
    <row r="27319" hidden="1" x14ac:dyDescent="0.2"/>
    <row r="27320" hidden="1" x14ac:dyDescent="0.2"/>
    <row r="27321" hidden="1" x14ac:dyDescent="0.2"/>
    <row r="27322" hidden="1" x14ac:dyDescent="0.2"/>
    <row r="27323" hidden="1" x14ac:dyDescent="0.2"/>
    <row r="27324" hidden="1" x14ac:dyDescent="0.2"/>
    <row r="27325" hidden="1" x14ac:dyDescent="0.2"/>
    <row r="27326" hidden="1" x14ac:dyDescent="0.2"/>
    <row r="27327" hidden="1" x14ac:dyDescent="0.2"/>
    <row r="27328" hidden="1" x14ac:dyDescent="0.2"/>
    <row r="27329" hidden="1" x14ac:dyDescent="0.2"/>
    <row r="27330" hidden="1" x14ac:dyDescent="0.2"/>
    <row r="27331" hidden="1" x14ac:dyDescent="0.2"/>
    <row r="27332" hidden="1" x14ac:dyDescent="0.2"/>
    <row r="27333" hidden="1" x14ac:dyDescent="0.2"/>
    <row r="27334" hidden="1" x14ac:dyDescent="0.2"/>
    <row r="27335" hidden="1" x14ac:dyDescent="0.2"/>
    <row r="27336" hidden="1" x14ac:dyDescent="0.2"/>
    <row r="27337" hidden="1" x14ac:dyDescent="0.2"/>
    <row r="27338" hidden="1" x14ac:dyDescent="0.2"/>
    <row r="27339" hidden="1" x14ac:dyDescent="0.2"/>
    <row r="27340" hidden="1" x14ac:dyDescent="0.2"/>
    <row r="27341" hidden="1" x14ac:dyDescent="0.2"/>
    <row r="27342" hidden="1" x14ac:dyDescent="0.2"/>
    <row r="27343" hidden="1" x14ac:dyDescent="0.2"/>
    <row r="27344" hidden="1" x14ac:dyDescent="0.2"/>
    <row r="27345" hidden="1" x14ac:dyDescent="0.2"/>
    <row r="27346" hidden="1" x14ac:dyDescent="0.2"/>
    <row r="27347" hidden="1" x14ac:dyDescent="0.2"/>
    <row r="27348" hidden="1" x14ac:dyDescent="0.2"/>
    <row r="27349" hidden="1" x14ac:dyDescent="0.2"/>
    <row r="27350" hidden="1" x14ac:dyDescent="0.2"/>
    <row r="27351" hidden="1" x14ac:dyDescent="0.2"/>
    <row r="27352" hidden="1" x14ac:dyDescent="0.2"/>
    <row r="27353" hidden="1" x14ac:dyDescent="0.2"/>
    <row r="27354" hidden="1" x14ac:dyDescent="0.2"/>
    <row r="27355" hidden="1" x14ac:dyDescent="0.2"/>
    <row r="27356" hidden="1" x14ac:dyDescent="0.2"/>
    <row r="27357" hidden="1" x14ac:dyDescent="0.2"/>
    <row r="27358" hidden="1" x14ac:dyDescent="0.2"/>
    <row r="27359" hidden="1" x14ac:dyDescent="0.2"/>
    <row r="27360" hidden="1" x14ac:dyDescent="0.2"/>
    <row r="27361" hidden="1" x14ac:dyDescent="0.2"/>
    <row r="27362" hidden="1" x14ac:dyDescent="0.2"/>
    <row r="27363" hidden="1" x14ac:dyDescent="0.2"/>
    <row r="27364" hidden="1" x14ac:dyDescent="0.2"/>
    <row r="27365" hidden="1" x14ac:dyDescent="0.2"/>
    <row r="27366" hidden="1" x14ac:dyDescent="0.2"/>
    <row r="27367" hidden="1" x14ac:dyDescent="0.2"/>
    <row r="27368" hidden="1" x14ac:dyDescent="0.2"/>
    <row r="27369" hidden="1" x14ac:dyDescent="0.2"/>
    <row r="27370" hidden="1" x14ac:dyDescent="0.2"/>
    <row r="27371" hidden="1" x14ac:dyDescent="0.2"/>
    <row r="27372" hidden="1" x14ac:dyDescent="0.2"/>
    <row r="27373" hidden="1" x14ac:dyDescent="0.2"/>
    <row r="27374" hidden="1" x14ac:dyDescent="0.2"/>
    <row r="27375" hidden="1" x14ac:dyDescent="0.2"/>
    <row r="27376" hidden="1" x14ac:dyDescent="0.2"/>
    <row r="27377" hidden="1" x14ac:dyDescent="0.2"/>
    <row r="27378" hidden="1" x14ac:dyDescent="0.2"/>
    <row r="27379" hidden="1" x14ac:dyDescent="0.2"/>
    <row r="27380" hidden="1" x14ac:dyDescent="0.2"/>
    <row r="27381" hidden="1" x14ac:dyDescent="0.2"/>
    <row r="27382" hidden="1" x14ac:dyDescent="0.2"/>
    <row r="27383" hidden="1" x14ac:dyDescent="0.2"/>
    <row r="27384" hidden="1" x14ac:dyDescent="0.2"/>
    <row r="27385" hidden="1" x14ac:dyDescent="0.2"/>
    <row r="27386" hidden="1" x14ac:dyDescent="0.2"/>
    <row r="27387" hidden="1" x14ac:dyDescent="0.2"/>
    <row r="27388" hidden="1" x14ac:dyDescent="0.2"/>
    <row r="27389" hidden="1" x14ac:dyDescent="0.2"/>
    <row r="27390" hidden="1" x14ac:dyDescent="0.2"/>
    <row r="27391" hidden="1" x14ac:dyDescent="0.2"/>
    <row r="27392" hidden="1" x14ac:dyDescent="0.2"/>
    <row r="27393" hidden="1" x14ac:dyDescent="0.2"/>
    <row r="27394" hidden="1" x14ac:dyDescent="0.2"/>
    <row r="27395" hidden="1" x14ac:dyDescent="0.2"/>
    <row r="27396" hidden="1" x14ac:dyDescent="0.2"/>
    <row r="27397" hidden="1" x14ac:dyDescent="0.2"/>
    <row r="27398" hidden="1" x14ac:dyDescent="0.2"/>
    <row r="27399" hidden="1" x14ac:dyDescent="0.2"/>
    <row r="27400" hidden="1" x14ac:dyDescent="0.2"/>
    <row r="27401" hidden="1" x14ac:dyDescent="0.2"/>
    <row r="27402" hidden="1" x14ac:dyDescent="0.2"/>
    <row r="27403" hidden="1" x14ac:dyDescent="0.2"/>
    <row r="27404" hidden="1" x14ac:dyDescent="0.2"/>
    <row r="27405" hidden="1" x14ac:dyDescent="0.2"/>
    <row r="27406" hidden="1" x14ac:dyDescent="0.2"/>
    <row r="27407" hidden="1" x14ac:dyDescent="0.2"/>
    <row r="27408" hidden="1" x14ac:dyDescent="0.2"/>
    <row r="27409" hidden="1" x14ac:dyDescent="0.2"/>
    <row r="27410" hidden="1" x14ac:dyDescent="0.2"/>
    <row r="27411" hidden="1" x14ac:dyDescent="0.2"/>
    <row r="27412" hidden="1" x14ac:dyDescent="0.2"/>
    <row r="27413" hidden="1" x14ac:dyDescent="0.2"/>
    <row r="27414" hidden="1" x14ac:dyDescent="0.2"/>
    <row r="27415" hidden="1" x14ac:dyDescent="0.2"/>
    <row r="27416" hidden="1" x14ac:dyDescent="0.2"/>
    <row r="27417" hidden="1" x14ac:dyDescent="0.2"/>
    <row r="27418" hidden="1" x14ac:dyDescent="0.2"/>
    <row r="27419" hidden="1" x14ac:dyDescent="0.2"/>
    <row r="27420" hidden="1" x14ac:dyDescent="0.2"/>
    <row r="27421" hidden="1" x14ac:dyDescent="0.2"/>
    <row r="27422" hidden="1" x14ac:dyDescent="0.2"/>
    <row r="27423" hidden="1" x14ac:dyDescent="0.2"/>
    <row r="27424" hidden="1" x14ac:dyDescent="0.2"/>
    <row r="27425" hidden="1" x14ac:dyDescent="0.2"/>
    <row r="27426" hidden="1" x14ac:dyDescent="0.2"/>
    <row r="27427" hidden="1" x14ac:dyDescent="0.2"/>
    <row r="27428" hidden="1" x14ac:dyDescent="0.2"/>
    <row r="27429" hidden="1" x14ac:dyDescent="0.2"/>
    <row r="27430" hidden="1" x14ac:dyDescent="0.2"/>
    <row r="27431" hidden="1" x14ac:dyDescent="0.2"/>
    <row r="27432" hidden="1" x14ac:dyDescent="0.2"/>
    <row r="27433" hidden="1" x14ac:dyDescent="0.2"/>
    <row r="27434" hidden="1" x14ac:dyDescent="0.2"/>
    <row r="27435" hidden="1" x14ac:dyDescent="0.2"/>
    <row r="27436" hidden="1" x14ac:dyDescent="0.2"/>
    <row r="27437" hidden="1" x14ac:dyDescent="0.2"/>
    <row r="27438" hidden="1" x14ac:dyDescent="0.2"/>
    <row r="27439" hidden="1" x14ac:dyDescent="0.2"/>
    <row r="27440" hidden="1" x14ac:dyDescent="0.2"/>
    <row r="27441" hidden="1" x14ac:dyDescent="0.2"/>
    <row r="27442" hidden="1" x14ac:dyDescent="0.2"/>
    <row r="27443" hidden="1" x14ac:dyDescent="0.2"/>
    <row r="27444" hidden="1" x14ac:dyDescent="0.2"/>
    <row r="27445" hidden="1" x14ac:dyDescent="0.2"/>
    <row r="27446" hidden="1" x14ac:dyDescent="0.2"/>
    <row r="27447" hidden="1" x14ac:dyDescent="0.2"/>
    <row r="27448" hidden="1" x14ac:dyDescent="0.2"/>
    <row r="27449" hidden="1" x14ac:dyDescent="0.2"/>
    <row r="27450" hidden="1" x14ac:dyDescent="0.2"/>
    <row r="27451" hidden="1" x14ac:dyDescent="0.2"/>
    <row r="27452" hidden="1" x14ac:dyDescent="0.2"/>
    <row r="27453" hidden="1" x14ac:dyDescent="0.2"/>
    <row r="27454" hidden="1" x14ac:dyDescent="0.2"/>
    <row r="27455" hidden="1" x14ac:dyDescent="0.2"/>
    <row r="27456" hidden="1" x14ac:dyDescent="0.2"/>
    <row r="27457" hidden="1" x14ac:dyDescent="0.2"/>
    <row r="27458" hidden="1" x14ac:dyDescent="0.2"/>
    <row r="27459" hidden="1" x14ac:dyDescent="0.2"/>
    <row r="27460" hidden="1" x14ac:dyDescent="0.2"/>
    <row r="27461" hidden="1" x14ac:dyDescent="0.2"/>
    <row r="27462" hidden="1" x14ac:dyDescent="0.2"/>
    <row r="27463" hidden="1" x14ac:dyDescent="0.2"/>
    <row r="27464" hidden="1" x14ac:dyDescent="0.2"/>
    <row r="27465" hidden="1" x14ac:dyDescent="0.2"/>
    <row r="27466" hidden="1" x14ac:dyDescent="0.2"/>
    <row r="27467" hidden="1" x14ac:dyDescent="0.2"/>
    <row r="27468" hidden="1" x14ac:dyDescent="0.2"/>
    <row r="27469" hidden="1" x14ac:dyDescent="0.2"/>
    <row r="27470" hidden="1" x14ac:dyDescent="0.2"/>
    <row r="27471" hidden="1" x14ac:dyDescent="0.2"/>
    <row r="27472" hidden="1" x14ac:dyDescent="0.2"/>
    <row r="27473" hidden="1" x14ac:dyDescent="0.2"/>
    <row r="27474" hidden="1" x14ac:dyDescent="0.2"/>
    <row r="27475" hidden="1" x14ac:dyDescent="0.2"/>
    <row r="27476" hidden="1" x14ac:dyDescent="0.2"/>
    <row r="27477" hidden="1" x14ac:dyDescent="0.2"/>
    <row r="27478" hidden="1" x14ac:dyDescent="0.2"/>
    <row r="27479" hidden="1" x14ac:dyDescent="0.2"/>
    <row r="27480" hidden="1" x14ac:dyDescent="0.2"/>
    <row r="27481" hidden="1" x14ac:dyDescent="0.2"/>
    <row r="27482" hidden="1" x14ac:dyDescent="0.2"/>
    <row r="27483" hidden="1" x14ac:dyDescent="0.2"/>
    <row r="27484" hidden="1" x14ac:dyDescent="0.2"/>
    <row r="27485" hidden="1" x14ac:dyDescent="0.2"/>
    <row r="27486" hidden="1" x14ac:dyDescent="0.2"/>
    <row r="27487" hidden="1" x14ac:dyDescent="0.2"/>
    <row r="27488" hidden="1" x14ac:dyDescent="0.2"/>
    <row r="27489" hidden="1" x14ac:dyDescent="0.2"/>
    <row r="27490" hidden="1" x14ac:dyDescent="0.2"/>
    <row r="27491" hidden="1" x14ac:dyDescent="0.2"/>
    <row r="27492" hidden="1" x14ac:dyDescent="0.2"/>
    <row r="27493" hidden="1" x14ac:dyDescent="0.2"/>
    <row r="27494" hidden="1" x14ac:dyDescent="0.2"/>
    <row r="27495" hidden="1" x14ac:dyDescent="0.2"/>
    <row r="27496" hidden="1" x14ac:dyDescent="0.2"/>
    <row r="27497" hidden="1" x14ac:dyDescent="0.2"/>
    <row r="27498" hidden="1" x14ac:dyDescent="0.2"/>
    <row r="27499" hidden="1" x14ac:dyDescent="0.2"/>
    <row r="27500" hidden="1" x14ac:dyDescent="0.2"/>
    <row r="27501" hidden="1" x14ac:dyDescent="0.2"/>
    <row r="27502" hidden="1" x14ac:dyDescent="0.2"/>
    <row r="27503" hidden="1" x14ac:dyDescent="0.2"/>
    <row r="27504" hidden="1" x14ac:dyDescent="0.2"/>
    <row r="27505" hidden="1" x14ac:dyDescent="0.2"/>
    <row r="27506" hidden="1" x14ac:dyDescent="0.2"/>
    <row r="27507" hidden="1" x14ac:dyDescent="0.2"/>
    <row r="27508" hidden="1" x14ac:dyDescent="0.2"/>
    <row r="27509" hidden="1" x14ac:dyDescent="0.2"/>
    <row r="27510" hidden="1" x14ac:dyDescent="0.2"/>
    <row r="27511" hidden="1" x14ac:dyDescent="0.2"/>
    <row r="27512" hidden="1" x14ac:dyDescent="0.2"/>
    <row r="27513" hidden="1" x14ac:dyDescent="0.2"/>
    <row r="27514" hidden="1" x14ac:dyDescent="0.2"/>
    <row r="27515" hidden="1" x14ac:dyDescent="0.2"/>
    <row r="27516" hidden="1" x14ac:dyDescent="0.2"/>
    <row r="27517" hidden="1" x14ac:dyDescent="0.2"/>
    <row r="27518" hidden="1" x14ac:dyDescent="0.2"/>
    <row r="27519" hidden="1" x14ac:dyDescent="0.2"/>
    <row r="27520" hidden="1" x14ac:dyDescent="0.2"/>
    <row r="27521" hidden="1" x14ac:dyDescent="0.2"/>
    <row r="27522" hidden="1" x14ac:dyDescent="0.2"/>
    <row r="27523" hidden="1" x14ac:dyDescent="0.2"/>
    <row r="27524" hidden="1" x14ac:dyDescent="0.2"/>
    <row r="27525" hidden="1" x14ac:dyDescent="0.2"/>
    <row r="27526" hidden="1" x14ac:dyDescent="0.2"/>
    <row r="27527" hidden="1" x14ac:dyDescent="0.2"/>
    <row r="27528" hidden="1" x14ac:dyDescent="0.2"/>
    <row r="27529" hidden="1" x14ac:dyDescent="0.2"/>
    <row r="27530" hidden="1" x14ac:dyDescent="0.2"/>
    <row r="27531" hidden="1" x14ac:dyDescent="0.2"/>
    <row r="27532" hidden="1" x14ac:dyDescent="0.2"/>
    <row r="27533" hidden="1" x14ac:dyDescent="0.2"/>
    <row r="27534" hidden="1" x14ac:dyDescent="0.2"/>
    <row r="27535" hidden="1" x14ac:dyDescent="0.2"/>
    <row r="27536" hidden="1" x14ac:dyDescent="0.2"/>
    <row r="27537" hidden="1" x14ac:dyDescent="0.2"/>
    <row r="27538" hidden="1" x14ac:dyDescent="0.2"/>
    <row r="27539" hidden="1" x14ac:dyDescent="0.2"/>
    <row r="27540" hidden="1" x14ac:dyDescent="0.2"/>
    <row r="27541" hidden="1" x14ac:dyDescent="0.2"/>
    <row r="27542" hidden="1" x14ac:dyDescent="0.2"/>
    <row r="27543" hidden="1" x14ac:dyDescent="0.2"/>
    <row r="27544" hidden="1" x14ac:dyDescent="0.2"/>
    <row r="27545" hidden="1" x14ac:dyDescent="0.2"/>
    <row r="27546" hidden="1" x14ac:dyDescent="0.2"/>
    <row r="27547" hidden="1" x14ac:dyDescent="0.2"/>
    <row r="27548" hidden="1" x14ac:dyDescent="0.2"/>
    <row r="27549" hidden="1" x14ac:dyDescent="0.2"/>
    <row r="27550" hidden="1" x14ac:dyDescent="0.2"/>
    <row r="27551" hidden="1" x14ac:dyDescent="0.2"/>
    <row r="27552" hidden="1" x14ac:dyDescent="0.2"/>
    <row r="27553" hidden="1" x14ac:dyDescent="0.2"/>
    <row r="27554" hidden="1" x14ac:dyDescent="0.2"/>
    <row r="27555" hidden="1" x14ac:dyDescent="0.2"/>
    <row r="27556" hidden="1" x14ac:dyDescent="0.2"/>
    <row r="27557" hidden="1" x14ac:dyDescent="0.2"/>
    <row r="27558" hidden="1" x14ac:dyDescent="0.2"/>
    <row r="27559" hidden="1" x14ac:dyDescent="0.2"/>
    <row r="27560" hidden="1" x14ac:dyDescent="0.2"/>
    <row r="27561" hidden="1" x14ac:dyDescent="0.2"/>
    <row r="27562" hidden="1" x14ac:dyDescent="0.2"/>
    <row r="27563" hidden="1" x14ac:dyDescent="0.2"/>
    <row r="27564" hidden="1" x14ac:dyDescent="0.2"/>
    <row r="27565" hidden="1" x14ac:dyDescent="0.2"/>
    <row r="27566" hidden="1" x14ac:dyDescent="0.2"/>
    <row r="27567" hidden="1" x14ac:dyDescent="0.2"/>
    <row r="27568" hidden="1" x14ac:dyDescent="0.2"/>
    <row r="27569" hidden="1" x14ac:dyDescent="0.2"/>
    <row r="27570" hidden="1" x14ac:dyDescent="0.2"/>
    <row r="27571" hidden="1" x14ac:dyDescent="0.2"/>
    <row r="27572" hidden="1" x14ac:dyDescent="0.2"/>
    <row r="27573" hidden="1" x14ac:dyDescent="0.2"/>
    <row r="27574" hidden="1" x14ac:dyDescent="0.2"/>
    <row r="27575" hidden="1" x14ac:dyDescent="0.2"/>
    <row r="27576" hidden="1" x14ac:dyDescent="0.2"/>
    <row r="27577" hidden="1" x14ac:dyDescent="0.2"/>
    <row r="27578" hidden="1" x14ac:dyDescent="0.2"/>
    <row r="27579" hidden="1" x14ac:dyDescent="0.2"/>
    <row r="27580" hidden="1" x14ac:dyDescent="0.2"/>
    <row r="27581" hidden="1" x14ac:dyDescent="0.2"/>
    <row r="27582" hidden="1" x14ac:dyDescent="0.2"/>
    <row r="27583" hidden="1" x14ac:dyDescent="0.2"/>
    <row r="27584" hidden="1" x14ac:dyDescent="0.2"/>
    <row r="27585" hidden="1" x14ac:dyDescent="0.2"/>
    <row r="27586" hidden="1" x14ac:dyDescent="0.2"/>
    <row r="27587" hidden="1" x14ac:dyDescent="0.2"/>
    <row r="27588" hidden="1" x14ac:dyDescent="0.2"/>
    <row r="27589" hidden="1" x14ac:dyDescent="0.2"/>
    <row r="27590" hidden="1" x14ac:dyDescent="0.2"/>
    <row r="27591" hidden="1" x14ac:dyDescent="0.2"/>
    <row r="27592" hidden="1" x14ac:dyDescent="0.2"/>
    <row r="27593" hidden="1" x14ac:dyDescent="0.2"/>
    <row r="27594" hidden="1" x14ac:dyDescent="0.2"/>
    <row r="27595" hidden="1" x14ac:dyDescent="0.2"/>
    <row r="27596" hidden="1" x14ac:dyDescent="0.2"/>
    <row r="27597" hidden="1" x14ac:dyDescent="0.2"/>
    <row r="27598" hidden="1" x14ac:dyDescent="0.2"/>
    <row r="27599" hidden="1" x14ac:dyDescent="0.2"/>
    <row r="27600" hidden="1" x14ac:dyDescent="0.2"/>
    <row r="27601" hidden="1" x14ac:dyDescent="0.2"/>
    <row r="27602" hidden="1" x14ac:dyDescent="0.2"/>
    <row r="27603" hidden="1" x14ac:dyDescent="0.2"/>
    <row r="27604" hidden="1" x14ac:dyDescent="0.2"/>
    <row r="27605" hidden="1" x14ac:dyDescent="0.2"/>
    <row r="27606" hidden="1" x14ac:dyDescent="0.2"/>
    <row r="27607" hidden="1" x14ac:dyDescent="0.2"/>
    <row r="27608" hidden="1" x14ac:dyDescent="0.2"/>
    <row r="27609" hidden="1" x14ac:dyDescent="0.2"/>
    <row r="27610" hidden="1" x14ac:dyDescent="0.2"/>
    <row r="27611" hidden="1" x14ac:dyDescent="0.2"/>
    <row r="27612" hidden="1" x14ac:dyDescent="0.2"/>
    <row r="27613" hidden="1" x14ac:dyDescent="0.2"/>
    <row r="27614" hidden="1" x14ac:dyDescent="0.2"/>
    <row r="27615" hidden="1" x14ac:dyDescent="0.2"/>
    <row r="27616" hidden="1" x14ac:dyDescent="0.2"/>
    <row r="27617" hidden="1" x14ac:dyDescent="0.2"/>
    <row r="27618" hidden="1" x14ac:dyDescent="0.2"/>
    <row r="27619" hidden="1" x14ac:dyDescent="0.2"/>
    <row r="27620" hidden="1" x14ac:dyDescent="0.2"/>
    <row r="27621" hidden="1" x14ac:dyDescent="0.2"/>
    <row r="27622" hidden="1" x14ac:dyDescent="0.2"/>
    <row r="27623" hidden="1" x14ac:dyDescent="0.2"/>
    <row r="27624" hidden="1" x14ac:dyDescent="0.2"/>
    <row r="27625" hidden="1" x14ac:dyDescent="0.2"/>
    <row r="27626" hidden="1" x14ac:dyDescent="0.2"/>
    <row r="27627" hidden="1" x14ac:dyDescent="0.2"/>
    <row r="27628" hidden="1" x14ac:dyDescent="0.2"/>
    <row r="27629" hidden="1" x14ac:dyDescent="0.2"/>
    <row r="27630" hidden="1" x14ac:dyDescent="0.2"/>
    <row r="27631" hidden="1" x14ac:dyDescent="0.2"/>
    <row r="27632" hidden="1" x14ac:dyDescent="0.2"/>
    <row r="27633" hidden="1" x14ac:dyDescent="0.2"/>
    <row r="27634" hidden="1" x14ac:dyDescent="0.2"/>
    <row r="27635" hidden="1" x14ac:dyDescent="0.2"/>
    <row r="27636" hidden="1" x14ac:dyDescent="0.2"/>
    <row r="27637" hidden="1" x14ac:dyDescent="0.2"/>
    <row r="27638" hidden="1" x14ac:dyDescent="0.2"/>
    <row r="27639" hidden="1" x14ac:dyDescent="0.2"/>
    <row r="27640" hidden="1" x14ac:dyDescent="0.2"/>
    <row r="27641" hidden="1" x14ac:dyDescent="0.2"/>
    <row r="27642" hidden="1" x14ac:dyDescent="0.2"/>
    <row r="27643" hidden="1" x14ac:dyDescent="0.2"/>
    <row r="27644" hidden="1" x14ac:dyDescent="0.2"/>
    <row r="27645" hidden="1" x14ac:dyDescent="0.2"/>
    <row r="27646" hidden="1" x14ac:dyDescent="0.2"/>
    <row r="27647" hidden="1" x14ac:dyDescent="0.2"/>
    <row r="27648" hidden="1" x14ac:dyDescent="0.2"/>
    <row r="27649" hidden="1" x14ac:dyDescent="0.2"/>
    <row r="27650" hidden="1" x14ac:dyDescent="0.2"/>
    <row r="27651" hidden="1" x14ac:dyDescent="0.2"/>
    <row r="27652" hidden="1" x14ac:dyDescent="0.2"/>
    <row r="27653" hidden="1" x14ac:dyDescent="0.2"/>
    <row r="27654" hidden="1" x14ac:dyDescent="0.2"/>
    <row r="27655" hidden="1" x14ac:dyDescent="0.2"/>
    <row r="27656" hidden="1" x14ac:dyDescent="0.2"/>
    <row r="27657" hidden="1" x14ac:dyDescent="0.2"/>
    <row r="27658" hidden="1" x14ac:dyDescent="0.2"/>
    <row r="27659" hidden="1" x14ac:dyDescent="0.2"/>
    <row r="27660" hidden="1" x14ac:dyDescent="0.2"/>
    <row r="27661" hidden="1" x14ac:dyDescent="0.2"/>
    <row r="27662" hidden="1" x14ac:dyDescent="0.2"/>
    <row r="27663" hidden="1" x14ac:dyDescent="0.2"/>
    <row r="27664" hidden="1" x14ac:dyDescent="0.2"/>
    <row r="27665" hidden="1" x14ac:dyDescent="0.2"/>
    <row r="27666" hidden="1" x14ac:dyDescent="0.2"/>
    <row r="27667" hidden="1" x14ac:dyDescent="0.2"/>
    <row r="27668" hidden="1" x14ac:dyDescent="0.2"/>
    <row r="27669" hidden="1" x14ac:dyDescent="0.2"/>
    <row r="27670" hidden="1" x14ac:dyDescent="0.2"/>
    <row r="27671" hidden="1" x14ac:dyDescent="0.2"/>
    <row r="27672" hidden="1" x14ac:dyDescent="0.2"/>
    <row r="27673" hidden="1" x14ac:dyDescent="0.2"/>
    <row r="27674" hidden="1" x14ac:dyDescent="0.2"/>
    <row r="27675" hidden="1" x14ac:dyDescent="0.2"/>
    <row r="27676" hidden="1" x14ac:dyDescent="0.2"/>
    <row r="27677" hidden="1" x14ac:dyDescent="0.2"/>
    <row r="27678" hidden="1" x14ac:dyDescent="0.2"/>
    <row r="27679" hidden="1" x14ac:dyDescent="0.2"/>
    <row r="27680" hidden="1" x14ac:dyDescent="0.2"/>
    <row r="27681" hidden="1" x14ac:dyDescent="0.2"/>
    <row r="27682" hidden="1" x14ac:dyDescent="0.2"/>
    <row r="27683" hidden="1" x14ac:dyDescent="0.2"/>
    <row r="27684" hidden="1" x14ac:dyDescent="0.2"/>
    <row r="27685" hidden="1" x14ac:dyDescent="0.2"/>
    <row r="27686" hidden="1" x14ac:dyDescent="0.2"/>
    <row r="27687" hidden="1" x14ac:dyDescent="0.2"/>
    <row r="27688" hidden="1" x14ac:dyDescent="0.2"/>
    <row r="27689" hidden="1" x14ac:dyDescent="0.2"/>
    <row r="27690" hidden="1" x14ac:dyDescent="0.2"/>
    <row r="27691" hidden="1" x14ac:dyDescent="0.2"/>
    <row r="27692" hidden="1" x14ac:dyDescent="0.2"/>
    <row r="27693" hidden="1" x14ac:dyDescent="0.2"/>
    <row r="27694" hidden="1" x14ac:dyDescent="0.2"/>
    <row r="27695" hidden="1" x14ac:dyDescent="0.2"/>
    <row r="27696" hidden="1" x14ac:dyDescent="0.2"/>
    <row r="27697" hidden="1" x14ac:dyDescent="0.2"/>
    <row r="27698" hidden="1" x14ac:dyDescent="0.2"/>
    <row r="27699" hidden="1" x14ac:dyDescent="0.2"/>
    <row r="27700" hidden="1" x14ac:dyDescent="0.2"/>
    <row r="27701" hidden="1" x14ac:dyDescent="0.2"/>
    <row r="27702" hidden="1" x14ac:dyDescent="0.2"/>
    <row r="27703" hidden="1" x14ac:dyDescent="0.2"/>
    <row r="27704" hidden="1" x14ac:dyDescent="0.2"/>
    <row r="27705" hidden="1" x14ac:dyDescent="0.2"/>
    <row r="27706" hidden="1" x14ac:dyDescent="0.2"/>
    <row r="27707" hidden="1" x14ac:dyDescent="0.2"/>
    <row r="27708" hidden="1" x14ac:dyDescent="0.2"/>
    <row r="27709" hidden="1" x14ac:dyDescent="0.2"/>
    <row r="27710" hidden="1" x14ac:dyDescent="0.2"/>
    <row r="27711" hidden="1" x14ac:dyDescent="0.2"/>
    <row r="27712" hidden="1" x14ac:dyDescent="0.2"/>
    <row r="27713" hidden="1" x14ac:dyDescent="0.2"/>
    <row r="27714" hidden="1" x14ac:dyDescent="0.2"/>
    <row r="27715" hidden="1" x14ac:dyDescent="0.2"/>
    <row r="27716" hidden="1" x14ac:dyDescent="0.2"/>
    <row r="27717" hidden="1" x14ac:dyDescent="0.2"/>
    <row r="27718" hidden="1" x14ac:dyDescent="0.2"/>
    <row r="27719" hidden="1" x14ac:dyDescent="0.2"/>
    <row r="27720" hidden="1" x14ac:dyDescent="0.2"/>
    <row r="27721" hidden="1" x14ac:dyDescent="0.2"/>
    <row r="27722" hidden="1" x14ac:dyDescent="0.2"/>
    <row r="27723" hidden="1" x14ac:dyDescent="0.2"/>
    <row r="27724" hidden="1" x14ac:dyDescent="0.2"/>
    <row r="27725" hidden="1" x14ac:dyDescent="0.2"/>
    <row r="27726" hidden="1" x14ac:dyDescent="0.2"/>
    <row r="27727" hidden="1" x14ac:dyDescent="0.2"/>
    <row r="27728" hidden="1" x14ac:dyDescent="0.2"/>
    <row r="27729" hidden="1" x14ac:dyDescent="0.2"/>
    <row r="27730" hidden="1" x14ac:dyDescent="0.2"/>
    <row r="27731" hidden="1" x14ac:dyDescent="0.2"/>
    <row r="27732" hidden="1" x14ac:dyDescent="0.2"/>
    <row r="27733" hidden="1" x14ac:dyDescent="0.2"/>
    <row r="27734" hidden="1" x14ac:dyDescent="0.2"/>
    <row r="27735" hidden="1" x14ac:dyDescent="0.2"/>
    <row r="27736" hidden="1" x14ac:dyDescent="0.2"/>
    <row r="27737" hidden="1" x14ac:dyDescent="0.2"/>
    <row r="27738" hidden="1" x14ac:dyDescent="0.2"/>
    <row r="27739" hidden="1" x14ac:dyDescent="0.2"/>
    <row r="27740" hidden="1" x14ac:dyDescent="0.2"/>
    <row r="27741" hidden="1" x14ac:dyDescent="0.2"/>
    <row r="27742" hidden="1" x14ac:dyDescent="0.2"/>
    <row r="27743" hidden="1" x14ac:dyDescent="0.2"/>
    <row r="27744" hidden="1" x14ac:dyDescent="0.2"/>
    <row r="27745" hidden="1" x14ac:dyDescent="0.2"/>
    <row r="27746" hidden="1" x14ac:dyDescent="0.2"/>
    <row r="27747" hidden="1" x14ac:dyDescent="0.2"/>
    <row r="27748" hidden="1" x14ac:dyDescent="0.2"/>
    <row r="27749" hidden="1" x14ac:dyDescent="0.2"/>
    <row r="27750" hidden="1" x14ac:dyDescent="0.2"/>
    <row r="27751" hidden="1" x14ac:dyDescent="0.2"/>
    <row r="27752" hidden="1" x14ac:dyDescent="0.2"/>
    <row r="27753" hidden="1" x14ac:dyDescent="0.2"/>
    <row r="27754" hidden="1" x14ac:dyDescent="0.2"/>
    <row r="27755" hidden="1" x14ac:dyDescent="0.2"/>
    <row r="27756" hidden="1" x14ac:dyDescent="0.2"/>
    <row r="27757" hidden="1" x14ac:dyDescent="0.2"/>
    <row r="27758" hidden="1" x14ac:dyDescent="0.2"/>
    <row r="27759" hidden="1" x14ac:dyDescent="0.2"/>
    <row r="27760" hidden="1" x14ac:dyDescent="0.2"/>
    <row r="27761" hidden="1" x14ac:dyDescent="0.2"/>
    <row r="27762" hidden="1" x14ac:dyDescent="0.2"/>
    <row r="27763" hidden="1" x14ac:dyDescent="0.2"/>
    <row r="27764" hidden="1" x14ac:dyDescent="0.2"/>
    <row r="27765" hidden="1" x14ac:dyDescent="0.2"/>
    <row r="27766" hidden="1" x14ac:dyDescent="0.2"/>
    <row r="27767" hidden="1" x14ac:dyDescent="0.2"/>
    <row r="27768" hidden="1" x14ac:dyDescent="0.2"/>
    <row r="27769" hidden="1" x14ac:dyDescent="0.2"/>
    <row r="27770" hidden="1" x14ac:dyDescent="0.2"/>
    <row r="27771" hidden="1" x14ac:dyDescent="0.2"/>
    <row r="27772" hidden="1" x14ac:dyDescent="0.2"/>
    <row r="27773" hidden="1" x14ac:dyDescent="0.2"/>
    <row r="27774" hidden="1" x14ac:dyDescent="0.2"/>
    <row r="27775" hidden="1" x14ac:dyDescent="0.2"/>
    <row r="27776" hidden="1" x14ac:dyDescent="0.2"/>
    <row r="27777" hidden="1" x14ac:dyDescent="0.2"/>
    <row r="27778" hidden="1" x14ac:dyDescent="0.2"/>
    <row r="27779" hidden="1" x14ac:dyDescent="0.2"/>
    <row r="27780" hidden="1" x14ac:dyDescent="0.2"/>
    <row r="27781" hidden="1" x14ac:dyDescent="0.2"/>
    <row r="27782" hidden="1" x14ac:dyDescent="0.2"/>
    <row r="27783" hidden="1" x14ac:dyDescent="0.2"/>
    <row r="27784" hidden="1" x14ac:dyDescent="0.2"/>
    <row r="27785" hidden="1" x14ac:dyDescent="0.2"/>
    <row r="27786" hidden="1" x14ac:dyDescent="0.2"/>
    <row r="27787" hidden="1" x14ac:dyDescent="0.2"/>
    <row r="27788" hidden="1" x14ac:dyDescent="0.2"/>
    <row r="27789" hidden="1" x14ac:dyDescent="0.2"/>
    <row r="27790" hidden="1" x14ac:dyDescent="0.2"/>
    <row r="27791" hidden="1" x14ac:dyDescent="0.2"/>
    <row r="27792" hidden="1" x14ac:dyDescent="0.2"/>
    <row r="27793" hidden="1" x14ac:dyDescent="0.2"/>
    <row r="27794" hidden="1" x14ac:dyDescent="0.2"/>
    <row r="27795" hidden="1" x14ac:dyDescent="0.2"/>
    <row r="27796" hidden="1" x14ac:dyDescent="0.2"/>
    <row r="27797" hidden="1" x14ac:dyDescent="0.2"/>
    <row r="27798" hidden="1" x14ac:dyDescent="0.2"/>
    <row r="27799" hidden="1" x14ac:dyDescent="0.2"/>
    <row r="27800" hidden="1" x14ac:dyDescent="0.2"/>
    <row r="27801" hidden="1" x14ac:dyDescent="0.2"/>
    <row r="27802" hidden="1" x14ac:dyDescent="0.2"/>
    <row r="27803" hidden="1" x14ac:dyDescent="0.2"/>
    <row r="27804" hidden="1" x14ac:dyDescent="0.2"/>
    <row r="27805" hidden="1" x14ac:dyDescent="0.2"/>
    <row r="27806" hidden="1" x14ac:dyDescent="0.2"/>
    <row r="27807" hidden="1" x14ac:dyDescent="0.2"/>
    <row r="27808" hidden="1" x14ac:dyDescent="0.2"/>
    <row r="27809" hidden="1" x14ac:dyDescent="0.2"/>
    <row r="27810" hidden="1" x14ac:dyDescent="0.2"/>
    <row r="27811" hidden="1" x14ac:dyDescent="0.2"/>
    <row r="27812" hidden="1" x14ac:dyDescent="0.2"/>
    <row r="27813" hidden="1" x14ac:dyDescent="0.2"/>
    <row r="27814" hidden="1" x14ac:dyDescent="0.2"/>
    <row r="27815" hidden="1" x14ac:dyDescent="0.2"/>
    <row r="27816" hidden="1" x14ac:dyDescent="0.2"/>
    <row r="27817" hidden="1" x14ac:dyDescent="0.2"/>
    <row r="27818" hidden="1" x14ac:dyDescent="0.2"/>
    <row r="27819" hidden="1" x14ac:dyDescent="0.2"/>
    <row r="27820" hidden="1" x14ac:dyDescent="0.2"/>
    <row r="27821" hidden="1" x14ac:dyDescent="0.2"/>
    <row r="27822" hidden="1" x14ac:dyDescent="0.2"/>
    <row r="27823" hidden="1" x14ac:dyDescent="0.2"/>
    <row r="27824" hidden="1" x14ac:dyDescent="0.2"/>
    <row r="27825" hidden="1" x14ac:dyDescent="0.2"/>
    <row r="27826" hidden="1" x14ac:dyDescent="0.2"/>
    <row r="27827" hidden="1" x14ac:dyDescent="0.2"/>
    <row r="27828" hidden="1" x14ac:dyDescent="0.2"/>
    <row r="27829" hidden="1" x14ac:dyDescent="0.2"/>
    <row r="27830" hidden="1" x14ac:dyDescent="0.2"/>
    <row r="27831" hidden="1" x14ac:dyDescent="0.2"/>
    <row r="27832" hidden="1" x14ac:dyDescent="0.2"/>
    <row r="27833" hidden="1" x14ac:dyDescent="0.2"/>
    <row r="27834" hidden="1" x14ac:dyDescent="0.2"/>
    <row r="27835" hidden="1" x14ac:dyDescent="0.2"/>
    <row r="27836" hidden="1" x14ac:dyDescent="0.2"/>
    <row r="27837" hidden="1" x14ac:dyDescent="0.2"/>
    <row r="27838" hidden="1" x14ac:dyDescent="0.2"/>
    <row r="27839" hidden="1" x14ac:dyDescent="0.2"/>
    <row r="27840" hidden="1" x14ac:dyDescent="0.2"/>
    <row r="27841" hidden="1" x14ac:dyDescent="0.2"/>
    <row r="27842" hidden="1" x14ac:dyDescent="0.2"/>
    <row r="27843" hidden="1" x14ac:dyDescent="0.2"/>
    <row r="27844" hidden="1" x14ac:dyDescent="0.2"/>
    <row r="27845" hidden="1" x14ac:dyDescent="0.2"/>
    <row r="27846" hidden="1" x14ac:dyDescent="0.2"/>
    <row r="27847" hidden="1" x14ac:dyDescent="0.2"/>
    <row r="27848" hidden="1" x14ac:dyDescent="0.2"/>
    <row r="27849" hidden="1" x14ac:dyDescent="0.2"/>
    <row r="27850" hidden="1" x14ac:dyDescent="0.2"/>
    <row r="27851" hidden="1" x14ac:dyDescent="0.2"/>
    <row r="27852" hidden="1" x14ac:dyDescent="0.2"/>
    <row r="27853" hidden="1" x14ac:dyDescent="0.2"/>
    <row r="27854" hidden="1" x14ac:dyDescent="0.2"/>
    <row r="27855" hidden="1" x14ac:dyDescent="0.2"/>
    <row r="27856" hidden="1" x14ac:dyDescent="0.2"/>
    <row r="27857" hidden="1" x14ac:dyDescent="0.2"/>
    <row r="27858" hidden="1" x14ac:dyDescent="0.2"/>
    <row r="27859" hidden="1" x14ac:dyDescent="0.2"/>
    <row r="27860" hidden="1" x14ac:dyDescent="0.2"/>
    <row r="27861" hidden="1" x14ac:dyDescent="0.2"/>
    <row r="27862" hidden="1" x14ac:dyDescent="0.2"/>
    <row r="27863" hidden="1" x14ac:dyDescent="0.2"/>
    <row r="27864" hidden="1" x14ac:dyDescent="0.2"/>
    <row r="27865" hidden="1" x14ac:dyDescent="0.2"/>
    <row r="27866" hidden="1" x14ac:dyDescent="0.2"/>
    <row r="27867" hidden="1" x14ac:dyDescent="0.2"/>
    <row r="27868" hidden="1" x14ac:dyDescent="0.2"/>
    <row r="27869" hidden="1" x14ac:dyDescent="0.2"/>
    <row r="27870" hidden="1" x14ac:dyDescent="0.2"/>
    <row r="27871" hidden="1" x14ac:dyDescent="0.2"/>
    <row r="27872" hidden="1" x14ac:dyDescent="0.2"/>
    <row r="27873" hidden="1" x14ac:dyDescent="0.2"/>
    <row r="27874" hidden="1" x14ac:dyDescent="0.2"/>
    <row r="27875" hidden="1" x14ac:dyDescent="0.2"/>
    <row r="27876" hidden="1" x14ac:dyDescent="0.2"/>
    <row r="27877" hidden="1" x14ac:dyDescent="0.2"/>
    <row r="27878" hidden="1" x14ac:dyDescent="0.2"/>
    <row r="27879" hidden="1" x14ac:dyDescent="0.2"/>
    <row r="27880" hidden="1" x14ac:dyDescent="0.2"/>
    <row r="27881" hidden="1" x14ac:dyDescent="0.2"/>
    <row r="27882" hidden="1" x14ac:dyDescent="0.2"/>
    <row r="27883" hidden="1" x14ac:dyDescent="0.2"/>
    <row r="27884" hidden="1" x14ac:dyDescent="0.2"/>
    <row r="27885" hidden="1" x14ac:dyDescent="0.2"/>
    <row r="27886" hidden="1" x14ac:dyDescent="0.2"/>
    <row r="27887" hidden="1" x14ac:dyDescent="0.2"/>
    <row r="27888" hidden="1" x14ac:dyDescent="0.2"/>
    <row r="27889" hidden="1" x14ac:dyDescent="0.2"/>
    <row r="27890" hidden="1" x14ac:dyDescent="0.2"/>
    <row r="27891" hidden="1" x14ac:dyDescent="0.2"/>
    <row r="27892" hidden="1" x14ac:dyDescent="0.2"/>
    <row r="27893" hidden="1" x14ac:dyDescent="0.2"/>
    <row r="27894" hidden="1" x14ac:dyDescent="0.2"/>
    <row r="27895" hidden="1" x14ac:dyDescent="0.2"/>
    <row r="27896" hidden="1" x14ac:dyDescent="0.2"/>
    <row r="27897" hidden="1" x14ac:dyDescent="0.2"/>
    <row r="27898" hidden="1" x14ac:dyDescent="0.2"/>
    <row r="27899" hidden="1" x14ac:dyDescent="0.2"/>
    <row r="27900" hidden="1" x14ac:dyDescent="0.2"/>
    <row r="27901" hidden="1" x14ac:dyDescent="0.2"/>
    <row r="27902" hidden="1" x14ac:dyDescent="0.2"/>
    <row r="27903" hidden="1" x14ac:dyDescent="0.2"/>
    <row r="27904" hidden="1" x14ac:dyDescent="0.2"/>
    <row r="27905" hidden="1" x14ac:dyDescent="0.2"/>
    <row r="27906" hidden="1" x14ac:dyDescent="0.2"/>
    <row r="27907" hidden="1" x14ac:dyDescent="0.2"/>
    <row r="27908" hidden="1" x14ac:dyDescent="0.2"/>
    <row r="27909" hidden="1" x14ac:dyDescent="0.2"/>
    <row r="27910" hidden="1" x14ac:dyDescent="0.2"/>
    <row r="27911" hidden="1" x14ac:dyDescent="0.2"/>
    <row r="27912" hidden="1" x14ac:dyDescent="0.2"/>
    <row r="27913" hidden="1" x14ac:dyDescent="0.2"/>
    <row r="27914" hidden="1" x14ac:dyDescent="0.2"/>
    <row r="27915" hidden="1" x14ac:dyDescent="0.2"/>
    <row r="27916" hidden="1" x14ac:dyDescent="0.2"/>
    <row r="27917" hidden="1" x14ac:dyDescent="0.2"/>
    <row r="27918" hidden="1" x14ac:dyDescent="0.2"/>
    <row r="27919" hidden="1" x14ac:dyDescent="0.2"/>
    <row r="27920" hidden="1" x14ac:dyDescent="0.2"/>
    <row r="27921" hidden="1" x14ac:dyDescent="0.2"/>
    <row r="27922" hidden="1" x14ac:dyDescent="0.2"/>
    <row r="27923" hidden="1" x14ac:dyDescent="0.2"/>
    <row r="27924" hidden="1" x14ac:dyDescent="0.2"/>
    <row r="27925" hidden="1" x14ac:dyDescent="0.2"/>
    <row r="27926" hidden="1" x14ac:dyDescent="0.2"/>
    <row r="27927" hidden="1" x14ac:dyDescent="0.2"/>
    <row r="27928" hidden="1" x14ac:dyDescent="0.2"/>
    <row r="27929" hidden="1" x14ac:dyDescent="0.2"/>
    <row r="27930" hidden="1" x14ac:dyDescent="0.2"/>
    <row r="27931" hidden="1" x14ac:dyDescent="0.2"/>
    <row r="27932" hidden="1" x14ac:dyDescent="0.2"/>
    <row r="27933" hidden="1" x14ac:dyDescent="0.2"/>
    <row r="27934" hidden="1" x14ac:dyDescent="0.2"/>
    <row r="27935" hidden="1" x14ac:dyDescent="0.2"/>
    <row r="27936" hidden="1" x14ac:dyDescent="0.2"/>
    <row r="27937" hidden="1" x14ac:dyDescent="0.2"/>
    <row r="27938" hidden="1" x14ac:dyDescent="0.2"/>
    <row r="27939" hidden="1" x14ac:dyDescent="0.2"/>
    <row r="27940" hidden="1" x14ac:dyDescent="0.2"/>
    <row r="27941" hidden="1" x14ac:dyDescent="0.2"/>
    <row r="27942" hidden="1" x14ac:dyDescent="0.2"/>
    <row r="27943" hidden="1" x14ac:dyDescent="0.2"/>
    <row r="27944" hidden="1" x14ac:dyDescent="0.2"/>
    <row r="27945" hidden="1" x14ac:dyDescent="0.2"/>
    <row r="27946" hidden="1" x14ac:dyDescent="0.2"/>
    <row r="27947" hidden="1" x14ac:dyDescent="0.2"/>
    <row r="27948" hidden="1" x14ac:dyDescent="0.2"/>
    <row r="27949" hidden="1" x14ac:dyDescent="0.2"/>
    <row r="27950" hidden="1" x14ac:dyDescent="0.2"/>
    <row r="27951" hidden="1" x14ac:dyDescent="0.2"/>
    <row r="27952" hidden="1" x14ac:dyDescent="0.2"/>
    <row r="27953" hidden="1" x14ac:dyDescent="0.2"/>
    <row r="27954" hidden="1" x14ac:dyDescent="0.2"/>
    <row r="27955" hidden="1" x14ac:dyDescent="0.2"/>
    <row r="27956" hidden="1" x14ac:dyDescent="0.2"/>
    <row r="27957" hidden="1" x14ac:dyDescent="0.2"/>
    <row r="27958" hidden="1" x14ac:dyDescent="0.2"/>
    <row r="27959" hidden="1" x14ac:dyDescent="0.2"/>
    <row r="27960" hidden="1" x14ac:dyDescent="0.2"/>
    <row r="27961" hidden="1" x14ac:dyDescent="0.2"/>
    <row r="27962" hidden="1" x14ac:dyDescent="0.2"/>
    <row r="27963" hidden="1" x14ac:dyDescent="0.2"/>
    <row r="27964" hidden="1" x14ac:dyDescent="0.2"/>
    <row r="27965" hidden="1" x14ac:dyDescent="0.2"/>
    <row r="27966" hidden="1" x14ac:dyDescent="0.2"/>
    <row r="27967" hidden="1" x14ac:dyDescent="0.2"/>
    <row r="27968" hidden="1" x14ac:dyDescent="0.2"/>
    <row r="27969" hidden="1" x14ac:dyDescent="0.2"/>
    <row r="27970" hidden="1" x14ac:dyDescent="0.2"/>
    <row r="27971" hidden="1" x14ac:dyDescent="0.2"/>
    <row r="27972" hidden="1" x14ac:dyDescent="0.2"/>
    <row r="27973" hidden="1" x14ac:dyDescent="0.2"/>
    <row r="27974" hidden="1" x14ac:dyDescent="0.2"/>
    <row r="27975" hidden="1" x14ac:dyDescent="0.2"/>
    <row r="27976" hidden="1" x14ac:dyDescent="0.2"/>
    <row r="27977" hidden="1" x14ac:dyDescent="0.2"/>
    <row r="27978" hidden="1" x14ac:dyDescent="0.2"/>
    <row r="27979" hidden="1" x14ac:dyDescent="0.2"/>
    <row r="27980" hidden="1" x14ac:dyDescent="0.2"/>
    <row r="27981" hidden="1" x14ac:dyDescent="0.2"/>
    <row r="27982" hidden="1" x14ac:dyDescent="0.2"/>
    <row r="27983" hidden="1" x14ac:dyDescent="0.2"/>
    <row r="27984" hidden="1" x14ac:dyDescent="0.2"/>
    <row r="27985" hidden="1" x14ac:dyDescent="0.2"/>
    <row r="27986" hidden="1" x14ac:dyDescent="0.2"/>
    <row r="27987" hidden="1" x14ac:dyDescent="0.2"/>
    <row r="27988" hidden="1" x14ac:dyDescent="0.2"/>
    <row r="27989" hidden="1" x14ac:dyDescent="0.2"/>
    <row r="27990" hidden="1" x14ac:dyDescent="0.2"/>
    <row r="27991" hidden="1" x14ac:dyDescent="0.2"/>
    <row r="27992" hidden="1" x14ac:dyDescent="0.2"/>
    <row r="27993" hidden="1" x14ac:dyDescent="0.2"/>
    <row r="27994" hidden="1" x14ac:dyDescent="0.2"/>
    <row r="27995" hidden="1" x14ac:dyDescent="0.2"/>
    <row r="27996" hidden="1" x14ac:dyDescent="0.2"/>
    <row r="27997" hidden="1" x14ac:dyDescent="0.2"/>
    <row r="27998" hidden="1" x14ac:dyDescent="0.2"/>
    <row r="27999" hidden="1" x14ac:dyDescent="0.2"/>
    <row r="28000" hidden="1" x14ac:dyDescent="0.2"/>
    <row r="28001" hidden="1" x14ac:dyDescent="0.2"/>
    <row r="28002" hidden="1" x14ac:dyDescent="0.2"/>
    <row r="28003" hidden="1" x14ac:dyDescent="0.2"/>
    <row r="28004" hidden="1" x14ac:dyDescent="0.2"/>
    <row r="28005" hidden="1" x14ac:dyDescent="0.2"/>
    <row r="28006" hidden="1" x14ac:dyDescent="0.2"/>
    <row r="28007" hidden="1" x14ac:dyDescent="0.2"/>
    <row r="28008" hidden="1" x14ac:dyDescent="0.2"/>
    <row r="28009" hidden="1" x14ac:dyDescent="0.2"/>
    <row r="28010" hidden="1" x14ac:dyDescent="0.2"/>
    <row r="28011" hidden="1" x14ac:dyDescent="0.2"/>
    <row r="28012" hidden="1" x14ac:dyDescent="0.2"/>
    <row r="28013" hidden="1" x14ac:dyDescent="0.2"/>
    <row r="28014" hidden="1" x14ac:dyDescent="0.2"/>
    <row r="28015" hidden="1" x14ac:dyDescent="0.2"/>
    <row r="28016" hidden="1" x14ac:dyDescent="0.2"/>
    <row r="28017" hidden="1" x14ac:dyDescent="0.2"/>
    <row r="28018" hidden="1" x14ac:dyDescent="0.2"/>
    <row r="28019" hidden="1" x14ac:dyDescent="0.2"/>
    <row r="28020" hidden="1" x14ac:dyDescent="0.2"/>
    <row r="28021" hidden="1" x14ac:dyDescent="0.2"/>
    <row r="28022" hidden="1" x14ac:dyDescent="0.2"/>
    <row r="28023" hidden="1" x14ac:dyDescent="0.2"/>
    <row r="28024" hidden="1" x14ac:dyDescent="0.2"/>
    <row r="28025" hidden="1" x14ac:dyDescent="0.2"/>
    <row r="28026" hidden="1" x14ac:dyDescent="0.2"/>
    <row r="28027" hidden="1" x14ac:dyDescent="0.2"/>
    <row r="28028" hidden="1" x14ac:dyDescent="0.2"/>
    <row r="28029" hidden="1" x14ac:dyDescent="0.2"/>
    <row r="28030" hidden="1" x14ac:dyDescent="0.2"/>
    <row r="28031" hidden="1" x14ac:dyDescent="0.2"/>
    <row r="28032" hidden="1" x14ac:dyDescent="0.2"/>
    <row r="28033" hidden="1" x14ac:dyDescent="0.2"/>
    <row r="28034" hidden="1" x14ac:dyDescent="0.2"/>
    <row r="28035" hidden="1" x14ac:dyDescent="0.2"/>
    <row r="28036" hidden="1" x14ac:dyDescent="0.2"/>
    <row r="28037" hidden="1" x14ac:dyDescent="0.2"/>
    <row r="28038" hidden="1" x14ac:dyDescent="0.2"/>
    <row r="28039" hidden="1" x14ac:dyDescent="0.2"/>
    <row r="28040" hidden="1" x14ac:dyDescent="0.2"/>
    <row r="28041" hidden="1" x14ac:dyDescent="0.2"/>
    <row r="28042" hidden="1" x14ac:dyDescent="0.2"/>
    <row r="28043" hidden="1" x14ac:dyDescent="0.2"/>
    <row r="28044" hidden="1" x14ac:dyDescent="0.2"/>
    <row r="28045" hidden="1" x14ac:dyDescent="0.2"/>
    <row r="28046" hidden="1" x14ac:dyDescent="0.2"/>
    <row r="28047" hidden="1" x14ac:dyDescent="0.2"/>
    <row r="28048" hidden="1" x14ac:dyDescent="0.2"/>
    <row r="28049" hidden="1" x14ac:dyDescent="0.2"/>
    <row r="28050" hidden="1" x14ac:dyDescent="0.2"/>
    <row r="28051" hidden="1" x14ac:dyDescent="0.2"/>
    <row r="28052" hidden="1" x14ac:dyDescent="0.2"/>
    <row r="28053" hidden="1" x14ac:dyDescent="0.2"/>
    <row r="28054" hidden="1" x14ac:dyDescent="0.2"/>
    <row r="28055" hidden="1" x14ac:dyDescent="0.2"/>
    <row r="28056" hidden="1" x14ac:dyDescent="0.2"/>
    <row r="28057" hidden="1" x14ac:dyDescent="0.2"/>
    <row r="28058" hidden="1" x14ac:dyDescent="0.2"/>
    <row r="28059" hidden="1" x14ac:dyDescent="0.2"/>
    <row r="28060" hidden="1" x14ac:dyDescent="0.2"/>
    <row r="28061" hidden="1" x14ac:dyDescent="0.2"/>
    <row r="28062" hidden="1" x14ac:dyDescent="0.2"/>
    <row r="28063" hidden="1" x14ac:dyDescent="0.2"/>
    <row r="28064" hidden="1" x14ac:dyDescent="0.2"/>
    <row r="28065" hidden="1" x14ac:dyDescent="0.2"/>
    <row r="28066" hidden="1" x14ac:dyDescent="0.2"/>
    <row r="28067" hidden="1" x14ac:dyDescent="0.2"/>
    <row r="28068" hidden="1" x14ac:dyDescent="0.2"/>
    <row r="28069" hidden="1" x14ac:dyDescent="0.2"/>
    <row r="28070" hidden="1" x14ac:dyDescent="0.2"/>
    <row r="28071" hidden="1" x14ac:dyDescent="0.2"/>
    <row r="28072" hidden="1" x14ac:dyDescent="0.2"/>
    <row r="28073" hidden="1" x14ac:dyDescent="0.2"/>
    <row r="28074" hidden="1" x14ac:dyDescent="0.2"/>
    <row r="28075" hidden="1" x14ac:dyDescent="0.2"/>
    <row r="28076" hidden="1" x14ac:dyDescent="0.2"/>
    <row r="28077" hidden="1" x14ac:dyDescent="0.2"/>
    <row r="28078" hidden="1" x14ac:dyDescent="0.2"/>
    <row r="28079" hidden="1" x14ac:dyDescent="0.2"/>
    <row r="28080" hidden="1" x14ac:dyDescent="0.2"/>
    <row r="28081" hidden="1" x14ac:dyDescent="0.2"/>
    <row r="28082" hidden="1" x14ac:dyDescent="0.2"/>
    <row r="28083" hidden="1" x14ac:dyDescent="0.2"/>
    <row r="28084" hidden="1" x14ac:dyDescent="0.2"/>
    <row r="28085" hidden="1" x14ac:dyDescent="0.2"/>
    <row r="28086" hidden="1" x14ac:dyDescent="0.2"/>
    <row r="28087" hidden="1" x14ac:dyDescent="0.2"/>
    <row r="28088" hidden="1" x14ac:dyDescent="0.2"/>
    <row r="28089" hidden="1" x14ac:dyDescent="0.2"/>
    <row r="28090" hidden="1" x14ac:dyDescent="0.2"/>
    <row r="28091" hidden="1" x14ac:dyDescent="0.2"/>
    <row r="28092" hidden="1" x14ac:dyDescent="0.2"/>
    <row r="28093" hidden="1" x14ac:dyDescent="0.2"/>
    <row r="28094" hidden="1" x14ac:dyDescent="0.2"/>
    <row r="28095" hidden="1" x14ac:dyDescent="0.2"/>
    <row r="28096" hidden="1" x14ac:dyDescent="0.2"/>
    <row r="28097" hidden="1" x14ac:dyDescent="0.2"/>
    <row r="28098" hidden="1" x14ac:dyDescent="0.2"/>
    <row r="28099" hidden="1" x14ac:dyDescent="0.2"/>
    <row r="28100" hidden="1" x14ac:dyDescent="0.2"/>
    <row r="28101" hidden="1" x14ac:dyDescent="0.2"/>
    <row r="28102" hidden="1" x14ac:dyDescent="0.2"/>
    <row r="28103" hidden="1" x14ac:dyDescent="0.2"/>
    <row r="28104" hidden="1" x14ac:dyDescent="0.2"/>
    <row r="28105" hidden="1" x14ac:dyDescent="0.2"/>
    <row r="28106" hidden="1" x14ac:dyDescent="0.2"/>
    <row r="28107" hidden="1" x14ac:dyDescent="0.2"/>
    <row r="28108" hidden="1" x14ac:dyDescent="0.2"/>
    <row r="28109" hidden="1" x14ac:dyDescent="0.2"/>
    <row r="28110" hidden="1" x14ac:dyDescent="0.2"/>
    <row r="28111" hidden="1" x14ac:dyDescent="0.2"/>
    <row r="28112" hidden="1" x14ac:dyDescent="0.2"/>
    <row r="28113" hidden="1" x14ac:dyDescent="0.2"/>
    <row r="28114" hidden="1" x14ac:dyDescent="0.2"/>
    <row r="28115" hidden="1" x14ac:dyDescent="0.2"/>
    <row r="28116" hidden="1" x14ac:dyDescent="0.2"/>
    <row r="28117" hidden="1" x14ac:dyDescent="0.2"/>
    <row r="28118" hidden="1" x14ac:dyDescent="0.2"/>
    <row r="28119" hidden="1" x14ac:dyDescent="0.2"/>
    <row r="28120" hidden="1" x14ac:dyDescent="0.2"/>
    <row r="28121" hidden="1" x14ac:dyDescent="0.2"/>
    <row r="28122" hidden="1" x14ac:dyDescent="0.2"/>
    <row r="28123" hidden="1" x14ac:dyDescent="0.2"/>
    <row r="28124" hidden="1" x14ac:dyDescent="0.2"/>
    <row r="28125" hidden="1" x14ac:dyDescent="0.2"/>
    <row r="28126" hidden="1" x14ac:dyDescent="0.2"/>
    <row r="28127" hidden="1" x14ac:dyDescent="0.2"/>
    <row r="28128" hidden="1" x14ac:dyDescent="0.2"/>
    <row r="28129" hidden="1" x14ac:dyDescent="0.2"/>
    <row r="28130" hidden="1" x14ac:dyDescent="0.2"/>
    <row r="28131" hidden="1" x14ac:dyDescent="0.2"/>
    <row r="28132" hidden="1" x14ac:dyDescent="0.2"/>
    <row r="28133" hidden="1" x14ac:dyDescent="0.2"/>
    <row r="28134" hidden="1" x14ac:dyDescent="0.2"/>
    <row r="28135" hidden="1" x14ac:dyDescent="0.2"/>
    <row r="28136" hidden="1" x14ac:dyDescent="0.2"/>
    <row r="28137" hidden="1" x14ac:dyDescent="0.2"/>
    <row r="28138" hidden="1" x14ac:dyDescent="0.2"/>
    <row r="28139" hidden="1" x14ac:dyDescent="0.2"/>
    <row r="28140" hidden="1" x14ac:dyDescent="0.2"/>
    <row r="28141" hidden="1" x14ac:dyDescent="0.2"/>
    <row r="28142" hidden="1" x14ac:dyDescent="0.2"/>
    <row r="28143" hidden="1" x14ac:dyDescent="0.2"/>
    <row r="28144" hidden="1" x14ac:dyDescent="0.2"/>
    <row r="28145" hidden="1" x14ac:dyDescent="0.2"/>
    <row r="28146" hidden="1" x14ac:dyDescent="0.2"/>
    <row r="28147" hidden="1" x14ac:dyDescent="0.2"/>
    <row r="28148" hidden="1" x14ac:dyDescent="0.2"/>
    <row r="28149" hidden="1" x14ac:dyDescent="0.2"/>
    <row r="28150" hidden="1" x14ac:dyDescent="0.2"/>
    <row r="28151" hidden="1" x14ac:dyDescent="0.2"/>
    <row r="28152" hidden="1" x14ac:dyDescent="0.2"/>
    <row r="28153" hidden="1" x14ac:dyDescent="0.2"/>
    <row r="28154" hidden="1" x14ac:dyDescent="0.2"/>
    <row r="28155" hidden="1" x14ac:dyDescent="0.2"/>
    <row r="28156" hidden="1" x14ac:dyDescent="0.2"/>
    <row r="28157" hidden="1" x14ac:dyDescent="0.2"/>
    <row r="28158" hidden="1" x14ac:dyDescent="0.2"/>
    <row r="28159" hidden="1" x14ac:dyDescent="0.2"/>
    <row r="28160" hidden="1" x14ac:dyDescent="0.2"/>
    <row r="28161" hidden="1" x14ac:dyDescent="0.2"/>
    <row r="28162" hidden="1" x14ac:dyDescent="0.2"/>
    <row r="28163" hidden="1" x14ac:dyDescent="0.2"/>
    <row r="28164" hidden="1" x14ac:dyDescent="0.2"/>
    <row r="28165" hidden="1" x14ac:dyDescent="0.2"/>
    <row r="28166" hidden="1" x14ac:dyDescent="0.2"/>
    <row r="28167" hidden="1" x14ac:dyDescent="0.2"/>
    <row r="28168" hidden="1" x14ac:dyDescent="0.2"/>
    <row r="28169" hidden="1" x14ac:dyDescent="0.2"/>
    <row r="28170" hidden="1" x14ac:dyDescent="0.2"/>
    <row r="28171" hidden="1" x14ac:dyDescent="0.2"/>
    <row r="28172" hidden="1" x14ac:dyDescent="0.2"/>
    <row r="28173" hidden="1" x14ac:dyDescent="0.2"/>
    <row r="28174" hidden="1" x14ac:dyDescent="0.2"/>
    <row r="28175" hidden="1" x14ac:dyDescent="0.2"/>
    <row r="28176" hidden="1" x14ac:dyDescent="0.2"/>
    <row r="28177" hidden="1" x14ac:dyDescent="0.2"/>
    <row r="28178" hidden="1" x14ac:dyDescent="0.2"/>
    <row r="28179" hidden="1" x14ac:dyDescent="0.2"/>
    <row r="28180" hidden="1" x14ac:dyDescent="0.2"/>
    <row r="28181" hidden="1" x14ac:dyDescent="0.2"/>
    <row r="28182" hidden="1" x14ac:dyDescent="0.2"/>
    <row r="28183" hidden="1" x14ac:dyDescent="0.2"/>
    <row r="28184" hidden="1" x14ac:dyDescent="0.2"/>
    <row r="28185" hidden="1" x14ac:dyDescent="0.2"/>
    <row r="28186" hidden="1" x14ac:dyDescent="0.2"/>
    <row r="28187" hidden="1" x14ac:dyDescent="0.2"/>
    <row r="28188" hidden="1" x14ac:dyDescent="0.2"/>
    <row r="28189" hidden="1" x14ac:dyDescent="0.2"/>
    <row r="28190" hidden="1" x14ac:dyDescent="0.2"/>
    <row r="28191" hidden="1" x14ac:dyDescent="0.2"/>
    <row r="28192" hidden="1" x14ac:dyDescent="0.2"/>
    <row r="28193" hidden="1" x14ac:dyDescent="0.2"/>
    <row r="28194" hidden="1" x14ac:dyDescent="0.2"/>
    <row r="28195" hidden="1" x14ac:dyDescent="0.2"/>
    <row r="28196" hidden="1" x14ac:dyDescent="0.2"/>
    <row r="28197" hidden="1" x14ac:dyDescent="0.2"/>
    <row r="28198" hidden="1" x14ac:dyDescent="0.2"/>
    <row r="28199" hidden="1" x14ac:dyDescent="0.2"/>
    <row r="28200" hidden="1" x14ac:dyDescent="0.2"/>
    <row r="28201" hidden="1" x14ac:dyDescent="0.2"/>
    <row r="28202" hidden="1" x14ac:dyDescent="0.2"/>
    <row r="28203" hidden="1" x14ac:dyDescent="0.2"/>
    <row r="28204" hidden="1" x14ac:dyDescent="0.2"/>
    <row r="28205" hidden="1" x14ac:dyDescent="0.2"/>
    <row r="28206" hidden="1" x14ac:dyDescent="0.2"/>
    <row r="28207" hidden="1" x14ac:dyDescent="0.2"/>
    <row r="28208" hidden="1" x14ac:dyDescent="0.2"/>
    <row r="28209" hidden="1" x14ac:dyDescent="0.2"/>
    <row r="28210" hidden="1" x14ac:dyDescent="0.2"/>
    <row r="28211" hidden="1" x14ac:dyDescent="0.2"/>
    <row r="28212" hidden="1" x14ac:dyDescent="0.2"/>
    <row r="28213" hidden="1" x14ac:dyDescent="0.2"/>
    <row r="28214" hidden="1" x14ac:dyDescent="0.2"/>
    <row r="28215" hidden="1" x14ac:dyDescent="0.2"/>
    <row r="28216" hidden="1" x14ac:dyDescent="0.2"/>
    <row r="28217" hidden="1" x14ac:dyDescent="0.2"/>
    <row r="28218" hidden="1" x14ac:dyDescent="0.2"/>
    <row r="28219" hidden="1" x14ac:dyDescent="0.2"/>
    <row r="28220" hidden="1" x14ac:dyDescent="0.2"/>
    <row r="28221" hidden="1" x14ac:dyDescent="0.2"/>
    <row r="28222" hidden="1" x14ac:dyDescent="0.2"/>
    <row r="28223" hidden="1" x14ac:dyDescent="0.2"/>
    <row r="28224" hidden="1" x14ac:dyDescent="0.2"/>
    <row r="28225" hidden="1" x14ac:dyDescent="0.2"/>
    <row r="28226" hidden="1" x14ac:dyDescent="0.2"/>
    <row r="28227" hidden="1" x14ac:dyDescent="0.2"/>
    <row r="28228" hidden="1" x14ac:dyDescent="0.2"/>
    <row r="28229" hidden="1" x14ac:dyDescent="0.2"/>
    <row r="28230" hidden="1" x14ac:dyDescent="0.2"/>
    <row r="28231" hidden="1" x14ac:dyDescent="0.2"/>
    <row r="28232" hidden="1" x14ac:dyDescent="0.2"/>
    <row r="28233" hidden="1" x14ac:dyDescent="0.2"/>
    <row r="28234" hidden="1" x14ac:dyDescent="0.2"/>
    <row r="28235" hidden="1" x14ac:dyDescent="0.2"/>
    <row r="28236" hidden="1" x14ac:dyDescent="0.2"/>
    <row r="28237" hidden="1" x14ac:dyDescent="0.2"/>
    <row r="28238" hidden="1" x14ac:dyDescent="0.2"/>
    <row r="28239" hidden="1" x14ac:dyDescent="0.2"/>
    <row r="28240" hidden="1" x14ac:dyDescent="0.2"/>
    <row r="28241" hidden="1" x14ac:dyDescent="0.2"/>
    <row r="28242" hidden="1" x14ac:dyDescent="0.2"/>
    <row r="28243" hidden="1" x14ac:dyDescent="0.2"/>
    <row r="28244" hidden="1" x14ac:dyDescent="0.2"/>
    <row r="28245" hidden="1" x14ac:dyDescent="0.2"/>
    <row r="28246" hidden="1" x14ac:dyDescent="0.2"/>
    <row r="28247" hidden="1" x14ac:dyDescent="0.2"/>
    <row r="28248" hidden="1" x14ac:dyDescent="0.2"/>
    <row r="28249" hidden="1" x14ac:dyDescent="0.2"/>
    <row r="28250" hidden="1" x14ac:dyDescent="0.2"/>
    <row r="28251" hidden="1" x14ac:dyDescent="0.2"/>
    <row r="28252" hidden="1" x14ac:dyDescent="0.2"/>
    <row r="28253" hidden="1" x14ac:dyDescent="0.2"/>
    <row r="28254" hidden="1" x14ac:dyDescent="0.2"/>
    <row r="28255" hidden="1" x14ac:dyDescent="0.2"/>
    <row r="28256" hidden="1" x14ac:dyDescent="0.2"/>
    <row r="28257" hidden="1" x14ac:dyDescent="0.2"/>
    <row r="28258" hidden="1" x14ac:dyDescent="0.2"/>
    <row r="28259" hidden="1" x14ac:dyDescent="0.2"/>
    <row r="28260" hidden="1" x14ac:dyDescent="0.2"/>
    <row r="28261" hidden="1" x14ac:dyDescent="0.2"/>
    <row r="28262" hidden="1" x14ac:dyDescent="0.2"/>
    <row r="28263" hidden="1" x14ac:dyDescent="0.2"/>
    <row r="28264" hidden="1" x14ac:dyDescent="0.2"/>
    <row r="28265" hidden="1" x14ac:dyDescent="0.2"/>
    <row r="28266" hidden="1" x14ac:dyDescent="0.2"/>
    <row r="28267" hidden="1" x14ac:dyDescent="0.2"/>
    <row r="28268" hidden="1" x14ac:dyDescent="0.2"/>
    <row r="28269" hidden="1" x14ac:dyDescent="0.2"/>
    <row r="28270" hidden="1" x14ac:dyDescent="0.2"/>
    <row r="28271" hidden="1" x14ac:dyDescent="0.2"/>
    <row r="28272" hidden="1" x14ac:dyDescent="0.2"/>
    <row r="28273" hidden="1" x14ac:dyDescent="0.2"/>
    <row r="28274" hidden="1" x14ac:dyDescent="0.2"/>
    <row r="28275" hidden="1" x14ac:dyDescent="0.2"/>
    <row r="28276" hidden="1" x14ac:dyDescent="0.2"/>
    <row r="28277" hidden="1" x14ac:dyDescent="0.2"/>
    <row r="28278" hidden="1" x14ac:dyDescent="0.2"/>
    <row r="28279" hidden="1" x14ac:dyDescent="0.2"/>
    <row r="28280" hidden="1" x14ac:dyDescent="0.2"/>
    <row r="28281" hidden="1" x14ac:dyDescent="0.2"/>
    <row r="28282" hidden="1" x14ac:dyDescent="0.2"/>
    <row r="28283" hidden="1" x14ac:dyDescent="0.2"/>
    <row r="28284" hidden="1" x14ac:dyDescent="0.2"/>
    <row r="28285" hidden="1" x14ac:dyDescent="0.2"/>
    <row r="28286" hidden="1" x14ac:dyDescent="0.2"/>
    <row r="28287" hidden="1" x14ac:dyDescent="0.2"/>
    <row r="28288" hidden="1" x14ac:dyDescent="0.2"/>
    <row r="28289" hidden="1" x14ac:dyDescent="0.2"/>
    <row r="28290" hidden="1" x14ac:dyDescent="0.2"/>
    <row r="28291" hidden="1" x14ac:dyDescent="0.2"/>
    <row r="28292" hidden="1" x14ac:dyDescent="0.2"/>
    <row r="28293" hidden="1" x14ac:dyDescent="0.2"/>
    <row r="28294" hidden="1" x14ac:dyDescent="0.2"/>
    <row r="28295" hidden="1" x14ac:dyDescent="0.2"/>
    <row r="28296" hidden="1" x14ac:dyDescent="0.2"/>
    <row r="28297" hidden="1" x14ac:dyDescent="0.2"/>
    <row r="28298" hidden="1" x14ac:dyDescent="0.2"/>
    <row r="28299" hidden="1" x14ac:dyDescent="0.2"/>
    <row r="28300" hidden="1" x14ac:dyDescent="0.2"/>
    <row r="28301" hidden="1" x14ac:dyDescent="0.2"/>
    <row r="28302" hidden="1" x14ac:dyDescent="0.2"/>
    <row r="28303" hidden="1" x14ac:dyDescent="0.2"/>
    <row r="28304" hidden="1" x14ac:dyDescent="0.2"/>
    <row r="28305" hidden="1" x14ac:dyDescent="0.2"/>
    <row r="28306" hidden="1" x14ac:dyDescent="0.2"/>
    <row r="28307" hidden="1" x14ac:dyDescent="0.2"/>
    <row r="28308" hidden="1" x14ac:dyDescent="0.2"/>
    <row r="28309" hidden="1" x14ac:dyDescent="0.2"/>
    <row r="28310" hidden="1" x14ac:dyDescent="0.2"/>
    <row r="28311" hidden="1" x14ac:dyDescent="0.2"/>
    <row r="28312" hidden="1" x14ac:dyDescent="0.2"/>
    <row r="28313" hidden="1" x14ac:dyDescent="0.2"/>
    <row r="28314" hidden="1" x14ac:dyDescent="0.2"/>
    <row r="28315" hidden="1" x14ac:dyDescent="0.2"/>
    <row r="28316" hidden="1" x14ac:dyDescent="0.2"/>
    <row r="28317" hidden="1" x14ac:dyDescent="0.2"/>
    <row r="28318" hidden="1" x14ac:dyDescent="0.2"/>
    <row r="28319" hidden="1" x14ac:dyDescent="0.2"/>
    <row r="28320" hidden="1" x14ac:dyDescent="0.2"/>
    <row r="28321" hidden="1" x14ac:dyDescent="0.2"/>
    <row r="28322" hidden="1" x14ac:dyDescent="0.2"/>
    <row r="28323" hidden="1" x14ac:dyDescent="0.2"/>
    <row r="28324" hidden="1" x14ac:dyDescent="0.2"/>
    <row r="28325" hidden="1" x14ac:dyDescent="0.2"/>
    <row r="28326" hidden="1" x14ac:dyDescent="0.2"/>
    <row r="28327" hidden="1" x14ac:dyDescent="0.2"/>
    <row r="28328" hidden="1" x14ac:dyDescent="0.2"/>
    <row r="28329" hidden="1" x14ac:dyDescent="0.2"/>
    <row r="28330" hidden="1" x14ac:dyDescent="0.2"/>
    <row r="28331" hidden="1" x14ac:dyDescent="0.2"/>
    <row r="28332" hidden="1" x14ac:dyDescent="0.2"/>
    <row r="28333" hidden="1" x14ac:dyDescent="0.2"/>
    <row r="28334" hidden="1" x14ac:dyDescent="0.2"/>
    <row r="28335" hidden="1" x14ac:dyDescent="0.2"/>
    <row r="28336" hidden="1" x14ac:dyDescent="0.2"/>
    <row r="28337" hidden="1" x14ac:dyDescent="0.2"/>
    <row r="28338" hidden="1" x14ac:dyDescent="0.2"/>
    <row r="28339" hidden="1" x14ac:dyDescent="0.2"/>
    <row r="28340" hidden="1" x14ac:dyDescent="0.2"/>
    <row r="28341" hidden="1" x14ac:dyDescent="0.2"/>
    <row r="28342" hidden="1" x14ac:dyDescent="0.2"/>
    <row r="28343" hidden="1" x14ac:dyDescent="0.2"/>
    <row r="28344" hidden="1" x14ac:dyDescent="0.2"/>
    <row r="28345" hidden="1" x14ac:dyDescent="0.2"/>
    <row r="28346" hidden="1" x14ac:dyDescent="0.2"/>
    <row r="28347" hidden="1" x14ac:dyDescent="0.2"/>
    <row r="28348" hidden="1" x14ac:dyDescent="0.2"/>
    <row r="28349" hidden="1" x14ac:dyDescent="0.2"/>
    <row r="28350" hidden="1" x14ac:dyDescent="0.2"/>
    <row r="28351" hidden="1" x14ac:dyDescent="0.2"/>
    <row r="28352" hidden="1" x14ac:dyDescent="0.2"/>
    <row r="28353" hidden="1" x14ac:dyDescent="0.2"/>
    <row r="28354" hidden="1" x14ac:dyDescent="0.2"/>
    <row r="28355" hidden="1" x14ac:dyDescent="0.2"/>
    <row r="28356" hidden="1" x14ac:dyDescent="0.2"/>
    <row r="28357" hidden="1" x14ac:dyDescent="0.2"/>
    <row r="28358" hidden="1" x14ac:dyDescent="0.2"/>
    <row r="28359" hidden="1" x14ac:dyDescent="0.2"/>
    <row r="28360" hidden="1" x14ac:dyDescent="0.2"/>
    <row r="28361" hidden="1" x14ac:dyDescent="0.2"/>
    <row r="28362" hidden="1" x14ac:dyDescent="0.2"/>
    <row r="28363" hidden="1" x14ac:dyDescent="0.2"/>
    <row r="28364" hidden="1" x14ac:dyDescent="0.2"/>
    <row r="28365" hidden="1" x14ac:dyDescent="0.2"/>
    <row r="28366" hidden="1" x14ac:dyDescent="0.2"/>
    <row r="28367" hidden="1" x14ac:dyDescent="0.2"/>
    <row r="28368" hidden="1" x14ac:dyDescent="0.2"/>
    <row r="28369" hidden="1" x14ac:dyDescent="0.2"/>
    <row r="28370" hidden="1" x14ac:dyDescent="0.2"/>
    <row r="28371" hidden="1" x14ac:dyDescent="0.2"/>
    <row r="28372" hidden="1" x14ac:dyDescent="0.2"/>
    <row r="28373" hidden="1" x14ac:dyDescent="0.2"/>
    <row r="28374" hidden="1" x14ac:dyDescent="0.2"/>
    <row r="28375" hidden="1" x14ac:dyDescent="0.2"/>
    <row r="28376" hidden="1" x14ac:dyDescent="0.2"/>
    <row r="28377" hidden="1" x14ac:dyDescent="0.2"/>
    <row r="28378" hidden="1" x14ac:dyDescent="0.2"/>
    <row r="28379" hidden="1" x14ac:dyDescent="0.2"/>
    <row r="28380" hidden="1" x14ac:dyDescent="0.2"/>
    <row r="28381" hidden="1" x14ac:dyDescent="0.2"/>
    <row r="28382" hidden="1" x14ac:dyDescent="0.2"/>
    <row r="28383" hidden="1" x14ac:dyDescent="0.2"/>
    <row r="28384" hidden="1" x14ac:dyDescent="0.2"/>
    <row r="28385" hidden="1" x14ac:dyDescent="0.2"/>
    <row r="28386" hidden="1" x14ac:dyDescent="0.2"/>
    <row r="28387" hidden="1" x14ac:dyDescent="0.2"/>
    <row r="28388" hidden="1" x14ac:dyDescent="0.2"/>
    <row r="28389" hidden="1" x14ac:dyDescent="0.2"/>
    <row r="28390" hidden="1" x14ac:dyDescent="0.2"/>
    <row r="28391" hidden="1" x14ac:dyDescent="0.2"/>
    <row r="28392" hidden="1" x14ac:dyDescent="0.2"/>
    <row r="28393" hidden="1" x14ac:dyDescent="0.2"/>
    <row r="28394" hidden="1" x14ac:dyDescent="0.2"/>
    <row r="28395" hidden="1" x14ac:dyDescent="0.2"/>
    <row r="28396" hidden="1" x14ac:dyDescent="0.2"/>
    <row r="28397" hidden="1" x14ac:dyDescent="0.2"/>
    <row r="28398" hidden="1" x14ac:dyDescent="0.2"/>
    <row r="28399" hidden="1" x14ac:dyDescent="0.2"/>
    <row r="28400" hidden="1" x14ac:dyDescent="0.2"/>
    <row r="28401" hidden="1" x14ac:dyDescent="0.2"/>
    <row r="28402" hidden="1" x14ac:dyDescent="0.2"/>
    <row r="28403" hidden="1" x14ac:dyDescent="0.2"/>
    <row r="28404" hidden="1" x14ac:dyDescent="0.2"/>
    <row r="28405" hidden="1" x14ac:dyDescent="0.2"/>
    <row r="28406" hidden="1" x14ac:dyDescent="0.2"/>
    <row r="28407" hidden="1" x14ac:dyDescent="0.2"/>
    <row r="28408" hidden="1" x14ac:dyDescent="0.2"/>
    <row r="28409" hidden="1" x14ac:dyDescent="0.2"/>
    <row r="28410" hidden="1" x14ac:dyDescent="0.2"/>
    <row r="28411" hidden="1" x14ac:dyDescent="0.2"/>
    <row r="28412" hidden="1" x14ac:dyDescent="0.2"/>
    <row r="28413" hidden="1" x14ac:dyDescent="0.2"/>
    <row r="28414" hidden="1" x14ac:dyDescent="0.2"/>
    <row r="28415" hidden="1" x14ac:dyDescent="0.2"/>
    <row r="28416" hidden="1" x14ac:dyDescent="0.2"/>
    <row r="28417" hidden="1" x14ac:dyDescent="0.2"/>
    <row r="28418" hidden="1" x14ac:dyDescent="0.2"/>
    <row r="28419" hidden="1" x14ac:dyDescent="0.2"/>
    <row r="28420" hidden="1" x14ac:dyDescent="0.2"/>
    <row r="28421" hidden="1" x14ac:dyDescent="0.2"/>
    <row r="28422" hidden="1" x14ac:dyDescent="0.2"/>
    <row r="28423" hidden="1" x14ac:dyDescent="0.2"/>
    <row r="28424" hidden="1" x14ac:dyDescent="0.2"/>
    <row r="28425" hidden="1" x14ac:dyDescent="0.2"/>
    <row r="28426" hidden="1" x14ac:dyDescent="0.2"/>
    <row r="28427" hidden="1" x14ac:dyDescent="0.2"/>
    <row r="28428" hidden="1" x14ac:dyDescent="0.2"/>
    <row r="28429" hidden="1" x14ac:dyDescent="0.2"/>
    <row r="28430" hidden="1" x14ac:dyDescent="0.2"/>
    <row r="28431" hidden="1" x14ac:dyDescent="0.2"/>
    <row r="28432" hidden="1" x14ac:dyDescent="0.2"/>
    <row r="28433" hidden="1" x14ac:dyDescent="0.2"/>
    <row r="28434" hidden="1" x14ac:dyDescent="0.2"/>
    <row r="28435" hidden="1" x14ac:dyDescent="0.2"/>
    <row r="28436" hidden="1" x14ac:dyDescent="0.2"/>
    <row r="28437" hidden="1" x14ac:dyDescent="0.2"/>
    <row r="28438" hidden="1" x14ac:dyDescent="0.2"/>
    <row r="28439" hidden="1" x14ac:dyDescent="0.2"/>
    <row r="28440" hidden="1" x14ac:dyDescent="0.2"/>
    <row r="28441" hidden="1" x14ac:dyDescent="0.2"/>
    <row r="28442" hidden="1" x14ac:dyDescent="0.2"/>
    <row r="28443" hidden="1" x14ac:dyDescent="0.2"/>
    <row r="28444" hidden="1" x14ac:dyDescent="0.2"/>
    <row r="28445" hidden="1" x14ac:dyDescent="0.2"/>
    <row r="28446" hidden="1" x14ac:dyDescent="0.2"/>
    <row r="28447" hidden="1" x14ac:dyDescent="0.2"/>
    <row r="28448" hidden="1" x14ac:dyDescent="0.2"/>
    <row r="28449" hidden="1" x14ac:dyDescent="0.2"/>
    <row r="28450" hidden="1" x14ac:dyDescent="0.2"/>
    <row r="28451" hidden="1" x14ac:dyDescent="0.2"/>
    <row r="28452" hidden="1" x14ac:dyDescent="0.2"/>
    <row r="28453" hidden="1" x14ac:dyDescent="0.2"/>
    <row r="28454" hidden="1" x14ac:dyDescent="0.2"/>
    <row r="28455" hidden="1" x14ac:dyDescent="0.2"/>
    <row r="28456" hidden="1" x14ac:dyDescent="0.2"/>
    <row r="28457" hidden="1" x14ac:dyDescent="0.2"/>
    <row r="28458" hidden="1" x14ac:dyDescent="0.2"/>
    <row r="28459" hidden="1" x14ac:dyDescent="0.2"/>
    <row r="28460" hidden="1" x14ac:dyDescent="0.2"/>
    <row r="28461" hidden="1" x14ac:dyDescent="0.2"/>
    <row r="28462" hidden="1" x14ac:dyDescent="0.2"/>
    <row r="28463" hidden="1" x14ac:dyDescent="0.2"/>
    <row r="28464" hidden="1" x14ac:dyDescent="0.2"/>
    <row r="28465" hidden="1" x14ac:dyDescent="0.2"/>
    <row r="28466" hidden="1" x14ac:dyDescent="0.2"/>
    <row r="28467" hidden="1" x14ac:dyDescent="0.2"/>
    <row r="28468" hidden="1" x14ac:dyDescent="0.2"/>
    <row r="28469" hidden="1" x14ac:dyDescent="0.2"/>
    <row r="28470" hidden="1" x14ac:dyDescent="0.2"/>
    <row r="28471" hidden="1" x14ac:dyDescent="0.2"/>
    <row r="28472" hidden="1" x14ac:dyDescent="0.2"/>
    <row r="28473" hidden="1" x14ac:dyDescent="0.2"/>
    <row r="28474" hidden="1" x14ac:dyDescent="0.2"/>
    <row r="28475" hidden="1" x14ac:dyDescent="0.2"/>
    <row r="28476" hidden="1" x14ac:dyDescent="0.2"/>
    <row r="28477" hidden="1" x14ac:dyDescent="0.2"/>
    <row r="28478" hidden="1" x14ac:dyDescent="0.2"/>
    <row r="28479" hidden="1" x14ac:dyDescent="0.2"/>
    <row r="28480" hidden="1" x14ac:dyDescent="0.2"/>
    <row r="28481" hidden="1" x14ac:dyDescent="0.2"/>
    <row r="28482" hidden="1" x14ac:dyDescent="0.2"/>
    <row r="28483" hidden="1" x14ac:dyDescent="0.2"/>
    <row r="28484" hidden="1" x14ac:dyDescent="0.2"/>
    <row r="28485" hidden="1" x14ac:dyDescent="0.2"/>
    <row r="28486" hidden="1" x14ac:dyDescent="0.2"/>
    <row r="28487" hidden="1" x14ac:dyDescent="0.2"/>
    <row r="28488" hidden="1" x14ac:dyDescent="0.2"/>
    <row r="28489" hidden="1" x14ac:dyDescent="0.2"/>
    <row r="28490" hidden="1" x14ac:dyDescent="0.2"/>
    <row r="28491" hidden="1" x14ac:dyDescent="0.2"/>
    <row r="28492" hidden="1" x14ac:dyDescent="0.2"/>
    <row r="28493" hidden="1" x14ac:dyDescent="0.2"/>
    <row r="28494" hidden="1" x14ac:dyDescent="0.2"/>
    <row r="28495" hidden="1" x14ac:dyDescent="0.2"/>
    <row r="28496" hidden="1" x14ac:dyDescent="0.2"/>
    <row r="28497" hidden="1" x14ac:dyDescent="0.2"/>
    <row r="28498" hidden="1" x14ac:dyDescent="0.2"/>
    <row r="28499" hidden="1" x14ac:dyDescent="0.2"/>
    <row r="28500" hidden="1" x14ac:dyDescent="0.2"/>
    <row r="28501" hidden="1" x14ac:dyDescent="0.2"/>
    <row r="28502" hidden="1" x14ac:dyDescent="0.2"/>
    <row r="28503" hidden="1" x14ac:dyDescent="0.2"/>
    <row r="28504" hidden="1" x14ac:dyDescent="0.2"/>
    <row r="28505" hidden="1" x14ac:dyDescent="0.2"/>
    <row r="28506" hidden="1" x14ac:dyDescent="0.2"/>
    <row r="28507" hidden="1" x14ac:dyDescent="0.2"/>
    <row r="28508" hidden="1" x14ac:dyDescent="0.2"/>
    <row r="28509" hidden="1" x14ac:dyDescent="0.2"/>
    <row r="28510" hidden="1" x14ac:dyDescent="0.2"/>
    <row r="28511" hidden="1" x14ac:dyDescent="0.2"/>
    <row r="28512" hidden="1" x14ac:dyDescent="0.2"/>
    <row r="28513" hidden="1" x14ac:dyDescent="0.2"/>
    <row r="28514" hidden="1" x14ac:dyDescent="0.2"/>
    <row r="28515" hidden="1" x14ac:dyDescent="0.2"/>
    <row r="28516" hidden="1" x14ac:dyDescent="0.2"/>
    <row r="28517" hidden="1" x14ac:dyDescent="0.2"/>
    <row r="28518" hidden="1" x14ac:dyDescent="0.2"/>
    <row r="28519" hidden="1" x14ac:dyDescent="0.2"/>
    <row r="28520" hidden="1" x14ac:dyDescent="0.2"/>
    <row r="28521" hidden="1" x14ac:dyDescent="0.2"/>
    <row r="28522" hidden="1" x14ac:dyDescent="0.2"/>
    <row r="28523" hidden="1" x14ac:dyDescent="0.2"/>
    <row r="28524" hidden="1" x14ac:dyDescent="0.2"/>
    <row r="28525" hidden="1" x14ac:dyDescent="0.2"/>
    <row r="28526" hidden="1" x14ac:dyDescent="0.2"/>
    <row r="28527" hidden="1" x14ac:dyDescent="0.2"/>
    <row r="28528" hidden="1" x14ac:dyDescent="0.2"/>
    <row r="28529" hidden="1" x14ac:dyDescent="0.2"/>
    <row r="28530" hidden="1" x14ac:dyDescent="0.2"/>
    <row r="28531" hidden="1" x14ac:dyDescent="0.2"/>
    <row r="28532" hidden="1" x14ac:dyDescent="0.2"/>
    <row r="28533" hidden="1" x14ac:dyDescent="0.2"/>
    <row r="28534" hidden="1" x14ac:dyDescent="0.2"/>
    <row r="28535" hidden="1" x14ac:dyDescent="0.2"/>
    <row r="28536" hidden="1" x14ac:dyDescent="0.2"/>
    <row r="28537" hidden="1" x14ac:dyDescent="0.2"/>
    <row r="28538" hidden="1" x14ac:dyDescent="0.2"/>
    <row r="28539" hidden="1" x14ac:dyDescent="0.2"/>
    <row r="28540" hidden="1" x14ac:dyDescent="0.2"/>
    <row r="28541" hidden="1" x14ac:dyDescent="0.2"/>
    <row r="28542" hidden="1" x14ac:dyDescent="0.2"/>
    <row r="28543" hidden="1" x14ac:dyDescent="0.2"/>
    <row r="28544" hidden="1" x14ac:dyDescent="0.2"/>
    <row r="28545" hidden="1" x14ac:dyDescent="0.2"/>
    <row r="28546" hidden="1" x14ac:dyDescent="0.2"/>
    <row r="28547" hidden="1" x14ac:dyDescent="0.2"/>
    <row r="28548" hidden="1" x14ac:dyDescent="0.2"/>
    <row r="28549" hidden="1" x14ac:dyDescent="0.2"/>
    <row r="28550" hidden="1" x14ac:dyDescent="0.2"/>
    <row r="28551" hidden="1" x14ac:dyDescent="0.2"/>
    <row r="28552" hidden="1" x14ac:dyDescent="0.2"/>
    <row r="28553" hidden="1" x14ac:dyDescent="0.2"/>
    <row r="28554" hidden="1" x14ac:dyDescent="0.2"/>
    <row r="28555" hidden="1" x14ac:dyDescent="0.2"/>
    <row r="28556" hidden="1" x14ac:dyDescent="0.2"/>
    <row r="28557" hidden="1" x14ac:dyDescent="0.2"/>
    <row r="28558" hidden="1" x14ac:dyDescent="0.2"/>
    <row r="28559" hidden="1" x14ac:dyDescent="0.2"/>
    <row r="28560" hidden="1" x14ac:dyDescent="0.2"/>
    <row r="28561" hidden="1" x14ac:dyDescent="0.2"/>
    <row r="28562" hidden="1" x14ac:dyDescent="0.2"/>
    <row r="28563" hidden="1" x14ac:dyDescent="0.2"/>
    <row r="28564" hidden="1" x14ac:dyDescent="0.2"/>
    <row r="28565" hidden="1" x14ac:dyDescent="0.2"/>
    <row r="28566" hidden="1" x14ac:dyDescent="0.2"/>
    <row r="28567" hidden="1" x14ac:dyDescent="0.2"/>
    <row r="28568" hidden="1" x14ac:dyDescent="0.2"/>
    <row r="28569" hidden="1" x14ac:dyDescent="0.2"/>
    <row r="28570" hidden="1" x14ac:dyDescent="0.2"/>
    <row r="28571" hidden="1" x14ac:dyDescent="0.2"/>
    <row r="28572" hidden="1" x14ac:dyDescent="0.2"/>
    <row r="28573" hidden="1" x14ac:dyDescent="0.2"/>
    <row r="28574" hidden="1" x14ac:dyDescent="0.2"/>
    <row r="28575" hidden="1" x14ac:dyDescent="0.2"/>
    <row r="28576" hidden="1" x14ac:dyDescent="0.2"/>
    <row r="28577" hidden="1" x14ac:dyDescent="0.2"/>
    <row r="28578" hidden="1" x14ac:dyDescent="0.2"/>
    <row r="28579" hidden="1" x14ac:dyDescent="0.2"/>
    <row r="28580" hidden="1" x14ac:dyDescent="0.2"/>
    <row r="28581" hidden="1" x14ac:dyDescent="0.2"/>
    <row r="28582" hidden="1" x14ac:dyDescent="0.2"/>
    <row r="28583" hidden="1" x14ac:dyDescent="0.2"/>
    <row r="28584" hidden="1" x14ac:dyDescent="0.2"/>
    <row r="28585" hidden="1" x14ac:dyDescent="0.2"/>
    <row r="28586" hidden="1" x14ac:dyDescent="0.2"/>
    <row r="28587" hidden="1" x14ac:dyDescent="0.2"/>
    <row r="28588" hidden="1" x14ac:dyDescent="0.2"/>
    <row r="28589" hidden="1" x14ac:dyDescent="0.2"/>
    <row r="28590" hidden="1" x14ac:dyDescent="0.2"/>
    <row r="28591" hidden="1" x14ac:dyDescent="0.2"/>
    <row r="28592" hidden="1" x14ac:dyDescent="0.2"/>
    <row r="28593" hidden="1" x14ac:dyDescent="0.2"/>
    <row r="28594" hidden="1" x14ac:dyDescent="0.2"/>
    <row r="28595" hidden="1" x14ac:dyDescent="0.2"/>
    <row r="28596" hidden="1" x14ac:dyDescent="0.2"/>
    <row r="28597" hidden="1" x14ac:dyDescent="0.2"/>
    <row r="28598" hidden="1" x14ac:dyDescent="0.2"/>
    <row r="28599" hidden="1" x14ac:dyDescent="0.2"/>
    <row r="28600" hidden="1" x14ac:dyDescent="0.2"/>
    <row r="28601" hidden="1" x14ac:dyDescent="0.2"/>
    <row r="28602" hidden="1" x14ac:dyDescent="0.2"/>
    <row r="28603" hidden="1" x14ac:dyDescent="0.2"/>
    <row r="28604" hidden="1" x14ac:dyDescent="0.2"/>
    <row r="28605" hidden="1" x14ac:dyDescent="0.2"/>
    <row r="28606" hidden="1" x14ac:dyDescent="0.2"/>
    <row r="28607" hidden="1" x14ac:dyDescent="0.2"/>
    <row r="28608" hidden="1" x14ac:dyDescent="0.2"/>
    <row r="28609" hidden="1" x14ac:dyDescent="0.2"/>
    <row r="28610" hidden="1" x14ac:dyDescent="0.2"/>
    <row r="28611" hidden="1" x14ac:dyDescent="0.2"/>
    <row r="28612" hidden="1" x14ac:dyDescent="0.2"/>
    <row r="28613" hidden="1" x14ac:dyDescent="0.2"/>
    <row r="28614" hidden="1" x14ac:dyDescent="0.2"/>
    <row r="28615" hidden="1" x14ac:dyDescent="0.2"/>
    <row r="28616" hidden="1" x14ac:dyDescent="0.2"/>
    <row r="28617" hidden="1" x14ac:dyDescent="0.2"/>
    <row r="28618" hidden="1" x14ac:dyDescent="0.2"/>
    <row r="28619" hidden="1" x14ac:dyDescent="0.2"/>
    <row r="28620" hidden="1" x14ac:dyDescent="0.2"/>
    <row r="28621" hidden="1" x14ac:dyDescent="0.2"/>
    <row r="28622" hidden="1" x14ac:dyDescent="0.2"/>
    <row r="28623" hidden="1" x14ac:dyDescent="0.2"/>
    <row r="28624" hidden="1" x14ac:dyDescent="0.2"/>
    <row r="28625" hidden="1" x14ac:dyDescent="0.2"/>
    <row r="28626" hidden="1" x14ac:dyDescent="0.2"/>
    <row r="28627" hidden="1" x14ac:dyDescent="0.2"/>
    <row r="28628" hidden="1" x14ac:dyDescent="0.2"/>
    <row r="28629" hidden="1" x14ac:dyDescent="0.2"/>
    <row r="28630" hidden="1" x14ac:dyDescent="0.2"/>
    <row r="28631" hidden="1" x14ac:dyDescent="0.2"/>
    <row r="28632" hidden="1" x14ac:dyDescent="0.2"/>
    <row r="28633" hidden="1" x14ac:dyDescent="0.2"/>
    <row r="28634" hidden="1" x14ac:dyDescent="0.2"/>
    <row r="28635" hidden="1" x14ac:dyDescent="0.2"/>
    <row r="28636" hidden="1" x14ac:dyDescent="0.2"/>
    <row r="28637" hidden="1" x14ac:dyDescent="0.2"/>
    <row r="28638" hidden="1" x14ac:dyDescent="0.2"/>
    <row r="28639" hidden="1" x14ac:dyDescent="0.2"/>
    <row r="28640" hidden="1" x14ac:dyDescent="0.2"/>
    <row r="28641" hidden="1" x14ac:dyDescent="0.2"/>
    <row r="28642" hidden="1" x14ac:dyDescent="0.2"/>
    <row r="28643" hidden="1" x14ac:dyDescent="0.2"/>
    <row r="28644" hidden="1" x14ac:dyDescent="0.2"/>
    <row r="28645" hidden="1" x14ac:dyDescent="0.2"/>
    <row r="28646" hidden="1" x14ac:dyDescent="0.2"/>
    <row r="28647" hidden="1" x14ac:dyDescent="0.2"/>
    <row r="28648" hidden="1" x14ac:dyDescent="0.2"/>
    <row r="28649" hidden="1" x14ac:dyDescent="0.2"/>
    <row r="28650" hidden="1" x14ac:dyDescent="0.2"/>
    <row r="28651" hidden="1" x14ac:dyDescent="0.2"/>
    <row r="28652" hidden="1" x14ac:dyDescent="0.2"/>
    <row r="28653" hidden="1" x14ac:dyDescent="0.2"/>
    <row r="28654" hidden="1" x14ac:dyDescent="0.2"/>
    <row r="28655" hidden="1" x14ac:dyDescent="0.2"/>
    <row r="28656" hidden="1" x14ac:dyDescent="0.2"/>
    <row r="28657" hidden="1" x14ac:dyDescent="0.2"/>
    <row r="28658" hidden="1" x14ac:dyDescent="0.2"/>
    <row r="28659" hidden="1" x14ac:dyDescent="0.2"/>
    <row r="28660" hidden="1" x14ac:dyDescent="0.2"/>
    <row r="28661" hidden="1" x14ac:dyDescent="0.2"/>
    <row r="28662" hidden="1" x14ac:dyDescent="0.2"/>
    <row r="28663" hidden="1" x14ac:dyDescent="0.2"/>
    <row r="28664" hidden="1" x14ac:dyDescent="0.2"/>
    <row r="28665" hidden="1" x14ac:dyDescent="0.2"/>
    <row r="28666" hidden="1" x14ac:dyDescent="0.2"/>
    <row r="28667" hidden="1" x14ac:dyDescent="0.2"/>
    <row r="28668" hidden="1" x14ac:dyDescent="0.2"/>
    <row r="28669" hidden="1" x14ac:dyDescent="0.2"/>
    <row r="28670" hidden="1" x14ac:dyDescent="0.2"/>
    <row r="28671" hidden="1" x14ac:dyDescent="0.2"/>
    <row r="28672" hidden="1" x14ac:dyDescent="0.2"/>
    <row r="28673" hidden="1" x14ac:dyDescent="0.2"/>
    <row r="28674" hidden="1" x14ac:dyDescent="0.2"/>
    <row r="28675" hidden="1" x14ac:dyDescent="0.2"/>
    <row r="28676" hidden="1" x14ac:dyDescent="0.2"/>
    <row r="28677" hidden="1" x14ac:dyDescent="0.2"/>
    <row r="28678" hidden="1" x14ac:dyDescent="0.2"/>
    <row r="28679" hidden="1" x14ac:dyDescent="0.2"/>
    <row r="28680" hidden="1" x14ac:dyDescent="0.2"/>
    <row r="28681" hidden="1" x14ac:dyDescent="0.2"/>
    <row r="28682" hidden="1" x14ac:dyDescent="0.2"/>
    <row r="28683" hidden="1" x14ac:dyDescent="0.2"/>
    <row r="28684" hidden="1" x14ac:dyDescent="0.2"/>
    <row r="28685" hidden="1" x14ac:dyDescent="0.2"/>
    <row r="28686" hidden="1" x14ac:dyDescent="0.2"/>
    <row r="28687" hidden="1" x14ac:dyDescent="0.2"/>
    <row r="28688" hidden="1" x14ac:dyDescent="0.2"/>
    <row r="28689" hidden="1" x14ac:dyDescent="0.2"/>
    <row r="28690" hidden="1" x14ac:dyDescent="0.2"/>
    <row r="28691" hidden="1" x14ac:dyDescent="0.2"/>
    <row r="28692" hidden="1" x14ac:dyDescent="0.2"/>
    <row r="28693" hidden="1" x14ac:dyDescent="0.2"/>
    <row r="28694" hidden="1" x14ac:dyDescent="0.2"/>
    <row r="28695" hidden="1" x14ac:dyDescent="0.2"/>
    <row r="28696" hidden="1" x14ac:dyDescent="0.2"/>
    <row r="28697" hidden="1" x14ac:dyDescent="0.2"/>
    <row r="28698" hidden="1" x14ac:dyDescent="0.2"/>
    <row r="28699" hidden="1" x14ac:dyDescent="0.2"/>
    <row r="28700" hidden="1" x14ac:dyDescent="0.2"/>
    <row r="28701" hidden="1" x14ac:dyDescent="0.2"/>
    <row r="28702" hidden="1" x14ac:dyDescent="0.2"/>
    <row r="28703" hidden="1" x14ac:dyDescent="0.2"/>
    <row r="28704" hidden="1" x14ac:dyDescent="0.2"/>
    <row r="28705" hidden="1" x14ac:dyDescent="0.2"/>
    <row r="28706" hidden="1" x14ac:dyDescent="0.2"/>
    <row r="28707" hidden="1" x14ac:dyDescent="0.2"/>
    <row r="28708" hidden="1" x14ac:dyDescent="0.2"/>
    <row r="28709" hidden="1" x14ac:dyDescent="0.2"/>
    <row r="28710" hidden="1" x14ac:dyDescent="0.2"/>
    <row r="28711" hidden="1" x14ac:dyDescent="0.2"/>
    <row r="28712" hidden="1" x14ac:dyDescent="0.2"/>
    <row r="28713" hidden="1" x14ac:dyDescent="0.2"/>
    <row r="28714" hidden="1" x14ac:dyDescent="0.2"/>
    <row r="28715" hidden="1" x14ac:dyDescent="0.2"/>
    <row r="28716" hidden="1" x14ac:dyDescent="0.2"/>
    <row r="28717" hidden="1" x14ac:dyDescent="0.2"/>
    <row r="28718" hidden="1" x14ac:dyDescent="0.2"/>
    <row r="28719" hidden="1" x14ac:dyDescent="0.2"/>
    <row r="28720" hidden="1" x14ac:dyDescent="0.2"/>
    <row r="28721" hidden="1" x14ac:dyDescent="0.2"/>
    <row r="28722" hidden="1" x14ac:dyDescent="0.2"/>
    <row r="28723" hidden="1" x14ac:dyDescent="0.2"/>
    <row r="28724" hidden="1" x14ac:dyDescent="0.2"/>
    <row r="28725" hidden="1" x14ac:dyDescent="0.2"/>
    <row r="28726" hidden="1" x14ac:dyDescent="0.2"/>
    <row r="28727" hidden="1" x14ac:dyDescent="0.2"/>
    <row r="28728" hidden="1" x14ac:dyDescent="0.2"/>
    <row r="28729" hidden="1" x14ac:dyDescent="0.2"/>
    <row r="28730" hidden="1" x14ac:dyDescent="0.2"/>
    <row r="28731" hidden="1" x14ac:dyDescent="0.2"/>
    <row r="28732" hidden="1" x14ac:dyDescent="0.2"/>
    <row r="28733" hidden="1" x14ac:dyDescent="0.2"/>
    <row r="28734" hidden="1" x14ac:dyDescent="0.2"/>
    <row r="28735" hidden="1" x14ac:dyDescent="0.2"/>
    <row r="28736" hidden="1" x14ac:dyDescent="0.2"/>
    <row r="28737" hidden="1" x14ac:dyDescent="0.2"/>
    <row r="28738" hidden="1" x14ac:dyDescent="0.2"/>
    <row r="28739" hidden="1" x14ac:dyDescent="0.2"/>
    <row r="28740" hidden="1" x14ac:dyDescent="0.2"/>
    <row r="28741" hidden="1" x14ac:dyDescent="0.2"/>
    <row r="28742" hidden="1" x14ac:dyDescent="0.2"/>
    <row r="28743" hidden="1" x14ac:dyDescent="0.2"/>
    <row r="28744" hidden="1" x14ac:dyDescent="0.2"/>
    <row r="28745" hidden="1" x14ac:dyDescent="0.2"/>
    <row r="28746" hidden="1" x14ac:dyDescent="0.2"/>
    <row r="28747" hidden="1" x14ac:dyDescent="0.2"/>
    <row r="28748" hidden="1" x14ac:dyDescent="0.2"/>
    <row r="28749" hidden="1" x14ac:dyDescent="0.2"/>
    <row r="28750" hidden="1" x14ac:dyDescent="0.2"/>
    <row r="28751" hidden="1" x14ac:dyDescent="0.2"/>
    <row r="28752" hidden="1" x14ac:dyDescent="0.2"/>
    <row r="28753" hidden="1" x14ac:dyDescent="0.2"/>
    <row r="28754" hidden="1" x14ac:dyDescent="0.2"/>
    <row r="28755" hidden="1" x14ac:dyDescent="0.2"/>
    <row r="28756" hidden="1" x14ac:dyDescent="0.2"/>
    <row r="28757" hidden="1" x14ac:dyDescent="0.2"/>
    <row r="28758" hidden="1" x14ac:dyDescent="0.2"/>
    <row r="28759" hidden="1" x14ac:dyDescent="0.2"/>
    <row r="28760" hidden="1" x14ac:dyDescent="0.2"/>
    <row r="28761" hidden="1" x14ac:dyDescent="0.2"/>
    <row r="28762" hidden="1" x14ac:dyDescent="0.2"/>
    <row r="28763" hidden="1" x14ac:dyDescent="0.2"/>
    <row r="28764" hidden="1" x14ac:dyDescent="0.2"/>
    <row r="28765" hidden="1" x14ac:dyDescent="0.2"/>
    <row r="28766" hidden="1" x14ac:dyDescent="0.2"/>
    <row r="28767" hidden="1" x14ac:dyDescent="0.2"/>
    <row r="28768" hidden="1" x14ac:dyDescent="0.2"/>
    <row r="28769" hidden="1" x14ac:dyDescent="0.2"/>
    <row r="28770" hidden="1" x14ac:dyDescent="0.2"/>
    <row r="28771" hidden="1" x14ac:dyDescent="0.2"/>
    <row r="28772" hidden="1" x14ac:dyDescent="0.2"/>
    <row r="28773" hidden="1" x14ac:dyDescent="0.2"/>
    <row r="28774" hidden="1" x14ac:dyDescent="0.2"/>
    <row r="28775" hidden="1" x14ac:dyDescent="0.2"/>
    <row r="28776" hidden="1" x14ac:dyDescent="0.2"/>
    <row r="28777" hidden="1" x14ac:dyDescent="0.2"/>
    <row r="28778" hidden="1" x14ac:dyDescent="0.2"/>
    <row r="28779" hidden="1" x14ac:dyDescent="0.2"/>
    <row r="28780" hidden="1" x14ac:dyDescent="0.2"/>
    <row r="28781" hidden="1" x14ac:dyDescent="0.2"/>
    <row r="28782" hidden="1" x14ac:dyDescent="0.2"/>
    <row r="28783" hidden="1" x14ac:dyDescent="0.2"/>
    <row r="28784" hidden="1" x14ac:dyDescent="0.2"/>
    <row r="28785" hidden="1" x14ac:dyDescent="0.2"/>
    <row r="28786" hidden="1" x14ac:dyDescent="0.2"/>
    <row r="28787" hidden="1" x14ac:dyDescent="0.2"/>
    <row r="28788" hidden="1" x14ac:dyDescent="0.2"/>
    <row r="28789" hidden="1" x14ac:dyDescent="0.2"/>
    <row r="28790" hidden="1" x14ac:dyDescent="0.2"/>
    <row r="28791" hidden="1" x14ac:dyDescent="0.2"/>
    <row r="28792" hidden="1" x14ac:dyDescent="0.2"/>
    <row r="28793" hidden="1" x14ac:dyDescent="0.2"/>
    <row r="28794" hidden="1" x14ac:dyDescent="0.2"/>
    <row r="28795" hidden="1" x14ac:dyDescent="0.2"/>
    <row r="28796" hidden="1" x14ac:dyDescent="0.2"/>
    <row r="28797" hidden="1" x14ac:dyDescent="0.2"/>
    <row r="28798" hidden="1" x14ac:dyDescent="0.2"/>
    <row r="28799" hidden="1" x14ac:dyDescent="0.2"/>
    <row r="28800" hidden="1" x14ac:dyDescent="0.2"/>
    <row r="28801" hidden="1" x14ac:dyDescent="0.2"/>
    <row r="28802" hidden="1" x14ac:dyDescent="0.2"/>
    <row r="28803" hidden="1" x14ac:dyDescent="0.2"/>
    <row r="28804" hidden="1" x14ac:dyDescent="0.2"/>
    <row r="28805" hidden="1" x14ac:dyDescent="0.2"/>
    <row r="28806" hidden="1" x14ac:dyDescent="0.2"/>
    <row r="28807" hidden="1" x14ac:dyDescent="0.2"/>
    <row r="28808" hidden="1" x14ac:dyDescent="0.2"/>
    <row r="28809" hidden="1" x14ac:dyDescent="0.2"/>
    <row r="28810" hidden="1" x14ac:dyDescent="0.2"/>
    <row r="28811" hidden="1" x14ac:dyDescent="0.2"/>
    <row r="28812" hidden="1" x14ac:dyDescent="0.2"/>
    <row r="28813" hidden="1" x14ac:dyDescent="0.2"/>
    <row r="28814" hidden="1" x14ac:dyDescent="0.2"/>
    <row r="28815" hidden="1" x14ac:dyDescent="0.2"/>
    <row r="28816" hidden="1" x14ac:dyDescent="0.2"/>
    <row r="28817" hidden="1" x14ac:dyDescent="0.2"/>
    <row r="28818" hidden="1" x14ac:dyDescent="0.2"/>
    <row r="28819" hidden="1" x14ac:dyDescent="0.2"/>
    <row r="28820" hidden="1" x14ac:dyDescent="0.2"/>
    <row r="28821" hidden="1" x14ac:dyDescent="0.2"/>
    <row r="28822" hidden="1" x14ac:dyDescent="0.2"/>
    <row r="28823" hidden="1" x14ac:dyDescent="0.2"/>
    <row r="28824" hidden="1" x14ac:dyDescent="0.2"/>
    <row r="28825" hidden="1" x14ac:dyDescent="0.2"/>
    <row r="28826" hidden="1" x14ac:dyDescent="0.2"/>
    <row r="28827" hidden="1" x14ac:dyDescent="0.2"/>
    <row r="28828" hidden="1" x14ac:dyDescent="0.2"/>
    <row r="28829" hidden="1" x14ac:dyDescent="0.2"/>
    <row r="28830" hidden="1" x14ac:dyDescent="0.2"/>
    <row r="28831" hidden="1" x14ac:dyDescent="0.2"/>
    <row r="28832" hidden="1" x14ac:dyDescent="0.2"/>
    <row r="28833" hidden="1" x14ac:dyDescent="0.2"/>
    <row r="28834" hidden="1" x14ac:dyDescent="0.2"/>
    <row r="28835" hidden="1" x14ac:dyDescent="0.2"/>
    <row r="28836" hidden="1" x14ac:dyDescent="0.2"/>
    <row r="28837" hidden="1" x14ac:dyDescent="0.2"/>
    <row r="28838" hidden="1" x14ac:dyDescent="0.2"/>
    <row r="28839" hidden="1" x14ac:dyDescent="0.2"/>
    <row r="28840" hidden="1" x14ac:dyDescent="0.2"/>
    <row r="28841" hidden="1" x14ac:dyDescent="0.2"/>
    <row r="28842" hidden="1" x14ac:dyDescent="0.2"/>
    <row r="28843" hidden="1" x14ac:dyDescent="0.2"/>
    <row r="28844" hidden="1" x14ac:dyDescent="0.2"/>
    <row r="28845" hidden="1" x14ac:dyDescent="0.2"/>
    <row r="28846" hidden="1" x14ac:dyDescent="0.2"/>
    <row r="28847" hidden="1" x14ac:dyDescent="0.2"/>
    <row r="28848" hidden="1" x14ac:dyDescent="0.2"/>
    <row r="28849" hidden="1" x14ac:dyDescent="0.2"/>
    <row r="28850" hidden="1" x14ac:dyDescent="0.2"/>
    <row r="28851" hidden="1" x14ac:dyDescent="0.2"/>
    <row r="28852" hidden="1" x14ac:dyDescent="0.2"/>
    <row r="28853" hidden="1" x14ac:dyDescent="0.2"/>
    <row r="28854" hidden="1" x14ac:dyDescent="0.2"/>
    <row r="28855" hidden="1" x14ac:dyDescent="0.2"/>
    <row r="28856" hidden="1" x14ac:dyDescent="0.2"/>
    <row r="28857" hidden="1" x14ac:dyDescent="0.2"/>
    <row r="28858" hidden="1" x14ac:dyDescent="0.2"/>
    <row r="28859" hidden="1" x14ac:dyDescent="0.2"/>
    <row r="28860" hidden="1" x14ac:dyDescent="0.2"/>
    <row r="28861" hidden="1" x14ac:dyDescent="0.2"/>
    <row r="28862" hidden="1" x14ac:dyDescent="0.2"/>
    <row r="28863" hidden="1" x14ac:dyDescent="0.2"/>
    <row r="28864" hidden="1" x14ac:dyDescent="0.2"/>
    <row r="28865" hidden="1" x14ac:dyDescent="0.2"/>
    <row r="28866" hidden="1" x14ac:dyDescent="0.2"/>
    <row r="28867" hidden="1" x14ac:dyDescent="0.2"/>
    <row r="28868" hidden="1" x14ac:dyDescent="0.2"/>
    <row r="28869" hidden="1" x14ac:dyDescent="0.2"/>
    <row r="28870" hidden="1" x14ac:dyDescent="0.2"/>
    <row r="28871" hidden="1" x14ac:dyDescent="0.2"/>
    <row r="28872" hidden="1" x14ac:dyDescent="0.2"/>
    <row r="28873" hidden="1" x14ac:dyDescent="0.2"/>
    <row r="28874" hidden="1" x14ac:dyDescent="0.2"/>
    <row r="28875" hidden="1" x14ac:dyDescent="0.2"/>
    <row r="28876" hidden="1" x14ac:dyDescent="0.2"/>
    <row r="28877" hidden="1" x14ac:dyDescent="0.2"/>
    <row r="28878" hidden="1" x14ac:dyDescent="0.2"/>
    <row r="28879" hidden="1" x14ac:dyDescent="0.2"/>
    <row r="28880" hidden="1" x14ac:dyDescent="0.2"/>
    <row r="28881" hidden="1" x14ac:dyDescent="0.2"/>
    <row r="28882" hidden="1" x14ac:dyDescent="0.2"/>
    <row r="28883" hidden="1" x14ac:dyDescent="0.2"/>
    <row r="28884" hidden="1" x14ac:dyDescent="0.2"/>
    <row r="28885" hidden="1" x14ac:dyDescent="0.2"/>
    <row r="28886" hidden="1" x14ac:dyDescent="0.2"/>
    <row r="28887" hidden="1" x14ac:dyDescent="0.2"/>
    <row r="28888" hidden="1" x14ac:dyDescent="0.2"/>
    <row r="28889" hidden="1" x14ac:dyDescent="0.2"/>
    <row r="28890" hidden="1" x14ac:dyDescent="0.2"/>
    <row r="28891" hidden="1" x14ac:dyDescent="0.2"/>
    <row r="28892" hidden="1" x14ac:dyDescent="0.2"/>
    <row r="28893" hidden="1" x14ac:dyDescent="0.2"/>
    <row r="28894" hidden="1" x14ac:dyDescent="0.2"/>
    <row r="28895" hidden="1" x14ac:dyDescent="0.2"/>
    <row r="28896" hidden="1" x14ac:dyDescent="0.2"/>
    <row r="28897" hidden="1" x14ac:dyDescent="0.2"/>
    <row r="28898" hidden="1" x14ac:dyDescent="0.2"/>
    <row r="28899" hidden="1" x14ac:dyDescent="0.2"/>
    <row r="28900" hidden="1" x14ac:dyDescent="0.2"/>
    <row r="28901" hidden="1" x14ac:dyDescent="0.2"/>
    <row r="28902" hidden="1" x14ac:dyDescent="0.2"/>
    <row r="28903" hidden="1" x14ac:dyDescent="0.2"/>
    <row r="28904" hidden="1" x14ac:dyDescent="0.2"/>
    <row r="28905" hidden="1" x14ac:dyDescent="0.2"/>
    <row r="28906" hidden="1" x14ac:dyDescent="0.2"/>
    <row r="28907" hidden="1" x14ac:dyDescent="0.2"/>
    <row r="28908" hidden="1" x14ac:dyDescent="0.2"/>
    <row r="28909" hidden="1" x14ac:dyDescent="0.2"/>
    <row r="28910" hidden="1" x14ac:dyDescent="0.2"/>
    <row r="28911" hidden="1" x14ac:dyDescent="0.2"/>
    <row r="28912" hidden="1" x14ac:dyDescent="0.2"/>
    <row r="28913" hidden="1" x14ac:dyDescent="0.2"/>
    <row r="28914" hidden="1" x14ac:dyDescent="0.2"/>
    <row r="28915" hidden="1" x14ac:dyDescent="0.2"/>
    <row r="28916" hidden="1" x14ac:dyDescent="0.2"/>
    <row r="28917" hidden="1" x14ac:dyDescent="0.2"/>
    <row r="28918" hidden="1" x14ac:dyDescent="0.2"/>
    <row r="28919" hidden="1" x14ac:dyDescent="0.2"/>
    <row r="28920" hidden="1" x14ac:dyDescent="0.2"/>
    <row r="28921" hidden="1" x14ac:dyDescent="0.2"/>
    <row r="28922" hidden="1" x14ac:dyDescent="0.2"/>
    <row r="28923" hidden="1" x14ac:dyDescent="0.2"/>
    <row r="28924" hidden="1" x14ac:dyDescent="0.2"/>
    <row r="28925" hidden="1" x14ac:dyDescent="0.2"/>
    <row r="28926" hidden="1" x14ac:dyDescent="0.2"/>
    <row r="28927" hidden="1" x14ac:dyDescent="0.2"/>
    <row r="28928" hidden="1" x14ac:dyDescent="0.2"/>
    <row r="28929" hidden="1" x14ac:dyDescent="0.2"/>
    <row r="28930" hidden="1" x14ac:dyDescent="0.2"/>
    <row r="28931" hidden="1" x14ac:dyDescent="0.2"/>
    <row r="28932" hidden="1" x14ac:dyDescent="0.2"/>
    <row r="28933" hidden="1" x14ac:dyDescent="0.2"/>
    <row r="28934" hidden="1" x14ac:dyDescent="0.2"/>
    <row r="28935" hidden="1" x14ac:dyDescent="0.2"/>
    <row r="28936" hidden="1" x14ac:dyDescent="0.2"/>
    <row r="28937" hidden="1" x14ac:dyDescent="0.2"/>
    <row r="28938" hidden="1" x14ac:dyDescent="0.2"/>
    <row r="28939" hidden="1" x14ac:dyDescent="0.2"/>
    <row r="28940" hidden="1" x14ac:dyDescent="0.2"/>
    <row r="28941" hidden="1" x14ac:dyDescent="0.2"/>
    <row r="28942" hidden="1" x14ac:dyDescent="0.2"/>
    <row r="28943" hidden="1" x14ac:dyDescent="0.2"/>
    <row r="28944" hidden="1" x14ac:dyDescent="0.2"/>
    <row r="28945" hidden="1" x14ac:dyDescent="0.2"/>
    <row r="28946" hidden="1" x14ac:dyDescent="0.2"/>
    <row r="28947" hidden="1" x14ac:dyDescent="0.2"/>
    <row r="28948" hidden="1" x14ac:dyDescent="0.2"/>
    <row r="28949" hidden="1" x14ac:dyDescent="0.2"/>
    <row r="28950" hidden="1" x14ac:dyDescent="0.2"/>
    <row r="28951" hidden="1" x14ac:dyDescent="0.2"/>
    <row r="28952" hidden="1" x14ac:dyDescent="0.2"/>
    <row r="28953" hidden="1" x14ac:dyDescent="0.2"/>
    <row r="28954" hidden="1" x14ac:dyDescent="0.2"/>
    <row r="28955" hidden="1" x14ac:dyDescent="0.2"/>
    <row r="28956" hidden="1" x14ac:dyDescent="0.2"/>
    <row r="28957" hidden="1" x14ac:dyDescent="0.2"/>
    <row r="28958" hidden="1" x14ac:dyDescent="0.2"/>
    <row r="28959" hidden="1" x14ac:dyDescent="0.2"/>
    <row r="28960" hidden="1" x14ac:dyDescent="0.2"/>
    <row r="28961" hidden="1" x14ac:dyDescent="0.2"/>
    <row r="28962" hidden="1" x14ac:dyDescent="0.2"/>
    <row r="28963" hidden="1" x14ac:dyDescent="0.2"/>
    <row r="28964" hidden="1" x14ac:dyDescent="0.2"/>
    <row r="28965" hidden="1" x14ac:dyDescent="0.2"/>
    <row r="28966" hidden="1" x14ac:dyDescent="0.2"/>
    <row r="28967" hidden="1" x14ac:dyDescent="0.2"/>
    <row r="28968" hidden="1" x14ac:dyDescent="0.2"/>
    <row r="28969" hidden="1" x14ac:dyDescent="0.2"/>
    <row r="28970" hidden="1" x14ac:dyDescent="0.2"/>
    <row r="28971" hidden="1" x14ac:dyDescent="0.2"/>
    <row r="28972" hidden="1" x14ac:dyDescent="0.2"/>
    <row r="28973" hidden="1" x14ac:dyDescent="0.2"/>
    <row r="28974" hidden="1" x14ac:dyDescent="0.2"/>
    <row r="28975" hidden="1" x14ac:dyDescent="0.2"/>
    <row r="28976" hidden="1" x14ac:dyDescent="0.2"/>
    <row r="28977" hidden="1" x14ac:dyDescent="0.2"/>
    <row r="28978" hidden="1" x14ac:dyDescent="0.2"/>
    <row r="28979" hidden="1" x14ac:dyDescent="0.2"/>
    <row r="28980" hidden="1" x14ac:dyDescent="0.2"/>
    <row r="28981" hidden="1" x14ac:dyDescent="0.2"/>
    <row r="28982" hidden="1" x14ac:dyDescent="0.2"/>
    <row r="28983" hidden="1" x14ac:dyDescent="0.2"/>
    <row r="28984" hidden="1" x14ac:dyDescent="0.2"/>
    <row r="28985" hidden="1" x14ac:dyDescent="0.2"/>
    <row r="28986" hidden="1" x14ac:dyDescent="0.2"/>
    <row r="28987" hidden="1" x14ac:dyDescent="0.2"/>
    <row r="28988" hidden="1" x14ac:dyDescent="0.2"/>
    <row r="28989" hidden="1" x14ac:dyDescent="0.2"/>
    <row r="28990" hidden="1" x14ac:dyDescent="0.2"/>
    <row r="28991" hidden="1" x14ac:dyDescent="0.2"/>
    <row r="28992" hidden="1" x14ac:dyDescent="0.2"/>
    <row r="28993" hidden="1" x14ac:dyDescent="0.2"/>
    <row r="28994" hidden="1" x14ac:dyDescent="0.2"/>
    <row r="28995" hidden="1" x14ac:dyDescent="0.2"/>
    <row r="28996" hidden="1" x14ac:dyDescent="0.2"/>
    <row r="28997" hidden="1" x14ac:dyDescent="0.2"/>
    <row r="28998" hidden="1" x14ac:dyDescent="0.2"/>
    <row r="28999" hidden="1" x14ac:dyDescent="0.2"/>
    <row r="29000" hidden="1" x14ac:dyDescent="0.2"/>
    <row r="29001" hidden="1" x14ac:dyDescent="0.2"/>
    <row r="29002" hidden="1" x14ac:dyDescent="0.2"/>
    <row r="29003" hidden="1" x14ac:dyDescent="0.2"/>
    <row r="29004" hidden="1" x14ac:dyDescent="0.2"/>
    <row r="29005" hidden="1" x14ac:dyDescent="0.2"/>
    <row r="29006" hidden="1" x14ac:dyDescent="0.2"/>
    <row r="29007" hidden="1" x14ac:dyDescent="0.2"/>
    <row r="29008" hidden="1" x14ac:dyDescent="0.2"/>
    <row r="29009" hidden="1" x14ac:dyDescent="0.2"/>
    <row r="29010" hidden="1" x14ac:dyDescent="0.2"/>
    <row r="29011" hidden="1" x14ac:dyDescent="0.2"/>
    <row r="29012" hidden="1" x14ac:dyDescent="0.2"/>
    <row r="29013" hidden="1" x14ac:dyDescent="0.2"/>
    <row r="29014" hidden="1" x14ac:dyDescent="0.2"/>
    <row r="29015" hidden="1" x14ac:dyDescent="0.2"/>
    <row r="29016" hidden="1" x14ac:dyDescent="0.2"/>
    <row r="29017" hidden="1" x14ac:dyDescent="0.2"/>
    <row r="29018" hidden="1" x14ac:dyDescent="0.2"/>
    <row r="29019" hidden="1" x14ac:dyDescent="0.2"/>
    <row r="29020" hidden="1" x14ac:dyDescent="0.2"/>
    <row r="29021" hidden="1" x14ac:dyDescent="0.2"/>
    <row r="29022" hidden="1" x14ac:dyDescent="0.2"/>
    <row r="29023" hidden="1" x14ac:dyDescent="0.2"/>
    <row r="29024" hidden="1" x14ac:dyDescent="0.2"/>
    <row r="29025" hidden="1" x14ac:dyDescent="0.2"/>
    <row r="29026" hidden="1" x14ac:dyDescent="0.2"/>
    <row r="29027" hidden="1" x14ac:dyDescent="0.2"/>
    <row r="29028" hidden="1" x14ac:dyDescent="0.2"/>
    <row r="29029" hidden="1" x14ac:dyDescent="0.2"/>
    <row r="29030" hidden="1" x14ac:dyDescent="0.2"/>
    <row r="29031" hidden="1" x14ac:dyDescent="0.2"/>
    <row r="29032" hidden="1" x14ac:dyDescent="0.2"/>
    <row r="29033" hidden="1" x14ac:dyDescent="0.2"/>
    <row r="29034" hidden="1" x14ac:dyDescent="0.2"/>
    <row r="29035" hidden="1" x14ac:dyDescent="0.2"/>
    <row r="29036" hidden="1" x14ac:dyDescent="0.2"/>
    <row r="29037" hidden="1" x14ac:dyDescent="0.2"/>
    <row r="29038" hidden="1" x14ac:dyDescent="0.2"/>
    <row r="29039" hidden="1" x14ac:dyDescent="0.2"/>
    <row r="29040" hidden="1" x14ac:dyDescent="0.2"/>
    <row r="29041" hidden="1" x14ac:dyDescent="0.2"/>
    <row r="29042" hidden="1" x14ac:dyDescent="0.2"/>
    <row r="29043" hidden="1" x14ac:dyDescent="0.2"/>
    <row r="29044" hidden="1" x14ac:dyDescent="0.2"/>
    <row r="29045" hidden="1" x14ac:dyDescent="0.2"/>
    <row r="29046" hidden="1" x14ac:dyDescent="0.2"/>
    <row r="29047" hidden="1" x14ac:dyDescent="0.2"/>
    <row r="29048" hidden="1" x14ac:dyDescent="0.2"/>
    <row r="29049" hidden="1" x14ac:dyDescent="0.2"/>
    <row r="29050" hidden="1" x14ac:dyDescent="0.2"/>
    <row r="29051" hidden="1" x14ac:dyDescent="0.2"/>
    <row r="29052" hidden="1" x14ac:dyDescent="0.2"/>
    <row r="29053" hidden="1" x14ac:dyDescent="0.2"/>
    <row r="29054" hidden="1" x14ac:dyDescent="0.2"/>
    <row r="29055" hidden="1" x14ac:dyDescent="0.2"/>
    <row r="29056" hidden="1" x14ac:dyDescent="0.2"/>
    <row r="29057" hidden="1" x14ac:dyDescent="0.2"/>
    <row r="29058" hidden="1" x14ac:dyDescent="0.2"/>
    <row r="29059" hidden="1" x14ac:dyDescent="0.2"/>
    <row r="29060" hidden="1" x14ac:dyDescent="0.2"/>
    <row r="29061" hidden="1" x14ac:dyDescent="0.2"/>
    <row r="29062" hidden="1" x14ac:dyDescent="0.2"/>
    <row r="29063" hidden="1" x14ac:dyDescent="0.2"/>
    <row r="29064" hidden="1" x14ac:dyDescent="0.2"/>
    <row r="29065" hidden="1" x14ac:dyDescent="0.2"/>
    <row r="29066" hidden="1" x14ac:dyDescent="0.2"/>
    <row r="29067" hidden="1" x14ac:dyDescent="0.2"/>
    <row r="29068" hidden="1" x14ac:dyDescent="0.2"/>
    <row r="29069" hidden="1" x14ac:dyDescent="0.2"/>
    <row r="29070" hidden="1" x14ac:dyDescent="0.2"/>
    <row r="29071" hidden="1" x14ac:dyDescent="0.2"/>
    <row r="29072" hidden="1" x14ac:dyDescent="0.2"/>
    <row r="29073" hidden="1" x14ac:dyDescent="0.2"/>
    <row r="29074" hidden="1" x14ac:dyDescent="0.2"/>
    <row r="29075" hidden="1" x14ac:dyDescent="0.2"/>
    <row r="29076" hidden="1" x14ac:dyDescent="0.2"/>
    <row r="29077" hidden="1" x14ac:dyDescent="0.2"/>
    <row r="29078" hidden="1" x14ac:dyDescent="0.2"/>
    <row r="29079" hidden="1" x14ac:dyDescent="0.2"/>
    <row r="29080" hidden="1" x14ac:dyDescent="0.2"/>
    <row r="29081" hidden="1" x14ac:dyDescent="0.2"/>
    <row r="29082" hidden="1" x14ac:dyDescent="0.2"/>
    <row r="29083" hidden="1" x14ac:dyDescent="0.2"/>
    <row r="29084" hidden="1" x14ac:dyDescent="0.2"/>
    <row r="29085" hidden="1" x14ac:dyDescent="0.2"/>
    <row r="29086" hidden="1" x14ac:dyDescent="0.2"/>
    <row r="29087" hidden="1" x14ac:dyDescent="0.2"/>
    <row r="29088" hidden="1" x14ac:dyDescent="0.2"/>
    <row r="29089" hidden="1" x14ac:dyDescent="0.2"/>
    <row r="29090" hidden="1" x14ac:dyDescent="0.2"/>
    <row r="29091" hidden="1" x14ac:dyDescent="0.2"/>
    <row r="29092" hidden="1" x14ac:dyDescent="0.2"/>
    <row r="29093" hidden="1" x14ac:dyDescent="0.2"/>
    <row r="29094" hidden="1" x14ac:dyDescent="0.2"/>
    <row r="29095" hidden="1" x14ac:dyDescent="0.2"/>
    <row r="29096" hidden="1" x14ac:dyDescent="0.2"/>
    <row r="29097" hidden="1" x14ac:dyDescent="0.2"/>
    <row r="29098" hidden="1" x14ac:dyDescent="0.2"/>
    <row r="29099" hidden="1" x14ac:dyDescent="0.2"/>
    <row r="29100" hidden="1" x14ac:dyDescent="0.2"/>
    <row r="29101" hidden="1" x14ac:dyDescent="0.2"/>
    <row r="29102" hidden="1" x14ac:dyDescent="0.2"/>
    <row r="29103" hidden="1" x14ac:dyDescent="0.2"/>
    <row r="29104" hidden="1" x14ac:dyDescent="0.2"/>
    <row r="29105" hidden="1" x14ac:dyDescent="0.2"/>
    <row r="29106" hidden="1" x14ac:dyDescent="0.2"/>
    <row r="29107" hidden="1" x14ac:dyDescent="0.2"/>
    <row r="29108" hidden="1" x14ac:dyDescent="0.2"/>
    <row r="29109" hidden="1" x14ac:dyDescent="0.2"/>
    <row r="29110" hidden="1" x14ac:dyDescent="0.2"/>
    <row r="29111" hidden="1" x14ac:dyDescent="0.2"/>
    <row r="29112" hidden="1" x14ac:dyDescent="0.2"/>
    <row r="29113" hidden="1" x14ac:dyDescent="0.2"/>
    <row r="29114" hidden="1" x14ac:dyDescent="0.2"/>
    <row r="29115" hidden="1" x14ac:dyDescent="0.2"/>
    <row r="29116" hidden="1" x14ac:dyDescent="0.2"/>
    <row r="29117" hidden="1" x14ac:dyDescent="0.2"/>
    <row r="29118" hidden="1" x14ac:dyDescent="0.2"/>
    <row r="29119" hidden="1" x14ac:dyDescent="0.2"/>
    <row r="29120" hidden="1" x14ac:dyDescent="0.2"/>
    <row r="29121" hidden="1" x14ac:dyDescent="0.2"/>
    <row r="29122" hidden="1" x14ac:dyDescent="0.2"/>
    <row r="29123" hidden="1" x14ac:dyDescent="0.2"/>
    <row r="29124" hidden="1" x14ac:dyDescent="0.2"/>
    <row r="29125" hidden="1" x14ac:dyDescent="0.2"/>
    <row r="29126" hidden="1" x14ac:dyDescent="0.2"/>
    <row r="29127" hidden="1" x14ac:dyDescent="0.2"/>
    <row r="29128" hidden="1" x14ac:dyDescent="0.2"/>
    <row r="29129" hidden="1" x14ac:dyDescent="0.2"/>
    <row r="29130" hidden="1" x14ac:dyDescent="0.2"/>
    <row r="29131" hidden="1" x14ac:dyDescent="0.2"/>
    <row r="29132" hidden="1" x14ac:dyDescent="0.2"/>
    <row r="29133" hidden="1" x14ac:dyDescent="0.2"/>
    <row r="29134" hidden="1" x14ac:dyDescent="0.2"/>
    <row r="29135" hidden="1" x14ac:dyDescent="0.2"/>
    <row r="29136" hidden="1" x14ac:dyDescent="0.2"/>
    <row r="29137" hidden="1" x14ac:dyDescent="0.2"/>
    <row r="29138" hidden="1" x14ac:dyDescent="0.2"/>
    <row r="29139" hidden="1" x14ac:dyDescent="0.2"/>
    <row r="29140" hidden="1" x14ac:dyDescent="0.2"/>
    <row r="29141" hidden="1" x14ac:dyDescent="0.2"/>
    <row r="29142" hidden="1" x14ac:dyDescent="0.2"/>
    <row r="29143" hidden="1" x14ac:dyDescent="0.2"/>
    <row r="29144" hidden="1" x14ac:dyDescent="0.2"/>
    <row r="29145" hidden="1" x14ac:dyDescent="0.2"/>
    <row r="29146" hidden="1" x14ac:dyDescent="0.2"/>
    <row r="29147" hidden="1" x14ac:dyDescent="0.2"/>
    <row r="29148" hidden="1" x14ac:dyDescent="0.2"/>
    <row r="29149" hidden="1" x14ac:dyDescent="0.2"/>
    <row r="29150" hidden="1" x14ac:dyDescent="0.2"/>
    <row r="29151" hidden="1" x14ac:dyDescent="0.2"/>
    <row r="29152" hidden="1" x14ac:dyDescent="0.2"/>
    <row r="29153" hidden="1" x14ac:dyDescent="0.2"/>
    <row r="29154" hidden="1" x14ac:dyDescent="0.2"/>
    <row r="29155" hidden="1" x14ac:dyDescent="0.2"/>
    <row r="29156" hidden="1" x14ac:dyDescent="0.2"/>
    <row r="29157" hidden="1" x14ac:dyDescent="0.2"/>
    <row r="29158" hidden="1" x14ac:dyDescent="0.2"/>
    <row r="29159" hidden="1" x14ac:dyDescent="0.2"/>
    <row r="29160" hidden="1" x14ac:dyDescent="0.2"/>
    <row r="29161" hidden="1" x14ac:dyDescent="0.2"/>
    <row r="29162" hidden="1" x14ac:dyDescent="0.2"/>
    <row r="29163" hidden="1" x14ac:dyDescent="0.2"/>
    <row r="29164" hidden="1" x14ac:dyDescent="0.2"/>
    <row r="29165" hidden="1" x14ac:dyDescent="0.2"/>
    <row r="29166" hidden="1" x14ac:dyDescent="0.2"/>
    <row r="29167" hidden="1" x14ac:dyDescent="0.2"/>
    <row r="29168" hidden="1" x14ac:dyDescent="0.2"/>
    <row r="29169" hidden="1" x14ac:dyDescent="0.2"/>
    <row r="29170" hidden="1" x14ac:dyDescent="0.2"/>
    <row r="29171" hidden="1" x14ac:dyDescent="0.2"/>
    <row r="29172" hidden="1" x14ac:dyDescent="0.2"/>
    <row r="29173" hidden="1" x14ac:dyDescent="0.2"/>
    <row r="29174" hidden="1" x14ac:dyDescent="0.2"/>
    <row r="29175" hidden="1" x14ac:dyDescent="0.2"/>
    <row r="29176" hidden="1" x14ac:dyDescent="0.2"/>
    <row r="29177" hidden="1" x14ac:dyDescent="0.2"/>
    <row r="29178" hidden="1" x14ac:dyDescent="0.2"/>
    <row r="29179" hidden="1" x14ac:dyDescent="0.2"/>
    <row r="29180" hidden="1" x14ac:dyDescent="0.2"/>
    <row r="29181" hidden="1" x14ac:dyDescent="0.2"/>
    <row r="29182" hidden="1" x14ac:dyDescent="0.2"/>
    <row r="29183" hidden="1" x14ac:dyDescent="0.2"/>
    <row r="29184" hidden="1" x14ac:dyDescent="0.2"/>
    <row r="29185" hidden="1" x14ac:dyDescent="0.2"/>
    <row r="29186" hidden="1" x14ac:dyDescent="0.2"/>
    <row r="29187" hidden="1" x14ac:dyDescent="0.2"/>
    <row r="29188" hidden="1" x14ac:dyDescent="0.2"/>
    <row r="29189" hidden="1" x14ac:dyDescent="0.2"/>
    <row r="29190" hidden="1" x14ac:dyDescent="0.2"/>
    <row r="29191" hidden="1" x14ac:dyDescent="0.2"/>
    <row r="29192" hidden="1" x14ac:dyDescent="0.2"/>
    <row r="29193" hidden="1" x14ac:dyDescent="0.2"/>
    <row r="29194" hidden="1" x14ac:dyDescent="0.2"/>
    <row r="29195" hidden="1" x14ac:dyDescent="0.2"/>
    <row r="29196" hidden="1" x14ac:dyDescent="0.2"/>
    <row r="29197" hidden="1" x14ac:dyDescent="0.2"/>
    <row r="29198" hidden="1" x14ac:dyDescent="0.2"/>
    <row r="29199" hidden="1" x14ac:dyDescent="0.2"/>
    <row r="29200" hidden="1" x14ac:dyDescent="0.2"/>
    <row r="29201" hidden="1" x14ac:dyDescent="0.2"/>
    <row r="29202" hidden="1" x14ac:dyDescent="0.2"/>
    <row r="29203" hidden="1" x14ac:dyDescent="0.2"/>
    <row r="29204" hidden="1" x14ac:dyDescent="0.2"/>
    <row r="29205" hidden="1" x14ac:dyDescent="0.2"/>
    <row r="29206" hidden="1" x14ac:dyDescent="0.2"/>
    <row r="29207" hidden="1" x14ac:dyDescent="0.2"/>
    <row r="29208" hidden="1" x14ac:dyDescent="0.2"/>
    <row r="29209" hidden="1" x14ac:dyDescent="0.2"/>
    <row r="29210" hidden="1" x14ac:dyDescent="0.2"/>
    <row r="29211" hidden="1" x14ac:dyDescent="0.2"/>
    <row r="29212" hidden="1" x14ac:dyDescent="0.2"/>
    <row r="29213" hidden="1" x14ac:dyDescent="0.2"/>
    <row r="29214" hidden="1" x14ac:dyDescent="0.2"/>
    <row r="29215" hidden="1" x14ac:dyDescent="0.2"/>
    <row r="29216" hidden="1" x14ac:dyDescent="0.2"/>
    <row r="29217" hidden="1" x14ac:dyDescent="0.2"/>
    <row r="29218" hidden="1" x14ac:dyDescent="0.2"/>
    <row r="29219" hidden="1" x14ac:dyDescent="0.2"/>
    <row r="29220" hidden="1" x14ac:dyDescent="0.2"/>
    <row r="29221" hidden="1" x14ac:dyDescent="0.2"/>
    <row r="29222" hidden="1" x14ac:dyDescent="0.2"/>
    <row r="29223" hidden="1" x14ac:dyDescent="0.2"/>
    <row r="29224" hidden="1" x14ac:dyDescent="0.2"/>
    <row r="29225" hidden="1" x14ac:dyDescent="0.2"/>
    <row r="29226" hidden="1" x14ac:dyDescent="0.2"/>
    <row r="29227" hidden="1" x14ac:dyDescent="0.2"/>
    <row r="29228" hidden="1" x14ac:dyDescent="0.2"/>
    <row r="29229" hidden="1" x14ac:dyDescent="0.2"/>
    <row r="29230" hidden="1" x14ac:dyDescent="0.2"/>
    <row r="29231" hidden="1" x14ac:dyDescent="0.2"/>
    <row r="29232" hidden="1" x14ac:dyDescent="0.2"/>
    <row r="29233" hidden="1" x14ac:dyDescent="0.2"/>
    <row r="29234" hidden="1" x14ac:dyDescent="0.2"/>
    <row r="29235" hidden="1" x14ac:dyDescent="0.2"/>
    <row r="29236" hidden="1" x14ac:dyDescent="0.2"/>
    <row r="29237" hidden="1" x14ac:dyDescent="0.2"/>
    <row r="29238" hidden="1" x14ac:dyDescent="0.2"/>
    <row r="29239" hidden="1" x14ac:dyDescent="0.2"/>
    <row r="29240" hidden="1" x14ac:dyDescent="0.2"/>
    <row r="29241" hidden="1" x14ac:dyDescent="0.2"/>
    <row r="29242" hidden="1" x14ac:dyDescent="0.2"/>
    <row r="29243" hidden="1" x14ac:dyDescent="0.2"/>
    <row r="29244" hidden="1" x14ac:dyDescent="0.2"/>
    <row r="29245" hidden="1" x14ac:dyDescent="0.2"/>
    <row r="29246" hidden="1" x14ac:dyDescent="0.2"/>
    <row r="29247" hidden="1" x14ac:dyDescent="0.2"/>
    <row r="29248" hidden="1" x14ac:dyDescent="0.2"/>
    <row r="29249" hidden="1" x14ac:dyDescent="0.2"/>
    <row r="29250" hidden="1" x14ac:dyDescent="0.2"/>
    <row r="29251" hidden="1" x14ac:dyDescent="0.2"/>
    <row r="29252" hidden="1" x14ac:dyDescent="0.2"/>
    <row r="29253" hidden="1" x14ac:dyDescent="0.2"/>
    <row r="29254" hidden="1" x14ac:dyDescent="0.2"/>
    <row r="29255" hidden="1" x14ac:dyDescent="0.2"/>
    <row r="29256" hidden="1" x14ac:dyDescent="0.2"/>
    <row r="29257" hidden="1" x14ac:dyDescent="0.2"/>
    <row r="29258" hidden="1" x14ac:dyDescent="0.2"/>
    <row r="29259" hidden="1" x14ac:dyDescent="0.2"/>
    <row r="29260" hidden="1" x14ac:dyDescent="0.2"/>
    <row r="29261" hidden="1" x14ac:dyDescent="0.2"/>
    <row r="29262" hidden="1" x14ac:dyDescent="0.2"/>
    <row r="29263" hidden="1" x14ac:dyDescent="0.2"/>
    <row r="29264" hidden="1" x14ac:dyDescent="0.2"/>
    <row r="29265" hidden="1" x14ac:dyDescent="0.2"/>
    <row r="29266" hidden="1" x14ac:dyDescent="0.2"/>
    <row r="29267" hidden="1" x14ac:dyDescent="0.2"/>
    <row r="29268" hidden="1" x14ac:dyDescent="0.2"/>
    <row r="29269" hidden="1" x14ac:dyDescent="0.2"/>
    <row r="29270" hidden="1" x14ac:dyDescent="0.2"/>
    <row r="29271" hidden="1" x14ac:dyDescent="0.2"/>
    <row r="29272" hidden="1" x14ac:dyDescent="0.2"/>
    <row r="29273" hidden="1" x14ac:dyDescent="0.2"/>
    <row r="29274" hidden="1" x14ac:dyDescent="0.2"/>
    <row r="29275" hidden="1" x14ac:dyDescent="0.2"/>
    <row r="29276" hidden="1" x14ac:dyDescent="0.2"/>
    <row r="29277" hidden="1" x14ac:dyDescent="0.2"/>
    <row r="29278" hidden="1" x14ac:dyDescent="0.2"/>
    <row r="29279" hidden="1" x14ac:dyDescent="0.2"/>
    <row r="29280" hidden="1" x14ac:dyDescent="0.2"/>
    <row r="29281" hidden="1" x14ac:dyDescent="0.2"/>
    <row r="29282" hidden="1" x14ac:dyDescent="0.2"/>
    <row r="29283" hidden="1" x14ac:dyDescent="0.2"/>
    <row r="29284" hidden="1" x14ac:dyDescent="0.2"/>
    <row r="29285" hidden="1" x14ac:dyDescent="0.2"/>
    <row r="29286" hidden="1" x14ac:dyDescent="0.2"/>
    <row r="29287" hidden="1" x14ac:dyDescent="0.2"/>
    <row r="29288" hidden="1" x14ac:dyDescent="0.2"/>
    <row r="29289" hidden="1" x14ac:dyDescent="0.2"/>
    <row r="29290" hidden="1" x14ac:dyDescent="0.2"/>
    <row r="29291" hidden="1" x14ac:dyDescent="0.2"/>
    <row r="29292" hidden="1" x14ac:dyDescent="0.2"/>
    <row r="29293" hidden="1" x14ac:dyDescent="0.2"/>
    <row r="29294" hidden="1" x14ac:dyDescent="0.2"/>
    <row r="29295" hidden="1" x14ac:dyDescent="0.2"/>
    <row r="29296" hidden="1" x14ac:dyDescent="0.2"/>
    <row r="29297" hidden="1" x14ac:dyDescent="0.2"/>
    <row r="29298" hidden="1" x14ac:dyDescent="0.2"/>
    <row r="29299" hidden="1" x14ac:dyDescent="0.2"/>
    <row r="29300" hidden="1" x14ac:dyDescent="0.2"/>
    <row r="29301" hidden="1" x14ac:dyDescent="0.2"/>
    <row r="29302" hidden="1" x14ac:dyDescent="0.2"/>
    <row r="29303" hidden="1" x14ac:dyDescent="0.2"/>
    <row r="29304" hidden="1" x14ac:dyDescent="0.2"/>
    <row r="29305" hidden="1" x14ac:dyDescent="0.2"/>
    <row r="29306" hidden="1" x14ac:dyDescent="0.2"/>
    <row r="29307" hidden="1" x14ac:dyDescent="0.2"/>
    <row r="29308" hidden="1" x14ac:dyDescent="0.2"/>
    <row r="29309" hidden="1" x14ac:dyDescent="0.2"/>
    <row r="29310" hidden="1" x14ac:dyDescent="0.2"/>
    <row r="29311" hidden="1" x14ac:dyDescent="0.2"/>
    <row r="29312" hidden="1" x14ac:dyDescent="0.2"/>
    <row r="29313" hidden="1" x14ac:dyDescent="0.2"/>
    <row r="29314" hidden="1" x14ac:dyDescent="0.2"/>
    <row r="29315" hidden="1" x14ac:dyDescent="0.2"/>
    <row r="29316" hidden="1" x14ac:dyDescent="0.2"/>
    <row r="29317" hidden="1" x14ac:dyDescent="0.2"/>
    <row r="29318" hidden="1" x14ac:dyDescent="0.2"/>
    <row r="29319" hidden="1" x14ac:dyDescent="0.2"/>
    <row r="29320" hidden="1" x14ac:dyDescent="0.2"/>
    <row r="29321" hidden="1" x14ac:dyDescent="0.2"/>
    <row r="29322" hidden="1" x14ac:dyDescent="0.2"/>
    <row r="29323" hidden="1" x14ac:dyDescent="0.2"/>
    <row r="29324" hidden="1" x14ac:dyDescent="0.2"/>
    <row r="29325" hidden="1" x14ac:dyDescent="0.2"/>
    <row r="29326" hidden="1" x14ac:dyDescent="0.2"/>
    <row r="29327" hidden="1" x14ac:dyDescent="0.2"/>
    <row r="29328" hidden="1" x14ac:dyDescent="0.2"/>
    <row r="29329" hidden="1" x14ac:dyDescent="0.2"/>
    <row r="29330" hidden="1" x14ac:dyDescent="0.2"/>
    <row r="29331" hidden="1" x14ac:dyDescent="0.2"/>
    <row r="29332" hidden="1" x14ac:dyDescent="0.2"/>
    <row r="29333" hidden="1" x14ac:dyDescent="0.2"/>
    <row r="29334" hidden="1" x14ac:dyDescent="0.2"/>
    <row r="29335" hidden="1" x14ac:dyDescent="0.2"/>
    <row r="29336" hidden="1" x14ac:dyDescent="0.2"/>
    <row r="29337" hidden="1" x14ac:dyDescent="0.2"/>
    <row r="29338" hidden="1" x14ac:dyDescent="0.2"/>
    <row r="29339" hidden="1" x14ac:dyDescent="0.2"/>
    <row r="29340" hidden="1" x14ac:dyDescent="0.2"/>
    <row r="29341" hidden="1" x14ac:dyDescent="0.2"/>
    <row r="29342" hidden="1" x14ac:dyDescent="0.2"/>
    <row r="29343" hidden="1" x14ac:dyDescent="0.2"/>
    <row r="29344" hidden="1" x14ac:dyDescent="0.2"/>
    <row r="29345" hidden="1" x14ac:dyDescent="0.2"/>
    <row r="29346" hidden="1" x14ac:dyDescent="0.2"/>
    <row r="29347" hidden="1" x14ac:dyDescent="0.2"/>
    <row r="29348" hidden="1" x14ac:dyDescent="0.2"/>
    <row r="29349" hidden="1" x14ac:dyDescent="0.2"/>
    <row r="29350" hidden="1" x14ac:dyDescent="0.2"/>
    <row r="29351" hidden="1" x14ac:dyDescent="0.2"/>
    <row r="29352" hidden="1" x14ac:dyDescent="0.2"/>
    <row r="29353" hidden="1" x14ac:dyDescent="0.2"/>
    <row r="29354" hidden="1" x14ac:dyDescent="0.2"/>
    <row r="29355" hidden="1" x14ac:dyDescent="0.2"/>
    <row r="29356" hidden="1" x14ac:dyDescent="0.2"/>
    <row r="29357" hidden="1" x14ac:dyDescent="0.2"/>
    <row r="29358" hidden="1" x14ac:dyDescent="0.2"/>
    <row r="29359" hidden="1" x14ac:dyDescent="0.2"/>
    <row r="29360" hidden="1" x14ac:dyDescent="0.2"/>
    <row r="29361" hidden="1" x14ac:dyDescent="0.2"/>
    <row r="29362" hidden="1" x14ac:dyDescent="0.2"/>
    <row r="29363" hidden="1" x14ac:dyDescent="0.2"/>
    <row r="29364" hidden="1" x14ac:dyDescent="0.2"/>
    <row r="29365" hidden="1" x14ac:dyDescent="0.2"/>
    <row r="29366" hidden="1" x14ac:dyDescent="0.2"/>
    <row r="29367" hidden="1" x14ac:dyDescent="0.2"/>
    <row r="29368" hidden="1" x14ac:dyDescent="0.2"/>
    <row r="29369" hidden="1" x14ac:dyDescent="0.2"/>
    <row r="29370" hidden="1" x14ac:dyDescent="0.2"/>
    <row r="29371" hidden="1" x14ac:dyDescent="0.2"/>
    <row r="29372" hidden="1" x14ac:dyDescent="0.2"/>
    <row r="29373" hidden="1" x14ac:dyDescent="0.2"/>
    <row r="29374" hidden="1" x14ac:dyDescent="0.2"/>
    <row r="29375" hidden="1" x14ac:dyDescent="0.2"/>
    <row r="29376" hidden="1" x14ac:dyDescent="0.2"/>
    <row r="29377" hidden="1" x14ac:dyDescent="0.2"/>
    <row r="29378" hidden="1" x14ac:dyDescent="0.2"/>
    <row r="29379" hidden="1" x14ac:dyDescent="0.2"/>
    <row r="29380" hidden="1" x14ac:dyDescent="0.2"/>
    <row r="29381" hidden="1" x14ac:dyDescent="0.2"/>
    <row r="29382" hidden="1" x14ac:dyDescent="0.2"/>
    <row r="29383" hidden="1" x14ac:dyDescent="0.2"/>
    <row r="29384" hidden="1" x14ac:dyDescent="0.2"/>
    <row r="29385" hidden="1" x14ac:dyDescent="0.2"/>
    <row r="29386" hidden="1" x14ac:dyDescent="0.2"/>
    <row r="29387" hidden="1" x14ac:dyDescent="0.2"/>
    <row r="29388" hidden="1" x14ac:dyDescent="0.2"/>
    <row r="29389" hidden="1" x14ac:dyDescent="0.2"/>
    <row r="29390" hidden="1" x14ac:dyDescent="0.2"/>
    <row r="29391" hidden="1" x14ac:dyDescent="0.2"/>
    <row r="29392" hidden="1" x14ac:dyDescent="0.2"/>
    <row r="29393" hidden="1" x14ac:dyDescent="0.2"/>
    <row r="29394" hidden="1" x14ac:dyDescent="0.2"/>
    <row r="29395" hidden="1" x14ac:dyDescent="0.2"/>
    <row r="29396" hidden="1" x14ac:dyDescent="0.2"/>
    <row r="29397" hidden="1" x14ac:dyDescent="0.2"/>
    <row r="29398" hidden="1" x14ac:dyDescent="0.2"/>
    <row r="29399" hidden="1" x14ac:dyDescent="0.2"/>
    <row r="29400" hidden="1" x14ac:dyDescent="0.2"/>
    <row r="29401" hidden="1" x14ac:dyDescent="0.2"/>
    <row r="29402" hidden="1" x14ac:dyDescent="0.2"/>
    <row r="29403" hidden="1" x14ac:dyDescent="0.2"/>
    <row r="29404" hidden="1" x14ac:dyDescent="0.2"/>
    <row r="29405" hidden="1" x14ac:dyDescent="0.2"/>
    <row r="29406" hidden="1" x14ac:dyDescent="0.2"/>
    <row r="29407" hidden="1" x14ac:dyDescent="0.2"/>
    <row r="29408" hidden="1" x14ac:dyDescent="0.2"/>
    <row r="29409" hidden="1" x14ac:dyDescent="0.2"/>
    <row r="29410" hidden="1" x14ac:dyDescent="0.2"/>
    <row r="29411" hidden="1" x14ac:dyDescent="0.2"/>
    <row r="29412" hidden="1" x14ac:dyDescent="0.2"/>
    <row r="29413" hidden="1" x14ac:dyDescent="0.2"/>
    <row r="29414" hidden="1" x14ac:dyDescent="0.2"/>
    <row r="29415" hidden="1" x14ac:dyDescent="0.2"/>
    <row r="29416" hidden="1" x14ac:dyDescent="0.2"/>
    <row r="29417" hidden="1" x14ac:dyDescent="0.2"/>
    <row r="29418" hidden="1" x14ac:dyDescent="0.2"/>
    <row r="29419" hidden="1" x14ac:dyDescent="0.2"/>
    <row r="29420" hidden="1" x14ac:dyDescent="0.2"/>
    <row r="29421" hidden="1" x14ac:dyDescent="0.2"/>
    <row r="29422" hidden="1" x14ac:dyDescent="0.2"/>
    <row r="29423" hidden="1" x14ac:dyDescent="0.2"/>
    <row r="29424" hidden="1" x14ac:dyDescent="0.2"/>
    <row r="29425" hidden="1" x14ac:dyDescent="0.2"/>
    <row r="29426" hidden="1" x14ac:dyDescent="0.2"/>
    <row r="29427" hidden="1" x14ac:dyDescent="0.2"/>
    <row r="29428" hidden="1" x14ac:dyDescent="0.2"/>
    <row r="29429" hidden="1" x14ac:dyDescent="0.2"/>
    <row r="29430" hidden="1" x14ac:dyDescent="0.2"/>
    <row r="29431" hidden="1" x14ac:dyDescent="0.2"/>
    <row r="29432" hidden="1" x14ac:dyDescent="0.2"/>
    <row r="29433" hidden="1" x14ac:dyDescent="0.2"/>
    <row r="29434" hidden="1" x14ac:dyDescent="0.2"/>
    <row r="29435" hidden="1" x14ac:dyDescent="0.2"/>
    <row r="29436" hidden="1" x14ac:dyDescent="0.2"/>
    <row r="29437" hidden="1" x14ac:dyDescent="0.2"/>
    <row r="29438" hidden="1" x14ac:dyDescent="0.2"/>
    <row r="29439" hidden="1" x14ac:dyDescent="0.2"/>
    <row r="29440" hidden="1" x14ac:dyDescent="0.2"/>
    <row r="29441" hidden="1" x14ac:dyDescent="0.2"/>
    <row r="29442" hidden="1" x14ac:dyDescent="0.2"/>
    <row r="29443" hidden="1" x14ac:dyDescent="0.2"/>
    <row r="29444" hidden="1" x14ac:dyDescent="0.2"/>
    <row r="29445" hidden="1" x14ac:dyDescent="0.2"/>
    <row r="29446" hidden="1" x14ac:dyDescent="0.2"/>
    <row r="29447" hidden="1" x14ac:dyDescent="0.2"/>
    <row r="29448" hidden="1" x14ac:dyDescent="0.2"/>
    <row r="29449" hidden="1" x14ac:dyDescent="0.2"/>
    <row r="29450" hidden="1" x14ac:dyDescent="0.2"/>
    <row r="29451" hidden="1" x14ac:dyDescent="0.2"/>
    <row r="29452" hidden="1" x14ac:dyDescent="0.2"/>
    <row r="29453" hidden="1" x14ac:dyDescent="0.2"/>
    <row r="29454" hidden="1" x14ac:dyDescent="0.2"/>
    <row r="29455" hidden="1" x14ac:dyDescent="0.2"/>
    <row r="29456" hidden="1" x14ac:dyDescent="0.2"/>
    <row r="29457" hidden="1" x14ac:dyDescent="0.2"/>
    <row r="29458" hidden="1" x14ac:dyDescent="0.2"/>
    <row r="29459" hidden="1" x14ac:dyDescent="0.2"/>
    <row r="29460" hidden="1" x14ac:dyDescent="0.2"/>
    <row r="29461" hidden="1" x14ac:dyDescent="0.2"/>
    <row r="29462" hidden="1" x14ac:dyDescent="0.2"/>
    <row r="29463" hidden="1" x14ac:dyDescent="0.2"/>
    <row r="29464" hidden="1" x14ac:dyDescent="0.2"/>
    <row r="29465" hidden="1" x14ac:dyDescent="0.2"/>
    <row r="29466" hidden="1" x14ac:dyDescent="0.2"/>
    <row r="29467" hidden="1" x14ac:dyDescent="0.2"/>
    <row r="29468" hidden="1" x14ac:dyDescent="0.2"/>
    <row r="29469" hidden="1" x14ac:dyDescent="0.2"/>
    <row r="29470" hidden="1" x14ac:dyDescent="0.2"/>
    <row r="29471" hidden="1" x14ac:dyDescent="0.2"/>
    <row r="29472" hidden="1" x14ac:dyDescent="0.2"/>
    <row r="29473" hidden="1" x14ac:dyDescent="0.2"/>
    <row r="29474" hidden="1" x14ac:dyDescent="0.2"/>
    <row r="29475" hidden="1" x14ac:dyDescent="0.2"/>
    <row r="29476" hidden="1" x14ac:dyDescent="0.2"/>
    <row r="29477" hidden="1" x14ac:dyDescent="0.2"/>
    <row r="29478" hidden="1" x14ac:dyDescent="0.2"/>
    <row r="29479" hidden="1" x14ac:dyDescent="0.2"/>
    <row r="29480" hidden="1" x14ac:dyDescent="0.2"/>
    <row r="29481" hidden="1" x14ac:dyDescent="0.2"/>
    <row r="29482" hidden="1" x14ac:dyDescent="0.2"/>
    <row r="29483" hidden="1" x14ac:dyDescent="0.2"/>
    <row r="29484" hidden="1" x14ac:dyDescent="0.2"/>
    <row r="29485" hidden="1" x14ac:dyDescent="0.2"/>
    <row r="29486" hidden="1" x14ac:dyDescent="0.2"/>
    <row r="29487" hidden="1" x14ac:dyDescent="0.2"/>
    <row r="29488" hidden="1" x14ac:dyDescent="0.2"/>
    <row r="29489" hidden="1" x14ac:dyDescent="0.2"/>
    <row r="29490" hidden="1" x14ac:dyDescent="0.2"/>
    <row r="29491" hidden="1" x14ac:dyDescent="0.2"/>
    <row r="29492" hidden="1" x14ac:dyDescent="0.2"/>
    <row r="29493" hidden="1" x14ac:dyDescent="0.2"/>
    <row r="29494" hidden="1" x14ac:dyDescent="0.2"/>
    <row r="29495" hidden="1" x14ac:dyDescent="0.2"/>
    <row r="29496" hidden="1" x14ac:dyDescent="0.2"/>
    <row r="29497" hidden="1" x14ac:dyDescent="0.2"/>
    <row r="29498" hidden="1" x14ac:dyDescent="0.2"/>
    <row r="29499" hidden="1" x14ac:dyDescent="0.2"/>
    <row r="29500" hidden="1" x14ac:dyDescent="0.2"/>
    <row r="29501" hidden="1" x14ac:dyDescent="0.2"/>
    <row r="29502" hidden="1" x14ac:dyDescent="0.2"/>
    <row r="29503" hidden="1" x14ac:dyDescent="0.2"/>
    <row r="29504" hidden="1" x14ac:dyDescent="0.2"/>
    <row r="29505" hidden="1" x14ac:dyDescent="0.2"/>
    <row r="29506" hidden="1" x14ac:dyDescent="0.2"/>
    <row r="29507" hidden="1" x14ac:dyDescent="0.2"/>
    <row r="29508" hidden="1" x14ac:dyDescent="0.2"/>
    <row r="29509" hidden="1" x14ac:dyDescent="0.2"/>
    <row r="29510" hidden="1" x14ac:dyDescent="0.2"/>
    <row r="29511" hidden="1" x14ac:dyDescent="0.2"/>
    <row r="29512" hidden="1" x14ac:dyDescent="0.2"/>
    <row r="29513" hidden="1" x14ac:dyDescent="0.2"/>
    <row r="29514" hidden="1" x14ac:dyDescent="0.2"/>
    <row r="29515" hidden="1" x14ac:dyDescent="0.2"/>
    <row r="29516" hidden="1" x14ac:dyDescent="0.2"/>
    <row r="29517" hidden="1" x14ac:dyDescent="0.2"/>
    <row r="29518" hidden="1" x14ac:dyDescent="0.2"/>
    <row r="29519" hidden="1" x14ac:dyDescent="0.2"/>
    <row r="29520" hidden="1" x14ac:dyDescent="0.2"/>
    <row r="29521" hidden="1" x14ac:dyDescent="0.2"/>
    <row r="29522" hidden="1" x14ac:dyDescent="0.2"/>
    <row r="29523" hidden="1" x14ac:dyDescent="0.2"/>
    <row r="29524" hidden="1" x14ac:dyDescent="0.2"/>
    <row r="29525" hidden="1" x14ac:dyDescent="0.2"/>
    <row r="29526" hidden="1" x14ac:dyDescent="0.2"/>
    <row r="29527" hidden="1" x14ac:dyDescent="0.2"/>
    <row r="29528" hidden="1" x14ac:dyDescent="0.2"/>
    <row r="29529" hidden="1" x14ac:dyDescent="0.2"/>
    <row r="29530" hidden="1" x14ac:dyDescent="0.2"/>
    <row r="29531" hidden="1" x14ac:dyDescent="0.2"/>
    <row r="29532" hidden="1" x14ac:dyDescent="0.2"/>
    <row r="29533" hidden="1" x14ac:dyDescent="0.2"/>
    <row r="29534" hidden="1" x14ac:dyDescent="0.2"/>
    <row r="29535" hidden="1" x14ac:dyDescent="0.2"/>
    <row r="29536" hidden="1" x14ac:dyDescent="0.2"/>
    <row r="29537" hidden="1" x14ac:dyDescent="0.2"/>
    <row r="29538" hidden="1" x14ac:dyDescent="0.2"/>
    <row r="29539" hidden="1" x14ac:dyDescent="0.2"/>
    <row r="29540" hidden="1" x14ac:dyDescent="0.2"/>
    <row r="29541" hidden="1" x14ac:dyDescent="0.2"/>
    <row r="29542" hidden="1" x14ac:dyDescent="0.2"/>
    <row r="29543" hidden="1" x14ac:dyDescent="0.2"/>
    <row r="29544" hidden="1" x14ac:dyDescent="0.2"/>
    <row r="29545" hidden="1" x14ac:dyDescent="0.2"/>
    <row r="29546" hidden="1" x14ac:dyDescent="0.2"/>
    <row r="29547" hidden="1" x14ac:dyDescent="0.2"/>
    <row r="29548" hidden="1" x14ac:dyDescent="0.2"/>
    <row r="29549" hidden="1" x14ac:dyDescent="0.2"/>
    <row r="29550" hidden="1" x14ac:dyDescent="0.2"/>
    <row r="29551" hidden="1" x14ac:dyDescent="0.2"/>
    <row r="29552" hidden="1" x14ac:dyDescent="0.2"/>
    <row r="29553" hidden="1" x14ac:dyDescent="0.2"/>
    <row r="29554" hidden="1" x14ac:dyDescent="0.2"/>
    <row r="29555" hidden="1" x14ac:dyDescent="0.2"/>
    <row r="29556" hidden="1" x14ac:dyDescent="0.2"/>
    <row r="29557" hidden="1" x14ac:dyDescent="0.2"/>
    <row r="29558" hidden="1" x14ac:dyDescent="0.2"/>
    <row r="29559" hidden="1" x14ac:dyDescent="0.2"/>
    <row r="29560" hidden="1" x14ac:dyDescent="0.2"/>
    <row r="29561" hidden="1" x14ac:dyDescent="0.2"/>
    <row r="29562" hidden="1" x14ac:dyDescent="0.2"/>
    <row r="29563" hidden="1" x14ac:dyDescent="0.2"/>
    <row r="29564" hidden="1" x14ac:dyDescent="0.2"/>
    <row r="29565" hidden="1" x14ac:dyDescent="0.2"/>
    <row r="29566" hidden="1" x14ac:dyDescent="0.2"/>
    <row r="29567" hidden="1" x14ac:dyDescent="0.2"/>
    <row r="29568" hidden="1" x14ac:dyDescent="0.2"/>
    <row r="29569" hidden="1" x14ac:dyDescent="0.2"/>
    <row r="29570" hidden="1" x14ac:dyDescent="0.2"/>
    <row r="29571" hidden="1" x14ac:dyDescent="0.2"/>
    <row r="29572" hidden="1" x14ac:dyDescent="0.2"/>
    <row r="29573" hidden="1" x14ac:dyDescent="0.2"/>
    <row r="29574" hidden="1" x14ac:dyDescent="0.2"/>
    <row r="29575" hidden="1" x14ac:dyDescent="0.2"/>
    <row r="29576" hidden="1" x14ac:dyDescent="0.2"/>
    <row r="29577" hidden="1" x14ac:dyDescent="0.2"/>
    <row r="29578" hidden="1" x14ac:dyDescent="0.2"/>
    <row r="29579" hidden="1" x14ac:dyDescent="0.2"/>
    <row r="29580" hidden="1" x14ac:dyDescent="0.2"/>
    <row r="29581" hidden="1" x14ac:dyDescent="0.2"/>
    <row r="29582" hidden="1" x14ac:dyDescent="0.2"/>
    <row r="29583" hidden="1" x14ac:dyDescent="0.2"/>
    <row r="29584" hidden="1" x14ac:dyDescent="0.2"/>
    <row r="29585" hidden="1" x14ac:dyDescent="0.2"/>
    <row r="29586" hidden="1" x14ac:dyDescent="0.2"/>
    <row r="29587" hidden="1" x14ac:dyDescent="0.2"/>
    <row r="29588" hidden="1" x14ac:dyDescent="0.2"/>
    <row r="29589" hidden="1" x14ac:dyDescent="0.2"/>
    <row r="29590" hidden="1" x14ac:dyDescent="0.2"/>
    <row r="29591" hidden="1" x14ac:dyDescent="0.2"/>
    <row r="29592" hidden="1" x14ac:dyDescent="0.2"/>
    <row r="29593" hidden="1" x14ac:dyDescent="0.2"/>
    <row r="29594" hidden="1" x14ac:dyDescent="0.2"/>
    <row r="29595" hidden="1" x14ac:dyDescent="0.2"/>
    <row r="29596" hidden="1" x14ac:dyDescent="0.2"/>
    <row r="29597" hidden="1" x14ac:dyDescent="0.2"/>
    <row r="29598" hidden="1" x14ac:dyDescent="0.2"/>
    <row r="29599" hidden="1" x14ac:dyDescent="0.2"/>
    <row r="29600" hidden="1" x14ac:dyDescent="0.2"/>
    <row r="29601" hidden="1" x14ac:dyDescent="0.2"/>
    <row r="29602" hidden="1" x14ac:dyDescent="0.2"/>
    <row r="29603" hidden="1" x14ac:dyDescent="0.2"/>
    <row r="29604" hidden="1" x14ac:dyDescent="0.2"/>
    <row r="29605" hidden="1" x14ac:dyDescent="0.2"/>
    <row r="29606" hidden="1" x14ac:dyDescent="0.2"/>
    <row r="29607" hidden="1" x14ac:dyDescent="0.2"/>
    <row r="29608" hidden="1" x14ac:dyDescent="0.2"/>
    <row r="29609" hidden="1" x14ac:dyDescent="0.2"/>
    <row r="29610" hidden="1" x14ac:dyDescent="0.2"/>
    <row r="29611" hidden="1" x14ac:dyDescent="0.2"/>
    <row r="29612" hidden="1" x14ac:dyDescent="0.2"/>
    <row r="29613" hidden="1" x14ac:dyDescent="0.2"/>
    <row r="29614" hidden="1" x14ac:dyDescent="0.2"/>
    <row r="29615" hidden="1" x14ac:dyDescent="0.2"/>
    <row r="29616" hidden="1" x14ac:dyDescent="0.2"/>
    <row r="29617" hidden="1" x14ac:dyDescent="0.2"/>
    <row r="29618" hidden="1" x14ac:dyDescent="0.2"/>
    <row r="29619" hidden="1" x14ac:dyDescent="0.2"/>
    <row r="29620" hidden="1" x14ac:dyDescent="0.2"/>
    <row r="29621" hidden="1" x14ac:dyDescent="0.2"/>
    <row r="29622" hidden="1" x14ac:dyDescent="0.2"/>
    <row r="29623" hidden="1" x14ac:dyDescent="0.2"/>
    <row r="29624" hidden="1" x14ac:dyDescent="0.2"/>
    <row r="29625" hidden="1" x14ac:dyDescent="0.2"/>
    <row r="29626" hidden="1" x14ac:dyDescent="0.2"/>
    <row r="29627" hidden="1" x14ac:dyDescent="0.2"/>
    <row r="29628" hidden="1" x14ac:dyDescent="0.2"/>
    <row r="29629" hidden="1" x14ac:dyDescent="0.2"/>
    <row r="29630" hidden="1" x14ac:dyDescent="0.2"/>
    <row r="29631" hidden="1" x14ac:dyDescent="0.2"/>
    <row r="29632" hidden="1" x14ac:dyDescent="0.2"/>
    <row r="29633" hidden="1" x14ac:dyDescent="0.2"/>
    <row r="29634" hidden="1" x14ac:dyDescent="0.2"/>
    <row r="29635" hidden="1" x14ac:dyDescent="0.2"/>
    <row r="29636" hidden="1" x14ac:dyDescent="0.2"/>
    <row r="29637" hidden="1" x14ac:dyDescent="0.2"/>
    <row r="29638" hidden="1" x14ac:dyDescent="0.2"/>
    <row r="29639" hidden="1" x14ac:dyDescent="0.2"/>
    <row r="29640" hidden="1" x14ac:dyDescent="0.2"/>
    <row r="29641" hidden="1" x14ac:dyDescent="0.2"/>
    <row r="29642" hidden="1" x14ac:dyDescent="0.2"/>
    <row r="29643" hidden="1" x14ac:dyDescent="0.2"/>
    <row r="29644" hidden="1" x14ac:dyDescent="0.2"/>
    <row r="29645" hidden="1" x14ac:dyDescent="0.2"/>
    <row r="29646" hidden="1" x14ac:dyDescent="0.2"/>
    <row r="29647" hidden="1" x14ac:dyDescent="0.2"/>
    <row r="29648" hidden="1" x14ac:dyDescent="0.2"/>
    <row r="29649" hidden="1" x14ac:dyDescent="0.2"/>
    <row r="29650" hidden="1" x14ac:dyDescent="0.2"/>
    <row r="29651" hidden="1" x14ac:dyDescent="0.2"/>
    <row r="29652" hidden="1" x14ac:dyDescent="0.2"/>
    <row r="29653" hidden="1" x14ac:dyDescent="0.2"/>
    <row r="29654" hidden="1" x14ac:dyDescent="0.2"/>
    <row r="29655" hidden="1" x14ac:dyDescent="0.2"/>
    <row r="29656" hidden="1" x14ac:dyDescent="0.2"/>
    <row r="29657" hidden="1" x14ac:dyDescent="0.2"/>
    <row r="29658" hidden="1" x14ac:dyDescent="0.2"/>
    <row r="29659" hidden="1" x14ac:dyDescent="0.2"/>
    <row r="29660" hidden="1" x14ac:dyDescent="0.2"/>
    <row r="29661" hidden="1" x14ac:dyDescent="0.2"/>
    <row r="29662" hidden="1" x14ac:dyDescent="0.2"/>
    <row r="29663" hidden="1" x14ac:dyDescent="0.2"/>
    <row r="29664" hidden="1" x14ac:dyDescent="0.2"/>
    <row r="29665" hidden="1" x14ac:dyDescent="0.2"/>
    <row r="29666" hidden="1" x14ac:dyDescent="0.2"/>
    <row r="29667" hidden="1" x14ac:dyDescent="0.2"/>
    <row r="29668" hidden="1" x14ac:dyDescent="0.2"/>
    <row r="29669" hidden="1" x14ac:dyDescent="0.2"/>
    <row r="29670" hidden="1" x14ac:dyDescent="0.2"/>
    <row r="29671" hidden="1" x14ac:dyDescent="0.2"/>
    <row r="29672" hidden="1" x14ac:dyDescent="0.2"/>
    <row r="29673" hidden="1" x14ac:dyDescent="0.2"/>
    <row r="29674" hidden="1" x14ac:dyDescent="0.2"/>
    <row r="29675" hidden="1" x14ac:dyDescent="0.2"/>
    <row r="29676" hidden="1" x14ac:dyDescent="0.2"/>
    <row r="29677" hidden="1" x14ac:dyDescent="0.2"/>
    <row r="29678" hidden="1" x14ac:dyDescent="0.2"/>
    <row r="29679" hidden="1" x14ac:dyDescent="0.2"/>
    <row r="29680" hidden="1" x14ac:dyDescent="0.2"/>
    <row r="29681" hidden="1" x14ac:dyDescent="0.2"/>
    <row r="29682" hidden="1" x14ac:dyDescent="0.2"/>
    <row r="29683" hidden="1" x14ac:dyDescent="0.2"/>
    <row r="29684" hidden="1" x14ac:dyDescent="0.2"/>
    <row r="29685" hidden="1" x14ac:dyDescent="0.2"/>
    <row r="29686" hidden="1" x14ac:dyDescent="0.2"/>
    <row r="29687" hidden="1" x14ac:dyDescent="0.2"/>
    <row r="29688" hidden="1" x14ac:dyDescent="0.2"/>
    <row r="29689" hidden="1" x14ac:dyDescent="0.2"/>
    <row r="29690" hidden="1" x14ac:dyDescent="0.2"/>
    <row r="29691" hidden="1" x14ac:dyDescent="0.2"/>
    <row r="29692" hidden="1" x14ac:dyDescent="0.2"/>
    <row r="29693" hidden="1" x14ac:dyDescent="0.2"/>
    <row r="29694" hidden="1" x14ac:dyDescent="0.2"/>
    <row r="29695" hidden="1" x14ac:dyDescent="0.2"/>
    <row r="29696" hidden="1" x14ac:dyDescent="0.2"/>
    <row r="29697" hidden="1" x14ac:dyDescent="0.2"/>
    <row r="29698" hidden="1" x14ac:dyDescent="0.2"/>
    <row r="29699" hidden="1" x14ac:dyDescent="0.2"/>
    <row r="29700" hidden="1" x14ac:dyDescent="0.2"/>
    <row r="29701" hidden="1" x14ac:dyDescent="0.2"/>
    <row r="29702" hidden="1" x14ac:dyDescent="0.2"/>
    <row r="29703" hidden="1" x14ac:dyDescent="0.2"/>
    <row r="29704" hidden="1" x14ac:dyDescent="0.2"/>
    <row r="29705" hidden="1" x14ac:dyDescent="0.2"/>
    <row r="29706" hidden="1" x14ac:dyDescent="0.2"/>
    <row r="29707" hidden="1" x14ac:dyDescent="0.2"/>
    <row r="29708" hidden="1" x14ac:dyDescent="0.2"/>
    <row r="29709" hidden="1" x14ac:dyDescent="0.2"/>
    <row r="29710" hidden="1" x14ac:dyDescent="0.2"/>
    <row r="29711" hidden="1" x14ac:dyDescent="0.2"/>
    <row r="29712" hidden="1" x14ac:dyDescent="0.2"/>
    <row r="29713" hidden="1" x14ac:dyDescent="0.2"/>
    <row r="29714" hidden="1" x14ac:dyDescent="0.2"/>
    <row r="29715" hidden="1" x14ac:dyDescent="0.2"/>
    <row r="29716" hidden="1" x14ac:dyDescent="0.2"/>
    <row r="29717" hidden="1" x14ac:dyDescent="0.2"/>
    <row r="29718" hidden="1" x14ac:dyDescent="0.2"/>
    <row r="29719" hidden="1" x14ac:dyDescent="0.2"/>
    <row r="29720" hidden="1" x14ac:dyDescent="0.2"/>
    <row r="29721" hidden="1" x14ac:dyDescent="0.2"/>
    <row r="29722" hidden="1" x14ac:dyDescent="0.2"/>
    <row r="29723" hidden="1" x14ac:dyDescent="0.2"/>
    <row r="29724" hidden="1" x14ac:dyDescent="0.2"/>
    <row r="29725" hidden="1" x14ac:dyDescent="0.2"/>
    <row r="29726" hidden="1" x14ac:dyDescent="0.2"/>
    <row r="29727" hidden="1" x14ac:dyDescent="0.2"/>
    <row r="29728" hidden="1" x14ac:dyDescent="0.2"/>
    <row r="29729" hidden="1" x14ac:dyDescent="0.2"/>
    <row r="29730" hidden="1" x14ac:dyDescent="0.2"/>
    <row r="29731" hidden="1" x14ac:dyDescent="0.2"/>
    <row r="29732" hidden="1" x14ac:dyDescent="0.2"/>
    <row r="29733" hidden="1" x14ac:dyDescent="0.2"/>
    <row r="29734" hidden="1" x14ac:dyDescent="0.2"/>
    <row r="29735" hidden="1" x14ac:dyDescent="0.2"/>
    <row r="29736" hidden="1" x14ac:dyDescent="0.2"/>
    <row r="29737" hidden="1" x14ac:dyDescent="0.2"/>
    <row r="29738" hidden="1" x14ac:dyDescent="0.2"/>
    <row r="29739" hidden="1" x14ac:dyDescent="0.2"/>
    <row r="29740" hidden="1" x14ac:dyDescent="0.2"/>
    <row r="29741" hidden="1" x14ac:dyDescent="0.2"/>
    <row r="29742" hidden="1" x14ac:dyDescent="0.2"/>
    <row r="29743" hidden="1" x14ac:dyDescent="0.2"/>
    <row r="29744" hidden="1" x14ac:dyDescent="0.2"/>
    <row r="29745" hidden="1" x14ac:dyDescent="0.2"/>
    <row r="29746" hidden="1" x14ac:dyDescent="0.2"/>
    <row r="29747" hidden="1" x14ac:dyDescent="0.2"/>
    <row r="29748" hidden="1" x14ac:dyDescent="0.2"/>
    <row r="29749" hidden="1" x14ac:dyDescent="0.2"/>
    <row r="29750" hidden="1" x14ac:dyDescent="0.2"/>
    <row r="29751" hidden="1" x14ac:dyDescent="0.2"/>
    <row r="29752" hidden="1" x14ac:dyDescent="0.2"/>
    <row r="29753" hidden="1" x14ac:dyDescent="0.2"/>
    <row r="29754" hidden="1" x14ac:dyDescent="0.2"/>
    <row r="29755" hidden="1" x14ac:dyDescent="0.2"/>
    <row r="29756" hidden="1" x14ac:dyDescent="0.2"/>
    <row r="29757" hidden="1" x14ac:dyDescent="0.2"/>
    <row r="29758" hidden="1" x14ac:dyDescent="0.2"/>
    <row r="29759" hidden="1" x14ac:dyDescent="0.2"/>
    <row r="29760" hidden="1" x14ac:dyDescent="0.2"/>
    <row r="29761" hidden="1" x14ac:dyDescent="0.2"/>
    <row r="29762" hidden="1" x14ac:dyDescent="0.2"/>
    <row r="29763" hidden="1" x14ac:dyDescent="0.2"/>
    <row r="29764" hidden="1" x14ac:dyDescent="0.2"/>
    <row r="29765" hidden="1" x14ac:dyDescent="0.2"/>
    <row r="29766" hidden="1" x14ac:dyDescent="0.2"/>
    <row r="29767" hidden="1" x14ac:dyDescent="0.2"/>
    <row r="29768" hidden="1" x14ac:dyDescent="0.2"/>
    <row r="29769" hidden="1" x14ac:dyDescent="0.2"/>
    <row r="29770" hidden="1" x14ac:dyDescent="0.2"/>
    <row r="29771" hidden="1" x14ac:dyDescent="0.2"/>
    <row r="29772" hidden="1" x14ac:dyDescent="0.2"/>
    <row r="29773" hidden="1" x14ac:dyDescent="0.2"/>
    <row r="29774" hidden="1" x14ac:dyDescent="0.2"/>
    <row r="29775" hidden="1" x14ac:dyDescent="0.2"/>
    <row r="29776" hidden="1" x14ac:dyDescent="0.2"/>
    <row r="29777" hidden="1" x14ac:dyDescent="0.2"/>
    <row r="29778" hidden="1" x14ac:dyDescent="0.2"/>
    <row r="29779" hidden="1" x14ac:dyDescent="0.2"/>
    <row r="29780" hidden="1" x14ac:dyDescent="0.2"/>
    <row r="29781" hidden="1" x14ac:dyDescent="0.2"/>
    <row r="29782" hidden="1" x14ac:dyDescent="0.2"/>
    <row r="29783" hidden="1" x14ac:dyDescent="0.2"/>
    <row r="29784" hidden="1" x14ac:dyDescent="0.2"/>
    <row r="29785" hidden="1" x14ac:dyDescent="0.2"/>
    <row r="29786" hidden="1" x14ac:dyDescent="0.2"/>
    <row r="29787" hidden="1" x14ac:dyDescent="0.2"/>
    <row r="29788" hidden="1" x14ac:dyDescent="0.2"/>
    <row r="29789" hidden="1" x14ac:dyDescent="0.2"/>
    <row r="29790" hidden="1" x14ac:dyDescent="0.2"/>
    <row r="29791" hidden="1" x14ac:dyDescent="0.2"/>
    <row r="29792" hidden="1" x14ac:dyDescent="0.2"/>
    <row r="29793" hidden="1" x14ac:dyDescent="0.2"/>
    <row r="29794" hidden="1" x14ac:dyDescent="0.2"/>
    <row r="29795" hidden="1" x14ac:dyDescent="0.2"/>
    <row r="29796" hidden="1" x14ac:dyDescent="0.2"/>
    <row r="29797" hidden="1" x14ac:dyDescent="0.2"/>
    <row r="29798" hidden="1" x14ac:dyDescent="0.2"/>
    <row r="29799" hidden="1" x14ac:dyDescent="0.2"/>
    <row r="29800" hidden="1" x14ac:dyDescent="0.2"/>
    <row r="29801" hidden="1" x14ac:dyDescent="0.2"/>
    <row r="29802" hidden="1" x14ac:dyDescent="0.2"/>
    <row r="29803" hidden="1" x14ac:dyDescent="0.2"/>
    <row r="29804" hidden="1" x14ac:dyDescent="0.2"/>
    <row r="29805" hidden="1" x14ac:dyDescent="0.2"/>
    <row r="29806" hidden="1" x14ac:dyDescent="0.2"/>
    <row r="29807" hidden="1" x14ac:dyDescent="0.2"/>
    <row r="29808" hidden="1" x14ac:dyDescent="0.2"/>
    <row r="29809" hidden="1" x14ac:dyDescent="0.2"/>
    <row r="29810" hidden="1" x14ac:dyDescent="0.2"/>
    <row r="29811" hidden="1" x14ac:dyDescent="0.2"/>
    <row r="29812" hidden="1" x14ac:dyDescent="0.2"/>
    <row r="29813" hidden="1" x14ac:dyDescent="0.2"/>
    <row r="29814" hidden="1" x14ac:dyDescent="0.2"/>
    <row r="29815" hidden="1" x14ac:dyDescent="0.2"/>
    <row r="29816" hidden="1" x14ac:dyDescent="0.2"/>
    <row r="29817" hidden="1" x14ac:dyDescent="0.2"/>
    <row r="29818" hidden="1" x14ac:dyDescent="0.2"/>
    <row r="29819" hidden="1" x14ac:dyDescent="0.2"/>
    <row r="29820" hidden="1" x14ac:dyDescent="0.2"/>
    <row r="29821" hidden="1" x14ac:dyDescent="0.2"/>
    <row r="29822" hidden="1" x14ac:dyDescent="0.2"/>
    <row r="29823" hidden="1" x14ac:dyDescent="0.2"/>
    <row r="29824" hidden="1" x14ac:dyDescent="0.2"/>
    <row r="29825" hidden="1" x14ac:dyDescent="0.2"/>
    <row r="29826" hidden="1" x14ac:dyDescent="0.2"/>
    <row r="29827" hidden="1" x14ac:dyDescent="0.2"/>
    <row r="29828" hidden="1" x14ac:dyDescent="0.2"/>
    <row r="29829" hidden="1" x14ac:dyDescent="0.2"/>
    <row r="29830" hidden="1" x14ac:dyDescent="0.2"/>
    <row r="29831" hidden="1" x14ac:dyDescent="0.2"/>
    <row r="29832" hidden="1" x14ac:dyDescent="0.2"/>
    <row r="29833" hidden="1" x14ac:dyDescent="0.2"/>
    <row r="29834" hidden="1" x14ac:dyDescent="0.2"/>
    <row r="29835" hidden="1" x14ac:dyDescent="0.2"/>
    <row r="29836" hidden="1" x14ac:dyDescent="0.2"/>
    <row r="29837" hidden="1" x14ac:dyDescent="0.2"/>
    <row r="29838" hidden="1" x14ac:dyDescent="0.2"/>
    <row r="29839" hidden="1" x14ac:dyDescent="0.2"/>
    <row r="29840" hidden="1" x14ac:dyDescent="0.2"/>
    <row r="29841" hidden="1" x14ac:dyDescent="0.2"/>
    <row r="29842" hidden="1" x14ac:dyDescent="0.2"/>
    <row r="29843" hidden="1" x14ac:dyDescent="0.2"/>
    <row r="29844" hidden="1" x14ac:dyDescent="0.2"/>
    <row r="29845" hidden="1" x14ac:dyDescent="0.2"/>
    <row r="29846" hidden="1" x14ac:dyDescent="0.2"/>
    <row r="29847" hidden="1" x14ac:dyDescent="0.2"/>
    <row r="29848" hidden="1" x14ac:dyDescent="0.2"/>
    <row r="29849" hidden="1" x14ac:dyDescent="0.2"/>
    <row r="29850" hidden="1" x14ac:dyDescent="0.2"/>
    <row r="29851" hidden="1" x14ac:dyDescent="0.2"/>
    <row r="29852" hidden="1" x14ac:dyDescent="0.2"/>
    <row r="29853" hidden="1" x14ac:dyDescent="0.2"/>
    <row r="29854" hidden="1" x14ac:dyDescent="0.2"/>
    <row r="29855" hidden="1" x14ac:dyDescent="0.2"/>
    <row r="29856" hidden="1" x14ac:dyDescent="0.2"/>
    <row r="29857" hidden="1" x14ac:dyDescent="0.2"/>
    <row r="29858" hidden="1" x14ac:dyDescent="0.2"/>
    <row r="29859" hidden="1" x14ac:dyDescent="0.2"/>
    <row r="29860" hidden="1" x14ac:dyDescent="0.2"/>
    <row r="29861" hidden="1" x14ac:dyDescent="0.2"/>
    <row r="29862" hidden="1" x14ac:dyDescent="0.2"/>
    <row r="29863" hidden="1" x14ac:dyDescent="0.2"/>
    <row r="29864" hidden="1" x14ac:dyDescent="0.2"/>
    <row r="29865" hidden="1" x14ac:dyDescent="0.2"/>
    <row r="29866" hidden="1" x14ac:dyDescent="0.2"/>
    <row r="29867" hidden="1" x14ac:dyDescent="0.2"/>
    <row r="29868" hidden="1" x14ac:dyDescent="0.2"/>
    <row r="29869" hidden="1" x14ac:dyDescent="0.2"/>
    <row r="29870" hidden="1" x14ac:dyDescent="0.2"/>
    <row r="29871" hidden="1" x14ac:dyDescent="0.2"/>
    <row r="29872" hidden="1" x14ac:dyDescent="0.2"/>
    <row r="29873" hidden="1" x14ac:dyDescent="0.2"/>
    <row r="29874" hidden="1" x14ac:dyDescent="0.2"/>
    <row r="29875" hidden="1" x14ac:dyDescent="0.2"/>
    <row r="29876" hidden="1" x14ac:dyDescent="0.2"/>
    <row r="29877" hidden="1" x14ac:dyDescent="0.2"/>
    <row r="29878" hidden="1" x14ac:dyDescent="0.2"/>
    <row r="29879" hidden="1" x14ac:dyDescent="0.2"/>
    <row r="29880" hidden="1" x14ac:dyDescent="0.2"/>
    <row r="29881" hidden="1" x14ac:dyDescent="0.2"/>
    <row r="29882" hidden="1" x14ac:dyDescent="0.2"/>
    <row r="29883" hidden="1" x14ac:dyDescent="0.2"/>
    <row r="29884" hidden="1" x14ac:dyDescent="0.2"/>
    <row r="29885" hidden="1" x14ac:dyDescent="0.2"/>
    <row r="29886" hidden="1" x14ac:dyDescent="0.2"/>
    <row r="29887" hidden="1" x14ac:dyDescent="0.2"/>
    <row r="29888" hidden="1" x14ac:dyDescent="0.2"/>
    <row r="29889" hidden="1" x14ac:dyDescent="0.2"/>
    <row r="29890" hidden="1" x14ac:dyDescent="0.2"/>
    <row r="29891" hidden="1" x14ac:dyDescent="0.2"/>
    <row r="29892" hidden="1" x14ac:dyDescent="0.2"/>
    <row r="29893" hidden="1" x14ac:dyDescent="0.2"/>
    <row r="29894" hidden="1" x14ac:dyDescent="0.2"/>
    <row r="29895" hidden="1" x14ac:dyDescent="0.2"/>
    <row r="29896" hidden="1" x14ac:dyDescent="0.2"/>
    <row r="29897" hidden="1" x14ac:dyDescent="0.2"/>
    <row r="29898" hidden="1" x14ac:dyDescent="0.2"/>
    <row r="29899" hidden="1" x14ac:dyDescent="0.2"/>
    <row r="29900" hidden="1" x14ac:dyDescent="0.2"/>
    <row r="29901" hidden="1" x14ac:dyDescent="0.2"/>
    <row r="29902" hidden="1" x14ac:dyDescent="0.2"/>
    <row r="29903" hidden="1" x14ac:dyDescent="0.2"/>
    <row r="29904" hidden="1" x14ac:dyDescent="0.2"/>
    <row r="29905" hidden="1" x14ac:dyDescent="0.2"/>
    <row r="29906" hidden="1" x14ac:dyDescent="0.2"/>
    <row r="29907" hidden="1" x14ac:dyDescent="0.2"/>
    <row r="29908" hidden="1" x14ac:dyDescent="0.2"/>
    <row r="29909" hidden="1" x14ac:dyDescent="0.2"/>
    <row r="29910" hidden="1" x14ac:dyDescent="0.2"/>
    <row r="29911" hidden="1" x14ac:dyDescent="0.2"/>
    <row r="29912" hidden="1" x14ac:dyDescent="0.2"/>
    <row r="29913" hidden="1" x14ac:dyDescent="0.2"/>
    <row r="29914" hidden="1" x14ac:dyDescent="0.2"/>
    <row r="29915" hidden="1" x14ac:dyDescent="0.2"/>
    <row r="29916" hidden="1" x14ac:dyDescent="0.2"/>
    <row r="29917" hidden="1" x14ac:dyDescent="0.2"/>
    <row r="29918" hidden="1" x14ac:dyDescent="0.2"/>
    <row r="29919" hidden="1" x14ac:dyDescent="0.2"/>
    <row r="29920" hidden="1" x14ac:dyDescent="0.2"/>
    <row r="29921" hidden="1" x14ac:dyDescent="0.2"/>
    <row r="29922" hidden="1" x14ac:dyDescent="0.2"/>
    <row r="29923" hidden="1" x14ac:dyDescent="0.2"/>
    <row r="29924" hidden="1" x14ac:dyDescent="0.2"/>
    <row r="29925" hidden="1" x14ac:dyDescent="0.2"/>
    <row r="29926" hidden="1" x14ac:dyDescent="0.2"/>
    <row r="29927" hidden="1" x14ac:dyDescent="0.2"/>
    <row r="29928" hidden="1" x14ac:dyDescent="0.2"/>
    <row r="29929" hidden="1" x14ac:dyDescent="0.2"/>
    <row r="29930" hidden="1" x14ac:dyDescent="0.2"/>
    <row r="29931" hidden="1" x14ac:dyDescent="0.2"/>
    <row r="29932" hidden="1" x14ac:dyDescent="0.2"/>
    <row r="29933" hidden="1" x14ac:dyDescent="0.2"/>
    <row r="29934" hidden="1" x14ac:dyDescent="0.2"/>
    <row r="29935" hidden="1" x14ac:dyDescent="0.2"/>
    <row r="29936" hidden="1" x14ac:dyDescent="0.2"/>
    <row r="29937" hidden="1" x14ac:dyDescent="0.2"/>
    <row r="29938" hidden="1" x14ac:dyDescent="0.2"/>
    <row r="29939" hidden="1" x14ac:dyDescent="0.2"/>
    <row r="29940" hidden="1" x14ac:dyDescent="0.2"/>
    <row r="29941" hidden="1" x14ac:dyDescent="0.2"/>
    <row r="29942" hidden="1" x14ac:dyDescent="0.2"/>
    <row r="29943" hidden="1" x14ac:dyDescent="0.2"/>
    <row r="29944" hidden="1" x14ac:dyDescent="0.2"/>
    <row r="29945" hidden="1" x14ac:dyDescent="0.2"/>
    <row r="29946" hidden="1" x14ac:dyDescent="0.2"/>
    <row r="29947" hidden="1" x14ac:dyDescent="0.2"/>
    <row r="29948" hidden="1" x14ac:dyDescent="0.2"/>
    <row r="29949" hidden="1" x14ac:dyDescent="0.2"/>
    <row r="29950" hidden="1" x14ac:dyDescent="0.2"/>
    <row r="29951" hidden="1" x14ac:dyDescent="0.2"/>
    <row r="29952" hidden="1" x14ac:dyDescent="0.2"/>
    <row r="29953" hidden="1" x14ac:dyDescent="0.2"/>
    <row r="29954" hidden="1" x14ac:dyDescent="0.2"/>
    <row r="29955" hidden="1" x14ac:dyDescent="0.2"/>
    <row r="29956" hidden="1" x14ac:dyDescent="0.2"/>
    <row r="29957" hidden="1" x14ac:dyDescent="0.2"/>
    <row r="29958" hidden="1" x14ac:dyDescent="0.2"/>
    <row r="29959" hidden="1" x14ac:dyDescent="0.2"/>
    <row r="29960" hidden="1" x14ac:dyDescent="0.2"/>
    <row r="29961" hidden="1" x14ac:dyDescent="0.2"/>
    <row r="29962" hidden="1" x14ac:dyDescent="0.2"/>
    <row r="29963" hidden="1" x14ac:dyDescent="0.2"/>
    <row r="29964" hidden="1" x14ac:dyDescent="0.2"/>
    <row r="29965" hidden="1" x14ac:dyDescent="0.2"/>
    <row r="29966" hidden="1" x14ac:dyDescent="0.2"/>
    <row r="29967" hidden="1" x14ac:dyDescent="0.2"/>
    <row r="29968" hidden="1" x14ac:dyDescent="0.2"/>
    <row r="29969" hidden="1" x14ac:dyDescent="0.2"/>
    <row r="29970" hidden="1" x14ac:dyDescent="0.2"/>
    <row r="29971" hidden="1" x14ac:dyDescent="0.2"/>
    <row r="29972" hidden="1" x14ac:dyDescent="0.2"/>
    <row r="29973" hidden="1" x14ac:dyDescent="0.2"/>
    <row r="29974" hidden="1" x14ac:dyDescent="0.2"/>
    <row r="29975" hidden="1" x14ac:dyDescent="0.2"/>
    <row r="29976" hidden="1" x14ac:dyDescent="0.2"/>
    <row r="29977" hidden="1" x14ac:dyDescent="0.2"/>
    <row r="29978" hidden="1" x14ac:dyDescent="0.2"/>
    <row r="29979" hidden="1" x14ac:dyDescent="0.2"/>
    <row r="29980" hidden="1" x14ac:dyDescent="0.2"/>
    <row r="29981" hidden="1" x14ac:dyDescent="0.2"/>
    <row r="29982" hidden="1" x14ac:dyDescent="0.2"/>
    <row r="29983" hidden="1" x14ac:dyDescent="0.2"/>
    <row r="29984" hidden="1" x14ac:dyDescent="0.2"/>
    <row r="29985" hidden="1" x14ac:dyDescent="0.2"/>
    <row r="29986" hidden="1" x14ac:dyDescent="0.2"/>
    <row r="29987" hidden="1" x14ac:dyDescent="0.2"/>
    <row r="29988" hidden="1" x14ac:dyDescent="0.2"/>
    <row r="29989" hidden="1" x14ac:dyDescent="0.2"/>
    <row r="29990" hidden="1" x14ac:dyDescent="0.2"/>
    <row r="29991" hidden="1" x14ac:dyDescent="0.2"/>
    <row r="29992" hidden="1" x14ac:dyDescent="0.2"/>
    <row r="29993" hidden="1" x14ac:dyDescent="0.2"/>
    <row r="29994" hidden="1" x14ac:dyDescent="0.2"/>
    <row r="29995" hidden="1" x14ac:dyDescent="0.2"/>
    <row r="29996" hidden="1" x14ac:dyDescent="0.2"/>
    <row r="29997" hidden="1" x14ac:dyDescent="0.2"/>
    <row r="29998" hidden="1" x14ac:dyDescent="0.2"/>
    <row r="29999" hidden="1" x14ac:dyDescent="0.2"/>
    <row r="30000" hidden="1" x14ac:dyDescent="0.2"/>
    <row r="30001" hidden="1" x14ac:dyDescent="0.2"/>
    <row r="30002" hidden="1" x14ac:dyDescent="0.2"/>
    <row r="30003" hidden="1" x14ac:dyDescent="0.2"/>
    <row r="30004" hidden="1" x14ac:dyDescent="0.2"/>
    <row r="30005" hidden="1" x14ac:dyDescent="0.2"/>
    <row r="30006" hidden="1" x14ac:dyDescent="0.2"/>
    <row r="30007" hidden="1" x14ac:dyDescent="0.2"/>
    <row r="30008" hidden="1" x14ac:dyDescent="0.2"/>
    <row r="30009" hidden="1" x14ac:dyDescent="0.2"/>
    <row r="30010" hidden="1" x14ac:dyDescent="0.2"/>
    <row r="30011" hidden="1" x14ac:dyDescent="0.2"/>
    <row r="30012" hidden="1" x14ac:dyDescent="0.2"/>
    <row r="30013" hidden="1" x14ac:dyDescent="0.2"/>
    <row r="30014" hidden="1" x14ac:dyDescent="0.2"/>
    <row r="30015" hidden="1" x14ac:dyDescent="0.2"/>
    <row r="30016" hidden="1" x14ac:dyDescent="0.2"/>
    <row r="30017" hidden="1" x14ac:dyDescent="0.2"/>
    <row r="30018" hidden="1" x14ac:dyDescent="0.2"/>
    <row r="30019" hidden="1" x14ac:dyDescent="0.2"/>
    <row r="30020" hidden="1" x14ac:dyDescent="0.2"/>
    <row r="30021" hidden="1" x14ac:dyDescent="0.2"/>
    <row r="30022" hidden="1" x14ac:dyDescent="0.2"/>
    <row r="30023" hidden="1" x14ac:dyDescent="0.2"/>
    <row r="30024" hidden="1" x14ac:dyDescent="0.2"/>
    <row r="30025" hidden="1" x14ac:dyDescent="0.2"/>
    <row r="30026" hidden="1" x14ac:dyDescent="0.2"/>
    <row r="30027" hidden="1" x14ac:dyDescent="0.2"/>
    <row r="30028" hidden="1" x14ac:dyDescent="0.2"/>
    <row r="30029" hidden="1" x14ac:dyDescent="0.2"/>
    <row r="30030" hidden="1" x14ac:dyDescent="0.2"/>
    <row r="30031" hidden="1" x14ac:dyDescent="0.2"/>
    <row r="30032" hidden="1" x14ac:dyDescent="0.2"/>
    <row r="30033" hidden="1" x14ac:dyDescent="0.2"/>
    <row r="30034" hidden="1" x14ac:dyDescent="0.2"/>
    <row r="30035" hidden="1" x14ac:dyDescent="0.2"/>
    <row r="30036" hidden="1" x14ac:dyDescent="0.2"/>
    <row r="30037" hidden="1" x14ac:dyDescent="0.2"/>
    <row r="30038" hidden="1" x14ac:dyDescent="0.2"/>
    <row r="30039" hidden="1" x14ac:dyDescent="0.2"/>
    <row r="30040" hidden="1" x14ac:dyDescent="0.2"/>
    <row r="30041" hidden="1" x14ac:dyDescent="0.2"/>
    <row r="30042" hidden="1" x14ac:dyDescent="0.2"/>
    <row r="30043" hidden="1" x14ac:dyDescent="0.2"/>
    <row r="30044" hidden="1" x14ac:dyDescent="0.2"/>
    <row r="30045" hidden="1" x14ac:dyDescent="0.2"/>
    <row r="30046" hidden="1" x14ac:dyDescent="0.2"/>
    <row r="30047" hidden="1" x14ac:dyDescent="0.2"/>
    <row r="30048" hidden="1" x14ac:dyDescent="0.2"/>
    <row r="30049" hidden="1" x14ac:dyDescent="0.2"/>
    <row r="30050" hidden="1" x14ac:dyDescent="0.2"/>
    <row r="30051" hidden="1" x14ac:dyDescent="0.2"/>
    <row r="30052" hidden="1" x14ac:dyDescent="0.2"/>
    <row r="30053" hidden="1" x14ac:dyDescent="0.2"/>
    <row r="30054" hidden="1" x14ac:dyDescent="0.2"/>
    <row r="30055" hidden="1" x14ac:dyDescent="0.2"/>
    <row r="30056" hidden="1" x14ac:dyDescent="0.2"/>
    <row r="30057" hidden="1" x14ac:dyDescent="0.2"/>
    <row r="30058" hidden="1" x14ac:dyDescent="0.2"/>
    <row r="30059" hidden="1" x14ac:dyDescent="0.2"/>
    <row r="30060" hidden="1" x14ac:dyDescent="0.2"/>
    <row r="30061" hidden="1" x14ac:dyDescent="0.2"/>
    <row r="30062" hidden="1" x14ac:dyDescent="0.2"/>
    <row r="30063" hidden="1" x14ac:dyDescent="0.2"/>
    <row r="30064" hidden="1" x14ac:dyDescent="0.2"/>
    <row r="30065" hidden="1" x14ac:dyDescent="0.2"/>
    <row r="30066" hidden="1" x14ac:dyDescent="0.2"/>
    <row r="30067" hidden="1" x14ac:dyDescent="0.2"/>
    <row r="30068" hidden="1" x14ac:dyDescent="0.2"/>
    <row r="30069" hidden="1" x14ac:dyDescent="0.2"/>
    <row r="30070" hidden="1" x14ac:dyDescent="0.2"/>
    <row r="30071" hidden="1" x14ac:dyDescent="0.2"/>
    <row r="30072" hidden="1" x14ac:dyDescent="0.2"/>
    <row r="30073" hidden="1" x14ac:dyDescent="0.2"/>
    <row r="30074" hidden="1" x14ac:dyDescent="0.2"/>
    <row r="30075" hidden="1" x14ac:dyDescent="0.2"/>
    <row r="30076" hidden="1" x14ac:dyDescent="0.2"/>
    <row r="30077" hidden="1" x14ac:dyDescent="0.2"/>
    <row r="30078" hidden="1" x14ac:dyDescent="0.2"/>
    <row r="30079" hidden="1" x14ac:dyDescent="0.2"/>
    <row r="30080" hidden="1" x14ac:dyDescent="0.2"/>
    <row r="30081" hidden="1" x14ac:dyDescent="0.2"/>
    <row r="30082" hidden="1" x14ac:dyDescent="0.2"/>
    <row r="30083" hidden="1" x14ac:dyDescent="0.2"/>
    <row r="30084" hidden="1" x14ac:dyDescent="0.2"/>
    <row r="30085" hidden="1" x14ac:dyDescent="0.2"/>
    <row r="30086" hidden="1" x14ac:dyDescent="0.2"/>
    <row r="30087" hidden="1" x14ac:dyDescent="0.2"/>
    <row r="30088" hidden="1" x14ac:dyDescent="0.2"/>
    <row r="30089" hidden="1" x14ac:dyDescent="0.2"/>
    <row r="30090" hidden="1" x14ac:dyDescent="0.2"/>
    <row r="30091" hidden="1" x14ac:dyDescent="0.2"/>
    <row r="30092" hidden="1" x14ac:dyDescent="0.2"/>
    <row r="30093" hidden="1" x14ac:dyDescent="0.2"/>
    <row r="30094" hidden="1" x14ac:dyDescent="0.2"/>
    <row r="30095" hidden="1" x14ac:dyDescent="0.2"/>
    <row r="30096" hidden="1" x14ac:dyDescent="0.2"/>
    <row r="30097" hidden="1" x14ac:dyDescent="0.2"/>
    <row r="30098" hidden="1" x14ac:dyDescent="0.2"/>
    <row r="30099" hidden="1" x14ac:dyDescent="0.2"/>
    <row r="30100" hidden="1" x14ac:dyDescent="0.2"/>
    <row r="30101" hidden="1" x14ac:dyDescent="0.2"/>
    <row r="30102" hidden="1" x14ac:dyDescent="0.2"/>
    <row r="30103" hidden="1" x14ac:dyDescent="0.2"/>
    <row r="30104" hidden="1" x14ac:dyDescent="0.2"/>
    <row r="30105" hidden="1" x14ac:dyDescent="0.2"/>
    <row r="30106" hidden="1" x14ac:dyDescent="0.2"/>
    <row r="30107" hidden="1" x14ac:dyDescent="0.2"/>
    <row r="30108" hidden="1" x14ac:dyDescent="0.2"/>
    <row r="30109" hidden="1" x14ac:dyDescent="0.2"/>
    <row r="30110" hidden="1" x14ac:dyDescent="0.2"/>
    <row r="30111" hidden="1" x14ac:dyDescent="0.2"/>
    <row r="30112" hidden="1" x14ac:dyDescent="0.2"/>
    <row r="30113" hidden="1" x14ac:dyDescent="0.2"/>
    <row r="30114" hidden="1" x14ac:dyDescent="0.2"/>
    <row r="30115" hidden="1" x14ac:dyDescent="0.2"/>
    <row r="30116" hidden="1" x14ac:dyDescent="0.2"/>
    <row r="30117" hidden="1" x14ac:dyDescent="0.2"/>
    <row r="30118" hidden="1" x14ac:dyDescent="0.2"/>
    <row r="30119" hidden="1" x14ac:dyDescent="0.2"/>
    <row r="30120" hidden="1" x14ac:dyDescent="0.2"/>
    <row r="30121" hidden="1" x14ac:dyDescent="0.2"/>
    <row r="30122" hidden="1" x14ac:dyDescent="0.2"/>
    <row r="30123" hidden="1" x14ac:dyDescent="0.2"/>
    <row r="30124" hidden="1" x14ac:dyDescent="0.2"/>
    <row r="30125" hidden="1" x14ac:dyDescent="0.2"/>
    <row r="30126" hidden="1" x14ac:dyDescent="0.2"/>
    <row r="30127" hidden="1" x14ac:dyDescent="0.2"/>
    <row r="30128" hidden="1" x14ac:dyDescent="0.2"/>
    <row r="30129" hidden="1" x14ac:dyDescent="0.2"/>
    <row r="30130" hidden="1" x14ac:dyDescent="0.2"/>
    <row r="30131" hidden="1" x14ac:dyDescent="0.2"/>
    <row r="30132" hidden="1" x14ac:dyDescent="0.2"/>
    <row r="30133" hidden="1" x14ac:dyDescent="0.2"/>
    <row r="30134" hidden="1" x14ac:dyDescent="0.2"/>
    <row r="30135" hidden="1" x14ac:dyDescent="0.2"/>
    <row r="30136" hidden="1" x14ac:dyDescent="0.2"/>
    <row r="30137" hidden="1" x14ac:dyDescent="0.2"/>
    <row r="30138" hidden="1" x14ac:dyDescent="0.2"/>
    <row r="30139" hidden="1" x14ac:dyDescent="0.2"/>
    <row r="30140" hidden="1" x14ac:dyDescent="0.2"/>
    <row r="30141" hidden="1" x14ac:dyDescent="0.2"/>
    <row r="30142" hidden="1" x14ac:dyDescent="0.2"/>
    <row r="30143" hidden="1" x14ac:dyDescent="0.2"/>
    <row r="30144" hidden="1" x14ac:dyDescent="0.2"/>
    <row r="30145" hidden="1" x14ac:dyDescent="0.2"/>
    <row r="30146" hidden="1" x14ac:dyDescent="0.2"/>
    <row r="30147" hidden="1" x14ac:dyDescent="0.2"/>
    <row r="30148" hidden="1" x14ac:dyDescent="0.2"/>
    <row r="30149" hidden="1" x14ac:dyDescent="0.2"/>
    <row r="30150" hidden="1" x14ac:dyDescent="0.2"/>
    <row r="30151" hidden="1" x14ac:dyDescent="0.2"/>
    <row r="30152" hidden="1" x14ac:dyDescent="0.2"/>
    <row r="30153" hidden="1" x14ac:dyDescent="0.2"/>
    <row r="30154" hidden="1" x14ac:dyDescent="0.2"/>
    <row r="30155" hidden="1" x14ac:dyDescent="0.2"/>
    <row r="30156" hidden="1" x14ac:dyDescent="0.2"/>
    <row r="30157" hidden="1" x14ac:dyDescent="0.2"/>
    <row r="30158" hidden="1" x14ac:dyDescent="0.2"/>
    <row r="30159" hidden="1" x14ac:dyDescent="0.2"/>
    <row r="30160" hidden="1" x14ac:dyDescent="0.2"/>
    <row r="30161" hidden="1" x14ac:dyDescent="0.2"/>
    <row r="30162" hidden="1" x14ac:dyDescent="0.2"/>
    <row r="30163" hidden="1" x14ac:dyDescent="0.2"/>
    <row r="30164" hidden="1" x14ac:dyDescent="0.2"/>
    <row r="30165" hidden="1" x14ac:dyDescent="0.2"/>
    <row r="30166" hidden="1" x14ac:dyDescent="0.2"/>
    <row r="30167" hidden="1" x14ac:dyDescent="0.2"/>
    <row r="30168" hidden="1" x14ac:dyDescent="0.2"/>
    <row r="30169" hidden="1" x14ac:dyDescent="0.2"/>
    <row r="30170" hidden="1" x14ac:dyDescent="0.2"/>
    <row r="30171" hidden="1" x14ac:dyDescent="0.2"/>
    <row r="30172" hidden="1" x14ac:dyDescent="0.2"/>
    <row r="30173" hidden="1" x14ac:dyDescent="0.2"/>
    <row r="30174" hidden="1" x14ac:dyDescent="0.2"/>
    <row r="30175" hidden="1" x14ac:dyDescent="0.2"/>
    <row r="30176" hidden="1" x14ac:dyDescent="0.2"/>
    <row r="30177" hidden="1" x14ac:dyDescent="0.2"/>
    <row r="30178" hidden="1" x14ac:dyDescent="0.2"/>
    <row r="30179" hidden="1" x14ac:dyDescent="0.2"/>
    <row r="30180" hidden="1" x14ac:dyDescent="0.2"/>
    <row r="30181" hidden="1" x14ac:dyDescent="0.2"/>
    <row r="30182" hidden="1" x14ac:dyDescent="0.2"/>
    <row r="30183" hidden="1" x14ac:dyDescent="0.2"/>
    <row r="30184" hidden="1" x14ac:dyDescent="0.2"/>
    <row r="30185" hidden="1" x14ac:dyDescent="0.2"/>
    <row r="30186" hidden="1" x14ac:dyDescent="0.2"/>
    <row r="30187" hidden="1" x14ac:dyDescent="0.2"/>
    <row r="30188" hidden="1" x14ac:dyDescent="0.2"/>
    <row r="30189" hidden="1" x14ac:dyDescent="0.2"/>
    <row r="30190" hidden="1" x14ac:dyDescent="0.2"/>
    <row r="30191" hidden="1" x14ac:dyDescent="0.2"/>
    <row r="30192" hidden="1" x14ac:dyDescent="0.2"/>
    <row r="30193" hidden="1" x14ac:dyDescent="0.2"/>
    <row r="30194" hidden="1" x14ac:dyDescent="0.2"/>
    <row r="30195" hidden="1" x14ac:dyDescent="0.2"/>
    <row r="30196" hidden="1" x14ac:dyDescent="0.2"/>
    <row r="30197" hidden="1" x14ac:dyDescent="0.2"/>
    <row r="30198" hidden="1" x14ac:dyDescent="0.2"/>
    <row r="30199" hidden="1" x14ac:dyDescent="0.2"/>
    <row r="30200" hidden="1" x14ac:dyDescent="0.2"/>
    <row r="30201" hidden="1" x14ac:dyDescent="0.2"/>
    <row r="30202" hidden="1" x14ac:dyDescent="0.2"/>
    <row r="30203" hidden="1" x14ac:dyDescent="0.2"/>
    <row r="30204" hidden="1" x14ac:dyDescent="0.2"/>
    <row r="30205" hidden="1" x14ac:dyDescent="0.2"/>
    <row r="30206" hidden="1" x14ac:dyDescent="0.2"/>
    <row r="30207" hidden="1" x14ac:dyDescent="0.2"/>
    <row r="30208" hidden="1" x14ac:dyDescent="0.2"/>
    <row r="30209" hidden="1" x14ac:dyDescent="0.2"/>
    <row r="30210" hidden="1" x14ac:dyDescent="0.2"/>
    <row r="30211" hidden="1" x14ac:dyDescent="0.2"/>
    <row r="30212" hidden="1" x14ac:dyDescent="0.2"/>
    <row r="30213" hidden="1" x14ac:dyDescent="0.2"/>
    <row r="30214" hidden="1" x14ac:dyDescent="0.2"/>
    <row r="30215" hidden="1" x14ac:dyDescent="0.2"/>
    <row r="30216" hidden="1" x14ac:dyDescent="0.2"/>
    <row r="30217" hidden="1" x14ac:dyDescent="0.2"/>
    <row r="30218" hidden="1" x14ac:dyDescent="0.2"/>
    <row r="30219" hidden="1" x14ac:dyDescent="0.2"/>
    <row r="30220" hidden="1" x14ac:dyDescent="0.2"/>
    <row r="30221" hidden="1" x14ac:dyDescent="0.2"/>
    <row r="30222" hidden="1" x14ac:dyDescent="0.2"/>
    <row r="30223" hidden="1" x14ac:dyDescent="0.2"/>
    <row r="30224" hidden="1" x14ac:dyDescent="0.2"/>
    <row r="30225" hidden="1" x14ac:dyDescent="0.2"/>
    <row r="30226" hidden="1" x14ac:dyDescent="0.2"/>
    <row r="30227" hidden="1" x14ac:dyDescent="0.2"/>
    <row r="30228" hidden="1" x14ac:dyDescent="0.2"/>
    <row r="30229" hidden="1" x14ac:dyDescent="0.2"/>
    <row r="30230" hidden="1" x14ac:dyDescent="0.2"/>
    <row r="30231" hidden="1" x14ac:dyDescent="0.2"/>
    <row r="30232" hidden="1" x14ac:dyDescent="0.2"/>
    <row r="30233" hidden="1" x14ac:dyDescent="0.2"/>
    <row r="30234" hidden="1" x14ac:dyDescent="0.2"/>
    <row r="30235" hidden="1" x14ac:dyDescent="0.2"/>
    <row r="30236" hidden="1" x14ac:dyDescent="0.2"/>
    <row r="30237" hidden="1" x14ac:dyDescent="0.2"/>
    <row r="30238" hidden="1" x14ac:dyDescent="0.2"/>
    <row r="30239" hidden="1" x14ac:dyDescent="0.2"/>
    <row r="30240" hidden="1" x14ac:dyDescent="0.2"/>
    <row r="30241" hidden="1" x14ac:dyDescent="0.2"/>
    <row r="30242" hidden="1" x14ac:dyDescent="0.2"/>
    <row r="30243" hidden="1" x14ac:dyDescent="0.2"/>
    <row r="30244" hidden="1" x14ac:dyDescent="0.2"/>
    <row r="30245" hidden="1" x14ac:dyDescent="0.2"/>
    <row r="30246" hidden="1" x14ac:dyDescent="0.2"/>
    <row r="30247" hidden="1" x14ac:dyDescent="0.2"/>
    <row r="30248" hidden="1" x14ac:dyDescent="0.2"/>
    <row r="30249" hidden="1" x14ac:dyDescent="0.2"/>
    <row r="30250" hidden="1" x14ac:dyDescent="0.2"/>
    <row r="30251" hidden="1" x14ac:dyDescent="0.2"/>
    <row r="30252" hidden="1" x14ac:dyDescent="0.2"/>
    <row r="30253" hidden="1" x14ac:dyDescent="0.2"/>
    <row r="30254" hidden="1" x14ac:dyDescent="0.2"/>
    <row r="30255" hidden="1" x14ac:dyDescent="0.2"/>
    <row r="30256" hidden="1" x14ac:dyDescent="0.2"/>
    <row r="30257" hidden="1" x14ac:dyDescent="0.2"/>
    <row r="30258" hidden="1" x14ac:dyDescent="0.2"/>
    <row r="30259" hidden="1" x14ac:dyDescent="0.2"/>
    <row r="30260" hidden="1" x14ac:dyDescent="0.2"/>
    <row r="30261" hidden="1" x14ac:dyDescent="0.2"/>
    <row r="30262" hidden="1" x14ac:dyDescent="0.2"/>
    <row r="30263" hidden="1" x14ac:dyDescent="0.2"/>
    <row r="30264" hidden="1" x14ac:dyDescent="0.2"/>
    <row r="30265" hidden="1" x14ac:dyDescent="0.2"/>
    <row r="30266" hidden="1" x14ac:dyDescent="0.2"/>
    <row r="30267" hidden="1" x14ac:dyDescent="0.2"/>
    <row r="30268" hidden="1" x14ac:dyDescent="0.2"/>
    <row r="30269" hidden="1" x14ac:dyDescent="0.2"/>
    <row r="30270" hidden="1" x14ac:dyDescent="0.2"/>
    <row r="30271" hidden="1" x14ac:dyDescent="0.2"/>
    <row r="30272" hidden="1" x14ac:dyDescent="0.2"/>
    <row r="30273" hidden="1" x14ac:dyDescent="0.2"/>
    <row r="30274" hidden="1" x14ac:dyDescent="0.2"/>
    <row r="30275" hidden="1" x14ac:dyDescent="0.2"/>
    <row r="30276" hidden="1" x14ac:dyDescent="0.2"/>
    <row r="30277" hidden="1" x14ac:dyDescent="0.2"/>
    <row r="30278" hidden="1" x14ac:dyDescent="0.2"/>
    <row r="30279" hidden="1" x14ac:dyDescent="0.2"/>
    <row r="30280" hidden="1" x14ac:dyDescent="0.2"/>
    <row r="30281" hidden="1" x14ac:dyDescent="0.2"/>
    <row r="30282" hidden="1" x14ac:dyDescent="0.2"/>
    <row r="30283" hidden="1" x14ac:dyDescent="0.2"/>
    <row r="30284" hidden="1" x14ac:dyDescent="0.2"/>
    <row r="30285" hidden="1" x14ac:dyDescent="0.2"/>
    <row r="30286" hidden="1" x14ac:dyDescent="0.2"/>
    <row r="30287" hidden="1" x14ac:dyDescent="0.2"/>
    <row r="30288" hidden="1" x14ac:dyDescent="0.2"/>
    <row r="30289" hidden="1" x14ac:dyDescent="0.2"/>
    <row r="30290" hidden="1" x14ac:dyDescent="0.2"/>
    <row r="30291" hidden="1" x14ac:dyDescent="0.2"/>
    <row r="30292" hidden="1" x14ac:dyDescent="0.2"/>
    <row r="30293" hidden="1" x14ac:dyDescent="0.2"/>
    <row r="30294" hidden="1" x14ac:dyDescent="0.2"/>
    <row r="30295" hidden="1" x14ac:dyDescent="0.2"/>
    <row r="30296" hidden="1" x14ac:dyDescent="0.2"/>
    <row r="30297" hidden="1" x14ac:dyDescent="0.2"/>
    <row r="30298" hidden="1" x14ac:dyDescent="0.2"/>
    <row r="30299" hidden="1" x14ac:dyDescent="0.2"/>
    <row r="30300" hidden="1" x14ac:dyDescent="0.2"/>
    <row r="30301" hidden="1" x14ac:dyDescent="0.2"/>
    <row r="30302" hidden="1" x14ac:dyDescent="0.2"/>
    <row r="30303" hidden="1" x14ac:dyDescent="0.2"/>
    <row r="30304" hidden="1" x14ac:dyDescent="0.2"/>
    <row r="30305" hidden="1" x14ac:dyDescent="0.2"/>
    <row r="30306" hidden="1" x14ac:dyDescent="0.2"/>
    <row r="30307" hidden="1" x14ac:dyDescent="0.2"/>
    <row r="30308" hidden="1" x14ac:dyDescent="0.2"/>
    <row r="30309" hidden="1" x14ac:dyDescent="0.2"/>
    <row r="30310" hidden="1" x14ac:dyDescent="0.2"/>
    <row r="30311" hidden="1" x14ac:dyDescent="0.2"/>
    <row r="30312" hidden="1" x14ac:dyDescent="0.2"/>
    <row r="30313" hidden="1" x14ac:dyDescent="0.2"/>
    <row r="30314" hidden="1" x14ac:dyDescent="0.2"/>
    <row r="30315" hidden="1" x14ac:dyDescent="0.2"/>
    <row r="30316" hidden="1" x14ac:dyDescent="0.2"/>
    <row r="30317" hidden="1" x14ac:dyDescent="0.2"/>
    <row r="30318" hidden="1" x14ac:dyDescent="0.2"/>
    <row r="30319" hidden="1" x14ac:dyDescent="0.2"/>
    <row r="30320" hidden="1" x14ac:dyDescent="0.2"/>
    <row r="30321" hidden="1" x14ac:dyDescent="0.2"/>
    <row r="30322" hidden="1" x14ac:dyDescent="0.2"/>
    <row r="30323" hidden="1" x14ac:dyDescent="0.2"/>
    <row r="30324" hidden="1" x14ac:dyDescent="0.2"/>
    <row r="30325" hidden="1" x14ac:dyDescent="0.2"/>
    <row r="30326" hidden="1" x14ac:dyDescent="0.2"/>
    <row r="30327" hidden="1" x14ac:dyDescent="0.2"/>
    <row r="30328" hidden="1" x14ac:dyDescent="0.2"/>
    <row r="30329" hidden="1" x14ac:dyDescent="0.2"/>
    <row r="30330" hidden="1" x14ac:dyDescent="0.2"/>
    <row r="30331" hidden="1" x14ac:dyDescent="0.2"/>
    <row r="30332" hidden="1" x14ac:dyDescent="0.2"/>
    <row r="30333" hidden="1" x14ac:dyDescent="0.2"/>
    <row r="30334" hidden="1" x14ac:dyDescent="0.2"/>
    <row r="30335" hidden="1" x14ac:dyDescent="0.2"/>
    <row r="30336" hidden="1" x14ac:dyDescent="0.2"/>
    <row r="30337" hidden="1" x14ac:dyDescent="0.2"/>
    <row r="30338" hidden="1" x14ac:dyDescent="0.2"/>
    <row r="30339" hidden="1" x14ac:dyDescent="0.2"/>
    <row r="30340" hidden="1" x14ac:dyDescent="0.2"/>
    <row r="30341" hidden="1" x14ac:dyDescent="0.2"/>
    <row r="30342" hidden="1" x14ac:dyDescent="0.2"/>
    <row r="30343" hidden="1" x14ac:dyDescent="0.2"/>
    <row r="30344" hidden="1" x14ac:dyDescent="0.2"/>
    <row r="30345" hidden="1" x14ac:dyDescent="0.2"/>
    <row r="30346" hidden="1" x14ac:dyDescent="0.2"/>
    <row r="30347" hidden="1" x14ac:dyDescent="0.2"/>
    <row r="30348" hidden="1" x14ac:dyDescent="0.2"/>
    <row r="30349" hidden="1" x14ac:dyDescent="0.2"/>
    <row r="30350" hidden="1" x14ac:dyDescent="0.2"/>
    <row r="30351" hidden="1" x14ac:dyDescent="0.2"/>
    <row r="30352" hidden="1" x14ac:dyDescent="0.2"/>
    <row r="30353" hidden="1" x14ac:dyDescent="0.2"/>
    <row r="30354" hidden="1" x14ac:dyDescent="0.2"/>
    <row r="30355" hidden="1" x14ac:dyDescent="0.2"/>
    <row r="30356" hidden="1" x14ac:dyDescent="0.2"/>
    <row r="30357" hidden="1" x14ac:dyDescent="0.2"/>
    <row r="30358" hidden="1" x14ac:dyDescent="0.2"/>
    <row r="30359" hidden="1" x14ac:dyDescent="0.2"/>
    <row r="30360" hidden="1" x14ac:dyDescent="0.2"/>
    <row r="30361" hidden="1" x14ac:dyDescent="0.2"/>
    <row r="30362" hidden="1" x14ac:dyDescent="0.2"/>
    <row r="30363" hidden="1" x14ac:dyDescent="0.2"/>
    <row r="30364" hidden="1" x14ac:dyDescent="0.2"/>
    <row r="30365" hidden="1" x14ac:dyDescent="0.2"/>
    <row r="30366" hidden="1" x14ac:dyDescent="0.2"/>
    <row r="30367" hidden="1" x14ac:dyDescent="0.2"/>
    <row r="30368" hidden="1" x14ac:dyDescent="0.2"/>
    <row r="30369" hidden="1" x14ac:dyDescent="0.2"/>
    <row r="30370" hidden="1" x14ac:dyDescent="0.2"/>
    <row r="30371" hidden="1" x14ac:dyDescent="0.2"/>
    <row r="30372" hidden="1" x14ac:dyDescent="0.2"/>
    <row r="30373" hidden="1" x14ac:dyDescent="0.2"/>
    <row r="30374" hidden="1" x14ac:dyDescent="0.2"/>
    <row r="30375" hidden="1" x14ac:dyDescent="0.2"/>
    <row r="30376" hidden="1" x14ac:dyDescent="0.2"/>
    <row r="30377" hidden="1" x14ac:dyDescent="0.2"/>
    <row r="30378" hidden="1" x14ac:dyDescent="0.2"/>
    <row r="30379" hidden="1" x14ac:dyDescent="0.2"/>
    <row r="30380" hidden="1" x14ac:dyDescent="0.2"/>
    <row r="30381" hidden="1" x14ac:dyDescent="0.2"/>
    <row r="30382" hidden="1" x14ac:dyDescent="0.2"/>
    <row r="30383" hidden="1" x14ac:dyDescent="0.2"/>
    <row r="30384" hidden="1" x14ac:dyDescent="0.2"/>
    <row r="30385" hidden="1" x14ac:dyDescent="0.2"/>
    <row r="30386" hidden="1" x14ac:dyDescent="0.2"/>
    <row r="30387" hidden="1" x14ac:dyDescent="0.2"/>
    <row r="30388" hidden="1" x14ac:dyDescent="0.2"/>
    <row r="30389" hidden="1" x14ac:dyDescent="0.2"/>
    <row r="30390" hidden="1" x14ac:dyDescent="0.2"/>
    <row r="30391" hidden="1" x14ac:dyDescent="0.2"/>
    <row r="30392" hidden="1" x14ac:dyDescent="0.2"/>
    <row r="30393" hidden="1" x14ac:dyDescent="0.2"/>
    <row r="30394" hidden="1" x14ac:dyDescent="0.2"/>
    <row r="30395" hidden="1" x14ac:dyDescent="0.2"/>
    <row r="30396" hidden="1" x14ac:dyDescent="0.2"/>
    <row r="30397" hidden="1" x14ac:dyDescent="0.2"/>
    <row r="30398" hidden="1" x14ac:dyDescent="0.2"/>
    <row r="30399" hidden="1" x14ac:dyDescent="0.2"/>
    <row r="30400" hidden="1" x14ac:dyDescent="0.2"/>
    <row r="30401" hidden="1" x14ac:dyDescent="0.2"/>
    <row r="30402" hidden="1" x14ac:dyDescent="0.2"/>
    <row r="30403" hidden="1" x14ac:dyDescent="0.2"/>
    <row r="30404" hidden="1" x14ac:dyDescent="0.2"/>
    <row r="30405" hidden="1" x14ac:dyDescent="0.2"/>
    <row r="30406" hidden="1" x14ac:dyDescent="0.2"/>
    <row r="30407" hidden="1" x14ac:dyDescent="0.2"/>
    <row r="30408" hidden="1" x14ac:dyDescent="0.2"/>
    <row r="30409" hidden="1" x14ac:dyDescent="0.2"/>
    <row r="30410" hidden="1" x14ac:dyDescent="0.2"/>
    <row r="30411" hidden="1" x14ac:dyDescent="0.2"/>
    <row r="30412" hidden="1" x14ac:dyDescent="0.2"/>
    <row r="30413" hidden="1" x14ac:dyDescent="0.2"/>
    <row r="30414" hidden="1" x14ac:dyDescent="0.2"/>
    <row r="30415" hidden="1" x14ac:dyDescent="0.2"/>
    <row r="30416" hidden="1" x14ac:dyDescent="0.2"/>
    <row r="30417" hidden="1" x14ac:dyDescent="0.2"/>
    <row r="30418" hidden="1" x14ac:dyDescent="0.2"/>
    <row r="30419" hidden="1" x14ac:dyDescent="0.2"/>
    <row r="30420" hidden="1" x14ac:dyDescent="0.2"/>
    <row r="30421" hidden="1" x14ac:dyDescent="0.2"/>
    <row r="30422" hidden="1" x14ac:dyDescent="0.2"/>
    <row r="30423" hidden="1" x14ac:dyDescent="0.2"/>
    <row r="30424" hidden="1" x14ac:dyDescent="0.2"/>
    <row r="30425" hidden="1" x14ac:dyDescent="0.2"/>
    <row r="30426" hidden="1" x14ac:dyDescent="0.2"/>
    <row r="30427" hidden="1" x14ac:dyDescent="0.2"/>
    <row r="30428" hidden="1" x14ac:dyDescent="0.2"/>
    <row r="30429" hidden="1" x14ac:dyDescent="0.2"/>
    <row r="30430" hidden="1" x14ac:dyDescent="0.2"/>
    <row r="30431" hidden="1" x14ac:dyDescent="0.2"/>
    <row r="30432" hidden="1" x14ac:dyDescent="0.2"/>
    <row r="30433" hidden="1" x14ac:dyDescent="0.2"/>
    <row r="30434" hidden="1" x14ac:dyDescent="0.2"/>
    <row r="30435" hidden="1" x14ac:dyDescent="0.2"/>
    <row r="30436" hidden="1" x14ac:dyDescent="0.2"/>
    <row r="30437" hidden="1" x14ac:dyDescent="0.2"/>
    <row r="30438" hidden="1" x14ac:dyDescent="0.2"/>
    <row r="30439" hidden="1" x14ac:dyDescent="0.2"/>
    <row r="30440" hidden="1" x14ac:dyDescent="0.2"/>
    <row r="30441" hidden="1" x14ac:dyDescent="0.2"/>
    <row r="30442" hidden="1" x14ac:dyDescent="0.2"/>
    <row r="30443" hidden="1" x14ac:dyDescent="0.2"/>
    <row r="30444" hidden="1" x14ac:dyDescent="0.2"/>
    <row r="30445" hidden="1" x14ac:dyDescent="0.2"/>
    <row r="30446" hidden="1" x14ac:dyDescent="0.2"/>
    <row r="30447" hidden="1" x14ac:dyDescent="0.2"/>
    <row r="30448" hidden="1" x14ac:dyDescent="0.2"/>
    <row r="30449" hidden="1" x14ac:dyDescent="0.2"/>
    <row r="30450" hidden="1" x14ac:dyDescent="0.2"/>
    <row r="30451" hidden="1" x14ac:dyDescent="0.2"/>
    <row r="30452" hidden="1" x14ac:dyDescent="0.2"/>
    <row r="30453" hidden="1" x14ac:dyDescent="0.2"/>
    <row r="30454" hidden="1" x14ac:dyDescent="0.2"/>
    <row r="30455" hidden="1" x14ac:dyDescent="0.2"/>
    <row r="30456" hidden="1" x14ac:dyDescent="0.2"/>
    <row r="30457" hidden="1" x14ac:dyDescent="0.2"/>
    <row r="30458" hidden="1" x14ac:dyDescent="0.2"/>
    <row r="30459" hidden="1" x14ac:dyDescent="0.2"/>
    <row r="30460" hidden="1" x14ac:dyDescent="0.2"/>
    <row r="30461" hidden="1" x14ac:dyDescent="0.2"/>
    <row r="30462" hidden="1" x14ac:dyDescent="0.2"/>
    <row r="30463" hidden="1" x14ac:dyDescent="0.2"/>
    <row r="30464" hidden="1" x14ac:dyDescent="0.2"/>
    <row r="30465" hidden="1" x14ac:dyDescent="0.2"/>
    <row r="30466" hidden="1" x14ac:dyDescent="0.2"/>
    <row r="30467" hidden="1" x14ac:dyDescent="0.2"/>
    <row r="30468" hidden="1" x14ac:dyDescent="0.2"/>
    <row r="30469" hidden="1" x14ac:dyDescent="0.2"/>
    <row r="30470" hidden="1" x14ac:dyDescent="0.2"/>
    <row r="30471" hidden="1" x14ac:dyDescent="0.2"/>
    <row r="30472" hidden="1" x14ac:dyDescent="0.2"/>
    <row r="30473" hidden="1" x14ac:dyDescent="0.2"/>
    <row r="30474" hidden="1" x14ac:dyDescent="0.2"/>
    <row r="30475" hidden="1" x14ac:dyDescent="0.2"/>
    <row r="30476" hidden="1" x14ac:dyDescent="0.2"/>
    <row r="30477" hidden="1" x14ac:dyDescent="0.2"/>
    <row r="30478" hidden="1" x14ac:dyDescent="0.2"/>
    <row r="30479" hidden="1" x14ac:dyDescent="0.2"/>
    <row r="30480" hidden="1" x14ac:dyDescent="0.2"/>
    <row r="30481" hidden="1" x14ac:dyDescent="0.2"/>
    <row r="30482" hidden="1" x14ac:dyDescent="0.2"/>
    <row r="30483" hidden="1" x14ac:dyDescent="0.2"/>
    <row r="30484" hidden="1" x14ac:dyDescent="0.2"/>
    <row r="30485" hidden="1" x14ac:dyDescent="0.2"/>
    <row r="30486" hidden="1" x14ac:dyDescent="0.2"/>
    <row r="30487" hidden="1" x14ac:dyDescent="0.2"/>
    <row r="30488" hidden="1" x14ac:dyDescent="0.2"/>
    <row r="30489" hidden="1" x14ac:dyDescent="0.2"/>
    <row r="30490" hidden="1" x14ac:dyDescent="0.2"/>
    <row r="30491" hidden="1" x14ac:dyDescent="0.2"/>
    <row r="30492" hidden="1" x14ac:dyDescent="0.2"/>
    <row r="30493" hidden="1" x14ac:dyDescent="0.2"/>
    <row r="30494" hidden="1" x14ac:dyDescent="0.2"/>
    <row r="30495" hidden="1" x14ac:dyDescent="0.2"/>
    <row r="30496" hidden="1" x14ac:dyDescent="0.2"/>
    <row r="30497" hidden="1" x14ac:dyDescent="0.2"/>
    <row r="30498" hidden="1" x14ac:dyDescent="0.2"/>
    <row r="30499" hidden="1" x14ac:dyDescent="0.2"/>
    <row r="30500" hidden="1" x14ac:dyDescent="0.2"/>
    <row r="30501" hidden="1" x14ac:dyDescent="0.2"/>
    <row r="30502" hidden="1" x14ac:dyDescent="0.2"/>
    <row r="30503" hidden="1" x14ac:dyDescent="0.2"/>
    <row r="30504" hidden="1" x14ac:dyDescent="0.2"/>
    <row r="30505" hidden="1" x14ac:dyDescent="0.2"/>
    <row r="30506" hidden="1" x14ac:dyDescent="0.2"/>
    <row r="30507" hidden="1" x14ac:dyDescent="0.2"/>
    <row r="30508" hidden="1" x14ac:dyDescent="0.2"/>
    <row r="30509" hidden="1" x14ac:dyDescent="0.2"/>
    <row r="30510" hidden="1" x14ac:dyDescent="0.2"/>
    <row r="30511" hidden="1" x14ac:dyDescent="0.2"/>
    <row r="30512" hidden="1" x14ac:dyDescent="0.2"/>
    <row r="30513" hidden="1" x14ac:dyDescent="0.2"/>
    <row r="30514" hidden="1" x14ac:dyDescent="0.2"/>
    <row r="30515" hidden="1" x14ac:dyDescent="0.2"/>
    <row r="30516" hidden="1" x14ac:dyDescent="0.2"/>
    <row r="30517" hidden="1" x14ac:dyDescent="0.2"/>
    <row r="30518" hidden="1" x14ac:dyDescent="0.2"/>
    <row r="30519" hidden="1" x14ac:dyDescent="0.2"/>
    <row r="30520" hidden="1" x14ac:dyDescent="0.2"/>
    <row r="30521" hidden="1" x14ac:dyDescent="0.2"/>
    <row r="30522" hidden="1" x14ac:dyDescent="0.2"/>
    <row r="30523" hidden="1" x14ac:dyDescent="0.2"/>
    <row r="30524" hidden="1" x14ac:dyDescent="0.2"/>
    <row r="30525" hidden="1" x14ac:dyDescent="0.2"/>
    <row r="30526" hidden="1" x14ac:dyDescent="0.2"/>
    <row r="30527" hidden="1" x14ac:dyDescent="0.2"/>
    <row r="30528" hidden="1" x14ac:dyDescent="0.2"/>
    <row r="30529" hidden="1" x14ac:dyDescent="0.2"/>
    <row r="30530" hidden="1" x14ac:dyDescent="0.2"/>
    <row r="30531" hidden="1" x14ac:dyDescent="0.2"/>
    <row r="30532" hidden="1" x14ac:dyDescent="0.2"/>
    <row r="30533" hidden="1" x14ac:dyDescent="0.2"/>
    <row r="30534" hidden="1" x14ac:dyDescent="0.2"/>
    <row r="30535" hidden="1" x14ac:dyDescent="0.2"/>
    <row r="30536" hidden="1" x14ac:dyDescent="0.2"/>
    <row r="30537" hidden="1" x14ac:dyDescent="0.2"/>
    <row r="30538" hidden="1" x14ac:dyDescent="0.2"/>
    <row r="30539" hidden="1" x14ac:dyDescent="0.2"/>
    <row r="30540" hidden="1" x14ac:dyDescent="0.2"/>
    <row r="30541" hidden="1" x14ac:dyDescent="0.2"/>
    <row r="30542" hidden="1" x14ac:dyDescent="0.2"/>
    <row r="30543" hidden="1" x14ac:dyDescent="0.2"/>
    <row r="30544" hidden="1" x14ac:dyDescent="0.2"/>
    <row r="30545" hidden="1" x14ac:dyDescent="0.2"/>
    <row r="30546" hidden="1" x14ac:dyDescent="0.2"/>
    <row r="30547" hidden="1" x14ac:dyDescent="0.2"/>
    <row r="30548" hidden="1" x14ac:dyDescent="0.2"/>
    <row r="30549" hidden="1" x14ac:dyDescent="0.2"/>
    <row r="30550" hidden="1" x14ac:dyDescent="0.2"/>
    <row r="30551" hidden="1" x14ac:dyDescent="0.2"/>
    <row r="30552" hidden="1" x14ac:dyDescent="0.2"/>
    <row r="30553" hidden="1" x14ac:dyDescent="0.2"/>
    <row r="30554" hidden="1" x14ac:dyDescent="0.2"/>
    <row r="30555" hidden="1" x14ac:dyDescent="0.2"/>
    <row r="30556" hidden="1" x14ac:dyDescent="0.2"/>
    <row r="30557" hidden="1" x14ac:dyDescent="0.2"/>
    <row r="30558" hidden="1" x14ac:dyDescent="0.2"/>
    <row r="30559" hidden="1" x14ac:dyDescent="0.2"/>
    <row r="30560" hidden="1" x14ac:dyDescent="0.2"/>
    <row r="30561" hidden="1" x14ac:dyDescent="0.2"/>
    <row r="30562" hidden="1" x14ac:dyDescent="0.2"/>
    <row r="30563" hidden="1" x14ac:dyDescent="0.2"/>
    <row r="30564" hidden="1" x14ac:dyDescent="0.2"/>
    <row r="30565" hidden="1" x14ac:dyDescent="0.2"/>
    <row r="30566" hidden="1" x14ac:dyDescent="0.2"/>
    <row r="30567" hidden="1" x14ac:dyDescent="0.2"/>
    <row r="30568" hidden="1" x14ac:dyDescent="0.2"/>
    <row r="30569" hidden="1" x14ac:dyDescent="0.2"/>
    <row r="30570" hidden="1" x14ac:dyDescent="0.2"/>
    <row r="30571" hidden="1" x14ac:dyDescent="0.2"/>
    <row r="30572" hidden="1" x14ac:dyDescent="0.2"/>
    <row r="30573" hidden="1" x14ac:dyDescent="0.2"/>
    <row r="30574" hidden="1" x14ac:dyDescent="0.2"/>
    <row r="30575" hidden="1" x14ac:dyDescent="0.2"/>
    <row r="30576" hidden="1" x14ac:dyDescent="0.2"/>
    <row r="30577" hidden="1" x14ac:dyDescent="0.2"/>
    <row r="30578" hidden="1" x14ac:dyDescent="0.2"/>
    <row r="30579" hidden="1" x14ac:dyDescent="0.2"/>
    <row r="30580" hidden="1" x14ac:dyDescent="0.2"/>
    <row r="30581" hidden="1" x14ac:dyDescent="0.2"/>
    <row r="30582" hidden="1" x14ac:dyDescent="0.2"/>
    <row r="30583" hidden="1" x14ac:dyDescent="0.2"/>
    <row r="30584" hidden="1" x14ac:dyDescent="0.2"/>
    <row r="30585" hidden="1" x14ac:dyDescent="0.2"/>
    <row r="30586" hidden="1" x14ac:dyDescent="0.2"/>
    <row r="30587" hidden="1" x14ac:dyDescent="0.2"/>
    <row r="30588" hidden="1" x14ac:dyDescent="0.2"/>
    <row r="30589" hidden="1" x14ac:dyDescent="0.2"/>
    <row r="30590" hidden="1" x14ac:dyDescent="0.2"/>
    <row r="30591" hidden="1" x14ac:dyDescent="0.2"/>
    <row r="30592" hidden="1" x14ac:dyDescent="0.2"/>
    <row r="30593" hidden="1" x14ac:dyDescent="0.2"/>
    <row r="30594" hidden="1" x14ac:dyDescent="0.2"/>
    <row r="30595" hidden="1" x14ac:dyDescent="0.2"/>
    <row r="30596" hidden="1" x14ac:dyDescent="0.2"/>
    <row r="30597" hidden="1" x14ac:dyDescent="0.2"/>
    <row r="30598" hidden="1" x14ac:dyDescent="0.2"/>
    <row r="30599" hidden="1" x14ac:dyDescent="0.2"/>
    <row r="30600" hidden="1" x14ac:dyDescent="0.2"/>
    <row r="30601" hidden="1" x14ac:dyDescent="0.2"/>
    <row r="30602" hidden="1" x14ac:dyDescent="0.2"/>
    <row r="30603" hidden="1" x14ac:dyDescent="0.2"/>
    <row r="30604" hidden="1" x14ac:dyDescent="0.2"/>
    <row r="30605" hidden="1" x14ac:dyDescent="0.2"/>
    <row r="30606" hidden="1" x14ac:dyDescent="0.2"/>
    <row r="30607" hidden="1" x14ac:dyDescent="0.2"/>
    <row r="30608" hidden="1" x14ac:dyDescent="0.2"/>
    <row r="30609" hidden="1" x14ac:dyDescent="0.2"/>
    <row r="30610" hidden="1" x14ac:dyDescent="0.2"/>
    <row r="30611" hidden="1" x14ac:dyDescent="0.2"/>
    <row r="30612" hidden="1" x14ac:dyDescent="0.2"/>
    <row r="30613" hidden="1" x14ac:dyDescent="0.2"/>
    <row r="30614" hidden="1" x14ac:dyDescent="0.2"/>
    <row r="30615" hidden="1" x14ac:dyDescent="0.2"/>
    <row r="30616" hidden="1" x14ac:dyDescent="0.2"/>
    <row r="30617" hidden="1" x14ac:dyDescent="0.2"/>
    <row r="30618" hidden="1" x14ac:dyDescent="0.2"/>
    <row r="30619" hidden="1" x14ac:dyDescent="0.2"/>
    <row r="30620" hidden="1" x14ac:dyDescent="0.2"/>
    <row r="30621" hidden="1" x14ac:dyDescent="0.2"/>
    <row r="30622" hidden="1" x14ac:dyDescent="0.2"/>
    <row r="30623" hidden="1" x14ac:dyDescent="0.2"/>
    <row r="30624" hidden="1" x14ac:dyDescent="0.2"/>
    <row r="30625" hidden="1" x14ac:dyDescent="0.2"/>
    <row r="30626" hidden="1" x14ac:dyDescent="0.2"/>
    <row r="30627" hidden="1" x14ac:dyDescent="0.2"/>
    <row r="30628" hidden="1" x14ac:dyDescent="0.2"/>
    <row r="30629" hidden="1" x14ac:dyDescent="0.2"/>
    <row r="30630" hidden="1" x14ac:dyDescent="0.2"/>
    <row r="30631" hidden="1" x14ac:dyDescent="0.2"/>
    <row r="30632" hidden="1" x14ac:dyDescent="0.2"/>
    <row r="30633" hidden="1" x14ac:dyDescent="0.2"/>
    <row r="30634" hidden="1" x14ac:dyDescent="0.2"/>
    <row r="30635" hidden="1" x14ac:dyDescent="0.2"/>
    <row r="30636" hidden="1" x14ac:dyDescent="0.2"/>
    <row r="30637" hidden="1" x14ac:dyDescent="0.2"/>
    <row r="30638" hidden="1" x14ac:dyDescent="0.2"/>
    <row r="30639" hidden="1" x14ac:dyDescent="0.2"/>
    <row r="30640" hidden="1" x14ac:dyDescent="0.2"/>
    <row r="30641" hidden="1" x14ac:dyDescent="0.2"/>
    <row r="30642" hidden="1" x14ac:dyDescent="0.2"/>
    <row r="30643" hidden="1" x14ac:dyDescent="0.2"/>
    <row r="30644" hidden="1" x14ac:dyDescent="0.2"/>
    <row r="30645" hidden="1" x14ac:dyDescent="0.2"/>
    <row r="30646" hidden="1" x14ac:dyDescent="0.2"/>
    <row r="30647" hidden="1" x14ac:dyDescent="0.2"/>
    <row r="30648" hidden="1" x14ac:dyDescent="0.2"/>
    <row r="30649" hidden="1" x14ac:dyDescent="0.2"/>
    <row r="30650" hidden="1" x14ac:dyDescent="0.2"/>
    <row r="30651" hidden="1" x14ac:dyDescent="0.2"/>
    <row r="30652" hidden="1" x14ac:dyDescent="0.2"/>
    <row r="30653" hidden="1" x14ac:dyDescent="0.2"/>
    <row r="30654" hidden="1" x14ac:dyDescent="0.2"/>
    <row r="30655" hidden="1" x14ac:dyDescent="0.2"/>
    <row r="30656" hidden="1" x14ac:dyDescent="0.2"/>
    <row r="30657" hidden="1" x14ac:dyDescent="0.2"/>
    <row r="30658" hidden="1" x14ac:dyDescent="0.2"/>
    <row r="30659" hidden="1" x14ac:dyDescent="0.2"/>
    <row r="30660" hidden="1" x14ac:dyDescent="0.2"/>
    <row r="30661" hidden="1" x14ac:dyDescent="0.2"/>
    <row r="30662" hidden="1" x14ac:dyDescent="0.2"/>
    <row r="30663" hidden="1" x14ac:dyDescent="0.2"/>
    <row r="30664" hidden="1" x14ac:dyDescent="0.2"/>
    <row r="30665" hidden="1" x14ac:dyDescent="0.2"/>
    <row r="30666" hidden="1" x14ac:dyDescent="0.2"/>
    <row r="30667" hidden="1" x14ac:dyDescent="0.2"/>
    <row r="30668" hidden="1" x14ac:dyDescent="0.2"/>
    <row r="30669" hidden="1" x14ac:dyDescent="0.2"/>
    <row r="30670" hidden="1" x14ac:dyDescent="0.2"/>
    <row r="30671" hidden="1" x14ac:dyDescent="0.2"/>
    <row r="30672" hidden="1" x14ac:dyDescent="0.2"/>
    <row r="30673" hidden="1" x14ac:dyDescent="0.2"/>
    <row r="30674" hidden="1" x14ac:dyDescent="0.2"/>
    <row r="30675" hidden="1" x14ac:dyDescent="0.2"/>
    <row r="30676" hidden="1" x14ac:dyDescent="0.2"/>
    <row r="30677" hidden="1" x14ac:dyDescent="0.2"/>
    <row r="30678" hidden="1" x14ac:dyDescent="0.2"/>
    <row r="30679" hidden="1" x14ac:dyDescent="0.2"/>
    <row r="30680" hidden="1" x14ac:dyDescent="0.2"/>
    <row r="30681" hidden="1" x14ac:dyDescent="0.2"/>
    <row r="30682" hidden="1" x14ac:dyDescent="0.2"/>
    <row r="30683" hidden="1" x14ac:dyDescent="0.2"/>
    <row r="30684" hidden="1" x14ac:dyDescent="0.2"/>
    <row r="30685" hidden="1" x14ac:dyDescent="0.2"/>
    <row r="30686" hidden="1" x14ac:dyDescent="0.2"/>
    <row r="30687" hidden="1" x14ac:dyDescent="0.2"/>
    <row r="30688" hidden="1" x14ac:dyDescent="0.2"/>
    <row r="30689" hidden="1" x14ac:dyDescent="0.2"/>
    <row r="30690" hidden="1" x14ac:dyDescent="0.2"/>
    <row r="30691" hidden="1" x14ac:dyDescent="0.2"/>
    <row r="30692" hidden="1" x14ac:dyDescent="0.2"/>
    <row r="30693" hidden="1" x14ac:dyDescent="0.2"/>
    <row r="30694" hidden="1" x14ac:dyDescent="0.2"/>
    <row r="30695" hidden="1" x14ac:dyDescent="0.2"/>
    <row r="30696" hidden="1" x14ac:dyDescent="0.2"/>
    <row r="30697" hidden="1" x14ac:dyDescent="0.2"/>
    <row r="30698" hidden="1" x14ac:dyDescent="0.2"/>
    <row r="30699" hidden="1" x14ac:dyDescent="0.2"/>
    <row r="30700" hidden="1" x14ac:dyDescent="0.2"/>
    <row r="30701" hidden="1" x14ac:dyDescent="0.2"/>
    <row r="30702" hidden="1" x14ac:dyDescent="0.2"/>
    <row r="30703" hidden="1" x14ac:dyDescent="0.2"/>
    <row r="30704" hidden="1" x14ac:dyDescent="0.2"/>
    <row r="30705" hidden="1" x14ac:dyDescent="0.2"/>
    <row r="30706" hidden="1" x14ac:dyDescent="0.2"/>
    <row r="30707" hidden="1" x14ac:dyDescent="0.2"/>
    <row r="30708" hidden="1" x14ac:dyDescent="0.2"/>
    <row r="30709" hidden="1" x14ac:dyDescent="0.2"/>
    <row r="30710" hidden="1" x14ac:dyDescent="0.2"/>
    <row r="30711" hidden="1" x14ac:dyDescent="0.2"/>
    <row r="30712" hidden="1" x14ac:dyDescent="0.2"/>
    <row r="30713" hidden="1" x14ac:dyDescent="0.2"/>
    <row r="30714" hidden="1" x14ac:dyDescent="0.2"/>
    <row r="30715" hidden="1" x14ac:dyDescent="0.2"/>
    <row r="30716" hidden="1" x14ac:dyDescent="0.2"/>
    <row r="30717" hidden="1" x14ac:dyDescent="0.2"/>
    <row r="30718" hidden="1" x14ac:dyDescent="0.2"/>
    <row r="30719" hidden="1" x14ac:dyDescent="0.2"/>
    <row r="30720" hidden="1" x14ac:dyDescent="0.2"/>
    <row r="30721" hidden="1" x14ac:dyDescent="0.2"/>
    <row r="30722" hidden="1" x14ac:dyDescent="0.2"/>
    <row r="30723" hidden="1" x14ac:dyDescent="0.2"/>
    <row r="30724" hidden="1" x14ac:dyDescent="0.2"/>
    <row r="30725" hidden="1" x14ac:dyDescent="0.2"/>
    <row r="30726" hidden="1" x14ac:dyDescent="0.2"/>
    <row r="30727" hidden="1" x14ac:dyDescent="0.2"/>
    <row r="30728" hidden="1" x14ac:dyDescent="0.2"/>
    <row r="30729" hidden="1" x14ac:dyDescent="0.2"/>
    <row r="30730" hidden="1" x14ac:dyDescent="0.2"/>
    <row r="30731" hidden="1" x14ac:dyDescent="0.2"/>
    <row r="30732" hidden="1" x14ac:dyDescent="0.2"/>
    <row r="30733" hidden="1" x14ac:dyDescent="0.2"/>
    <row r="30734" hidden="1" x14ac:dyDescent="0.2"/>
    <row r="30735" hidden="1" x14ac:dyDescent="0.2"/>
    <row r="30736" hidden="1" x14ac:dyDescent="0.2"/>
    <row r="30737" hidden="1" x14ac:dyDescent="0.2"/>
    <row r="30738" hidden="1" x14ac:dyDescent="0.2"/>
    <row r="30739" hidden="1" x14ac:dyDescent="0.2"/>
    <row r="30740" hidden="1" x14ac:dyDescent="0.2"/>
    <row r="30741" hidden="1" x14ac:dyDescent="0.2"/>
    <row r="30742" hidden="1" x14ac:dyDescent="0.2"/>
    <row r="30743" hidden="1" x14ac:dyDescent="0.2"/>
    <row r="30744" hidden="1" x14ac:dyDescent="0.2"/>
    <row r="30745" hidden="1" x14ac:dyDescent="0.2"/>
    <row r="30746" hidden="1" x14ac:dyDescent="0.2"/>
    <row r="30747" hidden="1" x14ac:dyDescent="0.2"/>
    <row r="30748" hidden="1" x14ac:dyDescent="0.2"/>
    <row r="30749" hidden="1" x14ac:dyDescent="0.2"/>
    <row r="30750" hidden="1" x14ac:dyDescent="0.2"/>
    <row r="30751" hidden="1" x14ac:dyDescent="0.2"/>
    <row r="30752" hidden="1" x14ac:dyDescent="0.2"/>
    <row r="30753" hidden="1" x14ac:dyDescent="0.2"/>
    <row r="30754" hidden="1" x14ac:dyDescent="0.2"/>
    <row r="30755" hidden="1" x14ac:dyDescent="0.2"/>
    <row r="30756" hidden="1" x14ac:dyDescent="0.2"/>
    <row r="30757" hidden="1" x14ac:dyDescent="0.2"/>
    <row r="30758" hidden="1" x14ac:dyDescent="0.2"/>
    <row r="30759" hidden="1" x14ac:dyDescent="0.2"/>
    <row r="30760" hidden="1" x14ac:dyDescent="0.2"/>
    <row r="30761" hidden="1" x14ac:dyDescent="0.2"/>
    <row r="30762" hidden="1" x14ac:dyDescent="0.2"/>
    <row r="30763" hidden="1" x14ac:dyDescent="0.2"/>
    <row r="30764" hidden="1" x14ac:dyDescent="0.2"/>
    <row r="30765" hidden="1" x14ac:dyDescent="0.2"/>
    <row r="30766" hidden="1" x14ac:dyDescent="0.2"/>
    <row r="30767" hidden="1" x14ac:dyDescent="0.2"/>
    <row r="30768" hidden="1" x14ac:dyDescent="0.2"/>
    <row r="30769" hidden="1" x14ac:dyDescent="0.2"/>
    <row r="30770" hidden="1" x14ac:dyDescent="0.2"/>
    <row r="30771" hidden="1" x14ac:dyDescent="0.2"/>
    <row r="30772" hidden="1" x14ac:dyDescent="0.2"/>
    <row r="30773" hidden="1" x14ac:dyDescent="0.2"/>
    <row r="30774" hidden="1" x14ac:dyDescent="0.2"/>
    <row r="30775" hidden="1" x14ac:dyDescent="0.2"/>
    <row r="30776" hidden="1" x14ac:dyDescent="0.2"/>
    <row r="30777" hidden="1" x14ac:dyDescent="0.2"/>
    <row r="30778" hidden="1" x14ac:dyDescent="0.2"/>
    <row r="30779" hidden="1" x14ac:dyDescent="0.2"/>
    <row r="30780" hidden="1" x14ac:dyDescent="0.2"/>
    <row r="30781" hidden="1" x14ac:dyDescent="0.2"/>
    <row r="30782" hidden="1" x14ac:dyDescent="0.2"/>
    <row r="30783" hidden="1" x14ac:dyDescent="0.2"/>
    <row r="30784" hidden="1" x14ac:dyDescent="0.2"/>
    <row r="30785" hidden="1" x14ac:dyDescent="0.2"/>
    <row r="30786" hidden="1" x14ac:dyDescent="0.2"/>
    <row r="30787" hidden="1" x14ac:dyDescent="0.2"/>
    <row r="30788" hidden="1" x14ac:dyDescent="0.2"/>
    <row r="30789" hidden="1" x14ac:dyDescent="0.2"/>
    <row r="30790" hidden="1" x14ac:dyDescent="0.2"/>
    <row r="30791" hidden="1" x14ac:dyDescent="0.2"/>
    <row r="30792" hidden="1" x14ac:dyDescent="0.2"/>
    <row r="30793" hidden="1" x14ac:dyDescent="0.2"/>
    <row r="30794" hidden="1" x14ac:dyDescent="0.2"/>
    <row r="30795" hidden="1" x14ac:dyDescent="0.2"/>
    <row r="30796" hidden="1" x14ac:dyDescent="0.2"/>
    <row r="30797" hidden="1" x14ac:dyDescent="0.2"/>
    <row r="30798" hidden="1" x14ac:dyDescent="0.2"/>
    <row r="30799" hidden="1" x14ac:dyDescent="0.2"/>
    <row r="30800" hidden="1" x14ac:dyDescent="0.2"/>
    <row r="30801" hidden="1" x14ac:dyDescent="0.2"/>
    <row r="30802" hidden="1" x14ac:dyDescent="0.2"/>
    <row r="30803" hidden="1" x14ac:dyDescent="0.2"/>
    <row r="30804" hidden="1" x14ac:dyDescent="0.2"/>
    <row r="30805" hidden="1" x14ac:dyDescent="0.2"/>
    <row r="30806" hidden="1" x14ac:dyDescent="0.2"/>
    <row r="30807" hidden="1" x14ac:dyDescent="0.2"/>
    <row r="30808" hidden="1" x14ac:dyDescent="0.2"/>
    <row r="30809" hidden="1" x14ac:dyDescent="0.2"/>
    <row r="30810" hidden="1" x14ac:dyDescent="0.2"/>
    <row r="30811" hidden="1" x14ac:dyDescent="0.2"/>
    <row r="30812" hidden="1" x14ac:dyDescent="0.2"/>
    <row r="30813" hidden="1" x14ac:dyDescent="0.2"/>
    <row r="30814" hidden="1" x14ac:dyDescent="0.2"/>
    <row r="30815" hidden="1" x14ac:dyDescent="0.2"/>
    <row r="30816" hidden="1" x14ac:dyDescent="0.2"/>
    <row r="30817" hidden="1" x14ac:dyDescent="0.2"/>
    <row r="30818" hidden="1" x14ac:dyDescent="0.2"/>
    <row r="30819" hidden="1" x14ac:dyDescent="0.2"/>
    <row r="30820" hidden="1" x14ac:dyDescent="0.2"/>
    <row r="30821" hidden="1" x14ac:dyDescent="0.2"/>
    <row r="30822" hidden="1" x14ac:dyDescent="0.2"/>
    <row r="30823" hidden="1" x14ac:dyDescent="0.2"/>
    <row r="30824" hidden="1" x14ac:dyDescent="0.2"/>
    <row r="30825" hidden="1" x14ac:dyDescent="0.2"/>
    <row r="30826" hidden="1" x14ac:dyDescent="0.2"/>
    <row r="30827" hidden="1" x14ac:dyDescent="0.2"/>
    <row r="30828" hidden="1" x14ac:dyDescent="0.2"/>
    <row r="30829" hidden="1" x14ac:dyDescent="0.2"/>
    <row r="30830" hidden="1" x14ac:dyDescent="0.2"/>
    <row r="30831" hidden="1" x14ac:dyDescent="0.2"/>
    <row r="30832" hidden="1" x14ac:dyDescent="0.2"/>
    <row r="30833" hidden="1" x14ac:dyDescent="0.2"/>
    <row r="30834" hidden="1" x14ac:dyDescent="0.2"/>
    <row r="30835" hidden="1" x14ac:dyDescent="0.2"/>
    <row r="30836" hidden="1" x14ac:dyDescent="0.2"/>
    <row r="30837" hidden="1" x14ac:dyDescent="0.2"/>
    <row r="30838" hidden="1" x14ac:dyDescent="0.2"/>
    <row r="30839" hidden="1" x14ac:dyDescent="0.2"/>
    <row r="30840" hidden="1" x14ac:dyDescent="0.2"/>
    <row r="30841" hidden="1" x14ac:dyDescent="0.2"/>
    <row r="30842" hidden="1" x14ac:dyDescent="0.2"/>
    <row r="30843" hidden="1" x14ac:dyDescent="0.2"/>
    <row r="30844" hidden="1" x14ac:dyDescent="0.2"/>
    <row r="30845" hidden="1" x14ac:dyDescent="0.2"/>
    <row r="30846" hidden="1" x14ac:dyDescent="0.2"/>
    <row r="30847" hidden="1" x14ac:dyDescent="0.2"/>
    <row r="30848" hidden="1" x14ac:dyDescent="0.2"/>
    <row r="30849" hidden="1" x14ac:dyDescent="0.2"/>
    <row r="30850" hidden="1" x14ac:dyDescent="0.2"/>
    <row r="30851" hidden="1" x14ac:dyDescent="0.2"/>
    <row r="30852" hidden="1" x14ac:dyDescent="0.2"/>
    <row r="30853" hidden="1" x14ac:dyDescent="0.2"/>
    <row r="30854" hidden="1" x14ac:dyDescent="0.2"/>
    <row r="30855" hidden="1" x14ac:dyDescent="0.2"/>
    <row r="30856" hidden="1" x14ac:dyDescent="0.2"/>
    <row r="30857" hidden="1" x14ac:dyDescent="0.2"/>
    <row r="30858" hidden="1" x14ac:dyDescent="0.2"/>
    <row r="30859" hidden="1" x14ac:dyDescent="0.2"/>
    <row r="30860" hidden="1" x14ac:dyDescent="0.2"/>
    <row r="30861" hidden="1" x14ac:dyDescent="0.2"/>
    <row r="30862" hidden="1" x14ac:dyDescent="0.2"/>
    <row r="30863" hidden="1" x14ac:dyDescent="0.2"/>
    <row r="30864" hidden="1" x14ac:dyDescent="0.2"/>
    <row r="30865" hidden="1" x14ac:dyDescent="0.2"/>
    <row r="30866" hidden="1" x14ac:dyDescent="0.2"/>
    <row r="30867" hidden="1" x14ac:dyDescent="0.2"/>
    <row r="30868" hidden="1" x14ac:dyDescent="0.2"/>
    <row r="30869" hidden="1" x14ac:dyDescent="0.2"/>
    <row r="30870" hidden="1" x14ac:dyDescent="0.2"/>
    <row r="30871" hidden="1" x14ac:dyDescent="0.2"/>
    <row r="30872" hidden="1" x14ac:dyDescent="0.2"/>
    <row r="30873" hidden="1" x14ac:dyDescent="0.2"/>
    <row r="30874" hidden="1" x14ac:dyDescent="0.2"/>
    <row r="30875" hidden="1" x14ac:dyDescent="0.2"/>
    <row r="30876" hidden="1" x14ac:dyDescent="0.2"/>
    <row r="30877" hidden="1" x14ac:dyDescent="0.2"/>
    <row r="30878" hidden="1" x14ac:dyDescent="0.2"/>
    <row r="30879" hidden="1" x14ac:dyDescent="0.2"/>
    <row r="30880" hidden="1" x14ac:dyDescent="0.2"/>
    <row r="30881" hidden="1" x14ac:dyDescent="0.2"/>
    <row r="30882" hidden="1" x14ac:dyDescent="0.2"/>
    <row r="30883" hidden="1" x14ac:dyDescent="0.2"/>
    <row r="30884" hidden="1" x14ac:dyDescent="0.2"/>
    <row r="30885" hidden="1" x14ac:dyDescent="0.2"/>
    <row r="30886" hidden="1" x14ac:dyDescent="0.2"/>
    <row r="30887" hidden="1" x14ac:dyDescent="0.2"/>
    <row r="30888" hidden="1" x14ac:dyDescent="0.2"/>
    <row r="30889" hidden="1" x14ac:dyDescent="0.2"/>
    <row r="30890" hidden="1" x14ac:dyDescent="0.2"/>
    <row r="30891" hidden="1" x14ac:dyDescent="0.2"/>
    <row r="30892" hidden="1" x14ac:dyDescent="0.2"/>
    <row r="30893" hidden="1" x14ac:dyDescent="0.2"/>
    <row r="30894" hidden="1" x14ac:dyDescent="0.2"/>
    <row r="30895" hidden="1" x14ac:dyDescent="0.2"/>
    <row r="30896" hidden="1" x14ac:dyDescent="0.2"/>
    <row r="30897" hidden="1" x14ac:dyDescent="0.2"/>
    <row r="30898" hidden="1" x14ac:dyDescent="0.2"/>
    <row r="30899" hidden="1" x14ac:dyDescent="0.2"/>
    <row r="30900" hidden="1" x14ac:dyDescent="0.2"/>
    <row r="30901" hidden="1" x14ac:dyDescent="0.2"/>
    <row r="30902" hidden="1" x14ac:dyDescent="0.2"/>
    <row r="30903" hidden="1" x14ac:dyDescent="0.2"/>
    <row r="30904" hidden="1" x14ac:dyDescent="0.2"/>
    <row r="30905" hidden="1" x14ac:dyDescent="0.2"/>
    <row r="30906" hidden="1" x14ac:dyDescent="0.2"/>
    <row r="30907" hidden="1" x14ac:dyDescent="0.2"/>
    <row r="30908" hidden="1" x14ac:dyDescent="0.2"/>
    <row r="30909" hidden="1" x14ac:dyDescent="0.2"/>
    <row r="30910" hidden="1" x14ac:dyDescent="0.2"/>
    <row r="30911" hidden="1" x14ac:dyDescent="0.2"/>
    <row r="30912" hidden="1" x14ac:dyDescent="0.2"/>
    <row r="30913" hidden="1" x14ac:dyDescent="0.2"/>
    <row r="30914" hidden="1" x14ac:dyDescent="0.2"/>
    <row r="30915" hidden="1" x14ac:dyDescent="0.2"/>
    <row r="30916" hidden="1" x14ac:dyDescent="0.2"/>
    <row r="30917" hidden="1" x14ac:dyDescent="0.2"/>
    <row r="30918" hidden="1" x14ac:dyDescent="0.2"/>
    <row r="30919" hidden="1" x14ac:dyDescent="0.2"/>
    <row r="30920" hidden="1" x14ac:dyDescent="0.2"/>
    <row r="30921" hidden="1" x14ac:dyDescent="0.2"/>
    <row r="30922" hidden="1" x14ac:dyDescent="0.2"/>
    <row r="30923" hidden="1" x14ac:dyDescent="0.2"/>
    <row r="30924" hidden="1" x14ac:dyDescent="0.2"/>
    <row r="30925" hidden="1" x14ac:dyDescent="0.2"/>
    <row r="30926" hidden="1" x14ac:dyDescent="0.2"/>
    <row r="30927" hidden="1" x14ac:dyDescent="0.2"/>
    <row r="30928" hidden="1" x14ac:dyDescent="0.2"/>
    <row r="30929" hidden="1" x14ac:dyDescent="0.2"/>
    <row r="30930" hidden="1" x14ac:dyDescent="0.2"/>
    <row r="30931" hidden="1" x14ac:dyDescent="0.2"/>
    <row r="30932" hidden="1" x14ac:dyDescent="0.2"/>
    <row r="30933" hidden="1" x14ac:dyDescent="0.2"/>
    <row r="30934" hidden="1" x14ac:dyDescent="0.2"/>
    <row r="30935" hidden="1" x14ac:dyDescent="0.2"/>
    <row r="30936" hidden="1" x14ac:dyDescent="0.2"/>
    <row r="30937" hidden="1" x14ac:dyDescent="0.2"/>
    <row r="30938" hidden="1" x14ac:dyDescent="0.2"/>
    <row r="30939" hidden="1" x14ac:dyDescent="0.2"/>
    <row r="30940" hidden="1" x14ac:dyDescent="0.2"/>
    <row r="30941" hidden="1" x14ac:dyDescent="0.2"/>
    <row r="30942" hidden="1" x14ac:dyDescent="0.2"/>
    <row r="30943" hidden="1" x14ac:dyDescent="0.2"/>
    <row r="30944" hidden="1" x14ac:dyDescent="0.2"/>
    <row r="30945" hidden="1" x14ac:dyDescent="0.2"/>
    <row r="30946" hidden="1" x14ac:dyDescent="0.2"/>
    <row r="30947" hidden="1" x14ac:dyDescent="0.2"/>
    <row r="30948" hidden="1" x14ac:dyDescent="0.2"/>
    <row r="30949" hidden="1" x14ac:dyDescent="0.2"/>
    <row r="30950" hidden="1" x14ac:dyDescent="0.2"/>
    <row r="30951" hidden="1" x14ac:dyDescent="0.2"/>
    <row r="30952" hidden="1" x14ac:dyDescent="0.2"/>
    <row r="30953" hidden="1" x14ac:dyDescent="0.2"/>
    <row r="30954" hidden="1" x14ac:dyDescent="0.2"/>
    <row r="30955" hidden="1" x14ac:dyDescent="0.2"/>
    <row r="30956" hidden="1" x14ac:dyDescent="0.2"/>
    <row r="30957" hidden="1" x14ac:dyDescent="0.2"/>
    <row r="30958" hidden="1" x14ac:dyDescent="0.2"/>
    <row r="30959" hidden="1" x14ac:dyDescent="0.2"/>
    <row r="30960" hidden="1" x14ac:dyDescent="0.2"/>
    <row r="30961" hidden="1" x14ac:dyDescent="0.2"/>
    <row r="30962" hidden="1" x14ac:dyDescent="0.2"/>
    <row r="30963" hidden="1" x14ac:dyDescent="0.2"/>
    <row r="30964" hidden="1" x14ac:dyDescent="0.2"/>
    <row r="30965" hidden="1" x14ac:dyDescent="0.2"/>
    <row r="30966" hidden="1" x14ac:dyDescent="0.2"/>
    <row r="30967" hidden="1" x14ac:dyDescent="0.2"/>
    <row r="30968" hidden="1" x14ac:dyDescent="0.2"/>
    <row r="30969" hidden="1" x14ac:dyDescent="0.2"/>
    <row r="30970" hidden="1" x14ac:dyDescent="0.2"/>
    <row r="30971" hidden="1" x14ac:dyDescent="0.2"/>
    <row r="30972" hidden="1" x14ac:dyDescent="0.2"/>
    <row r="30973" hidden="1" x14ac:dyDescent="0.2"/>
    <row r="30974" hidden="1" x14ac:dyDescent="0.2"/>
    <row r="30975" hidden="1" x14ac:dyDescent="0.2"/>
    <row r="30976" hidden="1" x14ac:dyDescent="0.2"/>
    <row r="30977" hidden="1" x14ac:dyDescent="0.2"/>
    <row r="30978" hidden="1" x14ac:dyDescent="0.2"/>
    <row r="30979" hidden="1" x14ac:dyDescent="0.2"/>
    <row r="30980" hidden="1" x14ac:dyDescent="0.2"/>
    <row r="30981" hidden="1" x14ac:dyDescent="0.2"/>
    <row r="30982" hidden="1" x14ac:dyDescent="0.2"/>
    <row r="30983" hidden="1" x14ac:dyDescent="0.2"/>
    <row r="30984" hidden="1" x14ac:dyDescent="0.2"/>
    <row r="30985" hidden="1" x14ac:dyDescent="0.2"/>
    <row r="30986" hidden="1" x14ac:dyDescent="0.2"/>
    <row r="30987" hidden="1" x14ac:dyDescent="0.2"/>
    <row r="30988" hidden="1" x14ac:dyDescent="0.2"/>
    <row r="30989" hidden="1" x14ac:dyDescent="0.2"/>
    <row r="30990" hidden="1" x14ac:dyDescent="0.2"/>
    <row r="30991" hidden="1" x14ac:dyDescent="0.2"/>
    <row r="30992" hidden="1" x14ac:dyDescent="0.2"/>
    <row r="30993" hidden="1" x14ac:dyDescent="0.2"/>
    <row r="30994" hidden="1" x14ac:dyDescent="0.2"/>
    <row r="30995" hidden="1" x14ac:dyDescent="0.2"/>
    <row r="30996" hidden="1" x14ac:dyDescent="0.2"/>
    <row r="30997" hidden="1" x14ac:dyDescent="0.2"/>
    <row r="30998" hidden="1" x14ac:dyDescent="0.2"/>
    <row r="30999" hidden="1" x14ac:dyDescent="0.2"/>
    <row r="31000" hidden="1" x14ac:dyDescent="0.2"/>
    <row r="31001" hidden="1" x14ac:dyDescent="0.2"/>
    <row r="31002" hidden="1" x14ac:dyDescent="0.2"/>
    <row r="31003" hidden="1" x14ac:dyDescent="0.2"/>
    <row r="31004" hidden="1" x14ac:dyDescent="0.2"/>
    <row r="31005" hidden="1" x14ac:dyDescent="0.2"/>
    <row r="31006" hidden="1" x14ac:dyDescent="0.2"/>
    <row r="31007" hidden="1" x14ac:dyDescent="0.2"/>
    <row r="31008" hidden="1" x14ac:dyDescent="0.2"/>
    <row r="31009" hidden="1" x14ac:dyDescent="0.2"/>
    <row r="31010" hidden="1" x14ac:dyDescent="0.2"/>
    <row r="31011" hidden="1" x14ac:dyDescent="0.2"/>
    <row r="31012" hidden="1" x14ac:dyDescent="0.2"/>
    <row r="31013" hidden="1" x14ac:dyDescent="0.2"/>
    <row r="31014" hidden="1" x14ac:dyDescent="0.2"/>
    <row r="31015" hidden="1" x14ac:dyDescent="0.2"/>
    <row r="31016" hidden="1" x14ac:dyDescent="0.2"/>
    <row r="31017" hidden="1" x14ac:dyDescent="0.2"/>
    <row r="31018" hidden="1" x14ac:dyDescent="0.2"/>
    <row r="31019" hidden="1" x14ac:dyDescent="0.2"/>
    <row r="31020" hidden="1" x14ac:dyDescent="0.2"/>
    <row r="31021" hidden="1" x14ac:dyDescent="0.2"/>
    <row r="31022" hidden="1" x14ac:dyDescent="0.2"/>
    <row r="31023" hidden="1" x14ac:dyDescent="0.2"/>
    <row r="31024" hidden="1" x14ac:dyDescent="0.2"/>
    <row r="31025" hidden="1" x14ac:dyDescent="0.2"/>
    <row r="31026" hidden="1" x14ac:dyDescent="0.2"/>
    <row r="31027" hidden="1" x14ac:dyDescent="0.2"/>
    <row r="31028" hidden="1" x14ac:dyDescent="0.2"/>
    <row r="31029" hidden="1" x14ac:dyDescent="0.2"/>
    <row r="31030" hidden="1" x14ac:dyDescent="0.2"/>
    <row r="31031" hidden="1" x14ac:dyDescent="0.2"/>
    <row r="31032" hidden="1" x14ac:dyDescent="0.2"/>
    <row r="31033" hidden="1" x14ac:dyDescent="0.2"/>
    <row r="31034" hidden="1" x14ac:dyDescent="0.2"/>
    <row r="31035" hidden="1" x14ac:dyDescent="0.2"/>
    <row r="31036" hidden="1" x14ac:dyDescent="0.2"/>
    <row r="31037" hidden="1" x14ac:dyDescent="0.2"/>
    <row r="31038" hidden="1" x14ac:dyDescent="0.2"/>
    <row r="31039" hidden="1" x14ac:dyDescent="0.2"/>
    <row r="31040" hidden="1" x14ac:dyDescent="0.2"/>
    <row r="31041" hidden="1" x14ac:dyDescent="0.2"/>
    <row r="31042" hidden="1" x14ac:dyDescent="0.2"/>
    <row r="31043" hidden="1" x14ac:dyDescent="0.2"/>
    <row r="31044" hidden="1" x14ac:dyDescent="0.2"/>
    <row r="31045" hidden="1" x14ac:dyDescent="0.2"/>
    <row r="31046" hidden="1" x14ac:dyDescent="0.2"/>
    <row r="31047" hidden="1" x14ac:dyDescent="0.2"/>
    <row r="31048" hidden="1" x14ac:dyDescent="0.2"/>
    <row r="31049" hidden="1" x14ac:dyDescent="0.2"/>
    <row r="31050" hidden="1" x14ac:dyDescent="0.2"/>
    <row r="31051" hidden="1" x14ac:dyDescent="0.2"/>
    <row r="31052" hidden="1" x14ac:dyDescent="0.2"/>
    <row r="31053" hidden="1" x14ac:dyDescent="0.2"/>
    <row r="31054" hidden="1" x14ac:dyDescent="0.2"/>
    <row r="31055" hidden="1" x14ac:dyDescent="0.2"/>
    <row r="31056" hidden="1" x14ac:dyDescent="0.2"/>
    <row r="31057" hidden="1" x14ac:dyDescent="0.2"/>
    <row r="31058" hidden="1" x14ac:dyDescent="0.2"/>
    <row r="31059" hidden="1" x14ac:dyDescent="0.2"/>
    <row r="31060" hidden="1" x14ac:dyDescent="0.2"/>
    <row r="31061" hidden="1" x14ac:dyDescent="0.2"/>
    <row r="31062" hidden="1" x14ac:dyDescent="0.2"/>
    <row r="31063" hidden="1" x14ac:dyDescent="0.2"/>
    <row r="31064" hidden="1" x14ac:dyDescent="0.2"/>
    <row r="31065" hidden="1" x14ac:dyDescent="0.2"/>
    <row r="31066" hidden="1" x14ac:dyDescent="0.2"/>
    <row r="31067" hidden="1" x14ac:dyDescent="0.2"/>
    <row r="31068" hidden="1" x14ac:dyDescent="0.2"/>
    <row r="31069" hidden="1" x14ac:dyDescent="0.2"/>
    <row r="31070" hidden="1" x14ac:dyDescent="0.2"/>
    <row r="31071" hidden="1" x14ac:dyDescent="0.2"/>
    <row r="31072" hidden="1" x14ac:dyDescent="0.2"/>
    <row r="31073" hidden="1" x14ac:dyDescent="0.2"/>
    <row r="31074" hidden="1" x14ac:dyDescent="0.2"/>
    <row r="31075" hidden="1" x14ac:dyDescent="0.2"/>
    <row r="31076" hidden="1" x14ac:dyDescent="0.2"/>
    <row r="31077" hidden="1" x14ac:dyDescent="0.2"/>
    <row r="31078" hidden="1" x14ac:dyDescent="0.2"/>
    <row r="31079" hidden="1" x14ac:dyDescent="0.2"/>
    <row r="31080" hidden="1" x14ac:dyDescent="0.2"/>
    <row r="31081" hidden="1" x14ac:dyDescent="0.2"/>
    <row r="31082" hidden="1" x14ac:dyDescent="0.2"/>
    <row r="31083" hidden="1" x14ac:dyDescent="0.2"/>
    <row r="31084" hidden="1" x14ac:dyDescent="0.2"/>
    <row r="31085" hidden="1" x14ac:dyDescent="0.2"/>
    <row r="31086" hidden="1" x14ac:dyDescent="0.2"/>
    <row r="31087" hidden="1" x14ac:dyDescent="0.2"/>
    <row r="31088" hidden="1" x14ac:dyDescent="0.2"/>
    <row r="31089" hidden="1" x14ac:dyDescent="0.2"/>
    <row r="31090" hidden="1" x14ac:dyDescent="0.2"/>
    <row r="31091" hidden="1" x14ac:dyDescent="0.2"/>
    <row r="31092" hidden="1" x14ac:dyDescent="0.2"/>
    <row r="31093" hidden="1" x14ac:dyDescent="0.2"/>
    <row r="31094" hidden="1" x14ac:dyDescent="0.2"/>
    <row r="31095" hidden="1" x14ac:dyDescent="0.2"/>
    <row r="31096" hidden="1" x14ac:dyDescent="0.2"/>
    <row r="31097" hidden="1" x14ac:dyDescent="0.2"/>
    <row r="31098" hidden="1" x14ac:dyDescent="0.2"/>
    <row r="31099" hidden="1" x14ac:dyDescent="0.2"/>
    <row r="31100" hidden="1" x14ac:dyDescent="0.2"/>
    <row r="31101" hidden="1" x14ac:dyDescent="0.2"/>
    <row r="31102" hidden="1" x14ac:dyDescent="0.2"/>
    <row r="31103" hidden="1" x14ac:dyDescent="0.2"/>
    <row r="31104" hidden="1" x14ac:dyDescent="0.2"/>
    <row r="31105" hidden="1" x14ac:dyDescent="0.2"/>
    <row r="31106" hidden="1" x14ac:dyDescent="0.2"/>
    <row r="31107" hidden="1" x14ac:dyDescent="0.2"/>
    <row r="31108" hidden="1" x14ac:dyDescent="0.2"/>
    <row r="31109" hidden="1" x14ac:dyDescent="0.2"/>
    <row r="31110" hidden="1" x14ac:dyDescent="0.2"/>
    <row r="31111" hidden="1" x14ac:dyDescent="0.2"/>
    <row r="31112" hidden="1" x14ac:dyDescent="0.2"/>
    <row r="31113" hidden="1" x14ac:dyDescent="0.2"/>
    <row r="31114" hidden="1" x14ac:dyDescent="0.2"/>
    <row r="31115" hidden="1" x14ac:dyDescent="0.2"/>
    <row r="31116" hidden="1" x14ac:dyDescent="0.2"/>
    <row r="31117" hidden="1" x14ac:dyDescent="0.2"/>
    <row r="31118" hidden="1" x14ac:dyDescent="0.2"/>
    <row r="31119" hidden="1" x14ac:dyDescent="0.2"/>
    <row r="31120" hidden="1" x14ac:dyDescent="0.2"/>
    <row r="31121" hidden="1" x14ac:dyDescent="0.2"/>
    <row r="31122" hidden="1" x14ac:dyDescent="0.2"/>
    <row r="31123" hidden="1" x14ac:dyDescent="0.2"/>
    <row r="31124" hidden="1" x14ac:dyDescent="0.2"/>
    <row r="31125" hidden="1" x14ac:dyDescent="0.2"/>
    <row r="31126" hidden="1" x14ac:dyDescent="0.2"/>
    <row r="31127" hidden="1" x14ac:dyDescent="0.2"/>
    <row r="31128" hidden="1" x14ac:dyDescent="0.2"/>
    <row r="31129" hidden="1" x14ac:dyDescent="0.2"/>
    <row r="31130" hidden="1" x14ac:dyDescent="0.2"/>
    <row r="31131" hidden="1" x14ac:dyDescent="0.2"/>
    <row r="31132" hidden="1" x14ac:dyDescent="0.2"/>
    <row r="31133" hidden="1" x14ac:dyDescent="0.2"/>
    <row r="31134" hidden="1" x14ac:dyDescent="0.2"/>
    <row r="31135" hidden="1" x14ac:dyDescent="0.2"/>
    <row r="31136" hidden="1" x14ac:dyDescent="0.2"/>
    <row r="31137" hidden="1" x14ac:dyDescent="0.2"/>
    <row r="31138" hidden="1" x14ac:dyDescent="0.2"/>
    <row r="31139" hidden="1" x14ac:dyDescent="0.2"/>
    <row r="31140" hidden="1" x14ac:dyDescent="0.2"/>
    <row r="31141" hidden="1" x14ac:dyDescent="0.2"/>
    <row r="31142" hidden="1" x14ac:dyDescent="0.2"/>
    <row r="31143" hidden="1" x14ac:dyDescent="0.2"/>
    <row r="31144" hidden="1" x14ac:dyDescent="0.2"/>
    <row r="31145" hidden="1" x14ac:dyDescent="0.2"/>
    <row r="31146" hidden="1" x14ac:dyDescent="0.2"/>
    <row r="31147" hidden="1" x14ac:dyDescent="0.2"/>
    <row r="31148" hidden="1" x14ac:dyDescent="0.2"/>
    <row r="31149" hidden="1" x14ac:dyDescent="0.2"/>
    <row r="31150" hidden="1" x14ac:dyDescent="0.2"/>
    <row r="31151" hidden="1" x14ac:dyDescent="0.2"/>
    <row r="31152" hidden="1" x14ac:dyDescent="0.2"/>
    <row r="31153" hidden="1" x14ac:dyDescent="0.2"/>
    <row r="31154" hidden="1" x14ac:dyDescent="0.2"/>
    <row r="31155" hidden="1" x14ac:dyDescent="0.2"/>
    <row r="31156" hidden="1" x14ac:dyDescent="0.2"/>
    <row r="31157" hidden="1" x14ac:dyDescent="0.2"/>
    <row r="31158" hidden="1" x14ac:dyDescent="0.2"/>
    <row r="31159" hidden="1" x14ac:dyDescent="0.2"/>
    <row r="31160" hidden="1" x14ac:dyDescent="0.2"/>
    <row r="31161" hidden="1" x14ac:dyDescent="0.2"/>
    <row r="31162" hidden="1" x14ac:dyDescent="0.2"/>
    <row r="31163" hidden="1" x14ac:dyDescent="0.2"/>
    <row r="31164" hidden="1" x14ac:dyDescent="0.2"/>
    <row r="31165" hidden="1" x14ac:dyDescent="0.2"/>
    <row r="31166" hidden="1" x14ac:dyDescent="0.2"/>
    <row r="31167" hidden="1" x14ac:dyDescent="0.2"/>
    <row r="31168" hidden="1" x14ac:dyDescent="0.2"/>
    <row r="31169" hidden="1" x14ac:dyDescent="0.2"/>
    <row r="31170" hidden="1" x14ac:dyDescent="0.2"/>
    <row r="31171" hidden="1" x14ac:dyDescent="0.2"/>
    <row r="31172" hidden="1" x14ac:dyDescent="0.2"/>
    <row r="31173" hidden="1" x14ac:dyDescent="0.2"/>
    <row r="31174" hidden="1" x14ac:dyDescent="0.2"/>
    <row r="31175" hidden="1" x14ac:dyDescent="0.2"/>
    <row r="31176" hidden="1" x14ac:dyDescent="0.2"/>
    <row r="31177" hidden="1" x14ac:dyDescent="0.2"/>
    <row r="31178" hidden="1" x14ac:dyDescent="0.2"/>
    <row r="31179" hidden="1" x14ac:dyDescent="0.2"/>
    <row r="31180" hidden="1" x14ac:dyDescent="0.2"/>
    <row r="31181" hidden="1" x14ac:dyDescent="0.2"/>
    <row r="31182" hidden="1" x14ac:dyDescent="0.2"/>
    <row r="31183" hidden="1" x14ac:dyDescent="0.2"/>
    <row r="31184" hidden="1" x14ac:dyDescent="0.2"/>
    <row r="31185" hidden="1" x14ac:dyDescent="0.2"/>
    <row r="31186" hidden="1" x14ac:dyDescent="0.2"/>
    <row r="31187" hidden="1" x14ac:dyDescent="0.2"/>
    <row r="31188" hidden="1" x14ac:dyDescent="0.2"/>
    <row r="31189" hidden="1" x14ac:dyDescent="0.2"/>
    <row r="31190" hidden="1" x14ac:dyDescent="0.2"/>
    <row r="31191" hidden="1" x14ac:dyDescent="0.2"/>
    <row r="31192" hidden="1" x14ac:dyDescent="0.2"/>
    <row r="31193" hidden="1" x14ac:dyDescent="0.2"/>
    <row r="31194" hidden="1" x14ac:dyDescent="0.2"/>
    <row r="31195" hidden="1" x14ac:dyDescent="0.2"/>
    <row r="31196" hidden="1" x14ac:dyDescent="0.2"/>
    <row r="31197" hidden="1" x14ac:dyDescent="0.2"/>
    <row r="31198" hidden="1" x14ac:dyDescent="0.2"/>
    <row r="31199" hidden="1" x14ac:dyDescent="0.2"/>
    <row r="31200" hidden="1" x14ac:dyDescent="0.2"/>
    <row r="31201" hidden="1" x14ac:dyDescent="0.2"/>
    <row r="31202" hidden="1" x14ac:dyDescent="0.2"/>
    <row r="31203" hidden="1" x14ac:dyDescent="0.2"/>
    <row r="31204" hidden="1" x14ac:dyDescent="0.2"/>
    <row r="31205" hidden="1" x14ac:dyDescent="0.2"/>
    <row r="31206" hidden="1" x14ac:dyDescent="0.2"/>
    <row r="31207" hidden="1" x14ac:dyDescent="0.2"/>
    <row r="31208" hidden="1" x14ac:dyDescent="0.2"/>
    <row r="31209" hidden="1" x14ac:dyDescent="0.2"/>
    <row r="31210" hidden="1" x14ac:dyDescent="0.2"/>
    <row r="31211" hidden="1" x14ac:dyDescent="0.2"/>
    <row r="31212" hidden="1" x14ac:dyDescent="0.2"/>
    <row r="31213" hidden="1" x14ac:dyDescent="0.2"/>
    <row r="31214" hidden="1" x14ac:dyDescent="0.2"/>
    <row r="31215" hidden="1" x14ac:dyDescent="0.2"/>
    <row r="31216" hidden="1" x14ac:dyDescent="0.2"/>
    <row r="31217" hidden="1" x14ac:dyDescent="0.2"/>
    <row r="31218" hidden="1" x14ac:dyDescent="0.2"/>
    <row r="31219" hidden="1" x14ac:dyDescent="0.2"/>
    <row r="31220" hidden="1" x14ac:dyDescent="0.2"/>
    <row r="31221" hidden="1" x14ac:dyDescent="0.2"/>
    <row r="31222" hidden="1" x14ac:dyDescent="0.2"/>
    <row r="31223" hidden="1" x14ac:dyDescent="0.2"/>
    <row r="31224" hidden="1" x14ac:dyDescent="0.2"/>
    <row r="31225" hidden="1" x14ac:dyDescent="0.2"/>
    <row r="31226" hidden="1" x14ac:dyDescent="0.2"/>
    <row r="31227" hidden="1" x14ac:dyDescent="0.2"/>
    <row r="31228" hidden="1" x14ac:dyDescent="0.2"/>
    <row r="31229" hidden="1" x14ac:dyDescent="0.2"/>
    <row r="31230" hidden="1" x14ac:dyDescent="0.2"/>
    <row r="31231" hidden="1" x14ac:dyDescent="0.2"/>
    <row r="31232" hidden="1" x14ac:dyDescent="0.2"/>
    <row r="31233" hidden="1" x14ac:dyDescent="0.2"/>
    <row r="31234" hidden="1" x14ac:dyDescent="0.2"/>
    <row r="31235" hidden="1" x14ac:dyDescent="0.2"/>
    <row r="31236" hidden="1" x14ac:dyDescent="0.2"/>
    <row r="31237" hidden="1" x14ac:dyDescent="0.2"/>
    <row r="31238" hidden="1" x14ac:dyDescent="0.2"/>
    <row r="31239" hidden="1" x14ac:dyDescent="0.2"/>
    <row r="31240" hidden="1" x14ac:dyDescent="0.2"/>
    <row r="31241" hidden="1" x14ac:dyDescent="0.2"/>
    <row r="31242" hidden="1" x14ac:dyDescent="0.2"/>
    <row r="31243" hidden="1" x14ac:dyDescent="0.2"/>
    <row r="31244" hidden="1" x14ac:dyDescent="0.2"/>
    <row r="31245" hidden="1" x14ac:dyDescent="0.2"/>
    <row r="31246" hidden="1" x14ac:dyDescent="0.2"/>
    <row r="31247" hidden="1" x14ac:dyDescent="0.2"/>
    <row r="31248" hidden="1" x14ac:dyDescent="0.2"/>
    <row r="31249" hidden="1" x14ac:dyDescent="0.2"/>
    <row r="31250" hidden="1" x14ac:dyDescent="0.2"/>
    <row r="31251" hidden="1" x14ac:dyDescent="0.2"/>
    <row r="31252" hidden="1" x14ac:dyDescent="0.2"/>
    <row r="31253" hidden="1" x14ac:dyDescent="0.2"/>
    <row r="31254" hidden="1" x14ac:dyDescent="0.2"/>
    <row r="31255" hidden="1" x14ac:dyDescent="0.2"/>
    <row r="31256" hidden="1" x14ac:dyDescent="0.2"/>
    <row r="31257" hidden="1" x14ac:dyDescent="0.2"/>
    <row r="31258" hidden="1" x14ac:dyDescent="0.2"/>
    <row r="31259" hidden="1" x14ac:dyDescent="0.2"/>
    <row r="31260" hidden="1" x14ac:dyDescent="0.2"/>
    <row r="31261" hidden="1" x14ac:dyDescent="0.2"/>
    <row r="31262" hidden="1" x14ac:dyDescent="0.2"/>
    <row r="31263" hidden="1" x14ac:dyDescent="0.2"/>
    <row r="31264" hidden="1" x14ac:dyDescent="0.2"/>
    <row r="31265" hidden="1" x14ac:dyDescent="0.2"/>
    <row r="31266" hidden="1" x14ac:dyDescent="0.2"/>
    <row r="31267" hidden="1" x14ac:dyDescent="0.2"/>
    <row r="31268" hidden="1" x14ac:dyDescent="0.2"/>
    <row r="31269" hidden="1" x14ac:dyDescent="0.2"/>
    <row r="31270" hidden="1" x14ac:dyDescent="0.2"/>
    <row r="31271" hidden="1" x14ac:dyDescent="0.2"/>
    <row r="31272" hidden="1" x14ac:dyDescent="0.2"/>
    <row r="31273" hidden="1" x14ac:dyDescent="0.2"/>
    <row r="31274" hidden="1" x14ac:dyDescent="0.2"/>
    <row r="31275" hidden="1" x14ac:dyDescent="0.2"/>
    <row r="31276" hidden="1" x14ac:dyDescent="0.2"/>
    <row r="31277" hidden="1" x14ac:dyDescent="0.2"/>
    <row r="31278" hidden="1" x14ac:dyDescent="0.2"/>
    <row r="31279" hidden="1" x14ac:dyDescent="0.2"/>
    <row r="31280" hidden="1" x14ac:dyDescent="0.2"/>
    <row r="31281" hidden="1" x14ac:dyDescent="0.2"/>
    <row r="31282" hidden="1" x14ac:dyDescent="0.2"/>
    <row r="31283" hidden="1" x14ac:dyDescent="0.2"/>
    <row r="31284" hidden="1" x14ac:dyDescent="0.2"/>
    <row r="31285" hidden="1" x14ac:dyDescent="0.2"/>
    <row r="31286" hidden="1" x14ac:dyDescent="0.2"/>
    <row r="31287" hidden="1" x14ac:dyDescent="0.2"/>
    <row r="31288" hidden="1" x14ac:dyDescent="0.2"/>
    <row r="31289" hidden="1" x14ac:dyDescent="0.2"/>
    <row r="31290" hidden="1" x14ac:dyDescent="0.2"/>
    <row r="31291" hidden="1" x14ac:dyDescent="0.2"/>
    <row r="31292" hidden="1" x14ac:dyDescent="0.2"/>
    <row r="31293" hidden="1" x14ac:dyDescent="0.2"/>
    <row r="31294" hidden="1" x14ac:dyDescent="0.2"/>
    <row r="31295" hidden="1" x14ac:dyDescent="0.2"/>
    <row r="31296" hidden="1" x14ac:dyDescent="0.2"/>
    <row r="31297" hidden="1" x14ac:dyDescent="0.2"/>
    <row r="31298" hidden="1" x14ac:dyDescent="0.2"/>
    <row r="31299" hidden="1" x14ac:dyDescent="0.2"/>
    <row r="31300" hidden="1" x14ac:dyDescent="0.2"/>
    <row r="31301" hidden="1" x14ac:dyDescent="0.2"/>
    <row r="31302" hidden="1" x14ac:dyDescent="0.2"/>
    <row r="31303" hidden="1" x14ac:dyDescent="0.2"/>
    <row r="31304" hidden="1" x14ac:dyDescent="0.2"/>
    <row r="31305" hidden="1" x14ac:dyDescent="0.2"/>
    <row r="31306" hidden="1" x14ac:dyDescent="0.2"/>
    <row r="31307" hidden="1" x14ac:dyDescent="0.2"/>
    <row r="31308" hidden="1" x14ac:dyDescent="0.2"/>
    <row r="31309" hidden="1" x14ac:dyDescent="0.2"/>
    <row r="31310" hidden="1" x14ac:dyDescent="0.2"/>
    <row r="31311" hidden="1" x14ac:dyDescent="0.2"/>
    <row r="31312" hidden="1" x14ac:dyDescent="0.2"/>
    <row r="31313" hidden="1" x14ac:dyDescent="0.2"/>
    <row r="31314" hidden="1" x14ac:dyDescent="0.2"/>
    <row r="31315" hidden="1" x14ac:dyDescent="0.2"/>
    <row r="31316" hidden="1" x14ac:dyDescent="0.2"/>
    <row r="31317" hidden="1" x14ac:dyDescent="0.2"/>
    <row r="31318" hidden="1" x14ac:dyDescent="0.2"/>
    <row r="31319" hidden="1" x14ac:dyDescent="0.2"/>
    <row r="31320" hidden="1" x14ac:dyDescent="0.2"/>
    <row r="31321" hidden="1" x14ac:dyDescent="0.2"/>
    <row r="31322" hidden="1" x14ac:dyDescent="0.2"/>
    <row r="31323" hidden="1" x14ac:dyDescent="0.2"/>
    <row r="31324" hidden="1" x14ac:dyDescent="0.2"/>
    <row r="31325" hidden="1" x14ac:dyDescent="0.2"/>
    <row r="31326" hidden="1" x14ac:dyDescent="0.2"/>
    <row r="31327" hidden="1" x14ac:dyDescent="0.2"/>
    <row r="31328" hidden="1" x14ac:dyDescent="0.2"/>
    <row r="31329" hidden="1" x14ac:dyDescent="0.2"/>
    <row r="31330" hidden="1" x14ac:dyDescent="0.2"/>
    <row r="31331" hidden="1" x14ac:dyDescent="0.2"/>
    <row r="31332" hidden="1" x14ac:dyDescent="0.2"/>
    <row r="31333" hidden="1" x14ac:dyDescent="0.2"/>
    <row r="31334" hidden="1" x14ac:dyDescent="0.2"/>
    <row r="31335" hidden="1" x14ac:dyDescent="0.2"/>
    <row r="31336" hidden="1" x14ac:dyDescent="0.2"/>
    <row r="31337" hidden="1" x14ac:dyDescent="0.2"/>
    <row r="31338" hidden="1" x14ac:dyDescent="0.2"/>
    <row r="31339" hidden="1" x14ac:dyDescent="0.2"/>
    <row r="31340" hidden="1" x14ac:dyDescent="0.2"/>
    <row r="31341" hidden="1" x14ac:dyDescent="0.2"/>
    <row r="31342" hidden="1" x14ac:dyDescent="0.2"/>
    <row r="31343" hidden="1" x14ac:dyDescent="0.2"/>
    <row r="31344" hidden="1" x14ac:dyDescent="0.2"/>
    <row r="31345" hidden="1" x14ac:dyDescent="0.2"/>
    <row r="31346" hidden="1" x14ac:dyDescent="0.2"/>
    <row r="31347" hidden="1" x14ac:dyDescent="0.2"/>
    <row r="31348" hidden="1" x14ac:dyDescent="0.2"/>
    <row r="31349" hidden="1" x14ac:dyDescent="0.2"/>
    <row r="31350" hidden="1" x14ac:dyDescent="0.2"/>
    <row r="31351" hidden="1" x14ac:dyDescent="0.2"/>
    <row r="31352" hidden="1" x14ac:dyDescent="0.2"/>
    <row r="31353" hidden="1" x14ac:dyDescent="0.2"/>
    <row r="31354" hidden="1" x14ac:dyDescent="0.2"/>
    <row r="31355" hidden="1" x14ac:dyDescent="0.2"/>
    <row r="31356" hidden="1" x14ac:dyDescent="0.2"/>
    <row r="31357" hidden="1" x14ac:dyDescent="0.2"/>
    <row r="31358" hidden="1" x14ac:dyDescent="0.2"/>
    <row r="31359" hidden="1" x14ac:dyDescent="0.2"/>
    <row r="31360" hidden="1" x14ac:dyDescent="0.2"/>
    <row r="31361" hidden="1" x14ac:dyDescent="0.2"/>
    <row r="31362" hidden="1" x14ac:dyDescent="0.2"/>
    <row r="31363" hidden="1" x14ac:dyDescent="0.2"/>
    <row r="31364" hidden="1" x14ac:dyDescent="0.2"/>
    <row r="31365" hidden="1" x14ac:dyDescent="0.2"/>
    <row r="31366" hidden="1" x14ac:dyDescent="0.2"/>
    <row r="31367" hidden="1" x14ac:dyDescent="0.2"/>
    <row r="31368" hidden="1" x14ac:dyDescent="0.2"/>
    <row r="31369" hidden="1" x14ac:dyDescent="0.2"/>
    <row r="31370" hidden="1" x14ac:dyDescent="0.2"/>
    <row r="31371" hidden="1" x14ac:dyDescent="0.2"/>
    <row r="31372" hidden="1" x14ac:dyDescent="0.2"/>
    <row r="31373" hidden="1" x14ac:dyDescent="0.2"/>
    <row r="31374" hidden="1" x14ac:dyDescent="0.2"/>
    <row r="31375" hidden="1" x14ac:dyDescent="0.2"/>
    <row r="31376" hidden="1" x14ac:dyDescent="0.2"/>
    <row r="31377" hidden="1" x14ac:dyDescent="0.2"/>
    <row r="31378" hidden="1" x14ac:dyDescent="0.2"/>
    <row r="31379" hidden="1" x14ac:dyDescent="0.2"/>
    <row r="31380" hidden="1" x14ac:dyDescent="0.2"/>
    <row r="31381" hidden="1" x14ac:dyDescent="0.2"/>
    <row r="31382" hidden="1" x14ac:dyDescent="0.2"/>
    <row r="31383" hidden="1" x14ac:dyDescent="0.2"/>
    <row r="31384" hidden="1" x14ac:dyDescent="0.2"/>
    <row r="31385" hidden="1" x14ac:dyDescent="0.2"/>
    <row r="31386" hidden="1" x14ac:dyDescent="0.2"/>
    <row r="31387" hidden="1" x14ac:dyDescent="0.2"/>
    <row r="31388" hidden="1" x14ac:dyDescent="0.2"/>
    <row r="31389" hidden="1" x14ac:dyDescent="0.2"/>
    <row r="31390" hidden="1" x14ac:dyDescent="0.2"/>
    <row r="31391" hidden="1" x14ac:dyDescent="0.2"/>
    <row r="31392" hidden="1" x14ac:dyDescent="0.2"/>
    <row r="31393" hidden="1" x14ac:dyDescent="0.2"/>
    <row r="31394" hidden="1" x14ac:dyDescent="0.2"/>
    <row r="31395" hidden="1" x14ac:dyDescent="0.2"/>
    <row r="31396" hidden="1" x14ac:dyDescent="0.2"/>
    <row r="31397" hidden="1" x14ac:dyDescent="0.2"/>
    <row r="31398" hidden="1" x14ac:dyDescent="0.2"/>
    <row r="31399" hidden="1" x14ac:dyDescent="0.2"/>
    <row r="31400" hidden="1" x14ac:dyDescent="0.2"/>
    <row r="31401" hidden="1" x14ac:dyDescent="0.2"/>
    <row r="31402" hidden="1" x14ac:dyDescent="0.2"/>
    <row r="31403" hidden="1" x14ac:dyDescent="0.2"/>
    <row r="31404" hidden="1" x14ac:dyDescent="0.2"/>
    <row r="31405" hidden="1" x14ac:dyDescent="0.2"/>
    <row r="31406" hidden="1" x14ac:dyDescent="0.2"/>
    <row r="31407" hidden="1" x14ac:dyDescent="0.2"/>
    <row r="31408" hidden="1" x14ac:dyDescent="0.2"/>
    <row r="31409" hidden="1" x14ac:dyDescent="0.2"/>
    <row r="31410" hidden="1" x14ac:dyDescent="0.2"/>
    <row r="31411" hidden="1" x14ac:dyDescent="0.2"/>
    <row r="31412" hidden="1" x14ac:dyDescent="0.2"/>
    <row r="31413" hidden="1" x14ac:dyDescent="0.2"/>
    <row r="31414" hidden="1" x14ac:dyDescent="0.2"/>
    <row r="31415" hidden="1" x14ac:dyDescent="0.2"/>
    <row r="31416" hidden="1" x14ac:dyDescent="0.2"/>
    <row r="31417" hidden="1" x14ac:dyDescent="0.2"/>
    <row r="31418" hidden="1" x14ac:dyDescent="0.2"/>
    <row r="31419" hidden="1" x14ac:dyDescent="0.2"/>
    <row r="31420" hidden="1" x14ac:dyDescent="0.2"/>
    <row r="31421" hidden="1" x14ac:dyDescent="0.2"/>
    <row r="31422" hidden="1" x14ac:dyDescent="0.2"/>
    <row r="31423" hidden="1" x14ac:dyDescent="0.2"/>
    <row r="31424" hidden="1" x14ac:dyDescent="0.2"/>
    <row r="31425" hidden="1" x14ac:dyDescent="0.2"/>
    <row r="31426" hidden="1" x14ac:dyDescent="0.2"/>
    <row r="31427" hidden="1" x14ac:dyDescent="0.2"/>
    <row r="31428" hidden="1" x14ac:dyDescent="0.2"/>
    <row r="31429" hidden="1" x14ac:dyDescent="0.2"/>
    <row r="31430" hidden="1" x14ac:dyDescent="0.2"/>
    <row r="31431" hidden="1" x14ac:dyDescent="0.2"/>
    <row r="31432" hidden="1" x14ac:dyDescent="0.2"/>
    <row r="31433" hidden="1" x14ac:dyDescent="0.2"/>
    <row r="31434" hidden="1" x14ac:dyDescent="0.2"/>
    <row r="31435" hidden="1" x14ac:dyDescent="0.2"/>
    <row r="31436" hidden="1" x14ac:dyDescent="0.2"/>
    <row r="31437" hidden="1" x14ac:dyDescent="0.2"/>
    <row r="31438" hidden="1" x14ac:dyDescent="0.2"/>
    <row r="31439" hidden="1" x14ac:dyDescent="0.2"/>
    <row r="31440" hidden="1" x14ac:dyDescent="0.2"/>
    <row r="31441" hidden="1" x14ac:dyDescent="0.2"/>
    <row r="31442" hidden="1" x14ac:dyDescent="0.2"/>
    <row r="31443" hidden="1" x14ac:dyDescent="0.2"/>
    <row r="31444" hidden="1" x14ac:dyDescent="0.2"/>
    <row r="31445" hidden="1" x14ac:dyDescent="0.2"/>
    <row r="31446" hidden="1" x14ac:dyDescent="0.2"/>
    <row r="31447" hidden="1" x14ac:dyDescent="0.2"/>
    <row r="31448" hidden="1" x14ac:dyDescent="0.2"/>
    <row r="31449" hidden="1" x14ac:dyDescent="0.2"/>
    <row r="31450" hidden="1" x14ac:dyDescent="0.2"/>
    <row r="31451" hidden="1" x14ac:dyDescent="0.2"/>
    <row r="31452" hidden="1" x14ac:dyDescent="0.2"/>
    <row r="31453" hidden="1" x14ac:dyDescent="0.2"/>
    <row r="31454" hidden="1" x14ac:dyDescent="0.2"/>
    <row r="31455" hidden="1" x14ac:dyDescent="0.2"/>
    <row r="31456" hidden="1" x14ac:dyDescent="0.2"/>
    <row r="31457" hidden="1" x14ac:dyDescent="0.2"/>
    <row r="31458" hidden="1" x14ac:dyDescent="0.2"/>
    <row r="31459" hidden="1" x14ac:dyDescent="0.2"/>
    <row r="31460" hidden="1" x14ac:dyDescent="0.2"/>
    <row r="31461" hidden="1" x14ac:dyDescent="0.2"/>
    <row r="31462" hidden="1" x14ac:dyDescent="0.2"/>
    <row r="31463" hidden="1" x14ac:dyDescent="0.2"/>
    <row r="31464" hidden="1" x14ac:dyDescent="0.2"/>
    <row r="31465" hidden="1" x14ac:dyDescent="0.2"/>
    <row r="31466" hidden="1" x14ac:dyDescent="0.2"/>
    <row r="31467" hidden="1" x14ac:dyDescent="0.2"/>
    <row r="31468" hidden="1" x14ac:dyDescent="0.2"/>
    <row r="31469" hidden="1" x14ac:dyDescent="0.2"/>
    <row r="31470" hidden="1" x14ac:dyDescent="0.2"/>
    <row r="31471" hidden="1" x14ac:dyDescent="0.2"/>
    <row r="31472" hidden="1" x14ac:dyDescent="0.2"/>
    <row r="31473" hidden="1" x14ac:dyDescent="0.2"/>
    <row r="31474" hidden="1" x14ac:dyDescent="0.2"/>
    <row r="31475" hidden="1" x14ac:dyDescent="0.2"/>
    <row r="31476" hidden="1" x14ac:dyDescent="0.2"/>
    <row r="31477" hidden="1" x14ac:dyDescent="0.2"/>
    <row r="31478" hidden="1" x14ac:dyDescent="0.2"/>
    <row r="31479" hidden="1" x14ac:dyDescent="0.2"/>
    <row r="31480" hidden="1" x14ac:dyDescent="0.2"/>
    <row r="31481" hidden="1" x14ac:dyDescent="0.2"/>
    <row r="31482" hidden="1" x14ac:dyDescent="0.2"/>
    <row r="31483" hidden="1" x14ac:dyDescent="0.2"/>
    <row r="31484" hidden="1" x14ac:dyDescent="0.2"/>
    <row r="31485" hidden="1" x14ac:dyDescent="0.2"/>
    <row r="31486" hidden="1" x14ac:dyDescent="0.2"/>
    <row r="31487" hidden="1" x14ac:dyDescent="0.2"/>
    <row r="31488" hidden="1" x14ac:dyDescent="0.2"/>
    <row r="31489" hidden="1" x14ac:dyDescent="0.2"/>
    <row r="31490" hidden="1" x14ac:dyDescent="0.2"/>
    <row r="31491" hidden="1" x14ac:dyDescent="0.2"/>
    <row r="31492" hidden="1" x14ac:dyDescent="0.2"/>
    <row r="31493" hidden="1" x14ac:dyDescent="0.2"/>
    <row r="31494" hidden="1" x14ac:dyDescent="0.2"/>
    <row r="31495" hidden="1" x14ac:dyDescent="0.2"/>
    <row r="31496" hidden="1" x14ac:dyDescent="0.2"/>
    <row r="31497" hidden="1" x14ac:dyDescent="0.2"/>
    <row r="31498" hidden="1" x14ac:dyDescent="0.2"/>
    <row r="31499" hidden="1" x14ac:dyDescent="0.2"/>
    <row r="31500" hidden="1" x14ac:dyDescent="0.2"/>
    <row r="31501" hidden="1" x14ac:dyDescent="0.2"/>
    <row r="31502" hidden="1" x14ac:dyDescent="0.2"/>
    <row r="31503" hidden="1" x14ac:dyDescent="0.2"/>
    <row r="31504" hidden="1" x14ac:dyDescent="0.2"/>
    <row r="31505" hidden="1" x14ac:dyDescent="0.2"/>
    <row r="31506" hidden="1" x14ac:dyDescent="0.2"/>
    <row r="31507" hidden="1" x14ac:dyDescent="0.2"/>
    <row r="31508" hidden="1" x14ac:dyDescent="0.2"/>
    <row r="31509" hidden="1" x14ac:dyDescent="0.2"/>
    <row r="31510" hidden="1" x14ac:dyDescent="0.2"/>
    <row r="31511" hidden="1" x14ac:dyDescent="0.2"/>
    <row r="31512" hidden="1" x14ac:dyDescent="0.2"/>
    <row r="31513" hidden="1" x14ac:dyDescent="0.2"/>
    <row r="31514" hidden="1" x14ac:dyDescent="0.2"/>
    <row r="31515" hidden="1" x14ac:dyDescent="0.2"/>
    <row r="31516" hidden="1" x14ac:dyDescent="0.2"/>
    <row r="31517" hidden="1" x14ac:dyDescent="0.2"/>
    <row r="31518" hidden="1" x14ac:dyDescent="0.2"/>
    <row r="31519" hidden="1" x14ac:dyDescent="0.2"/>
    <row r="31520" hidden="1" x14ac:dyDescent="0.2"/>
    <row r="31521" hidden="1" x14ac:dyDescent="0.2"/>
    <row r="31522" hidden="1" x14ac:dyDescent="0.2"/>
    <row r="31523" hidden="1" x14ac:dyDescent="0.2"/>
    <row r="31524" hidden="1" x14ac:dyDescent="0.2"/>
    <row r="31525" hidden="1" x14ac:dyDescent="0.2"/>
    <row r="31526" hidden="1" x14ac:dyDescent="0.2"/>
    <row r="31527" hidden="1" x14ac:dyDescent="0.2"/>
    <row r="31528" hidden="1" x14ac:dyDescent="0.2"/>
    <row r="31529" hidden="1" x14ac:dyDescent="0.2"/>
    <row r="31530" hidden="1" x14ac:dyDescent="0.2"/>
    <row r="31531" hidden="1" x14ac:dyDescent="0.2"/>
    <row r="31532" hidden="1" x14ac:dyDescent="0.2"/>
    <row r="31533" hidden="1" x14ac:dyDescent="0.2"/>
    <row r="31534" hidden="1" x14ac:dyDescent="0.2"/>
    <row r="31535" hidden="1" x14ac:dyDescent="0.2"/>
    <row r="31536" hidden="1" x14ac:dyDescent="0.2"/>
    <row r="31537" hidden="1" x14ac:dyDescent="0.2"/>
    <row r="31538" hidden="1" x14ac:dyDescent="0.2"/>
    <row r="31539" hidden="1" x14ac:dyDescent="0.2"/>
    <row r="31540" hidden="1" x14ac:dyDescent="0.2"/>
    <row r="31541" hidden="1" x14ac:dyDescent="0.2"/>
    <row r="31542" hidden="1" x14ac:dyDescent="0.2"/>
    <row r="31543" hidden="1" x14ac:dyDescent="0.2"/>
    <row r="31544" hidden="1" x14ac:dyDescent="0.2"/>
    <row r="31545" hidden="1" x14ac:dyDescent="0.2"/>
    <row r="31546" hidden="1" x14ac:dyDescent="0.2"/>
    <row r="31547" hidden="1" x14ac:dyDescent="0.2"/>
    <row r="31548" hidden="1" x14ac:dyDescent="0.2"/>
    <row r="31549" hidden="1" x14ac:dyDescent="0.2"/>
    <row r="31550" hidden="1" x14ac:dyDescent="0.2"/>
    <row r="31551" hidden="1" x14ac:dyDescent="0.2"/>
    <row r="31552" hidden="1" x14ac:dyDescent="0.2"/>
    <row r="31553" hidden="1" x14ac:dyDescent="0.2"/>
    <row r="31554" hidden="1" x14ac:dyDescent="0.2"/>
    <row r="31555" hidden="1" x14ac:dyDescent="0.2"/>
    <row r="31556" hidden="1" x14ac:dyDescent="0.2"/>
    <row r="31557" hidden="1" x14ac:dyDescent="0.2"/>
    <row r="31558" hidden="1" x14ac:dyDescent="0.2"/>
    <row r="31559" hidden="1" x14ac:dyDescent="0.2"/>
    <row r="31560" hidden="1" x14ac:dyDescent="0.2"/>
    <row r="31561" hidden="1" x14ac:dyDescent="0.2"/>
    <row r="31562" hidden="1" x14ac:dyDescent="0.2"/>
    <row r="31563" hidden="1" x14ac:dyDescent="0.2"/>
    <row r="31564" hidden="1" x14ac:dyDescent="0.2"/>
    <row r="31565" hidden="1" x14ac:dyDescent="0.2"/>
    <row r="31566" hidden="1" x14ac:dyDescent="0.2"/>
    <row r="31567" hidden="1" x14ac:dyDescent="0.2"/>
    <row r="31568" hidden="1" x14ac:dyDescent="0.2"/>
    <row r="31569" hidden="1" x14ac:dyDescent="0.2"/>
    <row r="31570" hidden="1" x14ac:dyDescent="0.2"/>
    <row r="31571" hidden="1" x14ac:dyDescent="0.2"/>
    <row r="31572" hidden="1" x14ac:dyDescent="0.2"/>
    <row r="31573" hidden="1" x14ac:dyDescent="0.2"/>
    <row r="31574" hidden="1" x14ac:dyDescent="0.2"/>
    <row r="31575" hidden="1" x14ac:dyDescent="0.2"/>
    <row r="31576" hidden="1" x14ac:dyDescent="0.2"/>
    <row r="31577" hidden="1" x14ac:dyDescent="0.2"/>
    <row r="31578" hidden="1" x14ac:dyDescent="0.2"/>
    <row r="31579" hidden="1" x14ac:dyDescent="0.2"/>
    <row r="31580" hidden="1" x14ac:dyDescent="0.2"/>
    <row r="31581" hidden="1" x14ac:dyDescent="0.2"/>
    <row r="31582" hidden="1" x14ac:dyDescent="0.2"/>
    <row r="31583" hidden="1" x14ac:dyDescent="0.2"/>
    <row r="31584" hidden="1" x14ac:dyDescent="0.2"/>
    <row r="31585" hidden="1" x14ac:dyDescent="0.2"/>
    <row r="31586" hidden="1" x14ac:dyDescent="0.2"/>
    <row r="31587" hidden="1" x14ac:dyDescent="0.2"/>
    <row r="31588" hidden="1" x14ac:dyDescent="0.2"/>
    <row r="31589" hidden="1" x14ac:dyDescent="0.2"/>
    <row r="31590" hidden="1" x14ac:dyDescent="0.2"/>
    <row r="31591" hidden="1" x14ac:dyDescent="0.2"/>
    <row r="31592" hidden="1" x14ac:dyDescent="0.2"/>
    <row r="31593" hidden="1" x14ac:dyDescent="0.2"/>
    <row r="31594" hidden="1" x14ac:dyDescent="0.2"/>
    <row r="31595" hidden="1" x14ac:dyDescent="0.2"/>
    <row r="31596" hidden="1" x14ac:dyDescent="0.2"/>
    <row r="31597" hidden="1" x14ac:dyDescent="0.2"/>
    <row r="31598" hidden="1" x14ac:dyDescent="0.2"/>
    <row r="31599" hidden="1" x14ac:dyDescent="0.2"/>
    <row r="31600" hidden="1" x14ac:dyDescent="0.2"/>
    <row r="31601" hidden="1" x14ac:dyDescent="0.2"/>
    <row r="31602" hidden="1" x14ac:dyDescent="0.2"/>
    <row r="31603" hidden="1" x14ac:dyDescent="0.2"/>
    <row r="31604" hidden="1" x14ac:dyDescent="0.2"/>
    <row r="31605" hidden="1" x14ac:dyDescent="0.2"/>
    <row r="31606" hidden="1" x14ac:dyDescent="0.2"/>
    <row r="31607" hidden="1" x14ac:dyDescent="0.2"/>
    <row r="31608" hidden="1" x14ac:dyDescent="0.2"/>
    <row r="31609" hidden="1" x14ac:dyDescent="0.2"/>
    <row r="31610" hidden="1" x14ac:dyDescent="0.2"/>
    <row r="31611" hidden="1" x14ac:dyDescent="0.2"/>
    <row r="31612" hidden="1" x14ac:dyDescent="0.2"/>
    <row r="31613" hidden="1" x14ac:dyDescent="0.2"/>
    <row r="31614" hidden="1" x14ac:dyDescent="0.2"/>
    <row r="31615" hidden="1" x14ac:dyDescent="0.2"/>
    <row r="31616" hidden="1" x14ac:dyDescent="0.2"/>
    <row r="31617" hidden="1" x14ac:dyDescent="0.2"/>
    <row r="31618" hidden="1" x14ac:dyDescent="0.2"/>
    <row r="31619" hidden="1" x14ac:dyDescent="0.2"/>
    <row r="31620" hidden="1" x14ac:dyDescent="0.2"/>
    <row r="31621" hidden="1" x14ac:dyDescent="0.2"/>
    <row r="31622" hidden="1" x14ac:dyDescent="0.2"/>
    <row r="31623" hidden="1" x14ac:dyDescent="0.2"/>
    <row r="31624" hidden="1" x14ac:dyDescent="0.2"/>
    <row r="31625" hidden="1" x14ac:dyDescent="0.2"/>
    <row r="31626" hidden="1" x14ac:dyDescent="0.2"/>
    <row r="31627" hidden="1" x14ac:dyDescent="0.2"/>
    <row r="31628" hidden="1" x14ac:dyDescent="0.2"/>
    <row r="31629" hidden="1" x14ac:dyDescent="0.2"/>
    <row r="31630" hidden="1" x14ac:dyDescent="0.2"/>
    <row r="31631" hidden="1" x14ac:dyDescent="0.2"/>
    <row r="31632" hidden="1" x14ac:dyDescent="0.2"/>
    <row r="31633" hidden="1" x14ac:dyDescent="0.2"/>
    <row r="31634" hidden="1" x14ac:dyDescent="0.2"/>
    <row r="31635" hidden="1" x14ac:dyDescent="0.2"/>
    <row r="31636" hidden="1" x14ac:dyDescent="0.2"/>
    <row r="31637" hidden="1" x14ac:dyDescent="0.2"/>
    <row r="31638" hidden="1" x14ac:dyDescent="0.2"/>
    <row r="31639" hidden="1" x14ac:dyDescent="0.2"/>
    <row r="31640" hidden="1" x14ac:dyDescent="0.2"/>
    <row r="31641" hidden="1" x14ac:dyDescent="0.2"/>
    <row r="31642" hidden="1" x14ac:dyDescent="0.2"/>
    <row r="31643" hidden="1" x14ac:dyDescent="0.2"/>
    <row r="31644" hidden="1" x14ac:dyDescent="0.2"/>
    <row r="31645" hidden="1" x14ac:dyDescent="0.2"/>
    <row r="31646" hidden="1" x14ac:dyDescent="0.2"/>
    <row r="31647" hidden="1" x14ac:dyDescent="0.2"/>
    <row r="31648" hidden="1" x14ac:dyDescent="0.2"/>
    <row r="31649" hidden="1" x14ac:dyDescent="0.2"/>
    <row r="31650" hidden="1" x14ac:dyDescent="0.2"/>
    <row r="31651" hidden="1" x14ac:dyDescent="0.2"/>
    <row r="31652" hidden="1" x14ac:dyDescent="0.2"/>
    <row r="31653" hidden="1" x14ac:dyDescent="0.2"/>
    <row r="31654" hidden="1" x14ac:dyDescent="0.2"/>
    <row r="31655" hidden="1" x14ac:dyDescent="0.2"/>
    <row r="31656" hidden="1" x14ac:dyDescent="0.2"/>
    <row r="31657" hidden="1" x14ac:dyDescent="0.2"/>
    <row r="31658" hidden="1" x14ac:dyDescent="0.2"/>
    <row r="31659" hidden="1" x14ac:dyDescent="0.2"/>
    <row r="31660" hidden="1" x14ac:dyDescent="0.2"/>
    <row r="31661" hidden="1" x14ac:dyDescent="0.2"/>
    <row r="31662" hidden="1" x14ac:dyDescent="0.2"/>
    <row r="31663" hidden="1" x14ac:dyDescent="0.2"/>
    <row r="31664" hidden="1" x14ac:dyDescent="0.2"/>
    <row r="31665" hidden="1" x14ac:dyDescent="0.2"/>
    <row r="31666" hidden="1" x14ac:dyDescent="0.2"/>
    <row r="31667" hidden="1" x14ac:dyDescent="0.2"/>
    <row r="31668" hidden="1" x14ac:dyDescent="0.2"/>
    <row r="31669" hidden="1" x14ac:dyDescent="0.2"/>
    <row r="31670" hidden="1" x14ac:dyDescent="0.2"/>
    <row r="31671" hidden="1" x14ac:dyDescent="0.2"/>
    <row r="31672" hidden="1" x14ac:dyDescent="0.2"/>
    <row r="31673" hidden="1" x14ac:dyDescent="0.2"/>
    <row r="31674" hidden="1" x14ac:dyDescent="0.2"/>
    <row r="31675" hidden="1" x14ac:dyDescent="0.2"/>
    <row r="31676" hidden="1" x14ac:dyDescent="0.2"/>
    <row r="31677" hidden="1" x14ac:dyDescent="0.2"/>
    <row r="31678" hidden="1" x14ac:dyDescent="0.2"/>
    <row r="31679" hidden="1" x14ac:dyDescent="0.2"/>
    <row r="31680" hidden="1" x14ac:dyDescent="0.2"/>
    <row r="31681" hidden="1" x14ac:dyDescent="0.2"/>
    <row r="31682" hidden="1" x14ac:dyDescent="0.2"/>
    <row r="31683" hidden="1" x14ac:dyDescent="0.2"/>
    <row r="31684" hidden="1" x14ac:dyDescent="0.2"/>
    <row r="31685" hidden="1" x14ac:dyDescent="0.2"/>
    <row r="31686" hidden="1" x14ac:dyDescent="0.2"/>
    <row r="31687" hidden="1" x14ac:dyDescent="0.2"/>
    <row r="31688" hidden="1" x14ac:dyDescent="0.2"/>
    <row r="31689" hidden="1" x14ac:dyDescent="0.2"/>
    <row r="31690" hidden="1" x14ac:dyDescent="0.2"/>
    <row r="31691" hidden="1" x14ac:dyDescent="0.2"/>
    <row r="31692" hidden="1" x14ac:dyDescent="0.2"/>
    <row r="31693" hidden="1" x14ac:dyDescent="0.2"/>
    <row r="31694" hidden="1" x14ac:dyDescent="0.2"/>
    <row r="31695" hidden="1" x14ac:dyDescent="0.2"/>
    <row r="31696" hidden="1" x14ac:dyDescent="0.2"/>
    <row r="31697" hidden="1" x14ac:dyDescent="0.2"/>
    <row r="31698" hidden="1" x14ac:dyDescent="0.2"/>
    <row r="31699" hidden="1" x14ac:dyDescent="0.2"/>
    <row r="31700" hidden="1" x14ac:dyDescent="0.2"/>
    <row r="31701" hidden="1" x14ac:dyDescent="0.2"/>
    <row r="31702" hidden="1" x14ac:dyDescent="0.2"/>
    <row r="31703" hidden="1" x14ac:dyDescent="0.2"/>
    <row r="31704" hidden="1" x14ac:dyDescent="0.2"/>
    <row r="31705" hidden="1" x14ac:dyDescent="0.2"/>
    <row r="31706" hidden="1" x14ac:dyDescent="0.2"/>
    <row r="31707" hidden="1" x14ac:dyDescent="0.2"/>
    <row r="31708" hidden="1" x14ac:dyDescent="0.2"/>
    <row r="31709" hidden="1" x14ac:dyDescent="0.2"/>
    <row r="31710" hidden="1" x14ac:dyDescent="0.2"/>
    <row r="31711" hidden="1" x14ac:dyDescent="0.2"/>
    <row r="31712" hidden="1" x14ac:dyDescent="0.2"/>
    <row r="31713" hidden="1" x14ac:dyDescent="0.2"/>
    <row r="31714" hidden="1" x14ac:dyDescent="0.2"/>
    <row r="31715" hidden="1" x14ac:dyDescent="0.2"/>
    <row r="31716" hidden="1" x14ac:dyDescent="0.2"/>
    <row r="31717" hidden="1" x14ac:dyDescent="0.2"/>
    <row r="31718" hidden="1" x14ac:dyDescent="0.2"/>
    <row r="31719" hidden="1" x14ac:dyDescent="0.2"/>
    <row r="31720" hidden="1" x14ac:dyDescent="0.2"/>
    <row r="31721" hidden="1" x14ac:dyDescent="0.2"/>
    <row r="31722" hidden="1" x14ac:dyDescent="0.2"/>
    <row r="31723" hidden="1" x14ac:dyDescent="0.2"/>
    <row r="31724" hidden="1" x14ac:dyDescent="0.2"/>
    <row r="31725" hidden="1" x14ac:dyDescent="0.2"/>
    <row r="31726" hidden="1" x14ac:dyDescent="0.2"/>
    <row r="31727" hidden="1" x14ac:dyDescent="0.2"/>
    <row r="31728" hidden="1" x14ac:dyDescent="0.2"/>
    <row r="31729" hidden="1" x14ac:dyDescent="0.2"/>
    <row r="31730" hidden="1" x14ac:dyDescent="0.2"/>
    <row r="31731" hidden="1" x14ac:dyDescent="0.2"/>
    <row r="31732" hidden="1" x14ac:dyDescent="0.2"/>
    <row r="31733" hidden="1" x14ac:dyDescent="0.2"/>
    <row r="31734" hidden="1" x14ac:dyDescent="0.2"/>
    <row r="31735" hidden="1" x14ac:dyDescent="0.2"/>
    <row r="31736" hidden="1" x14ac:dyDescent="0.2"/>
    <row r="31737" hidden="1" x14ac:dyDescent="0.2"/>
    <row r="31738" hidden="1" x14ac:dyDescent="0.2"/>
    <row r="31739" hidden="1" x14ac:dyDescent="0.2"/>
    <row r="31740" hidden="1" x14ac:dyDescent="0.2"/>
    <row r="31741" hidden="1" x14ac:dyDescent="0.2"/>
    <row r="31742" hidden="1" x14ac:dyDescent="0.2"/>
    <row r="31743" hidden="1" x14ac:dyDescent="0.2"/>
    <row r="31744" hidden="1" x14ac:dyDescent="0.2"/>
    <row r="31745" hidden="1" x14ac:dyDescent="0.2"/>
    <row r="31746" hidden="1" x14ac:dyDescent="0.2"/>
    <row r="31747" hidden="1" x14ac:dyDescent="0.2"/>
    <row r="31748" hidden="1" x14ac:dyDescent="0.2"/>
    <row r="31749" hidden="1" x14ac:dyDescent="0.2"/>
    <row r="31750" hidden="1" x14ac:dyDescent="0.2"/>
    <row r="31751" hidden="1" x14ac:dyDescent="0.2"/>
    <row r="31752" hidden="1" x14ac:dyDescent="0.2"/>
    <row r="31753" hidden="1" x14ac:dyDescent="0.2"/>
    <row r="31754" hidden="1" x14ac:dyDescent="0.2"/>
    <row r="31755" hidden="1" x14ac:dyDescent="0.2"/>
    <row r="31756" hidden="1" x14ac:dyDescent="0.2"/>
    <row r="31757" hidden="1" x14ac:dyDescent="0.2"/>
    <row r="31758" hidden="1" x14ac:dyDescent="0.2"/>
    <row r="31759" hidden="1" x14ac:dyDescent="0.2"/>
    <row r="31760" hidden="1" x14ac:dyDescent="0.2"/>
    <row r="31761" hidden="1" x14ac:dyDescent="0.2"/>
    <row r="31762" hidden="1" x14ac:dyDescent="0.2"/>
    <row r="31763" hidden="1" x14ac:dyDescent="0.2"/>
    <row r="31764" hidden="1" x14ac:dyDescent="0.2"/>
    <row r="31765" hidden="1" x14ac:dyDescent="0.2"/>
    <row r="31766" hidden="1" x14ac:dyDescent="0.2"/>
    <row r="31767" hidden="1" x14ac:dyDescent="0.2"/>
    <row r="31768" hidden="1" x14ac:dyDescent="0.2"/>
    <row r="31769" hidden="1" x14ac:dyDescent="0.2"/>
    <row r="31770" hidden="1" x14ac:dyDescent="0.2"/>
    <row r="31771" hidden="1" x14ac:dyDescent="0.2"/>
    <row r="31772" hidden="1" x14ac:dyDescent="0.2"/>
    <row r="31773" hidden="1" x14ac:dyDescent="0.2"/>
    <row r="31774" hidden="1" x14ac:dyDescent="0.2"/>
    <row r="31775" hidden="1" x14ac:dyDescent="0.2"/>
    <row r="31776" hidden="1" x14ac:dyDescent="0.2"/>
    <row r="31777" hidden="1" x14ac:dyDescent="0.2"/>
    <row r="31778" hidden="1" x14ac:dyDescent="0.2"/>
    <row r="31779" hidden="1" x14ac:dyDescent="0.2"/>
    <row r="31780" hidden="1" x14ac:dyDescent="0.2"/>
    <row r="31781" hidden="1" x14ac:dyDescent="0.2"/>
    <row r="31782" hidden="1" x14ac:dyDescent="0.2"/>
    <row r="31783" hidden="1" x14ac:dyDescent="0.2"/>
    <row r="31784" hidden="1" x14ac:dyDescent="0.2"/>
    <row r="31785" hidden="1" x14ac:dyDescent="0.2"/>
    <row r="31786" hidden="1" x14ac:dyDescent="0.2"/>
    <row r="31787" hidden="1" x14ac:dyDescent="0.2"/>
    <row r="31788" hidden="1" x14ac:dyDescent="0.2"/>
    <row r="31789" hidden="1" x14ac:dyDescent="0.2"/>
    <row r="31790" hidden="1" x14ac:dyDescent="0.2"/>
    <row r="31791" hidden="1" x14ac:dyDescent="0.2"/>
    <row r="31792" hidden="1" x14ac:dyDescent="0.2"/>
    <row r="31793" hidden="1" x14ac:dyDescent="0.2"/>
    <row r="31794" hidden="1" x14ac:dyDescent="0.2"/>
    <row r="31795" hidden="1" x14ac:dyDescent="0.2"/>
    <row r="31796" hidden="1" x14ac:dyDescent="0.2"/>
    <row r="31797" hidden="1" x14ac:dyDescent="0.2"/>
    <row r="31798" hidden="1" x14ac:dyDescent="0.2"/>
    <row r="31799" hidden="1" x14ac:dyDescent="0.2"/>
    <row r="31800" hidden="1" x14ac:dyDescent="0.2"/>
    <row r="31801" hidden="1" x14ac:dyDescent="0.2"/>
    <row r="31802" hidden="1" x14ac:dyDescent="0.2"/>
    <row r="31803" hidden="1" x14ac:dyDescent="0.2"/>
    <row r="31804" hidden="1" x14ac:dyDescent="0.2"/>
    <row r="31805" hidden="1" x14ac:dyDescent="0.2"/>
    <row r="31806" hidden="1" x14ac:dyDescent="0.2"/>
    <row r="31807" hidden="1" x14ac:dyDescent="0.2"/>
    <row r="31808" hidden="1" x14ac:dyDescent="0.2"/>
    <row r="31809" hidden="1" x14ac:dyDescent="0.2"/>
    <row r="31810" hidden="1" x14ac:dyDescent="0.2"/>
    <row r="31811" hidden="1" x14ac:dyDescent="0.2"/>
    <row r="31812" hidden="1" x14ac:dyDescent="0.2"/>
    <row r="31813" hidden="1" x14ac:dyDescent="0.2"/>
    <row r="31814" hidden="1" x14ac:dyDescent="0.2"/>
    <row r="31815" hidden="1" x14ac:dyDescent="0.2"/>
    <row r="31816" hidden="1" x14ac:dyDescent="0.2"/>
    <row r="31817" hidden="1" x14ac:dyDescent="0.2"/>
    <row r="31818" hidden="1" x14ac:dyDescent="0.2"/>
    <row r="31819" hidden="1" x14ac:dyDescent="0.2"/>
    <row r="31820" hidden="1" x14ac:dyDescent="0.2"/>
    <row r="31821" hidden="1" x14ac:dyDescent="0.2"/>
    <row r="31822" hidden="1" x14ac:dyDescent="0.2"/>
    <row r="31823" hidden="1" x14ac:dyDescent="0.2"/>
    <row r="31824" hidden="1" x14ac:dyDescent="0.2"/>
    <row r="31825" hidden="1" x14ac:dyDescent="0.2"/>
    <row r="31826" hidden="1" x14ac:dyDescent="0.2"/>
    <row r="31827" hidden="1" x14ac:dyDescent="0.2"/>
    <row r="31828" hidden="1" x14ac:dyDescent="0.2"/>
    <row r="31829" hidden="1" x14ac:dyDescent="0.2"/>
    <row r="31830" hidden="1" x14ac:dyDescent="0.2"/>
    <row r="31831" hidden="1" x14ac:dyDescent="0.2"/>
    <row r="31832" hidden="1" x14ac:dyDescent="0.2"/>
    <row r="31833" hidden="1" x14ac:dyDescent="0.2"/>
    <row r="31834" hidden="1" x14ac:dyDescent="0.2"/>
    <row r="31835" hidden="1" x14ac:dyDescent="0.2"/>
    <row r="31836" hidden="1" x14ac:dyDescent="0.2"/>
    <row r="31837" hidden="1" x14ac:dyDescent="0.2"/>
    <row r="31838" hidden="1" x14ac:dyDescent="0.2"/>
    <row r="31839" hidden="1" x14ac:dyDescent="0.2"/>
    <row r="31840" hidden="1" x14ac:dyDescent="0.2"/>
    <row r="31841" hidden="1" x14ac:dyDescent="0.2"/>
    <row r="31842" hidden="1" x14ac:dyDescent="0.2"/>
    <row r="31843" hidden="1" x14ac:dyDescent="0.2"/>
    <row r="31844" hidden="1" x14ac:dyDescent="0.2"/>
    <row r="31845" hidden="1" x14ac:dyDescent="0.2"/>
    <row r="31846" hidden="1" x14ac:dyDescent="0.2"/>
    <row r="31847" hidden="1" x14ac:dyDescent="0.2"/>
    <row r="31848" hidden="1" x14ac:dyDescent="0.2"/>
    <row r="31849" hidden="1" x14ac:dyDescent="0.2"/>
    <row r="31850" hidden="1" x14ac:dyDescent="0.2"/>
    <row r="31851" hidden="1" x14ac:dyDescent="0.2"/>
    <row r="31852" hidden="1" x14ac:dyDescent="0.2"/>
    <row r="31853" hidden="1" x14ac:dyDescent="0.2"/>
    <row r="31854" hidden="1" x14ac:dyDescent="0.2"/>
    <row r="31855" hidden="1" x14ac:dyDescent="0.2"/>
    <row r="31856" hidden="1" x14ac:dyDescent="0.2"/>
    <row r="31857" hidden="1" x14ac:dyDescent="0.2"/>
    <row r="31858" hidden="1" x14ac:dyDescent="0.2"/>
    <row r="31859" hidden="1" x14ac:dyDescent="0.2"/>
    <row r="31860" hidden="1" x14ac:dyDescent="0.2"/>
    <row r="31861" hidden="1" x14ac:dyDescent="0.2"/>
    <row r="31862" hidden="1" x14ac:dyDescent="0.2"/>
    <row r="31863" hidden="1" x14ac:dyDescent="0.2"/>
    <row r="31864" hidden="1" x14ac:dyDescent="0.2"/>
    <row r="31865" hidden="1" x14ac:dyDescent="0.2"/>
    <row r="31866" hidden="1" x14ac:dyDescent="0.2"/>
    <row r="31867" hidden="1" x14ac:dyDescent="0.2"/>
    <row r="31868" hidden="1" x14ac:dyDescent="0.2"/>
    <row r="31869" hidden="1" x14ac:dyDescent="0.2"/>
    <row r="31870" hidden="1" x14ac:dyDescent="0.2"/>
    <row r="31871" hidden="1" x14ac:dyDescent="0.2"/>
    <row r="31872" hidden="1" x14ac:dyDescent="0.2"/>
    <row r="31873" hidden="1" x14ac:dyDescent="0.2"/>
    <row r="31874" hidden="1" x14ac:dyDescent="0.2"/>
    <row r="31875" hidden="1" x14ac:dyDescent="0.2"/>
    <row r="31876" hidden="1" x14ac:dyDescent="0.2"/>
    <row r="31877" hidden="1" x14ac:dyDescent="0.2"/>
    <row r="31878" hidden="1" x14ac:dyDescent="0.2"/>
    <row r="31879" hidden="1" x14ac:dyDescent="0.2"/>
    <row r="31880" hidden="1" x14ac:dyDescent="0.2"/>
    <row r="31881" hidden="1" x14ac:dyDescent="0.2"/>
    <row r="31882" hidden="1" x14ac:dyDescent="0.2"/>
    <row r="31883" hidden="1" x14ac:dyDescent="0.2"/>
    <row r="31884" hidden="1" x14ac:dyDescent="0.2"/>
    <row r="31885" hidden="1" x14ac:dyDescent="0.2"/>
    <row r="31886" hidden="1" x14ac:dyDescent="0.2"/>
    <row r="31887" hidden="1" x14ac:dyDescent="0.2"/>
    <row r="31888" hidden="1" x14ac:dyDescent="0.2"/>
    <row r="31889" hidden="1" x14ac:dyDescent="0.2"/>
    <row r="31890" hidden="1" x14ac:dyDescent="0.2"/>
    <row r="31891" hidden="1" x14ac:dyDescent="0.2"/>
    <row r="31892" hidden="1" x14ac:dyDescent="0.2"/>
    <row r="31893" hidden="1" x14ac:dyDescent="0.2"/>
    <row r="31894" hidden="1" x14ac:dyDescent="0.2"/>
    <row r="31895" hidden="1" x14ac:dyDescent="0.2"/>
    <row r="31896" hidden="1" x14ac:dyDescent="0.2"/>
    <row r="31897" hidden="1" x14ac:dyDescent="0.2"/>
    <row r="31898" hidden="1" x14ac:dyDescent="0.2"/>
    <row r="31899" hidden="1" x14ac:dyDescent="0.2"/>
    <row r="31900" hidden="1" x14ac:dyDescent="0.2"/>
    <row r="31901" hidden="1" x14ac:dyDescent="0.2"/>
    <row r="31902" hidden="1" x14ac:dyDescent="0.2"/>
    <row r="31903" hidden="1" x14ac:dyDescent="0.2"/>
    <row r="31904" hidden="1" x14ac:dyDescent="0.2"/>
    <row r="31905" hidden="1" x14ac:dyDescent="0.2"/>
    <row r="31906" hidden="1" x14ac:dyDescent="0.2"/>
    <row r="31907" hidden="1" x14ac:dyDescent="0.2"/>
    <row r="31908" hidden="1" x14ac:dyDescent="0.2"/>
    <row r="31909" hidden="1" x14ac:dyDescent="0.2"/>
    <row r="31910" hidden="1" x14ac:dyDescent="0.2"/>
    <row r="31911" hidden="1" x14ac:dyDescent="0.2"/>
    <row r="31912" hidden="1" x14ac:dyDescent="0.2"/>
    <row r="31913" hidden="1" x14ac:dyDescent="0.2"/>
    <row r="31914" hidden="1" x14ac:dyDescent="0.2"/>
    <row r="31915" hidden="1" x14ac:dyDescent="0.2"/>
    <row r="31916" hidden="1" x14ac:dyDescent="0.2"/>
    <row r="31917" hidden="1" x14ac:dyDescent="0.2"/>
    <row r="31918" hidden="1" x14ac:dyDescent="0.2"/>
    <row r="31919" hidden="1" x14ac:dyDescent="0.2"/>
    <row r="31920" hidden="1" x14ac:dyDescent="0.2"/>
    <row r="31921" hidden="1" x14ac:dyDescent="0.2"/>
    <row r="31922" hidden="1" x14ac:dyDescent="0.2"/>
    <row r="31923" hidden="1" x14ac:dyDescent="0.2"/>
    <row r="31924" hidden="1" x14ac:dyDescent="0.2"/>
    <row r="31925" hidden="1" x14ac:dyDescent="0.2"/>
    <row r="31926" hidden="1" x14ac:dyDescent="0.2"/>
    <row r="31927" hidden="1" x14ac:dyDescent="0.2"/>
    <row r="31928" hidden="1" x14ac:dyDescent="0.2"/>
    <row r="31929" hidden="1" x14ac:dyDescent="0.2"/>
    <row r="31930" hidden="1" x14ac:dyDescent="0.2"/>
    <row r="31931" hidden="1" x14ac:dyDescent="0.2"/>
    <row r="31932" hidden="1" x14ac:dyDescent="0.2"/>
    <row r="31933" hidden="1" x14ac:dyDescent="0.2"/>
    <row r="31934" hidden="1" x14ac:dyDescent="0.2"/>
    <row r="31935" hidden="1" x14ac:dyDescent="0.2"/>
    <row r="31936" hidden="1" x14ac:dyDescent="0.2"/>
    <row r="31937" hidden="1" x14ac:dyDescent="0.2"/>
    <row r="31938" hidden="1" x14ac:dyDescent="0.2"/>
    <row r="31939" hidden="1" x14ac:dyDescent="0.2"/>
    <row r="31940" hidden="1" x14ac:dyDescent="0.2"/>
    <row r="31941" hidden="1" x14ac:dyDescent="0.2"/>
    <row r="31942" hidden="1" x14ac:dyDescent="0.2"/>
    <row r="31943" hidden="1" x14ac:dyDescent="0.2"/>
    <row r="31944" hidden="1" x14ac:dyDescent="0.2"/>
    <row r="31945" hidden="1" x14ac:dyDescent="0.2"/>
    <row r="31946" hidden="1" x14ac:dyDescent="0.2"/>
    <row r="31947" hidden="1" x14ac:dyDescent="0.2"/>
    <row r="31948" hidden="1" x14ac:dyDescent="0.2"/>
    <row r="31949" hidden="1" x14ac:dyDescent="0.2"/>
    <row r="31950" hidden="1" x14ac:dyDescent="0.2"/>
    <row r="31951" hidden="1" x14ac:dyDescent="0.2"/>
    <row r="31952" hidden="1" x14ac:dyDescent="0.2"/>
    <row r="31953" hidden="1" x14ac:dyDescent="0.2"/>
    <row r="31954" hidden="1" x14ac:dyDescent="0.2"/>
    <row r="31955" hidden="1" x14ac:dyDescent="0.2"/>
    <row r="31956" hidden="1" x14ac:dyDescent="0.2"/>
    <row r="31957" hidden="1" x14ac:dyDescent="0.2"/>
    <row r="31958" hidden="1" x14ac:dyDescent="0.2"/>
    <row r="31959" hidden="1" x14ac:dyDescent="0.2"/>
    <row r="31960" hidden="1" x14ac:dyDescent="0.2"/>
    <row r="31961" hidden="1" x14ac:dyDescent="0.2"/>
    <row r="31962" hidden="1" x14ac:dyDescent="0.2"/>
    <row r="31963" hidden="1" x14ac:dyDescent="0.2"/>
    <row r="31964" hidden="1" x14ac:dyDescent="0.2"/>
    <row r="31965" hidden="1" x14ac:dyDescent="0.2"/>
    <row r="31966" hidden="1" x14ac:dyDescent="0.2"/>
    <row r="31967" hidden="1" x14ac:dyDescent="0.2"/>
    <row r="31968" hidden="1" x14ac:dyDescent="0.2"/>
    <row r="31969" hidden="1" x14ac:dyDescent="0.2"/>
    <row r="31970" hidden="1" x14ac:dyDescent="0.2"/>
    <row r="31971" hidden="1" x14ac:dyDescent="0.2"/>
    <row r="31972" hidden="1" x14ac:dyDescent="0.2"/>
    <row r="31973" hidden="1" x14ac:dyDescent="0.2"/>
    <row r="31974" hidden="1" x14ac:dyDescent="0.2"/>
    <row r="31975" hidden="1" x14ac:dyDescent="0.2"/>
    <row r="31976" hidden="1" x14ac:dyDescent="0.2"/>
    <row r="31977" hidden="1" x14ac:dyDescent="0.2"/>
    <row r="31978" hidden="1" x14ac:dyDescent="0.2"/>
    <row r="31979" hidden="1" x14ac:dyDescent="0.2"/>
    <row r="31980" hidden="1" x14ac:dyDescent="0.2"/>
    <row r="31981" hidden="1" x14ac:dyDescent="0.2"/>
    <row r="31982" hidden="1" x14ac:dyDescent="0.2"/>
    <row r="31983" hidden="1" x14ac:dyDescent="0.2"/>
    <row r="31984" hidden="1" x14ac:dyDescent="0.2"/>
    <row r="31985" hidden="1" x14ac:dyDescent="0.2"/>
    <row r="31986" hidden="1" x14ac:dyDescent="0.2"/>
    <row r="31987" hidden="1" x14ac:dyDescent="0.2"/>
    <row r="31988" hidden="1" x14ac:dyDescent="0.2"/>
    <row r="31989" hidden="1" x14ac:dyDescent="0.2"/>
    <row r="31990" hidden="1" x14ac:dyDescent="0.2"/>
    <row r="31991" hidden="1" x14ac:dyDescent="0.2"/>
    <row r="31992" hidden="1" x14ac:dyDescent="0.2"/>
    <row r="31993" hidden="1" x14ac:dyDescent="0.2"/>
    <row r="31994" hidden="1" x14ac:dyDescent="0.2"/>
    <row r="31995" hidden="1" x14ac:dyDescent="0.2"/>
    <row r="31996" hidden="1" x14ac:dyDescent="0.2"/>
    <row r="31997" hidden="1" x14ac:dyDescent="0.2"/>
    <row r="31998" hidden="1" x14ac:dyDescent="0.2"/>
    <row r="31999" hidden="1" x14ac:dyDescent="0.2"/>
    <row r="32000" hidden="1" x14ac:dyDescent="0.2"/>
    <row r="32001" hidden="1" x14ac:dyDescent="0.2"/>
    <row r="32002" hidden="1" x14ac:dyDescent="0.2"/>
    <row r="32003" hidden="1" x14ac:dyDescent="0.2"/>
    <row r="32004" hidden="1" x14ac:dyDescent="0.2"/>
    <row r="32005" hidden="1" x14ac:dyDescent="0.2"/>
    <row r="32006" hidden="1" x14ac:dyDescent="0.2"/>
    <row r="32007" hidden="1" x14ac:dyDescent="0.2"/>
    <row r="32008" hidden="1" x14ac:dyDescent="0.2"/>
    <row r="32009" hidden="1" x14ac:dyDescent="0.2"/>
    <row r="32010" hidden="1" x14ac:dyDescent="0.2"/>
    <row r="32011" hidden="1" x14ac:dyDescent="0.2"/>
    <row r="32012" hidden="1" x14ac:dyDescent="0.2"/>
    <row r="32013" hidden="1" x14ac:dyDescent="0.2"/>
    <row r="32014" hidden="1" x14ac:dyDescent="0.2"/>
    <row r="32015" hidden="1" x14ac:dyDescent="0.2"/>
    <row r="32016" hidden="1" x14ac:dyDescent="0.2"/>
    <row r="32017" hidden="1" x14ac:dyDescent="0.2"/>
    <row r="32018" hidden="1" x14ac:dyDescent="0.2"/>
    <row r="32019" hidden="1" x14ac:dyDescent="0.2"/>
    <row r="32020" hidden="1" x14ac:dyDescent="0.2"/>
    <row r="32021" hidden="1" x14ac:dyDescent="0.2"/>
    <row r="32022" hidden="1" x14ac:dyDescent="0.2"/>
    <row r="32023" hidden="1" x14ac:dyDescent="0.2"/>
    <row r="32024" hidden="1" x14ac:dyDescent="0.2"/>
    <row r="32025" hidden="1" x14ac:dyDescent="0.2"/>
    <row r="32026" hidden="1" x14ac:dyDescent="0.2"/>
    <row r="32027" hidden="1" x14ac:dyDescent="0.2"/>
    <row r="32028" hidden="1" x14ac:dyDescent="0.2"/>
    <row r="32029" hidden="1" x14ac:dyDescent="0.2"/>
    <row r="32030" hidden="1" x14ac:dyDescent="0.2"/>
    <row r="32031" hidden="1" x14ac:dyDescent="0.2"/>
    <row r="32032" hidden="1" x14ac:dyDescent="0.2"/>
    <row r="32033" hidden="1" x14ac:dyDescent="0.2"/>
    <row r="32034" hidden="1" x14ac:dyDescent="0.2"/>
    <row r="32035" hidden="1" x14ac:dyDescent="0.2"/>
    <row r="32036" hidden="1" x14ac:dyDescent="0.2"/>
    <row r="32037" hidden="1" x14ac:dyDescent="0.2"/>
    <row r="32038" hidden="1" x14ac:dyDescent="0.2"/>
    <row r="32039" hidden="1" x14ac:dyDescent="0.2"/>
    <row r="32040" hidden="1" x14ac:dyDescent="0.2"/>
    <row r="32041" hidden="1" x14ac:dyDescent="0.2"/>
    <row r="32042" hidden="1" x14ac:dyDescent="0.2"/>
    <row r="32043" hidden="1" x14ac:dyDescent="0.2"/>
    <row r="32044" hidden="1" x14ac:dyDescent="0.2"/>
    <row r="32045" hidden="1" x14ac:dyDescent="0.2"/>
    <row r="32046" hidden="1" x14ac:dyDescent="0.2"/>
    <row r="32047" hidden="1" x14ac:dyDescent="0.2"/>
    <row r="32048" hidden="1" x14ac:dyDescent="0.2"/>
    <row r="32049" hidden="1" x14ac:dyDescent="0.2"/>
    <row r="32050" hidden="1" x14ac:dyDescent="0.2"/>
    <row r="32051" hidden="1" x14ac:dyDescent="0.2"/>
    <row r="32052" hidden="1" x14ac:dyDescent="0.2"/>
    <row r="32053" hidden="1" x14ac:dyDescent="0.2"/>
    <row r="32054" hidden="1" x14ac:dyDescent="0.2"/>
    <row r="32055" hidden="1" x14ac:dyDescent="0.2"/>
    <row r="32056" hidden="1" x14ac:dyDescent="0.2"/>
    <row r="32057" hidden="1" x14ac:dyDescent="0.2"/>
    <row r="32058" hidden="1" x14ac:dyDescent="0.2"/>
    <row r="32059" hidden="1" x14ac:dyDescent="0.2"/>
    <row r="32060" hidden="1" x14ac:dyDescent="0.2"/>
    <row r="32061" hidden="1" x14ac:dyDescent="0.2"/>
    <row r="32062" hidden="1" x14ac:dyDescent="0.2"/>
    <row r="32063" hidden="1" x14ac:dyDescent="0.2"/>
    <row r="32064" hidden="1" x14ac:dyDescent="0.2"/>
    <row r="32065" hidden="1" x14ac:dyDescent="0.2"/>
    <row r="32066" hidden="1" x14ac:dyDescent="0.2"/>
    <row r="32067" hidden="1" x14ac:dyDescent="0.2"/>
    <row r="32068" hidden="1" x14ac:dyDescent="0.2"/>
    <row r="32069" hidden="1" x14ac:dyDescent="0.2"/>
    <row r="32070" hidden="1" x14ac:dyDescent="0.2"/>
    <row r="32071" hidden="1" x14ac:dyDescent="0.2"/>
    <row r="32072" hidden="1" x14ac:dyDescent="0.2"/>
    <row r="32073" hidden="1" x14ac:dyDescent="0.2"/>
    <row r="32074" hidden="1" x14ac:dyDescent="0.2"/>
    <row r="32075" hidden="1" x14ac:dyDescent="0.2"/>
    <row r="32076" hidden="1" x14ac:dyDescent="0.2"/>
    <row r="32077" hidden="1" x14ac:dyDescent="0.2"/>
    <row r="32078" hidden="1" x14ac:dyDescent="0.2"/>
    <row r="32079" hidden="1" x14ac:dyDescent="0.2"/>
    <row r="32080" hidden="1" x14ac:dyDescent="0.2"/>
    <row r="32081" hidden="1" x14ac:dyDescent="0.2"/>
    <row r="32082" hidden="1" x14ac:dyDescent="0.2"/>
    <row r="32083" hidden="1" x14ac:dyDescent="0.2"/>
    <row r="32084" hidden="1" x14ac:dyDescent="0.2"/>
    <row r="32085" hidden="1" x14ac:dyDescent="0.2"/>
    <row r="32086" hidden="1" x14ac:dyDescent="0.2"/>
    <row r="32087" hidden="1" x14ac:dyDescent="0.2"/>
    <row r="32088" hidden="1" x14ac:dyDescent="0.2"/>
    <row r="32089" hidden="1" x14ac:dyDescent="0.2"/>
    <row r="32090" hidden="1" x14ac:dyDescent="0.2"/>
    <row r="32091" hidden="1" x14ac:dyDescent="0.2"/>
    <row r="32092" hidden="1" x14ac:dyDescent="0.2"/>
    <row r="32093" hidden="1" x14ac:dyDescent="0.2"/>
    <row r="32094" hidden="1" x14ac:dyDescent="0.2"/>
    <row r="32095" hidden="1" x14ac:dyDescent="0.2"/>
    <row r="32096" hidden="1" x14ac:dyDescent="0.2"/>
    <row r="32097" hidden="1" x14ac:dyDescent="0.2"/>
    <row r="32098" hidden="1" x14ac:dyDescent="0.2"/>
    <row r="32099" hidden="1" x14ac:dyDescent="0.2"/>
    <row r="32100" hidden="1" x14ac:dyDescent="0.2"/>
    <row r="32101" hidden="1" x14ac:dyDescent="0.2"/>
    <row r="32102" hidden="1" x14ac:dyDescent="0.2"/>
    <row r="32103" hidden="1" x14ac:dyDescent="0.2"/>
    <row r="32104" hidden="1" x14ac:dyDescent="0.2"/>
    <row r="32105" hidden="1" x14ac:dyDescent="0.2"/>
    <row r="32106" hidden="1" x14ac:dyDescent="0.2"/>
    <row r="32107" hidden="1" x14ac:dyDescent="0.2"/>
    <row r="32108" hidden="1" x14ac:dyDescent="0.2"/>
    <row r="32109" hidden="1" x14ac:dyDescent="0.2"/>
    <row r="32110" hidden="1" x14ac:dyDescent="0.2"/>
    <row r="32111" hidden="1" x14ac:dyDescent="0.2"/>
    <row r="32112" hidden="1" x14ac:dyDescent="0.2"/>
    <row r="32113" hidden="1" x14ac:dyDescent="0.2"/>
    <row r="32114" hidden="1" x14ac:dyDescent="0.2"/>
    <row r="32115" hidden="1" x14ac:dyDescent="0.2"/>
    <row r="32116" hidden="1" x14ac:dyDescent="0.2"/>
    <row r="32117" hidden="1" x14ac:dyDescent="0.2"/>
    <row r="32118" hidden="1" x14ac:dyDescent="0.2"/>
    <row r="32119" hidden="1" x14ac:dyDescent="0.2"/>
    <row r="32120" hidden="1" x14ac:dyDescent="0.2"/>
    <row r="32121" hidden="1" x14ac:dyDescent="0.2"/>
    <row r="32122" hidden="1" x14ac:dyDescent="0.2"/>
    <row r="32123" hidden="1" x14ac:dyDescent="0.2"/>
    <row r="32124" hidden="1" x14ac:dyDescent="0.2"/>
    <row r="32125" hidden="1" x14ac:dyDescent="0.2"/>
    <row r="32126" hidden="1" x14ac:dyDescent="0.2"/>
    <row r="32127" hidden="1" x14ac:dyDescent="0.2"/>
    <row r="32128" hidden="1" x14ac:dyDescent="0.2"/>
    <row r="32129" hidden="1" x14ac:dyDescent="0.2"/>
    <row r="32130" hidden="1" x14ac:dyDescent="0.2"/>
    <row r="32131" hidden="1" x14ac:dyDescent="0.2"/>
    <row r="32132" hidden="1" x14ac:dyDescent="0.2"/>
    <row r="32133" hidden="1" x14ac:dyDescent="0.2"/>
    <row r="32134" hidden="1" x14ac:dyDescent="0.2"/>
    <row r="32135" hidden="1" x14ac:dyDescent="0.2"/>
    <row r="32136" hidden="1" x14ac:dyDescent="0.2"/>
    <row r="32137" hidden="1" x14ac:dyDescent="0.2"/>
    <row r="32138" hidden="1" x14ac:dyDescent="0.2"/>
    <row r="32139" hidden="1" x14ac:dyDescent="0.2"/>
    <row r="32140" hidden="1" x14ac:dyDescent="0.2"/>
    <row r="32141" hidden="1" x14ac:dyDescent="0.2"/>
    <row r="32142" hidden="1" x14ac:dyDescent="0.2"/>
    <row r="32143" hidden="1" x14ac:dyDescent="0.2"/>
    <row r="32144" hidden="1" x14ac:dyDescent="0.2"/>
    <row r="32145" hidden="1" x14ac:dyDescent="0.2"/>
    <row r="32146" hidden="1" x14ac:dyDescent="0.2"/>
    <row r="32147" hidden="1" x14ac:dyDescent="0.2"/>
    <row r="32148" hidden="1" x14ac:dyDescent="0.2"/>
    <row r="32149" hidden="1" x14ac:dyDescent="0.2"/>
    <row r="32150" hidden="1" x14ac:dyDescent="0.2"/>
    <row r="32151" hidden="1" x14ac:dyDescent="0.2"/>
    <row r="32152" hidden="1" x14ac:dyDescent="0.2"/>
    <row r="32153" hidden="1" x14ac:dyDescent="0.2"/>
    <row r="32154" hidden="1" x14ac:dyDescent="0.2"/>
    <row r="32155" hidden="1" x14ac:dyDescent="0.2"/>
    <row r="32156" hidden="1" x14ac:dyDescent="0.2"/>
    <row r="32157" hidden="1" x14ac:dyDescent="0.2"/>
    <row r="32158" hidden="1" x14ac:dyDescent="0.2"/>
    <row r="32159" hidden="1" x14ac:dyDescent="0.2"/>
    <row r="32160" hidden="1" x14ac:dyDescent="0.2"/>
    <row r="32161" hidden="1" x14ac:dyDescent="0.2"/>
    <row r="32162" hidden="1" x14ac:dyDescent="0.2"/>
    <row r="32163" hidden="1" x14ac:dyDescent="0.2"/>
    <row r="32164" hidden="1" x14ac:dyDescent="0.2"/>
    <row r="32165" hidden="1" x14ac:dyDescent="0.2"/>
    <row r="32166" hidden="1" x14ac:dyDescent="0.2"/>
    <row r="32167" hidden="1" x14ac:dyDescent="0.2"/>
    <row r="32168" hidden="1" x14ac:dyDescent="0.2"/>
    <row r="32169" hidden="1" x14ac:dyDescent="0.2"/>
    <row r="32170" hidden="1" x14ac:dyDescent="0.2"/>
    <row r="32171" hidden="1" x14ac:dyDescent="0.2"/>
    <row r="32172" hidden="1" x14ac:dyDescent="0.2"/>
    <row r="32173" hidden="1" x14ac:dyDescent="0.2"/>
    <row r="32174" hidden="1" x14ac:dyDescent="0.2"/>
    <row r="32175" hidden="1" x14ac:dyDescent="0.2"/>
    <row r="32176" hidden="1" x14ac:dyDescent="0.2"/>
    <row r="32177" hidden="1" x14ac:dyDescent="0.2"/>
    <row r="32178" hidden="1" x14ac:dyDescent="0.2"/>
    <row r="32179" hidden="1" x14ac:dyDescent="0.2"/>
    <row r="32180" hidden="1" x14ac:dyDescent="0.2"/>
    <row r="32181" hidden="1" x14ac:dyDescent="0.2"/>
    <row r="32182" hidden="1" x14ac:dyDescent="0.2"/>
    <row r="32183" hidden="1" x14ac:dyDescent="0.2"/>
    <row r="32184" hidden="1" x14ac:dyDescent="0.2"/>
    <row r="32185" hidden="1" x14ac:dyDescent="0.2"/>
    <row r="32186" hidden="1" x14ac:dyDescent="0.2"/>
    <row r="32187" hidden="1" x14ac:dyDescent="0.2"/>
    <row r="32188" hidden="1" x14ac:dyDescent="0.2"/>
    <row r="32189" hidden="1" x14ac:dyDescent="0.2"/>
    <row r="32190" hidden="1" x14ac:dyDescent="0.2"/>
    <row r="32191" hidden="1" x14ac:dyDescent="0.2"/>
    <row r="32192" hidden="1" x14ac:dyDescent="0.2"/>
    <row r="32193" hidden="1" x14ac:dyDescent="0.2"/>
    <row r="32194" hidden="1" x14ac:dyDescent="0.2"/>
    <row r="32195" hidden="1" x14ac:dyDescent="0.2"/>
    <row r="32196" hidden="1" x14ac:dyDescent="0.2"/>
    <row r="32197" hidden="1" x14ac:dyDescent="0.2"/>
    <row r="32198" hidden="1" x14ac:dyDescent="0.2"/>
    <row r="32199" hidden="1" x14ac:dyDescent="0.2"/>
    <row r="32200" hidden="1" x14ac:dyDescent="0.2"/>
    <row r="32201" hidden="1" x14ac:dyDescent="0.2"/>
    <row r="32202" hidden="1" x14ac:dyDescent="0.2"/>
    <row r="32203" hidden="1" x14ac:dyDescent="0.2"/>
    <row r="32204" hidden="1" x14ac:dyDescent="0.2"/>
    <row r="32205" hidden="1" x14ac:dyDescent="0.2"/>
    <row r="32206" hidden="1" x14ac:dyDescent="0.2"/>
    <row r="32207" hidden="1" x14ac:dyDescent="0.2"/>
    <row r="32208" hidden="1" x14ac:dyDescent="0.2"/>
    <row r="32209" hidden="1" x14ac:dyDescent="0.2"/>
    <row r="32210" hidden="1" x14ac:dyDescent="0.2"/>
    <row r="32211" hidden="1" x14ac:dyDescent="0.2"/>
    <row r="32212" hidden="1" x14ac:dyDescent="0.2"/>
    <row r="32213" hidden="1" x14ac:dyDescent="0.2"/>
    <row r="32214" hidden="1" x14ac:dyDescent="0.2"/>
    <row r="32215" hidden="1" x14ac:dyDescent="0.2"/>
    <row r="32216" hidden="1" x14ac:dyDescent="0.2"/>
    <row r="32217" hidden="1" x14ac:dyDescent="0.2"/>
    <row r="32218" hidden="1" x14ac:dyDescent="0.2"/>
    <row r="32219" hidden="1" x14ac:dyDescent="0.2"/>
    <row r="32220" hidden="1" x14ac:dyDescent="0.2"/>
    <row r="32221" hidden="1" x14ac:dyDescent="0.2"/>
    <row r="32222" hidden="1" x14ac:dyDescent="0.2"/>
    <row r="32223" hidden="1" x14ac:dyDescent="0.2"/>
    <row r="32224" hidden="1" x14ac:dyDescent="0.2"/>
    <row r="32225" hidden="1" x14ac:dyDescent="0.2"/>
    <row r="32226" hidden="1" x14ac:dyDescent="0.2"/>
    <row r="32227" hidden="1" x14ac:dyDescent="0.2"/>
    <row r="32228" hidden="1" x14ac:dyDescent="0.2"/>
    <row r="32229" hidden="1" x14ac:dyDescent="0.2"/>
    <row r="32230" hidden="1" x14ac:dyDescent="0.2"/>
    <row r="32231" hidden="1" x14ac:dyDescent="0.2"/>
    <row r="32232" hidden="1" x14ac:dyDescent="0.2"/>
    <row r="32233" hidden="1" x14ac:dyDescent="0.2"/>
    <row r="32234" hidden="1" x14ac:dyDescent="0.2"/>
    <row r="32235" hidden="1" x14ac:dyDescent="0.2"/>
    <row r="32236" hidden="1" x14ac:dyDescent="0.2"/>
    <row r="32237" hidden="1" x14ac:dyDescent="0.2"/>
    <row r="32238" hidden="1" x14ac:dyDescent="0.2"/>
    <row r="32239" hidden="1" x14ac:dyDescent="0.2"/>
    <row r="32240" hidden="1" x14ac:dyDescent="0.2"/>
    <row r="32241" hidden="1" x14ac:dyDescent="0.2"/>
    <row r="32242" hidden="1" x14ac:dyDescent="0.2"/>
    <row r="32243" hidden="1" x14ac:dyDescent="0.2"/>
    <row r="32244" hidden="1" x14ac:dyDescent="0.2"/>
    <row r="32245" hidden="1" x14ac:dyDescent="0.2"/>
    <row r="32246" hidden="1" x14ac:dyDescent="0.2"/>
    <row r="32247" hidden="1" x14ac:dyDescent="0.2"/>
    <row r="32248" hidden="1" x14ac:dyDescent="0.2"/>
    <row r="32249" hidden="1" x14ac:dyDescent="0.2"/>
    <row r="32250" hidden="1" x14ac:dyDescent="0.2"/>
    <row r="32251" hidden="1" x14ac:dyDescent="0.2"/>
    <row r="32252" hidden="1" x14ac:dyDescent="0.2"/>
    <row r="32253" hidden="1" x14ac:dyDescent="0.2"/>
    <row r="32254" hidden="1" x14ac:dyDescent="0.2"/>
    <row r="32255" hidden="1" x14ac:dyDescent="0.2"/>
    <row r="32256" hidden="1" x14ac:dyDescent="0.2"/>
    <row r="32257" hidden="1" x14ac:dyDescent="0.2"/>
    <row r="32258" hidden="1" x14ac:dyDescent="0.2"/>
    <row r="32259" hidden="1" x14ac:dyDescent="0.2"/>
    <row r="32260" hidden="1" x14ac:dyDescent="0.2"/>
    <row r="32261" hidden="1" x14ac:dyDescent="0.2"/>
    <row r="32262" hidden="1" x14ac:dyDescent="0.2"/>
    <row r="32263" hidden="1" x14ac:dyDescent="0.2"/>
    <row r="32264" hidden="1" x14ac:dyDescent="0.2"/>
    <row r="32265" hidden="1" x14ac:dyDescent="0.2"/>
    <row r="32266" hidden="1" x14ac:dyDescent="0.2"/>
    <row r="32267" hidden="1" x14ac:dyDescent="0.2"/>
    <row r="32268" hidden="1" x14ac:dyDescent="0.2"/>
    <row r="32269" hidden="1" x14ac:dyDescent="0.2"/>
    <row r="32270" hidden="1" x14ac:dyDescent="0.2"/>
    <row r="32271" hidden="1" x14ac:dyDescent="0.2"/>
    <row r="32272" hidden="1" x14ac:dyDescent="0.2"/>
    <row r="32273" hidden="1" x14ac:dyDescent="0.2"/>
    <row r="32274" hidden="1" x14ac:dyDescent="0.2"/>
    <row r="32275" hidden="1" x14ac:dyDescent="0.2"/>
    <row r="32276" hidden="1" x14ac:dyDescent="0.2"/>
    <row r="32277" hidden="1" x14ac:dyDescent="0.2"/>
    <row r="32278" hidden="1" x14ac:dyDescent="0.2"/>
    <row r="32279" hidden="1" x14ac:dyDescent="0.2"/>
    <row r="32280" hidden="1" x14ac:dyDescent="0.2"/>
    <row r="32281" hidden="1" x14ac:dyDescent="0.2"/>
    <row r="32282" hidden="1" x14ac:dyDescent="0.2"/>
    <row r="32283" hidden="1" x14ac:dyDescent="0.2"/>
    <row r="32284" hidden="1" x14ac:dyDescent="0.2"/>
    <row r="32285" hidden="1" x14ac:dyDescent="0.2"/>
    <row r="32286" hidden="1" x14ac:dyDescent="0.2"/>
    <row r="32287" hidden="1" x14ac:dyDescent="0.2"/>
    <row r="32288" hidden="1" x14ac:dyDescent="0.2"/>
    <row r="32289" hidden="1" x14ac:dyDescent="0.2"/>
    <row r="32290" hidden="1" x14ac:dyDescent="0.2"/>
    <row r="32291" hidden="1" x14ac:dyDescent="0.2"/>
    <row r="32292" hidden="1" x14ac:dyDescent="0.2"/>
    <row r="32293" hidden="1" x14ac:dyDescent="0.2"/>
    <row r="32294" hidden="1" x14ac:dyDescent="0.2"/>
    <row r="32295" hidden="1" x14ac:dyDescent="0.2"/>
    <row r="32296" hidden="1" x14ac:dyDescent="0.2"/>
    <row r="32297" hidden="1" x14ac:dyDescent="0.2"/>
    <row r="32298" hidden="1" x14ac:dyDescent="0.2"/>
    <row r="32299" hidden="1" x14ac:dyDescent="0.2"/>
    <row r="32300" hidden="1" x14ac:dyDescent="0.2"/>
    <row r="32301" hidden="1" x14ac:dyDescent="0.2"/>
    <row r="32302" hidden="1" x14ac:dyDescent="0.2"/>
    <row r="32303" hidden="1" x14ac:dyDescent="0.2"/>
    <row r="32304" hidden="1" x14ac:dyDescent="0.2"/>
    <row r="32305" hidden="1" x14ac:dyDescent="0.2"/>
    <row r="32306" hidden="1" x14ac:dyDescent="0.2"/>
    <row r="32307" hidden="1" x14ac:dyDescent="0.2"/>
    <row r="32308" hidden="1" x14ac:dyDescent="0.2"/>
    <row r="32309" hidden="1" x14ac:dyDescent="0.2"/>
    <row r="32310" hidden="1" x14ac:dyDescent="0.2"/>
    <row r="32311" hidden="1" x14ac:dyDescent="0.2"/>
    <row r="32312" hidden="1" x14ac:dyDescent="0.2"/>
    <row r="32313" hidden="1" x14ac:dyDescent="0.2"/>
    <row r="32314" hidden="1" x14ac:dyDescent="0.2"/>
    <row r="32315" hidden="1" x14ac:dyDescent="0.2"/>
    <row r="32316" hidden="1" x14ac:dyDescent="0.2"/>
    <row r="32317" hidden="1" x14ac:dyDescent="0.2"/>
    <row r="32318" hidden="1" x14ac:dyDescent="0.2"/>
    <row r="32319" hidden="1" x14ac:dyDescent="0.2"/>
    <row r="32320" hidden="1" x14ac:dyDescent="0.2"/>
    <row r="32321" hidden="1" x14ac:dyDescent="0.2"/>
    <row r="32322" hidden="1" x14ac:dyDescent="0.2"/>
    <row r="32323" hidden="1" x14ac:dyDescent="0.2"/>
    <row r="32324" hidden="1" x14ac:dyDescent="0.2"/>
    <row r="32325" hidden="1" x14ac:dyDescent="0.2"/>
    <row r="32326" hidden="1" x14ac:dyDescent="0.2"/>
    <row r="32327" hidden="1" x14ac:dyDescent="0.2"/>
    <row r="32328" hidden="1" x14ac:dyDescent="0.2"/>
    <row r="32329" hidden="1" x14ac:dyDescent="0.2"/>
    <row r="32330" hidden="1" x14ac:dyDescent="0.2"/>
    <row r="32331" hidden="1" x14ac:dyDescent="0.2"/>
    <row r="32332" hidden="1" x14ac:dyDescent="0.2"/>
    <row r="32333" hidden="1" x14ac:dyDescent="0.2"/>
    <row r="32334" hidden="1" x14ac:dyDescent="0.2"/>
    <row r="32335" hidden="1" x14ac:dyDescent="0.2"/>
    <row r="32336" hidden="1" x14ac:dyDescent="0.2"/>
    <row r="32337" hidden="1" x14ac:dyDescent="0.2"/>
    <row r="32338" hidden="1" x14ac:dyDescent="0.2"/>
    <row r="32339" hidden="1" x14ac:dyDescent="0.2"/>
    <row r="32340" hidden="1" x14ac:dyDescent="0.2"/>
    <row r="32341" hidden="1" x14ac:dyDescent="0.2"/>
    <row r="32342" hidden="1" x14ac:dyDescent="0.2"/>
    <row r="32343" hidden="1" x14ac:dyDescent="0.2"/>
    <row r="32344" hidden="1" x14ac:dyDescent="0.2"/>
    <row r="32345" hidden="1" x14ac:dyDescent="0.2"/>
    <row r="32346" hidden="1" x14ac:dyDescent="0.2"/>
    <row r="32347" hidden="1" x14ac:dyDescent="0.2"/>
    <row r="32348" hidden="1" x14ac:dyDescent="0.2"/>
    <row r="32349" hidden="1" x14ac:dyDescent="0.2"/>
    <row r="32350" hidden="1" x14ac:dyDescent="0.2"/>
    <row r="32351" hidden="1" x14ac:dyDescent="0.2"/>
    <row r="32352" hidden="1" x14ac:dyDescent="0.2"/>
    <row r="32353" hidden="1" x14ac:dyDescent="0.2"/>
    <row r="32354" hidden="1" x14ac:dyDescent="0.2"/>
    <row r="32355" hidden="1" x14ac:dyDescent="0.2"/>
    <row r="32356" hidden="1" x14ac:dyDescent="0.2"/>
    <row r="32357" hidden="1" x14ac:dyDescent="0.2"/>
    <row r="32358" hidden="1" x14ac:dyDescent="0.2"/>
    <row r="32359" hidden="1" x14ac:dyDescent="0.2"/>
    <row r="32360" hidden="1" x14ac:dyDescent="0.2"/>
    <row r="32361" hidden="1" x14ac:dyDescent="0.2"/>
    <row r="32362" hidden="1" x14ac:dyDescent="0.2"/>
    <row r="32363" hidden="1" x14ac:dyDescent="0.2"/>
    <row r="32364" hidden="1" x14ac:dyDescent="0.2"/>
    <row r="32365" hidden="1" x14ac:dyDescent="0.2"/>
    <row r="32366" hidden="1" x14ac:dyDescent="0.2"/>
    <row r="32367" hidden="1" x14ac:dyDescent="0.2"/>
    <row r="32368" hidden="1" x14ac:dyDescent="0.2"/>
    <row r="32369" hidden="1" x14ac:dyDescent="0.2"/>
    <row r="32370" hidden="1" x14ac:dyDescent="0.2"/>
    <row r="32371" hidden="1" x14ac:dyDescent="0.2"/>
    <row r="32372" hidden="1" x14ac:dyDescent="0.2"/>
    <row r="32373" hidden="1" x14ac:dyDescent="0.2"/>
    <row r="32374" hidden="1" x14ac:dyDescent="0.2"/>
    <row r="32375" hidden="1" x14ac:dyDescent="0.2"/>
    <row r="32376" hidden="1" x14ac:dyDescent="0.2"/>
    <row r="32377" hidden="1" x14ac:dyDescent="0.2"/>
    <row r="32378" hidden="1" x14ac:dyDescent="0.2"/>
    <row r="32379" hidden="1" x14ac:dyDescent="0.2"/>
    <row r="32380" hidden="1" x14ac:dyDescent="0.2"/>
    <row r="32381" hidden="1" x14ac:dyDescent="0.2"/>
    <row r="32382" hidden="1" x14ac:dyDescent="0.2"/>
    <row r="32383" hidden="1" x14ac:dyDescent="0.2"/>
    <row r="32384" hidden="1" x14ac:dyDescent="0.2"/>
    <row r="32385" hidden="1" x14ac:dyDescent="0.2"/>
    <row r="32386" hidden="1" x14ac:dyDescent="0.2"/>
    <row r="32387" hidden="1" x14ac:dyDescent="0.2"/>
    <row r="32388" hidden="1" x14ac:dyDescent="0.2"/>
    <row r="32389" hidden="1" x14ac:dyDescent="0.2"/>
    <row r="32390" hidden="1" x14ac:dyDescent="0.2"/>
    <row r="32391" hidden="1" x14ac:dyDescent="0.2"/>
    <row r="32392" hidden="1" x14ac:dyDescent="0.2"/>
    <row r="32393" hidden="1" x14ac:dyDescent="0.2"/>
    <row r="32394" hidden="1" x14ac:dyDescent="0.2"/>
    <row r="32395" hidden="1" x14ac:dyDescent="0.2"/>
    <row r="32396" hidden="1" x14ac:dyDescent="0.2"/>
    <row r="32397" hidden="1" x14ac:dyDescent="0.2"/>
    <row r="32398" hidden="1" x14ac:dyDescent="0.2"/>
    <row r="32399" hidden="1" x14ac:dyDescent="0.2"/>
    <row r="32400" hidden="1" x14ac:dyDescent="0.2"/>
    <row r="32401" hidden="1" x14ac:dyDescent="0.2"/>
    <row r="32402" hidden="1" x14ac:dyDescent="0.2"/>
    <row r="32403" hidden="1" x14ac:dyDescent="0.2"/>
    <row r="32404" hidden="1" x14ac:dyDescent="0.2"/>
    <row r="32405" hidden="1" x14ac:dyDescent="0.2"/>
    <row r="32406" hidden="1" x14ac:dyDescent="0.2"/>
    <row r="32407" hidden="1" x14ac:dyDescent="0.2"/>
    <row r="32408" hidden="1" x14ac:dyDescent="0.2"/>
    <row r="32409" hidden="1" x14ac:dyDescent="0.2"/>
    <row r="32410" hidden="1" x14ac:dyDescent="0.2"/>
    <row r="32411" hidden="1" x14ac:dyDescent="0.2"/>
    <row r="32412" hidden="1" x14ac:dyDescent="0.2"/>
    <row r="32413" hidden="1" x14ac:dyDescent="0.2"/>
    <row r="32414" hidden="1" x14ac:dyDescent="0.2"/>
    <row r="32415" hidden="1" x14ac:dyDescent="0.2"/>
    <row r="32416" hidden="1" x14ac:dyDescent="0.2"/>
    <row r="32417" hidden="1" x14ac:dyDescent="0.2"/>
    <row r="32418" hidden="1" x14ac:dyDescent="0.2"/>
    <row r="32419" hidden="1" x14ac:dyDescent="0.2"/>
    <row r="32420" hidden="1" x14ac:dyDescent="0.2"/>
    <row r="32421" hidden="1" x14ac:dyDescent="0.2"/>
    <row r="32422" hidden="1" x14ac:dyDescent="0.2"/>
    <row r="32423" hidden="1" x14ac:dyDescent="0.2"/>
    <row r="32424" hidden="1" x14ac:dyDescent="0.2"/>
    <row r="32425" hidden="1" x14ac:dyDescent="0.2"/>
    <row r="32426" hidden="1" x14ac:dyDescent="0.2"/>
    <row r="32427" hidden="1" x14ac:dyDescent="0.2"/>
    <row r="32428" hidden="1" x14ac:dyDescent="0.2"/>
    <row r="32429" hidden="1" x14ac:dyDescent="0.2"/>
    <row r="32430" hidden="1" x14ac:dyDescent="0.2"/>
    <row r="32431" hidden="1" x14ac:dyDescent="0.2"/>
    <row r="32432" hidden="1" x14ac:dyDescent="0.2"/>
    <row r="32433" hidden="1" x14ac:dyDescent="0.2"/>
    <row r="32434" hidden="1" x14ac:dyDescent="0.2"/>
    <row r="32435" hidden="1" x14ac:dyDescent="0.2"/>
    <row r="32436" hidden="1" x14ac:dyDescent="0.2"/>
    <row r="32437" hidden="1" x14ac:dyDescent="0.2"/>
    <row r="32438" hidden="1" x14ac:dyDescent="0.2"/>
    <row r="32439" hidden="1" x14ac:dyDescent="0.2"/>
    <row r="32440" hidden="1" x14ac:dyDescent="0.2"/>
    <row r="32441" hidden="1" x14ac:dyDescent="0.2"/>
    <row r="32442" hidden="1" x14ac:dyDescent="0.2"/>
    <row r="32443" hidden="1" x14ac:dyDescent="0.2"/>
    <row r="32444" hidden="1" x14ac:dyDescent="0.2"/>
    <row r="32445" hidden="1" x14ac:dyDescent="0.2"/>
    <row r="32446" hidden="1" x14ac:dyDescent="0.2"/>
    <row r="32447" hidden="1" x14ac:dyDescent="0.2"/>
    <row r="32448" hidden="1" x14ac:dyDescent="0.2"/>
    <row r="32449" hidden="1" x14ac:dyDescent="0.2"/>
    <row r="32450" hidden="1" x14ac:dyDescent="0.2"/>
    <row r="32451" hidden="1" x14ac:dyDescent="0.2"/>
    <row r="32452" hidden="1" x14ac:dyDescent="0.2"/>
    <row r="32453" hidden="1" x14ac:dyDescent="0.2"/>
    <row r="32454" hidden="1" x14ac:dyDescent="0.2"/>
    <row r="32455" hidden="1" x14ac:dyDescent="0.2"/>
    <row r="32456" hidden="1" x14ac:dyDescent="0.2"/>
    <row r="32457" hidden="1" x14ac:dyDescent="0.2"/>
    <row r="32458" hidden="1" x14ac:dyDescent="0.2"/>
    <row r="32459" hidden="1" x14ac:dyDescent="0.2"/>
    <row r="32460" hidden="1" x14ac:dyDescent="0.2"/>
    <row r="32461" hidden="1" x14ac:dyDescent="0.2"/>
    <row r="32462" hidden="1" x14ac:dyDescent="0.2"/>
    <row r="32463" hidden="1" x14ac:dyDescent="0.2"/>
    <row r="32464" hidden="1" x14ac:dyDescent="0.2"/>
    <row r="32465" hidden="1" x14ac:dyDescent="0.2"/>
    <row r="32466" hidden="1" x14ac:dyDescent="0.2"/>
    <row r="32467" hidden="1" x14ac:dyDescent="0.2"/>
    <row r="32468" hidden="1" x14ac:dyDescent="0.2"/>
    <row r="32469" hidden="1" x14ac:dyDescent="0.2"/>
    <row r="32470" hidden="1" x14ac:dyDescent="0.2"/>
    <row r="32471" hidden="1" x14ac:dyDescent="0.2"/>
    <row r="32472" hidden="1" x14ac:dyDescent="0.2"/>
    <row r="32473" hidden="1" x14ac:dyDescent="0.2"/>
    <row r="32474" hidden="1" x14ac:dyDescent="0.2"/>
    <row r="32475" hidden="1" x14ac:dyDescent="0.2"/>
    <row r="32476" hidden="1" x14ac:dyDescent="0.2"/>
    <row r="32477" hidden="1" x14ac:dyDescent="0.2"/>
    <row r="32478" hidden="1" x14ac:dyDescent="0.2"/>
    <row r="32479" hidden="1" x14ac:dyDescent="0.2"/>
    <row r="32480" hidden="1" x14ac:dyDescent="0.2"/>
    <row r="32481" hidden="1" x14ac:dyDescent="0.2"/>
    <row r="32482" hidden="1" x14ac:dyDescent="0.2"/>
    <row r="32483" hidden="1" x14ac:dyDescent="0.2"/>
    <row r="32484" hidden="1" x14ac:dyDescent="0.2"/>
    <row r="32485" hidden="1" x14ac:dyDescent="0.2"/>
    <row r="32486" hidden="1" x14ac:dyDescent="0.2"/>
    <row r="32487" hidden="1" x14ac:dyDescent="0.2"/>
    <row r="32488" hidden="1" x14ac:dyDescent="0.2"/>
    <row r="32489" hidden="1" x14ac:dyDescent="0.2"/>
    <row r="32490" hidden="1" x14ac:dyDescent="0.2"/>
    <row r="32491" hidden="1" x14ac:dyDescent="0.2"/>
    <row r="32492" hidden="1" x14ac:dyDescent="0.2"/>
    <row r="32493" hidden="1" x14ac:dyDescent="0.2"/>
    <row r="32494" hidden="1" x14ac:dyDescent="0.2"/>
    <row r="32495" hidden="1" x14ac:dyDescent="0.2"/>
    <row r="32496" hidden="1" x14ac:dyDescent="0.2"/>
    <row r="32497" hidden="1" x14ac:dyDescent="0.2"/>
    <row r="32498" hidden="1" x14ac:dyDescent="0.2"/>
    <row r="32499" hidden="1" x14ac:dyDescent="0.2"/>
    <row r="32500" hidden="1" x14ac:dyDescent="0.2"/>
    <row r="32501" hidden="1" x14ac:dyDescent="0.2"/>
    <row r="32502" hidden="1" x14ac:dyDescent="0.2"/>
    <row r="32503" hidden="1" x14ac:dyDescent="0.2"/>
    <row r="32504" hidden="1" x14ac:dyDescent="0.2"/>
    <row r="32505" hidden="1" x14ac:dyDescent="0.2"/>
    <row r="32506" hidden="1" x14ac:dyDescent="0.2"/>
    <row r="32507" hidden="1" x14ac:dyDescent="0.2"/>
    <row r="32508" hidden="1" x14ac:dyDescent="0.2"/>
    <row r="32509" hidden="1" x14ac:dyDescent="0.2"/>
    <row r="32510" hidden="1" x14ac:dyDescent="0.2"/>
    <row r="32511" hidden="1" x14ac:dyDescent="0.2"/>
    <row r="32512" hidden="1" x14ac:dyDescent="0.2"/>
    <row r="32513" hidden="1" x14ac:dyDescent="0.2"/>
    <row r="32514" hidden="1" x14ac:dyDescent="0.2"/>
    <row r="32515" hidden="1" x14ac:dyDescent="0.2"/>
    <row r="32516" hidden="1" x14ac:dyDescent="0.2"/>
    <row r="32517" hidden="1" x14ac:dyDescent="0.2"/>
    <row r="32518" hidden="1" x14ac:dyDescent="0.2"/>
    <row r="32519" hidden="1" x14ac:dyDescent="0.2"/>
    <row r="32520" hidden="1" x14ac:dyDescent="0.2"/>
    <row r="32521" hidden="1" x14ac:dyDescent="0.2"/>
    <row r="32522" hidden="1" x14ac:dyDescent="0.2"/>
    <row r="32523" hidden="1" x14ac:dyDescent="0.2"/>
    <row r="32524" hidden="1" x14ac:dyDescent="0.2"/>
    <row r="32525" hidden="1" x14ac:dyDescent="0.2"/>
    <row r="32526" hidden="1" x14ac:dyDescent="0.2"/>
    <row r="32527" hidden="1" x14ac:dyDescent="0.2"/>
    <row r="32528" hidden="1" x14ac:dyDescent="0.2"/>
    <row r="32529" hidden="1" x14ac:dyDescent="0.2"/>
    <row r="32530" hidden="1" x14ac:dyDescent="0.2"/>
    <row r="32531" hidden="1" x14ac:dyDescent="0.2"/>
    <row r="32532" hidden="1" x14ac:dyDescent="0.2"/>
    <row r="32533" hidden="1" x14ac:dyDescent="0.2"/>
    <row r="32534" hidden="1" x14ac:dyDescent="0.2"/>
    <row r="32535" hidden="1" x14ac:dyDescent="0.2"/>
    <row r="32536" hidden="1" x14ac:dyDescent="0.2"/>
    <row r="32537" hidden="1" x14ac:dyDescent="0.2"/>
    <row r="32538" hidden="1" x14ac:dyDescent="0.2"/>
    <row r="32539" hidden="1" x14ac:dyDescent="0.2"/>
    <row r="32540" hidden="1" x14ac:dyDescent="0.2"/>
    <row r="32541" hidden="1" x14ac:dyDescent="0.2"/>
    <row r="32542" hidden="1" x14ac:dyDescent="0.2"/>
    <row r="32543" hidden="1" x14ac:dyDescent="0.2"/>
    <row r="32544" hidden="1" x14ac:dyDescent="0.2"/>
    <row r="32545" hidden="1" x14ac:dyDescent="0.2"/>
    <row r="32546" hidden="1" x14ac:dyDescent="0.2"/>
    <row r="32547" hidden="1" x14ac:dyDescent="0.2"/>
    <row r="32548" hidden="1" x14ac:dyDescent="0.2"/>
    <row r="32549" hidden="1" x14ac:dyDescent="0.2"/>
    <row r="32550" hidden="1" x14ac:dyDescent="0.2"/>
    <row r="32551" hidden="1" x14ac:dyDescent="0.2"/>
    <row r="32552" hidden="1" x14ac:dyDescent="0.2"/>
    <row r="32553" hidden="1" x14ac:dyDescent="0.2"/>
    <row r="32554" hidden="1" x14ac:dyDescent="0.2"/>
    <row r="32555" hidden="1" x14ac:dyDescent="0.2"/>
    <row r="32556" hidden="1" x14ac:dyDescent="0.2"/>
    <row r="32557" hidden="1" x14ac:dyDescent="0.2"/>
    <row r="32558" hidden="1" x14ac:dyDescent="0.2"/>
    <row r="32559" hidden="1" x14ac:dyDescent="0.2"/>
    <row r="32560" hidden="1" x14ac:dyDescent="0.2"/>
    <row r="32561" hidden="1" x14ac:dyDescent="0.2"/>
    <row r="32562" hidden="1" x14ac:dyDescent="0.2"/>
    <row r="32563" hidden="1" x14ac:dyDescent="0.2"/>
    <row r="32564" hidden="1" x14ac:dyDescent="0.2"/>
    <row r="32565" hidden="1" x14ac:dyDescent="0.2"/>
    <row r="32566" hidden="1" x14ac:dyDescent="0.2"/>
    <row r="32567" hidden="1" x14ac:dyDescent="0.2"/>
    <row r="32568" hidden="1" x14ac:dyDescent="0.2"/>
    <row r="32569" hidden="1" x14ac:dyDescent="0.2"/>
    <row r="32570" hidden="1" x14ac:dyDescent="0.2"/>
    <row r="32571" hidden="1" x14ac:dyDescent="0.2"/>
    <row r="32572" hidden="1" x14ac:dyDescent="0.2"/>
    <row r="32573" hidden="1" x14ac:dyDescent="0.2"/>
    <row r="32574" hidden="1" x14ac:dyDescent="0.2"/>
    <row r="32575" hidden="1" x14ac:dyDescent="0.2"/>
    <row r="32576" hidden="1" x14ac:dyDescent="0.2"/>
    <row r="32577" hidden="1" x14ac:dyDescent="0.2"/>
    <row r="32578" hidden="1" x14ac:dyDescent="0.2"/>
    <row r="32579" hidden="1" x14ac:dyDescent="0.2"/>
    <row r="32580" hidden="1" x14ac:dyDescent="0.2"/>
    <row r="32581" hidden="1" x14ac:dyDescent="0.2"/>
    <row r="32582" hidden="1" x14ac:dyDescent="0.2"/>
    <row r="32583" hidden="1" x14ac:dyDescent="0.2"/>
    <row r="32584" hidden="1" x14ac:dyDescent="0.2"/>
    <row r="32585" hidden="1" x14ac:dyDescent="0.2"/>
    <row r="32586" hidden="1" x14ac:dyDescent="0.2"/>
    <row r="32587" hidden="1" x14ac:dyDescent="0.2"/>
    <row r="32588" hidden="1" x14ac:dyDescent="0.2"/>
    <row r="32589" hidden="1" x14ac:dyDescent="0.2"/>
    <row r="32590" hidden="1" x14ac:dyDescent="0.2"/>
    <row r="32591" hidden="1" x14ac:dyDescent="0.2"/>
    <row r="32592" hidden="1" x14ac:dyDescent="0.2"/>
    <row r="32593" hidden="1" x14ac:dyDescent="0.2"/>
    <row r="32594" hidden="1" x14ac:dyDescent="0.2"/>
    <row r="32595" hidden="1" x14ac:dyDescent="0.2"/>
    <row r="32596" hidden="1" x14ac:dyDescent="0.2"/>
    <row r="32597" hidden="1" x14ac:dyDescent="0.2"/>
    <row r="32598" hidden="1" x14ac:dyDescent="0.2"/>
    <row r="32599" hidden="1" x14ac:dyDescent="0.2"/>
    <row r="32600" hidden="1" x14ac:dyDescent="0.2"/>
    <row r="32601" hidden="1" x14ac:dyDescent="0.2"/>
    <row r="32602" hidden="1" x14ac:dyDescent="0.2"/>
    <row r="32603" hidden="1" x14ac:dyDescent="0.2"/>
    <row r="32604" hidden="1" x14ac:dyDescent="0.2"/>
    <row r="32605" hidden="1" x14ac:dyDescent="0.2"/>
    <row r="32606" hidden="1" x14ac:dyDescent="0.2"/>
    <row r="32607" hidden="1" x14ac:dyDescent="0.2"/>
    <row r="32608" hidden="1" x14ac:dyDescent="0.2"/>
    <row r="32609" hidden="1" x14ac:dyDescent="0.2"/>
    <row r="32610" hidden="1" x14ac:dyDescent="0.2"/>
    <row r="32611" hidden="1" x14ac:dyDescent="0.2"/>
    <row r="32612" hidden="1" x14ac:dyDescent="0.2"/>
    <row r="32613" hidden="1" x14ac:dyDescent="0.2"/>
    <row r="32614" hidden="1" x14ac:dyDescent="0.2"/>
    <row r="32615" hidden="1" x14ac:dyDescent="0.2"/>
    <row r="32616" hidden="1" x14ac:dyDescent="0.2"/>
    <row r="32617" hidden="1" x14ac:dyDescent="0.2"/>
    <row r="32618" hidden="1" x14ac:dyDescent="0.2"/>
    <row r="32619" hidden="1" x14ac:dyDescent="0.2"/>
    <row r="32620" hidden="1" x14ac:dyDescent="0.2"/>
    <row r="32621" hidden="1" x14ac:dyDescent="0.2"/>
    <row r="32622" hidden="1" x14ac:dyDescent="0.2"/>
    <row r="32623" hidden="1" x14ac:dyDescent="0.2"/>
    <row r="32624" hidden="1" x14ac:dyDescent="0.2"/>
    <row r="32625" hidden="1" x14ac:dyDescent="0.2"/>
    <row r="32626" hidden="1" x14ac:dyDescent="0.2"/>
    <row r="32627" hidden="1" x14ac:dyDescent="0.2"/>
    <row r="32628" hidden="1" x14ac:dyDescent="0.2"/>
    <row r="32629" hidden="1" x14ac:dyDescent="0.2"/>
    <row r="32630" hidden="1" x14ac:dyDescent="0.2"/>
    <row r="32631" hidden="1" x14ac:dyDescent="0.2"/>
    <row r="32632" hidden="1" x14ac:dyDescent="0.2"/>
    <row r="32633" hidden="1" x14ac:dyDescent="0.2"/>
    <row r="32634" hidden="1" x14ac:dyDescent="0.2"/>
    <row r="32635" hidden="1" x14ac:dyDescent="0.2"/>
    <row r="32636" hidden="1" x14ac:dyDescent="0.2"/>
    <row r="32637" hidden="1" x14ac:dyDescent="0.2"/>
    <row r="32638" hidden="1" x14ac:dyDescent="0.2"/>
    <row r="32639" hidden="1" x14ac:dyDescent="0.2"/>
    <row r="32640" hidden="1" x14ac:dyDescent="0.2"/>
    <row r="32641" hidden="1" x14ac:dyDescent="0.2"/>
    <row r="32642" hidden="1" x14ac:dyDescent="0.2"/>
    <row r="32643" hidden="1" x14ac:dyDescent="0.2"/>
    <row r="32644" hidden="1" x14ac:dyDescent="0.2"/>
    <row r="32645" hidden="1" x14ac:dyDescent="0.2"/>
    <row r="32646" hidden="1" x14ac:dyDescent="0.2"/>
    <row r="32647" hidden="1" x14ac:dyDescent="0.2"/>
    <row r="32648" hidden="1" x14ac:dyDescent="0.2"/>
    <row r="32649" hidden="1" x14ac:dyDescent="0.2"/>
    <row r="32650" hidden="1" x14ac:dyDescent="0.2"/>
    <row r="32651" hidden="1" x14ac:dyDescent="0.2"/>
    <row r="32652" hidden="1" x14ac:dyDescent="0.2"/>
    <row r="32653" hidden="1" x14ac:dyDescent="0.2"/>
    <row r="32654" hidden="1" x14ac:dyDescent="0.2"/>
    <row r="32655" hidden="1" x14ac:dyDescent="0.2"/>
    <row r="32656" hidden="1" x14ac:dyDescent="0.2"/>
    <row r="32657" hidden="1" x14ac:dyDescent="0.2"/>
    <row r="32658" hidden="1" x14ac:dyDescent="0.2"/>
    <row r="32659" hidden="1" x14ac:dyDescent="0.2"/>
    <row r="32660" hidden="1" x14ac:dyDescent="0.2"/>
    <row r="32661" hidden="1" x14ac:dyDescent="0.2"/>
    <row r="32662" hidden="1" x14ac:dyDescent="0.2"/>
    <row r="32663" hidden="1" x14ac:dyDescent="0.2"/>
    <row r="32664" hidden="1" x14ac:dyDescent="0.2"/>
    <row r="32665" hidden="1" x14ac:dyDescent="0.2"/>
    <row r="32666" hidden="1" x14ac:dyDescent="0.2"/>
    <row r="32667" hidden="1" x14ac:dyDescent="0.2"/>
    <row r="32668" hidden="1" x14ac:dyDescent="0.2"/>
    <row r="32669" hidden="1" x14ac:dyDescent="0.2"/>
    <row r="32670" hidden="1" x14ac:dyDescent="0.2"/>
    <row r="32671" hidden="1" x14ac:dyDescent="0.2"/>
    <row r="32672" hidden="1" x14ac:dyDescent="0.2"/>
    <row r="32673" hidden="1" x14ac:dyDescent="0.2"/>
    <row r="32674" hidden="1" x14ac:dyDescent="0.2"/>
    <row r="32675" hidden="1" x14ac:dyDescent="0.2"/>
    <row r="32676" hidden="1" x14ac:dyDescent="0.2"/>
    <row r="32677" hidden="1" x14ac:dyDescent="0.2"/>
    <row r="32678" hidden="1" x14ac:dyDescent="0.2"/>
    <row r="32679" hidden="1" x14ac:dyDescent="0.2"/>
    <row r="32680" hidden="1" x14ac:dyDescent="0.2"/>
    <row r="32681" hidden="1" x14ac:dyDescent="0.2"/>
    <row r="32682" hidden="1" x14ac:dyDescent="0.2"/>
    <row r="32683" hidden="1" x14ac:dyDescent="0.2"/>
    <row r="32684" hidden="1" x14ac:dyDescent="0.2"/>
    <row r="32685" hidden="1" x14ac:dyDescent="0.2"/>
    <row r="32686" hidden="1" x14ac:dyDescent="0.2"/>
    <row r="32687" hidden="1" x14ac:dyDescent="0.2"/>
    <row r="32688" hidden="1" x14ac:dyDescent="0.2"/>
    <row r="32689" hidden="1" x14ac:dyDescent="0.2"/>
    <row r="32690" hidden="1" x14ac:dyDescent="0.2"/>
    <row r="32691" hidden="1" x14ac:dyDescent="0.2"/>
    <row r="32692" hidden="1" x14ac:dyDescent="0.2"/>
    <row r="32693" hidden="1" x14ac:dyDescent="0.2"/>
    <row r="32694" hidden="1" x14ac:dyDescent="0.2"/>
    <row r="32695" hidden="1" x14ac:dyDescent="0.2"/>
    <row r="32696" hidden="1" x14ac:dyDescent="0.2"/>
    <row r="32697" hidden="1" x14ac:dyDescent="0.2"/>
    <row r="32698" hidden="1" x14ac:dyDescent="0.2"/>
    <row r="32699" hidden="1" x14ac:dyDescent="0.2"/>
    <row r="32700" hidden="1" x14ac:dyDescent="0.2"/>
    <row r="32701" hidden="1" x14ac:dyDescent="0.2"/>
    <row r="32702" hidden="1" x14ac:dyDescent="0.2"/>
    <row r="32703" hidden="1" x14ac:dyDescent="0.2"/>
    <row r="32704" hidden="1" x14ac:dyDescent="0.2"/>
    <row r="32705" hidden="1" x14ac:dyDescent="0.2"/>
    <row r="32706" hidden="1" x14ac:dyDescent="0.2"/>
    <row r="32707" hidden="1" x14ac:dyDescent="0.2"/>
    <row r="32708" hidden="1" x14ac:dyDescent="0.2"/>
    <row r="32709" hidden="1" x14ac:dyDescent="0.2"/>
    <row r="32710" hidden="1" x14ac:dyDescent="0.2"/>
    <row r="32711" hidden="1" x14ac:dyDescent="0.2"/>
    <row r="32712" hidden="1" x14ac:dyDescent="0.2"/>
    <row r="32713" hidden="1" x14ac:dyDescent="0.2"/>
    <row r="32714" hidden="1" x14ac:dyDescent="0.2"/>
    <row r="32715" hidden="1" x14ac:dyDescent="0.2"/>
    <row r="32716" hidden="1" x14ac:dyDescent="0.2"/>
    <row r="32717" hidden="1" x14ac:dyDescent="0.2"/>
    <row r="32718" hidden="1" x14ac:dyDescent="0.2"/>
    <row r="32719" hidden="1" x14ac:dyDescent="0.2"/>
    <row r="32720" hidden="1" x14ac:dyDescent="0.2"/>
    <row r="32721" hidden="1" x14ac:dyDescent="0.2"/>
    <row r="32722" hidden="1" x14ac:dyDescent="0.2"/>
    <row r="32723" hidden="1" x14ac:dyDescent="0.2"/>
    <row r="32724" hidden="1" x14ac:dyDescent="0.2"/>
    <row r="32725" hidden="1" x14ac:dyDescent="0.2"/>
    <row r="32726" hidden="1" x14ac:dyDescent="0.2"/>
    <row r="32727" hidden="1" x14ac:dyDescent="0.2"/>
    <row r="32728" hidden="1" x14ac:dyDescent="0.2"/>
    <row r="32729" hidden="1" x14ac:dyDescent="0.2"/>
    <row r="32730" hidden="1" x14ac:dyDescent="0.2"/>
    <row r="32731" hidden="1" x14ac:dyDescent="0.2"/>
    <row r="32732" hidden="1" x14ac:dyDescent="0.2"/>
    <row r="32733" hidden="1" x14ac:dyDescent="0.2"/>
    <row r="32734" hidden="1" x14ac:dyDescent="0.2"/>
    <row r="32735" hidden="1" x14ac:dyDescent="0.2"/>
    <row r="32736" hidden="1" x14ac:dyDescent="0.2"/>
    <row r="32737" hidden="1" x14ac:dyDescent="0.2"/>
    <row r="32738" hidden="1" x14ac:dyDescent="0.2"/>
    <row r="32739" hidden="1" x14ac:dyDescent="0.2"/>
    <row r="32740" hidden="1" x14ac:dyDescent="0.2"/>
    <row r="32741" hidden="1" x14ac:dyDescent="0.2"/>
    <row r="32742" hidden="1" x14ac:dyDescent="0.2"/>
    <row r="32743" hidden="1" x14ac:dyDescent="0.2"/>
    <row r="32744" hidden="1" x14ac:dyDescent="0.2"/>
    <row r="32745" hidden="1" x14ac:dyDescent="0.2"/>
    <row r="32746" hidden="1" x14ac:dyDescent="0.2"/>
    <row r="32747" hidden="1" x14ac:dyDescent="0.2"/>
    <row r="32748" hidden="1" x14ac:dyDescent="0.2"/>
    <row r="32749" hidden="1" x14ac:dyDescent="0.2"/>
    <row r="32750" hidden="1" x14ac:dyDescent="0.2"/>
    <row r="32751" hidden="1" x14ac:dyDescent="0.2"/>
    <row r="32752" hidden="1" x14ac:dyDescent="0.2"/>
    <row r="32753" hidden="1" x14ac:dyDescent="0.2"/>
    <row r="32754" hidden="1" x14ac:dyDescent="0.2"/>
    <row r="32755" hidden="1" x14ac:dyDescent="0.2"/>
    <row r="32756" hidden="1" x14ac:dyDescent="0.2"/>
    <row r="32757" hidden="1" x14ac:dyDescent="0.2"/>
    <row r="32758" hidden="1" x14ac:dyDescent="0.2"/>
    <row r="32759" hidden="1" x14ac:dyDescent="0.2"/>
    <row r="32760" hidden="1" x14ac:dyDescent="0.2"/>
    <row r="32761" hidden="1" x14ac:dyDescent="0.2"/>
    <row r="32762" hidden="1" x14ac:dyDescent="0.2"/>
    <row r="32763" hidden="1" x14ac:dyDescent="0.2"/>
    <row r="32764" hidden="1" x14ac:dyDescent="0.2"/>
    <row r="32765" hidden="1" x14ac:dyDescent="0.2"/>
    <row r="32766" hidden="1" x14ac:dyDescent="0.2"/>
    <row r="32767" hidden="1" x14ac:dyDescent="0.2"/>
    <row r="32768" hidden="1" x14ac:dyDescent="0.2"/>
    <row r="32769" hidden="1" x14ac:dyDescent="0.2"/>
    <row r="32770" hidden="1" x14ac:dyDescent="0.2"/>
    <row r="32771" hidden="1" x14ac:dyDescent="0.2"/>
    <row r="32772" hidden="1" x14ac:dyDescent="0.2"/>
    <row r="32773" hidden="1" x14ac:dyDescent="0.2"/>
    <row r="32774" hidden="1" x14ac:dyDescent="0.2"/>
    <row r="32775" hidden="1" x14ac:dyDescent="0.2"/>
    <row r="32776" hidden="1" x14ac:dyDescent="0.2"/>
    <row r="32777" hidden="1" x14ac:dyDescent="0.2"/>
    <row r="32778" hidden="1" x14ac:dyDescent="0.2"/>
    <row r="32779" hidden="1" x14ac:dyDescent="0.2"/>
    <row r="32780" hidden="1" x14ac:dyDescent="0.2"/>
    <row r="32781" hidden="1" x14ac:dyDescent="0.2"/>
    <row r="32782" hidden="1" x14ac:dyDescent="0.2"/>
    <row r="32783" hidden="1" x14ac:dyDescent="0.2"/>
    <row r="32784" hidden="1" x14ac:dyDescent="0.2"/>
    <row r="32785" hidden="1" x14ac:dyDescent="0.2"/>
    <row r="32786" hidden="1" x14ac:dyDescent="0.2"/>
    <row r="32787" hidden="1" x14ac:dyDescent="0.2"/>
    <row r="32788" hidden="1" x14ac:dyDescent="0.2"/>
    <row r="32789" hidden="1" x14ac:dyDescent="0.2"/>
    <row r="32790" hidden="1" x14ac:dyDescent="0.2"/>
    <row r="32791" hidden="1" x14ac:dyDescent="0.2"/>
    <row r="32792" hidden="1" x14ac:dyDescent="0.2"/>
    <row r="32793" hidden="1" x14ac:dyDescent="0.2"/>
    <row r="32794" hidden="1" x14ac:dyDescent="0.2"/>
    <row r="32795" hidden="1" x14ac:dyDescent="0.2"/>
    <row r="32796" hidden="1" x14ac:dyDescent="0.2"/>
    <row r="32797" hidden="1" x14ac:dyDescent="0.2"/>
    <row r="32798" hidden="1" x14ac:dyDescent="0.2"/>
    <row r="32799" hidden="1" x14ac:dyDescent="0.2"/>
    <row r="32800" hidden="1" x14ac:dyDescent="0.2"/>
    <row r="32801" hidden="1" x14ac:dyDescent="0.2"/>
    <row r="32802" hidden="1" x14ac:dyDescent="0.2"/>
    <row r="32803" hidden="1" x14ac:dyDescent="0.2"/>
    <row r="32804" hidden="1" x14ac:dyDescent="0.2"/>
    <row r="32805" hidden="1" x14ac:dyDescent="0.2"/>
    <row r="32806" hidden="1" x14ac:dyDescent="0.2"/>
    <row r="32807" hidden="1" x14ac:dyDescent="0.2"/>
    <row r="32808" hidden="1" x14ac:dyDescent="0.2"/>
    <row r="32809" hidden="1" x14ac:dyDescent="0.2"/>
    <row r="32810" hidden="1" x14ac:dyDescent="0.2"/>
    <row r="32811" hidden="1" x14ac:dyDescent="0.2"/>
    <row r="32812" hidden="1" x14ac:dyDescent="0.2"/>
    <row r="32813" hidden="1" x14ac:dyDescent="0.2"/>
    <row r="32814" hidden="1" x14ac:dyDescent="0.2"/>
    <row r="32815" hidden="1" x14ac:dyDescent="0.2"/>
    <row r="32816" hidden="1" x14ac:dyDescent="0.2"/>
    <row r="32817" hidden="1" x14ac:dyDescent="0.2"/>
    <row r="32818" hidden="1" x14ac:dyDescent="0.2"/>
    <row r="32819" hidden="1" x14ac:dyDescent="0.2"/>
    <row r="32820" hidden="1" x14ac:dyDescent="0.2"/>
    <row r="32821" hidden="1" x14ac:dyDescent="0.2"/>
    <row r="32822" hidden="1" x14ac:dyDescent="0.2"/>
    <row r="32823" hidden="1" x14ac:dyDescent="0.2"/>
    <row r="32824" hidden="1" x14ac:dyDescent="0.2"/>
    <row r="32825" hidden="1" x14ac:dyDescent="0.2"/>
    <row r="32826" hidden="1" x14ac:dyDescent="0.2"/>
    <row r="32827" hidden="1" x14ac:dyDescent="0.2"/>
    <row r="32828" hidden="1" x14ac:dyDescent="0.2"/>
    <row r="32829" hidden="1" x14ac:dyDescent="0.2"/>
    <row r="32830" hidden="1" x14ac:dyDescent="0.2"/>
    <row r="32831" hidden="1" x14ac:dyDescent="0.2"/>
    <row r="32832" hidden="1" x14ac:dyDescent="0.2"/>
    <row r="32833" hidden="1" x14ac:dyDescent="0.2"/>
    <row r="32834" hidden="1" x14ac:dyDescent="0.2"/>
    <row r="32835" hidden="1" x14ac:dyDescent="0.2"/>
    <row r="32836" hidden="1" x14ac:dyDescent="0.2"/>
    <row r="32837" hidden="1" x14ac:dyDescent="0.2"/>
    <row r="32838" hidden="1" x14ac:dyDescent="0.2"/>
    <row r="32839" hidden="1" x14ac:dyDescent="0.2"/>
    <row r="32840" hidden="1" x14ac:dyDescent="0.2"/>
    <row r="32841" hidden="1" x14ac:dyDescent="0.2"/>
    <row r="32842" hidden="1" x14ac:dyDescent="0.2"/>
    <row r="32843" hidden="1" x14ac:dyDescent="0.2"/>
    <row r="32844" hidden="1" x14ac:dyDescent="0.2"/>
    <row r="32845" hidden="1" x14ac:dyDescent="0.2"/>
    <row r="32846" hidden="1" x14ac:dyDescent="0.2"/>
    <row r="32847" hidden="1" x14ac:dyDescent="0.2"/>
    <row r="32848" hidden="1" x14ac:dyDescent="0.2"/>
    <row r="32849" hidden="1" x14ac:dyDescent="0.2"/>
    <row r="32850" hidden="1" x14ac:dyDescent="0.2"/>
    <row r="32851" hidden="1" x14ac:dyDescent="0.2"/>
    <row r="32852" hidden="1" x14ac:dyDescent="0.2"/>
    <row r="32853" hidden="1" x14ac:dyDescent="0.2"/>
    <row r="32854" hidden="1" x14ac:dyDescent="0.2"/>
    <row r="32855" hidden="1" x14ac:dyDescent="0.2"/>
    <row r="32856" hidden="1" x14ac:dyDescent="0.2"/>
    <row r="32857" hidden="1" x14ac:dyDescent="0.2"/>
    <row r="32858" hidden="1" x14ac:dyDescent="0.2"/>
    <row r="32859" hidden="1" x14ac:dyDescent="0.2"/>
    <row r="32860" hidden="1" x14ac:dyDescent="0.2"/>
    <row r="32861" hidden="1" x14ac:dyDescent="0.2"/>
    <row r="32862" hidden="1" x14ac:dyDescent="0.2"/>
    <row r="32863" hidden="1" x14ac:dyDescent="0.2"/>
    <row r="32864" hidden="1" x14ac:dyDescent="0.2"/>
    <row r="32865" hidden="1" x14ac:dyDescent="0.2"/>
    <row r="32866" hidden="1" x14ac:dyDescent="0.2"/>
    <row r="32867" hidden="1" x14ac:dyDescent="0.2"/>
    <row r="32868" hidden="1" x14ac:dyDescent="0.2"/>
    <row r="32869" hidden="1" x14ac:dyDescent="0.2"/>
    <row r="32870" hidden="1" x14ac:dyDescent="0.2"/>
    <row r="32871" hidden="1" x14ac:dyDescent="0.2"/>
    <row r="32872" hidden="1" x14ac:dyDescent="0.2"/>
    <row r="32873" hidden="1" x14ac:dyDescent="0.2"/>
    <row r="32874" hidden="1" x14ac:dyDescent="0.2"/>
    <row r="32875" hidden="1" x14ac:dyDescent="0.2"/>
    <row r="32876" hidden="1" x14ac:dyDescent="0.2"/>
    <row r="32877" hidden="1" x14ac:dyDescent="0.2"/>
    <row r="32878" hidden="1" x14ac:dyDescent="0.2"/>
    <row r="32879" hidden="1" x14ac:dyDescent="0.2"/>
    <row r="32880" hidden="1" x14ac:dyDescent="0.2"/>
    <row r="32881" hidden="1" x14ac:dyDescent="0.2"/>
    <row r="32882" hidden="1" x14ac:dyDescent="0.2"/>
    <row r="32883" hidden="1" x14ac:dyDescent="0.2"/>
    <row r="32884" hidden="1" x14ac:dyDescent="0.2"/>
    <row r="32885" hidden="1" x14ac:dyDescent="0.2"/>
    <row r="32886" hidden="1" x14ac:dyDescent="0.2"/>
    <row r="32887" hidden="1" x14ac:dyDescent="0.2"/>
    <row r="32888" hidden="1" x14ac:dyDescent="0.2"/>
    <row r="32889" hidden="1" x14ac:dyDescent="0.2"/>
    <row r="32890" hidden="1" x14ac:dyDescent="0.2"/>
    <row r="32891" hidden="1" x14ac:dyDescent="0.2"/>
    <row r="32892" hidden="1" x14ac:dyDescent="0.2"/>
    <row r="32893" hidden="1" x14ac:dyDescent="0.2"/>
    <row r="32894" hidden="1" x14ac:dyDescent="0.2"/>
    <row r="32895" hidden="1" x14ac:dyDescent="0.2"/>
    <row r="32896" hidden="1" x14ac:dyDescent="0.2"/>
    <row r="32897" hidden="1" x14ac:dyDescent="0.2"/>
    <row r="32898" hidden="1" x14ac:dyDescent="0.2"/>
    <row r="32899" hidden="1" x14ac:dyDescent="0.2"/>
    <row r="32900" hidden="1" x14ac:dyDescent="0.2"/>
    <row r="32901" hidden="1" x14ac:dyDescent="0.2"/>
    <row r="32902" hidden="1" x14ac:dyDescent="0.2"/>
    <row r="32903" hidden="1" x14ac:dyDescent="0.2"/>
    <row r="32904" hidden="1" x14ac:dyDescent="0.2"/>
    <row r="32905" hidden="1" x14ac:dyDescent="0.2"/>
    <row r="32906" hidden="1" x14ac:dyDescent="0.2"/>
    <row r="32907" hidden="1" x14ac:dyDescent="0.2"/>
    <row r="32908" hidden="1" x14ac:dyDescent="0.2"/>
    <row r="32909" hidden="1" x14ac:dyDescent="0.2"/>
    <row r="32910" hidden="1" x14ac:dyDescent="0.2"/>
    <row r="32911" hidden="1" x14ac:dyDescent="0.2"/>
    <row r="32912" hidden="1" x14ac:dyDescent="0.2"/>
    <row r="32913" hidden="1" x14ac:dyDescent="0.2"/>
    <row r="32914" hidden="1" x14ac:dyDescent="0.2"/>
    <row r="32915" hidden="1" x14ac:dyDescent="0.2"/>
    <row r="32916" hidden="1" x14ac:dyDescent="0.2"/>
    <row r="32917" hidden="1" x14ac:dyDescent="0.2"/>
    <row r="32918" hidden="1" x14ac:dyDescent="0.2"/>
    <row r="32919" hidden="1" x14ac:dyDescent="0.2"/>
    <row r="32920" hidden="1" x14ac:dyDescent="0.2"/>
    <row r="32921" hidden="1" x14ac:dyDescent="0.2"/>
    <row r="32922" hidden="1" x14ac:dyDescent="0.2"/>
    <row r="32923" hidden="1" x14ac:dyDescent="0.2"/>
    <row r="32924" hidden="1" x14ac:dyDescent="0.2"/>
    <row r="32925" hidden="1" x14ac:dyDescent="0.2"/>
    <row r="32926" hidden="1" x14ac:dyDescent="0.2"/>
    <row r="32927" hidden="1" x14ac:dyDescent="0.2"/>
    <row r="32928" hidden="1" x14ac:dyDescent="0.2"/>
    <row r="32929" hidden="1" x14ac:dyDescent="0.2"/>
    <row r="32930" hidden="1" x14ac:dyDescent="0.2"/>
    <row r="32931" hidden="1" x14ac:dyDescent="0.2"/>
    <row r="32932" hidden="1" x14ac:dyDescent="0.2"/>
    <row r="32933" hidden="1" x14ac:dyDescent="0.2"/>
    <row r="32934" hidden="1" x14ac:dyDescent="0.2"/>
    <row r="32935" hidden="1" x14ac:dyDescent="0.2"/>
    <row r="32936" hidden="1" x14ac:dyDescent="0.2"/>
    <row r="32937" hidden="1" x14ac:dyDescent="0.2"/>
    <row r="32938" hidden="1" x14ac:dyDescent="0.2"/>
    <row r="32939" hidden="1" x14ac:dyDescent="0.2"/>
    <row r="32940" hidden="1" x14ac:dyDescent="0.2"/>
    <row r="32941" hidden="1" x14ac:dyDescent="0.2"/>
    <row r="32942" hidden="1" x14ac:dyDescent="0.2"/>
    <row r="32943" hidden="1" x14ac:dyDescent="0.2"/>
    <row r="32944" hidden="1" x14ac:dyDescent="0.2"/>
    <row r="32945" hidden="1" x14ac:dyDescent="0.2"/>
    <row r="32946" hidden="1" x14ac:dyDescent="0.2"/>
    <row r="32947" hidden="1" x14ac:dyDescent="0.2"/>
    <row r="32948" hidden="1" x14ac:dyDescent="0.2"/>
    <row r="32949" hidden="1" x14ac:dyDescent="0.2"/>
    <row r="32950" hidden="1" x14ac:dyDescent="0.2"/>
    <row r="32951" hidden="1" x14ac:dyDescent="0.2"/>
    <row r="32952" hidden="1" x14ac:dyDescent="0.2"/>
    <row r="32953" hidden="1" x14ac:dyDescent="0.2"/>
    <row r="32954" hidden="1" x14ac:dyDescent="0.2"/>
    <row r="32955" hidden="1" x14ac:dyDescent="0.2"/>
    <row r="32956" hidden="1" x14ac:dyDescent="0.2"/>
    <row r="32957" hidden="1" x14ac:dyDescent="0.2"/>
    <row r="32958" hidden="1" x14ac:dyDescent="0.2"/>
    <row r="32959" hidden="1" x14ac:dyDescent="0.2"/>
    <row r="32960" hidden="1" x14ac:dyDescent="0.2"/>
    <row r="32961" hidden="1" x14ac:dyDescent="0.2"/>
    <row r="32962" hidden="1" x14ac:dyDescent="0.2"/>
    <row r="32963" hidden="1" x14ac:dyDescent="0.2"/>
    <row r="32964" hidden="1" x14ac:dyDescent="0.2"/>
    <row r="32965" hidden="1" x14ac:dyDescent="0.2"/>
    <row r="32966" hidden="1" x14ac:dyDescent="0.2"/>
    <row r="32967" hidden="1" x14ac:dyDescent="0.2"/>
    <row r="32968" hidden="1" x14ac:dyDescent="0.2"/>
    <row r="32969" hidden="1" x14ac:dyDescent="0.2"/>
    <row r="32970" hidden="1" x14ac:dyDescent="0.2"/>
    <row r="32971" hidden="1" x14ac:dyDescent="0.2"/>
    <row r="32972" hidden="1" x14ac:dyDescent="0.2"/>
    <row r="32973" hidden="1" x14ac:dyDescent="0.2"/>
    <row r="32974" hidden="1" x14ac:dyDescent="0.2"/>
    <row r="32975" hidden="1" x14ac:dyDescent="0.2"/>
    <row r="32976" hidden="1" x14ac:dyDescent="0.2"/>
    <row r="32977" hidden="1" x14ac:dyDescent="0.2"/>
    <row r="32978" hidden="1" x14ac:dyDescent="0.2"/>
    <row r="32979" hidden="1" x14ac:dyDescent="0.2"/>
    <row r="32980" hidden="1" x14ac:dyDescent="0.2"/>
    <row r="32981" hidden="1" x14ac:dyDescent="0.2"/>
    <row r="32982" hidden="1" x14ac:dyDescent="0.2"/>
    <row r="32983" hidden="1" x14ac:dyDescent="0.2"/>
    <row r="32984" hidden="1" x14ac:dyDescent="0.2"/>
    <row r="32985" hidden="1" x14ac:dyDescent="0.2"/>
    <row r="32986" hidden="1" x14ac:dyDescent="0.2"/>
    <row r="32987" hidden="1" x14ac:dyDescent="0.2"/>
    <row r="32988" hidden="1" x14ac:dyDescent="0.2"/>
    <row r="32989" hidden="1" x14ac:dyDescent="0.2"/>
    <row r="32990" hidden="1" x14ac:dyDescent="0.2"/>
    <row r="32991" hidden="1" x14ac:dyDescent="0.2"/>
    <row r="32992" hidden="1" x14ac:dyDescent="0.2"/>
    <row r="32993" hidden="1" x14ac:dyDescent="0.2"/>
    <row r="32994" hidden="1" x14ac:dyDescent="0.2"/>
    <row r="32995" hidden="1" x14ac:dyDescent="0.2"/>
    <row r="32996" hidden="1" x14ac:dyDescent="0.2"/>
    <row r="32997" hidden="1" x14ac:dyDescent="0.2"/>
    <row r="32998" hidden="1" x14ac:dyDescent="0.2"/>
    <row r="32999" hidden="1" x14ac:dyDescent="0.2"/>
    <row r="33000" hidden="1" x14ac:dyDescent="0.2"/>
    <row r="33001" hidden="1" x14ac:dyDescent="0.2"/>
    <row r="33002" hidden="1" x14ac:dyDescent="0.2"/>
    <row r="33003" hidden="1" x14ac:dyDescent="0.2"/>
    <row r="33004" hidden="1" x14ac:dyDescent="0.2"/>
    <row r="33005" hidden="1" x14ac:dyDescent="0.2"/>
    <row r="33006" hidden="1" x14ac:dyDescent="0.2"/>
    <row r="33007" hidden="1" x14ac:dyDescent="0.2"/>
    <row r="33008" hidden="1" x14ac:dyDescent="0.2"/>
    <row r="33009" hidden="1" x14ac:dyDescent="0.2"/>
    <row r="33010" hidden="1" x14ac:dyDescent="0.2"/>
    <row r="33011" hidden="1" x14ac:dyDescent="0.2"/>
    <row r="33012" hidden="1" x14ac:dyDescent="0.2"/>
    <row r="33013" hidden="1" x14ac:dyDescent="0.2"/>
    <row r="33014" hidden="1" x14ac:dyDescent="0.2"/>
    <row r="33015" hidden="1" x14ac:dyDescent="0.2"/>
    <row r="33016" hidden="1" x14ac:dyDescent="0.2"/>
    <row r="33017" hidden="1" x14ac:dyDescent="0.2"/>
    <row r="33018" hidden="1" x14ac:dyDescent="0.2"/>
    <row r="33019" hidden="1" x14ac:dyDescent="0.2"/>
    <row r="33020" hidden="1" x14ac:dyDescent="0.2"/>
    <row r="33021" hidden="1" x14ac:dyDescent="0.2"/>
    <row r="33022" hidden="1" x14ac:dyDescent="0.2"/>
    <row r="33023" hidden="1" x14ac:dyDescent="0.2"/>
    <row r="33024" hidden="1" x14ac:dyDescent="0.2"/>
    <row r="33025" hidden="1" x14ac:dyDescent="0.2"/>
    <row r="33026" hidden="1" x14ac:dyDescent="0.2"/>
    <row r="33027" hidden="1" x14ac:dyDescent="0.2"/>
    <row r="33028" hidden="1" x14ac:dyDescent="0.2"/>
    <row r="33029" hidden="1" x14ac:dyDescent="0.2"/>
    <row r="33030" hidden="1" x14ac:dyDescent="0.2"/>
    <row r="33031" hidden="1" x14ac:dyDescent="0.2"/>
    <row r="33032" hidden="1" x14ac:dyDescent="0.2"/>
    <row r="33033" hidden="1" x14ac:dyDescent="0.2"/>
    <row r="33034" hidden="1" x14ac:dyDescent="0.2"/>
    <row r="33035" hidden="1" x14ac:dyDescent="0.2"/>
    <row r="33036" hidden="1" x14ac:dyDescent="0.2"/>
    <row r="33037" hidden="1" x14ac:dyDescent="0.2"/>
    <row r="33038" hidden="1" x14ac:dyDescent="0.2"/>
    <row r="33039" hidden="1" x14ac:dyDescent="0.2"/>
    <row r="33040" hidden="1" x14ac:dyDescent="0.2"/>
    <row r="33041" hidden="1" x14ac:dyDescent="0.2"/>
    <row r="33042" hidden="1" x14ac:dyDescent="0.2"/>
    <row r="33043" hidden="1" x14ac:dyDescent="0.2"/>
    <row r="33044" hidden="1" x14ac:dyDescent="0.2"/>
    <row r="33045" hidden="1" x14ac:dyDescent="0.2"/>
    <row r="33046" hidden="1" x14ac:dyDescent="0.2"/>
    <row r="33047" hidden="1" x14ac:dyDescent="0.2"/>
    <row r="33048" hidden="1" x14ac:dyDescent="0.2"/>
    <row r="33049" hidden="1" x14ac:dyDescent="0.2"/>
    <row r="33050" hidden="1" x14ac:dyDescent="0.2"/>
    <row r="33051" hidden="1" x14ac:dyDescent="0.2"/>
    <row r="33052" hidden="1" x14ac:dyDescent="0.2"/>
    <row r="33053" hidden="1" x14ac:dyDescent="0.2"/>
    <row r="33054" hidden="1" x14ac:dyDescent="0.2"/>
    <row r="33055" hidden="1" x14ac:dyDescent="0.2"/>
    <row r="33056" hidden="1" x14ac:dyDescent="0.2"/>
    <row r="33057" hidden="1" x14ac:dyDescent="0.2"/>
    <row r="33058" hidden="1" x14ac:dyDescent="0.2"/>
    <row r="33059" hidden="1" x14ac:dyDescent="0.2"/>
    <row r="33060" hidden="1" x14ac:dyDescent="0.2"/>
    <row r="33061" hidden="1" x14ac:dyDescent="0.2"/>
    <row r="33062" hidden="1" x14ac:dyDescent="0.2"/>
    <row r="33063" hidden="1" x14ac:dyDescent="0.2"/>
    <row r="33064" hidden="1" x14ac:dyDescent="0.2"/>
    <row r="33065" hidden="1" x14ac:dyDescent="0.2"/>
    <row r="33066" hidden="1" x14ac:dyDescent="0.2"/>
    <row r="33067" hidden="1" x14ac:dyDescent="0.2"/>
    <row r="33068" hidden="1" x14ac:dyDescent="0.2"/>
    <row r="33069" hidden="1" x14ac:dyDescent="0.2"/>
    <row r="33070" hidden="1" x14ac:dyDescent="0.2"/>
    <row r="33071" hidden="1" x14ac:dyDescent="0.2"/>
    <row r="33072" hidden="1" x14ac:dyDescent="0.2"/>
    <row r="33073" hidden="1" x14ac:dyDescent="0.2"/>
    <row r="33074" hidden="1" x14ac:dyDescent="0.2"/>
    <row r="33075" hidden="1" x14ac:dyDescent="0.2"/>
    <row r="33076" hidden="1" x14ac:dyDescent="0.2"/>
    <row r="33077" hidden="1" x14ac:dyDescent="0.2"/>
    <row r="33078" hidden="1" x14ac:dyDescent="0.2"/>
    <row r="33079" hidden="1" x14ac:dyDescent="0.2"/>
    <row r="33080" hidden="1" x14ac:dyDescent="0.2"/>
    <row r="33081" hidden="1" x14ac:dyDescent="0.2"/>
    <row r="33082" hidden="1" x14ac:dyDescent="0.2"/>
    <row r="33083" hidden="1" x14ac:dyDescent="0.2"/>
    <row r="33084" hidden="1" x14ac:dyDescent="0.2"/>
    <row r="33085" hidden="1" x14ac:dyDescent="0.2"/>
    <row r="33086" hidden="1" x14ac:dyDescent="0.2"/>
    <row r="33087" hidden="1" x14ac:dyDescent="0.2"/>
    <row r="33088" hidden="1" x14ac:dyDescent="0.2"/>
    <row r="33089" hidden="1" x14ac:dyDescent="0.2"/>
    <row r="33090" hidden="1" x14ac:dyDescent="0.2"/>
    <row r="33091" hidden="1" x14ac:dyDescent="0.2"/>
    <row r="33092" hidden="1" x14ac:dyDescent="0.2"/>
    <row r="33093" hidden="1" x14ac:dyDescent="0.2"/>
    <row r="33094" hidden="1" x14ac:dyDescent="0.2"/>
    <row r="33095" hidden="1" x14ac:dyDescent="0.2"/>
    <row r="33096" hidden="1" x14ac:dyDescent="0.2"/>
    <row r="33097" hidden="1" x14ac:dyDescent="0.2"/>
    <row r="33098" hidden="1" x14ac:dyDescent="0.2"/>
    <row r="33099" hidden="1" x14ac:dyDescent="0.2"/>
    <row r="33100" hidden="1" x14ac:dyDescent="0.2"/>
    <row r="33101" hidden="1" x14ac:dyDescent="0.2"/>
    <row r="33102" hidden="1" x14ac:dyDescent="0.2"/>
    <row r="33103" hidden="1" x14ac:dyDescent="0.2"/>
    <row r="33104" hidden="1" x14ac:dyDescent="0.2"/>
    <row r="33105" hidden="1" x14ac:dyDescent="0.2"/>
    <row r="33106" hidden="1" x14ac:dyDescent="0.2"/>
    <row r="33107" hidden="1" x14ac:dyDescent="0.2"/>
    <row r="33108" hidden="1" x14ac:dyDescent="0.2"/>
    <row r="33109" hidden="1" x14ac:dyDescent="0.2"/>
    <row r="33110" hidden="1" x14ac:dyDescent="0.2"/>
    <row r="33111" hidden="1" x14ac:dyDescent="0.2"/>
    <row r="33112" hidden="1" x14ac:dyDescent="0.2"/>
    <row r="33113" hidden="1" x14ac:dyDescent="0.2"/>
    <row r="33114" hidden="1" x14ac:dyDescent="0.2"/>
    <row r="33115" hidden="1" x14ac:dyDescent="0.2"/>
    <row r="33116" hidden="1" x14ac:dyDescent="0.2"/>
    <row r="33117" hidden="1" x14ac:dyDescent="0.2"/>
    <row r="33118" hidden="1" x14ac:dyDescent="0.2"/>
    <row r="33119" hidden="1" x14ac:dyDescent="0.2"/>
    <row r="33120" hidden="1" x14ac:dyDescent="0.2"/>
    <row r="33121" hidden="1" x14ac:dyDescent="0.2"/>
    <row r="33122" hidden="1" x14ac:dyDescent="0.2"/>
    <row r="33123" hidden="1" x14ac:dyDescent="0.2"/>
    <row r="33124" hidden="1" x14ac:dyDescent="0.2"/>
    <row r="33125" hidden="1" x14ac:dyDescent="0.2"/>
    <row r="33126" hidden="1" x14ac:dyDescent="0.2"/>
    <row r="33127" hidden="1" x14ac:dyDescent="0.2"/>
    <row r="33128" hidden="1" x14ac:dyDescent="0.2"/>
    <row r="33129" hidden="1" x14ac:dyDescent="0.2"/>
    <row r="33130" hidden="1" x14ac:dyDescent="0.2"/>
    <row r="33131" hidden="1" x14ac:dyDescent="0.2"/>
    <row r="33132" hidden="1" x14ac:dyDescent="0.2"/>
    <row r="33133" hidden="1" x14ac:dyDescent="0.2"/>
    <row r="33134" hidden="1" x14ac:dyDescent="0.2"/>
    <row r="33135" hidden="1" x14ac:dyDescent="0.2"/>
    <row r="33136" hidden="1" x14ac:dyDescent="0.2"/>
    <row r="33137" hidden="1" x14ac:dyDescent="0.2"/>
    <row r="33138" hidden="1" x14ac:dyDescent="0.2"/>
    <row r="33139" hidden="1" x14ac:dyDescent="0.2"/>
    <row r="33140" hidden="1" x14ac:dyDescent="0.2"/>
    <row r="33141" hidden="1" x14ac:dyDescent="0.2"/>
    <row r="33142" hidden="1" x14ac:dyDescent="0.2"/>
    <row r="33143" hidden="1" x14ac:dyDescent="0.2"/>
    <row r="33144" hidden="1" x14ac:dyDescent="0.2"/>
    <row r="33145" hidden="1" x14ac:dyDescent="0.2"/>
    <row r="33146" hidden="1" x14ac:dyDescent="0.2"/>
    <row r="33147" hidden="1" x14ac:dyDescent="0.2"/>
    <row r="33148" hidden="1" x14ac:dyDescent="0.2"/>
    <row r="33149" hidden="1" x14ac:dyDescent="0.2"/>
    <row r="33150" hidden="1" x14ac:dyDescent="0.2"/>
    <row r="33151" hidden="1" x14ac:dyDescent="0.2"/>
    <row r="33152" hidden="1" x14ac:dyDescent="0.2"/>
    <row r="33153" hidden="1" x14ac:dyDescent="0.2"/>
    <row r="33154" hidden="1" x14ac:dyDescent="0.2"/>
    <row r="33155" hidden="1" x14ac:dyDescent="0.2"/>
    <row r="33156" hidden="1" x14ac:dyDescent="0.2"/>
    <row r="33157" hidden="1" x14ac:dyDescent="0.2"/>
    <row r="33158" hidden="1" x14ac:dyDescent="0.2"/>
    <row r="33159" hidden="1" x14ac:dyDescent="0.2"/>
    <row r="33160" hidden="1" x14ac:dyDescent="0.2"/>
    <row r="33161" hidden="1" x14ac:dyDescent="0.2"/>
    <row r="33162" hidden="1" x14ac:dyDescent="0.2"/>
    <row r="33163" hidden="1" x14ac:dyDescent="0.2"/>
    <row r="33164" hidden="1" x14ac:dyDescent="0.2"/>
    <row r="33165" hidden="1" x14ac:dyDescent="0.2"/>
    <row r="33166" hidden="1" x14ac:dyDescent="0.2"/>
    <row r="33167" hidden="1" x14ac:dyDescent="0.2"/>
    <row r="33168" hidden="1" x14ac:dyDescent="0.2"/>
    <row r="33169" hidden="1" x14ac:dyDescent="0.2"/>
    <row r="33170" hidden="1" x14ac:dyDescent="0.2"/>
    <row r="33171" hidden="1" x14ac:dyDescent="0.2"/>
    <row r="33172" hidden="1" x14ac:dyDescent="0.2"/>
    <row r="33173" hidden="1" x14ac:dyDescent="0.2"/>
    <row r="33174" hidden="1" x14ac:dyDescent="0.2"/>
    <row r="33175" hidden="1" x14ac:dyDescent="0.2"/>
    <row r="33176" hidden="1" x14ac:dyDescent="0.2"/>
    <row r="33177" hidden="1" x14ac:dyDescent="0.2"/>
    <row r="33178" hidden="1" x14ac:dyDescent="0.2"/>
    <row r="33179" hidden="1" x14ac:dyDescent="0.2"/>
    <row r="33180" hidden="1" x14ac:dyDescent="0.2"/>
    <row r="33181" hidden="1" x14ac:dyDescent="0.2"/>
    <row r="33182" hidden="1" x14ac:dyDescent="0.2"/>
    <row r="33183" hidden="1" x14ac:dyDescent="0.2"/>
    <row r="33184" hidden="1" x14ac:dyDescent="0.2"/>
    <row r="33185" hidden="1" x14ac:dyDescent="0.2"/>
    <row r="33186" hidden="1" x14ac:dyDescent="0.2"/>
    <row r="33187" hidden="1" x14ac:dyDescent="0.2"/>
    <row r="33188" hidden="1" x14ac:dyDescent="0.2"/>
    <row r="33189" hidden="1" x14ac:dyDescent="0.2"/>
    <row r="33190" hidden="1" x14ac:dyDescent="0.2"/>
    <row r="33191" hidden="1" x14ac:dyDescent="0.2"/>
    <row r="33192" hidden="1" x14ac:dyDescent="0.2"/>
    <row r="33193" hidden="1" x14ac:dyDescent="0.2"/>
    <row r="33194" hidden="1" x14ac:dyDescent="0.2"/>
    <row r="33195" hidden="1" x14ac:dyDescent="0.2"/>
    <row r="33196" hidden="1" x14ac:dyDescent="0.2"/>
    <row r="33197" hidden="1" x14ac:dyDescent="0.2"/>
    <row r="33198" hidden="1" x14ac:dyDescent="0.2"/>
    <row r="33199" hidden="1" x14ac:dyDescent="0.2"/>
    <row r="33200" hidden="1" x14ac:dyDescent="0.2"/>
    <row r="33201" hidden="1" x14ac:dyDescent="0.2"/>
    <row r="33202" hidden="1" x14ac:dyDescent="0.2"/>
    <row r="33203" hidden="1" x14ac:dyDescent="0.2"/>
    <row r="33204" hidden="1" x14ac:dyDescent="0.2"/>
    <row r="33205" hidden="1" x14ac:dyDescent="0.2"/>
    <row r="33206" hidden="1" x14ac:dyDescent="0.2"/>
    <row r="33207" hidden="1" x14ac:dyDescent="0.2"/>
    <row r="33208" hidden="1" x14ac:dyDescent="0.2"/>
    <row r="33209" hidden="1" x14ac:dyDescent="0.2"/>
    <row r="33210" hidden="1" x14ac:dyDescent="0.2"/>
    <row r="33211" hidden="1" x14ac:dyDescent="0.2"/>
    <row r="33212" hidden="1" x14ac:dyDescent="0.2"/>
    <row r="33213" hidden="1" x14ac:dyDescent="0.2"/>
    <row r="33214" hidden="1" x14ac:dyDescent="0.2"/>
    <row r="33215" hidden="1" x14ac:dyDescent="0.2"/>
    <row r="33216" hidden="1" x14ac:dyDescent="0.2"/>
    <row r="33217" hidden="1" x14ac:dyDescent="0.2"/>
    <row r="33218" hidden="1" x14ac:dyDescent="0.2"/>
    <row r="33219" hidden="1" x14ac:dyDescent="0.2"/>
    <row r="33220" hidden="1" x14ac:dyDescent="0.2"/>
    <row r="33221" hidden="1" x14ac:dyDescent="0.2"/>
    <row r="33222" hidden="1" x14ac:dyDescent="0.2"/>
    <row r="33223" hidden="1" x14ac:dyDescent="0.2"/>
    <row r="33224" hidden="1" x14ac:dyDescent="0.2"/>
    <row r="33225" hidden="1" x14ac:dyDescent="0.2"/>
    <row r="33226" hidden="1" x14ac:dyDescent="0.2"/>
    <row r="33227" hidden="1" x14ac:dyDescent="0.2"/>
    <row r="33228" hidden="1" x14ac:dyDescent="0.2"/>
    <row r="33229" hidden="1" x14ac:dyDescent="0.2"/>
    <row r="33230" hidden="1" x14ac:dyDescent="0.2"/>
    <row r="33231" hidden="1" x14ac:dyDescent="0.2"/>
    <row r="33232" hidden="1" x14ac:dyDescent="0.2"/>
    <row r="33233" hidden="1" x14ac:dyDescent="0.2"/>
    <row r="33234" hidden="1" x14ac:dyDescent="0.2"/>
    <row r="33235" hidden="1" x14ac:dyDescent="0.2"/>
    <row r="33236" hidden="1" x14ac:dyDescent="0.2"/>
    <row r="33237" hidden="1" x14ac:dyDescent="0.2"/>
    <row r="33238" hidden="1" x14ac:dyDescent="0.2"/>
    <row r="33239" hidden="1" x14ac:dyDescent="0.2"/>
    <row r="33240" hidden="1" x14ac:dyDescent="0.2"/>
    <row r="33241" hidden="1" x14ac:dyDescent="0.2"/>
    <row r="33242" hidden="1" x14ac:dyDescent="0.2"/>
    <row r="33243" hidden="1" x14ac:dyDescent="0.2"/>
    <row r="33244" hidden="1" x14ac:dyDescent="0.2"/>
    <row r="33245" hidden="1" x14ac:dyDescent="0.2"/>
    <row r="33246" hidden="1" x14ac:dyDescent="0.2"/>
    <row r="33247" hidden="1" x14ac:dyDescent="0.2"/>
    <row r="33248" hidden="1" x14ac:dyDescent="0.2"/>
    <row r="33249" hidden="1" x14ac:dyDescent="0.2"/>
    <row r="33250" hidden="1" x14ac:dyDescent="0.2"/>
    <row r="33251" hidden="1" x14ac:dyDescent="0.2"/>
    <row r="33252" hidden="1" x14ac:dyDescent="0.2"/>
    <row r="33253" hidden="1" x14ac:dyDescent="0.2"/>
    <row r="33254" hidden="1" x14ac:dyDescent="0.2"/>
    <row r="33255" hidden="1" x14ac:dyDescent="0.2"/>
    <row r="33256" hidden="1" x14ac:dyDescent="0.2"/>
    <row r="33257" hidden="1" x14ac:dyDescent="0.2"/>
    <row r="33258" hidden="1" x14ac:dyDescent="0.2"/>
    <row r="33259" hidden="1" x14ac:dyDescent="0.2"/>
    <row r="33260" hidden="1" x14ac:dyDescent="0.2"/>
    <row r="33261" hidden="1" x14ac:dyDescent="0.2"/>
    <row r="33262" hidden="1" x14ac:dyDescent="0.2"/>
    <row r="33263" hidden="1" x14ac:dyDescent="0.2"/>
    <row r="33264" hidden="1" x14ac:dyDescent="0.2"/>
    <row r="33265" hidden="1" x14ac:dyDescent="0.2"/>
    <row r="33266" hidden="1" x14ac:dyDescent="0.2"/>
    <row r="33267" hidden="1" x14ac:dyDescent="0.2"/>
    <row r="33268" hidden="1" x14ac:dyDescent="0.2"/>
    <row r="33269" hidden="1" x14ac:dyDescent="0.2"/>
    <row r="33270" hidden="1" x14ac:dyDescent="0.2"/>
    <row r="33271" hidden="1" x14ac:dyDescent="0.2"/>
    <row r="33272" hidden="1" x14ac:dyDescent="0.2"/>
    <row r="33273" hidden="1" x14ac:dyDescent="0.2"/>
    <row r="33274" hidden="1" x14ac:dyDescent="0.2"/>
    <row r="33275" hidden="1" x14ac:dyDescent="0.2"/>
    <row r="33276" hidden="1" x14ac:dyDescent="0.2"/>
    <row r="33277" hidden="1" x14ac:dyDescent="0.2"/>
    <row r="33278" hidden="1" x14ac:dyDescent="0.2"/>
    <row r="33279" hidden="1" x14ac:dyDescent="0.2"/>
    <row r="33280" hidden="1" x14ac:dyDescent="0.2"/>
    <row r="33281" hidden="1" x14ac:dyDescent="0.2"/>
    <row r="33282" hidden="1" x14ac:dyDescent="0.2"/>
    <row r="33283" hidden="1" x14ac:dyDescent="0.2"/>
    <row r="33284" hidden="1" x14ac:dyDescent="0.2"/>
    <row r="33285" hidden="1" x14ac:dyDescent="0.2"/>
    <row r="33286" hidden="1" x14ac:dyDescent="0.2"/>
    <row r="33287" hidden="1" x14ac:dyDescent="0.2"/>
    <row r="33288" hidden="1" x14ac:dyDescent="0.2"/>
    <row r="33289" hidden="1" x14ac:dyDescent="0.2"/>
    <row r="33290" hidden="1" x14ac:dyDescent="0.2"/>
    <row r="33291" hidden="1" x14ac:dyDescent="0.2"/>
    <row r="33292" hidden="1" x14ac:dyDescent="0.2"/>
    <row r="33293" hidden="1" x14ac:dyDescent="0.2"/>
    <row r="33294" hidden="1" x14ac:dyDescent="0.2"/>
    <row r="33295" hidden="1" x14ac:dyDescent="0.2"/>
    <row r="33296" hidden="1" x14ac:dyDescent="0.2"/>
    <row r="33297" hidden="1" x14ac:dyDescent="0.2"/>
    <row r="33298" hidden="1" x14ac:dyDescent="0.2"/>
    <row r="33299" hidden="1" x14ac:dyDescent="0.2"/>
    <row r="33300" hidden="1" x14ac:dyDescent="0.2"/>
    <row r="33301" hidden="1" x14ac:dyDescent="0.2"/>
    <row r="33302" hidden="1" x14ac:dyDescent="0.2"/>
    <row r="33303" hidden="1" x14ac:dyDescent="0.2"/>
    <row r="33304" hidden="1" x14ac:dyDescent="0.2"/>
    <row r="33305" hidden="1" x14ac:dyDescent="0.2"/>
    <row r="33306" hidden="1" x14ac:dyDescent="0.2"/>
    <row r="33307" hidden="1" x14ac:dyDescent="0.2"/>
    <row r="33308" hidden="1" x14ac:dyDescent="0.2"/>
    <row r="33309" hidden="1" x14ac:dyDescent="0.2"/>
    <row r="33310" hidden="1" x14ac:dyDescent="0.2"/>
    <row r="33311" hidden="1" x14ac:dyDescent="0.2"/>
    <row r="33312" hidden="1" x14ac:dyDescent="0.2"/>
    <row r="33313" hidden="1" x14ac:dyDescent="0.2"/>
    <row r="33314" hidden="1" x14ac:dyDescent="0.2"/>
    <row r="33315" hidden="1" x14ac:dyDescent="0.2"/>
    <row r="33316" hidden="1" x14ac:dyDescent="0.2"/>
    <row r="33317" hidden="1" x14ac:dyDescent="0.2"/>
    <row r="33318" hidden="1" x14ac:dyDescent="0.2"/>
    <row r="33319" hidden="1" x14ac:dyDescent="0.2"/>
    <row r="33320" hidden="1" x14ac:dyDescent="0.2"/>
    <row r="33321" hidden="1" x14ac:dyDescent="0.2"/>
    <row r="33322" hidden="1" x14ac:dyDescent="0.2"/>
    <row r="33323" hidden="1" x14ac:dyDescent="0.2"/>
    <row r="33324" hidden="1" x14ac:dyDescent="0.2"/>
    <row r="33325" hidden="1" x14ac:dyDescent="0.2"/>
    <row r="33326" hidden="1" x14ac:dyDescent="0.2"/>
    <row r="33327" hidden="1" x14ac:dyDescent="0.2"/>
    <row r="33328" hidden="1" x14ac:dyDescent="0.2"/>
    <row r="33329" hidden="1" x14ac:dyDescent="0.2"/>
    <row r="33330" hidden="1" x14ac:dyDescent="0.2"/>
    <row r="33331" hidden="1" x14ac:dyDescent="0.2"/>
    <row r="33332" hidden="1" x14ac:dyDescent="0.2"/>
    <row r="33333" hidden="1" x14ac:dyDescent="0.2"/>
    <row r="33334" hidden="1" x14ac:dyDescent="0.2"/>
    <row r="33335" hidden="1" x14ac:dyDescent="0.2"/>
    <row r="33336" hidden="1" x14ac:dyDescent="0.2"/>
    <row r="33337" hidden="1" x14ac:dyDescent="0.2"/>
    <row r="33338" hidden="1" x14ac:dyDescent="0.2"/>
    <row r="33339" hidden="1" x14ac:dyDescent="0.2"/>
    <row r="33340" hidden="1" x14ac:dyDescent="0.2"/>
    <row r="33341" hidden="1" x14ac:dyDescent="0.2"/>
    <row r="33342" hidden="1" x14ac:dyDescent="0.2"/>
    <row r="33343" hidden="1" x14ac:dyDescent="0.2"/>
    <row r="33344" hidden="1" x14ac:dyDescent="0.2"/>
    <row r="33345" hidden="1" x14ac:dyDescent="0.2"/>
    <row r="33346" hidden="1" x14ac:dyDescent="0.2"/>
    <row r="33347" hidden="1" x14ac:dyDescent="0.2"/>
    <row r="33348" hidden="1" x14ac:dyDescent="0.2"/>
    <row r="33349" hidden="1" x14ac:dyDescent="0.2"/>
    <row r="33350" hidden="1" x14ac:dyDescent="0.2"/>
    <row r="33351" hidden="1" x14ac:dyDescent="0.2"/>
    <row r="33352" hidden="1" x14ac:dyDescent="0.2"/>
    <row r="33353" hidden="1" x14ac:dyDescent="0.2"/>
    <row r="33354" hidden="1" x14ac:dyDescent="0.2"/>
    <row r="33355" hidden="1" x14ac:dyDescent="0.2"/>
    <row r="33356" hidden="1" x14ac:dyDescent="0.2"/>
    <row r="33357" hidden="1" x14ac:dyDescent="0.2"/>
    <row r="33358" hidden="1" x14ac:dyDescent="0.2"/>
    <row r="33359" hidden="1" x14ac:dyDescent="0.2"/>
    <row r="33360" hidden="1" x14ac:dyDescent="0.2"/>
    <row r="33361" hidden="1" x14ac:dyDescent="0.2"/>
    <row r="33362" hidden="1" x14ac:dyDescent="0.2"/>
    <row r="33363" hidden="1" x14ac:dyDescent="0.2"/>
    <row r="33364" hidden="1" x14ac:dyDescent="0.2"/>
    <row r="33365" hidden="1" x14ac:dyDescent="0.2"/>
    <row r="33366" hidden="1" x14ac:dyDescent="0.2"/>
    <row r="33367" hidden="1" x14ac:dyDescent="0.2"/>
    <row r="33368" hidden="1" x14ac:dyDescent="0.2"/>
    <row r="33369" hidden="1" x14ac:dyDescent="0.2"/>
    <row r="33370" hidden="1" x14ac:dyDescent="0.2"/>
    <row r="33371" hidden="1" x14ac:dyDescent="0.2"/>
    <row r="33372" hidden="1" x14ac:dyDescent="0.2"/>
    <row r="33373" hidden="1" x14ac:dyDescent="0.2"/>
    <row r="33374" hidden="1" x14ac:dyDescent="0.2"/>
    <row r="33375" hidden="1" x14ac:dyDescent="0.2"/>
    <row r="33376" hidden="1" x14ac:dyDescent="0.2"/>
    <row r="33377" hidden="1" x14ac:dyDescent="0.2"/>
    <row r="33378" hidden="1" x14ac:dyDescent="0.2"/>
    <row r="33379" hidden="1" x14ac:dyDescent="0.2"/>
    <row r="33380" hidden="1" x14ac:dyDescent="0.2"/>
    <row r="33381" hidden="1" x14ac:dyDescent="0.2"/>
    <row r="33382" hidden="1" x14ac:dyDescent="0.2"/>
    <row r="33383" hidden="1" x14ac:dyDescent="0.2"/>
    <row r="33384" hidden="1" x14ac:dyDescent="0.2"/>
    <row r="33385" hidden="1" x14ac:dyDescent="0.2"/>
    <row r="33386" hidden="1" x14ac:dyDescent="0.2"/>
    <row r="33387" hidden="1" x14ac:dyDescent="0.2"/>
    <row r="33388" hidden="1" x14ac:dyDescent="0.2"/>
    <row r="33389" hidden="1" x14ac:dyDescent="0.2"/>
    <row r="33390" hidden="1" x14ac:dyDescent="0.2"/>
    <row r="33391" hidden="1" x14ac:dyDescent="0.2"/>
    <row r="33392" hidden="1" x14ac:dyDescent="0.2"/>
    <row r="33393" hidden="1" x14ac:dyDescent="0.2"/>
    <row r="33394" hidden="1" x14ac:dyDescent="0.2"/>
    <row r="33395" hidden="1" x14ac:dyDescent="0.2"/>
    <row r="33396" hidden="1" x14ac:dyDescent="0.2"/>
    <row r="33397" hidden="1" x14ac:dyDescent="0.2"/>
    <row r="33398" hidden="1" x14ac:dyDescent="0.2"/>
    <row r="33399" hidden="1" x14ac:dyDescent="0.2"/>
    <row r="33400" hidden="1" x14ac:dyDescent="0.2"/>
    <row r="33401" hidden="1" x14ac:dyDescent="0.2"/>
    <row r="33402" hidden="1" x14ac:dyDescent="0.2"/>
    <row r="33403" hidden="1" x14ac:dyDescent="0.2"/>
    <row r="33404" hidden="1" x14ac:dyDescent="0.2"/>
    <row r="33405" hidden="1" x14ac:dyDescent="0.2"/>
    <row r="33406" hidden="1" x14ac:dyDescent="0.2"/>
    <row r="33407" hidden="1" x14ac:dyDescent="0.2"/>
    <row r="33408" hidden="1" x14ac:dyDescent="0.2"/>
    <row r="33409" hidden="1" x14ac:dyDescent="0.2"/>
    <row r="33410" hidden="1" x14ac:dyDescent="0.2"/>
    <row r="33411" hidden="1" x14ac:dyDescent="0.2"/>
    <row r="33412" hidden="1" x14ac:dyDescent="0.2"/>
    <row r="33413" hidden="1" x14ac:dyDescent="0.2"/>
    <row r="33414" hidden="1" x14ac:dyDescent="0.2"/>
    <row r="33415" hidden="1" x14ac:dyDescent="0.2"/>
    <row r="33416" hidden="1" x14ac:dyDescent="0.2"/>
    <row r="33417" hidden="1" x14ac:dyDescent="0.2"/>
    <row r="33418" hidden="1" x14ac:dyDescent="0.2"/>
    <row r="33419" hidden="1" x14ac:dyDescent="0.2"/>
    <row r="33420" hidden="1" x14ac:dyDescent="0.2"/>
    <row r="33421" hidden="1" x14ac:dyDescent="0.2"/>
    <row r="33422" hidden="1" x14ac:dyDescent="0.2"/>
    <row r="33423" hidden="1" x14ac:dyDescent="0.2"/>
    <row r="33424" hidden="1" x14ac:dyDescent="0.2"/>
    <row r="33425" hidden="1" x14ac:dyDescent="0.2"/>
    <row r="33426" hidden="1" x14ac:dyDescent="0.2"/>
    <row r="33427" hidden="1" x14ac:dyDescent="0.2"/>
    <row r="33428" hidden="1" x14ac:dyDescent="0.2"/>
    <row r="33429" hidden="1" x14ac:dyDescent="0.2"/>
    <row r="33430" hidden="1" x14ac:dyDescent="0.2"/>
    <row r="33431" hidden="1" x14ac:dyDescent="0.2"/>
    <row r="33432" hidden="1" x14ac:dyDescent="0.2"/>
    <row r="33433" hidden="1" x14ac:dyDescent="0.2"/>
    <row r="33434" hidden="1" x14ac:dyDescent="0.2"/>
    <row r="33435" hidden="1" x14ac:dyDescent="0.2"/>
    <row r="33436" hidden="1" x14ac:dyDescent="0.2"/>
    <row r="33437" hidden="1" x14ac:dyDescent="0.2"/>
    <row r="33438" hidden="1" x14ac:dyDescent="0.2"/>
    <row r="33439" hidden="1" x14ac:dyDescent="0.2"/>
    <row r="33440" hidden="1" x14ac:dyDescent="0.2"/>
    <row r="33441" hidden="1" x14ac:dyDescent="0.2"/>
    <row r="33442" hidden="1" x14ac:dyDescent="0.2"/>
    <row r="33443" hidden="1" x14ac:dyDescent="0.2"/>
    <row r="33444" hidden="1" x14ac:dyDescent="0.2"/>
    <row r="33445" hidden="1" x14ac:dyDescent="0.2"/>
    <row r="33446" hidden="1" x14ac:dyDescent="0.2"/>
    <row r="33447" hidden="1" x14ac:dyDescent="0.2"/>
    <row r="33448" hidden="1" x14ac:dyDescent="0.2"/>
    <row r="33449" hidden="1" x14ac:dyDescent="0.2"/>
    <row r="33450" hidden="1" x14ac:dyDescent="0.2"/>
    <row r="33451" hidden="1" x14ac:dyDescent="0.2"/>
    <row r="33452" hidden="1" x14ac:dyDescent="0.2"/>
    <row r="33453" hidden="1" x14ac:dyDescent="0.2"/>
    <row r="33454" hidden="1" x14ac:dyDescent="0.2"/>
    <row r="33455" hidden="1" x14ac:dyDescent="0.2"/>
    <row r="33456" hidden="1" x14ac:dyDescent="0.2"/>
    <row r="33457" hidden="1" x14ac:dyDescent="0.2"/>
    <row r="33458" hidden="1" x14ac:dyDescent="0.2"/>
    <row r="33459" hidden="1" x14ac:dyDescent="0.2"/>
    <row r="33460" hidden="1" x14ac:dyDescent="0.2"/>
    <row r="33461" hidden="1" x14ac:dyDescent="0.2"/>
    <row r="33462" hidden="1" x14ac:dyDescent="0.2"/>
    <row r="33463" hidden="1" x14ac:dyDescent="0.2"/>
    <row r="33464" hidden="1" x14ac:dyDescent="0.2"/>
    <row r="33465" hidden="1" x14ac:dyDescent="0.2"/>
    <row r="33466" hidden="1" x14ac:dyDescent="0.2"/>
    <row r="33467" hidden="1" x14ac:dyDescent="0.2"/>
    <row r="33468" hidden="1" x14ac:dyDescent="0.2"/>
    <row r="33469" hidden="1" x14ac:dyDescent="0.2"/>
    <row r="33470" hidden="1" x14ac:dyDescent="0.2"/>
    <row r="33471" hidden="1" x14ac:dyDescent="0.2"/>
    <row r="33472" hidden="1" x14ac:dyDescent="0.2"/>
    <row r="33473" hidden="1" x14ac:dyDescent="0.2"/>
    <row r="33474" hidden="1" x14ac:dyDescent="0.2"/>
    <row r="33475" hidden="1" x14ac:dyDescent="0.2"/>
    <row r="33476" hidden="1" x14ac:dyDescent="0.2"/>
    <row r="33477" hidden="1" x14ac:dyDescent="0.2"/>
    <row r="33478" hidden="1" x14ac:dyDescent="0.2"/>
    <row r="33479" hidden="1" x14ac:dyDescent="0.2"/>
    <row r="33480" hidden="1" x14ac:dyDescent="0.2"/>
    <row r="33481" hidden="1" x14ac:dyDescent="0.2"/>
    <row r="33482" hidden="1" x14ac:dyDescent="0.2"/>
    <row r="33483" hidden="1" x14ac:dyDescent="0.2"/>
    <row r="33484" hidden="1" x14ac:dyDescent="0.2"/>
    <row r="33485" hidden="1" x14ac:dyDescent="0.2"/>
    <row r="33486" hidden="1" x14ac:dyDescent="0.2"/>
    <row r="33487" hidden="1" x14ac:dyDescent="0.2"/>
    <row r="33488" hidden="1" x14ac:dyDescent="0.2"/>
    <row r="33489" hidden="1" x14ac:dyDescent="0.2"/>
    <row r="33490" hidden="1" x14ac:dyDescent="0.2"/>
    <row r="33491" hidden="1" x14ac:dyDescent="0.2"/>
    <row r="33492" hidden="1" x14ac:dyDescent="0.2"/>
    <row r="33493" hidden="1" x14ac:dyDescent="0.2"/>
    <row r="33494" hidden="1" x14ac:dyDescent="0.2"/>
    <row r="33495" hidden="1" x14ac:dyDescent="0.2"/>
    <row r="33496" hidden="1" x14ac:dyDescent="0.2"/>
    <row r="33497" hidden="1" x14ac:dyDescent="0.2"/>
    <row r="33498" hidden="1" x14ac:dyDescent="0.2"/>
    <row r="33499" hidden="1" x14ac:dyDescent="0.2"/>
    <row r="33500" hidden="1" x14ac:dyDescent="0.2"/>
    <row r="33501" hidden="1" x14ac:dyDescent="0.2"/>
    <row r="33502" hidden="1" x14ac:dyDescent="0.2"/>
    <row r="33503" hidden="1" x14ac:dyDescent="0.2"/>
    <row r="33504" hidden="1" x14ac:dyDescent="0.2"/>
    <row r="33505" hidden="1" x14ac:dyDescent="0.2"/>
    <row r="33506" hidden="1" x14ac:dyDescent="0.2"/>
    <row r="33507" hidden="1" x14ac:dyDescent="0.2"/>
    <row r="33508" hidden="1" x14ac:dyDescent="0.2"/>
    <row r="33509" hidden="1" x14ac:dyDescent="0.2"/>
    <row r="33510" hidden="1" x14ac:dyDescent="0.2"/>
    <row r="33511" hidden="1" x14ac:dyDescent="0.2"/>
    <row r="33512" hidden="1" x14ac:dyDescent="0.2"/>
    <row r="33513" hidden="1" x14ac:dyDescent="0.2"/>
    <row r="33514" hidden="1" x14ac:dyDescent="0.2"/>
    <row r="33515" hidden="1" x14ac:dyDescent="0.2"/>
    <row r="33516" hidden="1" x14ac:dyDescent="0.2"/>
    <row r="33517" hidden="1" x14ac:dyDescent="0.2"/>
    <row r="33518" hidden="1" x14ac:dyDescent="0.2"/>
    <row r="33519" hidden="1" x14ac:dyDescent="0.2"/>
    <row r="33520" hidden="1" x14ac:dyDescent="0.2"/>
    <row r="33521" hidden="1" x14ac:dyDescent="0.2"/>
    <row r="33522" hidden="1" x14ac:dyDescent="0.2"/>
    <row r="33523" hidden="1" x14ac:dyDescent="0.2"/>
    <row r="33524" hidden="1" x14ac:dyDescent="0.2"/>
    <row r="33525" hidden="1" x14ac:dyDescent="0.2"/>
    <row r="33526" hidden="1" x14ac:dyDescent="0.2"/>
    <row r="33527" hidden="1" x14ac:dyDescent="0.2"/>
    <row r="33528" hidden="1" x14ac:dyDescent="0.2"/>
    <row r="33529" hidden="1" x14ac:dyDescent="0.2"/>
    <row r="33530" hidden="1" x14ac:dyDescent="0.2"/>
    <row r="33531" hidden="1" x14ac:dyDescent="0.2"/>
    <row r="33532" hidden="1" x14ac:dyDescent="0.2"/>
    <row r="33533" hidden="1" x14ac:dyDescent="0.2"/>
    <row r="33534" hidden="1" x14ac:dyDescent="0.2"/>
    <row r="33535" hidden="1" x14ac:dyDescent="0.2"/>
    <row r="33536" hidden="1" x14ac:dyDescent="0.2"/>
    <row r="33537" hidden="1" x14ac:dyDescent="0.2"/>
    <row r="33538" hidden="1" x14ac:dyDescent="0.2"/>
    <row r="33539" hidden="1" x14ac:dyDescent="0.2"/>
    <row r="33540" hidden="1" x14ac:dyDescent="0.2"/>
    <row r="33541" hidden="1" x14ac:dyDescent="0.2"/>
    <row r="33542" hidden="1" x14ac:dyDescent="0.2"/>
    <row r="33543" hidden="1" x14ac:dyDescent="0.2"/>
    <row r="33544" hidden="1" x14ac:dyDescent="0.2"/>
    <row r="33545" hidden="1" x14ac:dyDescent="0.2"/>
    <row r="33546" hidden="1" x14ac:dyDescent="0.2"/>
    <row r="33547" hidden="1" x14ac:dyDescent="0.2"/>
    <row r="33548" hidden="1" x14ac:dyDescent="0.2"/>
    <row r="33549" hidden="1" x14ac:dyDescent="0.2"/>
    <row r="33550" hidden="1" x14ac:dyDescent="0.2"/>
    <row r="33551" hidden="1" x14ac:dyDescent="0.2"/>
    <row r="33552" hidden="1" x14ac:dyDescent="0.2"/>
    <row r="33553" hidden="1" x14ac:dyDescent="0.2"/>
    <row r="33554" hidden="1" x14ac:dyDescent="0.2"/>
    <row r="33555" hidden="1" x14ac:dyDescent="0.2"/>
    <row r="33556" hidden="1" x14ac:dyDescent="0.2"/>
    <row r="33557" hidden="1" x14ac:dyDescent="0.2"/>
    <row r="33558" hidden="1" x14ac:dyDescent="0.2"/>
    <row r="33559" hidden="1" x14ac:dyDescent="0.2"/>
    <row r="33560" hidden="1" x14ac:dyDescent="0.2"/>
    <row r="33561" hidden="1" x14ac:dyDescent="0.2"/>
    <row r="33562" hidden="1" x14ac:dyDescent="0.2"/>
    <row r="33563" hidden="1" x14ac:dyDescent="0.2"/>
    <row r="33564" hidden="1" x14ac:dyDescent="0.2"/>
    <row r="33565" hidden="1" x14ac:dyDescent="0.2"/>
    <row r="33566" hidden="1" x14ac:dyDescent="0.2"/>
    <row r="33567" hidden="1" x14ac:dyDescent="0.2"/>
    <row r="33568" hidden="1" x14ac:dyDescent="0.2"/>
    <row r="33569" hidden="1" x14ac:dyDescent="0.2"/>
    <row r="33570" hidden="1" x14ac:dyDescent="0.2"/>
    <row r="33571" hidden="1" x14ac:dyDescent="0.2"/>
    <row r="33572" hidden="1" x14ac:dyDescent="0.2"/>
    <row r="33573" hidden="1" x14ac:dyDescent="0.2"/>
    <row r="33574" hidden="1" x14ac:dyDescent="0.2"/>
    <row r="33575" hidden="1" x14ac:dyDescent="0.2"/>
    <row r="33576" hidden="1" x14ac:dyDescent="0.2"/>
    <row r="33577" hidden="1" x14ac:dyDescent="0.2"/>
    <row r="33578" hidden="1" x14ac:dyDescent="0.2"/>
    <row r="33579" hidden="1" x14ac:dyDescent="0.2"/>
    <row r="33580" hidden="1" x14ac:dyDescent="0.2"/>
    <row r="33581" hidden="1" x14ac:dyDescent="0.2"/>
    <row r="33582" hidden="1" x14ac:dyDescent="0.2"/>
    <row r="33583" hidden="1" x14ac:dyDescent="0.2"/>
    <row r="33584" hidden="1" x14ac:dyDescent="0.2"/>
    <row r="33585" hidden="1" x14ac:dyDescent="0.2"/>
    <row r="33586" hidden="1" x14ac:dyDescent="0.2"/>
    <row r="33587" hidden="1" x14ac:dyDescent="0.2"/>
    <row r="33588" hidden="1" x14ac:dyDescent="0.2"/>
    <row r="33589" hidden="1" x14ac:dyDescent="0.2"/>
    <row r="33590" hidden="1" x14ac:dyDescent="0.2"/>
    <row r="33591" hidden="1" x14ac:dyDescent="0.2"/>
    <row r="33592" hidden="1" x14ac:dyDescent="0.2"/>
    <row r="33593" hidden="1" x14ac:dyDescent="0.2"/>
    <row r="33594" hidden="1" x14ac:dyDescent="0.2"/>
    <row r="33595" hidden="1" x14ac:dyDescent="0.2"/>
    <row r="33596" hidden="1" x14ac:dyDescent="0.2"/>
    <row r="33597" hidden="1" x14ac:dyDescent="0.2"/>
    <row r="33598" hidden="1" x14ac:dyDescent="0.2"/>
    <row r="33599" hidden="1" x14ac:dyDescent="0.2"/>
    <row r="33600" hidden="1" x14ac:dyDescent="0.2"/>
    <row r="33601" hidden="1" x14ac:dyDescent="0.2"/>
    <row r="33602" hidden="1" x14ac:dyDescent="0.2"/>
    <row r="33603" hidden="1" x14ac:dyDescent="0.2"/>
    <row r="33604" hidden="1" x14ac:dyDescent="0.2"/>
    <row r="33605" hidden="1" x14ac:dyDescent="0.2"/>
    <row r="33606" hidden="1" x14ac:dyDescent="0.2"/>
    <row r="33607" hidden="1" x14ac:dyDescent="0.2"/>
    <row r="33608" hidden="1" x14ac:dyDescent="0.2"/>
    <row r="33609" hidden="1" x14ac:dyDescent="0.2"/>
    <row r="33610" hidden="1" x14ac:dyDescent="0.2"/>
    <row r="33611" hidden="1" x14ac:dyDescent="0.2"/>
    <row r="33612" hidden="1" x14ac:dyDescent="0.2"/>
    <row r="33613" hidden="1" x14ac:dyDescent="0.2"/>
    <row r="33614" hidden="1" x14ac:dyDescent="0.2"/>
    <row r="33615" hidden="1" x14ac:dyDescent="0.2"/>
    <row r="33616" hidden="1" x14ac:dyDescent="0.2"/>
    <row r="33617" hidden="1" x14ac:dyDescent="0.2"/>
    <row r="33618" hidden="1" x14ac:dyDescent="0.2"/>
    <row r="33619" hidden="1" x14ac:dyDescent="0.2"/>
    <row r="33620" hidden="1" x14ac:dyDescent="0.2"/>
    <row r="33621" hidden="1" x14ac:dyDescent="0.2"/>
    <row r="33622" hidden="1" x14ac:dyDescent="0.2"/>
    <row r="33623" hidden="1" x14ac:dyDescent="0.2"/>
    <row r="33624" hidden="1" x14ac:dyDescent="0.2"/>
    <row r="33625" hidden="1" x14ac:dyDescent="0.2"/>
    <row r="33626" hidden="1" x14ac:dyDescent="0.2"/>
    <row r="33627" hidden="1" x14ac:dyDescent="0.2"/>
    <row r="33628" hidden="1" x14ac:dyDescent="0.2"/>
    <row r="33629" hidden="1" x14ac:dyDescent="0.2"/>
    <row r="33630" hidden="1" x14ac:dyDescent="0.2"/>
    <row r="33631" hidden="1" x14ac:dyDescent="0.2"/>
    <row r="33632" hidden="1" x14ac:dyDescent="0.2"/>
    <row r="33633" hidden="1" x14ac:dyDescent="0.2"/>
    <row r="33634" hidden="1" x14ac:dyDescent="0.2"/>
    <row r="33635" hidden="1" x14ac:dyDescent="0.2"/>
    <row r="33636" hidden="1" x14ac:dyDescent="0.2"/>
    <row r="33637" hidden="1" x14ac:dyDescent="0.2"/>
    <row r="33638" hidden="1" x14ac:dyDescent="0.2"/>
    <row r="33639" hidden="1" x14ac:dyDescent="0.2"/>
    <row r="33640" hidden="1" x14ac:dyDescent="0.2"/>
    <row r="33641" hidden="1" x14ac:dyDescent="0.2"/>
    <row r="33642" hidden="1" x14ac:dyDescent="0.2"/>
    <row r="33643" hidden="1" x14ac:dyDescent="0.2"/>
    <row r="33644" hidden="1" x14ac:dyDescent="0.2"/>
    <row r="33645" hidden="1" x14ac:dyDescent="0.2"/>
    <row r="33646" hidden="1" x14ac:dyDescent="0.2"/>
    <row r="33647" hidden="1" x14ac:dyDescent="0.2"/>
    <row r="33648" hidden="1" x14ac:dyDescent="0.2"/>
    <row r="33649" hidden="1" x14ac:dyDescent="0.2"/>
    <row r="33650" hidden="1" x14ac:dyDescent="0.2"/>
    <row r="33651" hidden="1" x14ac:dyDescent="0.2"/>
    <row r="33652" hidden="1" x14ac:dyDescent="0.2"/>
    <row r="33653" hidden="1" x14ac:dyDescent="0.2"/>
    <row r="33654" hidden="1" x14ac:dyDescent="0.2"/>
    <row r="33655" hidden="1" x14ac:dyDescent="0.2"/>
    <row r="33656" hidden="1" x14ac:dyDescent="0.2"/>
    <row r="33657" hidden="1" x14ac:dyDescent="0.2"/>
    <row r="33658" hidden="1" x14ac:dyDescent="0.2"/>
    <row r="33659" hidden="1" x14ac:dyDescent="0.2"/>
    <row r="33660" hidden="1" x14ac:dyDescent="0.2"/>
    <row r="33661" hidden="1" x14ac:dyDescent="0.2"/>
    <row r="33662" hidden="1" x14ac:dyDescent="0.2"/>
    <row r="33663" hidden="1" x14ac:dyDescent="0.2"/>
    <row r="33664" hidden="1" x14ac:dyDescent="0.2"/>
    <row r="33665" hidden="1" x14ac:dyDescent="0.2"/>
    <row r="33666" hidden="1" x14ac:dyDescent="0.2"/>
    <row r="33667" hidden="1" x14ac:dyDescent="0.2"/>
    <row r="33668" hidden="1" x14ac:dyDescent="0.2"/>
    <row r="33669" hidden="1" x14ac:dyDescent="0.2"/>
    <row r="33670" hidden="1" x14ac:dyDescent="0.2"/>
    <row r="33671" hidden="1" x14ac:dyDescent="0.2"/>
    <row r="33672" hidden="1" x14ac:dyDescent="0.2"/>
    <row r="33673" hidden="1" x14ac:dyDescent="0.2"/>
    <row r="33674" hidden="1" x14ac:dyDescent="0.2"/>
    <row r="33675" hidden="1" x14ac:dyDescent="0.2"/>
    <row r="33676" hidden="1" x14ac:dyDescent="0.2"/>
    <row r="33677" hidden="1" x14ac:dyDescent="0.2"/>
    <row r="33678" hidden="1" x14ac:dyDescent="0.2"/>
    <row r="33679" hidden="1" x14ac:dyDescent="0.2"/>
    <row r="33680" hidden="1" x14ac:dyDescent="0.2"/>
    <row r="33681" hidden="1" x14ac:dyDescent="0.2"/>
    <row r="33682" hidden="1" x14ac:dyDescent="0.2"/>
    <row r="33683" hidden="1" x14ac:dyDescent="0.2"/>
    <row r="33684" hidden="1" x14ac:dyDescent="0.2"/>
    <row r="33685" hidden="1" x14ac:dyDescent="0.2"/>
    <row r="33686" hidden="1" x14ac:dyDescent="0.2"/>
    <row r="33687" hidden="1" x14ac:dyDescent="0.2"/>
    <row r="33688" hidden="1" x14ac:dyDescent="0.2"/>
    <row r="33689" hidden="1" x14ac:dyDescent="0.2"/>
    <row r="33690" hidden="1" x14ac:dyDescent="0.2"/>
    <row r="33691" hidden="1" x14ac:dyDescent="0.2"/>
    <row r="33692" hidden="1" x14ac:dyDescent="0.2"/>
    <row r="33693" hidden="1" x14ac:dyDescent="0.2"/>
    <row r="33694" hidden="1" x14ac:dyDescent="0.2"/>
    <row r="33695" hidden="1" x14ac:dyDescent="0.2"/>
    <row r="33696" hidden="1" x14ac:dyDescent="0.2"/>
    <row r="33697" hidden="1" x14ac:dyDescent="0.2"/>
    <row r="33698" hidden="1" x14ac:dyDescent="0.2"/>
    <row r="33699" hidden="1" x14ac:dyDescent="0.2"/>
    <row r="33700" hidden="1" x14ac:dyDescent="0.2"/>
    <row r="33701" hidden="1" x14ac:dyDescent="0.2"/>
    <row r="33702" hidden="1" x14ac:dyDescent="0.2"/>
    <row r="33703" hidden="1" x14ac:dyDescent="0.2"/>
    <row r="33704" hidden="1" x14ac:dyDescent="0.2"/>
    <row r="33705" hidden="1" x14ac:dyDescent="0.2"/>
    <row r="33706" hidden="1" x14ac:dyDescent="0.2"/>
    <row r="33707" hidden="1" x14ac:dyDescent="0.2"/>
    <row r="33708" hidden="1" x14ac:dyDescent="0.2"/>
    <row r="33709" hidden="1" x14ac:dyDescent="0.2"/>
    <row r="33710" hidden="1" x14ac:dyDescent="0.2"/>
    <row r="33711" hidden="1" x14ac:dyDescent="0.2"/>
    <row r="33712" hidden="1" x14ac:dyDescent="0.2"/>
    <row r="33713" hidden="1" x14ac:dyDescent="0.2"/>
    <row r="33714" hidden="1" x14ac:dyDescent="0.2"/>
    <row r="33715" hidden="1" x14ac:dyDescent="0.2"/>
    <row r="33716" hidden="1" x14ac:dyDescent="0.2"/>
    <row r="33717" hidden="1" x14ac:dyDescent="0.2"/>
    <row r="33718" hidden="1" x14ac:dyDescent="0.2"/>
    <row r="33719" hidden="1" x14ac:dyDescent="0.2"/>
    <row r="33720" hidden="1" x14ac:dyDescent="0.2"/>
    <row r="33721" hidden="1" x14ac:dyDescent="0.2"/>
    <row r="33722" hidden="1" x14ac:dyDescent="0.2"/>
    <row r="33723" hidden="1" x14ac:dyDescent="0.2"/>
    <row r="33724" hidden="1" x14ac:dyDescent="0.2"/>
    <row r="33725" hidden="1" x14ac:dyDescent="0.2"/>
    <row r="33726" hidden="1" x14ac:dyDescent="0.2"/>
    <row r="33727" hidden="1" x14ac:dyDescent="0.2"/>
    <row r="33728" hidden="1" x14ac:dyDescent="0.2"/>
    <row r="33729" hidden="1" x14ac:dyDescent="0.2"/>
    <row r="33730" hidden="1" x14ac:dyDescent="0.2"/>
    <row r="33731" hidden="1" x14ac:dyDescent="0.2"/>
    <row r="33732" hidden="1" x14ac:dyDescent="0.2"/>
    <row r="33733" hidden="1" x14ac:dyDescent="0.2"/>
    <row r="33734" hidden="1" x14ac:dyDescent="0.2"/>
    <row r="33735" hidden="1" x14ac:dyDescent="0.2"/>
    <row r="33736" hidden="1" x14ac:dyDescent="0.2"/>
    <row r="33737" hidden="1" x14ac:dyDescent="0.2"/>
    <row r="33738" hidden="1" x14ac:dyDescent="0.2"/>
    <row r="33739" hidden="1" x14ac:dyDescent="0.2"/>
    <row r="33740" hidden="1" x14ac:dyDescent="0.2"/>
    <row r="33741" hidden="1" x14ac:dyDescent="0.2"/>
    <row r="33742" hidden="1" x14ac:dyDescent="0.2"/>
    <row r="33743" hidden="1" x14ac:dyDescent="0.2"/>
    <row r="33744" hidden="1" x14ac:dyDescent="0.2"/>
    <row r="33745" hidden="1" x14ac:dyDescent="0.2"/>
    <row r="33746" hidden="1" x14ac:dyDescent="0.2"/>
    <row r="33747" hidden="1" x14ac:dyDescent="0.2"/>
    <row r="33748" hidden="1" x14ac:dyDescent="0.2"/>
    <row r="33749" hidden="1" x14ac:dyDescent="0.2"/>
    <row r="33750" hidden="1" x14ac:dyDescent="0.2"/>
    <row r="33751" hidden="1" x14ac:dyDescent="0.2"/>
    <row r="33752" hidden="1" x14ac:dyDescent="0.2"/>
    <row r="33753" hidden="1" x14ac:dyDescent="0.2"/>
    <row r="33754" hidden="1" x14ac:dyDescent="0.2"/>
    <row r="33755" hidden="1" x14ac:dyDescent="0.2"/>
    <row r="33756" hidden="1" x14ac:dyDescent="0.2"/>
    <row r="33757" hidden="1" x14ac:dyDescent="0.2"/>
    <row r="33758" hidden="1" x14ac:dyDescent="0.2"/>
    <row r="33759" hidden="1" x14ac:dyDescent="0.2"/>
    <row r="33760" hidden="1" x14ac:dyDescent="0.2"/>
    <row r="33761" hidden="1" x14ac:dyDescent="0.2"/>
    <row r="33762" hidden="1" x14ac:dyDescent="0.2"/>
    <row r="33763" hidden="1" x14ac:dyDescent="0.2"/>
    <row r="33764" hidden="1" x14ac:dyDescent="0.2"/>
    <row r="33765" hidden="1" x14ac:dyDescent="0.2"/>
    <row r="33766" hidden="1" x14ac:dyDescent="0.2"/>
    <row r="33767" hidden="1" x14ac:dyDescent="0.2"/>
    <row r="33768" hidden="1" x14ac:dyDescent="0.2"/>
    <row r="33769" hidden="1" x14ac:dyDescent="0.2"/>
    <row r="33770" hidden="1" x14ac:dyDescent="0.2"/>
    <row r="33771" hidden="1" x14ac:dyDescent="0.2"/>
    <row r="33772" hidden="1" x14ac:dyDescent="0.2"/>
    <row r="33773" hidden="1" x14ac:dyDescent="0.2"/>
    <row r="33774" hidden="1" x14ac:dyDescent="0.2"/>
    <row r="33775" hidden="1" x14ac:dyDescent="0.2"/>
    <row r="33776" hidden="1" x14ac:dyDescent="0.2"/>
    <row r="33777" hidden="1" x14ac:dyDescent="0.2"/>
    <row r="33778" hidden="1" x14ac:dyDescent="0.2"/>
    <row r="33779" hidden="1" x14ac:dyDescent="0.2"/>
    <row r="33780" hidden="1" x14ac:dyDescent="0.2"/>
    <row r="33781" hidden="1" x14ac:dyDescent="0.2"/>
    <row r="33782" hidden="1" x14ac:dyDescent="0.2"/>
    <row r="33783" hidden="1" x14ac:dyDescent="0.2"/>
    <row r="33784" hidden="1" x14ac:dyDescent="0.2"/>
    <row r="33785" hidden="1" x14ac:dyDescent="0.2"/>
    <row r="33786" hidden="1" x14ac:dyDescent="0.2"/>
    <row r="33787" hidden="1" x14ac:dyDescent="0.2"/>
    <row r="33788" hidden="1" x14ac:dyDescent="0.2"/>
    <row r="33789" hidden="1" x14ac:dyDescent="0.2"/>
    <row r="33790" hidden="1" x14ac:dyDescent="0.2"/>
    <row r="33791" hidden="1" x14ac:dyDescent="0.2"/>
    <row r="33792" hidden="1" x14ac:dyDescent="0.2"/>
    <row r="33793" hidden="1" x14ac:dyDescent="0.2"/>
    <row r="33794" hidden="1" x14ac:dyDescent="0.2"/>
    <row r="33795" hidden="1" x14ac:dyDescent="0.2"/>
    <row r="33796" hidden="1" x14ac:dyDescent="0.2"/>
    <row r="33797" hidden="1" x14ac:dyDescent="0.2"/>
    <row r="33798" hidden="1" x14ac:dyDescent="0.2"/>
    <row r="33799" hidden="1" x14ac:dyDescent="0.2"/>
    <row r="33800" hidden="1" x14ac:dyDescent="0.2"/>
    <row r="33801" hidden="1" x14ac:dyDescent="0.2"/>
    <row r="33802" hidden="1" x14ac:dyDescent="0.2"/>
    <row r="33803" hidden="1" x14ac:dyDescent="0.2"/>
    <row r="33804" hidden="1" x14ac:dyDescent="0.2"/>
    <row r="33805" hidden="1" x14ac:dyDescent="0.2"/>
    <row r="33806" hidden="1" x14ac:dyDescent="0.2"/>
    <row r="33807" hidden="1" x14ac:dyDescent="0.2"/>
    <row r="33808" hidden="1" x14ac:dyDescent="0.2"/>
    <row r="33809" hidden="1" x14ac:dyDescent="0.2"/>
    <row r="33810" hidden="1" x14ac:dyDescent="0.2"/>
    <row r="33811" hidden="1" x14ac:dyDescent="0.2"/>
    <row r="33812" hidden="1" x14ac:dyDescent="0.2"/>
    <row r="33813" hidden="1" x14ac:dyDescent="0.2"/>
    <row r="33814" hidden="1" x14ac:dyDescent="0.2"/>
    <row r="33815" hidden="1" x14ac:dyDescent="0.2"/>
    <row r="33816" hidden="1" x14ac:dyDescent="0.2"/>
    <row r="33817" hidden="1" x14ac:dyDescent="0.2"/>
    <row r="33818" hidden="1" x14ac:dyDescent="0.2"/>
    <row r="33819" hidden="1" x14ac:dyDescent="0.2"/>
    <row r="33820" hidden="1" x14ac:dyDescent="0.2"/>
    <row r="33821" hidden="1" x14ac:dyDescent="0.2"/>
    <row r="33822" hidden="1" x14ac:dyDescent="0.2"/>
    <row r="33823" hidden="1" x14ac:dyDescent="0.2"/>
    <row r="33824" hidden="1" x14ac:dyDescent="0.2"/>
    <row r="33825" hidden="1" x14ac:dyDescent="0.2"/>
    <row r="33826" hidden="1" x14ac:dyDescent="0.2"/>
    <row r="33827" hidden="1" x14ac:dyDescent="0.2"/>
    <row r="33828" hidden="1" x14ac:dyDescent="0.2"/>
    <row r="33829" hidden="1" x14ac:dyDescent="0.2"/>
    <row r="33830" hidden="1" x14ac:dyDescent="0.2"/>
    <row r="33831" hidden="1" x14ac:dyDescent="0.2"/>
    <row r="33832" hidden="1" x14ac:dyDescent="0.2"/>
    <row r="33833" hidden="1" x14ac:dyDescent="0.2"/>
    <row r="33834" hidden="1" x14ac:dyDescent="0.2"/>
    <row r="33835" hidden="1" x14ac:dyDescent="0.2"/>
    <row r="33836" hidden="1" x14ac:dyDescent="0.2"/>
    <row r="33837" hidden="1" x14ac:dyDescent="0.2"/>
    <row r="33838" hidden="1" x14ac:dyDescent="0.2"/>
    <row r="33839" hidden="1" x14ac:dyDescent="0.2"/>
    <row r="33840" hidden="1" x14ac:dyDescent="0.2"/>
    <row r="33841" hidden="1" x14ac:dyDescent="0.2"/>
    <row r="33842" hidden="1" x14ac:dyDescent="0.2"/>
    <row r="33843" hidden="1" x14ac:dyDescent="0.2"/>
    <row r="33844" hidden="1" x14ac:dyDescent="0.2"/>
    <row r="33845" hidden="1" x14ac:dyDescent="0.2"/>
    <row r="33846" hidden="1" x14ac:dyDescent="0.2"/>
    <row r="33847" hidden="1" x14ac:dyDescent="0.2"/>
    <row r="33848" hidden="1" x14ac:dyDescent="0.2"/>
    <row r="33849" hidden="1" x14ac:dyDescent="0.2"/>
    <row r="33850" hidden="1" x14ac:dyDescent="0.2"/>
    <row r="33851" hidden="1" x14ac:dyDescent="0.2"/>
    <row r="33852" hidden="1" x14ac:dyDescent="0.2"/>
    <row r="33853" hidden="1" x14ac:dyDescent="0.2"/>
    <row r="33854" hidden="1" x14ac:dyDescent="0.2"/>
    <row r="33855" hidden="1" x14ac:dyDescent="0.2"/>
    <row r="33856" hidden="1" x14ac:dyDescent="0.2"/>
    <row r="33857" hidden="1" x14ac:dyDescent="0.2"/>
    <row r="33858" hidden="1" x14ac:dyDescent="0.2"/>
    <row r="33859" hidden="1" x14ac:dyDescent="0.2"/>
    <row r="33860" hidden="1" x14ac:dyDescent="0.2"/>
    <row r="33861" hidden="1" x14ac:dyDescent="0.2"/>
    <row r="33862" hidden="1" x14ac:dyDescent="0.2"/>
    <row r="33863" hidden="1" x14ac:dyDescent="0.2"/>
    <row r="33864" hidden="1" x14ac:dyDescent="0.2"/>
    <row r="33865" hidden="1" x14ac:dyDescent="0.2"/>
    <row r="33866" hidden="1" x14ac:dyDescent="0.2"/>
    <row r="33867" hidden="1" x14ac:dyDescent="0.2"/>
    <row r="33868" hidden="1" x14ac:dyDescent="0.2"/>
    <row r="33869" hidden="1" x14ac:dyDescent="0.2"/>
    <row r="33870" hidden="1" x14ac:dyDescent="0.2"/>
    <row r="33871" hidden="1" x14ac:dyDescent="0.2"/>
    <row r="33872" hidden="1" x14ac:dyDescent="0.2"/>
    <row r="33873" hidden="1" x14ac:dyDescent="0.2"/>
    <row r="33874" hidden="1" x14ac:dyDescent="0.2"/>
    <row r="33875" hidden="1" x14ac:dyDescent="0.2"/>
    <row r="33876" hidden="1" x14ac:dyDescent="0.2"/>
    <row r="33877" hidden="1" x14ac:dyDescent="0.2"/>
    <row r="33878" hidden="1" x14ac:dyDescent="0.2"/>
    <row r="33879" hidden="1" x14ac:dyDescent="0.2"/>
    <row r="33880" hidden="1" x14ac:dyDescent="0.2"/>
    <row r="33881" hidden="1" x14ac:dyDescent="0.2"/>
    <row r="33882" hidden="1" x14ac:dyDescent="0.2"/>
    <row r="33883" hidden="1" x14ac:dyDescent="0.2"/>
    <row r="33884" hidden="1" x14ac:dyDescent="0.2"/>
    <row r="33885" hidden="1" x14ac:dyDescent="0.2"/>
    <row r="33886" hidden="1" x14ac:dyDescent="0.2"/>
    <row r="33887" hidden="1" x14ac:dyDescent="0.2"/>
    <row r="33888" hidden="1" x14ac:dyDescent="0.2"/>
    <row r="33889" hidden="1" x14ac:dyDescent="0.2"/>
    <row r="33890" hidden="1" x14ac:dyDescent="0.2"/>
    <row r="33891" hidden="1" x14ac:dyDescent="0.2"/>
    <row r="33892" hidden="1" x14ac:dyDescent="0.2"/>
    <row r="33893" hidden="1" x14ac:dyDescent="0.2"/>
    <row r="33894" hidden="1" x14ac:dyDescent="0.2"/>
    <row r="33895" hidden="1" x14ac:dyDescent="0.2"/>
    <row r="33896" hidden="1" x14ac:dyDescent="0.2"/>
    <row r="33897" hidden="1" x14ac:dyDescent="0.2"/>
    <row r="33898" hidden="1" x14ac:dyDescent="0.2"/>
    <row r="33899" hidden="1" x14ac:dyDescent="0.2"/>
    <row r="33900" hidden="1" x14ac:dyDescent="0.2"/>
    <row r="33901" hidden="1" x14ac:dyDescent="0.2"/>
    <row r="33902" hidden="1" x14ac:dyDescent="0.2"/>
    <row r="33903" hidden="1" x14ac:dyDescent="0.2"/>
    <row r="33904" hidden="1" x14ac:dyDescent="0.2"/>
    <row r="33905" hidden="1" x14ac:dyDescent="0.2"/>
    <row r="33906" hidden="1" x14ac:dyDescent="0.2"/>
    <row r="33907" hidden="1" x14ac:dyDescent="0.2"/>
    <row r="33908" hidden="1" x14ac:dyDescent="0.2"/>
    <row r="33909" hidden="1" x14ac:dyDescent="0.2"/>
    <row r="33910" hidden="1" x14ac:dyDescent="0.2"/>
    <row r="33911" hidden="1" x14ac:dyDescent="0.2"/>
    <row r="33912" hidden="1" x14ac:dyDescent="0.2"/>
    <row r="33913" hidden="1" x14ac:dyDescent="0.2"/>
    <row r="33914" hidden="1" x14ac:dyDescent="0.2"/>
    <row r="33915" hidden="1" x14ac:dyDescent="0.2"/>
    <row r="33916" hidden="1" x14ac:dyDescent="0.2"/>
    <row r="33917" hidden="1" x14ac:dyDescent="0.2"/>
    <row r="33918" hidden="1" x14ac:dyDescent="0.2"/>
    <row r="33919" hidden="1" x14ac:dyDescent="0.2"/>
    <row r="33920" hidden="1" x14ac:dyDescent="0.2"/>
    <row r="33921" hidden="1" x14ac:dyDescent="0.2"/>
    <row r="33922" hidden="1" x14ac:dyDescent="0.2"/>
    <row r="33923" hidden="1" x14ac:dyDescent="0.2"/>
    <row r="33924" hidden="1" x14ac:dyDescent="0.2"/>
    <row r="33925" hidden="1" x14ac:dyDescent="0.2"/>
    <row r="33926" hidden="1" x14ac:dyDescent="0.2"/>
    <row r="33927" hidden="1" x14ac:dyDescent="0.2"/>
    <row r="33928" hidden="1" x14ac:dyDescent="0.2"/>
    <row r="33929" hidden="1" x14ac:dyDescent="0.2"/>
    <row r="33930" hidden="1" x14ac:dyDescent="0.2"/>
    <row r="33931" hidden="1" x14ac:dyDescent="0.2"/>
    <row r="33932" hidden="1" x14ac:dyDescent="0.2"/>
    <row r="33933" hidden="1" x14ac:dyDescent="0.2"/>
    <row r="33934" hidden="1" x14ac:dyDescent="0.2"/>
    <row r="33935" hidden="1" x14ac:dyDescent="0.2"/>
    <row r="33936" hidden="1" x14ac:dyDescent="0.2"/>
    <row r="33937" hidden="1" x14ac:dyDescent="0.2"/>
    <row r="33938" hidden="1" x14ac:dyDescent="0.2"/>
    <row r="33939" hidden="1" x14ac:dyDescent="0.2"/>
    <row r="33940" hidden="1" x14ac:dyDescent="0.2"/>
    <row r="33941" hidden="1" x14ac:dyDescent="0.2"/>
    <row r="33942" hidden="1" x14ac:dyDescent="0.2"/>
    <row r="33943" hidden="1" x14ac:dyDescent="0.2"/>
    <row r="33944" hidden="1" x14ac:dyDescent="0.2"/>
    <row r="33945" hidden="1" x14ac:dyDescent="0.2"/>
    <row r="33946" hidden="1" x14ac:dyDescent="0.2"/>
    <row r="33947" hidden="1" x14ac:dyDescent="0.2"/>
    <row r="33948" hidden="1" x14ac:dyDescent="0.2"/>
    <row r="33949" hidden="1" x14ac:dyDescent="0.2"/>
    <row r="33950" hidden="1" x14ac:dyDescent="0.2"/>
    <row r="33951" hidden="1" x14ac:dyDescent="0.2"/>
    <row r="33952" hidden="1" x14ac:dyDescent="0.2"/>
    <row r="33953" hidden="1" x14ac:dyDescent="0.2"/>
    <row r="33954" hidden="1" x14ac:dyDescent="0.2"/>
    <row r="33955" hidden="1" x14ac:dyDescent="0.2"/>
    <row r="33956" hidden="1" x14ac:dyDescent="0.2"/>
    <row r="33957" hidden="1" x14ac:dyDescent="0.2"/>
    <row r="33958" hidden="1" x14ac:dyDescent="0.2"/>
    <row r="33959" hidden="1" x14ac:dyDescent="0.2"/>
    <row r="33960" hidden="1" x14ac:dyDescent="0.2"/>
    <row r="33961" hidden="1" x14ac:dyDescent="0.2"/>
    <row r="33962" hidden="1" x14ac:dyDescent="0.2"/>
    <row r="33963" hidden="1" x14ac:dyDescent="0.2"/>
    <row r="33964" hidden="1" x14ac:dyDescent="0.2"/>
    <row r="33965" hidden="1" x14ac:dyDescent="0.2"/>
    <row r="33966" hidden="1" x14ac:dyDescent="0.2"/>
    <row r="33967" hidden="1" x14ac:dyDescent="0.2"/>
    <row r="33968" hidden="1" x14ac:dyDescent="0.2"/>
    <row r="33969" hidden="1" x14ac:dyDescent="0.2"/>
    <row r="33970" hidden="1" x14ac:dyDescent="0.2"/>
    <row r="33971" hidden="1" x14ac:dyDescent="0.2"/>
    <row r="33972" hidden="1" x14ac:dyDescent="0.2"/>
    <row r="33973" hidden="1" x14ac:dyDescent="0.2"/>
    <row r="33974" hidden="1" x14ac:dyDescent="0.2"/>
    <row r="33975" hidden="1" x14ac:dyDescent="0.2"/>
    <row r="33976" hidden="1" x14ac:dyDescent="0.2"/>
    <row r="33977" hidden="1" x14ac:dyDescent="0.2"/>
    <row r="33978" hidden="1" x14ac:dyDescent="0.2"/>
    <row r="33979" hidden="1" x14ac:dyDescent="0.2"/>
    <row r="33980" hidden="1" x14ac:dyDescent="0.2"/>
    <row r="33981" hidden="1" x14ac:dyDescent="0.2"/>
    <row r="33982" hidden="1" x14ac:dyDescent="0.2"/>
    <row r="33983" hidden="1" x14ac:dyDescent="0.2"/>
    <row r="33984" hidden="1" x14ac:dyDescent="0.2"/>
    <row r="33985" hidden="1" x14ac:dyDescent="0.2"/>
    <row r="33986" hidden="1" x14ac:dyDescent="0.2"/>
    <row r="33987" hidden="1" x14ac:dyDescent="0.2"/>
    <row r="33988" hidden="1" x14ac:dyDescent="0.2"/>
    <row r="33989" hidden="1" x14ac:dyDescent="0.2"/>
    <row r="33990" hidden="1" x14ac:dyDescent="0.2"/>
    <row r="33991" hidden="1" x14ac:dyDescent="0.2"/>
    <row r="33992" hidden="1" x14ac:dyDescent="0.2"/>
    <row r="33993" hidden="1" x14ac:dyDescent="0.2"/>
    <row r="33994" hidden="1" x14ac:dyDescent="0.2"/>
    <row r="33995" hidden="1" x14ac:dyDescent="0.2"/>
    <row r="33996" hidden="1" x14ac:dyDescent="0.2"/>
    <row r="33997" hidden="1" x14ac:dyDescent="0.2"/>
    <row r="33998" hidden="1" x14ac:dyDescent="0.2"/>
    <row r="33999" hidden="1" x14ac:dyDescent="0.2"/>
    <row r="34000" hidden="1" x14ac:dyDescent="0.2"/>
    <row r="34001" hidden="1" x14ac:dyDescent="0.2"/>
    <row r="34002" hidden="1" x14ac:dyDescent="0.2"/>
    <row r="34003" hidden="1" x14ac:dyDescent="0.2"/>
    <row r="34004" hidden="1" x14ac:dyDescent="0.2"/>
    <row r="34005" hidden="1" x14ac:dyDescent="0.2"/>
    <row r="34006" hidden="1" x14ac:dyDescent="0.2"/>
    <row r="34007" hidden="1" x14ac:dyDescent="0.2"/>
    <row r="34008" hidden="1" x14ac:dyDescent="0.2"/>
    <row r="34009" hidden="1" x14ac:dyDescent="0.2"/>
    <row r="34010" hidden="1" x14ac:dyDescent="0.2"/>
    <row r="34011" hidden="1" x14ac:dyDescent="0.2"/>
    <row r="34012" hidden="1" x14ac:dyDescent="0.2"/>
    <row r="34013" hidden="1" x14ac:dyDescent="0.2"/>
    <row r="34014" hidden="1" x14ac:dyDescent="0.2"/>
    <row r="34015" hidden="1" x14ac:dyDescent="0.2"/>
    <row r="34016" hidden="1" x14ac:dyDescent="0.2"/>
    <row r="34017" hidden="1" x14ac:dyDescent="0.2"/>
    <row r="34018" hidden="1" x14ac:dyDescent="0.2"/>
    <row r="34019" hidden="1" x14ac:dyDescent="0.2"/>
    <row r="34020" hidden="1" x14ac:dyDescent="0.2"/>
    <row r="34021" hidden="1" x14ac:dyDescent="0.2"/>
    <row r="34022" hidden="1" x14ac:dyDescent="0.2"/>
    <row r="34023" hidden="1" x14ac:dyDescent="0.2"/>
    <row r="34024" hidden="1" x14ac:dyDescent="0.2"/>
    <row r="34025" hidden="1" x14ac:dyDescent="0.2"/>
    <row r="34026" hidden="1" x14ac:dyDescent="0.2"/>
    <row r="34027" hidden="1" x14ac:dyDescent="0.2"/>
    <row r="34028" hidden="1" x14ac:dyDescent="0.2"/>
    <row r="34029" hidden="1" x14ac:dyDescent="0.2"/>
    <row r="34030" hidden="1" x14ac:dyDescent="0.2"/>
    <row r="34031" hidden="1" x14ac:dyDescent="0.2"/>
    <row r="34032" hidden="1" x14ac:dyDescent="0.2"/>
    <row r="34033" hidden="1" x14ac:dyDescent="0.2"/>
    <row r="34034" hidden="1" x14ac:dyDescent="0.2"/>
    <row r="34035" hidden="1" x14ac:dyDescent="0.2"/>
    <row r="34036" hidden="1" x14ac:dyDescent="0.2"/>
    <row r="34037" hidden="1" x14ac:dyDescent="0.2"/>
    <row r="34038" hidden="1" x14ac:dyDescent="0.2"/>
    <row r="34039" hidden="1" x14ac:dyDescent="0.2"/>
    <row r="34040" hidden="1" x14ac:dyDescent="0.2"/>
    <row r="34041" hidden="1" x14ac:dyDescent="0.2"/>
    <row r="34042" hidden="1" x14ac:dyDescent="0.2"/>
    <row r="34043" hidden="1" x14ac:dyDescent="0.2"/>
    <row r="34044" hidden="1" x14ac:dyDescent="0.2"/>
    <row r="34045" hidden="1" x14ac:dyDescent="0.2"/>
    <row r="34046" hidden="1" x14ac:dyDescent="0.2"/>
    <row r="34047" hidden="1" x14ac:dyDescent="0.2"/>
    <row r="34048" hidden="1" x14ac:dyDescent="0.2"/>
    <row r="34049" hidden="1" x14ac:dyDescent="0.2"/>
    <row r="34050" hidden="1" x14ac:dyDescent="0.2"/>
    <row r="34051" hidden="1" x14ac:dyDescent="0.2"/>
    <row r="34052" hidden="1" x14ac:dyDescent="0.2"/>
    <row r="34053" hidden="1" x14ac:dyDescent="0.2"/>
    <row r="34054" hidden="1" x14ac:dyDescent="0.2"/>
    <row r="34055" hidden="1" x14ac:dyDescent="0.2"/>
    <row r="34056" hidden="1" x14ac:dyDescent="0.2"/>
    <row r="34057" hidden="1" x14ac:dyDescent="0.2"/>
    <row r="34058" hidden="1" x14ac:dyDescent="0.2"/>
    <row r="34059" hidden="1" x14ac:dyDescent="0.2"/>
    <row r="34060" hidden="1" x14ac:dyDescent="0.2"/>
    <row r="34061" hidden="1" x14ac:dyDescent="0.2"/>
    <row r="34062" hidden="1" x14ac:dyDescent="0.2"/>
    <row r="34063" hidden="1" x14ac:dyDescent="0.2"/>
    <row r="34064" hidden="1" x14ac:dyDescent="0.2"/>
    <row r="34065" hidden="1" x14ac:dyDescent="0.2"/>
    <row r="34066" hidden="1" x14ac:dyDescent="0.2"/>
    <row r="34067" hidden="1" x14ac:dyDescent="0.2"/>
    <row r="34068" hidden="1" x14ac:dyDescent="0.2"/>
    <row r="34069" hidden="1" x14ac:dyDescent="0.2"/>
    <row r="34070" hidden="1" x14ac:dyDescent="0.2"/>
    <row r="34071" hidden="1" x14ac:dyDescent="0.2"/>
    <row r="34072" hidden="1" x14ac:dyDescent="0.2"/>
    <row r="34073" hidden="1" x14ac:dyDescent="0.2"/>
    <row r="34074" hidden="1" x14ac:dyDescent="0.2"/>
    <row r="34075" hidden="1" x14ac:dyDescent="0.2"/>
    <row r="34076" hidden="1" x14ac:dyDescent="0.2"/>
    <row r="34077" hidden="1" x14ac:dyDescent="0.2"/>
    <row r="34078" hidden="1" x14ac:dyDescent="0.2"/>
    <row r="34079" hidden="1" x14ac:dyDescent="0.2"/>
    <row r="34080" hidden="1" x14ac:dyDescent="0.2"/>
    <row r="34081" hidden="1" x14ac:dyDescent="0.2"/>
    <row r="34082" hidden="1" x14ac:dyDescent="0.2"/>
    <row r="34083" hidden="1" x14ac:dyDescent="0.2"/>
    <row r="34084" hidden="1" x14ac:dyDescent="0.2"/>
    <row r="34085" hidden="1" x14ac:dyDescent="0.2"/>
    <row r="34086" hidden="1" x14ac:dyDescent="0.2"/>
    <row r="34087" hidden="1" x14ac:dyDescent="0.2"/>
    <row r="34088" hidden="1" x14ac:dyDescent="0.2"/>
    <row r="34089" hidden="1" x14ac:dyDescent="0.2"/>
    <row r="34090" hidden="1" x14ac:dyDescent="0.2"/>
    <row r="34091" hidden="1" x14ac:dyDescent="0.2"/>
    <row r="34092" hidden="1" x14ac:dyDescent="0.2"/>
    <row r="34093" hidden="1" x14ac:dyDescent="0.2"/>
    <row r="34094" hidden="1" x14ac:dyDescent="0.2"/>
    <row r="34095" hidden="1" x14ac:dyDescent="0.2"/>
    <row r="34096" hidden="1" x14ac:dyDescent="0.2"/>
    <row r="34097" hidden="1" x14ac:dyDescent="0.2"/>
    <row r="34098" hidden="1" x14ac:dyDescent="0.2"/>
    <row r="34099" hidden="1" x14ac:dyDescent="0.2"/>
    <row r="34100" hidden="1" x14ac:dyDescent="0.2"/>
    <row r="34101" hidden="1" x14ac:dyDescent="0.2"/>
    <row r="34102" hidden="1" x14ac:dyDescent="0.2"/>
    <row r="34103" hidden="1" x14ac:dyDescent="0.2"/>
    <row r="34104" hidden="1" x14ac:dyDescent="0.2"/>
    <row r="34105" hidden="1" x14ac:dyDescent="0.2"/>
    <row r="34106" hidden="1" x14ac:dyDescent="0.2"/>
    <row r="34107" hidden="1" x14ac:dyDescent="0.2"/>
    <row r="34108" hidden="1" x14ac:dyDescent="0.2"/>
    <row r="34109" hidden="1" x14ac:dyDescent="0.2"/>
    <row r="34110" hidden="1" x14ac:dyDescent="0.2"/>
    <row r="34111" hidden="1" x14ac:dyDescent="0.2"/>
    <row r="34112" hidden="1" x14ac:dyDescent="0.2"/>
    <row r="34113" hidden="1" x14ac:dyDescent="0.2"/>
    <row r="34114" hidden="1" x14ac:dyDescent="0.2"/>
    <row r="34115" hidden="1" x14ac:dyDescent="0.2"/>
    <row r="34116" hidden="1" x14ac:dyDescent="0.2"/>
    <row r="34117" hidden="1" x14ac:dyDescent="0.2"/>
    <row r="34118" hidden="1" x14ac:dyDescent="0.2"/>
    <row r="34119" hidden="1" x14ac:dyDescent="0.2"/>
    <row r="34120" hidden="1" x14ac:dyDescent="0.2"/>
    <row r="34121" hidden="1" x14ac:dyDescent="0.2"/>
    <row r="34122" hidden="1" x14ac:dyDescent="0.2"/>
    <row r="34123" hidden="1" x14ac:dyDescent="0.2"/>
    <row r="34124" hidden="1" x14ac:dyDescent="0.2"/>
    <row r="34125" hidden="1" x14ac:dyDescent="0.2"/>
    <row r="34126" hidden="1" x14ac:dyDescent="0.2"/>
    <row r="34127" hidden="1" x14ac:dyDescent="0.2"/>
    <row r="34128" hidden="1" x14ac:dyDescent="0.2"/>
    <row r="34129" hidden="1" x14ac:dyDescent="0.2"/>
    <row r="34130" hidden="1" x14ac:dyDescent="0.2"/>
    <row r="34131" hidden="1" x14ac:dyDescent="0.2"/>
    <row r="34132" hidden="1" x14ac:dyDescent="0.2"/>
    <row r="34133" hidden="1" x14ac:dyDescent="0.2"/>
    <row r="34134" hidden="1" x14ac:dyDescent="0.2"/>
    <row r="34135" hidden="1" x14ac:dyDescent="0.2"/>
    <row r="34136" hidden="1" x14ac:dyDescent="0.2"/>
    <row r="34137" hidden="1" x14ac:dyDescent="0.2"/>
    <row r="34138" hidden="1" x14ac:dyDescent="0.2"/>
    <row r="34139" hidden="1" x14ac:dyDescent="0.2"/>
    <row r="34140" hidden="1" x14ac:dyDescent="0.2"/>
    <row r="34141" hidden="1" x14ac:dyDescent="0.2"/>
    <row r="34142" hidden="1" x14ac:dyDescent="0.2"/>
    <row r="34143" hidden="1" x14ac:dyDescent="0.2"/>
    <row r="34144" hidden="1" x14ac:dyDescent="0.2"/>
    <row r="34145" hidden="1" x14ac:dyDescent="0.2"/>
    <row r="34146" hidden="1" x14ac:dyDescent="0.2"/>
    <row r="34147" hidden="1" x14ac:dyDescent="0.2"/>
    <row r="34148" hidden="1" x14ac:dyDescent="0.2"/>
    <row r="34149" hidden="1" x14ac:dyDescent="0.2"/>
    <row r="34150" hidden="1" x14ac:dyDescent="0.2"/>
    <row r="34151" hidden="1" x14ac:dyDescent="0.2"/>
    <row r="34152" hidden="1" x14ac:dyDescent="0.2"/>
    <row r="34153" hidden="1" x14ac:dyDescent="0.2"/>
    <row r="34154" hidden="1" x14ac:dyDescent="0.2"/>
    <row r="34155" hidden="1" x14ac:dyDescent="0.2"/>
    <row r="34156" hidden="1" x14ac:dyDescent="0.2"/>
    <row r="34157" hidden="1" x14ac:dyDescent="0.2"/>
    <row r="34158" hidden="1" x14ac:dyDescent="0.2"/>
    <row r="34159" hidden="1" x14ac:dyDescent="0.2"/>
    <row r="34160" hidden="1" x14ac:dyDescent="0.2"/>
    <row r="34161" hidden="1" x14ac:dyDescent="0.2"/>
    <row r="34162" hidden="1" x14ac:dyDescent="0.2"/>
    <row r="34163" hidden="1" x14ac:dyDescent="0.2"/>
    <row r="34164" hidden="1" x14ac:dyDescent="0.2"/>
    <row r="34165" hidden="1" x14ac:dyDescent="0.2"/>
    <row r="34166" hidden="1" x14ac:dyDescent="0.2"/>
    <row r="34167" hidden="1" x14ac:dyDescent="0.2"/>
    <row r="34168" hidden="1" x14ac:dyDescent="0.2"/>
    <row r="34169" hidden="1" x14ac:dyDescent="0.2"/>
    <row r="34170" hidden="1" x14ac:dyDescent="0.2"/>
    <row r="34171" hidden="1" x14ac:dyDescent="0.2"/>
    <row r="34172" hidden="1" x14ac:dyDescent="0.2"/>
    <row r="34173" hidden="1" x14ac:dyDescent="0.2"/>
    <row r="34174" hidden="1" x14ac:dyDescent="0.2"/>
    <row r="34175" hidden="1" x14ac:dyDescent="0.2"/>
    <row r="34176" hidden="1" x14ac:dyDescent="0.2"/>
    <row r="34177" hidden="1" x14ac:dyDescent="0.2"/>
    <row r="34178" hidden="1" x14ac:dyDescent="0.2"/>
    <row r="34179" hidden="1" x14ac:dyDescent="0.2"/>
    <row r="34180" hidden="1" x14ac:dyDescent="0.2"/>
    <row r="34181" hidden="1" x14ac:dyDescent="0.2"/>
    <row r="34182" hidden="1" x14ac:dyDescent="0.2"/>
    <row r="34183" hidden="1" x14ac:dyDescent="0.2"/>
    <row r="34184" hidden="1" x14ac:dyDescent="0.2"/>
    <row r="34185" hidden="1" x14ac:dyDescent="0.2"/>
    <row r="34186" hidden="1" x14ac:dyDescent="0.2"/>
    <row r="34187" hidden="1" x14ac:dyDescent="0.2"/>
    <row r="34188" hidden="1" x14ac:dyDescent="0.2"/>
    <row r="34189" hidden="1" x14ac:dyDescent="0.2"/>
    <row r="34190" hidden="1" x14ac:dyDescent="0.2"/>
    <row r="34191" hidden="1" x14ac:dyDescent="0.2"/>
    <row r="34192" hidden="1" x14ac:dyDescent="0.2"/>
    <row r="34193" hidden="1" x14ac:dyDescent="0.2"/>
    <row r="34194" hidden="1" x14ac:dyDescent="0.2"/>
    <row r="34195" hidden="1" x14ac:dyDescent="0.2"/>
    <row r="34196" hidden="1" x14ac:dyDescent="0.2"/>
    <row r="34197" hidden="1" x14ac:dyDescent="0.2"/>
    <row r="34198" hidden="1" x14ac:dyDescent="0.2"/>
    <row r="34199" hidden="1" x14ac:dyDescent="0.2"/>
    <row r="34200" hidden="1" x14ac:dyDescent="0.2"/>
    <row r="34201" hidden="1" x14ac:dyDescent="0.2"/>
    <row r="34202" hidden="1" x14ac:dyDescent="0.2"/>
    <row r="34203" hidden="1" x14ac:dyDescent="0.2"/>
    <row r="34204" hidden="1" x14ac:dyDescent="0.2"/>
    <row r="34205" hidden="1" x14ac:dyDescent="0.2"/>
    <row r="34206" hidden="1" x14ac:dyDescent="0.2"/>
    <row r="34207" hidden="1" x14ac:dyDescent="0.2"/>
    <row r="34208" hidden="1" x14ac:dyDescent="0.2"/>
    <row r="34209" hidden="1" x14ac:dyDescent="0.2"/>
    <row r="34210" hidden="1" x14ac:dyDescent="0.2"/>
    <row r="34211" hidden="1" x14ac:dyDescent="0.2"/>
    <row r="34212" hidden="1" x14ac:dyDescent="0.2"/>
    <row r="34213" hidden="1" x14ac:dyDescent="0.2"/>
    <row r="34214" hidden="1" x14ac:dyDescent="0.2"/>
    <row r="34215" hidden="1" x14ac:dyDescent="0.2"/>
    <row r="34216" hidden="1" x14ac:dyDescent="0.2"/>
    <row r="34217" hidden="1" x14ac:dyDescent="0.2"/>
    <row r="34218" hidden="1" x14ac:dyDescent="0.2"/>
    <row r="34219" hidden="1" x14ac:dyDescent="0.2"/>
    <row r="34220" hidden="1" x14ac:dyDescent="0.2"/>
    <row r="34221" hidden="1" x14ac:dyDescent="0.2"/>
    <row r="34222" hidden="1" x14ac:dyDescent="0.2"/>
    <row r="34223" hidden="1" x14ac:dyDescent="0.2"/>
    <row r="34224" hidden="1" x14ac:dyDescent="0.2"/>
    <row r="34225" hidden="1" x14ac:dyDescent="0.2"/>
    <row r="34226" hidden="1" x14ac:dyDescent="0.2"/>
    <row r="34227" hidden="1" x14ac:dyDescent="0.2"/>
    <row r="34228" hidden="1" x14ac:dyDescent="0.2"/>
    <row r="34229" hidden="1" x14ac:dyDescent="0.2"/>
    <row r="34230" hidden="1" x14ac:dyDescent="0.2"/>
    <row r="34231" hidden="1" x14ac:dyDescent="0.2"/>
    <row r="34232" hidden="1" x14ac:dyDescent="0.2"/>
    <row r="34233" hidden="1" x14ac:dyDescent="0.2"/>
    <row r="34234" hidden="1" x14ac:dyDescent="0.2"/>
    <row r="34235" hidden="1" x14ac:dyDescent="0.2"/>
    <row r="34236" hidden="1" x14ac:dyDescent="0.2"/>
    <row r="34237" hidden="1" x14ac:dyDescent="0.2"/>
    <row r="34238" hidden="1" x14ac:dyDescent="0.2"/>
    <row r="34239" hidden="1" x14ac:dyDescent="0.2"/>
    <row r="34240" hidden="1" x14ac:dyDescent="0.2"/>
    <row r="34241" hidden="1" x14ac:dyDescent="0.2"/>
    <row r="34242" hidden="1" x14ac:dyDescent="0.2"/>
    <row r="34243" hidden="1" x14ac:dyDescent="0.2"/>
    <row r="34244" hidden="1" x14ac:dyDescent="0.2"/>
    <row r="34245" hidden="1" x14ac:dyDescent="0.2"/>
    <row r="34246" hidden="1" x14ac:dyDescent="0.2"/>
    <row r="34247" hidden="1" x14ac:dyDescent="0.2"/>
    <row r="34248" hidden="1" x14ac:dyDescent="0.2"/>
    <row r="34249" hidden="1" x14ac:dyDescent="0.2"/>
    <row r="34250" hidden="1" x14ac:dyDescent="0.2"/>
    <row r="34251" hidden="1" x14ac:dyDescent="0.2"/>
    <row r="34252" hidden="1" x14ac:dyDescent="0.2"/>
    <row r="34253" hidden="1" x14ac:dyDescent="0.2"/>
    <row r="34254" hidden="1" x14ac:dyDescent="0.2"/>
    <row r="34255" hidden="1" x14ac:dyDescent="0.2"/>
    <row r="34256" hidden="1" x14ac:dyDescent="0.2"/>
    <row r="34257" hidden="1" x14ac:dyDescent="0.2"/>
    <row r="34258" hidden="1" x14ac:dyDescent="0.2"/>
    <row r="34259" hidden="1" x14ac:dyDescent="0.2"/>
    <row r="34260" hidden="1" x14ac:dyDescent="0.2"/>
    <row r="34261" hidden="1" x14ac:dyDescent="0.2"/>
    <row r="34262" hidden="1" x14ac:dyDescent="0.2"/>
    <row r="34263" hidden="1" x14ac:dyDescent="0.2"/>
    <row r="34264" hidden="1" x14ac:dyDescent="0.2"/>
    <row r="34265" hidden="1" x14ac:dyDescent="0.2"/>
    <row r="34266" hidden="1" x14ac:dyDescent="0.2"/>
    <row r="34267" hidden="1" x14ac:dyDescent="0.2"/>
    <row r="34268" hidden="1" x14ac:dyDescent="0.2"/>
    <row r="34269" hidden="1" x14ac:dyDescent="0.2"/>
    <row r="34270" hidden="1" x14ac:dyDescent="0.2"/>
    <row r="34271" hidden="1" x14ac:dyDescent="0.2"/>
    <row r="34272" hidden="1" x14ac:dyDescent="0.2"/>
    <row r="34273" hidden="1" x14ac:dyDescent="0.2"/>
    <row r="34274" hidden="1" x14ac:dyDescent="0.2"/>
    <row r="34275" hidden="1" x14ac:dyDescent="0.2"/>
    <row r="34276" hidden="1" x14ac:dyDescent="0.2"/>
    <row r="34277" hidden="1" x14ac:dyDescent="0.2"/>
    <row r="34278" hidden="1" x14ac:dyDescent="0.2"/>
    <row r="34279" hidden="1" x14ac:dyDescent="0.2"/>
    <row r="34280" hidden="1" x14ac:dyDescent="0.2"/>
    <row r="34281" hidden="1" x14ac:dyDescent="0.2"/>
    <row r="34282" hidden="1" x14ac:dyDescent="0.2"/>
    <row r="34283" hidden="1" x14ac:dyDescent="0.2"/>
    <row r="34284" hidden="1" x14ac:dyDescent="0.2"/>
    <row r="34285" hidden="1" x14ac:dyDescent="0.2"/>
    <row r="34286" hidden="1" x14ac:dyDescent="0.2"/>
    <row r="34287" hidden="1" x14ac:dyDescent="0.2"/>
    <row r="34288" hidden="1" x14ac:dyDescent="0.2"/>
    <row r="34289" hidden="1" x14ac:dyDescent="0.2"/>
    <row r="34290" hidden="1" x14ac:dyDescent="0.2"/>
    <row r="34291" hidden="1" x14ac:dyDescent="0.2"/>
    <row r="34292" hidden="1" x14ac:dyDescent="0.2"/>
    <row r="34293" hidden="1" x14ac:dyDescent="0.2"/>
    <row r="34294" hidden="1" x14ac:dyDescent="0.2"/>
    <row r="34295" hidden="1" x14ac:dyDescent="0.2"/>
    <row r="34296" hidden="1" x14ac:dyDescent="0.2"/>
    <row r="34297" hidden="1" x14ac:dyDescent="0.2"/>
    <row r="34298" hidden="1" x14ac:dyDescent="0.2"/>
    <row r="34299" hidden="1" x14ac:dyDescent="0.2"/>
    <row r="34300" hidden="1" x14ac:dyDescent="0.2"/>
    <row r="34301" hidden="1" x14ac:dyDescent="0.2"/>
    <row r="34302" hidden="1" x14ac:dyDescent="0.2"/>
    <row r="34303" hidden="1" x14ac:dyDescent="0.2"/>
    <row r="34304" hidden="1" x14ac:dyDescent="0.2"/>
    <row r="34305" hidden="1" x14ac:dyDescent="0.2"/>
    <row r="34306" hidden="1" x14ac:dyDescent="0.2"/>
    <row r="34307" hidden="1" x14ac:dyDescent="0.2"/>
    <row r="34308" hidden="1" x14ac:dyDescent="0.2"/>
    <row r="34309" hidden="1" x14ac:dyDescent="0.2"/>
    <row r="34310" hidden="1" x14ac:dyDescent="0.2"/>
    <row r="34311" hidden="1" x14ac:dyDescent="0.2"/>
    <row r="34312" hidden="1" x14ac:dyDescent="0.2"/>
    <row r="34313" hidden="1" x14ac:dyDescent="0.2"/>
    <row r="34314" hidden="1" x14ac:dyDescent="0.2"/>
    <row r="34315" hidden="1" x14ac:dyDescent="0.2"/>
    <row r="34316" hidden="1" x14ac:dyDescent="0.2"/>
    <row r="34317" hidden="1" x14ac:dyDescent="0.2"/>
    <row r="34318" hidden="1" x14ac:dyDescent="0.2"/>
    <row r="34319" hidden="1" x14ac:dyDescent="0.2"/>
    <row r="34320" hidden="1" x14ac:dyDescent="0.2"/>
    <row r="34321" hidden="1" x14ac:dyDescent="0.2"/>
    <row r="34322" hidden="1" x14ac:dyDescent="0.2"/>
    <row r="34323" hidden="1" x14ac:dyDescent="0.2"/>
    <row r="34324" hidden="1" x14ac:dyDescent="0.2"/>
    <row r="34325" hidden="1" x14ac:dyDescent="0.2"/>
    <row r="34326" hidden="1" x14ac:dyDescent="0.2"/>
    <row r="34327" hidden="1" x14ac:dyDescent="0.2"/>
    <row r="34328" hidden="1" x14ac:dyDescent="0.2"/>
    <row r="34329" hidden="1" x14ac:dyDescent="0.2"/>
    <row r="34330" hidden="1" x14ac:dyDescent="0.2"/>
    <row r="34331" hidden="1" x14ac:dyDescent="0.2"/>
    <row r="34332" hidden="1" x14ac:dyDescent="0.2"/>
    <row r="34333" hidden="1" x14ac:dyDescent="0.2"/>
    <row r="34334" hidden="1" x14ac:dyDescent="0.2"/>
    <row r="34335" hidden="1" x14ac:dyDescent="0.2"/>
    <row r="34336" hidden="1" x14ac:dyDescent="0.2"/>
    <row r="34337" hidden="1" x14ac:dyDescent="0.2"/>
    <row r="34338" hidden="1" x14ac:dyDescent="0.2"/>
    <row r="34339" hidden="1" x14ac:dyDescent="0.2"/>
    <row r="34340" hidden="1" x14ac:dyDescent="0.2"/>
    <row r="34341" hidden="1" x14ac:dyDescent="0.2"/>
    <row r="34342" hidden="1" x14ac:dyDescent="0.2"/>
    <row r="34343" hidden="1" x14ac:dyDescent="0.2"/>
    <row r="34344" hidden="1" x14ac:dyDescent="0.2"/>
    <row r="34345" hidden="1" x14ac:dyDescent="0.2"/>
    <row r="34346" hidden="1" x14ac:dyDescent="0.2"/>
    <row r="34347" hidden="1" x14ac:dyDescent="0.2"/>
    <row r="34348" hidden="1" x14ac:dyDescent="0.2"/>
    <row r="34349" hidden="1" x14ac:dyDescent="0.2"/>
    <row r="34350" hidden="1" x14ac:dyDescent="0.2"/>
    <row r="34351" hidden="1" x14ac:dyDescent="0.2"/>
    <row r="34352" hidden="1" x14ac:dyDescent="0.2"/>
    <row r="34353" hidden="1" x14ac:dyDescent="0.2"/>
    <row r="34354" hidden="1" x14ac:dyDescent="0.2"/>
    <row r="34355" hidden="1" x14ac:dyDescent="0.2"/>
    <row r="34356" hidden="1" x14ac:dyDescent="0.2"/>
    <row r="34357" hidden="1" x14ac:dyDescent="0.2"/>
    <row r="34358" hidden="1" x14ac:dyDescent="0.2"/>
    <row r="34359" hidden="1" x14ac:dyDescent="0.2"/>
    <row r="34360" hidden="1" x14ac:dyDescent="0.2"/>
    <row r="34361" hidden="1" x14ac:dyDescent="0.2"/>
    <row r="34362" hidden="1" x14ac:dyDescent="0.2"/>
    <row r="34363" hidden="1" x14ac:dyDescent="0.2"/>
    <row r="34364" hidden="1" x14ac:dyDescent="0.2"/>
    <row r="34365" hidden="1" x14ac:dyDescent="0.2"/>
    <row r="34366" hidden="1" x14ac:dyDescent="0.2"/>
    <row r="34367" hidden="1" x14ac:dyDescent="0.2"/>
    <row r="34368" hidden="1" x14ac:dyDescent="0.2"/>
    <row r="34369" hidden="1" x14ac:dyDescent="0.2"/>
    <row r="34370" hidden="1" x14ac:dyDescent="0.2"/>
    <row r="34371" hidden="1" x14ac:dyDescent="0.2"/>
    <row r="34372" hidden="1" x14ac:dyDescent="0.2"/>
    <row r="34373" hidden="1" x14ac:dyDescent="0.2"/>
    <row r="34374" hidden="1" x14ac:dyDescent="0.2"/>
    <row r="34375" hidden="1" x14ac:dyDescent="0.2"/>
    <row r="34376" hidden="1" x14ac:dyDescent="0.2"/>
    <row r="34377" hidden="1" x14ac:dyDescent="0.2"/>
    <row r="34378" hidden="1" x14ac:dyDescent="0.2"/>
    <row r="34379" hidden="1" x14ac:dyDescent="0.2"/>
    <row r="34380" hidden="1" x14ac:dyDescent="0.2"/>
    <row r="34381" hidden="1" x14ac:dyDescent="0.2"/>
    <row r="34382" hidden="1" x14ac:dyDescent="0.2"/>
    <row r="34383" hidden="1" x14ac:dyDescent="0.2"/>
    <row r="34384" hidden="1" x14ac:dyDescent="0.2"/>
    <row r="34385" hidden="1" x14ac:dyDescent="0.2"/>
    <row r="34386" hidden="1" x14ac:dyDescent="0.2"/>
    <row r="34387" hidden="1" x14ac:dyDescent="0.2"/>
    <row r="34388" hidden="1" x14ac:dyDescent="0.2"/>
    <row r="34389" hidden="1" x14ac:dyDescent="0.2"/>
    <row r="34390" hidden="1" x14ac:dyDescent="0.2"/>
    <row r="34391" hidden="1" x14ac:dyDescent="0.2"/>
    <row r="34392" hidden="1" x14ac:dyDescent="0.2"/>
    <row r="34393" hidden="1" x14ac:dyDescent="0.2"/>
    <row r="34394" hidden="1" x14ac:dyDescent="0.2"/>
    <row r="34395" hidden="1" x14ac:dyDescent="0.2"/>
    <row r="34396" hidden="1" x14ac:dyDescent="0.2"/>
    <row r="34397" hidden="1" x14ac:dyDescent="0.2"/>
    <row r="34398" hidden="1" x14ac:dyDescent="0.2"/>
    <row r="34399" hidden="1" x14ac:dyDescent="0.2"/>
    <row r="34400" hidden="1" x14ac:dyDescent="0.2"/>
    <row r="34401" hidden="1" x14ac:dyDescent="0.2"/>
    <row r="34402" hidden="1" x14ac:dyDescent="0.2"/>
    <row r="34403" hidden="1" x14ac:dyDescent="0.2"/>
    <row r="34404" hidden="1" x14ac:dyDescent="0.2"/>
    <row r="34405" hidden="1" x14ac:dyDescent="0.2"/>
    <row r="34406" hidden="1" x14ac:dyDescent="0.2"/>
    <row r="34407" hidden="1" x14ac:dyDescent="0.2"/>
    <row r="34408" hidden="1" x14ac:dyDescent="0.2"/>
    <row r="34409" hidden="1" x14ac:dyDescent="0.2"/>
    <row r="34410" hidden="1" x14ac:dyDescent="0.2"/>
    <row r="34411" hidden="1" x14ac:dyDescent="0.2"/>
    <row r="34412" hidden="1" x14ac:dyDescent="0.2"/>
    <row r="34413" hidden="1" x14ac:dyDescent="0.2"/>
    <row r="34414" hidden="1" x14ac:dyDescent="0.2"/>
    <row r="34415" hidden="1" x14ac:dyDescent="0.2"/>
    <row r="34416" hidden="1" x14ac:dyDescent="0.2"/>
    <row r="34417" hidden="1" x14ac:dyDescent="0.2"/>
    <row r="34418" hidden="1" x14ac:dyDescent="0.2"/>
    <row r="34419" hidden="1" x14ac:dyDescent="0.2"/>
    <row r="34420" hidden="1" x14ac:dyDescent="0.2"/>
    <row r="34421" hidden="1" x14ac:dyDescent="0.2"/>
    <row r="34422" hidden="1" x14ac:dyDescent="0.2"/>
    <row r="34423" hidden="1" x14ac:dyDescent="0.2"/>
    <row r="34424" hidden="1" x14ac:dyDescent="0.2"/>
    <row r="34425" hidden="1" x14ac:dyDescent="0.2"/>
    <row r="34426" hidden="1" x14ac:dyDescent="0.2"/>
    <row r="34427" hidden="1" x14ac:dyDescent="0.2"/>
    <row r="34428" hidden="1" x14ac:dyDescent="0.2"/>
    <row r="34429" hidden="1" x14ac:dyDescent="0.2"/>
    <row r="34430" hidden="1" x14ac:dyDescent="0.2"/>
    <row r="34431" hidden="1" x14ac:dyDescent="0.2"/>
    <row r="34432" hidden="1" x14ac:dyDescent="0.2"/>
    <row r="34433" hidden="1" x14ac:dyDescent="0.2"/>
    <row r="34434" hidden="1" x14ac:dyDescent="0.2"/>
    <row r="34435" hidden="1" x14ac:dyDescent="0.2"/>
    <row r="34436" hidden="1" x14ac:dyDescent="0.2"/>
    <row r="34437" hidden="1" x14ac:dyDescent="0.2"/>
    <row r="34438" hidden="1" x14ac:dyDescent="0.2"/>
    <row r="34439" hidden="1" x14ac:dyDescent="0.2"/>
    <row r="34440" hidden="1" x14ac:dyDescent="0.2"/>
    <row r="34441" hidden="1" x14ac:dyDescent="0.2"/>
    <row r="34442" hidden="1" x14ac:dyDescent="0.2"/>
    <row r="34443" hidden="1" x14ac:dyDescent="0.2"/>
    <row r="34444" hidden="1" x14ac:dyDescent="0.2"/>
    <row r="34445" hidden="1" x14ac:dyDescent="0.2"/>
    <row r="34446" hidden="1" x14ac:dyDescent="0.2"/>
    <row r="34447" hidden="1" x14ac:dyDescent="0.2"/>
    <row r="34448" hidden="1" x14ac:dyDescent="0.2"/>
    <row r="34449" hidden="1" x14ac:dyDescent="0.2"/>
    <row r="34450" hidden="1" x14ac:dyDescent="0.2"/>
    <row r="34451" hidden="1" x14ac:dyDescent="0.2"/>
    <row r="34452" hidden="1" x14ac:dyDescent="0.2"/>
    <row r="34453" hidden="1" x14ac:dyDescent="0.2"/>
    <row r="34454" hidden="1" x14ac:dyDescent="0.2"/>
    <row r="34455" hidden="1" x14ac:dyDescent="0.2"/>
    <row r="34456" hidden="1" x14ac:dyDescent="0.2"/>
    <row r="34457" hidden="1" x14ac:dyDescent="0.2"/>
    <row r="34458" hidden="1" x14ac:dyDescent="0.2"/>
    <row r="34459" hidden="1" x14ac:dyDescent="0.2"/>
    <row r="34460" hidden="1" x14ac:dyDescent="0.2"/>
    <row r="34461" hidden="1" x14ac:dyDescent="0.2"/>
    <row r="34462" hidden="1" x14ac:dyDescent="0.2"/>
    <row r="34463" hidden="1" x14ac:dyDescent="0.2"/>
    <row r="34464" hidden="1" x14ac:dyDescent="0.2"/>
    <row r="34465" hidden="1" x14ac:dyDescent="0.2"/>
    <row r="34466" hidden="1" x14ac:dyDescent="0.2"/>
    <row r="34467" hidden="1" x14ac:dyDescent="0.2"/>
    <row r="34468" hidden="1" x14ac:dyDescent="0.2"/>
    <row r="34469" hidden="1" x14ac:dyDescent="0.2"/>
    <row r="34470" hidden="1" x14ac:dyDescent="0.2"/>
    <row r="34471" hidden="1" x14ac:dyDescent="0.2"/>
    <row r="34472" hidden="1" x14ac:dyDescent="0.2"/>
    <row r="34473" hidden="1" x14ac:dyDescent="0.2"/>
    <row r="34474" hidden="1" x14ac:dyDescent="0.2"/>
    <row r="34475" hidden="1" x14ac:dyDescent="0.2"/>
    <row r="34476" hidden="1" x14ac:dyDescent="0.2"/>
    <row r="34477" hidden="1" x14ac:dyDescent="0.2"/>
    <row r="34478" hidden="1" x14ac:dyDescent="0.2"/>
    <row r="34479" hidden="1" x14ac:dyDescent="0.2"/>
    <row r="34480" hidden="1" x14ac:dyDescent="0.2"/>
    <row r="34481" hidden="1" x14ac:dyDescent="0.2"/>
    <row r="34482" hidden="1" x14ac:dyDescent="0.2"/>
    <row r="34483" hidden="1" x14ac:dyDescent="0.2"/>
    <row r="34484" hidden="1" x14ac:dyDescent="0.2"/>
    <row r="34485" hidden="1" x14ac:dyDescent="0.2"/>
    <row r="34486" hidden="1" x14ac:dyDescent="0.2"/>
    <row r="34487" hidden="1" x14ac:dyDescent="0.2"/>
    <row r="34488" hidden="1" x14ac:dyDescent="0.2"/>
    <row r="34489" hidden="1" x14ac:dyDescent="0.2"/>
    <row r="34490" hidden="1" x14ac:dyDescent="0.2"/>
    <row r="34491" hidden="1" x14ac:dyDescent="0.2"/>
    <row r="34492" hidden="1" x14ac:dyDescent="0.2"/>
    <row r="34493" hidden="1" x14ac:dyDescent="0.2"/>
    <row r="34494" hidden="1" x14ac:dyDescent="0.2"/>
    <row r="34495" hidden="1" x14ac:dyDescent="0.2"/>
    <row r="34496" hidden="1" x14ac:dyDescent="0.2"/>
    <row r="34497" hidden="1" x14ac:dyDescent="0.2"/>
    <row r="34498" hidden="1" x14ac:dyDescent="0.2"/>
    <row r="34499" hidden="1" x14ac:dyDescent="0.2"/>
    <row r="34500" hidden="1" x14ac:dyDescent="0.2"/>
    <row r="34501" hidden="1" x14ac:dyDescent="0.2"/>
    <row r="34502" hidden="1" x14ac:dyDescent="0.2"/>
    <row r="34503" hidden="1" x14ac:dyDescent="0.2"/>
    <row r="34504" hidden="1" x14ac:dyDescent="0.2"/>
    <row r="34505" hidden="1" x14ac:dyDescent="0.2"/>
    <row r="34506" hidden="1" x14ac:dyDescent="0.2"/>
    <row r="34507" hidden="1" x14ac:dyDescent="0.2"/>
    <row r="34508" hidden="1" x14ac:dyDescent="0.2"/>
    <row r="34509" hidden="1" x14ac:dyDescent="0.2"/>
    <row r="34510" hidden="1" x14ac:dyDescent="0.2"/>
    <row r="34511" hidden="1" x14ac:dyDescent="0.2"/>
    <row r="34512" hidden="1" x14ac:dyDescent="0.2"/>
    <row r="34513" hidden="1" x14ac:dyDescent="0.2"/>
    <row r="34514" hidden="1" x14ac:dyDescent="0.2"/>
    <row r="34515" hidden="1" x14ac:dyDescent="0.2"/>
    <row r="34516" hidden="1" x14ac:dyDescent="0.2"/>
    <row r="34517" hidden="1" x14ac:dyDescent="0.2"/>
    <row r="34518" hidden="1" x14ac:dyDescent="0.2"/>
    <row r="34519" hidden="1" x14ac:dyDescent="0.2"/>
    <row r="34520" hidden="1" x14ac:dyDescent="0.2"/>
    <row r="34521" hidden="1" x14ac:dyDescent="0.2"/>
    <row r="34522" hidden="1" x14ac:dyDescent="0.2"/>
    <row r="34523" hidden="1" x14ac:dyDescent="0.2"/>
    <row r="34524" hidden="1" x14ac:dyDescent="0.2"/>
    <row r="34525" hidden="1" x14ac:dyDescent="0.2"/>
    <row r="34526" hidden="1" x14ac:dyDescent="0.2"/>
    <row r="34527" hidden="1" x14ac:dyDescent="0.2"/>
    <row r="34528" hidden="1" x14ac:dyDescent="0.2"/>
    <row r="34529" hidden="1" x14ac:dyDescent="0.2"/>
    <row r="34530" hidden="1" x14ac:dyDescent="0.2"/>
    <row r="34531" hidden="1" x14ac:dyDescent="0.2"/>
    <row r="34532" hidden="1" x14ac:dyDescent="0.2"/>
    <row r="34533" hidden="1" x14ac:dyDescent="0.2"/>
    <row r="34534" hidden="1" x14ac:dyDescent="0.2"/>
    <row r="34535" hidden="1" x14ac:dyDescent="0.2"/>
    <row r="34536" hidden="1" x14ac:dyDescent="0.2"/>
    <row r="34537" hidden="1" x14ac:dyDescent="0.2"/>
    <row r="34538" hidden="1" x14ac:dyDescent="0.2"/>
    <row r="34539" hidden="1" x14ac:dyDescent="0.2"/>
    <row r="34540" hidden="1" x14ac:dyDescent="0.2"/>
    <row r="34541" hidden="1" x14ac:dyDescent="0.2"/>
    <row r="34542" hidden="1" x14ac:dyDescent="0.2"/>
    <row r="34543" hidden="1" x14ac:dyDescent="0.2"/>
    <row r="34544" hidden="1" x14ac:dyDescent="0.2"/>
    <row r="34545" hidden="1" x14ac:dyDescent="0.2"/>
    <row r="34546" hidden="1" x14ac:dyDescent="0.2"/>
    <row r="34547" hidden="1" x14ac:dyDescent="0.2"/>
    <row r="34548" hidden="1" x14ac:dyDescent="0.2"/>
    <row r="34549" hidden="1" x14ac:dyDescent="0.2"/>
    <row r="34550" hidden="1" x14ac:dyDescent="0.2"/>
    <row r="34551" hidden="1" x14ac:dyDescent="0.2"/>
    <row r="34552" hidden="1" x14ac:dyDescent="0.2"/>
    <row r="34553" hidden="1" x14ac:dyDescent="0.2"/>
    <row r="34554" hidden="1" x14ac:dyDescent="0.2"/>
    <row r="34555" hidden="1" x14ac:dyDescent="0.2"/>
    <row r="34556" hidden="1" x14ac:dyDescent="0.2"/>
    <row r="34557" hidden="1" x14ac:dyDescent="0.2"/>
    <row r="34558" hidden="1" x14ac:dyDescent="0.2"/>
    <row r="34559" hidden="1" x14ac:dyDescent="0.2"/>
    <row r="34560" hidden="1" x14ac:dyDescent="0.2"/>
    <row r="34561" hidden="1" x14ac:dyDescent="0.2"/>
    <row r="34562" hidden="1" x14ac:dyDescent="0.2"/>
    <row r="34563" hidden="1" x14ac:dyDescent="0.2"/>
    <row r="34564" hidden="1" x14ac:dyDescent="0.2"/>
    <row r="34565" hidden="1" x14ac:dyDescent="0.2"/>
    <row r="34566" hidden="1" x14ac:dyDescent="0.2"/>
    <row r="34567" hidden="1" x14ac:dyDescent="0.2"/>
    <row r="34568" hidden="1" x14ac:dyDescent="0.2"/>
    <row r="34569" hidden="1" x14ac:dyDescent="0.2"/>
    <row r="34570" hidden="1" x14ac:dyDescent="0.2"/>
    <row r="34571" hidden="1" x14ac:dyDescent="0.2"/>
    <row r="34572" hidden="1" x14ac:dyDescent="0.2"/>
    <row r="34573" hidden="1" x14ac:dyDescent="0.2"/>
    <row r="34574" hidden="1" x14ac:dyDescent="0.2"/>
    <row r="34575" hidden="1" x14ac:dyDescent="0.2"/>
    <row r="34576" hidden="1" x14ac:dyDescent="0.2"/>
    <row r="34577" hidden="1" x14ac:dyDescent="0.2"/>
    <row r="34578" hidden="1" x14ac:dyDescent="0.2"/>
    <row r="34579" hidden="1" x14ac:dyDescent="0.2"/>
    <row r="34580" hidden="1" x14ac:dyDescent="0.2"/>
    <row r="34581" hidden="1" x14ac:dyDescent="0.2"/>
    <row r="34582" hidden="1" x14ac:dyDescent="0.2"/>
    <row r="34583" hidden="1" x14ac:dyDescent="0.2"/>
    <row r="34584" hidden="1" x14ac:dyDescent="0.2"/>
    <row r="34585" hidden="1" x14ac:dyDescent="0.2"/>
    <row r="34586" hidden="1" x14ac:dyDescent="0.2"/>
    <row r="34587" hidden="1" x14ac:dyDescent="0.2"/>
    <row r="34588" hidden="1" x14ac:dyDescent="0.2"/>
    <row r="34589" hidden="1" x14ac:dyDescent="0.2"/>
    <row r="34590" hidden="1" x14ac:dyDescent="0.2"/>
    <row r="34591" hidden="1" x14ac:dyDescent="0.2"/>
    <row r="34592" hidden="1" x14ac:dyDescent="0.2"/>
    <row r="34593" hidden="1" x14ac:dyDescent="0.2"/>
    <row r="34594" hidden="1" x14ac:dyDescent="0.2"/>
    <row r="34595" hidden="1" x14ac:dyDescent="0.2"/>
    <row r="34596" hidden="1" x14ac:dyDescent="0.2"/>
    <row r="34597" hidden="1" x14ac:dyDescent="0.2"/>
    <row r="34598" hidden="1" x14ac:dyDescent="0.2"/>
    <row r="34599" hidden="1" x14ac:dyDescent="0.2"/>
    <row r="34600" hidden="1" x14ac:dyDescent="0.2"/>
    <row r="34601" hidden="1" x14ac:dyDescent="0.2"/>
    <row r="34602" hidden="1" x14ac:dyDescent="0.2"/>
    <row r="34603" hidden="1" x14ac:dyDescent="0.2"/>
    <row r="34604" hidden="1" x14ac:dyDescent="0.2"/>
    <row r="34605" hidden="1" x14ac:dyDescent="0.2"/>
    <row r="34606" hidden="1" x14ac:dyDescent="0.2"/>
    <row r="34607" hidden="1" x14ac:dyDescent="0.2"/>
    <row r="34608" hidden="1" x14ac:dyDescent="0.2"/>
    <row r="34609" hidden="1" x14ac:dyDescent="0.2"/>
    <row r="34610" hidden="1" x14ac:dyDescent="0.2"/>
    <row r="34611" hidden="1" x14ac:dyDescent="0.2"/>
    <row r="34612" hidden="1" x14ac:dyDescent="0.2"/>
    <row r="34613" hidden="1" x14ac:dyDescent="0.2"/>
    <row r="34614" hidden="1" x14ac:dyDescent="0.2"/>
    <row r="34615" hidden="1" x14ac:dyDescent="0.2"/>
    <row r="34616" hidden="1" x14ac:dyDescent="0.2"/>
    <row r="34617" hidden="1" x14ac:dyDescent="0.2"/>
    <row r="34618" hidden="1" x14ac:dyDescent="0.2"/>
    <row r="34619" hidden="1" x14ac:dyDescent="0.2"/>
    <row r="34620" hidden="1" x14ac:dyDescent="0.2"/>
    <row r="34621" hidden="1" x14ac:dyDescent="0.2"/>
    <row r="34622" hidden="1" x14ac:dyDescent="0.2"/>
    <row r="34623" hidden="1" x14ac:dyDescent="0.2"/>
    <row r="34624" hidden="1" x14ac:dyDescent="0.2"/>
    <row r="34625" hidden="1" x14ac:dyDescent="0.2"/>
    <row r="34626" hidden="1" x14ac:dyDescent="0.2"/>
    <row r="34627" hidden="1" x14ac:dyDescent="0.2"/>
    <row r="34628" hidden="1" x14ac:dyDescent="0.2"/>
    <row r="34629" hidden="1" x14ac:dyDescent="0.2"/>
    <row r="34630" hidden="1" x14ac:dyDescent="0.2"/>
    <row r="34631" hidden="1" x14ac:dyDescent="0.2"/>
    <row r="34632" hidden="1" x14ac:dyDescent="0.2"/>
    <row r="34633" hidden="1" x14ac:dyDescent="0.2"/>
    <row r="34634" hidden="1" x14ac:dyDescent="0.2"/>
    <row r="34635" hidden="1" x14ac:dyDescent="0.2"/>
    <row r="34636" hidden="1" x14ac:dyDescent="0.2"/>
    <row r="34637" hidden="1" x14ac:dyDescent="0.2"/>
    <row r="34638" hidden="1" x14ac:dyDescent="0.2"/>
    <row r="34639" hidden="1" x14ac:dyDescent="0.2"/>
    <row r="34640" hidden="1" x14ac:dyDescent="0.2"/>
    <row r="34641" hidden="1" x14ac:dyDescent="0.2"/>
    <row r="34642" hidden="1" x14ac:dyDescent="0.2"/>
    <row r="34643" hidden="1" x14ac:dyDescent="0.2"/>
    <row r="34644" hidden="1" x14ac:dyDescent="0.2"/>
    <row r="34645" hidden="1" x14ac:dyDescent="0.2"/>
    <row r="34646" hidden="1" x14ac:dyDescent="0.2"/>
    <row r="34647" hidden="1" x14ac:dyDescent="0.2"/>
    <row r="34648" hidden="1" x14ac:dyDescent="0.2"/>
    <row r="34649" hidden="1" x14ac:dyDescent="0.2"/>
    <row r="34650" hidden="1" x14ac:dyDescent="0.2"/>
    <row r="34651" hidden="1" x14ac:dyDescent="0.2"/>
    <row r="34652" hidden="1" x14ac:dyDescent="0.2"/>
    <row r="34653" hidden="1" x14ac:dyDescent="0.2"/>
    <row r="34654" hidden="1" x14ac:dyDescent="0.2"/>
    <row r="34655" hidden="1" x14ac:dyDescent="0.2"/>
    <row r="34656" hidden="1" x14ac:dyDescent="0.2"/>
    <row r="34657" hidden="1" x14ac:dyDescent="0.2"/>
    <row r="34658" hidden="1" x14ac:dyDescent="0.2"/>
    <row r="34659" hidden="1" x14ac:dyDescent="0.2"/>
    <row r="34660" hidden="1" x14ac:dyDescent="0.2"/>
    <row r="34661" hidden="1" x14ac:dyDescent="0.2"/>
    <row r="34662" hidden="1" x14ac:dyDescent="0.2"/>
    <row r="34663" hidden="1" x14ac:dyDescent="0.2"/>
    <row r="34664" hidden="1" x14ac:dyDescent="0.2"/>
    <row r="34665" hidden="1" x14ac:dyDescent="0.2"/>
    <row r="34666" hidden="1" x14ac:dyDescent="0.2"/>
    <row r="34667" hidden="1" x14ac:dyDescent="0.2"/>
    <row r="34668" hidden="1" x14ac:dyDescent="0.2"/>
    <row r="34669" hidden="1" x14ac:dyDescent="0.2"/>
    <row r="34670" hidden="1" x14ac:dyDescent="0.2"/>
    <row r="34671" hidden="1" x14ac:dyDescent="0.2"/>
    <row r="34672" hidden="1" x14ac:dyDescent="0.2"/>
    <row r="34673" hidden="1" x14ac:dyDescent="0.2"/>
    <row r="34674" hidden="1" x14ac:dyDescent="0.2"/>
    <row r="34675" hidden="1" x14ac:dyDescent="0.2"/>
    <row r="34676" hidden="1" x14ac:dyDescent="0.2"/>
    <row r="34677" hidden="1" x14ac:dyDescent="0.2"/>
    <row r="34678" hidden="1" x14ac:dyDescent="0.2"/>
    <row r="34679" hidden="1" x14ac:dyDescent="0.2"/>
    <row r="34680" hidden="1" x14ac:dyDescent="0.2"/>
    <row r="34681" hidden="1" x14ac:dyDescent="0.2"/>
    <row r="34682" hidden="1" x14ac:dyDescent="0.2"/>
    <row r="34683" hidden="1" x14ac:dyDescent="0.2"/>
    <row r="34684" hidden="1" x14ac:dyDescent="0.2"/>
    <row r="34685" hidden="1" x14ac:dyDescent="0.2"/>
    <row r="34686" hidden="1" x14ac:dyDescent="0.2"/>
    <row r="34687" hidden="1" x14ac:dyDescent="0.2"/>
    <row r="34688" hidden="1" x14ac:dyDescent="0.2"/>
    <row r="34689" hidden="1" x14ac:dyDescent="0.2"/>
    <row r="34690" hidden="1" x14ac:dyDescent="0.2"/>
    <row r="34691" hidden="1" x14ac:dyDescent="0.2"/>
    <row r="34692" hidden="1" x14ac:dyDescent="0.2"/>
    <row r="34693" hidden="1" x14ac:dyDescent="0.2"/>
    <row r="34694" hidden="1" x14ac:dyDescent="0.2"/>
    <row r="34695" hidden="1" x14ac:dyDescent="0.2"/>
    <row r="34696" hidden="1" x14ac:dyDescent="0.2"/>
    <row r="34697" hidden="1" x14ac:dyDescent="0.2"/>
    <row r="34698" hidden="1" x14ac:dyDescent="0.2"/>
    <row r="34699" hidden="1" x14ac:dyDescent="0.2"/>
    <row r="34700" hidden="1" x14ac:dyDescent="0.2"/>
    <row r="34701" hidden="1" x14ac:dyDescent="0.2"/>
    <row r="34702" hidden="1" x14ac:dyDescent="0.2"/>
    <row r="34703" hidden="1" x14ac:dyDescent="0.2"/>
    <row r="34704" hidden="1" x14ac:dyDescent="0.2"/>
    <row r="34705" hidden="1" x14ac:dyDescent="0.2"/>
    <row r="34706" hidden="1" x14ac:dyDescent="0.2"/>
    <row r="34707" hidden="1" x14ac:dyDescent="0.2"/>
    <row r="34708" hidden="1" x14ac:dyDescent="0.2"/>
    <row r="34709" hidden="1" x14ac:dyDescent="0.2"/>
    <row r="34710" hidden="1" x14ac:dyDescent="0.2"/>
    <row r="34711" hidden="1" x14ac:dyDescent="0.2"/>
    <row r="34712" hidden="1" x14ac:dyDescent="0.2"/>
    <row r="34713" hidden="1" x14ac:dyDescent="0.2"/>
    <row r="34714" hidden="1" x14ac:dyDescent="0.2"/>
    <row r="34715" hidden="1" x14ac:dyDescent="0.2"/>
    <row r="34716" hidden="1" x14ac:dyDescent="0.2"/>
    <row r="34717" hidden="1" x14ac:dyDescent="0.2"/>
    <row r="34718" hidden="1" x14ac:dyDescent="0.2"/>
    <row r="34719" hidden="1" x14ac:dyDescent="0.2"/>
    <row r="34720" hidden="1" x14ac:dyDescent="0.2"/>
    <row r="34721" hidden="1" x14ac:dyDescent="0.2"/>
    <row r="34722" hidden="1" x14ac:dyDescent="0.2"/>
    <row r="34723" hidden="1" x14ac:dyDescent="0.2"/>
    <row r="34724" hidden="1" x14ac:dyDescent="0.2"/>
    <row r="34725" hidden="1" x14ac:dyDescent="0.2"/>
    <row r="34726" hidden="1" x14ac:dyDescent="0.2"/>
    <row r="34727" hidden="1" x14ac:dyDescent="0.2"/>
    <row r="34728" hidden="1" x14ac:dyDescent="0.2"/>
    <row r="34729" hidden="1" x14ac:dyDescent="0.2"/>
    <row r="34730" hidden="1" x14ac:dyDescent="0.2"/>
    <row r="34731" hidden="1" x14ac:dyDescent="0.2"/>
    <row r="34732" hidden="1" x14ac:dyDescent="0.2"/>
    <row r="34733" hidden="1" x14ac:dyDescent="0.2"/>
    <row r="34734" hidden="1" x14ac:dyDescent="0.2"/>
    <row r="34735" hidden="1" x14ac:dyDescent="0.2"/>
    <row r="34736" hidden="1" x14ac:dyDescent="0.2"/>
    <row r="34737" hidden="1" x14ac:dyDescent="0.2"/>
    <row r="34738" hidden="1" x14ac:dyDescent="0.2"/>
    <row r="34739" hidden="1" x14ac:dyDescent="0.2"/>
    <row r="34740" hidden="1" x14ac:dyDescent="0.2"/>
    <row r="34741" hidden="1" x14ac:dyDescent="0.2"/>
    <row r="34742" hidden="1" x14ac:dyDescent="0.2"/>
    <row r="34743" hidden="1" x14ac:dyDescent="0.2"/>
    <row r="34744" hidden="1" x14ac:dyDescent="0.2"/>
    <row r="34745" hidden="1" x14ac:dyDescent="0.2"/>
    <row r="34746" hidden="1" x14ac:dyDescent="0.2"/>
    <row r="34747" hidden="1" x14ac:dyDescent="0.2"/>
    <row r="34748" hidden="1" x14ac:dyDescent="0.2"/>
    <row r="34749" hidden="1" x14ac:dyDescent="0.2"/>
    <row r="34750" hidden="1" x14ac:dyDescent="0.2"/>
    <row r="34751" hidden="1" x14ac:dyDescent="0.2"/>
    <row r="34752" hidden="1" x14ac:dyDescent="0.2"/>
    <row r="34753" hidden="1" x14ac:dyDescent="0.2"/>
    <row r="34754" hidden="1" x14ac:dyDescent="0.2"/>
    <row r="34755" hidden="1" x14ac:dyDescent="0.2"/>
    <row r="34756" hidden="1" x14ac:dyDescent="0.2"/>
    <row r="34757" hidden="1" x14ac:dyDescent="0.2"/>
    <row r="34758" hidden="1" x14ac:dyDescent="0.2"/>
    <row r="34759" hidden="1" x14ac:dyDescent="0.2"/>
    <row r="34760" hidden="1" x14ac:dyDescent="0.2"/>
    <row r="34761" hidden="1" x14ac:dyDescent="0.2"/>
    <row r="34762" hidden="1" x14ac:dyDescent="0.2"/>
    <row r="34763" hidden="1" x14ac:dyDescent="0.2"/>
    <row r="34764" hidden="1" x14ac:dyDescent="0.2"/>
    <row r="34765" hidden="1" x14ac:dyDescent="0.2"/>
    <row r="34766" hidden="1" x14ac:dyDescent="0.2"/>
    <row r="34767" hidden="1" x14ac:dyDescent="0.2"/>
    <row r="34768" hidden="1" x14ac:dyDescent="0.2"/>
    <row r="34769" hidden="1" x14ac:dyDescent="0.2"/>
    <row r="34770" hidden="1" x14ac:dyDescent="0.2"/>
    <row r="34771" hidden="1" x14ac:dyDescent="0.2"/>
    <row r="34772" hidden="1" x14ac:dyDescent="0.2"/>
    <row r="34773" hidden="1" x14ac:dyDescent="0.2"/>
    <row r="34774" hidden="1" x14ac:dyDescent="0.2"/>
    <row r="34775" hidden="1" x14ac:dyDescent="0.2"/>
    <row r="34776" hidden="1" x14ac:dyDescent="0.2"/>
    <row r="34777" hidden="1" x14ac:dyDescent="0.2"/>
    <row r="34778" hidden="1" x14ac:dyDescent="0.2"/>
    <row r="34779" hidden="1" x14ac:dyDescent="0.2"/>
    <row r="34780" hidden="1" x14ac:dyDescent="0.2"/>
    <row r="34781" hidden="1" x14ac:dyDescent="0.2"/>
    <row r="34782" hidden="1" x14ac:dyDescent="0.2"/>
    <row r="34783" hidden="1" x14ac:dyDescent="0.2"/>
    <row r="34784" hidden="1" x14ac:dyDescent="0.2"/>
    <row r="34785" hidden="1" x14ac:dyDescent="0.2"/>
    <row r="34786" hidden="1" x14ac:dyDescent="0.2"/>
    <row r="34787" hidden="1" x14ac:dyDescent="0.2"/>
    <row r="34788" hidden="1" x14ac:dyDescent="0.2"/>
    <row r="34789" hidden="1" x14ac:dyDescent="0.2"/>
    <row r="34790" hidden="1" x14ac:dyDescent="0.2"/>
    <row r="34791" hidden="1" x14ac:dyDescent="0.2"/>
    <row r="34792" hidden="1" x14ac:dyDescent="0.2"/>
    <row r="34793" hidden="1" x14ac:dyDescent="0.2"/>
    <row r="34794" hidden="1" x14ac:dyDescent="0.2"/>
    <row r="34795" hidden="1" x14ac:dyDescent="0.2"/>
    <row r="34796" hidden="1" x14ac:dyDescent="0.2"/>
    <row r="34797" hidden="1" x14ac:dyDescent="0.2"/>
    <row r="34798" hidden="1" x14ac:dyDescent="0.2"/>
    <row r="34799" hidden="1" x14ac:dyDescent="0.2"/>
    <row r="34800" hidden="1" x14ac:dyDescent="0.2"/>
    <row r="34801" hidden="1" x14ac:dyDescent="0.2"/>
    <row r="34802" hidden="1" x14ac:dyDescent="0.2"/>
    <row r="34803" hidden="1" x14ac:dyDescent="0.2"/>
    <row r="34804" hidden="1" x14ac:dyDescent="0.2"/>
    <row r="34805" hidden="1" x14ac:dyDescent="0.2"/>
    <row r="34806" hidden="1" x14ac:dyDescent="0.2"/>
    <row r="34807" hidden="1" x14ac:dyDescent="0.2"/>
    <row r="34808" hidden="1" x14ac:dyDescent="0.2"/>
    <row r="34809" hidden="1" x14ac:dyDescent="0.2"/>
    <row r="34810" hidden="1" x14ac:dyDescent="0.2"/>
    <row r="34811" hidden="1" x14ac:dyDescent="0.2"/>
    <row r="34812" hidden="1" x14ac:dyDescent="0.2"/>
    <row r="34813" hidden="1" x14ac:dyDescent="0.2"/>
    <row r="34814" hidden="1" x14ac:dyDescent="0.2"/>
    <row r="34815" hidden="1" x14ac:dyDescent="0.2"/>
    <row r="34816" hidden="1" x14ac:dyDescent="0.2"/>
    <row r="34817" hidden="1" x14ac:dyDescent="0.2"/>
    <row r="34818" hidden="1" x14ac:dyDescent="0.2"/>
    <row r="34819" hidden="1" x14ac:dyDescent="0.2"/>
    <row r="34820" hidden="1" x14ac:dyDescent="0.2"/>
    <row r="34821" hidden="1" x14ac:dyDescent="0.2"/>
    <row r="34822" hidden="1" x14ac:dyDescent="0.2"/>
    <row r="34823" hidden="1" x14ac:dyDescent="0.2"/>
    <row r="34824" hidden="1" x14ac:dyDescent="0.2"/>
    <row r="34825" hidden="1" x14ac:dyDescent="0.2"/>
    <row r="34826" hidden="1" x14ac:dyDescent="0.2"/>
    <row r="34827" hidden="1" x14ac:dyDescent="0.2"/>
    <row r="34828" hidden="1" x14ac:dyDescent="0.2"/>
    <row r="34829" hidden="1" x14ac:dyDescent="0.2"/>
    <row r="34830" hidden="1" x14ac:dyDescent="0.2"/>
    <row r="34831" hidden="1" x14ac:dyDescent="0.2"/>
    <row r="34832" hidden="1" x14ac:dyDescent="0.2"/>
    <row r="34833" hidden="1" x14ac:dyDescent="0.2"/>
    <row r="34834" hidden="1" x14ac:dyDescent="0.2"/>
    <row r="34835" hidden="1" x14ac:dyDescent="0.2"/>
    <row r="34836" hidden="1" x14ac:dyDescent="0.2"/>
    <row r="34837" hidden="1" x14ac:dyDescent="0.2"/>
    <row r="34838" hidden="1" x14ac:dyDescent="0.2"/>
    <row r="34839" hidden="1" x14ac:dyDescent="0.2"/>
    <row r="34840" hidden="1" x14ac:dyDescent="0.2"/>
    <row r="34841" hidden="1" x14ac:dyDescent="0.2"/>
    <row r="34842" hidden="1" x14ac:dyDescent="0.2"/>
    <row r="34843" hidden="1" x14ac:dyDescent="0.2"/>
    <row r="34844" hidden="1" x14ac:dyDescent="0.2"/>
    <row r="34845" hidden="1" x14ac:dyDescent="0.2"/>
    <row r="34846" hidden="1" x14ac:dyDescent="0.2"/>
    <row r="34847" hidden="1" x14ac:dyDescent="0.2"/>
    <row r="34848" hidden="1" x14ac:dyDescent="0.2"/>
    <row r="34849" hidden="1" x14ac:dyDescent="0.2"/>
    <row r="34850" hidden="1" x14ac:dyDescent="0.2"/>
    <row r="34851" hidden="1" x14ac:dyDescent="0.2"/>
    <row r="34852" hidden="1" x14ac:dyDescent="0.2"/>
    <row r="34853" hidden="1" x14ac:dyDescent="0.2"/>
    <row r="34854" hidden="1" x14ac:dyDescent="0.2"/>
    <row r="34855" hidden="1" x14ac:dyDescent="0.2"/>
    <row r="34856" hidden="1" x14ac:dyDescent="0.2"/>
    <row r="34857" hidden="1" x14ac:dyDescent="0.2"/>
    <row r="34858" hidden="1" x14ac:dyDescent="0.2"/>
    <row r="34859" hidden="1" x14ac:dyDescent="0.2"/>
    <row r="34860" hidden="1" x14ac:dyDescent="0.2"/>
    <row r="34861" hidden="1" x14ac:dyDescent="0.2"/>
    <row r="34862" hidden="1" x14ac:dyDescent="0.2"/>
    <row r="34863" hidden="1" x14ac:dyDescent="0.2"/>
    <row r="34864" hidden="1" x14ac:dyDescent="0.2"/>
    <row r="34865" hidden="1" x14ac:dyDescent="0.2"/>
    <row r="34866" hidden="1" x14ac:dyDescent="0.2"/>
    <row r="34867" hidden="1" x14ac:dyDescent="0.2"/>
    <row r="34868" hidden="1" x14ac:dyDescent="0.2"/>
    <row r="34869" hidden="1" x14ac:dyDescent="0.2"/>
    <row r="34870" hidden="1" x14ac:dyDescent="0.2"/>
    <row r="34871" hidden="1" x14ac:dyDescent="0.2"/>
    <row r="34872" hidden="1" x14ac:dyDescent="0.2"/>
    <row r="34873" hidden="1" x14ac:dyDescent="0.2"/>
    <row r="34874" hidden="1" x14ac:dyDescent="0.2"/>
    <row r="34875" hidden="1" x14ac:dyDescent="0.2"/>
    <row r="34876" hidden="1" x14ac:dyDescent="0.2"/>
    <row r="34877" hidden="1" x14ac:dyDescent="0.2"/>
    <row r="34878" hidden="1" x14ac:dyDescent="0.2"/>
    <row r="34879" hidden="1" x14ac:dyDescent="0.2"/>
    <row r="34880" hidden="1" x14ac:dyDescent="0.2"/>
    <row r="34881" hidden="1" x14ac:dyDescent="0.2"/>
    <row r="34882" hidden="1" x14ac:dyDescent="0.2"/>
    <row r="34883" hidden="1" x14ac:dyDescent="0.2"/>
    <row r="34884" hidden="1" x14ac:dyDescent="0.2"/>
    <row r="34885" hidden="1" x14ac:dyDescent="0.2"/>
    <row r="34886" hidden="1" x14ac:dyDescent="0.2"/>
    <row r="34887" hidden="1" x14ac:dyDescent="0.2"/>
    <row r="34888" hidden="1" x14ac:dyDescent="0.2"/>
    <row r="34889" hidden="1" x14ac:dyDescent="0.2"/>
    <row r="34890" hidden="1" x14ac:dyDescent="0.2"/>
    <row r="34891" hidden="1" x14ac:dyDescent="0.2"/>
    <row r="34892" hidden="1" x14ac:dyDescent="0.2"/>
    <row r="34893" hidden="1" x14ac:dyDescent="0.2"/>
    <row r="34894" hidden="1" x14ac:dyDescent="0.2"/>
    <row r="34895" hidden="1" x14ac:dyDescent="0.2"/>
    <row r="34896" hidden="1" x14ac:dyDescent="0.2"/>
    <row r="34897" hidden="1" x14ac:dyDescent="0.2"/>
    <row r="34898" hidden="1" x14ac:dyDescent="0.2"/>
    <row r="34899" hidden="1" x14ac:dyDescent="0.2"/>
    <row r="34900" hidden="1" x14ac:dyDescent="0.2"/>
    <row r="34901" hidden="1" x14ac:dyDescent="0.2"/>
    <row r="34902" hidden="1" x14ac:dyDescent="0.2"/>
    <row r="34903" hidden="1" x14ac:dyDescent="0.2"/>
    <row r="34904" hidden="1" x14ac:dyDescent="0.2"/>
    <row r="34905" hidden="1" x14ac:dyDescent="0.2"/>
    <row r="34906" hidden="1" x14ac:dyDescent="0.2"/>
    <row r="34907" hidden="1" x14ac:dyDescent="0.2"/>
    <row r="34908" hidden="1" x14ac:dyDescent="0.2"/>
    <row r="34909" hidden="1" x14ac:dyDescent="0.2"/>
    <row r="34910" hidden="1" x14ac:dyDescent="0.2"/>
    <row r="34911" hidden="1" x14ac:dyDescent="0.2"/>
    <row r="34912" hidden="1" x14ac:dyDescent="0.2"/>
    <row r="34913" hidden="1" x14ac:dyDescent="0.2"/>
    <row r="34914" hidden="1" x14ac:dyDescent="0.2"/>
    <row r="34915" hidden="1" x14ac:dyDescent="0.2"/>
    <row r="34916" hidden="1" x14ac:dyDescent="0.2"/>
    <row r="34917" hidden="1" x14ac:dyDescent="0.2"/>
    <row r="34918" hidden="1" x14ac:dyDescent="0.2"/>
    <row r="34919" hidden="1" x14ac:dyDescent="0.2"/>
    <row r="34920" hidden="1" x14ac:dyDescent="0.2"/>
    <row r="34921" hidden="1" x14ac:dyDescent="0.2"/>
    <row r="34922" hidden="1" x14ac:dyDescent="0.2"/>
    <row r="34923" hidden="1" x14ac:dyDescent="0.2"/>
    <row r="34924" hidden="1" x14ac:dyDescent="0.2"/>
    <row r="34925" hidden="1" x14ac:dyDescent="0.2"/>
    <row r="34926" hidden="1" x14ac:dyDescent="0.2"/>
    <row r="34927" hidden="1" x14ac:dyDescent="0.2"/>
    <row r="34928" hidden="1" x14ac:dyDescent="0.2"/>
    <row r="34929" hidden="1" x14ac:dyDescent="0.2"/>
    <row r="34930" hidden="1" x14ac:dyDescent="0.2"/>
    <row r="34931" hidden="1" x14ac:dyDescent="0.2"/>
    <row r="34932" hidden="1" x14ac:dyDescent="0.2"/>
    <row r="34933" hidden="1" x14ac:dyDescent="0.2"/>
    <row r="34934" hidden="1" x14ac:dyDescent="0.2"/>
    <row r="34935" hidden="1" x14ac:dyDescent="0.2"/>
    <row r="34936" hidden="1" x14ac:dyDescent="0.2"/>
    <row r="34937" hidden="1" x14ac:dyDescent="0.2"/>
    <row r="34938" hidden="1" x14ac:dyDescent="0.2"/>
    <row r="34939" hidden="1" x14ac:dyDescent="0.2"/>
    <row r="34940" hidden="1" x14ac:dyDescent="0.2"/>
    <row r="34941" hidden="1" x14ac:dyDescent="0.2"/>
    <row r="34942" hidden="1" x14ac:dyDescent="0.2"/>
    <row r="34943" hidden="1" x14ac:dyDescent="0.2"/>
    <row r="34944" hidden="1" x14ac:dyDescent="0.2"/>
    <row r="34945" hidden="1" x14ac:dyDescent="0.2"/>
    <row r="34946" hidden="1" x14ac:dyDescent="0.2"/>
    <row r="34947" hidden="1" x14ac:dyDescent="0.2"/>
    <row r="34948" hidden="1" x14ac:dyDescent="0.2"/>
    <row r="34949" hidden="1" x14ac:dyDescent="0.2"/>
    <row r="34950" hidden="1" x14ac:dyDescent="0.2"/>
    <row r="34951" hidden="1" x14ac:dyDescent="0.2"/>
    <row r="34952" hidden="1" x14ac:dyDescent="0.2"/>
    <row r="34953" hidden="1" x14ac:dyDescent="0.2"/>
    <row r="34954" hidden="1" x14ac:dyDescent="0.2"/>
    <row r="34955" hidden="1" x14ac:dyDescent="0.2"/>
    <row r="34956" hidden="1" x14ac:dyDescent="0.2"/>
    <row r="34957" hidden="1" x14ac:dyDescent="0.2"/>
    <row r="34958" hidden="1" x14ac:dyDescent="0.2"/>
    <row r="34959" hidden="1" x14ac:dyDescent="0.2"/>
    <row r="34960" hidden="1" x14ac:dyDescent="0.2"/>
    <row r="34961" hidden="1" x14ac:dyDescent="0.2"/>
    <row r="34962" hidden="1" x14ac:dyDescent="0.2"/>
    <row r="34963" hidden="1" x14ac:dyDescent="0.2"/>
    <row r="34964" hidden="1" x14ac:dyDescent="0.2"/>
    <row r="34965" hidden="1" x14ac:dyDescent="0.2"/>
    <row r="34966" hidden="1" x14ac:dyDescent="0.2"/>
    <row r="34967" hidden="1" x14ac:dyDescent="0.2"/>
    <row r="34968" hidden="1" x14ac:dyDescent="0.2"/>
    <row r="34969" hidden="1" x14ac:dyDescent="0.2"/>
    <row r="34970" hidden="1" x14ac:dyDescent="0.2"/>
    <row r="34971" hidden="1" x14ac:dyDescent="0.2"/>
    <row r="34972" hidden="1" x14ac:dyDescent="0.2"/>
    <row r="34973" hidden="1" x14ac:dyDescent="0.2"/>
    <row r="34974" hidden="1" x14ac:dyDescent="0.2"/>
    <row r="34975" hidden="1" x14ac:dyDescent="0.2"/>
    <row r="34976" hidden="1" x14ac:dyDescent="0.2"/>
    <row r="34977" hidden="1" x14ac:dyDescent="0.2"/>
    <row r="34978" hidden="1" x14ac:dyDescent="0.2"/>
    <row r="34979" hidden="1" x14ac:dyDescent="0.2"/>
    <row r="34980" hidden="1" x14ac:dyDescent="0.2"/>
    <row r="34981" hidden="1" x14ac:dyDescent="0.2"/>
    <row r="34982" hidden="1" x14ac:dyDescent="0.2"/>
    <row r="34983" hidden="1" x14ac:dyDescent="0.2"/>
    <row r="34984" hidden="1" x14ac:dyDescent="0.2"/>
    <row r="34985" hidden="1" x14ac:dyDescent="0.2"/>
    <row r="34986" hidden="1" x14ac:dyDescent="0.2"/>
    <row r="34987" hidden="1" x14ac:dyDescent="0.2"/>
    <row r="34988" hidden="1" x14ac:dyDescent="0.2"/>
    <row r="34989" hidden="1" x14ac:dyDescent="0.2"/>
    <row r="34990" hidden="1" x14ac:dyDescent="0.2"/>
    <row r="34991" hidden="1" x14ac:dyDescent="0.2"/>
    <row r="34992" hidden="1" x14ac:dyDescent="0.2"/>
    <row r="34993" hidden="1" x14ac:dyDescent="0.2"/>
    <row r="34994" hidden="1" x14ac:dyDescent="0.2"/>
    <row r="34995" hidden="1" x14ac:dyDescent="0.2"/>
    <row r="34996" hidden="1" x14ac:dyDescent="0.2"/>
    <row r="34997" hidden="1" x14ac:dyDescent="0.2"/>
    <row r="34998" hidden="1" x14ac:dyDescent="0.2"/>
    <row r="34999" hidden="1" x14ac:dyDescent="0.2"/>
    <row r="35000" hidden="1" x14ac:dyDescent="0.2"/>
    <row r="35001" hidden="1" x14ac:dyDescent="0.2"/>
    <row r="35002" hidden="1" x14ac:dyDescent="0.2"/>
    <row r="35003" hidden="1" x14ac:dyDescent="0.2"/>
    <row r="35004" hidden="1" x14ac:dyDescent="0.2"/>
    <row r="35005" hidden="1" x14ac:dyDescent="0.2"/>
    <row r="35006" hidden="1" x14ac:dyDescent="0.2"/>
    <row r="35007" hidden="1" x14ac:dyDescent="0.2"/>
    <row r="35008" hidden="1" x14ac:dyDescent="0.2"/>
    <row r="35009" hidden="1" x14ac:dyDescent="0.2"/>
    <row r="35010" hidden="1" x14ac:dyDescent="0.2"/>
    <row r="35011" hidden="1" x14ac:dyDescent="0.2"/>
    <row r="35012" hidden="1" x14ac:dyDescent="0.2"/>
    <row r="35013" hidden="1" x14ac:dyDescent="0.2"/>
    <row r="35014" hidden="1" x14ac:dyDescent="0.2"/>
    <row r="35015" hidden="1" x14ac:dyDescent="0.2"/>
    <row r="35016" hidden="1" x14ac:dyDescent="0.2"/>
    <row r="35017" hidden="1" x14ac:dyDescent="0.2"/>
    <row r="35018" hidden="1" x14ac:dyDescent="0.2"/>
    <row r="35019" hidden="1" x14ac:dyDescent="0.2"/>
    <row r="35020" hidden="1" x14ac:dyDescent="0.2"/>
    <row r="35021" hidden="1" x14ac:dyDescent="0.2"/>
    <row r="35022" hidden="1" x14ac:dyDescent="0.2"/>
    <row r="35023" hidden="1" x14ac:dyDescent="0.2"/>
    <row r="35024" hidden="1" x14ac:dyDescent="0.2"/>
    <row r="35025" hidden="1" x14ac:dyDescent="0.2"/>
    <row r="35026" hidden="1" x14ac:dyDescent="0.2"/>
    <row r="35027" hidden="1" x14ac:dyDescent="0.2"/>
    <row r="35028" hidden="1" x14ac:dyDescent="0.2"/>
    <row r="35029" hidden="1" x14ac:dyDescent="0.2"/>
    <row r="35030" hidden="1" x14ac:dyDescent="0.2"/>
    <row r="35031" hidden="1" x14ac:dyDescent="0.2"/>
    <row r="35032" hidden="1" x14ac:dyDescent="0.2"/>
    <row r="35033" hidden="1" x14ac:dyDescent="0.2"/>
    <row r="35034" hidden="1" x14ac:dyDescent="0.2"/>
    <row r="35035" hidden="1" x14ac:dyDescent="0.2"/>
    <row r="35036" hidden="1" x14ac:dyDescent="0.2"/>
    <row r="35037" hidden="1" x14ac:dyDescent="0.2"/>
    <row r="35038" hidden="1" x14ac:dyDescent="0.2"/>
    <row r="35039" hidden="1" x14ac:dyDescent="0.2"/>
    <row r="35040" hidden="1" x14ac:dyDescent="0.2"/>
    <row r="35041" hidden="1" x14ac:dyDescent="0.2"/>
    <row r="35042" hidden="1" x14ac:dyDescent="0.2"/>
    <row r="35043" hidden="1" x14ac:dyDescent="0.2"/>
    <row r="35044" hidden="1" x14ac:dyDescent="0.2"/>
    <row r="35045" hidden="1" x14ac:dyDescent="0.2"/>
    <row r="35046" hidden="1" x14ac:dyDescent="0.2"/>
    <row r="35047" hidden="1" x14ac:dyDescent="0.2"/>
    <row r="35048" hidden="1" x14ac:dyDescent="0.2"/>
    <row r="35049" hidden="1" x14ac:dyDescent="0.2"/>
    <row r="35050" hidden="1" x14ac:dyDescent="0.2"/>
    <row r="35051" hidden="1" x14ac:dyDescent="0.2"/>
    <row r="35052" hidden="1" x14ac:dyDescent="0.2"/>
    <row r="35053" hidden="1" x14ac:dyDescent="0.2"/>
    <row r="35054" hidden="1" x14ac:dyDescent="0.2"/>
    <row r="35055" hidden="1" x14ac:dyDescent="0.2"/>
    <row r="35056" hidden="1" x14ac:dyDescent="0.2"/>
    <row r="35057" hidden="1" x14ac:dyDescent="0.2"/>
    <row r="35058" hidden="1" x14ac:dyDescent="0.2"/>
    <row r="35059" hidden="1" x14ac:dyDescent="0.2"/>
    <row r="35060" hidden="1" x14ac:dyDescent="0.2"/>
    <row r="35061" hidden="1" x14ac:dyDescent="0.2"/>
    <row r="35062" hidden="1" x14ac:dyDescent="0.2"/>
    <row r="35063" hidden="1" x14ac:dyDescent="0.2"/>
    <row r="35064" hidden="1" x14ac:dyDescent="0.2"/>
    <row r="35065" hidden="1" x14ac:dyDescent="0.2"/>
    <row r="35066" hidden="1" x14ac:dyDescent="0.2"/>
    <row r="35067" hidden="1" x14ac:dyDescent="0.2"/>
    <row r="35068" hidden="1" x14ac:dyDescent="0.2"/>
    <row r="35069" hidden="1" x14ac:dyDescent="0.2"/>
    <row r="35070" hidden="1" x14ac:dyDescent="0.2"/>
    <row r="35071" hidden="1" x14ac:dyDescent="0.2"/>
    <row r="35072" hidden="1" x14ac:dyDescent="0.2"/>
    <row r="35073" hidden="1" x14ac:dyDescent="0.2"/>
    <row r="35074" hidden="1" x14ac:dyDescent="0.2"/>
    <row r="35075" hidden="1" x14ac:dyDescent="0.2"/>
    <row r="35076" hidden="1" x14ac:dyDescent="0.2"/>
    <row r="35077" hidden="1" x14ac:dyDescent="0.2"/>
    <row r="35078" hidden="1" x14ac:dyDescent="0.2"/>
    <row r="35079" hidden="1" x14ac:dyDescent="0.2"/>
    <row r="35080" hidden="1" x14ac:dyDescent="0.2"/>
    <row r="35081" hidden="1" x14ac:dyDescent="0.2"/>
    <row r="35082" hidden="1" x14ac:dyDescent="0.2"/>
    <row r="35083" hidden="1" x14ac:dyDescent="0.2"/>
    <row r="35084" hidden="1" x14ac:dyDescent="0.2"/>
    <row r="35085" hidden="1" x14ac:dyDescent="0.2"/>
    <row r="35086" hidden="1" x14ac:dyDescent="0.2"/>
    <row r="35087" hidden="1" x14ac:dyDescent="0.2"/>
    <row r="35088" hidden="1" x14ac:dyDescent="0.2"/>
    <row r="35089" hidden="1" x14ac:dyDescent="0.2"/>
    <row r="35090" hidden="1" x14ac:dyDescent="0.2"/>
    <row r="35091" hidden="1" x14ac:dyDescent="0.2"/>
    <row r="35092" hidden="1" x14ac:dyDescent="0.2"/>
    <row r="35093" hidden="1" x14ac:dyDescent="0.2"/>
    <row r="35094" hidden="1" x14ac:dyDescent="0.2"/>
    <row r="35095" hidden="1" x14ac:dyDescent="0.2"/>
    <row r="35096" hidden="1" x14ac:dyDescent="0.2"/>
    <row r="35097" hidden="1" x14ac:dyDescent="0.2"/>
    <row r="35098" hidden="1" x14ac:dyDescent="0.2"/>
    <row r="35099" hidden="1" x14ac:dyDescent="0.2"/>
    <row r="35100" hidden="1" x14ac:dyDescent="0.2"/>
    <row r="35101" hidden="1" x14ac:dyDescent="0.2"/>
    <row r="35102" hidden="1" x14ac:dyDescent="0.2"/>
    <row r="35103" hidden="1" x14ac:dyDescent="0.2"/>
    <row r="35104" hidden="1" x14ac:dyDescent="0.2"/>
    <row r="35105" hidden="1" x14ac:dyDescent="0.2"/>
    <row r="35106" hidden="1" x14ac:dyDescent="0.2"/>
    <row r="35107" hidden="1" x14ac:dyDescent="0.2"/>
    <row r="35108" hidden="1" x14ac:dyDescent="0.2"/>
    <row r="35109" hidden="1" x14ac:dyDescent="0.2"/>
    <row r="35110" hidden="1" x14ac:dyDescent="0.2"/>
    <row r="35111" hidden="1" x14ac:dyDescent="0.2"/>
    <row r="35112" hidden="1" x14ac:dyDescent="0.2"/>
    <row r="35113" hidden="1" x14ac:dyDescent="0.2"/>
    <row r="35114" hidden="1" x14ac:dyDescent="0.2"/>
    <row r="35115" hidden="1" x14ac:dyDescent="0.2"/>
    <row r="35116" hidden="1" x14ac:dyDescent="0.2"/>
    <row r="35117" hidden="1" x14ac:dyDescent="0.2"/>
    <row r="35118" hidden="1" x14ac:dyDescent="0.2"/>
    <row r="35119" hidden="1" x14ac:dyDescent="0.2"/>
    <row r="35120" hidden="1" x14ac:dyDescent="0.2"/>
    <row r="35121" hidden="1" x14ac:dyDescent="0.2"/>
    <row r="35122" hidden="1" x14ac:dyDescent="0.2"/>
    <row r="35123" hidden="1" x14ac:dyDescent="0.2"/>
    <row r="35124" hidden="1" x14ac:dyDescent="0.2"/>
    <row r="35125" hidden="1" x14ac:dyDescent="0.2"/>
    <row r="35126" hidden="1" x14ac:dyDescent="0.2"/>
    <row r="35127" hidden="1" x14ac:dyDescent="0.2"/>
    <row r="35128" hidden="1" x14ac:dyDescent="0.2"/>
    <row r="35129" hidden="1" x14ac:dyDescent="0.2"/>
    <row r="35130" hidden="1" x14ac:dyDescent="0.2"/>
    <row r="35131" hidden="1" x14ac:dyDescent="0.2"/>
    <row r="35132" hidden="1" x14ac:dyDescent="0.2"/>
    <row r="35133" hidden="1" x14ac:dyDescent="0.2"/>
    <row r="35134" hidden="1" x14ac:dyDescent="0.2"/>
    <row r="35135" hidden="1" x14ac:dyDescent="0.2"/>
    <row r="35136" hidden="1" x14ac:dyDescent="0.2"/>
    <row r="35137" hidden="1" x14ac:dyDescent="0.2"/>
    <row r="35138" hidden="1" x14ac:dyDescent="0.2"/>
    <row r="35139" hidden="1" x14ac:dyDescent="0.2"/>
    <row r="35140" hidden="1" x14ac:dyDescent="0.2"/>
    <row r="35141" hidden="1" x14ac:dyDescent="0.2"/>
    <row r="35142" hidden="1" x14ac:dyDescent="0.2"/>
    <row r="35143" hidden="1" x14ac:dyDescent="0.2"/>
    <row r="35144" hidden="1" x14ac:dyDescent="0.2"/>
    <row r="35145" hidden="1" x14ac:dyDescent="0.2"/>
    <row r="35146" hidden="1" x14ac:dyDescent="0.2"/>
    <row r="35147" hidden="1" x14ac:dyDescent="0.2"/>
    <row r="35148" hidden="1" x14ac:dyDescent="0.2"/>
    <row r="35149" hidden="1" x14ac:dyDescent="0.2"/>
    <row r="35150" hidden="1" x14ac:dyDescent="0.2"/>
    <row r="35151" hidden="1" x14ac:dyDescent="0.2"/>
    <row r="35152" hidden="1" x14ac:dyDescent="0.2"/>
    <row r="35153" hidden="1" x14ac:dyDescent="0.2"/>
    <row r="35154" hidden="1" x14ac:dyDescent="0.2"/>
    <row r="35155" hidden="1" x14ac:dyDescent="0.2"/>
    <row r="35156" hidden="1" x14ac:dyDescent="0.2"/>
    <row r="35157" hidden="1" x14ac:dyDescent="0.2"/>
    <row r="35158" hidden="1" x14ac:dyDescent="0.2"/>
    <row r="35159" hidden="1" x14ac:dyDescent="0.2"/>
    <row r="35160" hidden="1" x14ac:dyDescent="0.2"/>
    <row r="35161" hidden="1" x14ac:dyDescent="0.2"/>
    <row r="35162" hidden="1" x14ac:dyDescent="0.2"/>
    <row r="35163" hidden="1" x14ac:dyDescent="0.2"/>
    <row r="35164" hidden="1" x14ac:dyDescent="0.2"/>
    <row r="35165" hidden="1" x14ac:dyDescent="0.2"/>
    <row r="35166" hidden="1" x14ac:dyDescent="0.2"/>
    <row r="35167" hidden="1" x14ac:dyDescent="0.2"/>
    <row r="35168" hidden="1" x14ac:dyDescent="0.2"/>
    <row r="35169" hidden="1" x14ac:dyDescent="0.2"/>
    <row r="35170" hidden="1" x14ac:dyDescent="0.2"/>
    <row r="35171" hidden="1" x14ac:dyDescent="0.2"/>
    <row r="35172" hidden="1" x14ac:dyDescent="0.2"/>
    <row r="35173" hidden="1" x14ac:dyDescent="0.2"/>
    <row r="35174" hidden="1" x14ac:dyDescent="0.2"/>
    <row r="35175" hidden="1" x14ac:dyDescent="0.2"/>
    <row r="35176" hidden="1" x14ac:dyDescent="0.2"/>
    <row r="35177" hidden="1" x14ac:dyDescent="0.2"/>
    <row r="35178" hidden="1" x14ac:dyDescent="0.2"/>
    <row r="35179" hidden="1" x14ac:dyDescent="0.2"/>
    <row r="35180" hidden="1" x14ac:dyDescent="0.2"/>
    <row r="35181" hidden="1" x14ac:dyDescent="0.2"/>
    <row r="35182" hidden="1" x14ac:dyDescent="0.2"/>
    <row r="35183" hidden="1" x14ac:dyDescent="0.2"/>
    <row r="35184" hidden="1" x14ac:dyDescent="0.2"/>
    <row r="35185" hidden="1" x14ac:dyDescent="0.2"/>
    <row r="35186" hidden="1" x14ac:dyDescent="0.2"/>
    <row r="35187" hidden="1" x14ac:dyDescent="0.2"/>
    <row r="35188" hidden="1" x14ac:dyDescent="0.2"/>
    <row r="35189" hidden="1" x14ac:dyDescent="0.2"/>
    <row r="35190" hidden="1" x14ac:dyDescent="0.2"/>
    <row r="35191" hidden="1" x14ac:dyDescent="0.2"/>
    <row r="35192" hidden="1" x14ac:dyDescent="0.2"/>
    <row r="35193" hidden="1" x14ac:dyDescent="0.2"/>
    <row r="35194" hidden="1" x14ac:dyDescent="0.2"/>
    <row r="35195" hidden="1" x14ac:dyDescent="0.2"/>
    <row r="35196" hidden="1" x14ac:dyDescent="0.2"/>
    <row r="35197" hidden="1" x14ac:dyDescent="0.2"/>
    <row r="35198" hidden="1" x14ac:dyDescent="0.2"/>
    <row r="35199" hidden="1" x14ac:dyDescent="0.2"/>
    <row r="35200" hidden="1" x14ac:dyDescent="0.2"/>
    <row r="35201" hidden="1" x14ac:dyDescent="0.2"/>
    <row r="35202" hidden="1" x14ac:dyDescent="0.2"/>
    <row r="35203" hidden="1" x14ac:dyDescent="0.2"/>
    <row r="35204" hidden="1" x14ac:dyDescent="0.2"/>
    <row r="35205" hidden="1" x14ac:dyDescent="0.2"/>
    <row r="35206" hidden="1" x14ac:dyDescent="0.2"/>
    <row r="35207" hidden="1" x14ac:dyDescent="0.2"/>
    <row r="35208" hidden="1" x14ac:dyDescent="0.2"/>
    <row r="35209" hidden="1" x14ac:dyDescent="0.2"/>
    <row r="35210" hidden="1" x14ac:dyDescent="0.2"/>
    <row r="35211" hidden="1" x14ac:dyDescent="0.2"/>
    <row r="35212" hidden="1" x14ac:dyDescent="0.2"/>
    <row r="35213" hidden="1" x14ac:dyDescent="0.2"/>
    <row r="35214" hidden="1" x14ac:dyDescent="0.2"/>
    <row r="35215" hidden="1" x14ac:dyDescent="0.2"/>
    <row r="35216" hidden="1" x14ac:dyDescent="0.2"/>
    <row r="35217" hidden="1" x14ac:dyDescent="0.2"/>
    <row r="35218" hidden="1" x14ac:dyDescent="0.2"/>
    <row r="35219" hidden="1" x14ac:dyDescent="0.2"/>
    <row r="35220" hidden="1" x14ac:dyDescent="0.2"/>
    <row r="35221" hidden="1" x14ac:dyDescent="0.2"/>
    <row r="35222" hidden="1" x14ac:dyDescent="0.2"/>
    <row r="35223" hidden="1" x14ac:dyDescent="0.2"/>
    <row r="35224" hidden="1" x14ac:dyDescent="0.2"/>
    <row r="35225" hidden="1" x14ac:dyDescent="0.2"/>
    <row r="35226" hidden="1" x14ac:dyDescent="0.2"/>
    <row r="35227" hidden="1" x14ac:dyDescent="0.2"/>
    <row r="35228" hidden="1" x14ac:dyDescent="0.2"/>
    <row r="35229" hidden="1" x14ac:dyDescent="0.2"/>
    <row r="35230" hidden="1" x14ac:dyDescent="0.2"/>
    <row r="35231" hidden="1" x14ac:dyDescent="0.2"/>
    <row r="35232" hidden="1" x14ac:dyDescent="0.2"/>
    <row r="35233" hidden="1" x14ac:dyDescent="0.2"/>
    <row r="35234" hidden="1" x14ac:dyDescent="0.2"/>
    <row r="35235" hidden="1" x14ac:dyDescent="0.2"/>
    <row r="35236" hidden="1" x14ac:dyDescent="0.2"/>
    <row r="35237" hidden="1" x14ac:dyDescent="0.2"/>
    <row r="35238" hidden="1" x14ac:dyDescent="0.2"/>
    <row r="35239" hidden="1" x14ac:dyDescent="0.2"/>
    <row r="35240" hidden="1" x14ac:dyDescent="0.2"/>
    <row r="35241" hidden="1" x14ac:dyDescent="0.2"/>
    <row r="35242" hidden="1" x14ac:dyDescent="0.2"/>
    <row r="35243" hidden="1" x14ac:dyDescent="0.2"/>
    <row r="35244" hidden="1" x14ac:dyDescent="0.2"/>
    <row r="35245" hidden="1" x14ac:dyDescent="0.2"/>
    <row r="35246" hidden="1" x14ac:dyDescent="0.2"/>
    <row r="35247" hidden="1" x14ac:dyDescent="0.2"/>
    <row r="35248" hidden="1" x14ac:dyDescent="0.2"/>
    <row r="35249" hidden="1" x14ac:dyDescent="0.2"/>
    <row r="35250" hidden="1" x14ac:dyDescent="0.2"/>
    <row r="35251" hidden="1" x14ac:dyDescent="0.2"/>
    <row r="35252" hidden="1" x14ac:dyDescent="0.2"/>
    <row r="35253" hidden="1" x14ac:dyDescent="0.2"/>
    <row r="35254" hidden="1" x14ac:dyDescent="0.2"/>
    <row r="35255" hidden="1" x14ac:dyDescent="0.2"/>
    <row r="35256" hidden="1" x14ac:dyDescent="0.2"/>
    <row r="35257" hidden="1" x14ac:dyDescent="0.2"/>
    <row r="35258" hidden="1" x14ac:dyDescent="0.2"/>
    <row r="35259" hidden="1" x14ac:dyDescent="0.2"/>
    <row r="35260" hidden="1" x14ac:dyDescent="0.2"/>
    <row r="35261" hidden="1" x14ac:dyDescent="0.2"/>
    <row r="35262" hidden="1" x14ac:dyDescent="0.2"/>
    <row r="35263" hidden="1" x14ac:dyDescent="0.2"/>
    <row r="35264" hidden="1" x14ac:dyDescent="0.2"/>
    <row r="35265" hidden="1" x14ac:dyDescent="0.2"/>
    <row r="35266" hidden="1" x14ac:dyDescent="0.2"/>
    <row r="35267" hidden="1" x14ac:dyDescent="0.2"/>
    <row r="35268" hidden="1" x14ac:dyDescent="0.2"/>
    <row r="35269" hidden="1" x14ac:dyDescent="0.2"/>
    <row r="35270" hidden="1" x14ac:dyDescent="0.2"/>
    <row r="35271" hidden="1" x14ac:dyDescent="0.2"/>
    <row r="35272" hidden="1" x14ac:dyDescent="0.2"/>
    <row r="35273" hidden="1" x14ac:dyDescent="0.2"/>
    <row r="35274" hidden="1" x14ac:dyDescent="0.2"/>
    <row r="35275" hidden="1" x14ac:dyDescent="0.2"/>
    <row r="35276" hidden="1" x14ac:dyDescent="0.2"/>
    <row r="35277" hidden="1" x14ac:dyDescent="0.2"/>
    <row r="35278" hidden="1" x14ac:dyDescent="0.2"/>
    <row r="35279" hidden="1" x14ac:dyDescent="0.2"/>
    <row r="35280" hidden="1" x14ac:dyDescent="0.2"/>
    <row r="35281" hidden="1" x14ac:dyDescent="0.2"/>
    <row r="35282" hidden="1" x14ac:dyDescent="0.2"/>
    <row r="35283" hidden="1" x14ac:dyDescent="0.2"/>
    <row r="35284" hidden="1" x14ac:dyDescent="0.2"/>
    <row r="35285" hidden="1" x14ac:dyDescent="0.2"/>
    <row r="35286" hidden="1" x14ac:dyDescent="0.2"/>
    <row r="35287" hidden="1" x14ac:dyDescent="0.2"/>
    <row r="35288" hidden="1" x14ac:dyDescent="0.2"/>
    <row r="35289" hidden="1" x14ac:dyDescent="0.2"/>
    <row r="35290" hidden="1" x14ac:dyDescent="0.2"/>
    <row r="35291" hidden="1" x14ac:dyDescent="0.2"/>
    <row r="35292" hidden="1" x14ac:dyDescent="0.2"/>
    <row r="35293" hidden="1" x14ac:dyDescent="0.2"/>
    <row r="35294" hidden="1" x14ac:dyDescent="0.2"/>
    <row r="35295" hidden="1" x14ac:dyDescent="0.2"/>
    <row r="35296" hidden="1" x14ac:dyDescent="0.2"/>
    <row r="35297" hidden="1" x14ac:dyDescent="0.2"/>
    <row r="35298" hidden="1" x14ac:dyDescent="0.2"/>
    <row r="35299" hidden="1" x14ac:dyDescent="0.2"/>
    <row r="35300" hidden="1" x14ac:dyDescent="0.2"/>
    <row r="35301" hidden="1" x14ac:dyDescent="0.2"/>
    <row r="35302" hidden="1" x14ac:dyDescent="0.2"/>
    <row r="35303" hidden="1" x14ac:dyDescent="0.2"/>
    <row r="35304" hidden="1" x14ac:dyDescent="0.2"/>
    <row r="35305" hidden="1" x14ac:dyDescent="0.2"/>
    <row r="35306" hidden="1" x14ac:dyDescent="0.2"/>
    <row r="35307" hidden="1" x14ac:dyDescent="0.2"/>
    <row r="35308" hidden="1" x14ac:dyDescent="0.2"/>
    <row r="35309" hidden="1" x14ac:dyDescent="0.2"/>
    <row r="35310" hidden="1" x14ac:dyDescent="0.2"/>
    <row r="35311" hidden="1" x14ac:dyDescent="0.2"/>
    <row r="35312" hidden="1" x14ac:dyDescent="0.2"/>
    <row r="35313" hidden="1" x14ac:dyDescent="0.2"/>
    <row r="35314" hidden="1" x14ac:dyDescent="0.2"/>
    <row r="35315" hidden="1" x14ac:dyDescent="0.2"/>
    <row r="35316" hidden="1" x14ac:dyDescent="0.2"/>
    <row r="35317" hidden="1" x14ac:dyDescent="0.2"/>
    <row r="35318" hidden="1" x14ac:dyDescent="0.2"/>
    <row r="35319" hidden="1" x14ac:dyDescent="0.2"/>
    <row r="35320" hidden="1" x14ac:dyDescent="0.2"/>
    <row r="35321" hidden="1" x14ac:dyDescent="0.2"/>
    <row r="35322" hidden="1" x14ac:dyDescent="0.2"/>
    <row r="35323" hidden="1" x14ac:dyDescent="0.2"/>
    <row r="35324" hidden="1" x14ac:dyDescent="0.2"/>
    <row r="35325" hidden="1" x14ac:dyDescent="0.2"/>
    <row r="35326" hidden="1" x14ac:dyDescent="0.2"/>
    <row r="35327" hidden="1" x14ac:dyDescent="0.2"/>
    <row r="35328" hidden="1" x14ac:dyDescent="0.2"/>
    <row r="35329" hidden="1" x14ac:dyDescent="0.2"/>
    <row r="35330" hidden="1" x14ac:dyDescent="0.2"/>
    <row r="35331" hidden="1" x14ac:dyDescent="0.2"/>
    <row r="35332" hidden="1" x14ac:dyDescent="0.2"/>
    <row r="35333" hidden="1" x14ac:dyDescent="0.2"/>
    <row r="35334" hidden="1" x14ac:dyDescent="0.2"/>
    <row r="35335" hidden="1" x14ac:dyDescent="0.2"/>
    <row r="35336" hidden="1" x14ac:dyDescent="0.2"/>
    <row r="35337" hidden="1" x14ac:dyDescent="0.2"/>
    <row r="35338" hidden="1" x14ac:dyDescent="0.2"/>
    <row r="35339" hidden="1" x14ac:dyDescent="0.2"/>
    <row r="35340" hidden="1" x14ac:dyDescent="0.2"/>
    <row r="35341" hidden="1" x14ac:dyDescent="0.2"/>
    <row r="35342" hidden="1" x14ac:dyDescent="0.2"/>
    <row r="35343" hidden="1" x14ac:dyDescent="0.2"/>
    <row r="35344" hidden="1" x14ac:dyDescent="0.2"/>
    <row r="35345" hidden="1" x14ac:dyDescent="0.2"/>
    <row r="35346" hidden="1" x14ac:dyDescent="0.2"/>
    <row r="35347" hidden="1" x14ac:dyDescent="0.2"/>
    <row r="35348" hidden="1" x14ac:dyDescent="0.2"/>
    <row r="35349" hidden="1" x14ac:dyDescent="0.2"/>
    <row r="35350" hidden="1" x14ac:dyDescent="0.2"/>
    <row r="35351" hidden="1" x14ac:dyDescent="0.2"/>
    <row r="35352" hidden="1" x14ac:dyDescent="0.2"/>
    <row r="35353" hidden="1" x14ac:dyDescent="0.2"/>
    <row r="35354" hidden="1" x14ac:dyDescent="0.2"/>
    <row r="35355" hidden="1" x14ac:dyDescent="0.2"/>
    <row r="35356" hidden="1" x14ac:dyDescent="0.2"/>
    <row r="35357" hidden="1" x14ac:dyDescent="0.2"/>
    <row r="35358" hidden="1" x14ac:dyDescent="0.2"/>
    <row r="35359" hidden="1" x14ac:dyDescent="0.2"/>
    <row r="35360" hidden="1" x14ac:dyDescent="0.2"/>
    <row r="35361" hidden="1" x14ac:dyDescent="0.2"/>
    <row r="35362" hidden="1" x14ac:dyDescent="0.2"/>
    <row r="35363" hidden="1" x14ac:dyDescent="0.2"/>
    <row r="35364" hidden="1" x14ac:dyDescent="0.2"/>
    <row r="35365" hidden="1" x14ac:dyDescent="0.2"/>
    <row r="35366" hidden="1" x14ac:dyDescent="0.2"/>
    <row r="35367" hidden="1" x14ac:dyDescent="0.2"/>
    <row r="35368" hidden="1" x14ac:dyDescent="0.2"/>
    <row r="35369" hidden="1" x14ac:dyDescent="0.2"/>
    <row r="35370" hidden="1" x14ac:dyDescent="0.2"/>
    <row r="35371" hidden="1" x14ac:dyDescent="0.2"/>
    <row r="35372" hidden="1" x14ac:dyDescent="0.2"/>
    <row r="35373" hidden="1" x14ac:dyDescent="0.2"/>
    <row r="35374" hidden="1" x14ac:dyDescent="0.2"/>
    <row r="35375" hidden="1" x14ac:dyDescent="0.2"/>
    <row r="35376" hidden="1" x14ac:dyDescent="0.2"/>
    <row r="35377" hidden="1" x14ac:dyDescent="0.2"/>
    <row r="35378" hidden="1" x14ac:dyDescent="0.2"/>
    <row r="35379" hidden="1" x14ac:dyDescent="0.2"/>
    <row r="35380" hidden="1" x14ac:dyDescent="0.2"/>
    <row r="35381" hidden="1" x14ac:dyDescent="0.2"/>
    <row r="35382" hidden="1" x14ac:dyDescent="0.2"/>
    <row r="35383" hidden="1" x14ac:dyDescent="0.2"/>
    <row r="35384" hidden="1" x14ac:dyDescent="0.2"/>
    <row r="35385" hidden="1" x14ac:dyDescent="0.2"/>
    <row r="35386" hidden="1" x14ac:dyDescent="0.2"/>
    <row r="35387" hidden="1" x14ac:dyDescent="0.2"/>
    <row r="35388" hidden="1" x14ac:dyDescent="0.2"/>
    <row r="35389" hidden="1" x14ac:dyDescent="0.2"/>
    <row r="35390" hidden="1" x14ac:dyDescent="0.2"/>
    <row r="35391" hidden="1" x14ac:dyDescent="0.2"/>
    <row r="35392" hidden="1" x14ac:dyDescent="0.2"/>
    <row r="35393" hidden="1" x14ac:dyDescent="0.2"/>
    <row r="35394" hidden="1" x14ac:dyDescent="0.2"/>
    <row r="35395" hidden="1" x14ac:dyDescent="0.2"/>
    <row r="35396" hidden="1" x14ac:dyDescent="0.2"/>
    <row r="35397" hidden="1" x14ac:dyDescent="0.2"/>
    <row r="35398" hidden="1" x14ac:dyDescent="0.2"/>
    <row r="35399" hidden="1" x14ac:dyDescent="0.2"/>
    <row r="35400" hidden="1" x14ac:dyDescent="0.2"/>
    <row r="35401" hidden="1" x14ac:dyDescent="0.2"/>
    <row r="35402" hidden="1" x14ac:dyDescent="0.2"/>
    <row r="35403" hidden="1" x14ac:dyDescent="0.2"/>
    <row r="35404" hidden="1" x14ac:dyDescent="0.2"/>
    <row r="35405" hidden="1" x14ac:dyDescent="0.2"/>
    <row r="35406" hidden="1" x14ac:dyDescent="0.2"/>
    <row r="35407" hidden="1" x14ac:dyDescent="0.2"/>
    <row r="35408" hidden="1" x14ac:dyDescent="0.2"/>
    <row r="35409" hidden="1" x14ac:dyDescent="0.2"/>
    <row r="35410" hidden="1" x14ac:dyDescent="0.2"/>
    <row r="35411" hidden="1" x14ac:dyDescent="0.2"/>
    <row r="35412" hidden="1" x14ac:dyDescent="0.2"/>
    <row r="35413" hidden="1" x14ac:dyDescent="0.2"/>
    <row r="35414" hidden="1" x14ac:dyDescent="0.2"/>
    <row r="35415" hidden="1" x14ac:dyDescent="0.2"/>
    <row r="35416" hidden="1" x14ac:dyDescent="0.2"/>
    <row r="35417" hidden="1" x14ac:dyDescent="0.2"/>
    <row r="35418" hidden="1" x14ac:dyDescent="0.2"/>
    <row r="35419" hidden="1" x14ac:dyDescent="0.2"/>
    <row r="35420" hidden="1" x14ac:dyDescent="0.2"/>
    <row r="35421" hidden="1" x14ac:dyDescent="0.2"/>
    <row r="35422" hidden="1" x14ac:dyDescent="0.2"/>
    <row r="35423" hidden="1" x14ac:dyDescent="0.2"/>
    <row r="35424" hidden="1" x14ac:dyDescent="0.2"/>
    <row r="35425" hidden="1" x14ac:dyDescent="0.2"/>
    <row r="35426" hidden="1" x14ac:dyDescent="0.2"/>
    <row r="35427" hidden="1" x14ac:dyDescent="0.2"/>
    <row r="35428" hidden="1" x14ac:dyDescent="0.2"/>
    <row r="35429" hidden="1" x14ac:dyDescent="0.2"/>
    <row r="35430" hidden="1" x14ac:dyDescent="0.2"/>
    <row r="35431" hidden="1" x14ac:dyDescent="0.2"/>
    <row r="35432" hidden="1" x14ac:dyDescent="0.2"/>
    <row r="35433" hidden="1" x14ac:dyDescent="0.2"/>
    <row r="35434" hidden="1" x14ac:dyDescent="0.2"/>
    <row r="35435" hidden="1" x14ac:dyDescent="0.2"/>
    <row r="35436" hidden="1" x14ac:dyDescent="0.2"/>
    <row r="35437" hidden="1" x14ac:dyDescent="0.2"/>
    <row r="35438" hidden="1" x14ac:dyDescent="0.2"/>
    <row r="35439" hidden="1" x14ac:dyDescent="0.2"/>
    <row r="35440" hidden="1" x14ac:dyDescent="0.2"/>
    <row r="35441" hidden="1" x14ac:dyDescent="0.2"/>
    <row r="35442" hidden="1" x14ac:dyDescent="0.2"/>
    <row r="35443" hidden="1" x14ac:dyDescent="0.2"/>
    <row r="35444" hidden="1" x14ac:dyDescent="0.2"/>
    <row r="35445" hidden="1" x14ac:dyDescent="0.2"/>
    <row r="35446" hidden="1" x14ac:dyDescent="0.2"/>
    <row r="35447" hidden="1" x14ac:dyDescent="0.2"/>
    <row r="35448" hidden="1" x14ac:dyDescent="0.2"/>
    <row r="35449" hidden="1" x14ac:dyDescent="0.2"/>
    <row r="35450" hidden="1" x14ac:dyDescent="0.2"/>
    <row r="35451" hidden="1" x14ac:dyDescent="0.2"/>
    <row r="35452" hidden="1" x14ac:dyDescent="0.2"/>
    <row r="35453" hidden="1" x14ac:dyDescent="0.2"/>
    <row r="35454" hidden="1" x14ac:dyDescent="0.2"/>
    <row r="35455" hidden="1" x14ac:dyDescent="0.2"/>
    <row r="35456" hidden="1" x14ac:dyDescent="0.2"/>
    <row r="35457" hidden="1" x14ac:dyDescent="0.2"/>
    <row r="35458" hidden="1" x14ac:dyDescent="0.2"/>
    <row r="35459" hidden="1" x14ac:dyDescent="0.2"/>
    <row r="35460" hidden="1" x14ac:dyDescent="0.2"/>
    <row r="35461" hidden="1" x14ac:dyDescent="0.2"/>
    <row r="35462" hidden="1" x14ac:dyDescent="0.2"/>
    <row r="35463" hidden="1" x14ac:dyDescent="0.2"/>
    <row r="35464" hidden="1" x14ac:dyDescent="0.2"/>
    <row r="35465" hidden="1" x14ac:dyDescent="0.2"/>
    <row r="35466" hidden="1" x14ac:dyDescent="0.2"/>
    <row r="35467" hidden="1" x14ac:dyDescent="0.2"/>
    <row r="35468" hidden="1" x14ac:dyDescent="0.2"/>
    <row r="35469" hidden="1" x14ac:dyDescent="0.2"/>
    <row r="35470" hidden="1" x14ac:dyDescent="0.2"/>
    <row r="35471" hidden="1" x14ac:dyDescent="0.2"/>
    <row r="35472" hidden="1" x14ac:dyDescent="0.2"/>
    <row r="35473" hidden="1" x14ac:dyDescent="0.2"/>
    <row r="35474" hidden="1" x14ac:dyDescent="0.2"/>
    <row r="35475" hidden="1" x14ac:dyDescent="0.2"/>
    <row r="35476" hidden="1" x14ac:dyDescent="0.2"/>
    <row r="35477" hidden="1" x14ac:dyDescent="0.2"/>
    <row r="35478" hidden="1" x14ac:dyDescent="0.2"/>
    <row r="35479" hidden="1" x14ac:dyDescent="0.2"/>
    <row r="35480" hidden="1" x14ac:dyDescent="0.2"/>
    <row r="35481" hidden="1" x14ac:dyDescent="0.2"/>
    <row r="35482" hidden="1" x14ac:dyDescent="0.2"/>
    <row r="35483" hidden="1" x14ac:dyDescent="0.2"/>
    <row r="35484" hidden="1" x14ac:dyDescent="0.2"/>
    <row r="35485" hidden="1" x14ac:dyDescent="0.2"/>
    <row r="35486" hidden="1" x14ac:dyDescent="0.2"/>
    <row r="35487" hidden="1" x14ac:dyDescent="0.2"/>
    <row r="35488" hidden="1" x14ac:dyDescent="0.2"/>
    <row r="35489" hidden="1" x14ac:dyDescent="0.2"/>
    <row r="35490" hidden="1" x14ac:dyDescent="0.2"/>
    <row r="35491" hidden="1" x14ac:dyDescent="0.2"/>
    <row r="35492" hidden="1" x14ac:dyDescent="0.2"/>
    <row r="35493" hidden="1" x14ac:dyDescent="0.2"/>
    <row r="35494" hidden="1" x14ac:dyDescent="0.2"/>
    <row r="35495" hidden="1" x14ac:dyDescent="0.2"/>
    <row r="35496" hidden="1" x14ac:dyDescent="0.2"/>
    <row r="35497" hidden="1" x14ac:dyDescent="0.2"/>
    <row r="35498" hidden="1" x14ac:dyDescent="0.2"/>
    <row r="35499" hidden="1" x14ac:dyDescent="0.2"/>
    <row r="35500" hidden="1" x14ac:dyDescent="0.2"/>
    <row r="35501" hidden="1" x14ac:dyDescent="0.2"/>
    <row r="35502" hidden="1" x14ac:dyDescent="0.2"/>
    <row r="35503" hidden="1" x14ac:dyDescent="0.2"/>
    <row r="35504" hidden="1" x14ac:dyDescent="0.2"/>
    <row r="35505" hidden="1" x14ac:dyDescent="0.2"/>
    <row r="35506" hidden="1" x14ac:dyDescent="0.2"/>
    <row r="35507" hidden="1" x14ac:dyDescent="0.2"/>
    <row r="35508" hidden="1" x14ac:dyDescent="0.2"/>
    <row r="35509" hidden="1" x14ac:dyDescent="0.2"/>
    <row r="35510" hidden="1" x14ac:dyDescent="0.2"/>
    <row r="35511" hidden="1" x14ac:dyDescent="0.2"/>
    <row r="35512" hidden="1" x14ac:dyDescent="0.2"/>
    <row r="35513" hidden="1" x14ac:dyDescent="0.2"/>
    <row r="35514" hidden="1" x14ac:dyDescent="0.2"/>
    <row r="35515" hidden="1" x14ac:dyDescent="0.2"/>
    <row r="35516" hidden="1" x14ac:dyDescent="0.2"/>
    <row r="35517" hidden="1" x14ac:dyDescent="0.2"/>
    <row r="35518" hidden="1" x14ac:dyDescent="0.2"/>
    <row r="35519" hidden="1" x14ac:dyDescent="0.2"/>
    <row r="35520" hidden="1" x14ac:dyDescent="0.2"/>
    <row r="35521" hidden="1" x14ac:dyDescent="0.2"/>
    <row r="35522" hidden="1" x14ac:dyDescent="0.2"/>
    <row r="35523" hidden="1" x14ac:dyDescent="0.2"/>
    <row r="35524" hidden="1" x14ac:dyDescent="0.2"/>
    <row r="35525" hidden="1" x14ac:dyDescent="0.2"/>
    <row r="35526" hidden="1" x14ac:dyDescent="0.2"/>
    <row r="35527" hidden="1" x14ac:dyDescent="0.2"/>
    <row r="35528" hidden="1" x14ac:dyDescent="0.2"/>
    <row r="35529" hidden="1" x14ac:dyDescent="0.2"/>
    <row r="35530" hidden="1" x14ac:dyDescent="0.2"/>
    <row r="35531" hidden="1" x14ac:dyDescent="0.2"/>
    <row r="35532" hidden="1" x14ac:dyDescent="0.2"/>
    <row r="35533" hidden="1" x14ac:dyDescent="0.2"/>
    <row r="35534" hidden="1" x14ac:dyDescent="0.2"/>
    <row r="35535" hidden="1" x14ac:dyDescent="0.2"/>
    <row r="35536" hidden="1" x14ac:dyDescent="0.2"/>
    <row r="35537" hidden="1" x14ac:dyDescent="0.2"/>
    <row r="35538" hidden="1" x14ac:dyDescent="0.2"/>
    <row r="35539" hidden="1" x14ac:dyDescent="0.2"/>
    <row r="35540" hidden="1" x14ac:dyDescent="0.2"/>
    <row r="35541" hidden="1" x14ac:dyDescent="0.2"/>
    <row r="35542" hidden="1" x14ac:dyDescent="0.2"/>
    <row r="35543" hidden="1" x14ac:dyDescent="0.2"/>
    <row r="35544" hidden="1" x14ac:dyDescent="0.2"/>
    <row r="35545" hidden="1" x14ac:dyDescent="0.2"/>
    <row r="35546" hidden="1" x14ac:dyDescent="0.2"/>
    <row r="35547" hidden="1" x14ac:dyDescent="0.2"/>
    <row r="35548" hidden="1" x14ac:dyDescent="0.2"/>
    <row r="35549" hidden="1" x14ac:dyDescent="0.2"/>
    <row r="35550" hidden="1" x14ac:dyDescent="0.2"/>
    <row r="35551" hidden="1" x14ac:dyDescent="0.2"/>
    <row r="35552" hidden="1" x14ac:dyDescent="0.2"/>
    <row r="35553" hidden="1" x14ac:dyDescent="0.2"/>
    <row r="35554" hidden="1" x14ac:dyDescent="0.2"/>
    <row r="35555" hidden="1" x14ac:dyDescent="0.2"/>
    <row r="35556" hidden="1" x14ac:dyDescent="0.2"/>
    <row r="35557" hidden="1" x14ac:dyDescent="0.2"/>
    <row r="35558" hidden="1" x14ac:dyDescent="0.2"/>
    <row r="35559" hidden="1" x14ac:dyDescent="0.2"/>
    <row r="35560" hidden="1" x14ac:dyDescent="0.2"/>
    <row r="35561" hidden="1" x14ac:dyDescent="0.2"/>
    <row r="35562" hidden="1" x14ac:dyDescent="0.2"/>
    <row r="35563" hidden="1" x14ac:dyDescent="0.2"/>
    <row r="35564" hidden="1" x14ac:dyDescent="0.2"/>
    <row r="35565" hidden="1" x14ac:dyDescent="0.2"/>
    <row r="35566" hidden="1" x14ac:dyDescent="0.2"/>
    <row r="35567" hidden="1" x14ac:dyDescent="0.2"/>
    <row r="35568" hidden="1" x14ac:dyDescent="0.2"/>
    <row r="35569" hidden="1" x14ac:dyDescent="0.2"/>
    <row r="35570" hidden="1" x14ac:dyDescent="0.2"/>
    <row r="35571" hidden="1" x14ac:dyDescent="0.2"/>
    <row r="35572" hidden="1" x14ac:dyDescent="0.2"/>
    <row r="35573" hidden="1" x14ac:dyDescent="0.2"/>
    <row r="35574" hidden="1" x14ac:dyDescent="0.2"/>
    <row r="35575" hidden="1" x14ac:dyDescent="0.2"/>
    <row r="35576" hidden="1" x14ac:dyDescent="0.2"/>
    <row r="35577" hidden="1" x14ac:dyDescent="0.2"/>
    <row r="35578" hidden="1" x14ac:dyDescent="0.2"/>
    <row r="35579" hidden="1" x14ac:dyDescent="0.2"/>
    <row r="35580" hidden="1" x14ac:dyDescent="0.2"/>
    <row r="35581" hidden="1" x14ac:dyDescent="0.2"/>
    <row r="35582" hidden="1" x14ac:dyDescent="0.2"/>
    <row r="35583" hidden="1" x14ac:dyDescent="0.2"/>
    <row r="35584" hidden="1" x14ac:dyDescent="0.2"/>
    <row r="35585" hidden="1" x14ac:dyDescent="0.2"/>
    <row r="35586" hidden="1" x14ac:dyDescent="0.2"/>
    <row r="35587" hidden="1" x14ac:dyDescent="0.2"/>
    <row r="35588" hidden="1" x14ac:dyDescent="0.2"/>
    <row r="35589" hidden="1" x14ac:dyDescent="0.2"/>
    <row r="35590" hidden="1" x14ac:dyDescent="0.2"/>
    <row r="35591" hidden="1" x14ac:dyDescent="0.2"/>
    <row r="35592" hidden="1" x14ac:dyDescent="0.2"/>
    <row r="35593" hidden="1" x14ac:dyDescent="0.2"/>
    <row r="35594" hidden="1" x14ac:dyDescent="0.2"/>
    <row r="35595" hidden="1" x14ac:dyDescent="0.2"/>
    <row r="35596" hidden="1" x14ac:dyDescent="0.2"/>
    <row r="35597" hidden="1" x14ac:dyDescent="0.2"/>
    <row r="35598" hidden="1" x14ac:dyDescent="0.2"/>
    <row r="35599" hidden="1" x14ac:dyDescent="0.2"/>
    <row r="35600" hidden="1" x14ac:dyDescent="0.2"/>
    <row r="35601" hidden="1" x14ac:dyDescent="0.2"/>
    <row r="35602" hidden="1" x14ac:dyDescent="0.2"/>
    <row r="35603" hidden="1" x14ac:dyDescent="0.2"/>
    <row r="35604" hidden="1" x14ac:dyDescent="0.2"/>
    <row r="35605" hidden="1" x14ac:dyDescent="0.2"/>
    <row r="35606" hidden="1" x14ac:dyDescent="0.2"/>
    <row r="35607" hidden="1" x14ac:dyDescent="0.2"/>
    <row r="35608" hidden="1" x14ac:dyDescent="0.2"/>
    <row r="35609" hidden="1" x14ac:dyDescent="0.2"/>
    <row r="35610" hidden="1" x14ac:dyDescent="0.2"/>
    <row r="35611" hidden="1" x14ac:dyDescent="0.2"/>
    <row r="35612" hidden="1" x14ac:dyDescent="0.2"/>
    <row r="35613" hidden="1" x14ac:dyDescent="0.2"/>
    <row r="35614" hidden="1" x14ac:dyDescent="0.2"/>
    <row r="35615" hidden="1" x14ac:dyDescent="0.2"/>
    <row r="35616" hidden="1" x14ac:dyDescent="0.2"/>
    <row r="35617" hidden="1" x14ac:dyDescent="0.2"/>
    <row r="35618" hidden="1" x14ac:dyDescent="0.2"/>
    <row r="35619" hidden="1" x14ac:dyDescent="0.2"/>
    <row r="35620" hidden="1" x14ac:dyDescent="0.2"/>
    <row r="35621" hidden="1" x14ac:dyDescent="0.2"/>
    <row r="35622" hidden="1" x14ac:dyDescent="0.2"/>
    <row r="35623" hidden="1" x14ac:dyDescent="0.2"/>
    <row r="35624" hidden="1" x14ac:dyDescent="0.2"/>
    <row r="35625" hidden="1" x14ac:dyDescent="0.2"/>
    <row r="35626" hidden="1" x14ac:dyDescent="0.2"/>
    <row r="35627" hidden="1" x14ac:dyDescent="0.2"/>
    <row r="35628" hidden="1" x14ac:dyDescent="0.2"/>
    <row r="35629" hidden="1" x14ac:dyDescent="0.2"/>
    <row r="35630" hidden="1" x14ac:dyDescent="0.2"/>
    <row r="35631" hidden="1" x14ac:dyDescent="0.2"/>
    <row r="35632" hidden="1" x14ac:dyDescent="0.2"/>
    <row r="35633" hidden="1" x14ac:dyDescent="0.2"/>
    <row r="35634" hidden="1" x14ac:dyDescent="0.2"/>
    <row r="35635" hidden="1" x14ac:dyDescent="0.2"/>
    <row r="35636" hidden="1" x14ac:dyDescent="0.2"/>
    <row r="35637" hidden="1" x14ac:dyDescent="0.2"/>
    <row r="35638" hidden="1" x14ac:dyDescent="0.2"/>
    <row r="35639" hidden="1" x14ac:dyDescent="0.2"/>
    <row r="35640" hidden="1" x14ac:dyDescent="0.2"/>
    <row r="35641" hidden="1" x14ac:dyDescent="0.2"/>
    <row r="35642" hidden="1" x14ac:dyDescent="0.2"/>
    <row r="35643" hidden="1" x14ac:dyDescent="0.2"/>
    <row r="35644" hidden="1" x14ac:dyDescent="0.2"/>
    <row r="35645" hidden="1" x14ac:dyDescent="0.2"/>
    <row r="35646" hidden="1" x14ac:dyDescent="0.2"/>
    <row r="35647" hidden="1" x14ac:dyDescent="0.2"/>
    <row r="35648" hidden="1" x14ac:dyDescent="0.2"/>
    <row r="35649" hidden="1" x14ac:dyDescent="0.2"/>
    <row r="35650" hidden="1" x14ac:dyDescent="0.2"/>
    <row r="35651" hidden="1" x14ac:dyDescent="0.2"/>
    <row r="35652" hidden="1" x14ac:dyDescent="0.2"/>
    <row r="35653" hidden="1" x14ac:dyDescent="0.2"/>
    <row r="35654" hidden="1" x14ac:dyDescent="0.2"/>
    <row r="35655" hidden="1" x14ac:dyDescent="0.2"/>
    <row r="35656" hidden="1" x14ac:dyDescent="0.2"/>
    <row r="35657" hidden="1" x14ac:dyDescent="0.2"/>
    <row r="35658" hidden="1" x14ac:dyDescent="0.2"/>
    <row r="35659" hidden="1" x14ac:dyDescent="0.2"/>
    <row r="35660" hidden="1" x14ac:dyDescent="0.2"/>
    <row r="35661" hidden="1" x14ac:dyDescent="0.2"/>
    <row r="35662" hidden="1" x14ac:dyDescent="0.2"/>
    <row r="35663" hidden="1" x14ac:dyDescent="0.2"/>
    <row r="35664" hidden="1" x14ac:dyDescent="0.2"/>
    <row r="35665" hidden="1" x14ac:dyDescent="0.2"/>
    <row r="35666" hidden="1" x14ac:dyDescent="0.2"/>
    <row r="35667" hidden="1" x14ac:dyDescent="0.2"/>
    <row r="35668" hidden="1" x14ac:dyDescent="0.2"/>
    <row r="35669" hidden="1" x14ac:dyDescent="0.2"/>
    <row r="35670" hidden="1" x14ac:dyDescent="0.2"/>
    <row r="35671" hidden="1" x14ac:dyDescent="0.2"/>
    <row r="35672" hidden="1" x14ac:dyDescent="0.2"/>
    <row r="35673" hidden="1" x14ac:dyDescent="0.2"/>
    <row r="35674" hidden="1" x14ac:dyDescent="0.2"/>
    <row r="35675" hidden="1" x14ac:dyDescent="0.2"/>
    <row r="35676" hidden="1" x14ac:dyDescent="0.2"/>
    <row r="35677" hidden="1" x14ac:dyDescent="0.2"/>
    <row r="35678" hidden="1" x14ac:dyDescent="0.2"/>
    <row r="35679" hidden="1" x14ac:dyDescent="0.2"/>
    <row r="35680" hidden="1" x14ac:dyDescent="0.2"/>
    <row r="35681" hidden="1" x14ac:dyDescent="0.2"/>
    <row r="35682" hidden="1" x14ac:dyDescent="0.2"/>
    <row r="35683" hidden="1" x14ac:dyDescent="0.2"/>
    <row r="35684" hidden="1" x14ac:dyDescent="0.2"/>
    <row r="35685" hidden="1" x14ac:dyDescent="0.2"/>
    <row r="35686" hidden="1" x14ac:dyDescent="0.2"/>
    <row r="35687" hidden="1" x14ac:dyDescent="0.2"/>
    <row r="35688" hidden="1" x14ac:dyDescent="0.2"/>
    <row r="35689" hidden="1" x14ac:dyDescent="0.2"/>
    <row r="35690" hidden="1" x14ac:dyDescent="0.2"/>
    <row r="35691" hidden="1" x14ac:dyDescent="0.2"/>
    <row r="35692" hidden="1" x14ac:dyDescent="0.2"/>
    <row r="35693" hidden="1" x14ac:dyDescent="0.2"/>
    <row r="35694" hidden="1" x14ac:dyDescent="0.2"/>
    <row r="35695" hidden="1" x14ac:dyDescent="0.2"/>
    <row r="35696" hidden="1" x14ac:dyDescent="0.2"/>
    <row r="35697" hidden="1" x14ac:dyDescent="0.2"/>
    <row r="35698" hidden="1" x14ac:dyDescent="0.2"/>
    <row r="35699" hidden="1" x14ac:dyDescent="0.2"/>
    <row r="35700" hidden="1" x14ac:dyDescent="0.2"/>
    <row r="35701" hidden="1" x14ac:dyDescent="0.2"/>
    <row r="35702" hidden="1" x14ac:dyDescent="0.2"/>
    <row r="35703" hidden="1" x14ac:dyDescent="0.2"/>
    <row r="35704" hidden="1" x14ac:dyDescent="0.2"/>
    <row r="35705" hidden="1" x14ac:dyDescent="0.2"/>
    <row r="35706" hidden="1" x14ac:dyDescent="0.2"/>
    <row r="35707" hidden="1" x14ac:dyDescent="0.2"/>
    <row r="35708" hidden="1" x14ac:dyDescent="0.2"/>
    <row r="35709" hidden="1" x14ac:dyDescent="0.2"/>
    <row r="35710" hidden="1" x14ac:dyDescent="0.2"/>
    <row r="35711" hidden="1" x14ac:dyDescent="0.2"/>
    <row r="35712" hidden="1" x14ac:dyDescent="0.2"/>
    <row r="35713" hidden="1" x14ac:dyDescent="0.2"/>
    <row r="35714" hidden="1" x14ac:dyDescent="0.2"/>
    <row r="35715" hidden="1" x14ac:dyDescent="0.2"/>
    <row r="35716" hidden="1" x14ac:dyDescent="0.2"/>
    <row r="35717" hidden="1" x14ac:dyDescent="0.2"/>
    <row r="35718" hidden="1" x14ac:dyDescent="0.2"/>
    <row r="35719" hidden="1" x14ac:dyDescent="0.2"/>
    <row r="35720" hidden="1" x14ac:dyDescent="0.2"/>
    <row r="35721" hidden="1" x14ac:dyDescent="0.2"/>
    <row r="35722" hidden="1" x14ac:dyDescent="0.2"/>
    <row r="35723" hidden="1" x14ac:dyDescent="0.2"/>
    <row r="35724" hidden="1" x14ac:dyDescent="0.2"/>
    <row r="35725" hidden="1" x14ac:dyDescent="0.2"/>
    <row r="35726" hidden="1" x14ac:dyDescent="0.2"/>
    <row r="35727" hidden="1" x14ac:dyDescent="0.2"/>
    <row r="35728" hidden="1" x14ac:dyDescent="0.2"/>
    <row r="35729" hidden="1" x14ac:dyDescent="0.2"/>
    <row r="35730" hidden="1" x14ac:dyDescent="0.2"/>
    <row r="35731" hidden="1" x14ac:dyDescent="0.2"/>
    <row r="35732" hidden="1" x14ac:dyDescent="0.2"/>
    <row r="35733" hidden="1" x14ac:dyDescent="0.2"/>
    <row r="35734" hidden="1" x14ac:dyDescent="0.2"/>
    <row r="35735" hidden="1" x14ac:dyDescent="0.2"/>
    <row r="35736" hidden="1" x14ac:dyDescent="0.2"/>
    <row r="35737" hidden="1" x14ac:dyDescent="0.2"/>
    <row r="35738" hidden="1" x14ac:dyDescent="0.2"/>
    <row r="35739" hidden="1" x14ac:dyDescent="0.2"/>
    <row r="35740" hidden="1" x14ac:dyDescent="0.2"/>
    <row r="35741" hidden="1" x14ac:dyDescent="0.2"/>
    <row r="35742" hidden="1" x14ac:dyDescent="0.2"/>
    <row r="35743" hidden="1" x14ac:dyDescent="0.2"/>
    <row r="35744" hidden="1" x14ac:dyDescent="0.2"/>
    <row r="35745" hidden="1" x14ac:dyDescent="0.2"/>
    <row r="35746" hidden="1" x14ac:dyDescent="0.2"/>
    <row r="35747" hidden="1" x14ac:dyDescent="0.2"/>
    <row r="35748" hidden="1" x14ac:dyDescent="0.2"/>
    <row r="35749" hidden="1" x14ac:dyDescent="0.2"/>
    <row r="35750" hidden="1" x14ac:dyDescent="0.2"/>
    <row r="35751" hidden="1" x14ac:dyDescent="0.2"/>
    <row r="35752" hidden="1" x14ac:dyDescent="0.2"/>
    <row r="35753" hidden="1" x14ac:dyDescent="0.2"/>
    <row r="35754" hidden="1" x14ac:dyDescent="0.2"/>
    <row r="35755" hidden="1" x14ac:dyDescent="0.2"/>
    <row r="35756" hidden="1" x14ac:dyDescent="0.2"/>
    <row r="35757" hidden="1" x14ac:dyDescent="0.2"/>
    <row r="35758" hidden="1" x14ac:dyDescent="0.2"/>
    <row r="35759" hidden="1" x14ac:dyDescent="0.2"/>
    <row r="35760" hidden="1" x14ac:dyDescent="0.2"/>
    <row r="35761" hidden="1" x14ac:dyDescent="0.2"/>
    <row r="35762" hidden="1" x14ac:dyDescent="0.2"/>
    <row r="35763" hidden="1" x14ac:dyDescent="0.2"/>
    <row r="35764" hidden="1" x14ac:dyDescent="0.2"/>
    <row r="35765" hidden="1" x14ac:dyDescent="0.2"/>
    <row r="35766" hidden="1" x14ac:dyDescent="0.2"/>
    <row r="35767" hidden="1" x14ac:dyDescent="0.2"/>
    <row r="35768" hidden="1" x14ac:dyDescent="0.2"/>
    <row r="35769" hidden="1" x14ac:dyDescent="0.2"/>
    <row r="35770" hidden="1" x14ac:dyDescent="0.2"/>
    <row r="35771" hidden="1" x14ac:dyDescent="0.2"/>
    <row r="35772" hidden="1" x14ac:dyDescent="0.2"/>
    <row r="35773" hidden="1" x14ac:dyDescent="0.2"/>
    <row r="35774" hidden="1" x14ac:dyDescent="0.2"/>
    <row r="35775" hidden="1" x14ac:dyDescent="0.2"/>
    <row r="35776" hidden="1" x14ac:dyDescent="0.2"/>
    <row r="35777" hidden="1" x14ac:dyDescent="0.2"/>
    <row r="35778" hidden="1" x14ac:dyDescent="0.2"/>
    <row r="35779" hidden="1" x14ac:dyDescent="0.2"/>
    <row r="35780" hidden="1" x14ac:dyDescent="0.2"/>
    <row r="35781" hidden="1" x14ac:dyDescent="0.2"/>
    <row r="35782" hidden="1" x14ac:dyDescent="0.2"/>
    <row r="35783" hidden="1" x14ac:dyDescent="0.2"/>
    <row r="35784" hidden="1" x14ac:dyDescent="0.2"/>
    <row r="35785" hidden="1" x14ac:dyDescent="0.2"/>
    <row r="35786" hidden="1" x14ac:dyDescent="0.2"/>
    <row r="35787" hidden="1" x14ac:dyDescent="0.2"/>
    <row r="35788" hidden="1" x14ac:dyDescent="0.2"/>
    <row r="35789" hidden="1" x14ac:dyDescent="0.2"/>
    <row r="35790" hidden="1" x14ac:dyDescent="0.2"/>
    <row r="35791" hidden="1" x14ac:dyDescent="0.2"/>
    <row r="35792" hidden="1" x14ac:dyDescent="0.2"/>
    <row r="35793" hidden="1" x14ac:dyDescent="0.2"/>
    <row r="35794" hidden="1" x14ac:dyDescent="0.2"/>
    <row r="35795" hidden="1" x14ac:dyDescent="0.2"/>
    <row r="35796" hidden="1" x14ac:dyDescent="0.2"/>
    <row r="35797" hidden="1" x14ac:dyDescent="0.2"/>
    <row r="35798" hidden="1" x14ac:dyDescent="0.2"/>
    <row r="35799" hidden="1" x14ac:dyDescent="0.2"/>
    <row r="35800" hidden="1" x14ac:dyDescent="0.2"/>
    <row r="35801" hidden="1" x14ac:dyDescent="0.2"/>
    <row r="35802" hidden="1" x14ac:dyDescent="0.2"/>
    <row r="35803" hidden="1" x14ac:dyDescent="0.2"/>
    <row r="35804" hidden="1" x14ac:dyDescent="0.2"/>
    <row r="35805" hidden="1" x14ac:dyDescent="0.2"/>
    <row r="35806" hidden="1" x14ac:dyDescent="0.2"/>
    <row r="35807" hidden="1" x14ac:dyDescent="0.2"/>
    <row r="35808" hidden="1" x14ac:dyDescent="0.2"/>
    <row r="35809" hidden="1" x14ac:dyDescent="0.2"/>
    <row r="35810" hidden="1" x14ac:dyDescent="0.2"/>
    <row r="35811" hidden="1" x14ac:dyDescent="0.2"/>
    <row r="35812" hidden="1" x14ac:dyDescent="0.2"/>
    <row r="35813" hidden="1" x14ac:dyDescent="0.2"/>
    <row r="35814" hidden="1" x14ac:dyDescent="0.2"/>
    <row r="35815" hidden="1" x14ac:dyDescent="0.2"/>
    <row r="35816" hidden="1" x14ac:dyDescent="0.2"/>
    <row r="35817" hidden="1" x14ac:dyDescent="0.2"/>
    <row r="35818" hidden="1" x14ac:dyDescent="0.2"/>
    <row r="35819" hidden="1" x14ac:dyDescent="0.2"/>
    <row r="35820" hidden="1" x14ac:dyDescent="0.2"/>
    <row r="35821" hidden="1" x14ac:dyDescent="0.2"/>
    <row r="35822" hidden="1" x14ac:dyDescent="0.2"/>
    <row r="35823" hidden="1" x14ac:dyDescent="0.2"/>
    <row r="35824" hidden="1" x14ac:dyDescent="0.2"/>
    <row r="35825" hidden="1" x14ac:dyDescent="0.2"/>
    <row r="35826" hidden="1" x14ac:dyDescent="0.2"/>
    <row r="35827" hidden="1" x14ac:dyDescent="0.2"/>
    <row r="35828" hidden="1" x14ac:dyDescent="0.2"/>
    <row r="35829" hidden="1" x14ac:dyDescent="0.2"/>
    <row r="35830" hidden="1" x14ac:dyDescent="0.2"/>
    <row r="35831" hidden="1" x14ac:dyDescent="0.2"/>
    <row r="35832" hidden="1" x14ac:dyDescent="0.2"/>
    <row r="35833" hidden="1" x14ac:dyDescent="0.2"/>
    <row r="35834" hidden="1" x14ac:dyDescent="0.2"/>
    <row r="35835" hidden="1" x14ac:dyDescent="0.2"/>
    <row r="35836" hidden="1" x14ac:dyDescent="0.2"/>
    <row r="35837" hidden="1" x14ac:dyDescent="0.2"/>
    <row r="35838" hidden="1" x14ac:dyDescent="0.2"/>
    <row r="35839" hidden="1" x14ac:dyDescent="0.2"/>
    <row r="35840" hidden="1" x14ac:dyDescent="0.2"/>
    <row r="35841" hidden="1" x14ac:dyDescent="0.2"/>
    <row r="35842" hidden="1" x14ac:dyDescent="0.2"/>
    <row r="35843" hidden="1" x14ac:dyDescent="0.2"/>
    <row r="35844" hidden="1" x14ac:dyDescent="0.2"/>
    <row r="35845" hidden="1" x14ac:dyDescent="0.2"/>
    <row r="35846" hidden="1" x14ac:dyDescent="0.2"/>
    <row r="35847" hidden="1" x14ac:dyDescent="0.2"/>
    <row r="35848" hidden="1" x14ac:dyDescent="0.2"/>
    <row r="35849" hidden="1" x14ac:dyDescent="0.2"/>
    <row r="35850" hidden="1" x14ac:dyDescent="0.2"/>
    <row r="35851" hidden="1" x14ac:dyDescent="0.2"/>
    <row r="35852" hidden="1" x14ac:dyDescent="0.2"/>
    <row r="35853" hidden="1" x14ac:dyDescent="0.2"/>
    <row r="35854" hidden="1" x14ac:dyDescent="0.2"/>
    <row r="35855" hidden="1" x14ac:dyDescent="0.2"/>
    <row r="35856" hidden="1" x14ac:dyDescent="0.2"/>
    <row r="35857" hidden="1" x14ac:dyDescent="0.2"/>
    <row r="35858" hidden="1" x14ac:dyDescent="0.2"/>
    <row r="35859" hidden="1" x14ac:dyDescent="0.2"/>
    <row r="35860" hidden="1" x14ac:dyDescent="0.2"/>
    <row r="35861" hidden="1" x14ac:dyDescent="0.2"/>
    <row r="35862" hidden="1" x14ac:dyDescent="0.2"/>
    <row r="35863" hidden="1" x14ac:dyDescent="0.2"/>
    <row r="35864" hidden="1" x14ac:dyDescent="0.2"/>
    <row r="35865" hidden="1" x14ac:dyDescent="0.2"/>
    <row r="35866" hidden="1" x14ac:dyDescent="0.2"/>
    <row r="35867" hidden="1" x14ac:dyDescent="0.2"/>
    <row r="35868" hidden="1" x14ac:dyDescent="0.2"/>
    <row r="35869" hidden="1" x14ac:dyDescent="0.2"/>
    <row r="35870" hidden="1" x14ac:dyDescent="0.2"/>
    <row r="35871" hidden="1" x14ac:dyDescent="0.2"/>
    <row r="35872" hidden="1" x14ac:dyDescent="0.2"/>
    <row r="35873" hidden="1" x14ac:dyDescent="0.2"/>
    <row r="35874" hidden="1" x14ac:dyDescent="0.2"/>
    <row r="35875" hidden="1" x14ac:dyDescent="0.2"/>
    <row r="35876" hidden="1" x14ac:dyDescent="0.2"/>
    <row r="35877" hidden="1" x14ac:dyDescent="0.2"/>
    <row r="35878" hidden="1" x14ac:dyDescent="0.2"/>
    <row r="35879" hidden="1" x14ac:dyDescent="0.2"/>
    <row r="35880" hidden="1" x14ac:dyDescent="0.2"/>
    <row r="35881" hidden="1" x14ac:dyDescent="0.2"/>
    <row r="35882" hidden="1" x14ac:dyDescent="0.2"/>
    <row r="35883" hidden="1" x14ac:dyDescent="0.2"/>
    <row r="35884" hidden="1" x14ac:dyDescent="0.2"/>
    <row r="35885" hidden="1" x14ac:dyDescent="0.2"/>
    <row r="35886" hidden="1" x14ac:dyDescent="0.2"/>
    <row r="35887" hidden="1" x14ac:dyDescent="0.2"/>
    <row r="35888" hidden="1" x14ac:dyDescent="0.2"/>
    <row r="35889" hidden="1" x14ac:dyDescent="0.2"/>
    <row r="35890" hidden="1" x14ac:dyDescent="0.2"/>
    <row r="35891" hidden="1" x14ac:dyDescent="0.2"/>
    <row r="35892" hidden="1" x14ac:dyDescent="0.2"/>
    <row r="35893" hidden="1" x14ac:dyDescent="0.2"/>
    <row r="35894" hidden="1" x14ac:dyDescent="0.2"/>
    <row r="35895" hidden="1" x14ac:dyDescent="0.2"/>
    <row r="35896" hidden="1" x14ac:dyDescent="0.2"/>
    <row r="35897" hidden="1" x14ac:dyDescent="0.2"/>
    <row r="35898" hidden="1" x14ac:dyDescent="0.2"/>
    <row r="35899" hidden="1" x14ac:dyDescent="0.2"/>
    <row r="35900" hidden="1" x14ac:dyDescent="0.2"/>
    <row r="35901" hidden="1" x14ac:dyDescent="0.2"/>
    <row r="35902" hidden="1" x14ac:dyDescent="0.2"/>
    <row r="35903" hidden="1" x14ac:dyDescent="0.2"/>
    <row r="35904" hidden="1" x14ac:dyDescent="0.2"/>
    <row r="35905" hidden="1" x14ac:dyDescent="0.2"/>
    <row r="35906" hidden="1" x14ac:dyDescent="0.2"/>
    <row r="35907" hidden="1" x14ac:dyDescent="0.2"/>
    <row r="35908" hidden="1" x14ac:dyDescent="0.2"/>
    <row r="35909" hidden="1" x14ac:dyDescent="0.2"/>
    <row r="35910" hidden="1" x14ac:dyDescent="0.2"/>
    <row r="35911" hidden="1" x14ac:dyDescent="0.2"/>
    <row r="35912" hidden="1" x14ac:dyDescent="0.2"/>
    <row r="35913" hidden="1" x14ac:dyDescent="0.2"/>
    <row r="35914" hidden="1" x14ac:dyDescent="0.2"/>
    <row r="35915" hidden="1" x14ac:dyDescent="0.2"/>
    <row r="35916" hidden="1" x14ac:dyDescent="0.2"/>
    <row r="35917" hidden="1" x14ac:dyDescent="0.2"/>
    <row r="35918" hidden="1" x14ac:dyDescent="0.2"/>
    <row r="35919" hidden="1" x14ac:dyDescent="0.2"/>
    <row r="35920" hidden="1" x14ac:dyDescent="0.2"/>
    <row r="35921" hidden="1" x14ac:dyDescent="0.2"/>
    <row r="35922" hidden="1" x14ac:dyDescent="0.2"/>
    <row r="35923" hidden="1" x14ac:dyDescent="0.2"/>
    <row r="35924" hidden="1" x14ac:dyDescent="0.2"/>
    <row r="35925" hidden="1" x14ac:dyDescent="0.2"/>
    <row r="35926" hidden="1" x14ac:dyDescent="0.2"/>
    <row r="35927" hidden="1" x14ac:dyDescent="0.2"/>
    <row r="35928" hidden="1" x14ac:dyDescent="0.2"/>
    <row r="35929" hidden="1" x14ac:dyDescent="0.2"/>
    <row r="35930" hidden="1" x14ac:dyDescent="0.2"/>
    <row r="35931" hidden="1" x14ac:dyDescent="0.2"/>
    <row r="35932" hidden="1" x14ac:dyDescent="0.2"/>
    <row r="35933" hidden="1" x14ac:dyDescent="0.2"/>
    <row r="35934" hidden="1" x14ac:dyDescent="0.2"/>
    <row r="35935" hidden="1" x14ac:dyDescent="0.2"/>
    <row r="35936" hidden="1" x14ac:dyDescent="0.2"/>
    <row r="35937" hidden="1" x14ac:dyDescent="0.2"/>
    <row r="35938" hidden="1" x14ac:dyDescent="0.2"/>
    <row r="35939" hidden="1" x14ac:dyDescent="0.2"/>
    <row r="35940" hidden="1" x14ac:dyDescent="0.2"/>
    <row r="35941" hidden="1" x14ac:dyDescent="0.2"/>
    <row r="35942" hidden="1" x14ac:dyDescent="0.2"/>
    <row r="35943" hidden="1" x14ac:dyDescent="0.2"/>
    <row r="35944" hidden="1" x14ac:dyDescent="0.2"/>
    <row r="35945" hidden="1" x14ac:dyDescent="0.2"/>
    <row r="35946" hidden="1" x14ac:dyDescent="0.2"/>
    <row r="35947" hidden="1" x14ac:dyDescent="0.2"/>
    <row r="35948" hidden="1" x14ac:dyDescent="0.2"/>
    <row r="35949" hidden="1" x14ac:dyDescent="0.2"/>
    <row r="35950" hidden="1" x14ac:dyDescent="0.2"/>
    <row r="35951" hidden="1" x14ac:dyDescent="0.2"/>
    <row r="35952" hidden="1" x14ac:dyDescent="0.2"/>
    <row r="35953" hidden="1" x14ac:dyDescent="0.2"/>
    <row r="35954" hidden="1" x14ac:dyDescent="0.2"/>
    <row r="35955" hidden="1" x14ac:dyDescent="0.2"/>
    <row r="35956" hidden="1" x14ac:dyDescent="0.2"/>
    <row r="35957" hidden="1" x14ac:dyDescent="0.2"/>
    <row r="35958" hidden="1" x14ac:dyDescent="0.2"/>
    <row r="35959" hidden="1" x14ac:dyDescent="0.2"/>
    <row r="35960" hidden="1" x14ac:dyDescent="0.2"/>
    <row r="35961" hidden="1" x14ac:dyDescent="0.2"/>
    <row r="35962" hidden="1" x14ac:dyDescent="0.2"/>
    <row r="35963" hidden="1" x14ac:dyDescent="0.2"/>
    <row r="35964" hidden="1" x14ac:dyDescent="0.2"/>
    <row r="35965" hidden="1" x14ac:dyDescent="0.2"/>
    <row r="35966" hidden="1" x14ac:dyDescent="0.2"/>
    <row r="35967" hidden="1" x14ac:dyDescent="0.2"/>
    <row r="35968" hidden="1" x14ac:dyDescent="0.2"/>
    <row r="35969" hidden="1" x14ac:dyDescent="0.2"/>
    <row r="35970" hidden="1" x14ac:dyDescent="0.2"/>
    <row r="35971" hidden="1" x14ac:dyDescent="0.2"/>
    <row r="35972" hidden="1" x14ac:dyDescent="0.2"/>
    <row r="35973" hidden="1" x14ac:dyDescent="0.2"/>
    <row r="35974" hidden="1" x14ac:dyDescent="0.2"/>
    <row r="35975" hidden="1" x14ac:dyDescent="0.2"/>
    <row r="35976" hidden="1" x14ac:dyDescent="0.2"/>
    <row r="35977" hidden="1" x14ac:dyDescent="0.2"/>
    <row r="35978" hidden="1" x14ac:dyDescent="0.2"/>
    <row r="35979" hidden="1" x14ac:dyDescent="0.2"/>
    <row r="35980" hidden="1" x14ac:dyDescent="0.2"/>
    <row r="35981" hidden="1" x14ac:dyDescent="0.2"/>
    <row r="35982" hidden="1" x14ac:dyDescent="0.2"/>
    <row r="35983" hidden="1" x14ac:dyDescent="0.2"/>
    <row r="35984" hidden="1" x14ac:dyDescent="0.2"/>
    <row r="35985" hidden="1" x14ac:dyDescent="0.2"/>
    <row r="35986" hidden="1" x14ac:dyDescent="0.2"/>
    <row r="35987" hidden="1" x14ac:dyDescent="0.2"/>
    <row r="35988" hidden="1" x14ac:dyDescent="0.2"/>
    <row r="35989" hidden="1" x14ac:dyDescent="0.2"/>
    <row r="35990" hidden="1" x14ac:dyDescent="0.2"/>
    <row r="35991" hidden="1" x14ac:dyDescent="0.2"/>
    <row r="35992" hidden="1" x14ac:dyDescent="0.2"/>
    <row r="35993" hidden="1" x14ac:dyDescent="0.2"/>
    <row r="35994" hidden="1" x14ac:dyDescent="0.2"/>
    <row r="35995" hidden="1" x14ac:dyDescent="0.2"/>
    <row r="35996" hidden="1" x14ac:dyDescent="0.2"/>
    <row r="35997" hidden="1" x14ac:dyDescent="0.2"/>
    <row r="35998" hidden="1" x14ac:dyDescent="0.2"/>
    <row r="35999" hidden="1" x14ac:dyDescent="0.2"/>
    <row r="36000" hidden="1" x14ac:dyDescent="0.2"/>
    <row r="36001" hidden="1" x14ac:dyDescent="0.2"/>
    <row r="36002" hidden="1" x14ac:dyDescent="0.2"/>
    <row r="36003" hidden="1" x14ac:dyDescent="0.2"/>
    <row r="36004" hidden="1" x14ac:dyDescent="0.2"/>
    <row r="36005" hidden="1" x14ac:dyDescent="0.2"/>
    <row r="36006" hidden="1" x14ac:dyDescent="0.2"/>
    <row r="36007" hidden="1" x14ac:dyDescent="0.2"/>
    <row r="36008" hidden="1" x14ac:dyDescent="0.2"/>
    <row r="36009" hidden="1" x14ac:dyDescent="0.2"/>
    <row r="36010" hidden="1" x14ac:dyDescent="0.2"/>
    <row r="36011" hidden="1" x14ac:dyDescent="0.2"/>
    <row r="36012" hidden="1" x14ac:dyDescent="0.2"/>
    <row r="36013" hidden="1" x14ac:dyDescent="0.2"/>
    <row r="36014" hidden="1" x14ac:dyDescent="0.2"/>
    <row r="36015" hidden="1" x14ac:dyDescent="0.2"/>
    <row r="36016" hidden="1" x14ac:dyDescent="0.2"/>
    <row r="36017" hidden="1" x14ac:dyDescent="0.2"/>
    <row r="36018" hidden="1" x14ac:dyDescent="0.2"/>
    <row r="36019" hidden="1" x14ac:dyDescent="0.2"/>
    <row r="36020" hidden="1" x14ac:dyDescent="0.2"/>
    <row r="36021" hidden="1" x14ac:dyDescent="0.2"/>
    <row r="36022" hidden="1" x14ac:dyDescent="0.2"/>
    <row r="36023" hidden="1" x14ac:dyDescent="0.2"/>
    <row r="36024" hidden="1" x14ac:dyDescent="0.2"/>
    <row r="36025" hidden="1" x14ac:dyDescent="0.2"/>
    <row r="36026" hidden="1" x14ac:dyDescent="0.2"/>
    <row r="36027" hidden="1" x14ac:dyDescent="0.2"/>
    <row r="36028" hidden="1" x14ac:dyDescent="0.2"/>
    <row r="36029" hidden="1" x14ac:dyDescent="0.2"/>
    <row r="36030" hidden="1" x14ac:dyDescent="0.2"/>
    <row r="36031" hidden="1" x14ac:dyDescent="0.2"/>
    <row r="36032" hidden="1" x14ac:dyDescent="0.2"/>
    <row r="36033" hidden="1" x14ac:dyDescent="0.2"/>
    <row r="36034" hidden="1" x14ac:dyDescent="0.2"/>
    <row r="36035" hidden="1" x14ac:dyDescent="0.2"/>
    <row r="36036" hidden="1" x14ac:dyDescent="0.2"/>
    <row r="36037" hidden="1" x14ac:dyDescent="0.2"/>
    <row r="36038" hidden="1" x14ac:dyDescent="0.2"/>
    <row r="36039" hidden="1" x14ac:dyDescent="0.2"/>
    <row r="36040" hidden="1" x14ac:dyDescent="0.2"/>
    <row r="36041" hidden="1" x14ac:dyDescent="0.2"/>
    <row r="36042" hidden="1" x14ac:dyDescent="0.2"/>
    <row r="36043" hidden="1" x14ac:dyDescent="0.2"/>
    <row r="36044" hidden="1" x14ac:dyDescent="0.2"/>
    <row r="36045" hidden="1" x14ac:dyDescent="0.2"/>
    <row r="36046" hidden="1" x14ac:dyDescent="0.2"/>
    <row r="36047" hidden="1" x14ac:dyDescent="0.2"/>
    <row r="36048" hidden="1" x14ac:dyDescent="0.2"/>
    <row r="36049" hidden="1" x14ac:dyDescent="0.2"/>
    <row r="36050" hidden="1" x14ac:dyDescent="0.2"/>
    <row r="36051" hidden="1" x14ac:dyDescent="0.2"/>
    <row r="36052" hidden="1" x14ac:dyDescent="0.2"/>
    <row r="36053" hidden="1" x14ac:dyDescent="0.2"/>
    <row r="36054" hidden="1" x14ac:dyDescent="0.2"/>
    <row r="36055" hidden="1" x14ac:dyDescent="0.2"/>
    <row r="36056" hidden="1" x14ac:dyDescent="0.2"/>
    <row r="36057" hidden="1" x14ac:dyDescent="0.2"/>
    <row r="36058" hidden="1" x14ac:dyDescent="0.2"/>
    <row r="36059" hidden="1" x14ac:dyDescent="0.2"/>
    <row r="36060" hidden="1" x14ac:dyDescent="0.2"/>
    <row r="36061" hidden="1" x14ac:dyDescent="0.2"/>
    <row r="36062" hidden="1" x14ac:dyDescent="0.2"/>
    <row r="36063" hidden="1" x14ac:dyDescent="0.2"/>
    <row r="36064" hidden="1" x14ac:dyDescent="0.2"/>
    <row r="36065" hidden="1" x14ac:dyDescent="0.2"/>
    <row r="36066" hidden="1" x14ac:dyDescent="0.2"/>
    <row r="36067" hidden="1" x14ac:dyDescent="0.2"/>
    <row r="36068" hidden="1" x14ac:dyDescent="0.2"/>
    <row r="36069" hidden="1" x14ac:dyDescent="0.2"/>
    <row r="36070" hidden="1" x14ac:dyDescent="0.2"/>
    <row r="36071" hidden="1" x14ac:dyDescent="0.2"/>
    <row r="36072" hidden="1" x14ac:dyDescent="0.2"/>
    <row r="36073" hidden="1" x14ac:dyDescent="0.2"/>
    <row r="36074" hidden="1" x14ac:dyDescent="0.2"/>
    <row r="36075" hidden="1" x14ac:dyDescent="0.2"/>
    <row r="36076" hidden="1" x14ac:dyDescent="0.2"/>
    <row r="36077" hidden="1" x14ac:dyDescent="0.2"/>
    <row r="36078" hidden="1" x14ac:dyDescent="0.2"/>
    <row r="36079" hidden="1" x14ac:dyDescent="0.2"/>
    <row r="36080" hidden="1" x14ac:dyDescent="0.2"/>
    <row r="36081" hidden="1" x14ac:dyDescent="0.2"/>
    <row r="36082" hidden="1" x14ac:dyDescent="0.2"/>
    <row r="36083" hidden="1" x14ac:dyDescent="0.2"/>
    <row r="36084" hidden="1" x14ac:dyDescent="0.2"/>
    <row r="36085" hidden="1" x14ac:dyDescent="0.2"/>
    <row r="36086" hidden="1" x14ac:dyDescent="0.2"/>
    <row r="36087" hidden="1" x14ac:dyDescent="0.2"/>
    <row r="36088" hidden="1" x14ac:dyDescent="0.2"/>
    <row r="36089" hidden="1" x14ac:dyDescent="0.2"/>
    <row r="36090" hidden="1" x14ac:dyDescent="0.2"/>
    <row r="36091" hidden="1" x14ac:dyDescent="0.2"/>
    <row r="36092" hidden="1" x14ac:dyDescent="0.2"/>
    <row r="36093" hidden="1" x14ac:dyDescent="0.2"/>
    <row r="36094" hidden="1" x14ac:dyDescent="0.2"/>
    <row r="36095" hidden="1" x14ac:dyDescent="0.2"/>
    <row r="36096" hidden="1" x14ac:dyDescent="0.2"/>
    <row r="36097" hidden="1" x14ac:dyDescent="0.2"/>
    <row r="36098" hidden="1" x14ac:dyDescent="0.2"/>
    <row r="36099" hidden="1" x14ac:dyDescent="0.2"/>
    <row r="36100" hidden="1" x14ac:dyDescent="0.2"/>
    <row r="36101" hidden="1" x14ac:dyDescent="0.2"/>
    <row r="36102" hidden="1" x14ac:dyDescent="0.2"/>
    <row r="36103" hidden="1" x14ac:dyDescent="0.2"/>
    <row r="36104" hidden="1" x14ac:dyDescent="0.2"/>
    <row r="36105" hidden="1" x14ac:dyDescent="0.2"/>
    <row r="36106" hidden="1" x14ac:dyDescent="0.2"/>
    <row r="36107" hidden="1" x14ac:dyDescent="0.2"/>
    <row r="36108" hidden="1" x14ac:dyDescent="0.2"/>
    <row r="36109" hidden="1" x14ac:dyDescent="0.2"/>
    <row r="36110" hidden="1" x14ac:dyDescent="0.2"/>
    <row r="36111" hidden="1" x14ac:dyDescent="0.2"/>
    <row r="36112" hidden="1" x14ac:dyDescent="0.2"/>
    <row r="36113" hidden="1" x14ac:dyDescent="0.2"/>
    <row r="36114" hidden="1" x14ac:dyDescent="0.2"/>
    <row r="36115" hidden="1" x14ac:dyDescent="0.2"/>
    <row r="36116" hidden="1" x14ac:dyDescent="0.2"/>
    <row r="36117" hidden="1" x14ac:dyDescent="0.2"/>
    <row r="36118" hidden="1" x14ac:dyDescent="0.2"/>
    <row r="36119" hidden="1" x14ac:dyDescent="0.2"/>
    <row r="36120" hidden="1" x14ac:dyDescent="0.2"/>
    <row r="36121" hidden="1" x14ac:dyDescent="0.2"/>
    <row r="36122" hidden="1" x14ac:dyDescent="0.2"/>
    <row r="36123" hidden="1" x14ac:dyDescent="0.2"/>
    <row r="36124" hidden="1" x14ac:dyDescent="0.2"/>
    <row r="36125" hidden="1" x14ac:dyDescent="0.2"/>
    <row r="36126" hidden="1" x14ac:dyDescent="0.2"/>
    <row r="36127" hidden="1" x14ac:dyDescent="0.2"/>
    <row r="36128" hidden="1" x14ac:dyDescent="0.2"/>
    <row r="36129" hidden="1" x14ac:dyDescent="0.2"/>
    <row r="36130" hidden="1" x14ac:dyDescent="0.2"/>
    <row r="36131" hidden="1" x14ac:dyDescent="0.2"/>
    <row r="36132" hidden="1" x14ac:dyDescent="0.2"/>
    <row r="36133" hidden="1" x14ac:dyDescent="0.2"/>
    <row r="36134" hidden="1" x14ac:dyDescent="0.2"/>
    <row r="36135" hidden="1" x14ac:dyDescent="0.2"/>
    <row r="36136" hidden="1" x14ac:dyDescent="0.2"/>
    <row r="36137" hidden="1" x14ac:dyDescent="0.2"/>
    <row r="36138" hidden="1" x14ac:dyDescent="0.2"/>
    <row r="36139" hidden="1" x14ac:dyDescent="0.2"/>
    <row r="36140" hidden="1" x14ac:dyDescent="0.2"/>
    <row r="36141" hidden="1" x14ac:dyDescent="0.2"/>
    <row r="36142" hidden="1" x14ac:dyDescent="0.2"/>
    <row r="36143" hidden="1" x14ac:dyDescent="0.2"/>
    <row r="36144" hidden="1" x14ac:dyDescent="0.2"/>
    <row r="36145" hidden="1" x14ac:dyDescent="0.2"/>
    <row r="36146" hidden="1" x14ac:dyDescent="0.2"/>
    <row r="36147" hidden="1" x14ac:dyDescent="0.2"/>
    <row r="36148" hidden="1" x14ac:dyDescent="0.2"/>
    <row r="36149" hidden="1" x14ac:dyDescent="0.2"/>
    <row r="36150" hidden="1" x14ac:dyDescent="0.2"/>
    <row r="36151" hidden="1" x14ac:dyDescent="0.2"/>
    <row r="36152" hidden="1" x14ac:dyDescent="0.2"/>
    <row r="36153" hidden="1" x14ac:dyDescent="0.2"/>
    <row r="36154" hidden="1" x14ac:dyDescent="0.2"/>
    <row r="36155" hidden="1" x14ac:dyDescent="0.2"/>
    <row r="36156" hidden="1" x14ac:dyDescent="0.2"/>
    <row r="36157" hidden="1" x14ac:dyDescent="0.2"/>
    <row r="36158" hidden="1" x14ac:dyDescent="0.2"/>
    <row r="36159" hidden="1" x14ac:dyDescent="0.2"/>
    <row r="36160" hidden="1" x14ac:dyDescent="0.2"/>
    <row r="36161" hidden="1" x14ac:dyDescent="0.2"/>
    <row r="36162" hidden="1" x14ac:dyDescent="0.2"/>
    <row r="36163" hidden="1" x14ac:dyDescent="0.2"/>
    <row r="36164" hidden="1" x14ac:dyDescent="0.2"/>
    <row r="36165" hidden="1" x14ac:dyDescent="0.2"/>
    <row r="36166" hidden="1" x14ac:dyDescent="0.2"/>
    <row r="36167" hidden="1" x14ac:dyDescent="0.2"/>
    <row r="36168" hidden="1" x14ac:dyDescent="0.2"/>
    <row r="36169" hidden="1" x14ac:dyDescent="0.2"/>
    <row r="36170" hidden="1" x14ac:dyDescent="0.2"/>
    <row r="36171" hidden="1" x14ac:dyDescent="0.2"/>
    <row r="36172" hidden="1" x14ac:dyDescent="0.2"/>
    <row r="36173" hidden="1" x14ac:dyDescent="0.2"/>
    <row r="36174" hidden="1" x14ac:dyDescent="0.2"/>
    <row r="36175" hidden="1" x14ac:dyDescent="0.2"/>
    <row r="36176" hidden="1" x14ac:dyDescent="0.2"/>
    <row r="36177" hidden="1" x14ac:dyDescent="0.2"/>
    <row r="36178" hidden="1" x14ac:dyDescent="0.2"/>
    <row r="36179" hidden="1" x14ac:dyDescent="0.2"/>
    <row r="36180" hidden="1" x14ac:dyDescent="0.2"/>
    <row r="36181" hidden="1" x14ac:dyDescent="0.2"/>
    <row r="36182" hidden="1" x14ac:dyDescent="0.2"/>
    <row r="36183" hidden="1" x14ac:dyDescent="0.2"/>
    <row r="36184" hidden="1" x14ac:dyDescent="0.2"/>
    <row r="36185" hidden="1" x14ac:dyDescent="0.2"/>
    <row r="36186" hidden="1" x14ac:dyDescent="0.2"/>
    <row r="36187" hidden="1" x14ac:dyDescent="0.2"/>
    <row r="36188" hidden="1" x14ac:dyDescent="0.2"/>
    <row r="36189" hidden="1" x14ac:dyDescent="0.2"/>
    <row r="36190" hidden="1" x14ac:dyDescent="0.2"/>
    <row r="36191" hidden="1" x14ac:dyDescent="0.2"/>
    <row r="36192" hidden="1" x14ac:dyDescent="0.2"/>
    <row r="36193" hidden="1" x14ac:dyDescent="0.2"/>
    <row r="36194" hidden="1" x14ac:dyDescent="0.2"/>
    <row r="36195" hidden="1" x14ac:dyDescent="0.2"/>
    <row r="36196" hidden="1" x14ac:dyDescent="0.2"/>
    <row r="36197" hidden="1" x14ac:dyDescent="0.2"/>
    <row r="36198" hidden="1" x14ac:dyDescent="0.2"/>
    <row r="36199" hidden="1" x14ac:dyDescent="0.2"/>
    <row r="36200" hidden="1" x14ac:dyDescent="0.2"/>
    <row r="36201" hidden="1" x14ac:dyDescent="0.2"/>
    <row r="36202" hidden="1" x14ac:dyDescent="0.2"/>
    <row r="36203" hidden="1" x14ac:dyDescent="0.2"/>
    <row r="36204" hidden="1" x14ac:dyDescent="0.2"/>
    <row r="36205" hidden="1" x14ac:dyDescent="0.2"/>
    <row r="36206" hidden="1" x14ac:dyDescent="0.2"/>
    <row r="36207" hidden="1" x14ac:dyDescent="0.2"/>
    <row r="36208" hidden="1" x14ac:dyDescent="0.2"/>
    <row r="36209" hidden="1" x14ac:dyDescent="0.2"/>
    <row r="36210" hidden="1" x14ac:dyDescent="0.2"/>
    <row r="36211" hidden="1" x14ac:dyDescent="0.2"/>
    <row r="36212" hidden="1" x14ac:dyDescent="0.2"/>
    <row r="36213" hidden="1" x14ac:dyDescent="0.2"/>
    <row r="36214" hidden="1" x14ac:dyDescent="0.2"/>
    <row r="36215" hidden="1" x14ac:dyDescent="0.2"/>
    <row r="36216" hidden="1" x14ac:dyDescent="0.2"/>
    <row r="36217" hidden="1" x14ac:dyDescent="0.2"/>
    <row r="36218" hidden="1" x14ac:dyDescent="0.2"/>
    <row r="36219" hidden="1" x14ac:dyDescent="0.2"/>
    <row r="36220" hidden="1" x14ac:dyDescent="0.2"/>
    <row r="36221" hidden="1" x14ac:dyDescent="0.2"/>
    <row r="36222" hidden="1" x14ac:dyDescent="0.2"/>
    <row r="36223" hidden="1" x14ac:dyDescent="0.2"/>
    <row r="36224" hidden="1" x14ac:dyDescent="0.2"/>
    <row r="36225" hidden="1" x14ac:dyDescent="0.2"/>
    <row r="36226" hidden="1" x14ac:dyDescent="0.2"/>
    <row r="36227" hidden="1" x14ac:dyDescent="0.2"/>
    <row r="36228" hidden="1" x14ac:dyDescent="0.2"/>
    <row r="36229" hidden="1" x14ac:dyDescent="0.2"/>
    <row r="36230" hidden="1" x14ac:dyDescent="0.2"/>
    <row r="36231" hidden="1" x14ac:dyDescent="0.2"/>
    <row r="36232" hidden="1" x14ac:dyDescent="0.2"/>
    <row r="36233" hidden="1" x14ac:dyDescent="0.2"/>
    <row r="36234" hidden="1" x14ac:dyDescent="0.2"/>
    <row r="36235" hidden="1" x14ac:dyDescent="0.2"/>
    <row r="36236" hidden="1" x14ac:dyDescent="0.2"/>
    <row r="36237" hidden="1" x14ac:dyDescent="0.2"/>
    <row r="36238" hidden="1" x14ac:dyDescent="0.2"/>
    <row r="36239" hidden="1" x14ac:dyDescent="0.2"/>
    <row r="36240" hidden="1" x14ac:dyDescent="0.2"/>
    <row r="36241" hidden="1" x14ac:dyDescent="0.2"/>
    <row r="36242" hidden="1" x14ac:dyDescent="0.2"/>
    <row r="36243" hidden="1" x14ac:dyDescent="0.2"/>
    <row r="36244" hidden="1" x14ac:dyDescent="0.2"/>
    <row r="36245" hidden="1" x14ac:dyDescent="0.2"/>
    <row r="36246" hidden="1" x14ac:dyDescent="0.2"/>
    <row r="36247" hidden="1" x14ac:dyDescent="0.2"/>
    <row r="36248" hidden="1" x14ac:dyDescent="0.2"/>
    <row r="36249" hidden="1" x14ac:dyDescent="0.2"/>
    <row r="36250" hidden="1" x14ac:dyDescent="0.2"/>
    <row r="36251" hidden="1" x14ac:dyDescent="0.2"/>
    <row r="36252" hidden="1" x14ac:dyDescent="0.2"/>
    <row r="36253" hidden="1" x14ac:dyDescent="0.2"/>
    <row r="36254" hidden="1" x14ac:dyDescent="0.2"/>
    <row r="36255" hidden="1" x14ac:dyDescent="0.2"/>
    <row r="36256" hidden="1" x14ac:dyDescent="0.2"/>
    <row r="36257" hidden="1" x14ac:dyDescent="0.2"/>
    <row r="36258" hidden="1" x14ac:dyDescent="0.2"/>
    <row r="36259" hidden="1" x14ac:dyDescent="0.2"/>
    <row r="36260" hidden="1" x14ac:dyDescent="0.2"/>
    <row r="36261" hidden="1" x14ac:dyDescent="0.2"/>
    <row r="36262" hidden="1" x14ac:dyDescent="0.2"/>
    <row r="36263" hidden="1" x14ac:dyDescent="0.2"/>
    <row r="36264" hidden="1" x14ac:dyDescent="0.2"/>
    <row r="36265" hidden="1" x14ac:dyDescent="0.2"/>
    <row r="36266" hidden="1" x14ac:dyDescent="0.2"/>
    <row r="36267" hidden="1" x14ac:dyDescent="0.2"/>
    <row r="36268" hidden="1" x14ac:dyDescent="0.2"/>
    <row r="36269" hidden="1" x14ac:dyDescent="0.2"/>
    <row r="36270" hidden="1" x14ac:dyDescent="0.2"/>
    <row r="36271" hidden="1" x14ac:dyDescent="0.2"/>
    <row r="36272" hidden="1" x14ac:dyDescent="0.2"/>
    <row r="36273" hidden="1" x14ac:dyDescent="0.2"/>
    <row r="36274" hidden="1" x14ac:dyDescent="0.2"/>
    <row r="36275" hidden="1" x14ac:dyDescent="0.2"/>
    <row r="36276" hidden="1" x14ac:dyDescent="0.2"/>
    <row r="36277" hidden="1" x14ac:dyDescent="0.2"/>
    <row r="36278" hidden="1" x14ac:dyDescent="0.2"/>
    <row r="36279" hidden="1" x14ac:dyDescent="0.2"/>
    <row r="36280" hidden="1" x14ac:dyDescent="0.2"/>
    <row r="36281" hidden="1" x14ac:dyDescent="0.2"/>
    <row r="36282" hidden="1" x14ac:dyDescent="0.2"/>
    <row r="36283" hidden="1" x14ac:dyDescent="0.2"/>
    <row r="36284" hidden="1" x14ac:dyDescent="0.2"/>
    <row r="36285" hidden="1" x14ac:dyDescent="0.2"/>
    <row r="36286" hidden="1" x14ac:dyDescent="0.2"/>
    <row r="36287" hidden="1" x14ac:dyDescent="0.2"/>
    <row r="36288" hidden="1" x14ac:dyDescent="0.2"/>
    <row r="36289" hidden="1" x14ac:dyDescent="0.2"/>
    <row r="36290" hidden="1" x14ac:dyDescent="0.2"/>
    <row r="36291" hidden="1" x14ac:dyDescent="0.2"/>
    <row r="36292" hidden="1" x14ac:dyDescent="0.2"/>
    <row r="36293" hidden="1" x14ac:dyDescent="0.2"/>
    <row r="36294" hidden="1" x14ac:dyDescent="0.2"/>
    <row r="36295" hidden="1" x14ac:dyDescent="0.2"/>
    <row r="36296" hidden="1" x14ac:dyDescent="0.2"/>
    <row r="36297" hidden="1" x14ac:dyDescent="0.2"/>
    <row r="36298" hidden="1" x14ac:dyDescent="0.2"/>
    <row r="36299" hidden="1" x14ac:dyDescent="0.2"/>
    <row r="36300" hidden="1" x14ac:dyDescent="0.2"/>
    <row r="36301" hidden="1" x14ac:dyDescent="0.2"/>
    <row r="36302" hidden="1" x14ac:dyDescent="0.2"/>
    <row r="36303" hidden="1" x14ac:dyDescent="0.2"/>
    <row r="36304" hidden="1" x14ac:dyDescent="0.2"/>
    <row r="36305" hidden="1" x14ac:dyDescent="0.2"/>
    <row r="36306" hidden="1" x14ac:dyDescent="0.2"/>
    <row r="36307" hidden="1" x14ac:dyDescent="0.2"/>
    <row r="36308" hidden="1" x14ac:dyDescent="0.2"/>
    <row r="36309" hidden="1" x14ac:dyDescent="0.2"/>
    <row r="36310" hidden="1" x14ac:dyDescent="0.2"/>
    <row r="36311" hidden="1" x14ac:dyDescent="0.2"/>
    <row r="36312" hidden="1" x14ac:dyDescent="0.2"/>
    <row r="36313" hidden="1" x14ac:dyDescent="0.2"/>
    <row r="36314" hidden="1" x14ac:dyDescent="0.2"/>
    <row r="36315" hidden="1" x14ac:dyDescent="0.2"/>
    <row r="36316" hidden="1" x14ac:dyDescent="0.2"/>
    <row r="36317" hidden="1" x14ac:dyDescent="0.2"/>
    <row r="36318" hidden="1" x14ac:dyDescent="0.2"/>
    <row r="36319" hidden="1" x14ac:dyDescent="0.2"/>
    <row r="36320" hidden="1" x14ac:dyDescent="0.2"/>
    <row r="36321" hidden="1" x14ac:dyDescent="0.2"/>
    <row r="36322" hidden="1" x14ac:dyDescent="0.2"/>
    <row r="36323" hidden="1" x14ac:dyDescent="0.2"/>
    <row r="36324" hidden="1" x14ac:dyDescent="0.2"/>
    <row r="36325" hidden="1" x14ac:dyDescent="0.2"/>
    <row r="36326" hidden="1" x14ac:dyDescent="0.2"/>
    <row r="36327" hidden="1" x14ac:dyDescent="0.2"/>
    <row r="36328" hidden="1" x14ac:dyDescent="0.2"/>
    <row r="36329" hidden="1" x14ac:dyDescent="0.2"/>
    <row r="36330" hidden="1" x14ac:dyDescent="0.2"/>
    <row r="36331" hidden="1" x14ac:dyDescent="0.2"/>
    <row r="36332" hidden="1" x14ac:dyDescent="0.2"/>
    <row r="36333" hidden="1" x14ac:dyDescent="0.2"/>
    <row r="36334" hidden="1" x14ac:dyDescent="0.2"/>
    <row r="36335" hidden="1" x14ac:dyDescent="0.2"/>
    <row r="36336" hidden="1" x14ac:dyDescent="0.2"/>
    <row r="36337" hidden="1" x14ac:dyDescent="0.2"/>
    <row r="36338" hidden="1" x14ac:dyDescent="0.2"/>
    <row r="36339" hidden="1" x14ac:dyDescent="0.2"/>
    <row r="36340" hidden="1" x14ac:dyDescent="0.2"/>
    <row r="36341" hidden="1" x14ac:dyDescent="0.2"/>
    <row r="36342" hidden="1" x14ac:dyDescent="0.2"/>
    <row r="36343" hidden="1" x14ac:dyDescent="0.2"/>
    <row r="36344" hidden="1" x14ac:dyDescent="0.2"/>
    <row r="36345" hidden="1" x14ac:dyDescent="0.2"/>
    <row r="36346" hidden="1" x14ac:dyDescent="0.2"/>
    <row r="36347" hidden="1" x14ac:dyDescent="0.2"/>
    <row r="36348" hidden="1" x14ac:dyDescent="0.2"/>
    <row r="36349" hidden="1" x14ac:dyDescent="0.2"/>
    <row r="36350" hidden="1" x14ac:dyDescent="0.2"/>
    <row r="36351" hidden="1" x14ac:dyDescent="0.2"/>
    <row r="36352" hidden="1" x14ac:dyDescent="0.2"/>
    <row r="36353" hidden="1" x14ac:dyDescent="0.2"/>
    <row r="36354" hidden="1" x14ac:dyDescent="0.2"/>
    <row r="36355" hidden="1" x14ac:dyDescent="0.2"/>
    <row r="36356" hidden="1" x14ac:dyDescent="0.2"/>
    <row r="36357" hidden="1" x14ac:dyDescent="0.2"/>
    <row r="36358" hidden="1" x14ac:dyDescent="0.2"/>
    <row r="36359" hidden="1" x14ac:dyDescent="0.2"/>
    <row r="36360" hidden="1" x14ac:dyDescent="0.2"/>
    <row r="36361" hidden="1" x14ac:dyDescent="0.2"/>
    <row r="36362" hidden="1" x14ac:dyDescent="0.2"/>
    <row r="36363" hidden="1" x14ac:dyDescent="0.2"/>
    <row r="36364" hidden="1" x14ac:dyDescent="0.2"/>
    <row r="36365" hidden="1" x14ac:dyDescent="0.2"/>
    <row r="36366" hidden="1" x14ac:dyDescent="0.2"/>
    <row r="36367" hidden="1" x14ac:dyDescent="0.2"/>
    <row r="36368" hidden="1" x14ac:dyDescent="0.2"/>
    <row r="36369" hidden="1" x14ac:dyDescent="0.2"/>
    <row r="36370" hidden="1" x14ac:dyDescent="0.2"/>
    <row r="36371" hidden="1" x14ac:dyDescent="0.2"/>
    <row r="36372" hidden="1" x14ac:dyDescent="0.2"/>
    <row r="36373" hidden="1" x14ac:dyDescent="0.2"/>
    <row r="36374" hidden="1" x14ac:dyDescent="0.2"/>
    <row r="36375" hidden="1" x14ac:dyDescent="0.2"/>
    <row r="36376" hidden="1" x14ac:dyDescent="0.2"/>
    <row r="36377" hidden="1" x14ac:dyDescent="0.2"/>
    <row r="36378" hidden="1" x14ac:dyDescent="0.2"/>
    <row r="36379" hidden="1" x14ac:dyDescent="0.2"/>
    <row r="36380" hidden="1" x14ac:dyDescent="0.2"/>
    <row r="36381" hidden="1" x14ac:dyDescent="0.2"/>
    <row r="36382" hidden="1" x14ac:dyDescent="0.2"/>
    <row r="36383" hidden="1" x14ac:dyDescent="0.2"/>
    <row r="36384" hidden="1" x14ac:dyDescent="0.2"/>
    <row r="36385" hidden="1" x14ac:dyDescent="0.2"/>
    <row r="36386" hidden="1" x14ac:dyDescent="0.2"/>
    <row r="36387" hidden="1" x14ac:dyDescent="0.2"/>
    <row r="36388" hidden="1" x14ac:dyDescent="0.2"/>
    <row r="36389" hidden="1" x14ac:dyDescent="0.2"/>
    <row r="36390" hidden="1" x14ac:dyDescent="0.2"/>
    <row r="36391" hidden="1" x14ac:dyDescent="0.2"/>
    <row r="36392" hidden="1" x14ac:dyDescent="0.2"/>
    <row r="36393" hidden="1" x14ac:dyDescent="0.2"/>
    <row r="36394" hidden="1" x14ac:dyDescent="0.2"/>
    <row r="36395" hidden="1" x14ac:dyDescent="0.2"/>
    <row r="36396" hidden="1" x14ac:dyDescent="0.2"/>
    <row r="36397" hidden="1" x14ac:dyDescent="0.2"/>
    <row r="36398" hidden="1" x14ac:dyDescent="0.2"/>
    <row r="36399" hidden="1" x14ac:dyDescent="0.2"/>
    <row r="36400" hidden="1" x14ac:dyDescent="0.2"/>
    <row r="36401" hidden="1" x14ac:dyDescent="0.2"/>
    <row r="36402" hidden="1" x14ac:dyDescent="0.2"/>
    <row r="36403" hidden="1" x14ac:dyDescent="0.2"/>
    <row r="36404" hidden="1" x14ac:dyDescent="0.2"/>
    <row r="36405" hidden="1" x14ac:dyDescent="0.2"/>
    <row r="36406" hidden="1" x14ac:dyDescent="0.2"/>
    <row r="36407" hidden="1" x14ac:dyDescent="0.2"/>
    <row r="36408" hidden="1" x14ac:dyDescent="0.2"/>
    <row r="36409" hidden="1" x14ac:dyDescent="0.2"/>
    <row r="36410" hidden="1" x14ac:dyDescent="0.2"/>
    <row r="36411" hidden="1" x14ac:dyDescent="0.2"/>
    <row r="36412" hidden="1" x14ac:dyDescent="0.2"/>
    <row r="36413" hidden="1" x14ac:dyDescent="0.2"/>
    <row r="36414" hidden="1" x14ac:dyDescent="0.2"/>
    <row r="36415" hidden="1" x14ac:dyDescent="0.2"/>
    <row r="36416" hidden="1" x14ac:dyDescent="0.2"/>
    <row r="36417" hidden="1" x14ac:dyDescent="0.2"/>
    <row r="36418" hidden="1" x14ac:dyDescent="0.2"/>
    <row r="36419" hidden="1" x14ac:dyDescent="0.2"/>
    <row r="36420" hidden="1" x14ac:dyDescent="0.2"/>
    <row r="36421" hidden="1" x14ac:dyDescent="0.2"/>
    <row r="36422" hidden="1" x14ac:dyDescent="0.2"/>
    <row r="36423" hidden="1" x14ac:dyDescent="0.2"/>
    <row r="36424" hidden="1" x14ac:dyDescent="0.2"/>
    <row r="36425" hidden="1" x14ac:dyDescent="0.2"/>
    <row r="36426" hidden="1" x14ac:dyDescent="0.2"/>
    <row r="36427" hidden="1" x14ac:dyDescent="0.2"/>
    <row r="36428" hidden="1" x14ac:dyDescent="0.2"/>
    <row r="36429" hidden="1" x14ac:dyDescent="0.2"/>
    <row r="36430" hidden="1" x14ac:dyDescent="0.2"/>
    <row r="36431" hidden="1" x14ac:dyDescent="0.2"/>
    <row r="36432" hidden="1" x14ac:dyDescent="0.2"/>
    <row r="36433" hidden="1" x14ac:dyDescent="0.2"/>
    <row r="36434" hidden="1" x14ac:dyDescent="0.2"/>
    <row r="36435" hidden="1" x14ac:dyDescent="0.2"/>
    <row r="36436" hidden="1" x14ac:dyDescent="0.2"/>
    <row r="36437" hidden="1" x14ac:dyDescent="0.2"/>
    <row r="36438" hidden="1" x14ac:dyDescent="0.2"/>
    <row r="36439" hidden="1" x14ac:dyDescent="0.2"/>
    <row r="36440" hidden="1" x14ac:dyDescent="0.2"/>
    <row r="36441" hidden="1" x14ac:dyDescent="0.2"/>
    <row r="36442" hidden="1" x14ac:dyDescent="0.2"/>
    <row r="36443" hidden="1" x14ac:dyDescent="0.2"/>
    <row r="36444" hidden="1" x14ac:dyDescent="0.2"/>
    <row r="36445" hidden="1" x14ac:dyDescent="0.2"/>
    <row r="36446" hidden="1" x14ac:dyDescent="0.2"/>
    <row r="36447" hidden="1" x14ac:dyDescent="0.2"/>
    <row r="36448" hidden="1" x14ac:dyDescent="0.2"/>
    <row r="36449" hidden="1" x14ac:dyDescent="0.2"/>
    <row r="36450" hidden="1" x14ac:dyDescent="0.2"/>
    <row r="36451" hidden="1" x14ac:dyDescent="0.2"/>
    <row r="36452" hidden="1" x14ac:dyDescent="0.2"/>
    <row r="36453" hidden="1" x14ac:dyDescent="0.2"/>
    <row r="36454" hidden="1" x14ac:dyDescent="0.2"/>
    <row r="36455" hidden="1" x14ac:dyDescent="0.2"/>
    <row r="36456" hidden="1" x14ac:dyDescent="0.2"/>
    <row r="36457" hidden="1" x14ac:dyDescent="0.2"/>
    <row r="36458" hidden="1" x14ac:dyDescent="0.2"/>
    <row r="36459" hidden="1" x14ac:dyDescent="0.2"/>
    <row r="36460" hidden="1" x14ac:dyDescent="0.2"/>
    <row r="36461" hidden="1" x14ac:dyDescent="0.2"/>
    <row r="36462" hidden="1" x14ac:dyDescent="0.2"/>
    <row r="36463" hidden="1" x14ac:dyDescent="0.2"/>
    <row r="36464" hidden="1" x14ac:dyDescent="0.2"/>
    <row r="36465" hidden="1" x14ac:dyDescent="0.2"/>
    <row r="36466" hidden="1" x14ac:dyDescent="0.2"/>
    <row r="36467" hidden="1" x14ac:dyDescent="0.2"/>
    <row r="36468" hidden="1" x14ac:dyDescent="0.2"/>
    <row r="36469" hidden="1" x14ac:dyDescent="0.2"/>
    <row r="36470" hidden="1" x14ac:dyDescent="0.2"/>
    <row r="36471" hidden="1" x14ac:dyDescent="0.2"/>
    <row r="36472" hidden="1" x14ac:dyDescent="0.2"/>
    <row r="36473" hidden="1" x14ac:dyDescent="0.2"/>
    <row r="36474" hidden="1" x14ac:dyDescent="0.2"/>
    <row r="36475" hidden="1" x14ac:dyDescent="0.2"/>
    <row r="36476" hidden="1" x14ac:dyDescent="0.2"/>
    <row r="36477" hidden="1" x14ac:dyDescent="0.2"/>
    <row r="36478" hidden="1" x14ac:dyDescent="0.2"/>
    <row r="36479" hidden="1" x14ac:dyDescent="0.2"/>
    <row r="36480" hidden="1" x14ac:dyDescent="0.2"/>
    <row r="36481" hidden="1" x14ac:dyDescent="0.2"/>
    <row r="36482" hidden="1" x14ac:dyDescent="0.2"/>
    <row r="36483" hidden="1" x14ac:dyDescent="0.2"/>
    <row r="36484" hidden="1" x14ac:dyDescent="0.2"/>
    <row r="36485" hidden="1" x14ac:dyDescent="0.2"/>
    <row r="36486" hidden="1" x14ac:dyDescent="0.2"/>
    <row r="36487" hidden="1" x14ac:dyDescent="0.2"/>
    <row r="36488" hidden="1" x14ac:dyDescent="0.2"/>
    <row r="36489" hidden="1" x14ac:dyDescent="0.2"/>
    <row r="36490" hidden="1" x14ac:dyDescent="0.2"/>
    <row r="36491" hidden="1" x14ac:dyDescent="0.2"/>
    <row r="36492" hidden="1" x14ac:dyDescent="0.2"/>
    <row r="36493" hidden="1" x14ac:dyDescent="0.2"/>
    <row r="36494" hidden="1" x14ac:dyDescent="0.2"/>
    <row r="36495" hidden="1" x14ac:dyDescent="0.2"/>
    <row r="36496" hidden="1" x14ac:dyDescent="0.2"/>
    <row r="36497" hidden="1" x14ac:dyDescent="0.2"/>
    <row r="36498" hidden="1" x14ac:dyDescent="0.2"/>
    <row r="36499" hidden="1" x14ac:dyDescent="0.2"/>
    <row r="36500" hidden="1" x14ac:dyDescent="0.2"/>
    <row r="36501" hidden="1" x14ac:dyDescent="0.2"/>
    <row r="36502" hidden="1" x14ac:dyDescent="0.2"/>
    <row r="36503" hidden="1" x14ac:dyDescent="0.2"/>
    <row r="36504" hidden="1" x14ac:dyDescent="0.2"/>
    <row r="36505" hidden="1" x14ac:dyDescent="0.2"/>
    <row r="36506" hidden="1" x14ac:dyDescent="0.2"/>
    <row r="36507" hidden="1" x14ac:dyDescent="0.2"/>
    <row r="36508" hidden="1" x14ac:dyDescent="0.2"/>
    <row r="36509" hidden="1" x14ac:dyDescent="0.2"/>
    <row r="36510" hidden="1" x14ac:dyDescent="0.2"/>
    <row r="36511" hidden="1" x14ac:dyDescent="0.2"/>
    <row r="36512" hidden="1" x14ac:dyDescent="0.2"/>
    <row r="36513" hidden="1" x14ac:dyDescent="0.2"/>
    <row r="36514" hidden="1" x14ac:dyDescent="0.2"/>
    <row r="36515" hidden="1" x14ac:dyDescent="0.2"/>
    <row r="36516" hidden="1" x14ac:dyDescent="0.2"/>
    <row r="36517" hidden="1" x14ac:dyDescent="0.2"/>
    <row r="36518" hidden="1" x14ac:dyDescent="0.2"/>
    <row r="36519" hidden="1" x14ac:dyDescent="0.2"/>
    <row r="36520" hidden="1" x14ac:dyDescent="0.2"/>
    <row r="36521" hidden="1" x14ac:dyDescent="0.2"/>
    <row r="36522" hidden="1" x14ac:dyDescent="0.2"/>
    <row r="36523" hidden="1" x14ac:dyDescent="0.2"/>
    <row r="36524" hidden="1" x14ac:dyDescent="0.2"/>
    <row r="36525" hidden="1" x14ac:dyDescent="0.2"/>
    <row r="36526" hidden="1" x14ac:dyDescent="0.2"/>
    <row r="36527" hidden="1" x14ac:dyDescent="0.2"/>
    <row r="36528" hidden="1" x14ac:dyDescent="0.2"/>
    <row r="36529" hidden="1" x14ac:dyDescent="0.2"/>
    <row r="36530" hidden="1" x14ac:dyDescent="0.2"/>
    <row r="36531" hidden="1" x14ac:dyDescent="0.2"/>
    <row r="36532" hidden="1" x14ac:dyDescent="0.2"/>
    <row r="36533" hidden="1" x14ac:dyDescent="0.2"/>
    <row r="36534" hidden="1" x14ac:dyDescent="0.2"/>
    <row r="36535" hidden="1" x14ac:dyDescent="0.2"/>
    <row r="36536" hidden="1" x14ac:dyDescent="0.2"/>
    <row r="36537" hidden="1" x14ac:dyDescent="0.2"/>
    <row r="36538" hidden="1" x14ac:dyDescent="0.2"/>
    <row r="36539" hidden="1" x14ac:dyDescent="0.2"/>
    <row r="36540" hidden="1" x14ac:dyDescent="0.2"/>
    <row r="36541" hidden="1" x14ac:dyDescent="0.2"/>
    <row r="36542" hidden="1" x14ac:dyDescent="0.2"/>
    <row r="36543" hidden="1" x14ac:dyDescent="0.2"/>
    <row r="36544" hidden="1" x14ac:dyDescent="0.2"/>
    <row r="36545" hidden="1" x14ac:dyDescent="0.2"/>
    <row r="36546" hidden="1" x14ac:dyDescent="0.2"/>
    <row r="36547" hidden="1" x14ac:dyDescent="0.2"/>
    <row r="36548" hidden="1" x14ac:dyDescent="0.2"/>
    <row r="36549" hidden="1" x14ac:dyDescent="0.2"/>
    <row r="36550" hidden="1" x14ac:dyDescent="0.2"/>
    <row r="36551" hidden="1" x14ac:dyDescent="0.2"/>
    <row r="36552" hidden="1" x14ac:dyDescent="0.2"/>
    <row r="36553" hidden="1" x14ac:dyDescent="0.2"/>
    <row r="36554" hidden="1" x14ac:dyDescent="0.2"/>
    <row r="36555" hidden="1" x14ac:dyDescent="0.2"/>
    <row r="36556" hidden="1" x14ac:dyDescent="0.2"/>
    <row r="36557" hidden="1" x14ac:dyDescent="0.2"/>
    <row r="36558" hidden="1" x14ac:dyDescent="0.2"/>
    <row r="36559" hidden="1" x14ac:dyDescent="0.2"/>
    <row r="36560" hidden="1" x14ac:dyDescent="0.2"/>
    <row r="36561" hidden="1" x14ac:dyDescent="0.2"/>
    <row r="36562" hidden="1" x14ac:dyDescent="0.2"/>
    <row r="36563" hidden="1" x14ac:dyDescent="0.2"/>
    <row r="36564" hidden="1" x14ac:dyDescent="0.2"/>
    <row r="36565" hidden="1" x14ac:dyDescent="0.2"/>
    <row r="36566" hidden="1" x14ac:dyDescent="0.2"/>
    <row r="36567" hidden="1" x14ac:dyDescent="0.2"/>
    <row r="36568" hidden="1" x14ac:dyDescent="0.2"/>
    <row r="36569" hidden="1" x14ac:dyDescent="0.2"/>
    <row r="36570" hidden="1" x14ac:dyDescent="0.2"/>
    <row r="36571" hidden="1" x14ac:dyDescent="0.2"/>
    <row r="36572" hidden="1" x14ac:dyDescent="0.2"/>
    <row r="36573" hidden="1" x14ac:dyDescent="0.2"/>
    <row r="36574" hidden="1" x14ac:dyDescent="0.2"/>
    <row r="36575" hidden="1" x14ac:dyDescent="0.2"/>
    <row r="36576" hidden="1" x14ac:dyDescent="0.2"/>
    <row r="36577" hidden="1" x14ac:dyDescent="0.2"/>
    <row r="36578" hidden="1" x14ac:dyDescent="0.2"/>
    <row r="36579" hidden="1" x14ac:dyDescent="0.2"/>
    <row r="36580" hidden="1" x14ac:dyDescent="0.2"/>
    <row r="36581" hidden="1" x14ac:dyDescent="0.2"/>
    <row r="36582" hidden="1" x14ac:dyDescent="0.2"/>
    <row r="36583" hidden="1" x14ac:dyDescent="0.2"/>
    <row r="36584" hidden="1" x14ac:dyDescent="0.2"/>
    <row r="36585" hidden="1" x14ac:dyDescent="0.2"/>
    <row r="36586" hidden="1" x14ac:dyDescent="0.2"/>
    <row r="36587" hidden="1" x14ac:dyDescent="0.2"/>
    <row r="36588" hidden="1" x14ac:dyDescent="0.2"/>
    <row r="36589" hidden="1" x14ac:dyDescent="0.2"/>
    <row r="36590" hidden="1" x14ac:dyDescent="0.2"/>
    <row r="36591" hidden="1" x14ac:dyDescent="0.2"/>
    <row r="36592" hidden="1" x14ac:dyDescent="0.2"/>
    <row r="36593" hidden="1" x14ac:dyDescent="0.2"/>
    <row r="36594" hidden="1" x14ac:dyDescent="0.2"/>
    <row r="36595" hidden="1" x14ac:dyDescent="0.2"/>
    <row r="36596" hidden="1" x14ac:dyDescent="0.2"/>
    <row r="36597" hidden="1" x14ac:dyDescent="0.2"/>
    <row r="36598" hidden="1" x14ac:dyDescent="0.2"/>
    <row r="36599" hidden="1" x14ac:dyDescent="0.2"/>
    <row r="36600" hidden="1" x14ac:dyDescent="0.2"/>
    <row r="36601" hidden="1" x14ac:dyDescent="0.2"/>
    <row r="36602" hidden="1" x14ac:dyDescent="0.2"/>
    <row r="36603" hidden="1" x14ac:dyDescent="0.2"/>
    <row r="36604" hidden="1" x14ac:dyDescent="0.2"/>
    <row r="36605" hidden="1" x14ac:dyDescent="0.2"/>
    <row r="36606" hidden="1" x14ac:dyDescent="0.2"/>
    <row r="36607" hidden="1" x14ac:dyDescent="0.2"/>
    <row r="36608" hidden="1" x14ac:dyDescent="0.2"/>
    <row r="36609" hidden="1" x14ac:dyDescent="0.2"/>
    <row r="36610" hidden="1" x14ac:dyDescent="0.2"/>
    <row r="36611" hidden="1" x14ac:dyDescent="0.2"/>
    <row r="36612" hidden="1" x14ac:dyDescent="0.2"/>
    <row r="36613" hidden="1" x14ac:dyDescent="0.2"/>
    <row r="36614" hidden="1" x14ac:dyDescent="0.2"/>
    <row r="36615" hidden="1" x14ac:dyDescent="0.2"/>
    <row r="36616" hidden="1" x14ac:dyDescent="0.2"/>
    <row r="36617" hidden="1" x14ac:dyDescent="0.2"/>
    <row r="36618" hidden="1" x14ac:dyDescent="0.2"/>
    <row r="36619" hidden="1" x14ac:dyDescent="0.2"/>
    <row r="36620" hidden="1" x14ac:dyDescent="0.2"/>
    <row r="36621" hidden="1" x14ac:dyDescent="0.2"/>
    <row r="36622" hidden="1" x14ac:dyDescent="0.2"/>
    <row r="36623" hidden="1" x14ac:dyDescent="0.2"/>
    <row r="36624" hidden="1" x14ac:dyDescent="0.2"/>
    <row r="36625" hidden="1" x14ac:dyDescent="0.2"/>
    <row r="36626" hidden="1" x14ac:dyDescent="0.2"/>
    <row r="36627" hidden="1" x14ac:dyDescent="0.2"/>
    <row r="36628" hidden="1" x14ac:dyDescent="0.2"/>
    <row r="36629" hidden="1" x14ac:dyDescent="0.2"/>
    <row r="36630" hidden="1" x14ac:dyDescent="0.2"/>
    <row r="36631" hidden="1" x14ac:dyDescent="0.2"/>
    <row r="36632" hidden="1" x14ac:dyDescent="0.2"/>
    <row r="36633" hidden="1" x14ac:dyDescent="0.2"/>
    <row r="36634" hidden="1" x14ac:dyDescent="0.2"/>
    <row r="36635" hidden="1" x14ac:dyDescent="0.2"/>
    <row r="36636" hidden="1" x14ac:dyDescent="0.2"/>
    <row r="36637" hidden="1" x14ac:dyDescent="0.2"/>
    <row r="36638" hidden="1" x14ac:dyDescent="0.2"/>
    <row r="36639" hidden="1" x14ac:dyDescent="0.2"/>
    <row r="36640" hidden="1" x14ac:dyDescent="0.2"/>
    <row r="36641" hidden="1" x14ac:dyDescent="0.2"/>
    <row r="36642" hidden="1" x14ac:dyDescent="0.2"/>
    <row r="36643" hidden="1" x14ac:dyDescent="0.2"/>
    <row r="36644" hidden="1" x14ac:dyDescent="0.2"/>
    <row r="36645" hidden="1" x14ac:dyDescent="0.2"/>
    <row r="36646" hidden="1" x14ac:dyDescent="0.2"/>
    <row r="36647" hidden="1" x14ac:dyDescent="0.2"/>
    <row r="36648" hidden="1" x14ac:dyDescent="0.2"/>
    <row r="36649" hidden="1" x14ac:dyDescent="0.2"/>
    <row r="36650" hidden="1" x14ac:dyDescent="0.2"/>
    <row r="36651" hidden="1" x14ac:dyDescent="0.2"/>
    <row r="36652" hidden="1" x14ac:dyDescent="0.2"/>
    <row r="36653" hidden="1" x14ac:dyDescent="0.2"/>
    <row r="36654" hidden="1" x14ac:dyDescent="0.2"/>
    <row r="36655" hidden="1" x14ac:dyDescent="0.2"/>
    <row r="36656" hidden="1" x14ac:dyDescent="0.2"/>
    <row r="36657" hidden="1" x14ac:dyDescent="0.2"/>
    <row r="36658" hidden="1" x14ac:dyDescent="0.2"/>
    <row r="36659" hidden="1" x14ac:dyDescent="0.2"/>
    <row r="36660" hidden="1" x14ac:dyDescent="0.2"/>
    <row r="36661" hidden="1" x14ac:dyDescent="0.2"/>
    <row r="36662" hidden="1" x14ac:dyDescent="0.2"/>
    <row r="36663" hidden="1" x14ac:dyDescent="0.2"/>
    <row r="36664" hidden="1" x14ac:dyDescent="0.2"/>
    <row r="36665" hidden="1" x14ac:dyDescent="0.2"/>
    <row r="36666" hidden="1" x14ac:dyDescent="0.2"/>
    <row r="36667" hidden="1" x14ac:dyDescent="0.2"/>
    <row r="36668" hidden="1" x14ac:dyDescent="0.2"/>
    <row r="36669" hidden="1" x14ac:dyDescent="0.2"/>
    <row r="36670" hidden="1" x14ac:dyDescent="0.2"/>
    <row r="36671" hidden="1" x14ac:dyDescent="0.2"/>
    <row r="36672" hidden="1" x14ac:dyDescent="0.2"/>
    <row r="36673" hidden="1" x14ac:dyDescent="0.2"/>
    <row r="36674" hidden="1" x14ac:dyDescent="0.2"/>
    <row r="36675" hidden="1" x14ac:dyDescent="0.2"/>
    <row r="36676" hidden="1" x14ac:dyDescent="0.2"/>
    <row r="36677" hidden="1" x14ac:dyDescent="0.2"/>
    <row r="36678" hidden="1" x14ac:dyDescent="0.2"/>
    <row r="36679" hidden="1" x14ac:dyDescent="0.2"/>
    <row r="36680" hidden="1" x14ac:dyDescent="0.2"/>
    <row r="36681" hidden="1" x14ac:dyDescent="0.2"/>
    <row r="36682" hidden="1" x14ac:dyDescent="0.2"/>
    <row r="36683" hidden="1" x14ac:dyDescent="0.2"/>
    <row r="36684" hidden="1" x14ac:dyDescent="0.2"/>
    <row r="36685" hidden="1" x14ac:dyDescent="0.2"/>
    <row r="36686" hidden="1" x14ac:dyDescent="0.2"/>
    <row r="36687" hidden="1" x14ac:dyDescent="0.2"/>
    <row r="36688" hidden="1" x14ac:dyDescent="0.2"/>
    <row r="36689" hidden="1" x14ac:dyDescent="0.2"/>
    <row r="36690" hidden="1" x14ac:dyDescent="0.2"/>
    <row r="36691" hidden="1" x14ac:dyDescent="0.2"/>
    <row r="36692" hidden="1" x14ac:dyDescent="0.2"/>
    <row r="36693" hidden="1" x14ac:dyDescent="0.2"/>
    <row r="36694" hidden="1" x14ac:dyDescent="0.2"/>
    <row r="36695" hidden="1" x14ac:dyDescent="0.2"/>
    <row r="36696" hidden="1" x14ac:dyDescent="0.2"/>
    <row r="36697" hidden="1" x14ac:dyDescent="0.2"/>
    <row r="36698" hidden="1" x14ac:dyDescent="0.2"/>
    <row r="36699" hidden="1" x14ac:dyDescent="0.2"/>
    <row r="36700" hidden="1" x14ac:dyDescent="0.2"/>
    <row r="36701" hidden="1" x14ac:dyDescent="0.2"/>
    <row r="36702" hidden="1" x14ac:dyDescent="0.2"/>
    <row r="36703" hidden="1" x14ac:dyDescent="0.2"/>
    <row r="36704" hidden="1" x14ac:dyDescent="0.2"/>
    <row r="36705" hidden="1" x14ac:dyDescent="0.2"/>
    <row r="36706" hidden="1" x14ac:dyDescent="0.2"/>
    <row r="36707" hidden="1" x14ac:dyDescent="0.2"/>
    <row r="36708" hidden="1" x14ac:dyDescent="0.2"/>
    <row r="36709" hidden="1" x14ac:dyDescent="0.2"/>
    <row r="36710" hidden="1" x14ac:dyDescent="0.2"/>
    <row r="36711" hidden="1" x14ac:dyDescent="0.2"/>
    <row r="36712" hidden="1" x14ac:dyDescent="0.2"/>
    <row r="36713" hidden="1" x14ac:dyDescent="0.2"/>
    <row r="36714" hidden="1" x14ac:dyDescent="0.2"/>
    <row r="36715" hidden="1" x14ac:dyDescent="0.2"/>
    <row r="36716" hidden="1" x14ac:dyDescent="0.2"/>
    <row r="36717" hidden="1" x14ac:dyDescent="0.2"/>
    <row r="36718" hidden="1" x14ac:dyDescent="0.2"/>
    <row r="36719" hidden="1" x14ac:dyDescent="0.2"/>
    <row r="36720" hidden="1" x14ac:dyDescent="0.2"/>
    <row r="36721" hidden="1" x14ac:dyDescent="0.2"/>
    <row r="36722" hidden="1" x14ac:dyDescent="0.2"/>
    <row r="36723" hidden="1" x14ac:dyDescent="0.2"/>
    <row r="36724" hidden="1" x14ac:dyDescent="0.2"/>
    <row r="36725" hidden="1" x14ac:dyDescent="0.2"/>
    <row r="36726" hidden="1" x14ac:dyDescent="0.2"/>
    <row r="36727" hidden="1" x14ac:dyDescent="0.2"/>
    <row r="36728" hidden="1" x14ac:dyDescent="0.2"/>
    <row r="36729" hidden="1" x14ac:dyDescent="0.2"/>
    <row r="36730" hidden="1" x14ac:dyDescent="0.2"/>
    <row r="36731" hidden="1" x14ac:dyDescent="0.2"/>
    <row r="36732" hidden="1" x14ac:dyDescent="0.2"/>
    <row r="36733" hidden="1" x14ac:dyDescent="0.2"/>
    <row r="36734" hidden="1" x14ac:dyDescent="0.2"/>
    <row r="36735" hidden="1" x14ac:dyDescent="0.2"/>
    <row r="36736" hidden="1" x14ac:dyDescent="0.2"/>
    <row r="36737" hidden="1" x14ac:dyDescent="0.2"/>
    <row r="36738" hidden="1" x14ac:dyDescent="0.2"/>
    <row r="36739" hidden="1" x14ac:dyDescent="0.2"/>
    <row r="36740" hidden="1" x14ac:dyDescent="0.2"/>
    <row r="36741" hidden="1" x14ac:dyDescent="0.2"/>
    <row r="36742" hidden="1" x14ac:dyDescent="0.2"/>
    <row r="36743" hidden="1" x14ac:dyDescent="0.2"/>
    <row r="36744" hidden="1" x14ac:dyDescent="0.2"/>
    <row r="36745" hidden="1" x14ac:dyDescent="0.2"/>
    <row r="36746" hidden="1" x14ac:dyDescent="0.2"/>
    <row r="36747" hidden="1" x14ac:dyDescent="0.2"/>
    <row r="36748" hidden="1" x14ac:dyDescent="0.2"/>
    <row r="36749" hidden="1" x14ac:dyDescent="0.2"/>
    <row r="36750" hidden="1" x14ac:dyDescent="0.2"/>
    <row r="36751" hidden="1" x14ac:dyDescent="0.2"/>
    <row r="36752" hidden="1" x14ac:dyDescent="0.2"/>
    <row r="36753" hidden="1" x14ac:dyDescent="0.2"/>
    <row r="36754" hidden="1" x14ac:dyDescent="0.2"/>
    <row r="36755" hidden="1" x14ac:dyDescent="0.2"/>
    <row r="36756" hidden="1" x14ac:dyDescent="0.2"/>
    <row r="36757" hidden="1" x14ac:dyDescent="0.2"/>
    <row r="36758" hidden="1" x14ac:dyDescent="0.2"/>
    <row r="36759" hidden="1" x14ac:dyDescent="0.2"/>
    <row r="36760" hidden="1" x14ac:dyDescent="0.2"/>
    <row r="36761" hidden="1" x14ac:dyDescent="0.2"/>
    <row r="36762" hidden="1" x14ac:dyDescent="0.2"/>
    <row r="36763" hidden="1" x14ac:dyDescent="0.2"/>
    <row r="36764" hidden="1" x14ac:dyDescent="0.2"/>
    <row r="36765" hidden="1" x14ac:dyDescent="0.2"/>
    <row r="36766" hidden="1" x14ac:dyDescent="0.2"/>
    <row r="36767" hidden="1" x14ac:dyDescent="0.2"/>
    <row r="36768" hidden="1" x14ac:dyDescent="0.2"/>
    <row r="36769" hidden="1" x14ac:dyDescent="0.2"/>
    <row r="36770" hidden="1" x14ac:dyDescent="0.2"/>
    <row r="36771" hidden="1" x14ac:dyDescent="0.2"/>
    <row r="36772" hidden="1" x14ac:dyDescent="0.2"/>
    <row r="36773" hidden="1" x14ac:dyDescent="0.2"/>
    <row r="36774" hidden="1" x14ac:dyDescent="0.2"/>
    <row r="36775" hidden="1" x14ac:dyDescent="0.2"/>
    <row r="36776" hidden="1" x14ac:dyDescent="0.2"/>
    <row r="36777" hidden="1" x14ac:dyDescent="0.2"/>
    <row r="36778" hidden="1" x14ac:dyDescent="0.2"/>
    <row r="36779" hidden="1" x14ac:dyDescent="0.2"/>
    <row r="36780" hidden="1" x14ac:dyDescent="0.2"/>
    <row r="36781" hidden="1" x14ac:dyDescent="0.2"/>
    <row r="36782" hidden="1" x14ac:dyDescent="0.2"/>
    <row r="36783" hidden="1" x14ac:dyDescent="0.2"/>
    <row r="36784" hidden="1" x14ac:dyDescent="0.2"/>
    <row r="36785" hidden="1" x14ac:dyDescent="0.2"/>
    <row r="36786" hidden="1" x14ac:dyDescent="0.2"/>
    <row r="36787" hidden="1" x14ac:dyDescent="0.2"/>
    <row r="36788" hidden="1" x14ac:dyDescent="0.2"/>
    <row r="36789" hidden="1" x14ac:dyDescent="0.2"/>
    <row r="36790" hidden="1" x14ac:dyDescent="0.2"/>
    <row r="36791" hidden="1" x14ac:dyDescent="0.2"/>
    <row r="36792" hidden="1" x14ac:dyDescent="0.2"/>
    <row r="36793" hidden="1" x14ac:dyDescent="0.2"/>
    <row r="36794" hidden="1" x14ac:dyDescent="0.2"/>
    <row r="36795" hidden="1" x14ac:dyDescent="0.2"/>
    <row r="36796" hidden="1" x14ac:dyDescent="0.2"/>
    <row r="36797" hidden="1" x14ac:dyDescent="0.2"/>
    <row r="36798" hidden="1" x14ac:dyDescent="0.2"/>
    <row r="36799" hidden="1" x14ac:dyDescent="0.2"/>
    <row r="36800" hidden="1" x14ac:dyDescent="0.2"/>
    <row r="36801" hidden="1" x14ac:dyDescent="0.2"/>
    <row r="36802" hidden="1" x14ac:dyDescent="0.2"/>
    <row r="36803" hidden="1" x14ac:dyDescent="0.2"/>
    <row r="36804" hidden="1" x14ac:dyDescent="0.2"/>
    <row r="36805" hidden="1" x14ac:dyDescent="0.2"/>
    <row r="36806" hidden="1" x14ac:dyDescent="0.2"/>
    <row r="36807" hidden="1" x14ac:dyDescent="0.2"/>
    <row r="36808" hidden="1" x14ac:dyDescent="0.2"/>
    <row r="36809" hidden="1" x14ac:dyDescent="0.2"/>
    <row r="36810" hidden="1" x14ac:dyDescent="0.2"/>
    <row r="36811" hidden="1" x14ac:dyDescent="0.2"/>
    <row r="36812" hidden="1" x14ac:dyDescent="0.2"/>
    <row r="36813" hidden="1" x14ac:dyDescent="0.2"/>
    <row r="36814" hidden="1" x14ac:dyDescent="0.2"/>
    <row r="36815" hidden="1" x14ac:dyDescent="0.2"/>
    <row r="36816" hidden="1" x14ac:dyDescent="0.2"/>
    <row r="36817" hidden="1" x14ac:dyDescent="0.2"/>
    <row r="36818" hidden="1" x14ac:dyDescent="0.2"/>
    <row r="36819" hidden="1" x14ac:dyDescent="0.2"/>
    <row r="36820" hidden="1" x14ac:dyDescent="0.2"/>
    <row r="36821" hidden="1" x14ac:dyDescent="0.2"/>
    <row r="36822" hidden="1" x14ac:dyDescent="0.2"/>
    <row r="36823" hidden="1" x14ac:dyDescent="0.2"/>
    <row r="36824" hidden="1" x14ac:dyDescent="0.2"/>
    <row r="36825" hidden="1" x14ac:dyDescent="0.2"/>
    <row r="36826" hidden="1" x14ac:dyDescent="0.2"/>
    <row r="36827" hidden="1" x14ac:dyDescent="0.2"/>
    <row r="36828" hidden="1" x14ac:dyDescent="0.2"/>
    <row r="36829" hidden="1" x14ac:dyDescent="0.2"/>
    <row r="36830" hidden="1" x14ac:dyDescent="0.2"/>
    <row r="36831" hidden="1" x14ac:dyDescent="0.2"/>
    <row r="36832" hidden="1" x14ac:dyDescent="0.2"/>
    <row r="36833" hidden="1" x14ac:dyDescent="0.2"/>
    <row r="36834" hidden="1" x14ac:dyDescent="0.2"/>
    <row r="36835" hidden="1" x14ac:dyDescent="0.2"/>
    <row r="36836" hidden="1" x14ac:dyDescent="0.2"/>
    <row r="36837" hidden="1" x14ac:dyDescent="0.2"/>
    <row r="36838" hidden="1" x14ac:dyDescent="0.2"/>
    <row r="36839" hidden="1" x14ac:dyDescent="0.2"/>
    <row r="36840" hidden="1" x14ac:dyDescent="0.2"/>
    <row r="36841" hidden="1" x14ac:dyDescent="0.2"/>
    <row r="36842" hidden="1" x14ac:dyDescent="0.2"/>
    <row r="36843" hidden="1" x14ac:dyDescent="0.2"/>
    <row r="36844" hidden="1" x14ac:dyDescent="0.2"/>
    <row r="36845" hidden="1" x14ac:dyDescent="0.2"/>
    <row r="36846" hidden="1" x14ac:dyDescent="0.2"/>
    <row r="36847" hidden="1" x14ac:dyDescent="0.2"/>
    <row r="36848" hidden="1" x14ac:dyDescent="0.2"/>
    <row r="36849" hidden="1" x14ac:dyDescent="0.2"/>
    <row r="36850" hidden="1" x14ac:dyDescent="0.2"/>
    <row r="36851" hidden="1" x14ac:dyDescent="0.2"/>
    <row r="36852" hidden="1" x14ac:dyDescent="0.2"/>
    <row r="36853" hidden="1" x14ac:dyDescent="0.2"/>
    <row r="36854" hidden="1" x14ac:dyDescent="0.2"/>
    <row r="36855" hidden="1" x14ac:dyDescent="0.2"/>
    <row r="36856" hidden="1" x14ac:dyDescent="0.2"/>
    <row r="36857" hidden="1" x14ac:dyDescent="0.2"/>
    <row r="36858" hidden="1" x14ac:dyDescent="0.2"/>
    <row r="36859" hidden="1" x14ac:dyDescent="0.2"/>
    <row r="36860" hidden="1" x14ac:dyDescent="0.2"/>
    <row r="36861" hidden="1" x14ac:dyDescent="0.2"/>
    <row r="36862" hidden="1" x14ac:dyDescent="0.2"/>
    <row r="36863" hidden="1" x14ac:dyDescent="0.2"/>
    <row r="36864" hidden="1" x14ac:dyDescent="0.2"/>
    <row r="36865" hidden="1" x14ac:dyDescent="0.2"/>
    <row r="36866" hidden="1" x14ac:dyDescent="0.2"/>
    <row r="36867" hidden="1" x14ac:dyDescent="0.2"/>
    <row r="36868" hidden="1" x14ac:dyDescent="0.2"/>
    <row r="36869" hidden="1" x14ac:dyDescent="0.2"/>
    <row r="36870" hidden="1" x14ac:dyDescent="0.2"/>
    <row r="36871" hidden="1" x14ac:dyDescent="0.2"/>
    <row r="36872" hidden="1" x14ac:dyDescent="0.2"/>
    <row r="36873" hidden="1" x14ac:dyDescent="0.2"/>
    <row r="36874" hidden="1" x14ac:dyDescent="0.2"/>
    <row r="36875" hidden="1" x14ac:dyDescent="0.2"/>
    <row r="36876" hidden="1" x14ac:dyDescent="0.2"/>
    <row r="36877" hidden="1" x14ac:dyDescent="0.2"/>
    <row r="36878" hidden="1" x14ac:dyDescent="0.2"/>
    <row r="36879" hidden="1" x14ac:dyDescent="0.2"/>
    <row r="36880" hidden="1" x14ac:dyDescent="0.2"/>
    <row r="36881" hidden="1" x14ac:dyDescent="0.2"/>
    <row r="36882" hidden="1" x14ac:dyDescent="0.2"/>
    <row r="36883" hidden="1" x14ac:dyDescent="0.2"/>
    <row r="36884" hidden="1" x14ac:dyDescent="0.2"/>
    <row r="36885" hidden="1" x14ac:dyDescent="0.2"/>
    <row r="36886" hidden="1" x14ac:dyDescent="0.2"/>
    <row r="36887" hidden="1" x14ac:dyDescent="0.2"/>
    <row r="36888" hidden="1" x14ac:dyDescent="0.2"/>
    <row r="36889" hidden="1" x14ac:dyDescent="0.2"/>
    <row r="36890" hidden="1" x14ac:dyDescent="0.2"/>
    <row r="36891" hidden="1" x14ac:dyDescent="0.2"/>
    <row r="36892" hidden="1" x14ac:dyDescent="0.2"/>
    <row r="36893" hidden="1" x14ac:dyDescent="0.2"/>
    <row r="36894" hidden="1" x14ac:dyDescent="0.2"/>
    <row r="36895" hidden="1" x14ac:dyDescent="0.2"/>
    <row r="36896" hidden="1" x14ac:dyDescent="0.2"/>
    <row r="36897" hidden="1" x14ac:dyDescent="0.2"/>
    <row r="36898" hidden="1" x14ac:dyDescent="0.2"/>
    <row r="36899" hidden="1" x14ac:dyDescent="0.2"/>
    <row r="36900" hidden="1" x14ac:dyDescent="0.2"/>
    <row r="36901" hidden="1" x14ac:dyDescent="0.2"/>
    <row r="36902" hidden="1" x14ac:dyDescent="0.2"/>
    <row r="36903" hidden="1" x14ac:dyDescent="0.2"/>
    <row r="36904" hidden="1" x14ac:dyDescent="0.2"/>
    <row r="36905" hidden="1" x14ac:dyDescent="0.2"/>
    <row r="36906" hidden="1" x14ac:dyDescent="0.2"/>
    <row r="36907" hidden="1" x14ac:dyDescent="0.2"/>
    <row r="36908" hidden="1" x14ac:dyDescent="0.2"/>
    <row r="36909" hidden="1" x14ac:dyDescent="0.2"/>
    <row r="36910" hidden="1" x14ac:dyDescent="0.2"/>
    <row r="36911" hidden="1" x14ac:dyDescent="0.2"/>
    <row r="36912" hidden="1" x14ac:dyDescent="0.2"/>
    <row r="36913" hidden="1" x14ac:dyDescent="0.2"/>
    <row r="36914" hidden="1" x14ac:dyDescent="0.2"/>
    <row r="36915" hidden="1" x14ac:dyDescent="0.2"/>
    <row r="36916" hidden="1" x14ac:dyDescent="0.2"/>
    <row r="36917" hidden="1" x14ac:dyDescent="0.2"/>
    <row r="36918" hidden="1" x14ac:dyDescent="0.2"/>
    <row r="36919" hidden="1" x14ac:dyDescent="0.2"/>
    <row r="36920" hidden="1" x14ac:dyDescent="0.2"/>
    <row r="36921" hidden="1" x14ac:dyDescent="0.2"/>
    <row r="36922" hidden="1" x14ac:dyDescent="0.2"/>
    <row r="36923" hidden="1" x14ac:dyDescent="0.2"/>
    <row r="36924" hidden="1" x14ac:dyDescent="0.2"/>
    <row r="36925" hidden="1" x14ac:dyDescent="0.2"/>
    <row r="36926" hidden="1" x14ac:dyDescent="0.2"/>
    <row r="36927" hidden="1" x14ac:dyDescent="0.2"/>
    <row r="36928" hidden="1" x14ac:dyDescent="0.2"/>
    <row r="36929" hidden="1" x14ac:dyDescent="0.2"/>
    <row r="36930" hidden="1" x14ac:dyDescent="0.2"/>
    <row r="36931" hidden="1" x14ac:dyDescent="0.2"/>
    <row r="36932" hidden="1" x14ac:dyDescent="0.2"/>
    <row r="36933" hidden="1" x14ac:dyDescent="0.2"/>
    <row r="36934" hidden="1" x14ac:dyDescent="0.2"/>
    <row r="36935" hidden="1" x14ac:dyDescent="0.2"/>
    <row r="36936" hidden="1" x14ac:dyDescent="0.2"/>
    <row r="36937" hidden="1" x14ac:dyDescent="0.2"/>
    <row r="36938" hidden="1" x14ac:dyDescent="0.2"/>
    <row r="36939" hidden="1" x14ac:dyDescent="0.2"/>
    <row r="36940" hidden="1" x14ac:dyDescent="0.2"/>
    <row r="36941" hidden="1" x14ac:dyDescent="0.2"/>
    <row r="36942" hidden="1" x14ac:dyDescent="0.2"/>
    <row r="36943" hidden="1" x14ac:dyDescent="0.2"/>
    <row r="36944" hidden="1" x14ac:dyDescent="0.2"/>
    <row r="36945" hidden="1" x14ac:dyDescent="0.2"/>
    <row r="36946" hidden="1" x14ac:dyDescent="0.2"/>
    <row r="36947" hidden="1" x14ac:dyDescent="0.2"/>
    <row r="36948" hidden="1" x14ac:dyDescent="0.2"/>
    <row r="36949" hidden="1" x14ac:dyDescent="0.2"/>
    <row r="36950" hidden="1" x14ac:dyDescent="0.2"/>
    <row r="36951" hidden="1" x14ac:dyDescent="0.2"/>
    <row r="36952" hidden="1" x14ac:dyDescent="0.2"/>
    <row r="36953" hidden="1" x14ac:dyDescent="0.2"/>
    <row r="36954" hidden="1" x14ac:dyDescent="0.2"/>
    <row r="36955" hidden="1" x14ac:dyDescent="0.2"/>
    <row r="36956" hidden="1" x14ac:dyDescent="0.2"/>
    <row r="36957" hidden="1" x14ac:dyDescent="0.2"/>
    <row r="36958" hidden="1" x14ac:dyDescent="0.2"/>
    <row r="36959" hidden="1" x14ac:dyDescent="0.2"/>
    <row r="36960" hidden="1" x14ac:dyDescent="0.2"/>
    <row r="36961" hidden="1" x14ac:dyDescent="0.2"/>
    <row r="36962" hidden="1" x14ac:dyDescent="0.2"/>
    <row r="36963" hidden="1" x14ac:dyDescent="0.2"/>
    <row r="36964" hidden="1" x14ac:dyDescent="0.2"/>
    <row r="36965" hidden="1" x14ac:dyDescent="0.2"/>
    <row r="36966" hidden="1" x14ac:dyDescent="0.2"/>
    <row r="36967" hidden="1" x14ac:dyDescent="0.2"/>
    <row r="36968" hidden="1" x14ac:dyDescent="0.2"/>
    <row r="36969" hidden="1" x14ac:dyDescent="0.2"/>
    <row r="36970" hidden="1" x14ac:dyDescent="0.2"/>
    <row r="36971" hidden="1" x14ac:dyDescent="0.2"/>
    <row r="36972" hidden="1" x14ac:dyDescent="0.2"/>
    <row r="36973" hidden="1" x14ac:dyDescent="0.2"/>
    <row r="36974" hidden="1" x14ac:dyDescent="0.2"/>
    <row r="36975" hidden="1" x14ac:dyDescent="0.2"/>
    <row r="36976" hidden="1" x14ac:dyDescent="0.2"/>
    <row r="36977" hidden="1" x14ac:dyDescent="0.2"/>
    <row r="36978" hidden="1" x14ac:dyDescent="0.2"/>
    <row r="36979" hidden="1" x14ac:dyDescent="0.2"/>
    <row r="36980" hidden="1" x14ac:dyDescent="0.2"/>
    <row r="36981" hidden="1" x14ac:dyDescent="0.2"/>
    <row r="36982" hidden="1" x14ac:dyDescent="0.2"/>
    <row r="36983" hidden="1" x14ac:dyDescent="0.2"/>
    <row r="36984" hidden="1" x14ac:dyDescent="0.2"/>
    <row r="36985" hidden="1" x14ac:dyDescent="0.2"/>
    <row r="36986" hidden="1" x14ac:dyDescent="0.2"/>
    <row r="36987" hidden="1" x14ac:dyDescent="0.2"/>
    <row r="36988" hidden="1" x14ac:dyDescent="0.2"/>
    <row r="36989" hidden="1" x14ac:dyDescent="0.2"/>
    <row r="36990" hidden="1" x14ac:dyDescent="0.2"/>
    <row r="36991" hidden="1" x14ac:dyDescent="0.2"/>
    <row r="36992" hidden="1" x14ac:dyDescent="0.2"/>
    <row r="36993" hidden="1" x14ac:dyDescent="0.2"/>
    <row r="36994" hidden="1" x14ac:dyDescent="0.2"/>
    <row r="36995" hidden="1" x14ac:dyDescent="0.2"/>
    <row r="36996" hidden="1" x14ac:dyDescent="0.2"/>
    <row r="36997" hidden="1" x14ac:dyDescent="0.2"/>
    <row r="36998" hidden="1" x14ac:dyDescent="0.2"/>
    <row r="36999" hidden="1" x14ac:dyDescent="0.2"/>
    <row r="37000" hidden="1" x14ac:dyDescent="0.2"/>
    <row r="37001" hidden="1" x14ac:dyDescent="0.2"/>
    <row r="37002" hidden="1" x14ac:dyDescent="0.2"/>
    <row r="37003" hidden="1" x14ac:dyDescent="0.2"/>
    <row r="37004" hidden="1" x14ac:dyDescent="0.2"/>
    <row r="37005" hidden="1" x14ac:dyDescent="0.2"/>
    <row r="37006" hidden="1" x14ac:dyDescent="0.2"/>
    <row r="37007" hidden="1" x14ac:dyDescent="0.2"/>
    <row r="37008" hidden="1" x14ac:dyDescent="0.2"/>
    <row r="37009" hidden="1" x14ac:dyDescent="0.2"/>
    <row r="37010" hidden="1" x14ac:dyDescent="0.2"/>
    <row r="37011" hidden="1" x14ac:dyDescent="0.2"/>
    <row r="37012" hidden="1" x14ac:dyDescent="0.2"/>
    <row r="37013" hidden="1" x14ac:dyDescent="0.2"/>
    <row r="37014" hidden="1" x14ac:dyDescent="0.2"/>
    <row r="37015" hidden="1" x14ac:dyDescent="0.2"/>
    <row r="37016" hidden="1" x14ac:dyDescent="0.2"/>
    <row r="37017" hidden="1" x14ac:dyDescent="0.2"/>
    <row r="37018" hidden="1" x14ac:dyDescent="0.2"/>
    <row r="37019" hidden="1" x14ac:dyDescent="0.2"/>
    <row r="37020" hidden="1" x14ac:dyDescent="0.2"/>
    <row r="37021" hidden="1" x14ac:dyDescent="0.2"/>
    <row r="37022" hidden="1" x14ac:dyDescent="0.2"/>
    <row r="37023" hidden="1" x14ac:dyDescent="0.2"/>
    <row r="37024" hidden="1" x14ac:dyDescent="0.2"/>
    <row r="37025" hidden="1" x14ac:dyDescent="0.2"/>
    <row r="37026" hidden="1" x14ac:dyDescent="0.2"/>
    <row r="37027" hidden="1" x14ac:dyDescent="0.2"/>
    <row r="37028" hidden="1" x14ac:dyDescent="0.2"/>
    <row r="37029" hidden="1" x14ac:dyDescent="0.2"/>
    <row r="37030" hidden="1" x14ac:dyDescent="0.2"/>
    <row r="37031" hidden="1" x14ac:dyDescent="0.2"/>
    <row r="37032" hidden="1" x14ac:dyDescent="0.2"/>
    <row r="37033" hidden="1" x14ac:dyDescent="0.2"/>
    <row r="37034" hidden="1" x14ac:dyDescent="0.2"/>
    <row r="37035" hidden="1" x14ac:dyDescent="0.2"/>
    <row r="37036" hidden="1" x14ac:dyDescent="0.2"/>
    <row r="37037" hidden="1" x14ac:dyDescent="0.2"/>
    <row r="37038" hidden="1" x14ac:dyDescent="0.2"/>
    <row r="37039" hidden="1" x14ac:dyDescent="0.2"/>
    <row r="37040" hidden="1" x14ac:dyDescent="0.2"/>
    <row r="37041" hidden="1" x14ac:dyDescent="0.2"/>
    <row r="37042" hidden="1" x14ac:dyDescent="0.2"/>
    <row r="37043" hidden="1" x14ac:dyDescent="0.2"/>
    <row r="37044" hidden="1" x14ac:dyDescent="0.2"/>
    <row r="37045" hidden="1" x14ac:dyDescent="0.2"/>
    <row r="37046" hidden="1" x14ac:dyDescent="0.2"/>
    <row r="37047" hidden="1" x14ac:dyDescent="0.2"/>
    <row r="37048" hidden="1" x14ac:dyDescent="0.2"/>
    <row r="37049" hidden="1" x14ac:dyDescent="0.2"/>
    <row r="37050" hidden="1" x14ac:dyDescent="0.2"/>
    <row r="37051" hidden="1" x14ac:dyDescent="0.2"/>
    <row r="37052" hidden="1" x14ac:dyDescent="0.2"/>
    <row r="37053" hidden="1" x14ac:dyDescent="0.2"/>
    <row r="37054" hidden="1" x14ac:dyDescent="0.2"/>
    <row r="37055" hidden="1" x14ac:dyDescent="0.2"/>
    <row r="37056" hidden="1" x14ac:dyDescent="0.2"/>
    <row r="37057" hidden="1" x14ac:dyDescent="0.2"/>
    <row r="37058" hidden="1" x14ac:dyDescent="0.2"/>
    <row r="37059" hidden="1" x14ac:dyDescent="0.2"/>
    <row r="37060" hidden="1" x14ac:dyDescent="0.2"/>
    <row r="37061" hidden="1" x14ac:dyDescent="0.2"/>
    <row r="37062" hidden="1" x14ac:dyDescent="0.2"/>
    <row r="37063" hidden="1" x14ac:dyDescent="0.2"/>
    <row r="37064" hidden="1" x14ac:dyDescent="0.2"/>
    <row r="37065" hidden="1" x14ac:dyDescent="0.2"/>
    <row r="37066" hidden="1" x14ac:dyDescent="0.2"/>
    <row r="37067" hidden="1" x14ac:dyDescent="0.2"/>
    <row r="37068" hidden="1" x14ac:dyDescent="0.2"/>
    <row r="37069" hidden="1" x14ac:dyDescent="0.2"/>
    <row r="37070" hidden="1" x14ac:dyDescent="0.2"/>
    <row r="37071" hidden="1" x14ac:dyDescent="0.2"/>
    <row r="37072" hidden="1" x14ac:dyDescent="0.2"/>
    <row r="37073" hidden="1" x14ac:dyDescent="0.2"/>
    <row r="37074" hidden="1" x14ac:dyDescent="0.2"/>
    <row r="37075" hidden="1" x14ac:dyDescent="0.2"/>
    <row r="37076" hidden="1" x14ac:dyDescent="0.2"/>
    <row r="37077" hidden="1" x14ac:dyDescent="0.2"/>
    <row r="37078" hidden="1" x14ac:dyDescent="0.2"/>
    <row r="37079" hidden="1" x14ac:dyDescent="0.2"/>
    <row r="37080" hidden="1" x14ac:dyDescent="0.2"/>
    <row r="37081" hidden="1" x14ac:dyDescent="0.2"/>
    <row r="37082" hidden="1" x14ac:dyDescent="0.2"/>
    <row r="37083" hidden="1" x14ac:dyDescent="0.2"/>
    <row r="37084" hidden="1" x14ac:dyDescent="0.2"/>
    <row r="37085" hidden="1" x14ac:dyDescent="0.2"/>
    <row r="37086" hidden="1" x14ac:dyDescent="0.2"/>
    <row r="37087" hidden="1" x14ac:dyDescent="0.2"/>
    <row r="37088" hidden="1" x14ac:dyDescent="0.2"/>
    <row r="37089" hidden="1" x14ac:dyDescent="0.2"/>
    <row r="37090" hidden="1" x14ac:dyDescent="0.2"/>
    <row r="37091" hidden="1" x14ac:dyDescent="0.2"/>
    <row r="37092" hidden="1" x14ac:dyDescent="0.2"/>
    <row r="37093" hidden="1" x14ac:dyDescent="0.2"/>
    <row r="37094" hidden="1" x14ac:dyDescent="0.2"/>
    <row r="37095" hidden="1" x14ac:dyDescent="0.2"/>
    <row r="37096" hidden="1" x14ac:dyDescent="0.2"/>
    <row r="37097" hidden="1" x14ac:dyDescent="0.2"/>
    <row r="37098" hidden="1" x14ac:dyDescent="0.2"/>
    <row r="37099" hidden="1" x14ac:dyDescent="0.2"/>
    <row r="37100" hidden="1" x14ac:dyDescent="0.2"/>
    <row r="37101" hidden="1" x14ac:dyDescent="0.2"/>
    <row r="37102" hidden="1" x14ac:dyDescent="0.2"/>
    <row r="37103" hidden="1" x14ac:dyDescent="0.2"/>
    <row r="37104" hidden="1" x14ac:dyDescent="0.2"/>
    <row r="37105" hidden="1" x14ac:dyDescent="0.2"/>
    <row r="37106" hidden="1" x14ac:dyDescent="0.2"/>
    <row r="37107" hidden="1" x14ac:dyDescent="0.2"/>
    <row r="37108" hidden="1" x14ac:dyDescent="0.2"/>
    <row r="37109" hidden="1" x14ac:dyDescent="0.2"/>
    <row r="37110" hidden="1" x14ac:dyDescent="0.2"/>
    <row r="37111" hidden="1" x14ac:dyDescent="0.2"/>
    <row r="37112" hidden="1" x14ac:dyDescent="0.2"/>
    <row r="37113" hidden="1" x14ac:dyDescent="0.2"/>
    <row r="37114" hidden="1" x14ac:dyDescent="0.2"/>
    <row r="37115" hidden="1" x14ac:dyDescent="0.2"/>
    <row r="37116" hidden="1" x14ac:dyDescent="0.2"/>
    <row r="37117" hidden="1" x14ac:dyDescent="0.2"/>
    <row r="37118" hidden="1" x14ac:dyDescent="0.2"/>
    <row r="37119" hidden="1" x14ac:dyDescent="0.2"/>
    <row r="37120" hidden="1" x14ac:dyDescent="0.2"/>
    <row r="37121" hidden="1" x14ac:dyDescent="0.2"/>
    <row r="37122" hidden="1" x14ac:dyDescent="0.2"/>
    <row r="37123" hidden="1" x14ac:dyDescent="0.2"/>
    <row r="37124" hidden="1" x14ac:dyDescent="0.2"/>
    <row r="37125" hidden="1" x14ac:dyDescent="0.2"/>
    <row r="37126" hidden="1" x14ac:dyDescent="0.2"/>
    <row r="37127" hidden="1" x14ac:dyDescent="0.2"/>
    <row r="37128" hidden="1" x14ac:dyDescent="0.2"/>
    <row r="37129" hidden="1" x14ac:dyDescent="0.2"/>
    <row r="37130" hidden="1" x14ac:dyDescent="0.2"/>
    <row r="37131" hidden="1" x14ac:dyDescent="0.2"/>
    <row r="37132" hidden="1" x14ac:dyDescent="0.2"/>
    <row r="37133" hidden="1" x14ac:dyDescent="0.2"/>
    <row r="37134" hidden="1" x14ac:dyDescent="0.2"/>
    <row r="37135" hidden="1" x14ac:dyDescent="0.2"/>
    <row r="37136" hidden="1" x14ac:dyDescent="0.2"/>
    <row r="37137" hidden="1" x14ac:dyDescent="0.2"/>
    <row r="37138" hidden="1" x14ac:dyDescent="0.2"/>
    <row r="37139" hidden="1" x14ac:dyDescent="0.2"/>
    <row r="37140" hidden="1" x14ac:dyDescent="0.2"/>
    <row r="37141" hidden="1" x14ac:dyDescent="0.2"/>
    <row r="37142" hidden="1" x14ac:dyDescent="0.2"/>
    <row r="37143" hidden="1" x14ac:dyDescent="0.2"/>
    <row r="37144" hidden="1" x14ac:dyDescent="0.2"/>
    <row r="37145" hidden="1" x14ac:dyDescent="0.2"/>
    <row r="37146" hidden="1" x14ac:dyDescent="0.2"/>
    <row r="37147" hidden="1" x14ac:dyDescent="0.2"/>
    <row r="37148" hidden="1" x14ac:dyDescent="0.2"/>
    <row r="37149" hidden="1" x14ac:dyDescent="0.2"/>
    <row r="37150" hidden="1" x14ac:dyDescent="0.2"/>
    <row r="37151" hidden="1" x14ac:dyDescent="0.2"/>
    <row r="37152" hidden="1" x14ac:dyDescent="0.2"/>
    <row r="37153" hidden="1" x14ac:dyDescent="0.2"/>
    <row r="37154" hidden="1" x14ac:dyDescent="0.2"/>
    <row r="37155" hidden="1" x14ac:dyDescent="0.2"/>
    <row r="37156" hidden="1" x14ac:dyDescent="0.2"/>
    <row r="37157" hidden="1" x14ac:dyDescent="0.2"/>
    <row r="37158" hidden="1" x14ac:dyDescent="0.2"/>
    <row r="37159" hidden="1" x14ac:dyDescent="0.2"/>
    <row r="37160" hidden="1" x14ac:dyDescent="0.2"/>
    <row r="37161" hidden="1" x14ac:dyDescent="0.2"/>
    <row r="37162" hidden="1" x14ac:dyDescent="0.2"/>
    <row r="37163" hidden="1" x14ac:dyDescent="0.2"/>
    <row r="37164" hidden="1" x14ac:dyDescent="0.2"/>
    <row r="37165" hidden="1" x14ac:dyDescent="0.2"/>
    <row r="37166" hidden="1" x14ac:dyDescent="0.2"/>
    <row r="37167" hidden="1" x14ac:dyDescent="0.2"/>
    <row r="37168" hidden="1" x14ac:dyDescent="0.2"/>
    <row r="37169" hidden="1" x14ac:dyDescent="0.2"/>
    <row r="37170" hidden="1" x14ac:dyDescent="0.2"/>
    <row r="37171" hidden="1" x14ac:dyDescent="0.2"/>
    <row r="37172" hidden="1" x14ac:dyDescent="0.2"/>
    <row r="37173" hidden="1" x14ac:dyDescent="0.2"/>
    <row r="37174" hidden="1" x14ac:dyDescent="0.2"/>
    <row r="37175" hidden="1" x14ac:dyDescent="0.2"/>
    <row r="37176" hidden="1" x14ac:dyDescent="0.2"/>
    <row r="37177" hidden="1" x14ac:dyDescent="0.2"/>
    <row r="37178" hidden="1" x14ac:dyDescent="0.2"/>
    <row r="37179" hidden="1" x14ac:dyDescent="0.2"/>
    <row r="37180" hidden="1" x14ac:dyDescent="0.2"/>
    <row r="37181" hidden="1" x14ac:dyDescent="0.2"/>
    <row r="37182" hidden="1" x14ac:dyDescent="0.2"/>
    <row r="37183" hidden="1" x14ac:dyDescent="0.2"/>
    <row r="37184" hidden="1" x14ac:dyDescent="0.2"/>
    <row r="37185" hidden="1" x14ac:dyDescent="0.2"/>
    <row r="37186" hidden="1" x14ac:dyDescent="0.2"/>
    <row r="37187" hidden="1" x14ac:dyDescent="0.2"/>
    <row r="37188" hidden="1" x14ac:dyDescent="0.2"/>
    <row r="37189" hidden="1" x14ac:dyDescent="0.2"/>
    <row r="37190" hidden="1" x14ac:dyDescent="0.2"/>
    <row r="37191" hidden="1" x14ac:dyDescent="0.2"/>
    <row r="37192" hidden="1" x14ac:dyDescent="0.2"/>
    <row r="37193" hidden="1" x14ac:dyDescent="0.2"/>
    <row r="37194" hidden="1" x14ac:dyDescent="0.2"/>
    <row r="37195" hidden="1" x14ac:dyDescent="0.2"/>
    <row r="37196" hidden="1" x14ac:dyDescent="0.2"/>
    <row r="37197" hidden="1" x14ac:dyDescent="0.2"/>
    <row r="37198" hidden="1" x14ac:dyDescent="0.2"/>
    <row r="37199" hidden="1" x14ac:dyDescent="0.2"/>
    <row r="37200" hidden="1" x14ac:dyDescent="0.2"/>
    <row r="37201" hidden="1" x14ac:dyDescent="0.2"/>
    <row r="37202" hidden="1" x14ac:dyDescent="0.2"/>
    <row r="37203" hidden="1" x14ac:dyDescent="0.2"/>
    <row r="37204" hidden="1" x14ac:dyDescent="0.2"/>
    <row r="37205" hidden="1" x14ac:dyDescent="0.2"/>
    <row r="37206" hidden="1" x14ac:dyDescent="0.2"/>
    <row r="37207" hidden="1" x14ac:dyDescent="0.2"/>
    <row r="37208" hidden="1" x14ac:dyDescent="0.2"/>
    <row r="37209" hidden="1" x14ac:dyDescent="0.2"/>
    <row r="37210" hidden="1" x14ac:dyDescent="0.2"/>
    <row r="37211" hidden="1" x14ac:dyDescent="0.2"/>
    <row r="37212" hidden="1" x14ac:dyDescent="0.2"/>
    <row r="37213" hidden="1" x14ac:dyDescent="0.2"/>
    <row r="37214" hidden="1" x14ac:dyDescent="0.2"/>
    <row r="37215" hidden="1" x14ac:dyDescent="0.2"/>
    <row r="37216" hidden="1" x14ac:dyDescent="0.2"/>
    <row r="37217" hidden="1" x14ac:dyDescent="0.2"/>
    <row r="37218" hidden="1" x14ac:dyDescent="0.2"/>
    <row r="37219" hidden="1" x14ac:dyDescent="0.2"/>
    <row r="37220" hidden="1" x14ac:dyDescent="0.2"/>
    <row r="37221" hidden="1" x14ac:dyDescent="0.2"/>
    <row r="37222" hidden="1" x14ac:dyDescent="0.2"/>
    <row r="37223" hidden="1" x14ac:dyDescent="0.2"/>
    <row r="37224" hidden="1" x14ac:dyDescent="0.2"/>
    <row r="37225" hidden="1" x14ac:dyDescent="0.2"/>
    <row r="37226" hidden="1" x14ac:dyDescent="0.2"/>
    <row r="37227" hidden="1" x14ac:dyDescent="0.2"/>
    <row r="37228" hidden="1" x14ac:dyDescent="0.2"/>
    <row r="37229" hidden="1" x14ac:dyDescent="0.2"/>
    <row r="37230" hidden="1" x14ac:dyDescent="0.2"/>
    <row r="37231" hidden="1" x14ac:dyDescent="0.2"/>
    <row r="37232" hidden="1" x14ac:dyDescent="0.2"/>
    <row r="37233" hidden="1" x14ac:dyDescent="0.2"/>
    <row r="37234" hidden="1" x14ac:dyDescent="0.2"/>
    <row r="37235" hidden="1" x14ac:dyDescent="0.2"/>
    <row r="37236" hidden="1" x14ac:dyDescent="0.2"/>
    <row r="37237" hidden="1" x14ac:dyDescent="0.2"/>
    <row r="37238" hidden="1" x14ac:dyDescent="0.2"/>
    <row r="37239" hidden="1" x14ac:dyDescent="0.2"/>
    <row r="37240" hidden="1" x14ac:dyDescent="0.2"/>
    <row r="37241" hidden="1" x14ac:dyDescent="0.2"/>
    <row r="37242" hidden="1" x14ac:dyDescent="0.2"/>
    <row r="37243" hidden="1" x14ac:dyDescent="0.2"/>
    <row r="37244" hidden="1" x14ac:dyDescent="0.2"/>
    <row r="37245" hidden="1" x14ac:dyDescent="0.2"/>
    <row r="37246" hidden="1" x14ac:dyDescent="0.2"/>
    <row r="37247" hidden="1" x14ac:dyDescent="0.2"/>
    <row r="37248" hidden="1" x14ac:dyDescent="0.2"/>
    <row r="37249" hidden="1" x14ac:dyDescent="0.2"/>
    <row r="37250" hidden="1" x14ac:dyDescent="0.2"/>
    <row r="37251" hidden="1" x14ac:dyDescent="0.2"/>
    <row r="37252" hidden="1" x14ac:dyDescent="0.2"/>
    <row r="37253" hidden="1" x14ac:dyDescent="0.2"/>
    <row r="37254" hidden="1" x14ac:dyDescent="0.2"/>
    <row r="37255" hidden="1" x14ac:dyDescent="0.2"/>
    <row r="37256" hidden="1" x14ac:dyDescent="0.2"/>
    <row r="37257" hidden="1" x14ac:dyDescent="0.2"/>
    <row r="37258" hidden="1" x14ac:dyDescent="0.2"/>
    <row r="37259" hidden="1" x14ac:dyDescent="0.2"/>
    <row r="37260" hidden="1" x14ac:dyDescent="0.2"/>
    <row r="37261" hidden="1" x14ac:dyDescent="0.2"/>
    <row r="37262" hidden="1" x14ac:dyDescent="0.2"/>
    <row r="37263" hidden="1" x14ac:dyDescent="0.2"/>
    <row r="37264" hidden="1" x14ac:dyDescent="0.2"/>
    <row r="37265" hidden="1" x14ac:dyDescent="0.2"/>
    <row r="37266" hidden="1" x14ac:dyDescent="0.2"/>
    <row r="37267" hidden="1" x14ac:dyDescent="0.2"/>
    <row r="37268" hidden="1" x14ac:dyDescent="0.2"/>
    <row r="37269" hidden="1" x14ac:dyDescent="0.2"/>
    <row r="37270" hidden="1" x14ac:dyDescent="0.2"/>
    <row r="37271" hidden="1" x14ac:dyDescent="0.2"/>
    <row r="37272" hidden="1" x14ac:dyDescent="0.2"/>
    <row r="37273" hidden="1" x14ac:dyDescent="0.2"/>
    <row r="37274" hidden="1" x14ac:dyDescent="0.2"/>
    <row r="37275" hidden="1" x14ac:dyDescent="0.2"/>
    <row r="37276" hidden="1" x14ac:dyDescent="0.2"/>
    <row r="37277" hidden="1" x14ac:dyDescent="0.2"/>
    <row r="37278" hidden="1" x14ac:dyDescent="0.2"/>
    <row r="37279" hidden="1" x14ac:dyDescent="0.2"/>
    <row r="37280" hidden="1" x14ac:dyDescent="0.2"/>
    <row r="37281" hidden="1" x14ac:dyDescent="0.2"/>
    <row r="37282" hidden="1" x14ac:dyDescent="0.2"/>
    <row r="37283" hidden="1" x14ac:dyDescent="0.2"/>
    <row r="37284" hidden="1" x14ac:dyDescent="0.2"/>
    <row r="37285" hidden="1" x14ac:dyDescent="0.2"/>
    <row r="37286" hidden="1" x14ac:dyDescent="0.2"/>
    <row r="37287" hidden="1" x14ac:dyDescent="0.2"/>
    <row r="37288" hidden="1" x14ac:dyDescent="0.2"/>
    <row r="37289" hidden="1" x14ac:dyDescent="0.2"/>
    <row r="37290" hidden="1" x14ac:dyDescent="0.2"/>
    <row r="37291" hidden="1" x14ac:dyDescent="0.2"/>
    <row r="37292" hidden="1" x14ac:dyDescent="0.2"/>
    <row r="37293" hidden="1" x14ac:dyDescent="0.2"/>
    <row r="37294" hidden="1" x14ac:dyDescent="0.2"/>
    <row r="37295" hidden="1" x14ac:dyDescent="0.2"/>
    <row r="37296" hidden="1" x14ac:dyDescent="0.2"/>
    <row r="37297" hidden="1" x14ac:dyDescent="0.2"/>
    <row r="37298" hidden="1" x14ac:dyDescent="0.2"/>
    <row r="37299" hidden="1" x14ac:dyDescent="0.2"/>
    <row r="37300" hidden="1" x14ac:dyDescent="0.2"/>
    <row r="37301" hidden="1" x14ac:dyDescent="0.2"/>
    <row r="37302" hidden="1" x14ac:dyDescent="0.2"/>
    <row r="37303" hidden="1" x14ac:dyDescent="0.2"/>
    <row r="37304" hidden="1" x14ac:dyDescent="0.2"/>
    <row r="37305" hidden="1" x14ac:dyDescent="0.2"/>
    <row r="37306" hidden="1" x14ac:dyDescent="0.2"/>
    <row r="37307" hidden="1" x14ac:dyDescent="0.2"/>
    <row r="37308" hidden="1" x14ac:dyDescent="0.2"/>
    <row r="37309" hidden="1" x14ac:dyDescent="0.2"/>
    <row r="37310" hidden="1" x14ac:dyDescent="0.2"/>
    <row r="37311" hidden="1" x14ac:dyDescent="0.2"/>
    <row r="37312" hidden="1" x14ac:dyDescent="0.2"/>
    <row r="37313" hidden="1" x14ac:dyDescent="0.2"/>
    <row r="37314" hidden="1" x14ac:dyDescent="0.2"/>
    <row r="37315" hidden="1" x14ac:dyDescent="0.2"/>
    <row r="37316" hidden="1" x14ac:dyDescent="0.2"/>
    <row r="37317" hidden="1" x14ac:dyDescent="0.2"/>
    <row r="37318" hidden="1" x14ac:dyDescent="0.2"/>
    <row r="37319" hidden="1" x14ac:dyDescent="0.2"/>
    <row r="37320" hidden="1" x14ac:dyDescent="0.2"/>
    <row r="37321" hidden="1" x14ac:dyDescent="0.2"/>
    <row r="37322" hidden="1" x14ac:dyDescent="0.2"/>
    <row r="37323" hidden="1" x14ac:dyDescent="0.2"/>
    <row r="37324" hidden="1" x14ac:dyDescent="0.2"/>
    <row r="37325" hidden="1" x14ac:dyDescent="0.2"/>
    <row r="37326" hidden="1" x14ac:dyDescent="0.2"/>
    <row r="37327" hidden="1" x14ac:dyDescent="0.2"/>
    <row r="37328" hidden="1" x14ac:dyDescent="0.2"/>
    <row r="37329" hidden="1" x14ac:dyDescent="0.2"/>
    <row r="37330" hidden="1" x14ac:dyDescent="0.2"/>
    <row r="37331" hidden="1" x14ac:dyDescent="0.2"/>
    <row r="37332" hidden="1" x14ac:dyDescent="0.2"/>
    <row r="37333" hidden="1" x14ac:dyDescent="0.2"/>
    <row r="37334" hidden="1" x14ac:dyDescent="0.2"/>
    <row r="37335" hidden="1" x14ac:dyDescent="0.2"/>
    <row r="37336" hidden="1" x14ac:dyDescent="0.2"/>
    <row r="37337" hidden="1" x14ac:dyDescent="0.2"/>
    <row r="37338" hidden="1" x14ac:dyDescent="0.2"/>
    <row r="37339" hidden="1" x14ac:dyDescent="0.2"/>
    <row r="37340" hidden="1" x14ac:dyDescent="0.2"/>
    <row r="37341" hidden="1" x14ac:dyDescent="0.2"/>
    <row r="37342" hidden="1" x14ac:dyDescent="0.2"/>
    <row r="37343" hidden="1" x14ac:dyDescent="0.2"/>
    <row r="37344" hidden="1" x14ac:dyDescent="0.2"/>
    <row r="37345" hidden="1" x14ac:dyDescent="0.2"/>
    <row r="37346" hidden="1" x14ac:dyDescent="0.2"/>
    <row r="37347" hidden="1" x14ac:dyDescent="0.2"/>
    <row r="37348" hidden="1" x14ac:dyDescent="0.2"/>
    <row r="37349" hidden="1" x14ac:dyDescent="0.2"/>
    <row r="37350" hidden="1" x14ac:dyDescent="0.2"/>
    <row r="37351" hidden="1" x14ac:dyDescent="0.2"/>
    <row r="37352" hidden="1" x14ac:dyDescent="0.2"/>
    <row r="37353" hidden="1" x14ac:dyDescent="0.2"/>
    <row r="37354" hidden="1" x14ac:dyDescent="0.2"/>
    <row r="37355" hidden="1" x14ac:dyDescent="0.2"/>
    <row r="37356" hidden="1" x14ac:dyDescent="0.2"/>
    <row r="37357" hidden="1" x14ac:dyDescent="0.2"/>
    <row r="37358" hidden="1" x14ac:dyDescent="0.2"/>
    <row r="37359" hidden="1" x14ac:dyDescent="0.2"/>
    <row r="37360" hidden="1" x14ac:dyDescent="0.2"/>
    <row r="37361" hidden="1" x14ac:dyDescent="0.2"/>
    <row r="37362" hidden="1" x14ac:dyDescent="0.2"/>
    <row r="37363" hidden="1" x14ac:dyDescent="0.2"/>
    <row r="37364" hidden="1" x14ac:dyDescent="0.2"/>
    <row r="37365" hidden="1" x14ac:dyDescent="0.2"/>
    <row r="37366" hidden="1" x14ac:dyDescent="0.2"/>
    <row r="37367" hidden="1" x14ac:dyDescent="0.2"/>
    <row r="37368" hidden="1" x14ac:dyDescent="0.2"/>
    <row r="37369" hidden="1" x14ac:dyDescent="0.2"/>
    <row r="37370" hidden="1" x14ac:dyDescent="0.2"/>
    <row r="37371" hidden="1" x14ac:dyDescent="0.2"/>
    <row r="37372" hidden="1" x14ac:dyDescent="0.2"/>
    <row r="37373" hidden="1" x14ac:dyDescent="0.2"/>
    <row r="37374" hidden="1" x14ac:dyDescent="0.2"/>
    <row r="37375" hidden="1" x14ac:dyDescent="0.2"/>
    <row r="37376" hidden="1" x14ac:dyDescent="0.2"/>
    <row r="37377" hidden="1" x14ac:dyDescent="0.2"/>
    <row r="37378" hidden="1" x14ac:dyDescent="0.2"/>
    <row r="37379" hidden="1" x14ac:dyDescent="0.2"/>
    <row r="37380" hidden="1" x14ac:dyDescent="0.2"/>
    <row r="37381" hidden="1" x14ac:dyDescent="0.2"/>
    <row r="37382" hidden="1" x14ac:dyDescent="0.2"/>
    <row r="37383" hidden="1" x14ac:dyDescent="0.2"/>
    <row r="37384" hidden="1" x14ac:dyDescent="0.2"/>
    <row r="37385" hidden="1" x14ac:dyDescent="0.2"/>
    <row r="37386" hidden="1" x14ac:dyDescent="0.2"/>
    <row r="37387" hidden="1" x14ac:dyDescent="0.2"/>
    <row r="37388" hidden="1" x14ac:dyDescent="0.2"/>
    <row r="37389" hidden="1" x14ac:dyDescent="0.2"/>
    <row r="37390" hidden="1" x14ac:dyDescent="0.2"/>
    <row r="37391" hidden="1" x14ac:dyDescent="0.2"/>
    <row r="37392" hidden="1" x14ac:dyDescent="0.2"/>
    <row r="37393" hidden="1" x14ac:dyDescent="0.2"/>
    <row r="37394" hidden="1" x14ac:dyDescent="0.2"/>
    <row r="37395" hidden="1" x14ac:dyDescent="0.2"/>
    <row r="37396" hidden="1" x14ac:dyDescent="0.2"/>
    <row r="37397" hidden="1" x14ac:dyDescent="0.2"/>
    <row r="37398" hidden="1" x14ac:dyDescent="0.2"/>
    <row r="37399" hidden="1" x14ac:dyDescent="0.2"/>
    <row r="37400" hidden="1" x14ac:dyDescent="0.2"/>
    <row r="37401" hidden="1" x14ac:dyDescent="0.2"/>
    <row r="37402" hidden="1" x14ac:dyDescent="0.2"/>
    <row r="37403" hidden="1" x14ac:dyDescent="0.2"/>
    <row r="37404" hidden="1" x14ac:dyDescent="0.2"/>
    <row r="37405" hidden="1" x14ac:dyDescent="0.2"/>
    <row r="37406" hidden="1" x14ac:dyDescent="0.2"/>
    <row r="37407" hidden="1" x14ac:dyDescent="0.2"/>
    <row r="37408" hidden="1" x14ac:dyDescent="0.2"/>
    <row r="37409" hidden="1" x14ac:dyDescent="0.2"/>
    <row r="37410" hidden="1" x14ac:dyDescent="0.2"/>
    <row r="37411" hidden="1" x14ac:dyDescent="0.2"/>
    <row r="37412" hidden="1" x14ac:dyDescent="0.2"/>
    <row r="37413" hidden="1" x14ac:dyDescent="0.2"/>
    <row r="37414" hidden="1" x14ac:dyDescent="0.2"/>
    <row r="37415" hidden="1" x14ac:dyDescent="0.2"/>
    <row r="37416" hidden="1" x14ac:dyDescent="0.2"/>
    <row r="37417" hidden="1" x14ac:dyDescent="0.2"/>
    <row r="37418" hidden="1" x14ac:dyDescent="0.2"/>
    <row r="37419" hidden="1" x14ac:dyDescent="0.2"/>
    <row r="37420" hidden="1" x14ac:dyDescent="0.2"/>
    <row r="37421" hidden="1" x14ac:dyDescent="0.2"/>
    <row r="37422" hidden="1" x14ac:dyDescent="0.2"/>
    <row r="37423" hidden="1" x14ac:dyDescent="0.2"/>
    <row r="37424" hidden="1" x14ac:dyDescent="0.2"/>
    <row r="37425" hidden="1" x14ac:dyDescent="0.2"/>
    <row r="37426" hidden="1" x14ac:dyDescent="0.2"/>
    <row r="37427" hidden="1" x14ac:dyDescent="0.2"/>
    <row r="37428" hidden="1" x14ac:dyDescent="0.2"/>
    <row r="37429" hidden="1" x14ac:dyDescent="0.2"/>
    <row r="37430" hidden="1" x14ac:dyDescent="0.2"/>
    <row r="37431" hidden="1" x14ac:dyDescent="0.2"/>
    <row r="37432" hidden="1" x14ac:dyDescent="0.2"/>
    <row r="37433" hidden="1" x14ac:dyDescent="0.2"/>
    <row r="37434" hidden="1" x14ac:dyDescent="0.2"/>
    <row r="37435" hidden="1" x14ac:dyDescent="0.2"/>
    <row r="37436" hidden="1" x14ac:dyDescent="0.2"/>
    <row r="37437" hidden="1" x14ac:dyDescent="0.2"/>
    <row r="37438" hidden="1" x14ac:dyDescent="0.2"/>
    <row r="37439" hidden="1" x14ac:dyDescent="0.2"/>
    <row r="37440" hidden="1" x14ac:dyDescent="0.2"/>
    <row r="37441" hidden="1" x14ac:dyDescent="0.2"/>
    <row r="37442" hidden="1" x14ac:dyDescent="0.2"/>
    <row r="37443" hidden="1" x14ac:dyDescent="0.2"/>
    <row r="37444" hidden="1" x14ac:dyDescent="0.2"/>
    <row r="37445" hidden="1" x14ac:dyDescent="0.2"/>
    <row r="37446" hidden="1" x14ac:dyDescent="0.2"/>
    <row r="37447" hidden="1" x14ac:dyDescent="0.2"/>
    <row r="37448" hidden="1" x14ac:dyDescent="0.2"/>
    <row r="37449" hidden="1" x14ac:dyDescent="0.2"/>
    <row r="37450" hidden="1" x14ac:dyDescent="0.2"/>
    <row r="37451" hidden="1" x14ac:dyDescent="0.2"/>
    <row r="37452" hidden="1" x14ac:dyDescent="0.2"/>
    <row r="37453" hidden="1" x14ac:dyDescent="0.2"/>
    <row r="37454" hidden="1" x14ac:dyDescent="0.2"/>
    <row r="37455" hidden="1" x14ac:dyDescent="0.2"/>
    <row r="37456" hidden="1" x14ac:dyDescent="0.2"/>
    <row r="37457" hidden="1" x14ac:dyDescent="0.2"/>
    <row r="37458" hidden="1" x14ac:dyDescent="0.2"/>
    <row r="37459" hidden="1" x14ac:dyDescent="0.2"/>
    <row r="37460" hidden="1" x14ac:dyDescent="0.2"/>
    <row r="37461" hidden="1" x14ac:dyDescent="0.2"/>
    <row r="37462" hidden="1" x14ac:dyDescent="0.2"/>
    <row r="37463" hidden="1" x14ac:dyDescent="0.2"/>
    <row r="37464" hidden="1" x14ac:dyDescent="0.2"/>
    <row r="37465" hidden="1" x14ac:dyDescent="0.2"/>
    <row r="37466" hidden="1" x14ac:dyDescent="0.2"/>
    <row r="37467" hidden="1" x14ac:dyDescent="0.2"/>
    <row r="37468" hidden="1" x14ac:dyDescent="0.2"/>
    <row r="37469" hidden="1" x14ac:dyDescent="0.2"/>
    <row r="37470" hidden="1" x14ac:dyDescent="0.2"/>
    <row r="37471" hidden="1" x14ac:dyDescent="0.2"/>
    <row r="37472" hidden="1" x14ac:dyDescent="0.2"/>
    <row r="37473" hidden="1" x14ac:dyDescent="0.2"/>
    <row r="37474" hidden="1" x14ac:dyDescent="0.2"/>
    <row r="37475" hidden="1" x14ac:dyDescent="0.2"/>
    <row r="37476" hidden="1" x14ac:dyDescent="0.2"/>
    <row r="37477" hidden="1" x14ac:dyDescent="0.2"/>
    <row r="37478" hidden="1" x14ac:dyDescent="0.2"/>
    <row r="37479" hidden="1" x14ac:dyDescent="0.2"/>
    <row r="37480" hidden="1" x14ac:dyDescent="0.2"/>
    <row r="37481" hidden="1" x14ac:dyDescent="0.2"/>
    <row r="37482" hidden="1" x14ac:dyDescent="0.2"/>
    <row r="37483" hidden="1" x14ac:dyDescent="0.2"/>
    <row r="37484" hidden="1" x14ac:dyDescent="0.2"/>
    <row r="37485" hidden="1" x14ac:dyDescent="0.2"/>
    <row r="37486" hidden="1" x14ac:dyDescent="0.2"/>
    <row r="37487" hidden="1" x14ac:dyDescent="0.2"/>
    <row r="37488" hidden="1" x14ac:dyDescent="0.2"/>
    <row r="37489" hidden="1" x14ac:dyDescent="0.2"/>
    <row r="37490" hidden="1" x14ac:dyDescent="0.2"/>
    <row r="37491" hidden="1" x14ac:dyDescent="0.2"/>
    <row r="37492" hidden="1" x14ac:dyDescent="0.2"/>
    <row r="37493" hidden="1" x14ac:dyDescent="0.2"/>
    <row r="37494" hidden="1" x14ac:dyDescent="0.2"/>
    <row r="37495" hidden="1" x14ac:dyDescent="0.2"/>
    <row r="37496" hidden="1" x14ac:dyDescent="0.2"/>
    <row r="37497" hidden="1" x14ac:dyDescent="0.2"/>
    <row r="37498" hidden="1" x14ac:dyDescent="0.2"/>
    <row r="37499" hidden="1" x14ac:dyDescent="0.2"/>
    <row r="37500" hidden="1" x14ac:dyDescent="0.2"/>
    <row r="37501" hidden="1" x14ac:dyDescent="0.2"/>
    <row r="37502" hidden="1" x14ac:dyDescent="0.2"/>
    <row r="37503" hidden="1" x14ac:dyDescent="0.2"/>
    <row r="37504" hidden="1" x14ac:dyDescent="0.2"/>
    <row r="37505" hidden="1" x14ac:dyDescent="0.2"/>
    <row r="37506" hidden="1" x14ac:dyDescent="0.2"/>
    <row r="37507" hidden="1" x14ac:dyDescent="0.2"/>
    <row r="37508" hidden="1" x14ac:dyDescent="0.2"/>
    <row r="37509" hidden="1" x14ac:dyDescent="0.2"/>
    <row r="37510" hidden="1" x14ac:dyDescent="0.2"/>
    <row r="37511" hidden="1" x14ac:dyDescent="0.2"/>
    <row r="37512" hidden="1" x14ac:dyDescent="0.2"/>
    <row r="37513" hidden="1" x14ac:dyDescent="0.2"/>
    <row r="37514" hidden="1" x14ac:dyDescent="0.2"/>
    <row r="37515" hidden="1" x14ac:dyDescent="0.2"/>
    <row r="37516" hidden="1" x14ac:dyDescent="0.2"/>
    <row r="37517" hidden="1" x14ac:dyDescent="0.2"/>
    <row r="37518" hidden="1" x14ac:dyDescent="0.2"/>
    <row r="37519" hidden="1" x14ac:dyDescent="0.2"/>
    <row r="37520" hidden="1" x14ac:dyDescent="0.2"/>
    <row r="37521" hidden="1" x14ac:dyDescent="0.2"/>
    <row r="37522" hidden="1" x14ac:dyDescent="0.2"/>
    <row r="37523" hidden="1" x14ac:dyDescent="0.2"/>
    <row r="37524" hidden="1" x14ac:dyDescent="0.2"/>
    <row r="37525" hidden="1" x14ac:dyDescent="0.2"/>
    <row r="37526" hidden="1" x14ac:dyDescent="0.2"/>
    <row r="37527" hidden="1" x14ac:dyDescent="0.2"/>
    <row r="37528" hidden="1" x14ac:dyDescent="0.2"/>
    <row r="37529" hidden="1" x14ac:dyDescent="0.2"/>
    <row r="37530" hidden="1" x14ac:dyDescent="0.2"/>
    <row r="37531" hidden="1" x14ac:dyDescent="0.2"/>
    <row r="37532" hidden="1" x14ac:dyDescent="0.2"/>
    <row r="37533" hidden="1" x14ac:dyDescent="0.2"/>
    <row r="37534" hidden="1" x14ac:dyDescent="0.2"/>
    <row r="37535" hidden="1" x14ac:dyDescent="0.2"/>
    <row r="37536" hidden="1" x14ac:dyDescent="0.2"/>
    <row r="37537" hidden="1" x14ac:dyDescent="0.2"/>
    <row r="37538" hidden="1" x14ac:dyDescent="0.2"/>
    <row r="37539" hidden="1" x14ac:dyDescent="0.2"/>
    <row r="37540" hidden="1" x14ac:dyDescent="0.2"/>
    <row r="37541" hidden="1" x14ac:dyDescent="0.2"/>
    <row r="37542" hidden="1" x14ac:dyDescent="0.2"/>
    <row r="37543" hidden="1" x14ac:dyDescent="0.2"/>
    <row r="37544" hidden="1" x14ac:dyDescent="0.2"/>
    <row r="37545" hidden="1" x14ac:dyDescent="0.2"/>
    <row r="37546" hidden="1" x14ac:dyDescent="0.2"/>
    <row r="37547" hidden="1" x14ac:dyDescent="0.2"/>
    <row r="37548" hidden="1" x14ac:dyDescent="0.2"/>
    <row r="37549" hidden="1" x14ac:dyDescent="0.2"/>
    <row r="37550" hidden="1" x14ac:dyDescent="0.2"/>
    <row r="37551" hidden="1" x14ac:dyDescent="0.2"/>
    <row r="37552" hidden="1" x14ac:dyDescent="0.2"/>
    <row r="37553" hidden="1" x14ac:dyDescent="0.2"/>
    <row r="37554" hidden="1" x14ac:dyDescent="0.2"/>
    <row r="37555" hidden="1" x14ac:dyDescent="0.2"/>
    <row r="37556" hidden="1" x14ac:dyDescent="0.2"/>
    <row r="37557" hidden="1" x14ac:dyDescent="0.2"/>
    <row r="37558" hidden="1" x14ac:dyDescent="0.2"/>
    <row r="37559" hidden="1" x14ac:dyDescent="0.2"/>
    <row r="37560" hidden="1" x14ac:dyDescent="0.2"/>
    <row r="37561" hidden="1" x14ac:dyDescent="0.2"/>
    <row r="37562" hidden="1" x14ac:dyDescent="0.2"/>
    <row r="37563" hidden="1" x14ac:dyDescent="0.2"/>
    <row r="37564" hidden="1" x14ac:dyDescent="0.2"/>
    <row r="37565" hidden="1" x14ac:dyDescent="0.2"/>
    <row r="37566" hidden="1" x14ac:dyDescent="0.2"/>
    <row r="37567" hidden="1" x14ac:dyDescent="0.2"/>
    <row r="37568" hidden="1" x14ac:dyDescent="0.2"/>
    <row r="37569" hidden="1" x14ac:dyDescent="0.2"/>
    <row r="37570" hidden="1" x14ac:dyDescent="0.2"/>
    <row r="37571" hidden="1" x14ac:dyDescent="0.2"/>
    <row r="37572" hidden="1" x14ac:dyDescent="0.2"/>
    <row r="37573" hidden="1" x14ac:dyDescent="0.2"/>
    <row r="37574" hidden="1" x14ac:dyDescent="0.2"/>
    <row r="37575" hidden="1" x14ac:dyDescent="0.2"/>
    <row r="37576" hidden="1" x14ac:dyDescent="0.2"/>
    <row r="37577" hidden="1" x14ac:dyDescent="0.2"/>
    <row r="37578" hidden="1" x14ac:dyDescent="0.2"/>
    <row r="37579" hidden="1" x14ac:dyDescent="0.2"/>
    <row r="37580" hidden="1" x14ac:dyDescent="0.2"/>
    <row r="37581" hidden="1" x14ac:dyDescent="0.2"/>
    <row r="37582" hidden="1" x14ac:dyDescent="0.2"/>
    <row r="37583" hidden="1" x14ac:dyDescent="0.2"/>
    <row r="37584" hidden="1" x14ac:dyDescent="0.2"/>
    <row r="37585" hidden="1" x14ac:dyDescent="0.2"/>
    <row r="37586" hidden="1" x14ac:dyDescent="0.2"/>
    <row r="37587" hidden="1" x14ac:dyDescent="0.2"/>
    <row r="37588" hidden="1" x14ac:dyDescent="0.2"/>
    <row r="37589" hidden="1" x14ac:dyDescent="0.2"/>
    <row r="37590" hidden="1" x14ac:dyDescent="0.2"/>
    <row r="37591" hidden="1" x14ac:dyDescent="0.2"/>
    <row r="37592" hidden="1" x14ac:dyDescent="0.2"/>
    <row r="37593" hidden="1" x14ac:dyDescent="0.2"/>
    <row r="37594" hidden="1" x14ac:dyDescent="0.2"/>
    <row r="37595" hidden="1" x14ac:dyDescent="0.2"/>
    <row r="37596" hidden="1" x14ac:dyDescent="0.2"/>
    <row r="37597" hidden="1" x14ac:dyDescent="0.2"/>
    <row r="37598" hidden="1" x14ac:dyDescent="0.2"/>
    <row r="37599" hidden="1" x14ac:dyDescent="0.2"/>
    <row r="37600" hidden="1" x14ac:dyDescent="0.2"/>
    <row r="37601" hidden="1" x14ac:dyDescent="0.2"/>
    <row r="37602" hidden="1" x14ac:dyDescent="0.2"/>
    <row r="37603" hidden="1" x14ac:dyDescent="0.2"/>
    <row r="37604" hidden="1" x14ac:dyDescent="0.2"/>
    <row r="37605" hidden="1" x14ac:dyDescent="0.2"/>
    <row r="37606" hidden="1" x14ac:dyDescent="0.2"/>
    <row r="37607" hidden="1" x14ac:dyDescent="0.2"/>
    <row r="37608" hidden="1" x14ac:dyDescent="0.2"/>
    <row r="37609" hidden="1" x14ac:dyDescent="0.2"/>
    <row r="37610" hidden="1" x14ac:dyDescent="0.2"/>
    <row r="37611" hidden="1" x14ac:dyDescent="0.2"/>
    <row r="37612" hidden="1" x14ac:dyDescent="0.2"/>
    <row r="37613" hidden="1" x14ac:dyDescent="0.2"/>
    <row r="37614" hidden="1" x14ac:dyDescent="0.2"/>
    <row r="37615" hidden="1" x14ac:dyDescent="0.2"/>
    <row r="37616" hidden="1" x14ac:dyDescent="0.2"/>
    <row r="37617" hidden="1" x14ac:dyDescent="0.2"/>
    <row r="37618" hidden="1" x14ac:dyDescent="0.2"/>
    <row r="37619" hidden="1" x14ac:dyDescent="0.2"/>
    <row r="37620" hidden="1" x14ac:dyDescent="0.2"/>
    <row r="37621" hidden="1" x14ac:dyDescent="0.2"/>
    <row r="37622" hidden="1" x14ac:dyDescent="0.2"/>
    <row r="37623" hidden="1" x14ac:dyDescent="0.2"/>
    <row r="37624" hidden="1" x14ac:dyDescent="0.2"/>
    <row r="37625" hidden="1" x14ac:dyDescent="0.2"/>
    <row r="37626" hidden="1" x14ac:dyDescent="0.2"/>
    <row r="37627" hidden="1" x14ac:dyDescent="0.2"/>
    <row r="37628" hidden="1" x14ac:dyDescent="0.2"/>
    <row r="37629" hidden="1" x14ac:dyDescent="0.2"/>
    <row r="37630" hidden="1" x14ac:dyDescent="0.2"/>
    <row r="37631" hidden="1" x14ac:dyDescent="0.2"/>
    <row r="37632" hidden="1" x14ac:dyDescent="0.2"/>
    <row r="37633" hidden="1" x14ac:dyDescent="0.2"/>
    <row r="37634" hidden="1" x14ac:dyDescent="0.2"/>
    <row r="37635" hidden="1" x14ac:dyDescent="0.2"/>
    <row r="37636" hidden="1" x14ac:dyDescent="0.2"/>
    <row r="37637" hidden="1" x14ac:dyDescent="0.2"/>
    <row r="37638" hidden="1" x14ac:dyDescent="0.2"/>
    <row r="37639" hidden="1" x14ac:dyDescent="0.2"/>
    <row r="37640" hidden="1" x14ac:dyDescent="0.2"/>
    <row r="37641" hidden="1" x14ac:dyDescent="0.2"/>
    <row r="37642" hidden="1" x14ac:dyDescent="0.2"/>
    <row r="37643" hidden="1" x14ac:dyDescent="0.2"/>
    <row r="37644" hidden="1" x14ac:dyDescent="0.2"/>
    <row r="37645" hidden="1" x14ac:dyDescent="0.2"/>
    <row r="37646" hidden="1" x14ac:dyDescent="0.2"/>
    <row r="37647" hidden="1" x14ac:dyDescent="0.2"/>
    <row r="37648" hidden="1" x14ac:dyDescent="0.2"/>
    <row r="37649" hidden="1" x14ac:dyDescent="0.2"/>
    <row r="37650" hidden="1" x14ac:dyDescent="0.2"/>
    <row r="37651" hidden="1" x14ac:dyDescent="0.2"/>
    <row r="37652" hidden="1" x14ac:dyDescent="0.2"/>
    <row r="37653" hidden="1" x14ac:dyDescent="0.2"/>
    <row r="37654" hidden="1" x14ac:dyDescent="0.2"/>
    <row r="37655" hidden="1" x14ac:dyDescent="0.2"/>
    <row r="37656" hidden="1" x14ac:dyDescent="0.2"/>
    <row r="37657" hidden="1" x14ac:dyDescent="0.2"/>
    <row r="37658" hidden="1" x14ac:dyDescent="0.2"/>
    <row r="37659" hidden="1" x14ac:dyDescent="0.2"/>
    <row r="37660" hidden="1" x14ac:dyDescent="0.2"/>
    <row r="37661" hidden="1" x14ac:dyDescent="0.2"/>
    <row r="37662" hidden="1" x14ac:dyDescent="0.2"/>
    <row r="37663" hidden="1" x14ac:dyDescent="0.2"/>
    <row r="37664" hidden="1" x14ac:dyDescent="0.2"/>
    <row r="37665" hidden="1" x14ac:dyDescent="0.2"/>
    <row r="37666" hidden="1" x14ac:dyDescent="0.2"/>
    <row r="37667" hidden="1" x14ac:dyDescent="0.2"/>
    <row r="37668" hidden="1" x14ac:dyDescent="0.2"/>
    <row r="37669" hidden="1" x14ac:dyDescent="0.2"/>
    <row r="37670" hidden="1" x14ac:dyDescent="0.2"/>
    <row r="37671" hidden="1" x14ac:dyDescent="0.2"/>
    <row r="37672" hidden="1" x14ac:dyDescent="0.2"/>
    <row r="37673" hidden="1" x14ac:dyDescent="0.2"/>
    <row r="37674" hidden="1" x14ac:dyDescent="0.2"/>
    <row r="37675" hidden="1" x14ac:dyDescent="0.2"/>
    <row r="37676" hidden="1" x14ac:dyDescent="0.2"/>
    <row r="37677" hidden="1" x14ac:dyDescent="0.2"/>
    <row r="37678" hidden="1" x14ac:dyDescent="0.2"/>
    <row r="37679" hidden="1" x14ac:dyDescent="0.2"/>
    <row r="37680" hidden="1" x14ac:dyDescent="0.2"/>
    <row r="37681" hidden="1" x14ac:dyDescent="0.2"/>
    <row r="37682" hidden="1" x14ac:dyDescent="0.2"/>
    <row r="37683" hidden="1" x14ac:dyDescent="0.2"/>
    <row r="37684" hidden="1" x14ac:dyDescent="0.2"/>
    <row r="37685" hidden="1" x14ac:dyDescent="0.2"/>
    <row r="37686" hidden="1" x14ac:dyDescent="0.2"/>
    <row r="37687" hidden="1" x14ac:dyDescent="0.2"/>
    <row r="37688" hidden="1" x14ac:dyDescent="0.2"/>
    <row r="37689" hidden="1" x14ac:dyDescent="0.2"/>
    <row r="37690" hidden="1" x14ac:dyDescent="0.2"/>
    <row r="37691" hidden="1" x14ac:dyDescent="0.2"/>
    <row r="37692" hidden="1" x14ac:dyDescent="0.2"/>
    <row r="37693" hidden="1" x14ac:dyDescent="0.2"/>
    <row r="37694" hidden="1" x14ac:dyDescent="0.2"/>
    <row r="37695" hidden="1" x14ac:dyDescent="0.2"/>
    <row r="37696" hidden="1" x14ac:dyDescent="0.2"/>
    <row r="37697" hidden="1" x14ac:dyDescent="0.2"/>
    <row r="37698" hidden="1" x14ac:dyDescent="0.2"/>
    <row r="37699" hidden="1" x14ac:dyDescent="0.2"/>
    <row r="37700" hidden="1" x14ac:dyDescent="0.2"/>
    <row r="37701" hidden="1" x14ac:dyDescent="0.2"/>
    <row r="37702" hidden="1" x14ac:dyDescent="0.2"/>
    <row r="37703" hidden="1" x14ac:dyDescent="0.2"/>
    <row r="37704" hidden="1" x14ac:dyDescent="0.2"/>
    <row r="37705" hidden="1" x14ac:dyDescent="0.2"/>
    <row r="37706" hidden="1" x14ac:dyDescent="0.2"/>
    <row r="37707" hidden="1" x14ac:dyDescent="0.2"/>
    <row r="37708" hidden="1" x14ac:dyDescent="0.2"/>
    <row r="37709" hidden="1" x14ac:dyDescent="0.2"/>
    <row r="37710" hidden="1" x14ac:dyDescent="0.2"/>
    <row r="37711" hidden="1" x14ac:dyDescent="0.2"/>
    <row r="37712" hidden="1" x14ac:dyDescent="0.2"/>
    <row r="37713" hidden="1" x14ac:dyDescent="0.2"/>
    <row r="37714" hidden="1" x14ac:dyDescent="0.2"/>
    <row r="37715" hidden="1" x14ac:dyDescent="0.2"/>
    <row r="37716" hidden="1" x14ac:dyDescent="0.2"/>
    <row r="37717" hidden="1" x14ac:dyDescent="0.2"/>
    <row r="37718" hidden="1" x14ac:dyDescent="0.2"/>
    <row r="37719" hidden="1" x14ac:dyDescent="0.2"/>
    <row r="37720" hidden="1" x14ac:dyDescent="0.2"/>
    <row r="37721" hidden="1" x14ac:dyDescent="0.2"/>
    <row r="37722" hidden="1" x14ac:dyDescent="0.2"/>
    <row r="37723" hidden="1" x14ac:dyDescent="0.2"/>
    <row r="37724" hidden="1" x14ac:dyDescent="0.2"/>
    <row r="37725" hidden="1" x14ac:dyDescent="0.2"/>
    <row r="37726" hidden="1" x14ac:dyDescent="0.2"/>
    <row r="37727" hidden="1" x14ac:dyDescent="0.2"/>
    <row r="37728" hidden="1" x14ac:dyDescent="0.2"/>
    <row r="37729" hidden="1" x14ac:dyDescent="0.2"/>
    <row r="37730" hidden="1" x14ac:dyDescent="0.2"/>
    <row r="37731" hidden="1" x14ac:dyDescent="0.2"/>
    <row r="37732" hidden="1" x14ac:dyDescent="0.2"/>
    <row r="37733" hidden="1" x14ac:dyDescent="0.2"/>
    <row r="37734" hidden="1" x14ac:dyDescent="0.2"/>
    <row r="37735" hidden="1" x14ac:dyDescent="0.2"/>
    <row r="37736" hidden="1" x14ac:dyDescent="0.2"/>
    <row r="37737" hidden="1" x14ac:dyDescent="0.2"/>
    <row r="37738" hidden="1" x14ac:dyDescent="0.2"/>
    <row r="37739" hidden="1" x14ac:dyDescent="0.2"/>
    <row r="37740" hidden="1" x14ac:dyDescent="0.2"/>
    <row r="37741" hidden="1" x14ac:dyDescent="0.2"/>
    <row r="37742" hidden="1" x14ac:dyDescent="0.2"/>
    <row r="37743" hidden="1" x14ac:dyDescent="0.2"/>
    <row r="37744" hidden="1" x14ac:dyDescent="0.2"/>
    <row r="37745" hidden="1" x14ac:dyDescent="0.2"/>
    <row r="37746" hidden="1" x14ac:dyDescent="0.2"/>
    <row r="37747" hidden="1" x14ac:dyDescent="0.2"/>
    <row r="37748" hidden="1" x14ac:dyDescent="0.2"/>
    <row r="37749" hidden="1" x14ac:dyDescent="0.2"/>
    <row r="37750" hidden="1" x14ac:dyDescent="0.2"/>
    <row r="37751" hidden="1" x14ac:dyDescent="0.2"/>
    <row r="37752" hidden="1" x14ac:dyDescent="0.2"/>
    <row r="37753" hidden="1" x14ac:dyDescent="0.2"/>
    <row r="37754" hidden="1" x14ac:dyDescent="0.2"/>
    <row r="37755" hidden="1" x14ac:dyDescent="0.2"/>
    <row r="37756" hidden="1" x14ac:dyDescent="0.2"/>
    <row r="37757" hidden="1" x14ac:dyDescent="0.2"/>
    <row r="37758" hidden="1" x14ac:dyDescent="0.2"/>
    <row r="37759" hidden="1" x14ac:dyDescent="0.2"/>
    <row r="37760" hidden="1" x14ac:dyDescent="0.2"/>
    <row r="37761" hidden="1" x14ac:dyDescent="0.2"/>
    <row r="37762" hidden="1" x14ac:dyDescent="0.2"/>
    <row r="37763" hidden="1" x14ac:dyDescent="0.2"/>
    <row r="37764" hidden="1" x14ac:dyDescent="0.2"/>
    <row r="37765" hidden="1" x14ac:dyDescent="0.2"/>
    <row r="37766" hidden="1" x14ac:dyDescent="0.2"/>
    <row r="37767" hidden="1" x14ac:dyDescent="0.2"/>
    <row r="37768" hidden="1" x14ac:dyDescent="0.2"/>
    <row r="37769" hidden="1" x14ac:dyDescent="0.2"/>
    <row r="37770" hidden="1" x14ac:dyDescent="0.2"/>
    <row r="37771" hidden="1" x14ac:dyDescent="0.2"/>
    <row r="37772" hidden="1" x14ac:dyDescent="0.2"/>
    <row r="37773" hidden="1" x14ac:dyDescent="0.2"/>
    <row r="37774" hidden="1" x14ac:dyDescent="0.2"/>
    <row r="37775" hidden="1" x14ac:dyDescent="0.2"/>
    <row r="37776" hidden="1" x14ac:dyDescent="0.2"/>
    <row r="37777" hidden="1" x14ac:dyDescent="0.2"/>
    <row r="37778" hidden="1" x14ac:dyDescent="0.2"/>
    <row r="37779" hidden="1" x14ac:dyDescent="0.2"/>
    <row r="37780" hidden="1" x14ac:dyDescent="0.2"/>
    <row r="37781" hidden="1" x14ac:dyDescent="0.2"/>
    <row r="37782" hidden="1" x14ac:dyDescent="0.2"/>
    <row r="37783" hidden="1" x14ac:dyDescent="0.2"/>
    <row r="37784" hidden="1" x14ac:dyDescent="0.2"/>
    <row r="37785" hidden="1" x14ac:dyDescent="0.2"/>
    <row r="37786" hidden="1" x14ac:dyDescent="0.2"/>
    <row r="37787" hidden="1" x14ac:dyDescent="0.2"/>
    <row r="37788" hidden="1" x14ac:dyDescent="0.2"/>
    <row r="37789" hidden="1" x14ac:dyDescent="0.2"/>
    <row r="37790" hidden="1" x14ac:dyDescent="0.2"/>
    <row r="37791" hidden="1" x14ac:dyDescent="0.2"/>
    <row r="37792" hidden="1" x14ac:dyDescent="0.2"/>
    <row r="37793" hidden="1" x14ac:dyDescent="0.2"/>
    <row r="37794" hidden="1" x14ac:dyDescent="0.2"/>
    <row r="37795" hidden="1" x14ac:dyDescent="0.2"/>
    <row r="37796" hidden="1" x14ac:dyDescent="0.2"/>
    <row r="37797" hidden="1" x14ac:dyDescent="0.2"/>
    <row r="37798" hidden="1" x14ac:dyDescent="0.2"/>
    <row r="37799" hidden="1" x14ac:dyDescent="0.2"/>
    <row r="37800" hidden="1" x14ac:dyDescent="0.2"/>
    <row r="37801" hidden="1" x14ac:dyDescent="0.2"/>
    <row r="37802" hidden="1" x14ac:dyDescent="0.2"/>
    <row r="37803" hidden="1" x14ac:dyDescent="0.2"/>
    <row r="37804" hidden="1" x14ac:dyDescent="0.2"/>
    <row r="37805" hidden="1" x14ac:dyDescent="0.2"/>
    <row r="37806" hidden="1" x14ac:dyDescent="0.2"/>
    <row r="37807" hidden="1" x14ac:dyDescent="0.2"/>
    <row r="37808" hidden="1" x14ac:dyDescent="0.2"/>
    <row r="37809" hidden="1" x14ac:dyDescent="0.2"/>
    <row r="37810" hidden="1" x14ac:dyDescent="0.2"/>
    <row r="37811" hidden="1" x14ac:dyDescent="0.2"/>
    <row r="37812" hidden="1" x14ac:dyDescent="0.2"/>
    <row r="37813" hidden="1" x14ac:dyDescent="0.2"/>
    <row r="37814" hidden="1" x14ac:dyDescent="0.2"/>
    <row r="37815" hidden="1" x14ac:dyDescent="0.2"/>
    <row r="37816" hidden="1" x14ac:dyDescent="0.2"/>
    <row r="37817" hidden="1" x14ac:dyDescent="0.2"/>
    <row r="37818" hidden="1" x14ac:dyDescent="0.2"/>
    <row r="37819" hidden="1" x14ac:dyDescent="0.2"/>
    <row r="37820" hidden="1" x14ac:dyDescent="0.2"/>
    <row r="37821" hidden="1" x14ac:dyDescent="0.2"/>
    <row r="37822" hidden="1" x14ac:dyDescent="0.2"/>
    <row r="37823" hidden="1" x14ac:dyDescent="0.2"/>
    <row r="37824" hidden="1" x14ac:dyDescent="0.2"/>
    <row r="37825" hidden="1" x14ac:dyDescent="0.2"/>
    <row r="37826" hidden="1" x14ac:dyDescent="0.2"/>
    <row r="37827" hidden="1" x14ac:dyDescent="0.2"/>
    <row r="37828" hidden="1" x14ac:dyDescent="0.2"/>
    <row r="37829" hidden="1" x14ac:dyDescent="0.2"/>
    <row r="37830" hidden="1" x14ac:dyDescent="0.2"/>
    <row r="37831" hidden="1" x14ac:dyDescent="0.2"/>
    <row r="37832" hidden="1" x14ac:dyDescent="0.2"/>
    <row r="37833" hidden="1" x14ac:dyDescent="0.2"/>
    <row r="37834" hidden="1" x14ac:dyDescent="0.2"/>
    <row r="37835" hidden="1" x14ac:dyDescent="0.2"/>
    <row r="37836" hidden="1" x14ac:dyDescent="0.2"/>
    <row r="37837" hidden="1" x14ac:dyDescent="0.2"/>
    <row r="37838" hidden="1" x14ac:dyDescent="0.2"/>
    <row r="37839" hidden="1" x14ac:dyDescent="0.2"/>
    <row r="37840" hidden="1" x14ac:dyDescent="0.2"/>
    <row r="37841" hidden="1" x14ac:dyDescent="0.2"/>
    <row r="37842" hidden="1" x14ac:dyDescent="0.2"/>
    <row r="37843" hidden="1" x14ac:dyDescent="0.2"/>
    <row r="37844" hidden="1" x14ac:dyDescent="0.2"/>
    <row r="37845" hidden="1" x14ac:dyDescent="0.2"/>
    <row r="37846" hidden="1" x14ac:dyDescent="0.2"/>
    <row r="37847" hidden="1" x14ac:dyDescent="0.2"/>
    <row r="37848" hidden="1" x14ac:dyDescent="0.2"/>
    <row r="37849" hidden="1" x14ac:dyDescent="0.2"/>
    <row r="37850" hidden="1" x14ac:dyDescent="0.2"/>
    <row r="37851" hidden="1" x14ac:dyDescent="0.2"/>
    <row r="37852" hidden="1" x14ac:dyDescent="0.2"/>
    <row r="37853" hidden="1" x14ac:dyDescent="0.2"/>
    <row r="37854" hidden="1" x14ac:dyDescent="0.2"/>
    <row r="37855" hidden="1" x14ac:dyDescent="0.2"/>
    <row r="37856" hidden="1" x14ac:dyDescent="0.2"/>
    <row r="37857" hidden="1" x14ac:dyDescent="0.2"/>
    <row r="37858" hidden="1" x14ac:dyDescent="0.2"/>
    <row r="37859" hidden="1" x14ac:dyDescent="0.2"/>
    <row r="37860" hidden="1" x14ac:dyDescent="0.2"/>
    <row r="37861" hidden="1" x14ac:dyDescent="0.2"/>
    <row r="37862" hidden="1" x14ac:dyDescent="0.2"/>
    <row r="37863" hidden="1" x14ac:dyDescent="0.2"/>
    <row r="37864" hidden="1" x14ac:dyDescent="0.2"/>
    <row r="37865" hidden="1" x14ac:dyDescent="0.2"/>
    <row r="37866" hidden="1" x14ac:dyDescent="0.2"/>
    <row r="37867" hidden="1" x14ac:dyDescent="0.2"/>
    <row r="37868" hidden="1" x14ac:dyDescent="0.2"/>
    <row r="37869" hidden="1" x14ac:dyDescent="0.2"/>
    <row r="37870" hidden="1" x14ac:dyDescent="0.2"/>
    <row r="37871" hidden="1" x14ac:dyDescent="0.2"/>
    <row r="37872" hidden="1" x14ac:dyDescent="0.2"/>
    <row r="37873" hidden="1" x14ac:dyDescent="0.2"/>
    <row r="37874" hidden="1" x14ac:dyDescent="0.2"/>
    <row r="37875" hidden="1" x14ac:dyDescent="0.2"/>
    <row r="37876" hidden="1" x14ac:dyDescent="0.2"/>
    <row r="37877" hidden="1" x14ac:dyDescent="0.2"/>
    <row r="37878" hidden="1" x14ac:dyDescent="0.2"/>
    <row r="37879" hidden="1" x14ac:dyDescent="0.2"/>
    <row r="37880" hidden="1" x14ac:dyDescent="0.2"/>
    <row r="37881" hidden="1" x14ac:dyDescent="0.2"/>
    <row r="37882" hidden="1" x14ac:dyDescent="0.2"/>
    <row r="37883" hidden="1" x14ac:dyDescent="0.2"/>
    <row r="37884" hidden="1" x14ac:dyDescent="0.2"/>
    <row r="37885" hidden="1" x14ac:dyDescent="0.2"/>
    <row r="37886" hidden="1" x14ac:dyDescent="0.2"/>
    <row r="37887" hidden="1" x14ac:dyDescent="0.2"/>
    <row r="37888" hidden="1" x14ac:dyDescent="0.2"/>
    <row r="37889" hidden="1" x14ac:dyDescent="0.2"/>
    <row r="37890" hidden="1" x14ac:dyDescent="0.2"/>
    <row r="37891" hidden="1" x14ac:dyDescent="0.2"/>
    <row r="37892" hidden="1" x14ac:dyDescent="0.2"/>
    <row r="37893" hidden="1" x14ac:dyDescent="0.2"/>
    <row r="37894" hidden="1" x14ac:dyDescent="0.2"/>
    <row r="37895" hidden="1" x14ac:dyDescent="0.2"/>
    <row r="37896" hidden="1" x14ac:dyDescent="0.2"/>
    <row r="37897" hidden="1" x14ac:dyDescent="0.2"/>
    <row r="37898" hidden="1" x14ac:dyDescent="0.2"/>
    <row r="37899" hidden="1" x14ac:dyDescent="0.2"/>
    <row r="37900" hidden="1" x14ac:dyDescent="0.2"/>
    <row r="37901" hidden="1" x14ac:dyDescent="0.2"/>
    <row r="37902" hidden="1" x14ac:dyDescent="0.2"/>
    <row r="37903" hidden="1" x14ac:dyDescent="0.2"/>
    <row r="37904" hidden="1" x14ac:dyDescent="0.2"/>
    <row r="37905" hidden="1" x14ac:dyDescent="0.2"/>
    <row r="37906" hidden="1" x14ac:dyDescent="0.2"/>
    <row r="37907" hidden="1" x14ac:dyDescent="0.2"/>
    <row r="37908" hidden="1" x14ac:dyDescent="0.2"/>
    <row r="37909" hidden="1" x14ac:dyDescent="0.2"/>
    <row r="37910" hidden="1" x14ac:dyDescent="0.2"/>
    <row r="37911" hidden="1" x14ac:dyDescent="0.2"/>
    <row r="37912" hidden="1" x14ac:dyDescent="0.2"/>
    <row r="37913" hidden="1" x14ac:dyDescent="0.2"/>
    <row r="37914" hidden="1" x14ac:dyDescent="0.2"/>
    <row r="37915" hidden="1" x14ac:dyDescent="0.2"/>
    <row r="37916" hidden="1" x14ac:dyDescent="0.2"/>
    <row r="37917" hidden="1" x14ac:dyDescent="0.2"/>
    <row r="37918" hidden="1" x14ac:dyDescent="0.2"/>
    <row r="37919" hidden="1" x14ac:dyDescent="0.2"/>
    <row r="37920" hidden="1" x14ac:dyDescent="0.2"/>
    <row r="37921" hidden="1" x14ac:dyDescent="0.2"/>
    <row r="37922" hidden="1" x14ac:dyDescent="0.2"/>
    <row r="37923" hidden="1" x14ac:dyDescent="0.2"/>
    <row r="37924" hidden="1" x14ac:dyDescent="0.2"/>
    <row r="37925" hidden="1" x14ac:dyDescent="0.2"/>
    <row r="37926" hidden="1" x14ac:dyDescent="0.2"/>
    <row r="37927" hidden="1" x14ac:dyDescent="0.2"/>
    <row r="37928" hidden="1" x14ac:dyDescent="0.2"/>
    <row r="37929" hidden="1" x14ac:dyDescent="0.2"/>
    <row r="37930" hidden="1" x14ac:dyDescent="0.2"/>
    <row r="37931" hidden="1" x14ac:dyDescent="0.2"/>
    <row r="37932" hidden="1" x14ac:dyDescent="0.2"/>
    <row r="37933" hidden="1" x14ac:dyDescent="0.2"/>
    <row r="37934" hidden="1" x14ac:dyDescent="0.2"/>
    <row r="37935" hidden="1" x14ac:dyDescent="0.2"/>
    <row r="37936" hidden="1" x14ac:dyDescent="0.2"/>
    <row r="37937" hidden="1" x14ac:dyDescent="0.2"/>
    <row r="37938" hidden="1" x14ac:dyDescent="0.2"/>
    <row r="37939" hidden="1" x14ac:dyDescent="0.2"/>
    <row r="37940" hidden="1" x14ac:dyDescent="0.2"/>
    <row r="37941" hidden="1" x14ac:dyDescent="0.2"/>
    <row r="37942" hidden="1" x14ac:dyDescent="0.2"/>
    <row r="37943" hidden="1" x14ac:dyDescent="0.2"/>
    <row r="37944" hidden="1" x14ac:dyDescent="0.2"/>
    <row r="37945" hidden="1" x14ac:dyDescent="0.2"/>
    <row r="37946" hidden="1" x14ac:dyDescent="0.2"/>
    <row r="37947" hidden="1" x14ac:dyDescent="0.2"/>
    <row r="37948" hidden="1" x14ac:dyDescent="0.2"/>
    <row r="37949" hidden="1" x14ac:dyDescent="0.2"/>
    <row r="37950" hidden="1" x14ac:dyDescent="0.2"/>
    <row r="37951" hidden="1" x14ac:dyDescent="0.2"/>
    <row r="37952" hidden="1" x14ac:dyDescent="0.2"/>
    <row r="37953" hidden="1" x14ac:dyDescent="0.2"/>
    <row r="37954" hidden="1" x14ac:dyDescent="0.2"/>
    <row r="37955" hidden="1" x14ac:dyDescent="0.2"/>
    <row r="37956" hidden="1" x14ac:dyDescent="0.2"/>
    <row r="37957" hidden="1" x14ac:dyDescent="0.2"/>
    <row r="37958" hidden="1" x14ac:dyDescent="0.2"/>
    <row r="37959" hidden="1" x14ac:dyDescent="0.2"/>
    <row r="37960" hidden="1" x14ac:dyDescent="0.2"/>
    <row r="37961" hidden="1" x14ac:dyDescent="0.2"/>
    <row r="37962" hidden="1" x14ac:dyDescent="0.2"/>
    <row r="37963" hidden="1" x14ac:dyDescent="0.2"/>
    <row r="37964" hidden="1" x14ac:dyDescent="0.2"/>
    <row r="37965" hidden="1" x14ac:dyDescent="0.2"/>
    <row r="37966" hidden="1" x14ac:dyDescent="0.2"/>
    <row r="37967" hidden="1" x14ac:dyDescent="0.2"/>
    <row r="37968" hidden="1" x14ac:dyDescent="0.2"/>
    <row r="37969" hidden="1" x14ac:dyDescent="0.2"/>
    <row r="37970" hidden="1" x14ac:dyDescent="0.2"/>
    <row r="37971" hidden="1" x14ac:dyDescent="0.2"/>
    <row r="37972" hidden="1" x14ac:dyDescent="0.2"/>
    <row r="37973" hidden="1" x14ac:dyDescent="0.2"/>
    <row r="37974" hidden="1" x14ac:dyDescent="0.2"/>
    <row r="37975" hidden="1" x14ac:dyDescent="0.2"/>
    <row r="37976" hidden="1" x14ac:dyDescent="0.2"/>
    <row r="37977" hidden="1" x14ac:dyDescent="0.2"/>
    <row r="37978" hidden="1" x14ac:dyDescent="0.2"/>
    <row r="37979" hidden="1" x14ac:dyDescent="0.2"/>
    <row r="37980" hidden="1" x14ac:dyDescent="0.2"/>
    <row r="37981" hidden="1" x14ac:dyDescent="0.2"/>
    <row r="37982" hidden="1" x14ac:dyDescent="0.2"/>
    <row r="37983" hidden="1" x14ac:dyDescent="0.2"/>
    <row r="37984" hidden="1" x14ac:dyDescent="0.2"/>
    <row r="37985" hidden="1" x14ac:dyDescent="0.2"/>
    <row r="37986" hidden="1" x14ac:dyDescent="0.2"/>
    <row r="37987" hidden="1" x14ac:dyDescent="0.2"/>
    <row r="37988" hidden="1" x14ac:dyDescent="0.2"/>
    <row r="37989" hidden="1" x14ac:dyDescent="0.2"/>
    <row r="37990" hidden="1" x14ac:dyDescent="0.2"/>
    <row r="37991" hidden="1" x14ac:dyDescent="0.2"/>
    <row r="37992" hidden="1" x14ac:dyDescent="0.2"/>
    <row r="37993" hidden="1" x14ac:dyDescent="0.2"/>
    <row r="37994" hidden="1" x14ac:dyDescent="0.2"/>
    <row r="37995" hidden="1" x14ac:dyDescent="0.2"/>
    <row r="37996" hidden="1" x14ac:dyDescent="0.2"/>
    <row r="37997" hidden="1" x14ac:dyDescent="0.2"/>
    <row r="37998" hidden="1" x14ac:dyDescent="0.2"/>
    <row r="37999" hidden="1" x14ac:dyDescent="0.2"/>
    <row r="38000" hidden="1" x14ac:dyDescent="0.2"/>
    <row r="38001" hidden="1" x14ac:dyDescent="0.2"/>
    <row r="38002" hidden="1" x14ac:dyDescent="0.2"/>
    <row r="38003" hidden="1" x14ac:dyDescent="0.2"/>
    <row r="38004" hidden="1" x14ac:dyDescent="0.2"/>
    <row r="38005" hidden="1" x14ac:dyDescent="0.2"/>
    <row r="38006" hidden="1" x14ac:dyDescent="0.2"/>
    <row r="38007" hidden="1" x14ac:dyDescent="0.2"/>
    <row r="38008" hidden="1" x14ac:dyDescent="0.2"/>
    <row r="38009" hidden="1" x14ac:dyDescent="0.2"/>
    <row r="38010" hidden="1" x14ac:dyDescent="0.2"/>
    <row r="38011" hidden="1" x14ac:dyDescent="0.2"/>
    <row r="38012" hidden="1" x14ac:dyDescent="0.2"/>
    <row r="38013" hidden="1" x14ac:dyDescent="0.2"/>
    <row r="38014" hidden="1" x14ac:dyDescent="0.2"/>
    <row r="38015" hidden="1" x14ac:dyDescent="0.2"/>
    <row r="38016" hidden="1" x14ac:dyDescent="0.2"/>
    <row r="38017" hidden="1" x14ac:dyDescent="0.2"/>
    <row r="38018" hidden="1" x14ac:dyDescent="0.2"/>
    <row r="38019" hidden="1" x14ac:dyDescent="0.2"/>
    <row r="38020" hidden="1" x14ac:dyDescent="0.2"/>
    <row r="38021" hidden="1" x14ac:dyDescent="0.2"/>
    <row r="38022" hidden="1" x14ac:dyDescent="0.2"/>
    <row r="38023" hidden="1" x14ac:dyDescent="0.2"/>
    <row r="38024" hidden="1" x14ac:dyDescent="0.2"/>
    <row r="38025" hidden="1" x14ac:dyDescent="0.2"/>
    <row r="38026" hidden="1" x14ac:dyDescent="0.2"/>
    <row r="38027" hidden="1" x14ac:dyDescent="0.2"/>
    <row r="38028" hidden="1" x14ac:dyDescent="0.2"/>
    <row r="38029" hidden="1" x14ac:dyDescent="0.2"/>
    <row r="38030" hidden="1" x14ac:dyDescent="0.2"/>
    <row r="38031" hidden="1" x14ac:dyDescent="0.2"/>
    <row r="38032" hidden="1" x14ac:dyDescent="0.2"/>
    <row r="38033" hidden="1" x14ac:dyDescent="0.2"/>
    <row r="38034" hidden="1" x14ac:dyDescent="0.2"/>
    <row r="38035" hidden="1" x14ac:dyDescent="0.2"/>
    <row r="38036" hidden="1" x14ac:dyDescent="0.2"/>
    <row r="38037" hidden="1" x14ac:dyDescent="0.2"/>
    <row r="38038" hidden="1" x14ac:dyDescent="0.2"/>
    <row r="38039" hidden="1" x14ac:dyDescent="0.2"/>
    <row r="38040" hidden="1" x14ac:dyDescent="0.2"/>
    <row r="38041" hidden="1" x14ac:dyDescent="0.2"/>
    <row r="38042" hidden="1" x14ac:dyDescent="0.2"/>
    <row r="38043" hidden="1" x14ac:dyDescent="0.2"/>
    <row r="38044" hidden="1" x14ac:dyDescent="0.2"/>
    <row r="38045" hidden="1" x14ac:dyDescent="0.2"/>
    <row r="38046" hidden="1" x14ac:dyDescent="0.2"/>
    <row r="38047" hidden="1" x14ac:dyDescent="0.2"/>
    <row r="38048" hidden="1" x14ac:dyDescent="0.2"/>
    <row r="38049" hidden="1" x14ac:dyDescent="0.2"/>
    <row r="38050" hidden="1" x14ac:dyDescent="0.2"/>
    <row r="38051" hidden="1" x14ac:dyDescent="0.2"/>
    <row r="38052" hidden="1" x14ac:dyDescent="0.2"/>
    <row r="38053" hidden="1" x14ac:dyDescent="0.2"/>
    <row r="38054" hidden="1" x14ac:dyDescent="0.2"/>
    <row r="38055" hidden="1" x14ac:dyDescent="0.2"/>
    <row r="38056" hidden="1" x14ac:dyDescent="0.2"/>
    <row r="38057" hidden="1" x14ac:dyDescent="0.2"/>
    <row r="38058" hidden="1" x14ac:dyDescent="0.2"/>
    <row r="38059" hidden="1" x14ac:dyDescent="0.2"/>
    <row r="38060" hidden="1" x14ac:dyDescent="0.2"/>
    <row r="38061" hidden="1" x14ac:dyDescent="0.2"/>
    <row r="38062" hidden="1" x14ac:dyDescent="0.2"/>
    <row r="38063" hidden="1" x14ac:dyDescent="0.2"/>
    <row r="38064" hidden="1" x14ac:dyDescent="0.2"/>
    <row r="38065" hidden="1" x14ac:dyDescent="0.2"/>
    <row r="38066" hidden="1" x14ac:dyDescent="0.2"/>
    <row r="38067" hidden="1" x14ac:dyDescent="0.2"/>
    <row r="38068" hidden="1" x14ac:dyDescent="0.2"/>
    <row r="38069" hidden="1" x14ac:dyDescent="0.2"/>
    <row r="38070" hidden="1" x14ac:dyDescent="0.2"/>
    <row r="38071" hidden="1" x14ac:dyDescent="0.2"/>
    <row r="38072" hidden="1" x14ac:dyDescent="0.2"/>
    <row r="38073" hidden="1" x14ac:dyDescent="0.2"/>
    <row r="38074" hidden="1" x14ac:dyDescent="0.2"/>
    <row r="38075" hidden="1" x14ac:dyDescent="0.2"/>
    <row r="38076" hidden="1" x14ac:dyDescent="0.2"/>
    <row r="38077" hidden="1" x14ac:dyDescent="0.2"/>
    <row r="38078" hidden="1" x14ac:dyDescent="0.2"/>
    <row r="38079" hidden="1" x14ac:dyDescent="0.2"/>
    <row r="38080" hidden="1" x14ac:dyDescent="0.2"/>
    <row r="38081" hidden="1" x14ac:dyDescent="0.2"/>
    <row r="38082" hidden="1" x14ac:dyDescent="0.2"/>
    <row r="38083" hidden="1" x14ac:dyDescent="0.2"/>
    <row r="38084" hidden="1" x14ac:dyDescent="0.2"/>
    <row r="38085" hidden="1" x14ac:dyDescent="0.2"/>
    <row r="38086" hidden="1" x14ac:dyDescent="0.2"/>
    <row r="38087" hidden="1" x14ac:dyDescent="0.2"/>
    <row r="38088" hidden="1" x14ac:dyDescent="0.2"/>
    <row r="38089" hidden="1" x14ac:dyDescent="0.2"/>
    <row r="38090" hidden="1" x14ac:dyDescent="0.2"/>
    <row r="38091" hidden="1" x14ac:dyDescent="0.2"/>
    <row r="38092" hidden="1" x14ac:dyDescent="0.2"/>
    <row r="38093" hidden="1" x14ac:dyDescent="0.2"/>
    <row r="38094" hidden="1" x14ac:dyDescent="0.2"/>
    <row r="38095" hidden="1" x14ac:dyDescent="0.2"/>
    <row r="38096" hidden="1" x14ac:dyDescent="0.2"/>
    <row r="38097" hidden="1" x14ac:dyDescent="0.2"/>
    <row r="38098" hidden="1" x14ac:dyDescent="0.2"/>
    <row r="38099" hidden="1" x14ac:dyDescent="0.2"/>
    <row r="38100" hidden="1" x14ac:dyDescent="0.2"/>
    <row r="38101" hidden="1" x14ac:dyDescent="0.2"/>
    <row r="38102" hidden="1" x14ac:dyDescent="0.2"/>
    <row r="38103" hidden="1" x14ac:dyDescent="0.2"/>
    <row r="38104" hidden="1" x14ac:dyDescent="0.2"/>
    <row r="38105" hidden="1" x14ac:dyDescent="0.2"/>
    <row r="38106" hidden="1" x14ac:dyDescent="0.2"/>
    <row r="38107" hidden="1" x14ac:dyDescent="0.2"/>
    <row r="38108" hidden="1" x14ac:dyDescent="0.2"/>
    <row r="38109" hidden="1" x14ac:dyDescent="0.2"/>
    <row r="38110" hidden="1" x14ac:dyDescent="0.2"/>
    <row r="38111" hidden="1" x14ac:dyDescent="0.2"/>
    <row r="38112" hidden="1" x14ac:dyDescent="0.2"/>
    <row r="38113" hidden="1" x14ac:dyDescent="0.2"/>
    <row r="38114" hidden="1" x14ac:dyDescent="0.2"/>
    <row r="38115" hidden="1" x14ac:dyDescent="0.2"/>
    <row r="38116" hidden="1" x14ac:dyDescent="0.2"/>
    <row r="38117" hidden="1" x14ac:dyDescent="0.2"/>
    <row r="38118" hidden="1" x14ac:dyDescent="0.2"/>
    <row r="38119" hidden="1" x14ac:dyDescent="0.2"/>
    <row r="38120" hidden="1" x14ac:dyDescent="0.2"/>
    <row r="38121" hidden="1" x14ac:dyDescent="0.2"/>
    <row r="38122" hidden="1" x14ac:dyDescent="0.2"/>
    <row r="38123" hidden="1" x14ac:dyDescent="0.2"/>
    <row r="38124" hidden="1" x14ac:dyDescent="0.2"/>
    <row r="38125" hidden="1" x14ac:dyDescent="0.2"/>
    <row r="38126" hidden="1" x14ac:dyDescent="0.2"/>
    <row r="38127" hidden="1" x14ac:dyDescent="0.2"/>
    <row r="38128" hidden="1" x14ac:dyDescent="0.2"/>
    <row r="38129" hidden="1" x14ac:dyDescent="0.2"/>
    <row r="38130" hidden="1" x14ac:dyDescent="0.2"/>
    <row r="38131" hidden="1" x14ac:dyDescent="0.2"/>
    <row r="38132" hidden="1" x14ac:dyDescent="0.2"/>
    <row r="38133" hidden="1" x14ac:dyDescent="0.2"/>
    <row r="38134" hidden="1" x14ac:dyDescent="0.2"/>
    <row r="38135" hidden="1" x14ac:dyDescent="0.2"/>
    <row r="38136" hidden="1" x14ac:dyDescent="0.2"/>
    <row r="38137" hidden="1" x14ac:dyDescent="0.2"/>
    <row r="38138" hidden="1" x14ac:dyDescent="0.2"/>
    <row r="38139" hidden="1" x14ac:dyDescent="0.2"/>
    <row r="38140" hidden="1" x14ac:dyDescent="0.2"/>
    <row r="38141" hidden="1" x14ac:dyDescent="0.2"/>
    <row r="38142" hidden="1" x14ac:dyDescent="0.2"/>
    <row r="38143" hidden="1" x14ac:dyDescent="0.2"/>
    <row r="38144" hidden="1" x14ac:dyDescent="0.2"/>
    <row r="38145" hidden="1" x14ac:dyDescent="0.2"/>
    <row r="38146" hidden="1" x14ac:dyDescent="0.2"/>
    <row r="38147" hidden="1" x14ac:dyDescent="0.2"/>
    <row r="38148" hidden="1" x14ac:dyDescent="0.2"/>
    <row r="38149" hidden="1" x14ac:dyDescent="0.2"/>
    <row r="38150" hidden="1" x14ac:dyDescent="0.2"/>
    <row r="38151" hidden="1" x14ac:dyDescent="0.2"/>
    <row r="38152" hidden="1" x14ac:dyDescent="0.2"/>
    <row r="38153" hidden="1" x14ac:dyDescent="0.2"/>
    <row r="38154" hidden="1" x14ac:dyDescent="0.2"/>
    <row r="38155" hidden="1" x14ac:dyDescent="0.2"/>
    <row r="38156" hidden="1" x14ac:dyDescent="0.2"/>
    <row r="38157" hidden="1" x14ac:dyDescent="0.2"/>
    <row r="38158" hidden="1" x14ac:dyDescent="0.2"/>
    <row r="38159" hidden="1" x14ac:dyDescent="0.2"/>
    <row r="38160" hidden="1" x14ac:dyDescent="0.2"/>
    <row r="38161" hidden="1" x14ac:dyDescent="0.2"/>
    <row r="38162" hidden="1" x14ac:dyDescent="0.2"/>
    <row r="38163" hidden="1" x14ac:dyDescent="0.2"/>
    <row r="38164" hidden="1" x14ac:dyDescent="0.2"/>
    <row r="38165" hidden="1" x14ac:dyDescent="0.2"/>
    <row r="38166" hidden="1" x14ac:dyDescent="0.2"/>
    <row r="38167" hidden="1" x14ac:dyDescent="0.2"/>
    <row r="38168" hidden="1" x14ac:dyDescent="0.2"/>
    <row r="38169" hidden="1" x14ac:dyDescent="0.2"/>
    <row r="38170" hidden="1" x14ac:dyDescent="0.2"/>
    <row r="38171" hidden="1" x14ac:dyDescent="0.2"/>
    <row r="38172" hidden="1" x14ac:dyDescent="0.2"/>
    <row r="38173" hidden="1" x14ac:dyDescent="0.2"/>
    <row r="38174" hidden="1" x14ac:dyDescent="0.2"/>
    <row r="38175" hidden="1" x14ac:dyDescent="0.2"/>
    <row r="38176" hidden="1" x14ac:dyDescent="0.2"/>
    <row r="38177" hidden="1" x14ac:dyDescent="0.2"/>
    <row r="38178" hidden="1" x14ac:dyDescent="0.2"/>
    <row r="38179" hidden="1" x14ac:dyDescent="0.2"/>
    <row r="38180" hidden="1" x14ac:dyDescent="0.2"/>
    <row r="38181" hidden="1" x14ac:dyDescent="0.2"/>
    <row r="38182" hidden="1" x14ac:dyDescent="0.2"/>
    <row r="38183" hidden="1" x14ac:dyDescent="0.2"/>
    <row r="38184" hidden="1" x14ac:dyDescent="0.2"/>
    <row r="38185" hidden="1" x14ac:dyDescent="0.2"/>
    <row r="38186" hidden="1" x14ac:dyDescent="0.2"/>
    <row r="38187" hidden="1" x14ac:dyDescent="0.2"/>
    <row r="38188" hidden="1" x14ac:dyDescent="0.2"/>
    <row r="38189" hidden="1" x14ac:dyDescent="0.2"/>
    <row r="38190" hidden="1" x14ac:dyDescent="0.2"/>
    <row r="38191" hidden="1" x14ac:dyDescent="0.2"/>
    <row r="38192" hidden="1" x14ac:dyDescent="0.2"/>
    <row r="38193" hidden="1" x14ac:dyDescent="0.2"/>
    <row r="38194" hidden="1" x14ac:dyDescent="0.2"/>
    <row r="38195" hidden="1" x14ac:dyDescent="0.2"/>
    <row r="38196" hidden="1" x14ac:dyDescent="0.2"/>
    <row r="38197" hidden="1" x14ac:dyDescent="0.2"/>
    <row r="38198" hidden="1" x14ac:dyDescent="0.2"/>
    <row r="38199" hidden="1" x14ac:dyDescent="0.2"/>
    <row r="38200" hidden="1" x14ac:dyDescent="0.2"/>
    <row r="38201" hidden="1" x14ac:dyDescent="0.2"/>
    <row r="38202" hidden="1" x14ac:dyDescent="0.2"/>
    <row r="38203" hidden="1" x14ac:dyDescent="0.2"/>
    <row r="38204" hidden="1" x14ac:dyDescent="0.2"/>
    <row r="38205" hidden="1" x14ac:dyDescent="0.2"/>
    <row r="38206" hidden="1" x14ac:dyDescent="0.2"/>
    <row r="38207" hidden="1" x14ac:dyDescent="0.2"/>
    <row r="38208" hidden="1" x14ac:dyDescent="0.2"/>
    <row r="38209" hidden="1" x14ac:dyDescent="0.2"/>
    <row r="38210" hidden="1" x14ac:dyDescent="0.2"/>
    <row r="38211" hidden="1" x14ac:dyDescent="0.2"/>
    <row r="38212" hidden="1" x14ac:dyDescent="0.2"/>
    <row r="38213" hidden="1" x14ac:dyDescent="0.2"/>
    <row r="38214" hidden="1" x14ac:dyDescent="0.2"/>
    <row r="38215" hidden="1" x14ac:dyDescent="0.2"/>
    <row r="38216" hidden="1" x14ac:dyDescent="0.2"/>
    <row r="38217" hidden="1" x14ac:dyDescent="0.2"/>
    <row r="38218" hidden="1" x14ac:dyDescent="0.2"/>
    <row r="38219" hidden="1" x14ac:dyDescent="0.2"/>
    <row r="38220" hidden="1" x14ac:dyDescent="0.2"/>
    <row r="38221" hidden="1" x14ac:dyDescent="0.2"/>
    <row r="38222" hidden="1" x14ac:dyDescent="0.2"/>
    <row r="38223" hidden="1" x14ac:dyDescent="0.2"/>
    <row r="38224" hidden="1" x14ac:dyDescent="0.2"/>
    <row r="38225" hidden="1" x14ac:dyDescent="0.2"/>
    <row r="38226" hidden="1" x14ac:dyDescent="0.2"/>
    <row r="38227" hidden="1" x14ac:dyDescent="0.2"/>
    <row r="38228" hidden="1" x14ac:dyDescent="0.2"/>
    <row r="38229" hidden="1" x14ac:dyDescent="0.2"/>
    <row r="38230" hidden="1" x14ac:dyDescent="0.2"/>
    <row r="38231" hidden="1" x14ac:dyDescent="0.2"/>
    <row r="38232" hidden="1" x14ac:dyDescent="0.2"/>
    <row r="38233" hidden="1" x14ac:dyDescent="0.2"/>
    <row r="38234" hidden="1" x14ac:dyDescent="0.2"/>
    <row r="38235" hidden="1" x14ac:dyDescent="0.2"/>
    <row r="38236" hidden="1" x14ac:dyDescent="0.2"/>
    <row r="38237" hidden="1" x14ac:dyDescent="0.2"/>
    <row r="38238" hidden="1" x14ac:dyDescent="0.2"/>
    <row r="38239" hidden="1" x14ac:dyDescent="0.2"/>
    <row r="38240" hidden="1" x14ac:dyDescent="0.2"/>
    <row r="38241" hidden="1" x14ac:dyDescent="0.2"/>
    <row r="38242" hidden="1" x14ac:dyDescent="0.2"/>
    <row r="38243" hidden="1" x14ac:dyDescent="0.2"/>
    <row r="38244" hidden="1" x14ac:dyDescent="0.2"/>
    <row r="38245" hidden="1" x14ac:dyDescent="0.2"/>
    <row r="38246" hidden="1" x14ac:dyDescent="0.2"/>
    <row r="38247" hidden="1" x14ac:dyDescent="0.2"/>
    <row r="38248" hidden="1" x14ac:dyDescent="0.2"/>
    <row r="38249" hidden="1" x14ac:dyDescent="0.2"/>
    <row r="38250" hidden="1" x14ac:dyDescent="0.2"/>
    <row r="38251" hidden="1" x14ac:dyDescent="0.2"/>
    <row r="38252" hidden="1" x14ac:dyDescent="0.2"/>
    <row r="38253" hidden="1" x14ac:dyDescent="0.2"/>
    <row r="38254" hidden="1" x14ac:dyDescent="0.2"/>
    <row r="38255" hidden="1" x14ac:dyDescent="0.2"/>
    <row r="38256" hidden="1" x14ac:dyDescent="0.2"/>
    <row r="38257" hidden="1" x14ac:dyDescent="0.2"/>
    <row r="38258" hidden="1" x14ac:dyDescent="0.2"/>
    <row r="38259" hidden="1" x14ac:dyDescent="0.2"/>
    <row r="38260" hidden="1" x14ac:dyDescent="0.2"/>
    <row r="38261" hidden="1" x14ac:dyDescent="0.2"/>
    <row r="38262" hidden="1" x14ac:dyDescent="0.2"/>
    <row r="38263" hidden="1" x14ac:dyDescent="0.2"/>
    <row r="38264" hidden="1" x14ac:dyDescent="0.2"/>
    <row r="38265" hidden="1" x14ac:dyDescent="0.2"/>
    <row r="38266" hidden="1" x14ac:dyDescent="0.2"/>
    <row r="38267" hidden="1" x14ac:dyDescent="0.2"/>
    <row r="38268" hidden="1" x14ac:dyDescent="0.2"/>
    <row r="38269" hidden="1" x14ac:dyDescent="0.2"/>
    <row r="38270" hidden="1" x14ac:dyDescent="0.2"/>
    <row r="38271" hidden="1" x14ac:dyDescent="0.2"/>
    <row r="38272" hidden="1" x14ac:dyDescent="0.2"/>
    <row r="38273" hidden="1" x14ac:dyDescent="0.2"/>
    <row r="38274" hidden="1" x14ac:dyDescent="0.2"/>
    <row r="38275" hidden="1" x14ac:dyDescent="0.2"/>
    <row r="38276" hidden="1" x14ac:dyDescent="0.2"/>
    <row r="38277" hidden="1" x14ac:dyDescent="0.2"/>
    <row r="38278" hidden="1" x14ac:dyDescent="0.2"/>
    <row r="38279" hidden="1" x14ac:dyDescent="0.2"/>
    <row r="38280" hidden="1" x14ac:dyDescent="0.2"/>
    <row r="38281" hidden="1" x14ac:dyDescent="0.2"/>
    <row r="38282" hidden="1" x14ac:dyDescent="0.2"/>
    <row r="38283" hidden="1" x14ac:dyDescent="0.2"/>
    <row r="38284" hidden="1" x14ac:dyDescent="0.2"/>
    <row r="38285" hidden="1" x14ac:dyDescent="0.2"/>
    <row r="38286" hidden="1" x14ac:dyDescent="0.2"/>
    <row r="38287" hidden="1" x14ac:dyDescent="0.2"/>
    <row r="38288" hidden="1" x14ac:dyDescent="0.2"/>
    <row r="38289" hidden="1" x14ac:dyDescent="0.2"/>
    <row r="38290" hidden="1" x14ac:dyDescent="0.2"/>
    <row r="38291" hidden="1" x14ac:dyDescent="0.2"/>
    <row r="38292" hidden="1" x14ac:dyDescent="0.2"/>
    <row r="38293" hidden="1" x14ac:dyDescent="0.2"/>
    <row r="38294" hidden="1" x14ac:dyDescent="0.2"/>
    <row r="38295" hidden="1" x14ac:dyDescent="0.2"/>
    <row r="38296" hidden="1" x14ac:dyDescent="0.2"/>
    <row r="38297" hidden="1" x14ac:dyDescent="0.2"/>
    <row r="38298" hidden="1" x14ac:dyDescent="0.2"/>
    <row r="38299" hidden="1" x14ac:dyDescent="0.2"/>
    <row r="38300" hidden="1" x14ac:dyDescent="0.2"/>
    <row r="38301" hidden="1" x14ac:dyDescent="0.2"/>
    <row r="38302" hidden="1" x14ac:dyDescent="0.2"/>
    <row r="38303" hidden="1" x14ac:dyDescent="0.2"/>
    <row r="38304" hidden="1" x14ac:dyDescent="0.2"/>
    <row r="38305" hidden="1" x14ac:dyDescent="0.2"/>
    <row r="38306" hidden="1" x14ac:dyDescent="0.2"/>
    <row r="38307" hidden="1" x14ac:dyDescent="0.2"/>
    <row r="38308" hidden="1" x14ac:dyDescent="0.2"/>
    <row r="38309" hidden="1" x14ac:dyDescent="0.2"/>
    <row r="38310" hidden="1" x14ac:dyDescent="0.2"/>
    <row r="38311" hidden="1" x14ac:dyDescent="0.2"/>
    <row r="38312" hidden="1" x14ac:dyDescent="0.2"/>
    <row r="38313" hidden="1" x14ac:dyDescent="0.2"/>
    <row r="38314" hidden="1" x14ac:dyDescent="0.2"/>
    <row r="38315" hidden="1" x14ac:dyDescent="0.2"/>
    <row r="38316" hidden="1" x14ac:dyDescent="0.2"/>
    <row r="38317" hidden="1" x14ac:dyDescent="0.2"/>
    <row r="38318" hidden="1" x14ac:dyDescent="0.2"/>
    <row r="38319" hidden="1" x14ac:dyDescent="0.2"/>
    <row r="38320" hidden="1" x14ac:dyDescent="0.2"/>
    <row r="38321" hidden="1" x14ac:dyDescent="0.2"/>
    <row r="38322" hidden="1" x14ac:dyDescent="0.2"/>
    <row r="38323" hidden="1" x14ac:dyDescent="0.2"/>
    <row r="38324" hidden="1" x14ac:dyDescent="0.2"/>
    <row r="38325" hidden="1" x14ac:dyDescent="0.2"/>
    <row r="38326" hidden="1" x14ac:dyDescent="0.2"/>
    <row r="38327" hidden="1" x14ac:dyDescent="0.2"/>
    <row r="38328" hidden="1" x14ac:dyDescent="0.2"/>
    <row r="38329" hidden="1" x14ac:dyDescent="0.2"/>
    <row r="38330" hidden="1" x14ac:dyDescent="0.2"/>
    <row r="38331" hidden="1" x14ac:dyDescent="0.2"/>
    <row r="38332" hidden="1" x14ac:dyDescent="0.2"/>
    <row r="38333" hidden="1" x14ac:dyDescent="0.2"/>
    <row r="38334" hidden="1" x14ac:dyDescent="0.2"/>
    <row r="38335" hidden="1" x14ac:dyDescent="0.2"/>
    <row r="38336" hidden="1" x14ac:dyDescent="0.2"/>
    <row r="38337" hidden="1" x14ac:dyDescent="0.2"/>
    <row r="38338" hidden="1" x14ac:dyDescent="0.2"/>
    <row r="38339" hidden="1" x14ac:dyDescent="0.2"/>
    <row r="38340" hidden="1" x14ac:dyDescent="0.2"/>
    <row r="38341" hidden="1" x14ac:dyDescent="0.2"/>
    <row r="38342" hidden="1" x14ac:dyDescent="0.2"/>
    <row r="38343" hidden="1" x14ac:dyDescent="0.2"/>
    <row r="38344" hidden="1" x14ac:dyDescent="0.2"/>
    <row r="38345" hidden="1" x14ac:dyDescent="0.2"/>
    <row r="38346" hidden="1" x14ac:dyDescent="0.2"/>
    <row r="38347" hidden="1" x14ac:dyDescent="0.2"/>
    <row r="38348" hidden="1" x14ac:dyDescent="0.2"/>
    <row r="38349" hidden="1" x14ac:dyDescent="0.2"/>
    <row r="38350" hidden="1" x14ac:dyDescent="0.2"/>
    <row r="38351" hidden="1" x14ac:dyDescent="0.2"/>
    <row r="38352" hidden="1" x14ac:dyDescent="0.2"/>
    <row r="38353" hidden="1" x14ac:dyDescent="0.2"/>
    <row r="38354" hidden="1" x14ac:dyDescent="0.2"/>
    <row r="38355" hidden="1" x14ac:dyDescent="0.2"/>
    <row r="38356" hidden="1" x14ac:dyDescent="0.2"/>
    <row r="38357" hidden="1" x14ac:dyDescent="0.2"/>
    <row r="38358" hidden="1" x14ac:dyDescent="0.2"/>
    <row r="38359" hidden="1" x14ac:dyDescent="0.2"/>
    <row r="38360" hidden="1" x14ac:dyDescent="0.2"/>
    <row r="38361" hidden="1" x14ac:dyDescent="0.2"/>
    <row r="38362" hidden="1" x14ac:dyDescent="0.2"/>
    <row r="38363" hidden="1" x14ac:dyDescent="0.2"/>
    <row r="38364" hidden="1" x14ac:dyDescent="0.2"/>
    <row r="38365" hidden="1" x14ac:dyDescent="0.2"/>
    <row r="38366" hidden="1" x14ac:dyDescent="0.2"/>
    <row r="38367" hidden="1" x14ac:dyDescent="0.2"/>
    <row r="38368" hidden="1" x14ac:dyDescent="0.2"/>
    <row r="38369" hidden="1" x14ac:dyDescent="0.2"/>
    <row r="38370" hidden="1" x14ac:dyDescent="0.2"/>
    <row r="38371" hidden="1" x14ac:dyDescent="0.2"/>
    <row r="38372" hidden="1" x14ac:dyDescent="0.2"/>
    <row r="38373" hidden="1" x14ac:dyDescent="0.2"/>
    <row r="38374" hidden="1" x14ac:dyDescent="0.2"/>
    <row r="38375" hidden="1" x14ac:dyDescent="0.2"/>
    <row r="38376" hidden="1" x14ac:dyDescent="0.2"/>
    <row r="38377" hidden="1" x14ac:dyDescent="0.2"/>
    <row r="38378" hidden="1" x14ac:dyDescent="0.2"/>
    <row r="38379" hidden="1" x14ac:dyDescent="0.2"/>
    <row r="38380" hidden="1" x14ac:dyDescent="0.2"/>
    <row r="38381" hidden="1" x14ac:dyDescent="0.2"/>
    <row r="38382" hidden="1" x14ac:dyDescent="0.2"/>
    <row r="38383" hidden="1" x14ac:dyDescent="0.2"/>
    <row r="38384" hidden="1" x14ac:dyDescent="0.2"/>
    <row r="38385" hidden="1" x14ac:dyDescent="0.2"/>
    <row r="38386" hidden="1" x14ac:dyDescent="0.2"/>
    <row r="38387" hidden="1" x14ac:dyDescent="0.2"/>
    <row r="38388" hidden="1" x14ac:dyDescent="0.2"/>
    <row r="38389" hidden="1" x14ac:dyDescent="0.2"/>
    <row r="38390" hidden="1" x14ac:dyDescent="0.2"/>
    <row r="38391" hidden="1" x14ac:dyDescent="0.2"/>
    <row r="38392" hidden="1" x14ac:dyDescent="0.2"/>
    <row r="38393" hidden="1" x14ac:dyDescent="0.2"/>
    <row r="38394" hidden="1" x14ac:dyDescent="0.2"/>
    <row r="38395" hidden="1" x14ac:dyDescent="0.2"/>
    <row r="38396" hidden="1" x14ac:dyDescent="0.2"/>
    <row r="38397" hidden="1" x14ac:dyDescent="0.2"/>
    <row r="38398" hidden="1" x14ac:dyDescent="0.2"/>
    <row r="38399" hidden="1" x14ac:dyDescent="0.2"/>
    <row r="38400" hidden="1" x14ac:dyDescent="0.2"/>
    <row r="38401" hidden="1" x14ac:dyDescent="0.2"/>
    <row r="38402" hidden="1" x14ac:dyDescent="0.2"/>
    <row r="38403" hidden="1" x14ac:dyDescent="0.2"/>
    <row r="38404" hidden="1" x14ac:dyDescent="0.2"/>
    <row r="38405" hidden="1" x14ac:dyDescent="0.2"/>
    <row r="38406" hidden="1" x14ac:dyDescent="0.2"/>
    <row r="38407" hidden="1" x14ac:dyDescent="0.2"/>
    <row r="38408" hidden="1" x14ac:dyDescent="0.2"/>
    <row r="38409" hidden="1" x14ac:dyDescent="0.2"/>
    <row r="38410" hidden="1" x14ac:dyDescent="0.2"/>
    <row r="38411" hidden="1" x14ac:dyDescent="0.2"/>
    <row r="38412" hidden="1" x14ac:dyDescent="0.2"/>
    <row r="38413" hidden="1" x14ac:dyDescent="0.2"/>
    <row r="38414" hidden="1" x14ac:dyDescent="0.2"/>
    <row r="38415" hidden="1" x14ac:dyDescent="0.2"/>
    <row r="38416" hidden="1" x14ac:dyDescent="0.2"/>
    <row r="38417" hidden="1" x14ac:dyDescent="0.2"/>
    <row r="38418" hidden="1" x14ac:dyDescent="0.2"/>
    <row r="38419" hidden="1" x14ac:dyDescent="0.2"/>
    <row r="38420" hidden="1" x14ac:dyDescent="0.2"/>
    <row r="38421" hidden="1" x14ac:dyDescent="0.2"/>
    <row r="38422" hidden="1" x14ac:dyDescent="0.2"/>
    <row r="38423" hidden="1" x14ac:dyDescent="0.2"/>
    <row r="38424" hidden="1" x14ac:dyDescent="0.2"/>
    <row r="38425" hidden="1" x14ac:dyDescent="0.2"/>
    <row r="38426" hidden="1" x14ac:dyDescent="0.2"/>
    <row r="38427" hidden="1" x14ac:dyDescent="0.2"/>
    <row r="38428" hidden="1" x14ac:dyDescent="0.2"/>
    <row r="38429" hidden="1" x14ac:dyDescent="0.2"/>
    <row r="38430" hidden="1" x14ac:dyDescent="0.2"/>
    <row r="38431" hidden="1" x14ac:dyDescent="0.2"/>
    <row r="38432" hidden="1" x14ac:dyDescent="0.2"/>
    <row r="38433" hidden="1" x14ac:dyDescent="0.2"/>
    <row r="38434" hidden="1" x14ac:dyDescent="0.2"/>
    <row r="38435" hidden="1" x14ac:dyDescent="0.2"/>
    <row r="38436" hidden="1" x14ac:dyDescent="0.2"/>
    <row r="38437" hidden="1" x14ac:dyDescent="0.2"/>
    <row r="38438" hidden="1" x14ac:dyDescent="0.2"/>
    <row r="38439" hidden="1" x14ac:dyDescent="0.2"/>
    <row r="38440" hidden="1" x14ac:dyDescent="0.2"/>
    <row r="38441" hidden="1" x14ac:dyDescent="0.2"/>
    <row r="38442" hidden="1" x14ac:dyDescent="0.2"/>
    <row r="38443" hidden="1" x14ac:dyDescent="0.2"/>
    <row r="38444" hidden="1" x14ac:dyDescent="0.2"/>
    <row r="38445" hidden="1" x14ac:dyDescent="0.2"/>
    <row r="38446" hidden="1" x14ac:dyDescent="0.2"/>
    <row r="38447" hidden="1" x14ac:dyDescent="0.2"/>
    <row r="38448" hidden="1" x14ac:dyDescent="0.2"/>
    <row r="38449" hidden="1" x14ac:dyDescent="0.2"/>
    <row r="38450" hidden="1" x14ac:dyDescent="0.2"/>
    <row r="38451" hidden="1" x14ac:dyDescent="0.2"/>
    <row r="38452" hidden="1" x14ac:dyDescent="0.2"/>
    <row r="38453" hidden="1" x14ac:dyDescent="0.2"/>
    <row r="38454" hidden="1" x14ac:dyDescent="0.2"/>
    <row r="38455" hidden="1" x14ac:dyDescent="0.2"/>
    <row r="38456" hidden="1" x14ac:dyDescent="0.2"/>
    <row r="38457" hidden="1" x14ac:dyDescent="0.2"/>
    <row r="38458" hidden="1" x14ac:dyDescent="0.2"/>
    <row r="38459" hidden="1" x14ac:dyDescent="0.2"/>
    <row r="38460" hidden="1" x14ac:dyDescent="0.2"/>
    <row r="38461" hidden="1" x14ac:dyDescent="0.2"/>
    <row r="38462" hidden="1" x14ac:dyDescent="0.2"/>
    <row r="38463" hidden="1" x14ac:dyDescent="0.2"/>
    <row r="38464" hidden="1" x14ac:dyDescent="0.2"/>
    <row r="38465" hidden="1" x14ac:dyDescent="0.2"/>
    <row r="38466" hidden="1" x14ac:dyDescent="0.2"/>
    <row r="38467" hidden="1" x14ac:dyDescent="0.2"/>
    <row r="38468" hidden="1" x14ac:dyDescent="0.2"/>
    <row r="38469" hidden="1" x14ac:dyDescent="0.2"/>
    <row r="38470" hidden="1" x14ac:dyDescent="0.2"/>
    <row r="38471" hidden="1" x14ac:dyDescent="0.2"/>
    <row r="38472" hidden="1" x14ac:dyDescent="0.2"/>
    <row r="38473" hidden="1" x14ac:dyDescent="0.2"/>
    <row r="38474" hidden="1" x14ac:dyDescent="0.2"/>
    <row r="38475" hidden="1" x14ac:dyDescent="0.2"/>
    <row r="38476" hidden="1" x14ac:dyDescent="0.2"/>
    <row r="38477" hidden="1" x14ac:dyDescent="0.2"/>
    <row r="38478" hidden="1" x14ac:dyDescent="0.2"/>
    <row r="38479" hidden="1" x14ac:dyDescent="0.2"/>
    <row r="38480" hidden="1" x14ac:dyDescent="0.2"/>
    <row r="38481" hidden="1" x14ac:dyDescent="0.2"/>
    <row r="38482" hidden="1" x14ac:dyDescent="0.2"/>
    <row r="38483" hidden="1" x14ac:dyDescent="0.2"/>
    <row r="38484" hidden="1" x14ac:dyDescent="0.2"/>
    <row r="38485" hidden="1" x14ac:dyDescent="0.2"/>
    <row r="38486" hidden="1" x14ac:dyDescent="0.2"/>
    <row r="38487" hidden="1" x14ac:dyDescent="0.2"/>
    <row r="38488" hidden="1" x14ac:dyDescent="0.2"/>
    <row r="38489" hidden="1" x14ac:dyDescent="0.2"/>
    <row r="38490" hidden="1" x14ac:dyDescent="0.2"/>
    <row r="38491" hidden="1" x14ac:dyDescent="0.2"/>
    <row r="38492" hidden="1" x14ac:dyDescent="0.2"/>
    <row r="38493" hidden="1" x14ac:dyDescent="0.2"/>
    <row r="38494" hidden="1" x14ac:dyDescent="0.2"/>
    <row r="38495" hidden="1" x14ac:dyDescent="0.2"/>
    <row r="38496" hidden="1" x14ac:dyDescent="0.2"/>
    <row r="38497" hidden="1" x14ac:dyDescent="0.2"/>
    <row r="38498" hidden="1" x14ac:dyDescent="0.2"/>
    <row r="38499" hidden="1" x14ac:dyDescent="0.2"/>
    <row r="38500" hidden="1" x14ac:dyDescent="0.2"/>
    <row r="38501" hidden="1" x14ac:dyDescent="0.2"/>
    <row r="38502" hidden="1" x14ac:dyDescent="0.2"/>
    <row r="38503" hidden="1" x14ac:dyDescent="0.2"/>
    <row r="38504" hidden="1" x14ac:dyDescent="0.2"/>
    <row r="38505" hidden="1" x14ac:dyDescent="0.2"/>
    <row r="38506" hidden="1" x14ac:dyDescent="0.2"/>
    <row r="38507" hidden="1" x14ac:dyDescent="0.2"/>
    <row r="38508" hidden="1" x14ac:dyDescent="0.2"/>
    <row r="38509" hidden="1" x14ac:dyDescent="0.2"/>
    <row r="38510" hidden="1" x14ac:dyDescent="0.2"/>
    <row r="38511" hidden="1" x14ac:dyDescent="0.2"/>
    <row r="38512" hidden="1" x14ac:dyDescent="0.2"/>
    <row r="38513" hidden="1" x14ac:dyDescent="0.2"/>
    <row r="38514" hidden="1" x14ac:dyDescent="0.2"/>
    <row r="38515" hidden="1" x14ac:dyDescent="0.2"/>
    <row r="38516" hidden="1" x14ac:dyDescent="0.2"/>
    <row r="38517" hidden="1" x14ac:dyDescent="0.2"/>
    <row r="38518" hidden="1" x14ac:dyDescent="0.2"/>
    <row r="38519" hidden="1" x14ac:dyDescent="0.2"/>
    <row r="38520" hidden="1" x14ac:dyDescent="0.2"/>
    <row r="38521" hidden="1" x14ac:dyDescent="0.2"/>
    <row r="38522" hidden="1" x14ac:dyDescent="0.2"/>
    <row r="38523" hidden="1" x14ac:dyDescent="0.2"/>
    <row r="38524" hidden="1" x14ac:dyDescent="0.2"/>
    <row r="38525" hidden="1" x14ac:dyDescent="0.2"/>
    <row r="38526" hidden="1" x14ac:dyDescent="0.2"/>
    <row r="38527" hidden="1" x14ac:dyDescent="0.2"/>
    <row r="38528" hidden="1" x14ac:dyDescent="0.2"/>
    <row r="38529" hidden="1" x14ac:dyDescent="0.2"/>
    <row r="38530" hidden="1" x14ac:dyDescent="0.2"/>
    <row r="38531" hidden="1" x14ac:dyDescent="0.2"/>
    <row r="38532" hidden="1" x14ac:dyDescent="0.2"/>
    <row r="38533" hidden="1" x14ac:dyDescent="0.2"/>
    <row r="38534" hidden="1" x14ac:dyDescent="0.2"/>
    <row r="38535" hidden="1" x14ac:dyDescent="0.2"/>
    <row r="38536" hidden="1" x14ac:dyDescent="0.2"/>
    <row r="38537" hidden="1" x14ac:dyDescent="0.2"/>
    <row r="38538" hidden="1" x14ac:dyDescent="0.2"/>
    <row r="38539" hidden="1" x14ac:dyDescent="0.2"/>
    <row r="38540" hidden="1" x14ac:dyDescent="0.2"/>
    <row r="38541" hidden="1" x14ac:dyDescent="0.2"/>
    <row r="38542" hidden="1" x14ac:dyDescent="0.2"/>
    <row r="38543" hidden="1" x14ac:dyDescent="0.2"/>
    <row r="38544" hidden="1" x14ac:dyDescent="0.2"/>
    <row r="38545" hidden="1" x14ac:dyDescent="0.2"/>
    <row r="38546" hidden="1" x14ac:dyDescent="0.2"/>
    <row r="38547" hidden="1" x14ac:dyDescent="0.2"/>
    <row r="38548" hidden="1" x14ac:dyDescent="0.2"/>
    <row r="38549" hidden="1" x14ac:dyDescent="0.2"/>
    <row r="38550" hidden="1" x14ac:dyDescent="0.2"/>
    <row r="38551" hidden="1" x14ac:dyDescent="0.2"/>
    <row r="38552" hidden="1" x14ac:dyDescent="0.2"/>
    <row r="38553" hidden="1" x14ac:dyDescent="0.2"/>
    <row r="38554" hidden="1" x14ac:dyDescent="0.2"/>
    <row r="38555" hidden="1" x14ac:dyDescent="0.2"/>
    <row r="38556" hidden="1" x14ac:dyDescent="0.2"/>
    <row r="38557" hidden="1" x14ac:dyDescent="0.2"/>
    <row r="38558" hidden="1" x14ac:dyDescent="0.2"/>
    <row r="38559" hidden="1" x14ac:dyDescent="0.2"/>
    <row r="38560" hidden="1" x14ac:dyDescent="0.2"/>
    <row r="38561" hidden="1" x14ac:dyDescent="0.2"/>
    <row r="38562" hidden="1" x14ac:dyDescent="0.2"/>
    <row r="38563" hidden="1" x14ac:dyDescent="0.2"/>
    <row r="38564" hidden="1" x14ac:dyDescent="0.2"/>
    <row r="38565" hidden="1" x14ac:dyDescent="0.2"/>
    <row r="38566" hidden="1" x14ac:dyDescent="0.2"/>
    <row r="38567" hidden="1" x14ac:dyDescent="0.2"/>
    <row r="38568" hidden="1" x14ac:dyDescent="0.2"/>
    <row r="38569" hidden="1" x14ac:dyDescent="0.2"/>
    <row r="38570" hidden="1" x14ac:dyDescent="0.2"/>
    <row r="38571" hidden="1" x14ac:dyDescent="0.2"/>
    <row r="38572" hidden="1" x14ac:dyDescent="0.2"/>
    <row r="38573" hidden="1" x14ac:dyDescent="0.2"/>
    <row r="38574" hidden="1" x14ac:dyDescent="0.2"/>
    <row r="38575" hidden="1" x14ac:dyDescent="0.2"/>
    <row r="38576" hidden="1" x14ac:dyDescent="0.2"/>
    <row r="38577" hidden="1" x14ac:dyDescent="0.2"/>
    <row r="38578" hidden="1" x14ac:dyDescent="0.2"/>
    <row r="38579" hidden="1" x14ac:dyDescent="0.2"/>
    <row r="38580" hidden="1" x14ac:dyDescent="0.2"/>
    <row r="38581" hidden="1" x14ac:dyDescent="0.2"/>
    <row r="38582" hidden="1" x14ac:dyDescent="0.2"/>
    <row r="38583" hidden="1" x14ac:dyDescent="0.2"/>
    <row r="38584" hidden="1" x14ac:dyDescent="0.2"/>
    <row r="38585" hidden="1" x14ac:dyDescent="0.2"/>
    <row r="38586" hidden="1" x14ac:dyDescent="0.2"/>
    <row r="38587" hidden="1" x14ac:dyDescent="0.2"/>
    <row r="38588" hidden="1" x14ac:dyDescent="0.2"/>
    <row r="38589" hidden="1" x14ac:dyDescent="0.2"/>
    <row r="38590" hidden="1" x14ac:dyDescent="0.2"/>
    <row r="38591" hidden="1" x14ac:dyDescent="0.2"/>
    <row r="38592" hidden="1" x14ac:dyDescent="0.2"/>
    <row r="38593" hidden="1" x14ac:dyDescent="0.2"/>
    <row r="38594" hidden="1" x14ac:dyDescent="0.2"/>
    <row r="38595" hidden="1" x14ac:dyDescent="0.2"/>
    <row r="38596" hidden="1" x14ac:dyDescent="0.2"/>
    <row r="38597" hidden="1" x14ac:dyDescent="0.2"/>
    <row r="38598" hidden="1" x14ac:dyDescent="0.2"/>
    <row r="38599" hidden="1" x14ac:dyDescent="0.2"/>
    <row r="38600" hidden="1" x14ac:dyDescent="0.2"/>
    <row r="38601" hidden="1" x14ac:dyDescent="0.2"/>
    <row r="38602" hidden="1" x14ac:dyDescent="0.2"/>
    <row r="38603" hidden="1" x14ac:dyDescent="0.2"/>
    <row r="38604" hidden="1" x14ac:dyDescent="0.2"/>
    <row r="38605" hidden="1" x14ac:dyDescent="0.2"/>
    <row r="38606" hidden="1" x14ac:dyDescent="0.2"/>
    <row r="38607" hidden="1" x14ac:dyDescent="0.2"/>
    <row r="38608" hidden="1" x14ac:dyDescent="0.2"/>
    <row r="38609" hidden="1" x14ac:dyDescent="0.2"/>
    <row r="38610" hidden="1" x14ac:dyDescent="0.2"/>
    <row r="38611" hidden="1" x14ac:dyDescent="0.2"/>
    <row r="38612" hidden="1" x14ac:dyDescent="0.2"/>
    <row r="38613" hidden="1" x14ac:dyDescent="0.2"/>
    <row r="38614" hidden="1" x14ac:dyDescent="0.2"/>
    <row r="38615" hidden="1" x14ac:dyDescent="0.2"/>
    <row r="38616" hidden="1" x14ac:dyDescent="0.2"/>
    <row r="38617" hidden="1" x14ac:dyDescent="0.2"/>
    <row r="38618" hidden="1" x14ac:dyDescent="0.2"/>
    <row r="38619" hidden="1" x14ac:dyDescent="0.2"/>
    <row r="38620" hidden="1" x14ac:dyDescent="0.2"/>
    <row r="38621" hidden="1" x14ac:dyDescent="0.2"/>
    <row r="38622" hidden="1" x14ac:dyDescent="0.2"/>
    <row r="38623" hidden="1" x14ac:dyDescent="0.2"/>
    <row r="38624" hidden="1" x14ac:dyDescent="0.2"/>
    <row r="38625" hidden="1" x14ac:dyDescent="0.2"/>
    <row r="38626" hidden="1" x14ac:dyDescent="0.2"/>
    <row r="38627" hidden="1" x14ac:dyDescent="0.2"/>
    <row r="38628" hidden="1" x14ac:dyDescent="0.2"/>
    <row r="38629" hidden="1" x14ac:dyDescent="0.2"/>
    <row r="38630" hidden="1" x14ac:dyDescent="0.2"/>
    <row r="38631" hidden="1" x14ac:dyDescent="0.2"/>
    <row r="38632" hidden="1" x14ac:dyDescent="0.2"/>
    <row r="38633" hidden="1" x14ac:dyDescent="0.2"/>
    <row r="38634" hidden="1" x14ac:dyDescent="0.2"/>
    <row r="38635" hidden="1" x14ac:dyDescent="0.2"/>
    <row r="38636" hidden="1" x14ac:dyDescent="0.2"/>
    <row r="38637" hidden="1" x14ac:dyDescent="0.2"/>
    <row r="38638" hidden="1" x14ac:dyDescent="0.2"/>
    <row r="38639" hidden="1" x14ac:dyDescent="0.2"/>
    <row r="38640" hidden="1" x14ac:dyDescent="0.2"/>
    <row r="38641" hidden="1" x14ac:dyDescent="0.2"/>
    <row r="38642" hidden="1" x14ac:dyDescent="0.2"/>
    <row r="38643" hidden="1" x14ac:dyDescent="0.2"/>
    <row r="38644" hidden="1" x14ac:dyDescent="0.2"/>
    <row r="38645" hidden="1" x14ac:dyDescent="0.2"/>
    <row r="38646" hidden="1" x14ac:dyDescent="0.2"/>
    <row r="38647" hidden="1" x14ac:dyDescent="0.2"/>
    <row r="38648" hidden="1" x14ac:dyDescent="0.2"/>
    <row r="38649" hidden="1" x14ac:dyDescent="0.2"/>
    <row r="38650" hidden="1" x14ac:dyDescent="0.2"/>
    <row r="38651" hidden="1" x14ac:dyDescent="0.2"/>
    <row r="38652" hidden="1" x14ac:dyDescent="0.2"/>
    <row r="38653" hidden="1" x14ac:dyDescent="0.2"/>
    <row r="38654" hidden="1" x14ac:dyDescent="0.2"/>
    <row r="38655" hidden="1" x14ac:dyDescent="0.2"/>
    <row r="38656" hidden="1" x14ac:dyDescent="0.2"/>
    <row r="38657" hidden="1" x14ac:dyDescent="0.2"/>
    <row r="38658" hidden="1" x14ac:dyDescent="0.2"/>
    <row r="38659" hidden="1" x14ac:dyDescent="0.2"/>
    <row r="38660" hidden="1" x14ac:dyDescent="0.2"/>
    <row r="38661" hidden="1" x14ac:dyDescent="0.2"/>
    <row r="38662" hidden="1" x14ac:dyDescent="0.2"/>
    <row r="38663" hidden="1" x14ac:dyDescent="0.2"/>
    <row r="38664" hidden="1" x14ac:dyDescent="0.2"/>
    <row r="38665" hidden="1" x14ac:dyDescent="0.2"/>
    <row r="38666" hidden="1" x14ac:dyDescent="0.2"/>
    <row r="38667" hidden="1" x14ac:dyDescent="0.2"/>
    <row r="38668" hidden="1" x14ac:dyDescent="0.2"/>
    <row r="38669" hidden="1" x14ac:dyDescent="0.2"/>
    <row r="38670" hidden="1" x14ac:dyDescent="0.2"/>
    <row r="38671" hidden="1" x14ac:dyDescent="0.2"/>
    <row r="38672" hidden="1" x14ac:dyDescent="0.2"/>
    <row r="38673" hidden="1" x14ac:dyDescent="0.2"/>
    <row r="38674" hidden="1" x14ac:dyDescent="0.2"/>
    <row r="38675" hidden="1" x14ac:dyDescent="0.2"/>
    <row r="38676" hidden="1" x14ac:dyDescent="0.2"/>
    <row r="38677" hidden="1" x14ac:dyDescent="0.2"/>
    <row r="38678" hidden="1" x14ac:dyDescent="0.2"/>
    <row r="38679" hidden="1" x14ac:dyDescent="0.2"/>
    <row r="38680" hidden="1" x14ac:dyDescent="0.2"/>
    <row r="38681" hidden="1" x14ac:dyDescent="0.2"/>
    <row r="38682" hidden="1" x14ac:dyDescent="0.2"/>
    <row r="38683" hidden="1" x14ac:dyDescent="0.2"/>
    <row r="38684" hidden="1" x14ac:dyDescent="0.2"/>
    <row r="38685" hidden="1" x14ac:dyDescent="0.2"/>
    <row r="38686" hidden="1" x14ac:dyDescent="0.2"/>
    <row r="38687" hidden="1" x14ac:dyDescent="0.2"/>
    <row r="38688" hidden="1" x14ac:dyDescent="0.2"/>
    <row r="38689" hidden="1" x14ac:dyDescent="0.2"/>
    <row r="38690" hidden="1" x14ac:dyDescent="0.2"/>
    <row r="38691" hidden="1" x14ac:dyDescent="0.2"/>
    <row r="38692" hidden="1" x14ac:dyDescent="0.2"/>
    <row r="38693" hidden="1" x14ac:dyDescent="0.2"/>
    <row r="38694" hidden="1" x14ac:dyDescent="0.2"/>
    <row r="38695" hidden="1" x14ac:dyDescent="0.2"/>
    <row r="38696" hidden="1" x14ac:dyDescent="0.2"/>
    <row r="38697" hidden="1" x14ac:dyDescent="0.2"/>
    <row r="38698" hidden="1" x14ac:dyDescent="0.2"/>
    <row r="38699" hidden="1" x14ac:dyDescent="0.2"/>
    <row r="38700" hidden="1" x14ac:dyDescent="0.2"/>
    <row r="38701" hidden="1" x14ac:dyDescent="0.2"/>
    <row r="38702" hidden="1" x14ac:dyDescent="0.2"/>
    <row r="38703" hidden="1" x14ac:dyDescent="0.2"/>
    <row r="38704" hidden="1" x14ac:dyDescent="0.2"/>
    <row r="38705" hidden="1" x14ac:dyDescent="0.2"/>
    <row r="38706" hidden="1" x14ac:dyDescent="0.2"/>
    <row r="38707" hidden="1" x14ac:dyDescent="0.2"/>
    <row r="38708" hidden="1" x14ac:dyDescent="0.2"/>
    <row r="38709" hidden="1" x14ac:dyDescent="0.2"/>
    <row r="38710" hidden="1" x14ac:dyDescent="0.2"/>
    <row r="38711" hidden="1" x14ac:dyDescent="0.2"/>
    <row r="38712" hidden="1" x14ac:dyDescent="0.2"/>
    <row r="38713" hidden="1" x14ac:dyDescent="0.2"/>
    <row r="38714" hidden="1" x14ac:dyDescent="0.2"/>
    <row r="38715" hidden="1" x14ac:dyDescent="0.2"/>
    <row r="38716" hidden="1" x14ac:dyDescent="0.2"/>
    <row r="38717" hidden="1" x14ac:dyDescent="0.2"/>
    <row r="38718" hidden="1" x14ac:dyDescent="0.2"/>
    <row r="38719" hidden="1" x14ac:dyDescent="0.2"/>
    <row r="38720" hidden="1" x14ac:dyDescent="0.2"/>
    <row r="38721" hidden="1" x14ac:dyDescent="0.2"/>
    <row r="38722" hidden="1" x14ac:dyDescent="0.2"/>
    <row r="38723" hidden="1" x14ac:dyDescent="0.2"/>
    <row r="38724" hidden="1" x14ac:dyDescent="0.2"/>
    <row r="38725" hidden="1" x14ac:dyDescent="0.2"/>
    <row r="38726" hidden="1" x14ac:dyDescent="0.2"/>
    <row r="38727" hidden="1" x14ac:dyDescent="0.2"/>
    <row r="38728" hidden="1" x14ac:dyDescent="0.2"/>
    <row r="38729" hidden="1" x14ac:dyDescent="0.2"/>
    <row r="38730" hidden="1" x14ac:dyDescent="0.2"/>
    <row r="38731" hidden="1" x14ac:dyDescent="0.2"/>
    <row r="38732" hidden="1" x14ac:dyDescent="0.2"/>
    <row r="38733" hidden="1" x14ac:dyDescent="0.2"/>
    <row r="38734" hidden="1" x14ac:dyDescent="0.2"/>
    <row r="38735" hidden="1" x14ac:dyDescent="0.2"/>
    <row r="38736" hidden="1" x14ac:dyDescent="0.2"/>
    <row r="38737" hidden="1" x14ac:dyDescent="0.2"/>
    <row r="38738" hidden="1" x14ac:dyDescent="0.2"/>
    <row r="38739" hidden="1" x14ac:dyDescent="0.2"/>
    <row r="38740" hidden="1" x14ac:dyDescent="0.2"/>
    <row r="38741" hidden="1" x14ac:dyDescent="0.2"/>
    <row r="38742" hidden="1" x14ac:dyDescent="0.2"/>
    <row r="38743" hidden="1" x14ac:dyDescent="0.2"/>
    <row r="38744" hidden="1" x14ac:dyDescent="0.2"/>
    <row r="38745" hidden="1" x14ac:dyDescent="0.2"/>
    <row r="38746" hidden="1" x14ac:dyDescent="0.2"/>
    <row r="38747" hidden="1" x14ac:dyDescent="0.2"/>
    <row r="38748" hidden="1" x14ac:dyDescent="0.2"/>
    <row r="38749" hidden="1" x14ac:dyDescent="0.2"/>
    <row r="38750" hidden="1" x14ac:dyDescent="0.2"/>
    <row r="38751" hidden="1" x14ac:dyDescent="0.2"/>
    <row r="38752" hidden="1" x14ac:dyDescent="0.2"/>
    <row r="38753" hidden="1" x14ac:dyDescent="0.2"/>
    <row r="38754" hidden="1" x14ac:dyDescent="0.2"/>
    <row r="38755" hidden="1" x14ac:dyDescent="0.2"/>
    <row r="38756" hidden="1" x14ac:dyDescent="0.2"/>
    <row r="38757" hidden="1" x14ac:dyDescent="0.2"/>
    <row r="38758" hidden="1" x14ac:dyDescent="0.2"/>
    <row r="38759" hidden="1" x14ac:dyDescent="0.2"/>
    <row r="38760" hidden="1" x14ac:dyDescent="0.2"/>
    <row r="38761" hidden="1" x14ac:dyDescent="0.2"/>
    <row r="38762" hidden="1" x14ac:dyDescent="0.2"/>
    <row r="38763" hidden="1" x14ac:dyDescent="0.2"/>
    <row r="38764" hidden="1" x14ac:dyDescent="0.2"/>
    <row r="38765" hidden="1" x14ac:dyDescent="0.2"/>
    <row r="38766" hidden="1" x14ac:dyDescent="0.2"/>
    <row r="38767" hidden="1" x14ac:dyDescent="0.2"/>
    <row r="38768" hidden="1" x14ac:dyDescent="0.2"/>
    <row r="38769" hidden="1" x14ac:dyDescent="0.2"/>
    <row r="38770" hidden="1" x14ac:dyDescent="0.2"/>
    <row r="38771" hidden="1" x14ac:dyDescent="0.2"/>
    <row r="38772" hidden="1" x14ac:dyDescent="0.2"/>
    <row r="38773" hidden="1" x14ac:dyDescent="0.2"/>
    <row r="38774" hidden="1" x14ac:dyDescent="0.2"/>
    <row r="38775" hidden="1" x14ac:dyDescent="0.2"/>
    <row r="38776" hidden="1" x14ac:dyDescent="0.2"/>
    <row r="38777" hidden="1" x14ac:dyDescent="0.2"/>
    <row r="38778" hidden="1" x14ac:dyDescent="0.2"/>
    <row r="38779" hidden="1" x14ac:dyDescent="0.2"/>
    <row r="38780" hidden="1" x14ac:dyDescent="0.2"/>
    <row r="38781" hidden="1" x14ac:dyDescent="0.2"/>
    <row r="38782" hidden="1" x14ac:dyDescent="0.2"/>
    <row r="38783" hidden="1" x14ac:dyDescent="0.2"/>
    <row r="38784" hidden="1" x14ac:dyDescent="0.2"/>
    <row r="38785" hidden="1" x14ac:dyDescent="0.2"/>
    <row r="38786" hidden="1" x14ac:dyDescent="0.2"/>
    <row r="38787" hidden="1" x14ac:dyDescent="0.2"/>
    <row r="38788" hidden="1" x14ac:dyDescent="0.2"/>
    <row r="38789" hidden="1" x14ac:dyDescent="0.2"/>
    <row r="38790" hidden="1" x14ac:dyDescent="0.2"/>
    <row r="38791" hidden="1" x14ac:dyDescent="0.2"/>
    <row r="38792" hidden="1" x14ac:dyDescent="0.2"/>
    <row r="38793" hidden="1" x14ac:dyDescent="0.2"/>
    <row r="38794" hidden="1" x14ac:dyDescent="0.2"/>
    <row r="38795" hidden="1" x14ac:dyDescent="0.2"/>
    <row r="38796" hidden="1" x14ac:dyDescent="0.2"/>
    <row r="38797" hidden="1" x14ac:dyDescent="0.2"/>
    <row r="38798" hidden="1" x14ac:dyDescent="0.2"/>
    <row r="38799" hidden="1" x14ac:dyDescent="0.2"/>
    <row r="38800" hidden="1" x14ac:dyDescent="0.2"/>
    <row r="38801" hidden="1" x14ac:dyDescent="0.2"/>
    <row r="38802" hidden="1" x14ac:dyDescent="0.2"/>
    <row r="38803" hidden="1" x14ac:dyDescent="0.2"/>
    <row r="38804" hidden="1" x14ac:dyDescent="0.2"/>
    <row r="38805" hidden="1" x14ac:dyDescent="0.2"/>
    <row r="38806" hidden="1" x14ac:dyDescent="0.2"/>
    <row r="38807" hidden="1" x14ac:dyDescent="0.2"/>
    <row r="38808" hidden="1" x14ac:dyDescent="0.2"/>
    <row r="38809" hidden="1" x14ac:dyDescent="0.2"/>
    <row r="38810" hidden="1" x14ac:dyDescent="0.2"/>
    <row r="38811" hidden="1" x14ac:dyDescent="0.2"/>
    <row r="38812" hidden="1" x14ac:dyDescent="0.2"/>
    <row r="38813" hidden="1" x14ac:dyDescent="0.2"/>
    <row r="38814" hidden="1" x14ac:dyDescent="0.2"/>
    <row r="38815" hidden="1" x14ac:dyDescent="0.2"/>
    <row r="38816" hidden="1" x14ac:dyDescent="0.2"/>
    <row r="38817" hidden="1" x14ac:dyDescent="0.2"/>
    <row r="38818" hidden="1" x14ac:dyDescent="0.2"/>
    <row r="38819" hidden="1" x14ac:dyDescent="0.2"/>
    <row r="38820" hidden="1" x14ac:dyDescent="0.2"/>
    <row r="38821" hidden="1" x14ac:dyDescent="0.2"/>
    <row r="38822" hidden="1" x14ac:dyDescent="0.2"/>
    <row r="38823" hidden="1" x14ac:dyDescent="0.2"/>
    <row r="38824" hidden="1" x14ac:dyDescent="0.2"/>
    <row r="38825" hidden="1" x14ac:dyDescent="0.2"/>
    <row r="38826" hidden="1" x14ac:dyDescent="0.2"/>
    <row r="38827" hidden="1" x14ac:dyDescent="0.2"/>
    <row r="38828" hidden="1" x14ac:dyDescent="0.2"/>
    <row r="38829" hidden="1" x14ac:dyDescent="0.2"/>
    <row r="38830" hidden="1" x14ac:dyDescent="0.2"/>
    <row r="38831" hidden="1" x14ac:dyDescent="0.2"/>
    <row r="38832" hidden="1" x14ac:dyDescent="0.2"/>
    <row r="38833" hidden="1" x14ac:dyDescent="0.2"/>
    <row r="38834" hidden="1" x14ac:dyDescent="0.2"/>
    <row r="38835" hidden="1" x14ac:dyDescent="0.2"/>
    <row r="38836" hidden="1" x14ac:dyDescent="0.2"/>
    <row r="38837" hidden="1" x14ac:dyDescent="0.2"/>
    <row r="38838" hidden="1" x14ac:dyDescent="0.2"/>
    <row r="38839" hidden="1" x14ac:dyDescent="0.2"/>
    <row r="38840" hidden="1" x14ac:dyDescent="0.2"/>
    <row r="38841" hidden="1" x14ac:dyDescent="0.2"/>
    <row r="38842" hidden="1" x14ac:dyDescent="0.2"/>
    <row r="38843" hidden="1" x14ac:dyDescent="0.2"/>
    <row r="38844" hidden="1" x14ac:dyDescent="0.2"/>
    <row r="38845" hidden="1" x14ac:dyDescent="0.2"/>
    <row r="38846" hidden="1" x14ac:dyDescent="0.2"/>
    <row r="38847" hidden="1" x14ac:dyDescent="0.2"/>
    <row r="38848" hidden="1" x14ac:dyDescent="0.2"/>
    <row r="38849" hidden="1" x14ac:dyDescent="0.2"/>
    <row r="38850" hidden="1" x14ac:dyDescent="0.2"/>
    <row r="38851" hidden="1" x14ac:dyDescent="0.2"/>
    <row r="38852" hidden="1" x14ac:dyDescent="0.2"/>
    <row r="38853" hidden="1" x14ac:dyDescent="0.2"/>
    <row r="38854" hidden="1" x14ac:dyDescent="0.2"/>
    <row r="38855" hidden="1" x14ac:dyDescent="0.2"/>
    <row r="38856" hidden="1" x14ac:dyDescent="0.2"/>
    <row r="38857" hidden="1" x14ac:dyDescent="0.2"/>
    <row r="38858" hidden="1" x14ac:dyDescent="0.2"/>
    <row r="38859" hidden="1" x14ac:dyDescent="0.2"/>
    <row r="38860" hidden="1" x14ac:dyDescent="0.2"/>
    <row r="38861" hidden="1" x14ac:dyDescent="0.2"/>
    <row r="38862" hidden="1" x14ac:dyDescent="0.2"/>
    <row r="38863" hidden="1" x14ac:dyDescent="0.2"/>
    <row r="38864" hidden="1" x14ac:dyDescent="0.2"/>
    <row r="38865" hidden="1" x14ac:dyDescent="0.2"/>
    <row r="38866" hidden="1" x14ac:dyDescent="0.2"/>
    <row r="38867" hidden="1" x14ac:dyDescent="0.2"/>
    <row r="38868" hidden="1" x14ac:dyDescent="0.2"/>
    <row r="38869" hidden="1" x14ac:dyDescent="0.2"/>
    <row r="38870" hidden="1" x14ac:dyDescent="0.2"/>
    <row r="38871" hidden="1" x14ac:dyDescent="0.2"/>
    <row r="38872" hidden="1" x14ac:dyDescent="0.2"/>
    <row r="38873" hidden="1" x14ac:dyDescent="0.2"/>
    <row r="38874" hidden="1" x14ac:dyDescent="0.2"/>
    <row r="38875" hidden="1" x14ac:dyDescent="0.2"/>
    <row r="38876" hidden="1" x14ac:dyDescent="0.2"/>
    <row r="38877" hidden="1" x14ac:dyDescent="0.2"/>
    <row r="38878" hidden="1" x14ac:dyDescent="0.2"/>
    <row r="38879" hidden="1" x14ac:dyDescent="0.2"/>
    <row r="38880" hidden="1" x14ac:dyDescent="0.2"/>
    <row r="38881" hidden="1" x14ac:dyDescent="0.2"/>
    <row r="38882" hidden="1" x14ac:dyDescent="0.2"/>
    <row r="38883" hidden="1" x14ac:dyDescent="0.2"/>
    <row r="38884" hidden="1" x14ac:dyDescent="0.2"/>
    <row r="38885" hidden="1" x14ac:dyDescent="0.2"/>
    <row r="38886" hidden="1" x14ac:dyDescent="0.2"/>
    <row r="38887" hidden="1" x14ac:dyDescent="0.2"/>
    <row r="38888" hidden="1" x14ac:dyDescent="0.2"/>
    <row r="38889" hidden="1" x14ac:dyDescent="0.2"/>
    <row r="38890" hidden="1" x14ac:dyDescent="0.2"/>
    <row r="38891" hidden="1" x14ac:dyDescent="0.2"/>
    <row r="38892" hidden="1" x14ac:dyDescent="0.2"/>
    <row r="38893" hidden="1" x14ac:dyDescent="0.2"/>
    <row r="38894" hidden="1" x14ac:dyDescent="0.2"/>
    <row r="38895" hidden="1" x14ac:dyDescent="0.2"/>
    <row r="38896" hidden="1" x14ac:dyDescent="0.2"/>
    <row r="38897" hidden="1" x14ac:dyDescent="0.2"/>
    <row r="38898" hidden="1" x14ac:dyDescent="0.2"/>
    <row r="38899" hidden="1" x14ac:dyDescent="0.2"/>
    <row r="38900" hidden="1" x14ac:dyDescent="0.2"/>
    <row r="38901" hidden="1" x14ac:dyDescent="0.2"/>
    <row r="38902" hidden="1" x14ac:dyDescent="0.2"/>
    <row r="38903" hidden="1" x14ac:dyDescent="0.2"/>
    <row r="38904" hidden="1" x14ac:dyDescent="0.2"/>
    <row r="38905" hidden="1" x14ac:dyDescent="0.2"/>
    <row r="38906" hidden="1" x14ac:dyDescent="0.2"/>
    <row r="38907" hidden="1" x14ac:dyDescent="0.2"/>
    <row r="38908" hidden="1" x14ac:dyDescent="0.2"/>
    <row r="38909" hidden="1" x14ac:dyDescent="0.2"/>
    <row r="38910" hidden="1" x14ac:dyDescent="0.2"/>
    <row r="38911" hidden="1" x14ac:dyDescent="0.2"/>
    <row r="38912" hidden="1" x14ac:dyDescent="0.2"/>
    <row r="38913" hidden="1" x14ac:dyDescent="0.2"/>
    <row r="38914" hidden="1" x14ac:dyDescent="0.2"/>
    <row r="38915" hidden="1" x14ac:dyDescent="0.2"/>
    <row r="38916" hidden="1" x14ac:dyDescent="0.2"/>
    <row r="38917" hidden="1" x14ac:dyDescent="0.2"/>
    <row r="38918" hidden="1" x14ac:dyDescent="0.2"/>
    <row r="38919" hidden="1" x14ac:dyDescent="0.2"/>
    <row r="38920" hidden="1" x14ac:dyDescent="0.2"/>
    <row r="38921" hidden="1" x14ac:dyDescent="0.2"/>
    <row r="38922" hidden="1" x14ac:dyDescent="0.2"/>
    <row r="38923" hidden="1" x14ac:dyDescent="0.2"/>
    <row r="38924" hidden="1" x14ac:dyDescent="0.2"/>
    <row r="38925" hidden="1" x14ac:dyDescent="0.2"/>
    <row r="38926" hidden="1" x14ac:dyDescent="0.2"/>
    <row r="38927" hidden="1" x14ac:dyDescent="0.2"/>
    <row r="38928" hidden="1" x14ac:dyDescent="0.2"/>
    <row r="38929" hidden="1" x14ac:dyDescent="0.2"/>
    <row r="38930" hidden="1" x14ac:dyDescent="0.2"/>
    <row r="38931" hidden="1" x14ac:dyDescent="0.2"/>
    <row r="38932" hidden="1" x14ac:dyDescent="0.2"/>
    <row r="38933" hidden="1" x14ac:dyDescent="0.2"/>
    <row r="38934" hidden="1" x14ac:dyDescent="0.2"/>
    <row r="38935" hidden="1" x14ac:dyDescent="0.2"/>
    <row r="38936" hidden="1" x14ac:dyDescent="0.2"/>
    <row r="38937" hidden="1" x14ac:dyDescent="0.2"/>
    <row r="38938" hidden="1" x14ac:dyDescent="0.2"/>
    <row r="38939" hidden="1" x14ac:dyDescent="0.2"/>
    <row r="38940" hidden="1" x14ac:dyDescent="0.2"/>
    <row r="38941" hidden="1" x14ac:dyDescent="0.2"/>
    <row r="38942" hidden="1" x14ac:dyDescent="0.2"/>
    <row r="38943" hidden="1" x14ac:dyDescent="0.2"/>
    <row r="38944" hidden="1" x14ac:dyDescent="0.2"/>
    <row r="38945" hidden="1" x14ac:dyDescent="0.2"/>
    <row r="38946" hidden="1" x14ac:dyDescent="0.2"/>
    <row r="38947" hidden="1" x14ac:dyDescent="0.2"/>
    <row r="38948" hidden="1" x14ac:dyDescent="0.2"/>
    <row r="38949" hidden="1" x14ac:dyDescent="0.2"/>
    <row r="38950" hidden="1" x14ac:dyDescent="0.2"/>
    <row r="38951" hidden="1" x14ac:dyDescent="0.2"/>
    <row r="38952" hidden="1" x14ac:dyDescent="0.2"/>
    <row r="38953" hidden="1" x14ac:dyDescent="0.2"/>
    <row r="38954" hidden="1" x14ac:dyDescent="0.2"/>
    <row r="38955" hidden="1" x14ac:dyDescent="0.2"/>
    <row r="38956" hidden="1" x14ac:dyDescent="0.2"/>
    <row r="38957" hidden="1" x14ac:dyDescent="0.2"/>
    <row r="38958" hidden="1" x14ac:dyDescent="0.2"/>
    <row r="38959" hidden="1" x14ac:dyDescent="0.2"/>
    <row r="38960" hidden="1" x14ac:dyDescent="0.2"/>
    <row r="38961" hidden="1" x14ac:dyDescent="0.2"/>
    <row r="38962" hidden="1" x14ac:dyDescent="0.2"/>
    <row r="38963" hidden="1" x14ac:dyDescent="0.2"/>
    <row r="38964" hidden="1" x14ac:dyDescent="0.2"/>
    <row r="38965" hidden="1" x14ac:dyDescent="0.2"/>
    <row r="38966" hidden="1" x14ac:dyDescent="0.2"/>
    <row r="38967" hidden="1" x14ac:dyDescent="0.2"/>
    <row r="38968" hidden="1" x14ac:dyDescent="0.2"/>
    <row r="38969" hidden="1" x14ac:dyDescent="0.2"/>
    <row r="38970" hidden="1" x14ac:dyDescent="0.2"/>
    <row r="38971" hidden="1" x14ac:dyDescent="0.2"/>
    <row r="38972" hidden="1" x14ac:dyDescent="0.2"/>
    <row r="38973" hidden="1" x14ac:dyDescent="0.2"/>
    <row r="38974" hidden="1" x14ac:dyDescent="0.2"/>
    <row r="38975" hidden="1" x14ac:dyDescent="0.2"/>
    <row r="38976" hidden="1" x14ac:dyDescent="0.2"/>
    <row r="38977" hidden="1" x14ac:dyDescent="0.2"/>
    <row r="38978" hidden="1" x14ac:dyDescent="0.2"/>
    <row r="38979" hidden="1" x14ac:dyDescent="0.2"/>
    <row r="38980" hidden="1" x14ac:dyDescent="0.2"/>
    <row r="38981" hidden="1" x14ac:dyDescent="0.2"/>
    <row r="38982" hidden="1" x14ac:dyDescent="0.2"/>
    <row r="38983" hidden="1" x14ac:dyDescent="0.2"/>
    <row r="38984" hidden="1" x14ac:dyDescent="0.2"/>
    <row r="38985" hidden="1" x14ac:dyDescent="0.2"/>
    <row r="38986" hidden="1" x14ac:dyDescent="0.2"/>
    <row r="38987" hidden="1" x14ac:dyDescent="0.2"/>
    <row r="38988" hidden="1" x14ac:dyDescent="0.2"/>
    <row r="38989" hidden="1" x14ac:dyDescent="0.2"/>
    <row r="38990" hidden="1" x14ac:dyDescent="0.2"/>
    <row r="38991" hidden="1" x14ac:dyDescent="0.2"/>
    <row r="38992" hidden="1" x14ac:dyDescent="0.2"/>
    <row r="38993" hidden="1" x14ac:dyDescent="0.2"/>
    <row r="38994" hidden="1" x14ac:dyDescent="0.2"/>
    <row r="38995" hidden="1" x14ac:dyDescent="0.2"/>
    <row r="38996" hidden="1" x14ac:dyDescent="0.2"/>
    <row r="38997" hidden="1" x14ac:dyDescent="0.2"/>
    <row r="38998" hidden="1" x14ac:dyDescent="0.2"/>
    <row r="38999" hidden="1" x14ac:dyDescent="0.2"/>
    <row r="39000" hidden="1" x14ac:dyDescent="0.2"/>
    <row r="39001" hidden="1" x14ac:dyDescent="0.2"/>
    <row r="39002" hidden="1" x14ac:dyDescent="0.2"/>
    <row r="39003" hidden="1" x14ac:dyDescent="0.2"/>
    <row r="39004" hidden="1" x14ac:dyDescent="0.2"/>
    <row r="39005" hidden="1" x14ac:dyDescent="0.2"/>
    <row r="39006" hidden="1" x14ac:dyDescent="0.2"/>
    <row r="39007" hidden="1" x14ac:dyDescent="0.2"/>
    <row r="39008" hidden="1" x14ac:dyDescent="0.2"/>
    <row r="39009" hidden="1" x14ac:dyDescent="0.2"/>
    <row r="39010" hidden="1" x14ac:dyDescent="0.2"/>
    <row r="39011" hidden="1" x14ac:dyDescent="0.2"/>
    <row r="39012" hidden="1" x14ac:dyDescent="0.2"/>
    <row r="39013" hidden="1" x14ac:dyDescent="0.2"/>
    <row r="39014" hidden="1" x14ac:dyDescent="0.2"/>
    <row r="39015" hidden="1" x14ac:dyDescent="0.2"/>
    <row r="39016" hidden="1" x14ac:dyDescent="0.2"/>
    <row r="39017" hidden="1" x14ac:dyDescent="0.2"/>
    <row r="39018" hidden="1" x14ac:dyDescent="0.2"/>
    <row r="39019" hidden="1" x14ac:dyDescent="0.2"/>
    <row r="39020" hidden="1" x14ac:dyDescent="0.2"/>
    <row r="39021" hidden="1" x14ac:dyDescent="0.2"/>
    <row r="39022" hidden="1" x14ac:dyDescent="0.2"/>
    <row r="39023" hidden="1" x14ac:dyDescent="0.2"/>
    <row r="39024" hidden="1" x14ac:dyDescent="0.2"/>
    <row r="39025" hidden="1" x14ac:dyDescent="0.2"/>
    <row r="39026" hidden="1" x14ac:dyDescent="0.2"/>
    <row r="39027" hidden="1" x14ac:dyDescent="0.2"/>
    <row r="39028" hidden="1" x14ac:dyDescent="0.2"/>
    <row r="39029" hidden="1" x14ac:dyDescent="0.2"/>
    <row r="39030" hidden="1" x14ac:dyDescent="0.2"/>
    <row r="39031" hidden="1" x14ac:dyDescent="0.2"/>
    <row r="39032" hidden="1" x14ac:dyDescent="0.2"/>
    <row r="39033" hidden="1" x14ac:dyDescent="0.2"/>
    <row r="39034" hidden="1" x14ac:dyDescent="0.2"/>
    <row r="39035" hidden="1" x14ac:dyDescent="0.2"/>
    <row r="39036" hidden="1" x14ac:dyDescent="0.2"/>
    <row r="39037" hidden="1" x14ac:dyDescent="0.2"/>
    <row r="39038" hidden="1" x14ac:dyDescent="0.2"/>
    <row r="39039" hidden="1" x14ac:dyDescent="0.2"/>
    <row r="39040" hidden="1" x14ac:dyDescent="0.2"/>
    <row r="39041" hidden="1" x14ac:dyDescent="0.2"/>
    <row r="39042" hidden="1" x14ac:dyDescent="0.2"/>
    <row r="39043" hidden="1" x14ac:dyDescent="0.2"/>
    <row r="39044" hidden="1" x14ac:dyDescent="0.2"/>
    <row r="39045" hidden="1" x14ac:dyDescent="0.2"/>
    <row r="39046" hidden="1" x14ac:dyDescent="0.2"/>
    <row r="39047" hidden="1" x14ac:dyDescent="0.2"/>
    <row r="39048" hidden="1" x14ac:dyDescent="0.2"/>
    <row r="39049" hidden="1" x14ac:dyDescent="0.2"/>
    <row r="39050" hidden="1" x14ac:dyDescent="0.2"/>
    <row r="39051" hidden="1" x14ac:dyDescent="0.2"/>
    <row r="39052" hidden="1" x14ac:dyDescent="0.2"/>
    <row r="39053" hidden="1" x14ac:dyDescent="0.2"/>
    <row r="39054" hidden="1" x14ac:dyDescent="0.2"/>
    <row r="39055" hidden="1" x14ac:dyDescent="0.2"/>
    <row r="39056" hidden="1" x14ac:dyDescent="0.2"/>
    <row r="39057" hidden="1" x14ac:dyDescent="0.2"/>
    <row r="39058" hidden="1" x14ac:dyDescent="0.2"/>
    <row r="39059" hidden="1" x14ac:dyDescent="0.2"/>
    <row r="39060" hidden="1" x14ac:dyDescent="0.2"/>
    <row r="39061" hidden="1" x14ac:dyDescent="0.2"/>
    <row r="39062" hidden="1" x14ac:dyDescent="0.2"/>
    <row r="39063" hidden="1" x14ac:dyDescent="0.2"/>
    <row r="39064" hidden="1" x14ac:dyDescent="0.2"/>
    <row r="39065" hidden="1" x14ac:dyDescent="0.2"/>
    <row r="39066" hidden="1" x14ac:dyDescent="0.2"/>
    <row r="39067" hidden="1" x14ac:dyDescent="0.2"/>
    <row r="39068" hidden="1" x14ac:dyDescent="0.2"/>
    <row r="39069" hidden="1" x14ac:dyDescent="0.2"/>
    <row r="39070" hidden="1" x14ac:dyDescent="0.2"/>
    <row r="39071" hidden="1" x14ac:dyDescent="0.2"/>
    <row r="39072" hidden="1" x14ac:dyDescent="0.2"/>
    <row r="39073" hidden="1" x14ac:dyDescent="0.2"/>
    <row r="39074" hidden="1" x14ac:dyDescent="0.2"/>
    <row r="39075" hidden="1" x14ac:dyDescent="0.2"/>
    <row r="39076" hidden="1" x14ac:dyDescent="0.2"/>
    <row r="39077" hidden="1" x14ac:dyDescent="0.2"/>
    <row r="39078" hidden="1" x14ac:dyDescent="0.2"/>
    <row r="39079" hidden="1" x14ac:dyDescent="0.2"/>
    <row r="39080" hidden="1" x14ac:dyDescent="0.2"/>
    <row r="39081" hidden="1" x14ac:dyDescent="0.2"/>
    <row r="39082" hidden="1" x14ac:dyDescent="0.2"/>
    <row r="39083" hidden="1" x14ac:dyDescent="0.2"/>
    <row r="39084" hidden="1" x14ac:dyDescent="0.2"/>
    <row r="39085" hidden="1" x14ac:dyDescent="0.2"/>
    <row r="39086" hidden="1" x14ac:dyDescent="0.2"/>
    <row r="39087" hidden="1" x14ac:dyDescent="0.2"/>
    <row r="39088" hidden="1" x14ac:dyDescent="0.2"/>
    <row r="39089" hidden="1" x14ac:dyDescent="0.2"/>
    <row r="39090" hidden="1" x14ac:dyDescent="0.2"/>
    <row r="39091" hidden="1" x14ac:dyDescent="0.2"/>
    <row r="39092" hidden="1" x14ac:dyDescent="0.2"/>
    <row r="39093" hidden="1" x14ac:dyDescent="0.2"/>
    <row r="39094" hidden="1" x14ac:dyDescent="0.2"/>
    <row r="39095" hidden="1" x14ac:dyDescent="0.2"/>
    <row r="39096" hidden="1" x14ac:dyDescent="0.2"/>
    <row r="39097" hidden="1" x14ac:dyDescent="0.2"/>
    <row r="39098" hidden="1" x14ac:dyDescent="0.2"/>
    <row r="39099" hidden="1" x14ac:dyDescent="0.2"/>
    <row r="39100" hidden="1" x14ac:dyDescent="0.2"/>
    <row r="39101" hidden="1" x14ac:dyDescent="0.2"/>
    <row r="39102" hidden="1" x14ac:dyDescent="0.2"/>
    <row r="39103" hidden="1" x14ac:dyDescent="0.2"/>
    <row r="39104" hidden="1" x14ac:dyDescent="0.2"/>
    <row r="39105" hidden="1" x14ac:dyDescent="0.2"/>
    <row r="39106" hidden="1" x14ac:dyDescent="0.2"/>
    <row r="39107" hidden="1" x14ac:dyDescent="0.2"/>
    <row r="39108" hidden="1" x14ac:dyDescent="0.2"/>
    <row r="39109" hidden="1" x14ac:dyDescent="0.2"/>
    <row r="39110" hidden="1" x14ac:dyDescent="0.2"/>
    <row r="39111" hidden="1" x14ac:dyDescent="0.2"/>
    <row r="39112" hidden="1" x14ac:dyDescent="0.2"/>
    <row r="39113" hidden="1" x14ac:dyDescent="0.2"/>
    <row r="39114" hidden="1" x14ac:dyDescent="0.2"/>
    <row r="39115" hidden="1" x14ac:dyDescent="0.2"/>
    <row r="39116" hidden="1" x14ac:dyDescent="0.2"/>
    <row r="39117" hidden="1" x14ac:dyDescent="0.2"/>
    <row r="39118" hidden="1" x14ac:dyDescent="0.2"/>
    <row r="39119" hidden="1" x14ac:dyDescent="0.2"/>
    <row r="39120" hidden="1" x14ac:dyDescent="0.2"/>
    <row r="39121" hidden="1" x14ac:dyDescent="0.2"/>
    <row r="39122" hidden="1" x14ac:dyDescent="0.2"/>
    <row r="39123" hidden="1" x14ac:dyDescent="0.2"/>
    <row r="39124" hidden="1" x14ac:dyDescent="0.2"/>
    <row r="39125" hidden="1" x14ac:dyDescent="0.2"/>
    <row r="39126" hidden="1" x14ac:dyDescent="0.2"/>
    <row r="39127" hidden="1" x14ac:dyDescent="0.2"/>
    <row r="39128" hidden="1" x14ac:dyDescent="0.2"/>
    <row r="39129" hidden="1" x14ac:dyDescent="0.2"/>
    <row r="39130" hidden="1" x14ac:dyDescent="0.2"/>
    <row r="39131" hidden="1" x14ac:dyDescent="0.2"/>
    <row r="39132" hidden="1" x14ac:dyDescent="0.2"/>
    <row r="39133" hidden="1" x14ac:dyDescent="0.2"/>
    <row r="39134" hidden="1" x14ac:dyDescent="0.2"/>
    <row r="39135" hidden="1" x14ac:dyDescent="0.2"/>
    <row r="39136" hidden="1" x14ac:dyDescent="0.2"/>
    <row r="39137" hidden="1" x14ac:dyDescent="0.2"/>
    <row r="39138" hidden="1" x14ac:dyDescent="0.2"/>
    <row r="39139" hidden="1" x14ac:dyDescent="0.2"/>
    <row r="39140" hidden="1" x14ac:dyDescent="0.2"/>
    <row r="39141" hidden="1" x14ac:dyDescent="0.2"/>
    <row r="39142" hidden="1" x14ac:dyDescent="0.2"/>
    <row r="39143" hidden="1" x14ac:dyDescent="0.2"/>
    <row r="39144" hidden="1" x14ac:dyDescent="0.2"/>
    <row r="39145" hidden="1" x14ac:dyDescent="0.2"/>
    <row r="39146" hidden="1" x14ac:dyDescent="0.2"/>
    <row r="39147" hidden="1" x14ac:dyDescent="0.2"/>
    <row r="39148" hidden="1" x14ac:dyDescent="0.2"/>
    <row r="39149" hidden="1" x14ac:dyDescent="0.2"/>
    <row r="39150" hidden="1" x14ac:dyDescent="0.2"/>
    <row r="39151" hidden="1" x14ac:dyDescent="0.2"/>
    <row r="39152" hidden="1" x14ac:dyDescent="0.2"/>
    <row r="39153" hidden="1" x14ac:dyDescent="0.2"/>
    <row r="39154" hidden="1" x14ac:dyDescent="0.2"/>
    <row r="39155" hidden="1" x14ac:dyDescent="0.2"/>
    <row r="39156" hidden="1" x14ac:dyDescent="0.2"/>
    <row r="39157" hidden="1" x14ac:dyDescent="0.2"/>
    <row r="39158" hidden="1" x14ac:dyDescent="0.2"/>
    <row r="39159" hidden="1" x14ac:dyDescent="0.2"/>
    <row r="39160" hidden="1" x14ac:dyDescent="0.2"/>
    <row r="39161" hidden="1" x14ac:dyDescent="0.2"/>
    <row r="39162" hidden="1" x14ac:dyDescent="0.2"/>
    <row r="39163" hidden="1" x14ac:dyDescent="0.2"/>
    <row r="39164" hidden="1" x14ac:dyDescent="0.2"/>
    <row r="39165" hidden="1" x14ac:dyDescent="0.2"/>
    <row r="39166" hidden="1" x14ac:dyDescent="0.2"/>
    <row r="39167" hidden="1" x14ac:dyDescent="0.2"/>
    <row r="39168" hidden="1" x14ac:dyDescent="0.2"/>
    <row r="39169" hidden="1" x14ac:dyDescent="0.2"/>
    <row r="39170" hidden="1" x14ac:dyDescent="0.2"/>
    <row r="39171" hidden="1" x14ac:dyDescent="0.2"/>
    <row r="39172" hidden="1" x14ac:dyDescent="0.2"/>
    <row r="39173" hidden="1" x14ac:dyDescent="0.2"/>
    <row r="39174" hidden="1" x14ac:dyDescent="0.2"/>
    <row r="39175" hidden="1" x14ac:dyDescent="0.2"/>
    <row r="39176" hidden="1" x14ac:dyDescent="0.2"/>
    <row r="39177" hidden="1" x14ac:dyDescent="0.2"/>
    <row r="39178" hidden="1" x14ac:dyDescent="0.2"/>
    <row r="39179" hidden="1" x14ac:dyDescent="0.2"/>
    <row r="39180" hidden="1" x14ac:dyDescent="0.2"/>
    <row r="39181" hidden="1" x14ac:dyDescent="0.2"/>
    <row r="39182" hidden="1" x14ac:dyDescent="0.2"/>
    <row r="39183" hidden="1" x14ac:dyDescent="0.2"/>
    <row r="39184" hidden="1" x14ac:dyDescent="0.2"/>
    <row r="39185" hidden="1" x14ac:dyDescent="0.2"/>
    <row r="39186" hidden="1" x14ac:dyDescent="0.2"/>
    <row r="39187" hidden="1" x14ac:dyDescent="0.2"/>
    <row r="39188" hidden="1" x14ac:dyDescent="0.2"/>
    <row r="39189" hidden="1" x14ac:dyDescent="0.2"/>
    <row r="39190" hidden="1" x14ac:dyDescent="0.2"/>
    <row r="39191" hidden="1" x14ac:dyDescent="0.2"/>
    <row r="39192" hidden="1" x14ac:dyDescent="0.2"/>
    <row r="39193" hidden="1" x14ac:dyDescent="0.2"/>
    <row r="39194" hidden="1" x14ac:dyDescent="0.2"/>
    <row r="39195" hidden="1" x14ac:dyDescent="0.2"/>
    <row r="39196" hidden="1" x14ac:dyDescent="0.2"/>
    <row r="39197" hidden="1" x14ac:dyDescent="0.2"/>
    <row r="39198" hidden="1" x14ac:dyDescent="0.2"/>
    <row r="39199" hidden="1" x14ac:dyDescent="0.2"/>
    <row r="39200" hidden="1" x14ac:dyDescent="0.2"/>
    <row r="39201" hidden="1" x14ac:dyDescent="0.2"/>
    <row r="39202" hidden="1" x14ac:dyDescent="0.2"/>
    <row r="39203" hidden="1" x14ac:dyDescent="0.2"/>
    <row r="39204" hidden="1" x14ac:dyDescent="0.2"/>
    <row r="39205" hidden="1" x14ac:dyDescent="0.2"/>
    <row r="39206" hidden="1" x14ac:dyDescent="0.2"/>
    <row r="39207" hidden="1" x14ac:dyDescent="0.2"/>
    <row r="39208" hidden="1" x14ac:dyDescent="0.2"/>
    <row r="39209" hidden="1" x14ac:dyDescent="0.2"/>
    <row r="39210" hidden="1" x14ac:dyDescent="0.2"/>
    <row r="39211" hidden="1" x14ac:dyDescent="0.2"/>
    <row r="39212" hidden="1" x14ac:dyDescent="0.2"/>
    <row r="39213" hidden="1" x14ac:dyDescent="0.2"/>
    <row r="39214" hidden="1" x14ac:dyDescent="0.2"/>
    <row r="39215" hidden="1" x14ac:dyDescent="0.2"/>
    <row r="39216" hidden="1" x14ac:dyDescent="0.2"/>
    <row r="39217" hidden="1" x14ac:dyDescent="0.2"/>
    <row r="39218" hidden="1" x14ac:dyDescent="0.2"/>
    <row r="39219" hidden="1" x14ac:dyDescent="0.2"/>
    <row r="39220" hidden="1" x14ac:dyDescent="0.2"/>
    <row r="39221" hidden="1" x14ac:dyDescent="0.2"/>
    <row r="39222" hidden="1" x14ac:dyDescent="0.2"/>
    <row r="39223" hidden="1" x14ac:dyDescent="0.2"/>
    <row r="39224" hidden="1" x14ac:dyDescent="0.2"/>
    <row r="39225" hidden="1" x14ac:dyDescent="0.2"/>
    <row r="39226" hidden="1" x14ac:dyDescent="0.2"/>
    <row r="39227" hidden="1" x14ac:dyDescent="0.2"/>
    <row r="39228" hidden="1" x14ac:dyDescent="0.2"/>
    <row r="39229" hidden="1" x14ac:dyDescent="0.2"/>
    <row r="39230" hidden="1" x14ac:dyDescent="0.2"/>
    <row r="39231" hidden="1" x14ac:dyDescent="0.2"/>
    <row r="39232" hidden="1" x14ac:dyDescent="0.2"/>
    <row r="39233" hidden="1" x14ac:dyDescent="0.2"/>
    <row r="39234" hidden="1" x14ac:dyDescent="0.2"/>
    <row r="39235" hidden="1" x14ac:dyDescent="0.2"/>
    <row r="39236" hidden="1" x14ac:dyDescent="0.2"/>
    <row r="39237" hidden="1" x14ac:dyDescent="0.2"/>
    <row r="39238" hidden="1" x14ac:dyDescent="0.2"/>
    <row r="39239" hidden="1" x14ac:dyDescent="0.2"/>
    <row r="39240" hidden="1" x14ac:dyDescent="0.2"/>
    <row r="39241" hidden="1" x14ac:dyDescent="0.2"/>
    <row r="39242" hidden="1" x14ac:dyDescent="0.2"/>
    <row r="39243" hidden="1" x14ac:dyDescent="0.2"/>
    <row r="39244" hidden="1" x14ac:dyDescent="0.2"/>
    <row r="39245" hidden="1" x14ac:dyDescent="0.2"/>
    <row r="39246" hidden="1" x14ac:dyDescent="0.2"/>
    <row r="39247" hidden="1" x14ac:dyDescent="0.2"/>
    <row r="39248" hidden="1" x14ac:dyDescent="0.2"/>
    <row r="39249" hidden="1" x14ac:dyDescent="0.2"/>
    <row r="39250" hidden="1" x14ac:dyDescent="0.2"/>
    <row r="39251" hidden="1" x14ac:dyDescent="0.2"/>
    <row r="39252" hidden="1" x14ac:dyDescent="0.2"/>
    <row r="39253" hidden="1" x14ac:dyDescent="0.2"/>
    <row r="39254" hidden="1" x14ac:dyDescent="0.2"/>
    <row r="39255" hidden="1" x14ac:dyDescent="0.2"/>
    <row r="39256" hidden="1" x14ac:dyDescent="0.2"/>
    <row r="39257" hidden="1" x14ac:dyDescent="0.2"/>
    <row r="39258" hidden="1" x14ac:dyDescent="0.2"/>
    <row r="39259" hidden="1" x14ac:dyDescent="0.2"/>
    <row r="39260" hidden="1" x14ac:dyDescent="0.2"/>
    <row r="39261" hidden="1" x14ac:dyDescent="0.2"/>
    <row r="39262" hidden="1" x14ac:dyDescent="0.2"/>
    <row r="39263" hidden="1" x14ac:dyDescent="0.2"/>
    <row r="39264" hidden="1" x14ac:dyDescent="0.2"/>
    <row r="39265" hidden="1" x14ac:dyDescent="0.2"/>
    <row r="39266" hidden="1" x14ac:dyDescent="0.2"/>
    <row r="39267" hidden="1" x14ac:dyDescent="0.2"/>
    <row r="39268" hidden="1" x14ac:dyDescent="0.2"/>
    <row r="39269" hidden="1" x14ac:dyDescent="0.2"/>
    <row r="39270" hidden="1" x14ac:dyDescent="0.2"/>
    <row r="39271" hidden="1" x14ac:dyDescent="0.2"/>
    <row r="39272" hidden="1" x14ac:dyDescent="0.2"/>
    <row r="39273" hidden="1" x14ac:dyDescent="0.2"/>
    <row r="39274" hidden="1" x14ac:dyDescent="0.2"/>
    <row r="39275" hidden="1" x14ac:dyDescent="0.2"/>
    <row r="39276" hidden="1" x14ac:dyDescent="0.2"/>
    <row r="39277" hidden="1" x14ac:dyDescent="0.2"/>
    <row r="39278" hidden="1" x14ac:dyDescent="0.2"/>
    <row r="39279" hidden="1" x14ac:dyDescent="0.2"/>
    <row r="39280" hidden="1" x14ac:dyDescent="0.2"/>
    <row r="39281" hidden="1" x14ac:dyDescent="0.2"/>
    <row r="39282" hidden="1" x14ac:dyDescent="0.2"/>
    <row r="39283" hidden="1" x14ac:dyDescent="0.2"/>
    <row r="39284" hidden="1" x14ac:dyDescent="0.2"/>
    <row r="39285" hidden="1" x14ac:dyDescent="0.2"/>
    <row r="39286" hidden="1" x14ac:dyDescent="0.2"/>
    <row r="39287" hidden="1" x14ac:dyDescent="0.2"/>
    <row r="39288" hidden="1" x14ac:dyDescent="0.2"/>
    <row r="39289" hidden="1" x14ac:dyDescent="0.2"/>
    <row r="39290" hidden="1" x14ac:dyDescent="0.2"/>
    <row r="39291" hidden="1" x14ac:dyDescent="0.2"/>
    <row r="39292" hidden="1" x14ac:dyDescent="0.2"/>
    <row r="39293" hidden="1" x14ac:dyDescent="0.2"/>
    <row r="39294" hidden="1" x14ac:dyDescent="0.2"/>
    <row r="39295" hidden="1" x14ac:dyDescent="0.2"/>
    <row r="39296" hidden="1" x14ac:dyDescent="0.2"/>
    <row r="39297" hidden="1" x14ac:dyDescent="0.2"/>
    <row r="39298" hidden="1" x14ac:dyDescent="0.2"/>
    <row r="39299" hidden="1" x14ac:dyDescent="0.2"/>
    <row r="39300" hidden="1" x14ac:dyDescent="0.2"/>
    <row r="39301" hidden="1" x14ac:dyDescent="0.2"/>
    <row r="39302" hidden="1" x14ac:dyDescent="0.2"/>
    <row r="39303" hidden="1" x14ac:dyDescent="0.2"/>
    <row r="39304" hidden="1" x14ac:dyDescent="0.2"/>
    <row r="39305" hidden="1" x14ac:dyDescent="0.2"/>
    <row r="39306" hidden="1" x14ac:dyDescent="0.2"/>
    <row r="39307" hidden="1" x14ac:dyDescent="0.2"/>
    <row r="39308" hidden="1" x14ac:dyDescent="0.2"/>
    <row r="39309" hidden="1" x14ac:dyDescent="0.2"/>
    <row r="39310" hidden="1" x14ac:dyDescent="0.2"/>
    <row r="39311" hidden="1" x14ac:dyDescent="0.2"/>
    <row r="39312" hidden="1" x14ac:dyDescent="0.2"/>
    <row r="39313" hidden="1" x14ac:dyDescent="0.2"/>
    <row r="39314" hidden="1" x14ac:dyDescent="0.2"/>
    <row r="39315" hidden="1" x14ac:dyDescent="0.2"/>
    <row r="39316" hidden="1" x14ac:dyDescent="0.2"/>
    <row r="39317" hidden="1" x14ac:dyDescent="0.2"/>
    <row r="39318" hidden="1" x14ac:dyDescent="0.2"/>
    <row r="39319" hidden="1" x14ac:dyDescent="0.2"/>
    <row r="39320" hidden="1" x14ac:dyDescent="0.2"/>
    <row r="39321" hidden="1" x14ac:dyDescent="0.2"/>
    <row r="39322" hidden="1" x14ac:dyDescent="0.2"/>
    <row r="39323" hidden="1" x14ac:dyDescent="0.2"/>
    <row r="39324" hidden="1" x14ac:dyDescent="0.2"/>
    <row r="39325" hidden="1" x14ac:dyDescent="0.2"/>
    <row r="39326" hidden="1" x14ac:dyDescent="0.2"/>
    <row r="39327" hidden="1" x14ac:dyDescent="0.2"/>
    <row r="39328" hidden="1" x14ac:dyDescent="0.2"/>
    <row r="39329" hidden="1" x14ac:dyDescent="0.2"/>
    <row r="39330" hidden="1" x14ac:dyDescent="0.2"/>
    <row r="39331" hidden="1" x14ac:dyDescent="0.2"/>
    <row r="39332" hidden="1" x14ac:dyDescent="0.2"/>
    <row r="39333" hidden="1" x14ac:dyDescent="0.2"/>
    <row r="39334" hidden="1" x14ac:dyDescent="0.2"/>
    <row r="39335" hidden="1" x14ac:dyDescent="0.2"/>
    <row r="39336" hidden="1" x14ac:dyDescent="0.2"/>
    <row r="39337" hidden="1" x14ac:dyDescent="0.2"/>
    <row r="39338" hidden="1" x14ac:dyDescent="0.2"/>
    <row r="39339" hidden="1" x14ac:dyDescent="0.2"/>
    <row r="39340" hidden="1" x14ac:dyDescent="0.2"/>
    <row r="39341" hidden="1" x14ac:dyDescent="0.2"/>
    <row r="39342" hidden="1" x14ac:dyDescent="0.2"/>
    <row r="39343" hidden="1" x14ac:dyDescent="0.2"/>
    <row r="39344" hidden="1" x14ac:dyDescent="0.2"/>
    <row r="39345" hidden="1" x14ac:dyDescent="0.2"/>
    <row r="39346" hidden="1" x14ac:dyDescent="0.2"/>
    <row r="39347" hidden="1" x14ac:dyDescent="0.2"/>
    <row r="39348" hidden="1" x14ac:dyDescent="0.2"/>
    <row r="39349" hidden="1" x14ac:dyDescent="0.2"/>
    <row r="39350" hidden="1" x14ac:dyDescent="0.2"/>
    <row r="39351" hidden="1" x14ac:dyDescent="0.2"/>
    <row r="39352" hidden="1" x14ac:dyDescent="0.2"/>
    <row r="39353" hidden="1" x14ac:dyDescent="0.2"/>
    <row r="39354" hidden="1" x14ac:dyDescent="0.2"/>
    <row r="39355" hidden="1" x14ac:dyDescent="0.2"/>
    <row r="39356" hidden="1" x14ac:dyDescent="0.2"/>
    <row r="39357" hidden="1" x14ac:dyDescent="0.2"/>
    <row r="39358" hidden="1" x14ac:dyDescent="0.2"/>
    <row r="39359" hidden="1" x14ac:dyDescent="0.2"/>
    <row r="39360" hidden="1" x14ac:dyDescent="0.2"/>
    <row r="39361" hidden="1" x14ac:dyDescent="0.2"/>
    <row r="39362" hidden="1" x14ac:dyDescent="0.2"/>
    <row r="39363" hidden="1" x14ac:dyDescent="0.2"/>
    <row r="39364" hidden="1" x14ac:dyDescent="0.2"/>
    <row r="39365" hidden="1" x14ac:dyDescent="0.2"/>
    <row r="39366" hidden="1" x14ac:dyDescent="0.2"/>
    <row r="39367" hidden="1" x14ac:dyDescent="0.2"/>
    <row r="39368" hidden="1" x14ac:dyDescent="0.2"/>
    <row r="39369" hidden="1" x14ac:dyDescent="0.2"/>
    <row r="39370" hidden="1" x14ac:dyDescent="0.2"/>
    <row r="39371" hidden="1" x14ac:dyDescent="0.2"/>
    <row r="39372" hidden="1" x14ac:dyDescent="0.2"/>
    <row r="39373" hidden="1" x14ac:dyDescent="0.2"/>
    <row r="39374" hidden="1" x14ac:dyDescent="0.2"/>
    <row r="39375" hidden="1" x14ac:dyDescent="0.2"/>
    <row r="39376" hidden="1" x14ac:dyDescent="0.2"/>
    <row r="39377" hidden="1" x14ac:dyDescent="0.2"/>
    <row r="39378" hidden="1" x14ac:dyDescent="0.2"/>
    <row r="39379" hidden="1" x14ac:dyDescent="0.2"/>
    <row r="39380" hidden="1" x14ac:dyDescent="0.2"/>
    <row r="39381" hidden="1" x14ac:dyDescent="0.2"/>
    <row r="39382" hidden="1" x14ac:dyDescent="0.2"/>
    <row r="39383" hidden="1" x14ac:dyDescent="0.2"/>
    <row r="39384" hidden="1" x14ac:dyDescent="0.2"/>
    <row r="39385" hidden="1" x14ac:dyDescent="0.2"/>
    <row r="39386" hidden="1" x14ac:dyDescent="0.2"/>
    <row r="39387" hidden="1" x14ac:dyDescent="0.2"/>
    <row r="39388" hidden="1" x14ac:dyDescent="0.2"/>
    <row r="39389" hidden="1" x14ac:dyDescent="0.2"/>
    <row r="39390" hidden="1" x14ac:dyDescent="0.2"/>
    <row r="39391" hidden="1" x14ac:dyDescent="0.2"/>
    <row r="39392" hidden="1" x14ac:dyDescent="0.2"/>
    <row r="39393" hidden="1" x14ac:dyDescent="0.2"/>
    <row r="39394" hidden="1" x14ac:dyDescent="0.2"/>
    <row r="39395" hidden="1" x14ac:dyDescent="0.2"/>
    <row r="39396" hidden="1" x14ac:dyDescent="0.2"/>
    <row r="39397" hidden="1" x14ac:dyDescent="0.2"/>
    <row r="39398" hidden="1" x14ac:dyDescent="0.2"/>
    <row r="39399" hidden="1" x14ac:dyDescent="0.2"/>
    <row r="39400" hidden="1" x14ac:dyDescent="0.2"/>
    <row r="39401" hidden="1" x14ac:dyDescent="0.2"/>
    <row r="39402" hidden="1" x14ac:dyDescent="0.2"/>
    <row r="39403" hidden="1" x14ac:dyDescent="0.2"/>
    <row r="39404" hidden="1" x14ac:dyDescent="0.2"/>
    <row r="39405" hidden="1" x14ac:dyDescent="0.2"/>
    <row r="39406" hidden="1" x14ac:dyDescent="0.2"/>
    <row r="39407" hidden="1" x14ac:dyDescent="0.2"/>
    <row r="39408" hidden="1" x14ac:dyDescent="0.2"/>
    <row r="39409" hidden="1" x14ac:dyDescent="0.2"/>
    <row r="39410" hidden="1" x14ac:dyDescent="0.2"/>
    <row r="39411" hidden="1" x14ac:dyDescent="0.2"/>
    <row r="39412" hidden="1" x14ac:dyDescent="0.2"/>
    <row r="39413" hidden="1" x14ac:dyDescent="0.2"/>
    <row r="39414" hidden="1" x14ac:dyDescent="0.2"/>
    <row r="39415" hidden="1" x14ac:dyDescent="0.2"/>
    <row r="39416" hidden="1" x14ac:dyDescent="0.2"/>
    <row r="39417" hidden="1" x14ac:dyDescent="0.2"/>
    <row r="39418" hidden="1" x14ac:dyDescent="0.2"/>
    <row r="39419" hidden="1" x14ac:dyDescent="0.2"/>
    <row r="39420" hidden="1" x14ac:dyDescent="0.2"/>
    <row r="39421" hidden="1" x14ac:dyDescent="0.2"/>
    <row r="39422" hidden="1" x14ac:dyDescent="0.2"/>
    <row r="39423" hidden="1" x14ac:dyDescent="0.2"/>
    <row r="39424" hidden="1" x14ac:dyDescent="0.2"/>
    <row r="39425" hidden="1" x14ac:dyDescent="0.2"/>
    <row r="39426" hidden="1" x14ac:dyDescent="0.2"/>
    <row r="39427" hidden="1" x14ac:dyDescent="0.2"/>
    <row r="39428" hidden="1" x14ac:dyDescent="0.2"/>
    <row r="39429" hidden="1" x14ac:dyDescent="0.2"/>
    <row r="39430" hidden="1" x14ac:dyDescent="0.2"/>
    <row r="39431" hidden="1" x14ac:dyDescent="0.2"/>
    <row r="39432" hidden="1" x14ac:dyDescent="0.2"/>
    <row r="39433" hidden="1" x14ac:dyDescent="0.2"/>
    <row r="39434" hidden="1" x14ac:dyDescent="0.2"/>
    <row r="39435" hidden="1" x14ac:dyDescent="0.2"/>
    <row r="39436" hidden="1" x14ac:dyDescent="0.2"/>
    <row r="39437" hidden="1" x14ac:dyDescent="0.2"/>
    <row r="39438" hidden="1" x14ac:dyDescent="0.2"/>
    <row r="39439" hidden="1" x14ac:dyDescent="0.2"/>
    <row r="39440" hidden="1" x14ac:dyDescent="0.2"/>
    <row r="39441" hidden="1" x14ac:dyDescent="0.2"/>
    <row r="39442" hidden="1" x14ac:dyDescent="0.2"/>
    <row r="39443" hidden="1" x14ac:dyDescent="0.2"/>
    <row r="39444" hidden="1" x14ac:dyDescent="0.2"/>
    <row r="39445" hidden="1" x14ac:dyDescent="0.2"/>
    <row r="39446" hidden="1" x14ac:dyDescent="0.2"/>
    <row r="39447" hidden="1" x14ac:dyDescent="0.2"/>
    <row r="39448" hidden="1" x14ac:dyDescent="0.2"/>
    <row r="39449" hidden="1" x14ac:dyDescent="0.2"/>
    <row r="39450" hidden="1" x14ac:dyDescent="0.2"/>
    <row r="39451" hidden="1" x14ac:dyDescent="0.2"/>
    <row r="39452" hidden="1" x14ac:dyDescent="0.2"/>
    <row r="39453" hidden="1" x14ac:dyDescent="0.2"/>
    <row r="39454" hidden="1" x14ac:dyDescent="0.2"/>
    <row r="39455" hidden="1" x14ac:dyDescent="0.2"/>
    <row r="39456" hidden="1" x14ac:dyDescent="0.2"/>
    <row r="39457" hidden="1" x14ac:dyDescent="0.2"/>
    <row r="39458" hidden="1" x14ac:dyDescent="0.2"/>
    <row r="39459" hidden="1" x14ac:dyDescent="0.2"/>
    <row r="39460" hidden="1" x14ac:dyDescent="0.2"/>
    <row r="39461" hidden="1" x14ac:dyDescent="0.2"/>
    <row r="39462" hidden="1" x14ac:dyDescent="0.2"/>
    <row r="39463" hidden="1" x14ac:dyDescent="0.2"/>
    <row r="39464" hidden="1" x14ac:dyDescent="0.2"/>
    <row r="39465" hidden="1" x14ac:dyDescent="0.2"/>
    <row r="39466" hidden="1" x14ac:dyDescent="0.2"/>
    <row r="39467" hidden="1" x14ac:dyDescent="0.2"/>
    <row r="39468" hidden="1" x14ac:dyDescent="0.2"/>
    <row r="39469" hidden="1" x14ac:dyDescent="0.2"/>
    <row r="39470" hidden="1" x14ac:dyDescent="0.2"/>
    <row r="39471" hidden="1" x14ac:dyDescent="0.2"/>
    <row r="39472" hidden="1" x14ac:dyDescent="0.2"/>
    <row r="39473" hidden="1" x14ac:dyDescent="0.2"/>
    <row r="39474" hidden="1" x14ac:dyDescent="0.2"/>
    <row r="39475" hidden="1" x14ac:dyDescent="0.2"/>
    <row r="39476" hidden="1" x14ac:dyDescent="0.2"/>
    <row r="39477" hidden="1" x14ac:dyDescent="0.2"/>
    <row r="39478" hidden="1" x14ac:dyDescent="0.2"/>
    <row r="39479" hidden="1" x14ac:dyDescent="0.2"/>
    <row r="39480" hidden="1" x14ac:dyDescent="0.2"/>
    <row r="39481" hidden="1" x14ac:dyDescent="0.2"/>
    <row r="39482" hidden="1" x14ac:dyDescent="0.2"/>
    <row r="39483" hidden="1" x14ac:dyDescent="0.2"/>
    <row r="39484" hidden="1" x14ac:dyDescent="0.2"/>
    <row r="39485" hidden="1" x14ac:dyDescent="0.2"/>
    <row r="39486" hidden="1" x14ac:dyDescent="0.2"/>
    <row r="39487" hidden="1" x14ac:dyDescent="0.2"/>
    <row r="39488" hidden="1" x14ac:dyDescent="0.2"/>
    <row r="39489" hidden="1" x14ac:dyDescent="0.2"/>
    <row r="39490" hidden="1" x14ac:dyDescent="0.2"/>
    <row r="39491" hidden="1" x14ac:dyDescent="0.2"/>
    <row r="39492" hidden="1" x14ac:dyDescent="0.2"/>
    <row r="39493" hidden="1" x14ac:dyDescent="0.2"/>
    <row r="39494" hidden="1" x14ac:dyDescent="0.2"/>
    <row r="39495" hidden="1" x14ac:dyDescent="0.2"/>
    <row r="39496" hidden="1" x14ac:dyDescent="0.2"/>
    <row r="39497" hidden="1" x14ac:dyDescent="0.2"/>
    <row r="39498" hidden="1" x14ac:dyDescent="0.2"/>
    <row r="39499" hidden="1" x14ac:dyDescent="0.2"/>
    <row r="39500" hidden="1" x14ac:dyDescent="0.2"/>
    <row r="39501" hidden="1" x14ac:dyDescent="0.2"/>
    <row r="39502" hidden="1" x14ac:dyDescent="0.2"/>
    <row r="39503" hidden="1" x14ac:dyDescent="0.2"/>
    <row r="39504" hidden="1" x14ac:dyDescent="0.2"/>
    <row r="39505" hidden="1" x14ac:dyDescent="0.2"/>
    <row r="39506" hidden="1" x14ac:dyDescent="0.2"/>
    <row r="39507" hidden="1" x14ac:dyDescent="0.2"/>
    <row r="39508" hidden="1" x14ac:dyDescent="0.2"/>
    <row r="39509" hidden="1" x14ac:dyDescent="0.2"/>
    <row r="39510" hidden="1" x14ac:dyDescent="0.2"/>
    <row r="39511" hidden="1" x14ac:dyDescent="0.2"/>
    <row r="39512" hidden="1" x14ac:dyDescent="0.2"/>
    <row r="39513" hidden="1" x14ac:dyDescent="0.2"/>
    <row r="39514" hidden="1" x14ac:dyDescent="0.2"/>
    <row r="39515" hidden="1" x14ac:dyDescent="0.2"/>
    <row r="39516" hidden="1" x14ac:dyDescent="0.2"/>
    <row r="39517" hidden="1" x14ac:dyDescent="0.2"/>
    <row r="39518" hidden="1" x14ac:dyDescent="0.2"/>
    <row r="39519" hidden="1" x14ac:dyDescent="0.2"/>
    <row r="39520" hidden="1" x14ac:dyDescent="0.2"/>
    <row r="39521" hidden="1" x14ac:dyDescent="0.2"/>
    <row r="39522" hidden="1" x14ac:dyDescent="0.2"/>
    <row r="39523" hidden="1" x14ac:dyDescent="0.2"/>
    <row r="39524" hidden="1" x14ac:dyDescent="0.2"/>
    <row r="39525" hidden="1" x14ac:dyDescent="0.2"/>
    <row r="39526" hidden="1" x14ac:dyDescent="0.2"/>
    <row r="39527" hidden="1" x14ac:dyDescent="0.2"/>
    <row r="39528" hidden="1" x14ac:dyDescent="0.2"/>
    <row r="39529" hidden="1" x14ac:dyDescent="0.2"/>
    <row r="39530" hidden="1" x14ac:dyDescent="0.2"/>
    <row r="39531" hidden="1" x14ac:dyDescent="0.2"/>
    <row r="39532" hidden="1" x14ac:dyDescent="0.2"/>
    <row r="39533" hidden="1" x14ac:dyDescent="0.2"/>
    <row r="39534" hidden="1" x14ac:dyDescent="0.2"/>
    <row r="39535" hidden="1" x14ac:dyDescent="0.2"/>
    <row r="39536" hidden="1" x14ac:dyDescent="0.2"/>
    <row r="39537" hidden="1" x14ac:dyDescent="0.2"/>
    <row r="39538" hidden="1" x14ac:dyDescent="0.2"/>
    <row r="39539" hidden="1" x14ac:dyDescent="0.2"/>
    <row r="39540" hidden="1" x14ac:dyDescent="0.2"/>
    <row r="39541" hidden="1" x14ac:dyDescent="0.2"/>
    <row r="39542" hidden="1" x14ac:dyDescent="0.2"/>
    <row r="39543" hidden="1" x14ac:dyDescent="0.2"/>
    <row r="39544" hidden="1" x14ac:dyDescent="0.2"/>
    <row r="39545" hidden="1" x14ac:dyDescent="0.2"/>
    <row r="39546" hidden="1" x14ac:dyDescent="0.2"/>
    <row r="39547" hidden="1" x14ac:dyDescent="0.2"/>
    <row r="39548" hidden="1" x14ac:dyDescent="0.2"/>
    <row r="39549" hidden="1" x14ac:dyDescent="0.2"/>
    <row r="39550" hidden="1" x14ac:dyDescent="0.2"/>
    <row r="39551" hidden="1" x14ac:dyDescent="0.2"/>
    <row r="39552" hidden="1" x14ac:dyDescent="0.2"/>
    <row r="39553" hidden="1" x14ac:dyDescent="0.2"/>
    <row r="39554" hidden="1" x14ac:dyDescent="0.2"/>
    <row r="39555" hidden="1" x14ac:dyDescent="0.2"/>
    <row r="39556" hidden="1" x14ac:dyDescent="0.2"/>
    <row r="39557" hidden="1" x14ac:dyDescent="0.2"/>
    <row r="39558" hidden="1" x14ac:dyDescent="0.2"/>
    <row r="39559" hidden="1" x14ac:dyDescent="0.2"/>
    <row r="39560" hidden="1" x14ac:dyDescent="0.2"/>
    <row r="39561" hidden="1" x14ac:dyDescent="0.2"/>
    <row r="39562" hidden="1" x14ac:dyDescent="0.2"/>
    <row r="39563" hidden="1" x14ac:dyDescent="0.2"/>
    <row r="39564" hidden="1" x14ac:dyDescent="0.2"/>
    <row r="39565" hidden="1" x14ac:dyDescent="0.2"/>
    <row r="39566" hidden="1" x14ac:dyDescent="0.2"/>
    <row r="39567" hidden="1" x14ac:dyDescent="0.2"/>
    <row r="39568" hidden="1" x14ac:dyDescent="0.2"/>
    <row r="39569" hidden="1" x14ac:dyDescent="0.2"/>
    <row r="39570" hidden="1" x14ac:dyDescent="0.2"/>
    <row r="39571" hidden="1" x14ac:dyDescent="0.2"/>
    <row r="39572" hidden="1" x14ac:dyDescent="0.2"/>
    <row r="39573" hidden="1" x14ac:dyDescent="0.2"/>
    <row r="39574" hidden="1" x14ac:dyDescent="0.2"/>
    <row r="39575" hidden="1" x14ac:dyDescent="0.2"/>
    <row r="39576" hidden="1" x14ac:dyDescent="0.2"/>
    <row r="39577" hidden="1" x14ac:dyDescent="0.2"/>
    <row r="39578" hidden="1" x14ac:dyDescent="0.2"/>
    <row r="39579" hidden="1" x14ac:dyDescent="0.2"/>
    <row r="39580" hidden="1" x14ac:dyDescent="0.2"/>
    <row r="39581" hidden="1" x14ac:dyDescent="0.2"/>
    <row r="39582" hidden="1" x14ac:dyDescent="0.2"/>
    <row r="39583" hidden="1" x14ac:dyDescent="0.2"/>
    <row r="39584" hidden="1" x14ac:dyDescent="0.2"/>
    <row r="39585" hidden="1" x14ac:dyDescent="0.2"/>
    <row r="39586" hidden="1" x14ac:dyDescent="0.2"/>
    <row r="39587" hidden="1" x14ac:dyDescent="0.2"/>
    <row r="39588" hidden="1" x14ac:dyDescent="0.2"/>
    <row r="39589" hidden="1" x14ac:dyDescent="0.2"/>
    <row r="39590" hidden="1" x14ac:dyDescent="0.2"/>
    <row r="39591" hidden="1" x14ac:dyDescent="0.2"/>
    <row r="39592" hidden="1" x14ac:dyDescent="0.2"/>
    <row r="39593" hidden="1" x14ac:dyDescent="0.2"/>
    <row r="39594" hidden="1" x14ac:dyDescent="0.2"/>
    <row r="39595" hidden="1" x14ac:dyDescent="0.2"/>
    <row r="39596" hidden="1" x14ac:dyDescent="0.2"/>
    <row r="39597" hidden="1" x14ac:dyDescent="0.2"/>
    <row r="39598" hidden="1" x14ac:dyDescent="0.2"/>
    <row r="39599" hidden="1" x14ac:dyDescent="0.2"/>
    <row r="39600" hidden="1" x14ac:dyDescent="0.2"/>
    <row r="39601" hidden="1" x14ac:dyDescent="0.2"/>
    <row r="39602" hidden="1" x14ac:dyDescent="0.2"/>
    <row r="39603" hidden="1" x14ac:dyDescent="0.2"/>
    <row r="39604" hidden="1" x14ac:dyDescent="0.2"/>
    <row r="39605" hidden="1" x14ac:dyDescent="0.2"/>
    <row r="39606" hidden="1" x14ac:dyDescent="0.2"/>
    <row r="39607" hidden="1" x14ac:dyDescent="0.2"/>
    <row r="39608" hidden="1" x14ac:dyDescent="0.2"/>
    <row r="39609" hidden="1" x14ac:dyDescent="0.2"/>
    <row r="39610" hidden="1" x14ac:dyDescent="0.2"/>
    <row r="39611" hidden="1" x14ac:dyDescent="0.2"/>
    <row r="39612" hidden="1" x14ac:dyDescent="0.2"/>
    <row r="39613" hidden="1" x14ac:dyDescent="0.2"/>
    <row r="39614" hidden="1" x14ac:dyDescent="0.2"/>
    <row r="39615" hidden="1" x14ac:dyDescent="0.2"/>
    <row r="39616" hidden="1" x14ac:dyDescent="0.2"/>
    <row r="39617" hidden="1" x14ac:dyDescent="0.2"/>
    <row r="39618" hidden="1" x14ac:dyDescent="0.2"/>
    <row r="39619" hidden="1" x14ac:dyDescent="0.2"/>
    <row r="39620" hidden="1" x14ac:dyDescent="0.2"/>
    <row r="39621" hidden="1" x14ac:dyDescent="0.2"/>
    <row r="39622" hidden="1" x14ac:dyDescent="0.2"/>
    <row r="39623" hidden="1" x14ac:dyDescent="0.2"/>
    <row r="39624" hidden="1" x14ac:dyDescent="0.2"/>
    <row r="39625" hidden="1" x14ac:dyDescent="0.2"/>
    <row r="39626" hidden="1" x14ac:dyDescent="0.2"/>
    <row r="39627" hidden="1" x14ac:dyDescent="0.2"/>
    <row r="39628" hidden="1" x14ac:dyDescent="0.2"/>
    <row r="39629" hidden="1" x14ac:dyDescent="0.2"/>
    <row r="39630" hidden="1" x14ac:dyDescent="0.2"/>
    <row r="39631" hidden="1" x14ac:dyDescent="0.2"/>
    <row r="39632" hidden="1" x14ac:dyDescent="0.2"/>
    <row r="39633" hidden="1" x14ac:dyDescent="0.2"/>
    <row r="39634" hidden="1" x14ac:dyDescent="0.2"/>
    <row r="39635" hidden="1" x14ac:dyDescent="0.2"/>
    <row r="39636" hidden="1" x14ac:dyDescent="0.2"/>
    <row r="39637" hidden="1" x14ac:dyDescent="0.2"/>
    <row r="39638" hidden="1" x14ac:dyDescent="0.2"/>
    <row r="39639" hidden="1" x14ac:dyDescent="0.2"/>
    <row r="39640" hidden="1" x14ac:dyDescent="0.2"/>
    <row r="39641" hidden="1" x14ac:dyDescent="0.2"/>
    <row r="39642" hidden="1" x14ac:dyDescent="0.2"/>
    <row r="39643" hidden="1" x14ac:dyDescent="0.2"/>
    <row r="39644" hidden="1" x14ac:dyDescent="0.2"/>
    <row r="39645" hidden="1" x14ac:dyDescent="0.2"/>
    <row r="39646" hidden="1" x14ac:dyDescent="0.2"/>
    <row r="39647" hidden="1" x14ac:dyDescent="0.2"/>
    <row r="39648" hidden="1" x14ac:dyDescent="0.2"/>
    <row r="39649" hidden="1" x14ac:dyDescent="0.2"/>
    <row r="39650" hidden="1" x14ac:dyDescent="0.2"/>
    <row r="39651" hidden="1" x14ac:dyDescent="0.2"/>
    <row r="39652" hidden="1" x14ac:dyDescent="0.2"/>
    <row r="39653" hidden="1" x14ac:dyDescent="0.2"/>
    <row r="39654" hidden="1" x14ac:dyDescent="0.2"/>
    <row r="39655" hidden="1" x14ac:dyDescent="0.2"/>
    <row r="39656" hidden="1" x14ac:dyDescent="0.2"/>
    <row r="39657" hidden="1" x14ac:dyDescent="0.2"/>
    <row r="39658" hidden="1" x14ac:dyDescent="0.2"/>
    <row r="39659" hidden="1" x14ac:dyDescent="0.2"/>
    <row r="39660" hidden="1" x14ac:dyDescent="0.2"/>
    <row r="39661" hidden="1" x14ac:dyDescent="0.2"/>
    <row r="39662" hidden="1" x14ac:dyDescent="0.2"/>
    <row r="39663" hidden="1" x14ac:dyDescent="0.2"/>
    <row r="39664" hidden="1" x14ac:dyDescent="0.2"/>
    <row r="39665" hidden="1" x14ac:dyDescent="0.2"/>
    <row r="39666" hidden="1" x14ac:dyDescent="0.2"/>
    <row r="39667" hidden="1" x14ac:dyDescent="0.2"/>
    <row r="39668" hidden="1" x14ac:dyDescent="0.2"/>
    <row r="39669" hidden="1" x14ac:dyDescent="0.2"/>
    <row r="39670" hidden="1" x14ac:dyDescent="0.2"/>
    <row r="39671" hidden="1" x14ac:dyDescent="0.2"/>
    <row r="39672" hidden="1" x14ac:dyDescent="0.2"/>
    <row r="39673" hidden="1" x14ac:dyDescent="0.2"/>
    <row r="39674" hidden="1" x14ac:dyDescent="0.2"/>
    <row r="39675" hidden="1" x14ac:dyDescent="0.2"/>
    <row r="39676" hidden="1" x14ac:dyDescent="0.2"/>
    <row r="39677" hidden="1" x14ac:dyDescent="0.2"/>
    <row r="39678" hidden="1" x14ac:dyDescent="0.2"/>
    <row r="39679" hidden="1" x14ac:dyDescent="0.2"/>
    <row r="39680" hidden="1" x14ac:dyDescent="0.2"/>
    <row r="39681" hidden="1" x14ac:dyDescent="0.2"/>
    <row r="39682" hidden="1" x14ac:dyDescent="0.2"/>
    <row r="39683" hidden="1" x14ac:dyDescent="0.2"/>
    <row r="39684" hidden="1" x14ac:dyDescent="0.2"/>
    <row r="39685" hidden="1" x14ac:dyDescent="0.2"/>
    <row r="39686" hidden="1" x14ac:dyDescent="0.2"/>
    <row r="39687" hidden="1" x14ac:dyDescent="0.2"/>
    <row r="39688" hidden="1" x14ac:dyDescent="0.2"/>
    <row r="39689" hidden="1" x14ac:dyDescent="0.2"/>
    <row r="39690" hidden="1" x14ac:dyDescent="0.2"/>
    <row r="39691" hidden="1" x14ac:dyDescent="0.2"/>
    <row r="39692" hidden="1" x14ac:dyDescent="0.2"/>
    <row r="39693" hidden="1" x14ac:dyDescent="0.2"/>
    <row r="39694" hidden="1" x14ac:dyDescent="0.2"/>
    <row r="39695" hidden="1" x14ac:dyDescent="0.2"/>
    <row r="39696" hidden="1" x14ac:dyDescent="0.2"/>
    <row r="39697" hidden="1" x14ac:dyDescent="0.2"/>
    <row r="39698" hidden="1" x14ac:dyDescent="0.2"/>
    <row r="39699" hidden="1" x14ac:dyDescent="0.2"/>
    <row r="39700" hidden="1" x14ac:dyDescent="0.2"/>
    <row r="39701" hidden="1" x14ac:dyDescent="0.2"/>
    <row r="39702" hidden="1" x14ac:dyDescent="0.2"/>
    <row r="39703" hidden="1" x14ac:dyDescent="0.2"/>
    <row r="39704" hidden="1" x14ac:dyDescent="0.2"/>
    <row r="39705" hidden="1" x14ac:dyDescent="0.2"/>
    <row r="39706" hidden="1" x14ac:dyDescent="0.2"/>
    <row r="39707" hidden="1" x14ac:dyDescent="0.2"/>
    <row r="39708" hidden="1" x14ac:dyDescent="0.2"/>
    <row r="39709" hidden="1" x14ac:dyDescent="0.2"/>
    <row r="39710" hidden="1" x14ac:dyDescent="0.2"/>
    <row r="39711" hidden="1" x14ac:dyDescent="0.2"/>
    <row r="39712" hidden="1" x14ac:dyDescent="0.2"/>
    <row r="39713" hidden="1" x14ac:dyDescent="0.2"/>
    <row r="39714" hidden="1" x14ac:dyDescent="0.2"/>
    <row r="39715" hidden="1" x14ac:dyDescent="0.2"/>
    <row r="39716" hidden="1" x14ac:dyDescent="0.2"/>
    <row r="39717" hidden="1" x14ac:dyDescent="0.2"/>
    <row r="39718" hidden="1" x14ac:dyDescent="0.2"/>
    <row r="39719" hidden="1" x14ac:dyDescent="0.2"/>
    <row r="39720" hidden="1" x14ac:dyDescent="0.2"/>
    <row r="39721" hidden="1" x14ac:dyDescent="0.2"/>
    <row r="39722" hidden="1" x14ac:dyDescent="0.2"/>
    <row r="39723" hidden="1" x14ac:dyDescent="0.2"/>
    <row r="39724" hidden="1" x14ac:dyDescent="0.2"/>
    <row r="39725" hidden="1" x14ac:dyDescent="0.2"/>
    <row r="39726" hidden="1" x14ac:dyDescent="0.2"/>
    <row r="39727" hidden="1" x14ac:dyDescent="0.2"/>
    <row r="39728" hidden="1" x14ac:dyDescent="0.2"/>
    <row r="39729" hidden="1" x14ac:dyDescent="0.2"/>
    <row r="39730" hidden="1" x14ac:dyDescent="0.2"/>
    <row r="39731" hidden="1" x14ac:dyDescent="0.2"/>
    <row r="39732" hidden="1" x14ac:dyDescent="0.2"/>
    <row r="39733" hidden="1" x14ac:dyDescent="0.2"/>
    <row r="39734" hidden="1" x14ac:dyDescent="0.2"/>
    <row r="39735" hidden="1" x14ac:dyDescent="0.2"/>
    <row r="39736" hidden="1" x14ac:dyDescent="0.2"/>
    <row r="39737" hidden="1" x14ac:dyDescent="0.2"/>
    <row r="39738" hidden="1" x14ac:dyDescent="0.2"/>
    <row r="39739" hidden="1" x14ac:dyDescent="0.2"/>
    <row r="39740" hidden="1" x14ac:dyDescent="0.2"/>
    <row r="39741" hidden="1" x14ac:dyDescent="0.2"/>
    <row r="39742" hidden="1" x14ac:dyDescent="0.2"/>
    <row r="39743" hidden="1" x14ac:dyDescent="0.2"/>
    <row r="39744" hidden="1" x14ac:dyDescent="0.2"/>
    <row r="39745" hidden="1" x14ac:dyDescent="0.2"/>
    <row r="39746" hidden="1" x14ac:dyDescent="0.2"/>
    <row r="39747" hidden="1" x14ac:dyDescent="0.2"/>
    <row r="39748" hidden="1" x14ac:dyDescent="0.2"/>
    <row r="39749" hidden="1" x14ac:dyDescent="0.2"/>
    <row r="39750" hidden="1" x14ac:dyDescent="0.2"/>
    <row r="39751" hidden="1" x14ac:dyDescent="0.2"/>
    <row r="39752" hidden="1" x14ac:dyDescent="0.2"/>
    <row r="39753" hidden="1" x14ac:dyDescent="0.2"/>
    <row r="39754" hidden="1" x14ac:dyDescent="0.2"/>
    <row r="39755" hidden="1" x14ac:dyDescent="0.2"/>
    <row r="39756" hidden="1" x14ac:dyDescent="0.2"/>
    <row r="39757" hidden="1" x14ac:dyDescent="0.2"/>
    <row r="39758" hidden="1" x14ac:dyDescent="0.2"/>
    <row r="39759" hidden="1" x14ac:dyDescent="0.2"/>
    <row r="39760" hidden="1" x14ac:dyDescent="0.2"/>
    <row r="39761" hidden="1" x14ac:dyDescent="0.2"/>
    <row r="39762" hidden="1" x14ac:dyDescent="0.2"/>
    <row r="39763" hidden="1" x14ac:dyDescent="0.2"/>
    <row r="39764" hidden="1" x14ac:dyDescent="0.2"/>
    <row r="39765" hidden="1" x14ac:dyDescent="0.2"/>
    <row r="39766" hidden="1" x14ac:dyDescent="0.2"/>
    <row r="39767" hidden="1" x14ac:dyDescent="0.2"/>
    <row r="39768" hidden="1" x14ac:dyDescent="0.2"/>
    <row r="39769" hidden="1" x14ac:dyDescent="0.2"/>
    <row r="39770" hidden="1" x14ac:dyDescent="0.2"/>
    <row r="39771" hidden="1" x14ac:dyDescent="0.2"/>
    <row r="39772" hidden="1" x14ac:dyDescent="0.2"/>
    <row r="39773" hidden="1" x14ac:dyDescent="0.2"/>
    <row r="39774" hidden="1" x14ac:dyDescent="0.2"/>
    <row r="39775" hidden="1" x14ac:dyDescent="0.2"/>
    <row r="39776" hidden="1" x14ac:dyDescent="0.2"/>
    <row r="39777" hidden="1" x14ac:dyDescent="0.2"/>
    <row r="39778" hidden="1" x14ac:dyDescent="0.2"/>
    <row r="39779" hidden="1" x14ac:dyDescent="0.2"/>
    <row r="39780" hidden="1" x14ac:dyDescent="0.2"/>
    <row r="39781" hidden="1" x14ac:dyDescent="0.2"/>
    <row r="39782" hidden="1" x14ac:dyDescent="0.2"/>
    <row r="39783" hidden="1" x14ac:dyDescent="0.2"/>
    <row r="39784" hidden="1" x14ac:dyDescent="0.2"/>
    <row r="39785" hidden="1" x14ac:dyDescent="0.2"/>
    <row r="39786" hidden="1" x14ac:dyDescent="0.2"/>
    <row r="39787" hidden="1" x14ac:dyDescent="0.2"/>
    <row r="39788" hidden="1" x14ac:dyDescent="0.2"/>
    <row r="39789" hidden="1" x14ac:dyDescent="0.2"/>
    <row r="39790" hidden="1" x14ac:dyDescent="0.2"/>
    <row r="39791" hidden="1" x14ac:dyDescent="0.2"/>
    <row r="39792" hidden="1" x14ac:dyDescent="0.2"/>
    <row r="39793" hidden="1" x14ac:dyDescent="0.2"/>
    <row r="39794" hidden="1" x14ac:dyDescent="0.2"/>
    <row r="39795" hidden="1" x14ac:dyDescent="0.2"/>
    <row r="39796" hidden="1" x14ac:dyDescent="0.2"/>
    <row r="39797" hidden="1" x14ac:dyDescent="0.2"/>
    <row r="39798" hidden="1" x14ac:dyDescent="0.2"/>
    <row r="39799" hidden="1" x14ac:dyDescent="0.2"/>
    <row r="39800" hidden="1" x14ac:dyDescent="0.2"/>
    <row r="39801" hidden="1" x14ac:dyDescent="0.2"/>
    <row r="39802" hidden="1" x14ac:dyDescent="0.2"/>
    <row r="39803" hidden="1" x14ac:dyDescent="0.2"/>
    <row r="39804" hidden="1" x14ac:dyDescent="0.2"/>
    <row r="39805" hidden="1" x14ac:dyDescent="0.2"/>
    <row r="39806" hidden="1" x14ac:dyDescent="0.2"/>
    <row r="39807" hidden="1" x14ac:dyDescent="0.2"/>
    <row r="39808" hidden="1" x14ac:dyDescent="0.2"/>
    <row r="39809" hidden="1" x14ac:dyDescent="0.2"/>
    <row r="39810" hidden="1" x14ac:dyDescent="0.2"/>
    <row r="39811" hidden="1" x14ac:dyDescent="0.2"/>
    <row r="39812" hidden="1" x14ac:dyDescent="0.2"/>
    <row r="39813" hidden="1" x14ac:dyDescent="0.2"/>
    <row r="39814" hidden="1" x14ac:dyDescent="0.2"/>
    <row r="39815" hidden="1" x14ac:dyDescent="0.2"/>
    <row r="39816" hidden="1" x14ac:dyDescent="0.2"/>
    <row r="39817" hidden="1" x14ac:dyDescent="0.2"/>
    <row r="39818" hidden="1" x14ac:dyDescent="0.2"/>
    <row r="39819" hidden="1" x14ac:dyDescent="0.2"/>
    <row r="39820" hidden="1" x14ac:dyDescent="0.2"/>
    <row r="39821" hidden="1" x14ac:dyDescent="0.2"/>
    <row r="39822" hidden="1" x14ac:dyDescent="0.2"/>
    <row r="39823" hidden="1" x14ac:dyDescent="0.2"/>
    <row r="39824" hidden="1" x14ac:dyDescent="0.2"/>
    <row r="39825" hidden="1" x14ac:dyDescent="0.2"/>
    <row r="39826" hidden="1" x14ac:dyDescent="0.2"/>
    <row r="39827" hidden="1" x14ac:dyDescent="0.2"/>
    <row r="39828" hidden="1" x14ac:dyDescent="0.2"/>
    <row r="39829" hidden="1" x14ac:dyDescent="0.2"/>
    <row r="39830" hidden="1" x14ac:dyDescent="0.2"/>
    <row r="39831" hidden="1" x14ac:dyDescent="0.2"/>
    <row r="39832" hidden="1" x14ac:dyDescent="0.2"/>
    <row r="39833" hidden="1" x14ac:dyDescent="0.2"/>
    <row r="39834" hidden="1" x14ac:dyDescent="0.2"/>
    <row r="39835" hidden="1" x14ac:dyDescent="0.2"/>
    <row r="39836" hidden="1" x14ac:dyDescent="0.2"/>
    <row r="39837" hidden="1" x14ac:dyDescent="0.2"/>
    <row r="39838" hidden="1" x14ac:dyDescent="0.2"/>
    <row r="39839" hidden="1" x14ac:dyDescent="0.2"/>
    <row r="39840" hidden="1" x14ac:dyDescent="0.2"/>
    <row r="39841" hidden="1" x14ac:dyDescent="0.2"/>
    <row r="39842" hidden="1" x14ac:dyDescent="0.2"/>
    <row r="39843" hidden="1" x14ac:dyDescent="0.2"/>
    <row r="39844" hidden="1" x14ac:dyDescent="0.2"/>
    <row r="39845" hidden="1" x14ac:dyDescent="0.2"/>
    <row r="39846" hidden="1" x14ac:dyDescent="0.2"/>
    <row r="39847" hidden="1" x14ac:dyDescent="0.2"/>
    <row r="39848" hidden="1" x14ac:dyDescent="0.2"/>
    <row r="39849" hidden="1" x14ac:dyDescent="0.2"/>
    <row r="39850" hidden="1" x14ac:dyDescent="0.2"/>
    <row r="39851" hidden="1" x14ac:dyDescent="0.2"/>
    <row r="39852" hidden="1" x14ac:dyDescent="0.2"/>
    <row r="39853" hidden="1" x14ac:dyDescent="0.2"/>
    <row r="39854" hidden="1" x14ac:dyDescent="0.2"/>
    <row r="39855" hidden="1" x14ac:dyDescent="0.2"/>
    <row r="39856" hidden="1" x14ac:dyDescent="0.2"/>
    <row r="39857" hidden="1" x14ac:dyDescent="0.2"/>
    <row r="39858" hidden="1" x14ac:dyDescent="0.2"/>
    <row r="39859" hidden="1" x14ac:dyDescent="0.2"/>
    <row r="39860" hidden="1" x14ac:dyDescent="0.2"/>
    <row r="39861" hidden="1" x14ac:dyDescent="0.2"/>
    <row r="39862" hidden="1" x14ac:dyDescent="0.2"/>
    <row r="39863" hidden="1" x14ac:dyDescent="0.2"/>
    <row r="39864" hidden="1" x14ac:dyDescent="0.2"/>
    <row r="39865" hidden="1" x14ac:dyDescent="0.2"/>
    <row r="39866" hidden="1" x14ac:dyDescent="0.2"/>
    <row r="39867" hidden="1" x14ac:dyDescent="0.2"/>
    <row r="39868" hidden="1" x14ac:dyDescent="0.2"/>
    <row r="39869" hidden="1" x14ac:dyDescent="0.2"/>
    <row r="39870" hidden="1" x14ac:dyDescent="0.2"/>
    <row r="39871" hidden="1" x14ac:dyDescent="0.2"/>
    <row r="39872" hidden="1" x14ac:dyDescent="0.2"/>
    <row r="39873" hidden="1" x14ac:dyDescent="0.2"/>
    <row r="39874" hidden="1" x14ac:dyDescent="0.2"/>
    <row r="39875" hidden="1" x14ac:dyDescent="0.2"/>
    <row r="39876" hidden="1" x14ac:dyDescent="0.2"/>
    <row r="39877" hidden="1" x14ac:dyDescent="0.2"/>
    <row r="39878" hidden="1" x14ac:dyDescent="0.2"/>
    <row r="39879" hidden="1" x14ac:dyDescent="0.2"/>
    <row r="39880" hidden="1" x14ac:dyDescent="0.2"/>
    <row r="39881" hidden="1" x14ac:dyDescent="0.2"/>
    <row r="39882" hidden="1" x14ac:dyDescent="0.2"/>
    <row r="39883" hidden="1" x14ac:dyDescent="0.2"/>
    <row r="39884" hidden="1" x14ac:dyDescent="0.2"/>
    <row r="39885" hidden="1" x14ac:dyDescent="0.2"/>
    <row r="39886" hidden="1" x14ac:dyDescent="0.2"/>
    <row r="39887" hidden="1" x14ac:dyDescent="0.2"/>
    <row r="39888" hidden="1" x14ac:dyDescent="0.2"/>
    <row r="39889" hidden="1" x14ac:dyDescent="0.2"/>
    <row r="39890" hidden="1" x14ac:dyDescent="0.2"/>
    <row r="39891" hidden="1" x14ac:dyDescent="0.2"/>
    <row r="39892" hidden="1" x14ac:dyDescent="0.2"/>
    <row r="39893" hidden="1" x14ac:dyDescent="0.2"/>
    <row r="39894" hidden="1" x14ac:dyDescent="0.2"/>
    <row r="39895" hidden="1" x14ac:dyDescent="0.2"/>
    <row r="39896" hidden="1" x14ac:dyDescent="0.2"/>
    <row r="39897" hidden="1" x14ac:dyDescent="0.2"/>
    <row r="39898" hidden="1" x14ac:dyDescent="0.2"/>
    <row r="39899" hidden="1" x14ac:dyDescent="0.2"/>
    <row r="39900" hidden="1" x14ac:dyDescent="0.2"/>
    <row r="39901" hidden="1" x14ac:dyDescent="0.2"/>
    <row r="39902" hidden="1" x14ac:dyDescent="0.2"/>
    <row r="39903" hidden="1" x14ac:dyDescent="0.2"/>
    <row r="39904" hidden="1" x14ac:dyDescent="0.2"/>
    <row r="39905" hidden="1" x14ac:dyDescent="0.2"/>
    <row r="39906" hidden="1" x14ac:dyDescent="0.2"/>
    <row r="39907" hidden="1" x14ac:dyDescent="0.2"/>
    <row r="39908" hidden="1" x14ac:dyDescent="0.2"/>
    <row r="39909" hidden="1" x14ac:dyDescent="0.2"/>
    <row r="39910" hidden="1" x14ac:dyDescent="0.2"/>
    <row r="39911" hidden="1" x14ac:dyDescent="0.2"/>
    <row r="39912" hidden="1" x14ac:dyDescent="0.2"/>
    <row r="39913" hidden="1" x14ac:dyDescent="0.2"/>
    <row r="39914" hidden="1" x14ac:dyDescent="0.2"/>
    <row r="39915" hidden="1" x14ac:dyDescent="0.2"/>
    <row r="39916" hidden="1" x14ac:dyDescent="0.2"/>
    <row r="39917" hidden="1" x14ac:dyDescent="0.2"/>
    <row r="39918" hidden="1" x14ac:dyDescent="0.2"/>
    <row r="39919" hidden="1" x14ac:dyDescent="0.2"/>
    <row r="39920" hidden="1" x14ac:dyDescent="0.2"/>
    <row r="39921" hidden="1" x14ac:dyDescent="0.2"/>
    <row r="39922" hidden="1" x14ac:dyDescent="0.2"/>
    <row r="39923" hidden="1" x14ac:dyDescent="0.2"/>
    <row r="39924" hidden="1" x14ac:dyDescent="0.2"/>
    <row r="39925" hidden="1" x14ac:dyDescent="0.2"/>
    <row r="39926" hidden="1" x14ac:dyDescent="0.2"/>
    <row r="39927" hidden="1" x14ac:dyDescent="0.2"/>
    <row r="39928" hidden="1" x14ac:dyDescent="0.2"/>
    <row r="39929" hidden="1" x14ac:dyDescent="0.2"/>
    <row r="39930" hidden="1" x14ac:dyDescent="0.2"/>
    <row r="39931" hidden="1" x14ac:dyDescent="0.2"/>
    <row r="39932" hidden="1" x14ac:dyDescent="0.2"/>
    <row r="39933" hidden="1" x14ac:dyDescent="0.2"/>
    <row r="39934" hidden="1" x14ac:dyDescent="0.2"/>
    <row r="39935" hidden="1" x14ac:dyDescent="0.2"/>
    <row r="39936" hidden="1" x14ac:dyDescent="0.2"/>
    <row r="39937" hidden="1" x14ac:dyDescent="0.2"/>
    <row r="39938" hidden="1" x14ac:dyDescent="0.2"/>
    <row r="39939" hidden="1" x14ac:dyDescent="0.2"/>
    <row r="39940" hidden="1" x14ac:dyDescent="0.2"/>
    <row r="39941" hidden="1" x14ac:dyDescent="0.2"/>
    <row r="39942" hidden="1" x14ac:dyDescent="0.2"/>
    <row r="39943" hidden="1" x14ac:dyDescent="0.2"/>
    <row r="39944" hidden="1" x14ac:dyDescent="0.2"/>
    <row r="39945" hidden="1" x14ac:dyDescent="0.2"/>
    <row r="39946" hidden="1" x14ac:dyDescent="0.2"/>
    <row r="39947" hidden="1" x14ac:dyDescent="0.2"/>
    <row r="39948" hidden="1" x14ac:dyDescent="0.2"/>
    <row r="39949" hidden="1" x14ac:dyDescent="0.2"/>
    <row r="39950" hidden="1" x14ac:dyDescent="0.2"/>
    <row r="39951" hidden="1" x14ac:dyDescent="0.2"/>
    <row r="39952" hidden="1" x14ac:dyDescent="0.2"/>
    <row r="39953" hidden="1" x14ac:dyDescent="0.2"/>
    <row r="39954" hidden="1" x14ac:dyDescent="0.2"/>
    <row r="39955" hidden="1" x14ac:dyDescent="0.2"/>
    <row r="39956" hidden="1" x14ac:dyDescent="0.2"/>
    <row r="39957" hidden="1" x14ac:dyDescent="0.2"/>
    <row r="39958" hidden="1" x14ac:dyDescent="0.2"/>
    <row r="39959" hidden="1" x14ac:dyDescent="0.2"/>
    <row r="39960" hidden="1" x14ac:dyDescent="0.2"/>
    <row r="39961" hidden="1" x14ac:dyDescent="0.2"/>
    <row r="39962" hidden="1" x14ac:dyDescent="0.2"/>
    <row r="39963" hidden="1" x14ac:dyDescent="0.2"/>
    <row r="39964" hidden="1" x14ac:dyDescent="0.2"/>
    <row r="39965" hidden="1" x14ac:dyDescent="0.2"/>
    <row r="39966" hidden="1" x14ac:dyDescent="0.2"/>
    <row r="39967" hidden="1" x14ac:dyDescent="0.2"/>
    <row r="39968" hidden="1" x14ac:dyDescent="0.2"/>
    <row r="39969" hidden="1" x14ac:dyDescent="0.2"/>
    <row r="39970" hidden="1" x14ac:dyDescent="0.2"/>
    <row r="39971" hidden="1" x14ac:dyDescent="0.2"/>
    <row r="39972" hidden="1" x14ac:dyDescent="0.2"/>
    <row r="39973" hidden="1" x14ac:dyDescent="0.2"/>
    <row r="39974" hidden="1" x14ac:dyDescent="0.2"/>
    <row r="39975" hidden="1" x14ac:dyDescent="0.2"/>
    <row r="39976" hidden="1" x14ac:dyDescent="0.2"/>
    <row r="39977" hidden="1" x14ac:dyDescent="0.2"/>
    <row r="39978" hidden="1" x14ac:dyDescent="0.2"/>
    <row r="39979" hidden="1" x14ac:dyDescent="0.2"/>
    <row r="39980" hidden="1" x14ac:dyDescent="0.2"/>
    <row r="39981" hidden="1" x14ac:dyDescent="0.2"/>
    <row r="39982" hidden="1" x14ac:dyDescent="0.2"/>
    <row r="39983" hidden="1" x14ac:dyDescent="0.2"/>
    <row r="39984" hidden="1" x14ac:dyDescent="0.2"/>
    <row r="39985" hidden="1" x14ac:dyDescent="0.2"/>
    <row r="39986" hidden="1" x14ac:dyDescent="0.2"/>
    <row r="39987" hidden="1" x14ac:dyDescent="0.2"/>
    <row r="39988" hidden="1" x14ac:dyDescent="0.2"/>
    <row r="39989" hidden="1" x14ac:dyDescent="0.2"/>
    <row r="39990" hidden="1" x14ac:dyDescent="0.2"/>
    <row r="39991" hidden="1" x14ac:dyDescent="0.2"/>
    <row r="39992" hidden="1" x14ac:dyDescent="0.2"/>
    <row r="39993" hidden="1" x14ac:dyDescent="0.2"/>
    <row r="39994" hidden="1" x14ac:dyDescent="0.2"/>
    <row r="39995" hidden="1" x14ac:dyDescent="0.2"/>
    <row r="39996" hidden="1" x14ac:dyDescent="0.2"/>
    <row r="39997" hidden="1" x14ac:dyDescent="0.2"/>
    <row r="39998" hidden="1" x14ac:dyDescent="0.2"/>
    <row r="39999" hidden="1" x14ac:dyDescent="0.2"/>
    <row r="40000" hidden="1" x14ac:dyDescent="0.2"/>
    <row r="40001" hidden="1" x14ac:dyDescent="0.2"/>
    <row r="40002" hidden="1" x14ac:dyDescent="0.2"/>
    <row r="40003" hidden="1" x14ac:dyDescent="0.2"/>
    <row r="40004" hidden="1" x14ac:dyDescent="0.2"/>
    <row r="40005" hidden="1" x14ac:dyDescent="0.2"/>
    <row r="40006" hidden="1" x14ac:dyDescent="0.2"/>
    <row r="40007" hidden="1" x14ac:dyDescent="0.2"/>
    <row r="40008" hidden="1" x14ac:dyDescent="0.2"/>
    <row r="40009" hidden="1" x14ac:dyDescent="0.2"/>
    <row r="40010" hidden="1" x14ac:dyDescent="0.2"/>
    <row r="40011" hidden="1" x14ac:dyDescent="0.2"/>
    <row r="40012" hidden="1" x14ac:dyDescent="0.2"/>
    <row r="40013" hidden="1" x14ac:dyDescent="0.2"/>
    <row r="40014" hidden="1" x14ac:dyDescent="0.2"/>
    <row r="40015" hidden="1" x14ac:dyDescent="0.2"/>
    <row r="40016" hidden="1" x14ac:dyDescent="0.2"/>
    <row r="40017" hidden="1" x14ac:dyDescent="0.2"/>
    <row r="40018" hidden="1" x14ac:dyDescent="0.2"/>
    <row r="40019" hidden="1" x14ac:dyDescent="0.2"/>
    <row r="40020" hidden="1" x14ac:dyDescent="0.2"/>
    <row r="40021" hidden="1" x14ac:dyDescent="0.2"/>
    <row r="40022" hidden="1" x14ac:dyDescent="0.2"/>
    <row r="40023" hidden="1" x14ac:dyDescent="0.2"/>
    <row r="40024" hidden="1" x14ac:dyDescent="0.2"/>
    <row r="40025" hidden="1" x14ac:dyDescent="0.2"/>
    <row r="40026" hidden="1" x14ac:dyDescent="0.2"/>
    <row r="40027" hidden="1" x14ac:dyDescent="0.2"/>
    <row r="40028" hidden="1" x14ac:dyDescent="0.2"/>
    <row r="40029" hidden="1" x14ac:dyDescent="0.2"/>
    <row r="40030" hidden="1" x14ac:dyDescent="0.2"/>
    <row r="40031" hidden="1" x14ac:dyDescent="0.2"/>
    <row r="40032" hidden="1" x14ac:dyDescent="0.2"/>
    <row r="40033" hidden="1" x14ac:dyDescent="0.2"/>
    <row r="40034" hidden="1" x14ac:dyDescent="0.2"/>
    <row r="40035" hidden="1" x14ac:dyDescent="0.2"/>
    <row r="40036" hidden="1" x14ac:dyDescent="0.2"/>
    <row r="40037" hidden="1" x14ac:dyDescent="0.2"/>
    <row r="40038" hidden="1" x14ac:dyDescent="0.2"/>
    <row r="40039" hidden="1" x14ac:dyDescent="0.2"/>
    <row r="40040" hidden="1" x14ac:dyDescent="0.2"/>
    <row r="40041" hidden="1" x14ac:dyDescent="0.2"/>
    <row r="40042" hidden="1" x14ac:dyDescent="0.2"/>
    <row r="40043" hidden="1" x14ac:dyDescent="0.2"/>
    <row r="40044" hidden="1" x14ac:dyDescent="0.2"/>
    <row r="40045" hidden="1" x14ac:dyDescent="0.2"/>
    <row r="40046" hidden="1" x14ac:dyDescent="0.2"/>
    <row r="40047" hidden="1" x14ac:dyDescent="0.2"/>
    <row r="40048" hidden="1" x14ac:dyDescent="0.2"/>
    <row r="40049" hidden="1" x14ac:dyDescent="0.2"/>
    <row r="40050" hidden="1" x14ac:dyDescent="0.2"/>
    <row r="40051" hidden="1" x14ac:dyDescent="0.2"/>
    <row r="40052" hidden="1" x14ac:dyDescent="0.2"/>
    <row r="40053" hidden="1" x14ac:dyDescent="0.2"/>
    <row r="40054" hidden="1" x14ac:dyDescent="0.2"/>
    <row r="40055" hidden="1" x14ac:dyDescent="0.2"/>
    <row r="40056" hidden="1" x14ac:dyDescent="0.2"/>
    <row r="40057" hidden="1" x14ac:dyDescent="0.2"/>
    <row r="40058" hidden="1" x14ac:dyDescent="0.2"/>
    <row r="40059" hidden="1" x14ac:dyDescent="0.2"/>
    <row r="40060" hidden="1" x14ac:dyDescent="0.2"/>
    <row r="40061" hidden="1" x14ac:dyDescent="0.2"/>
    <row r="40062" hidden="1" x14ac:dyDescent="0.2"/>
    <row r="40063" hidden="1" x14ac:dyDescent="0.2"/>
    <row r="40064" hidden="1" x14ac:dyDescent="0.2"/>
    <row r="40065" hidden="1" x14ac:dyDescent="0.2"/>
    <row r="40066" hidden="1" x14ac:dyDescent="0.2"/>
    <row r="40067" hidden="1" x14ac:dyDescent="0.2"/>
    <row r="40068" hidden="1" x14ac:dyDescent="0.2"/>
    <row r="40069" hidden="1" x14ac:dyDescent="0.2"/>
    <row r="40070" hidden="1" x14ac:dyDescent="0.2"/>
    <row r="40071" hidden="1" x14ac:dyDescent="0.2"/>
    <row r="40072" hidden="1" x14ac:dyDescent="0.2"/>
    <row r="40073" hidden="1" x14ac:dyDescent="0.2"/>
    <row r="40074" hidden="1" x14ac:dyDescent="0.2"/>
    <row r="40075" hidden="1" x14ac:dyDescent="0.2"/>
    <row r="40076" hidden="1" x14ac:dyDescent="0.2"/>
    <row r="40077" hidden="1" x14ac:dyDescent="0.2"/>
    <row r="40078" hidden="1" x14ac:dyDescent="0.2"/>
    <row r="40079" hidden="1" x14ac:dyDescent="0.2"/>
    <row r="40080" hidden="1" x14ac:dyDescent="0.2"/>
    <row r="40081" hidden="1" x14ac:dyDescent="0.2"/>
    <row r="40082" hidden="1" x14ac:dyDescent="0.2"/>
    <row r="40083" hidden="1" x14ac:dyDescent="0.2"/>
    <row r="40084" hidden="1" x14ac:dyDescent="0.2"/>
    <row r="40085" hidden="1" x14ac:dyDescent="0.2"/>
    <row r="40086" hidden="1" x14ac:dyDescent="0.2"/>
    <row r="40087" hidden="1" x14ac:dyDescent="0.2"/>
    <row r="40088" hidden="1" x14ac:dyDescent="0.2"/>
    <row r="40089" hidden="1" x14ac:dyDescent="0.2"/>
    <row r="40090" hidden="1" x14ac:dyDescent="0.2"/>
    <row r="40091" hidden="1" x14ac:dyDescent="0.2"/>
    <row r="40092" hidden="1" x14ac:dyDescent="0.2"/>
    <row r="40093" hidden="1" x14ac:dyDescent="0.2"/>
    <row r="40094" hidden="1" x14ac:dyDescent="0.2"/>
    <row r="40095" hidden="1" x14ac:dyDescent="0.2"/>
    <row r="40096" hidden="1" x14ac:dyDescent="0.2"/>
    <row r="40097" hidden="1" x14ac:dyDescent="0.2"/>
    <row r="40098" hidden="1" x14ac:dyDescent="0.2"/>
    <row r="40099" hidden="1" x14ac:dyDescent="0.2"/>
    <row r="40100" hidden="1" x14ac:dyDescent="0.2"/>
    <row r="40101" hidden="1" x14ac:dyDescent="0.2"/>
    <row r="40102" hidden="1" x14ac:dyDescent="0.2"/>
    <row r="40103" hidden="1" x14ac:dyDescent="0.2"/>
    <row r="40104" hidden="1" x14ac:dyDescent="0.2"/>
    <row r="40105" hidden="1" x14ac:dyDescent="0.2"/>
    <row r="40106" hidden="1" x14ac:dyDescent="0.2"/>
    <row r="40107" hidden="1" x14ac:dyDescent="0.2"/>
    <row r="40108" hidden="1" x14ac:dyDescent="0.2"/>
    <row r="40109" hidden="1" x14ac:dyDescent="0.2"/>
    <row r="40110" hidden="1" x14ac:dyDescent="0.2"/>
    <row r="40111" hidden="1" x14ac:dyDescent="0.2"/>
    <row r="40112" hidden="1" x14ac:dyDescent="0.2"/>
    <row r="40113" hidden="1" x14ac:dyDescent="0.2"/>
    <row r="40114" hidden="1" x14ac:dyDescent="0.2"/>
    <row r="40115" hidden="1" x14ac:dyDescent="0.2"/>
    <row r="40116" hidden="1" x14ac:dyDescent="0.2"/>
    <row r="40117" hidden="1" x14ac:dyDescent="0.2"/>
    <row r="40118" hidden="1" x14ac:dyDescent="0.2"/>
    <row r="40119" hidden="1" x14ac:dyDescent="0.2"/>
    <row r="40120" hidden="1" x14ac:dyDescent="0.2"/>
    <row r="40121" hidden="1" x14ac:dyDescent="0.2"/>
    <row r="40122" hidden="1" x14ac:dyDescent="0.2"/>
    <row r="40123" hidden="1" x14ac:dyDescent="0.2"/>
    <row r="40124" hidden="1" x14ac:dyDescent="0.2"/>
    <row r="40125" hidden="1" x14ac:dyDescent="0.2"/>
    <row r="40126" hidden="1" x14ac:dyDescent="0.2"/>
    <row r="40127" hidden="1" x14ac:dyDescent="0.2"/>
    <row r="40128" hidden="1" x14ac:dyDescent="0.2"/>
    <row r="40129" hidden="1" x14ac:dyDescent="0.2"/>
    <row r="40130" hidden="1" x14ac:dyDescent="0.2"/>
    <row r="40131" hidden="1" x14ac:dyDescent="0.2"/>
    <row r="40132" hidden="1" x14ac:dyDescent="0.2"/>
    <row r="40133" hidden="1" x14ac:dyDescent="0.2"/>
    <row r="40134" hidden="1" x14ac:dyDescent="0.2"/>
    <row r="40135" hidden="1" x14ac:dyDescent="0.2"/>
    <row r="40136" hidden="1" x14ac:dyDescent="0.2"/>
    <row r="40137" hidden="1" x14ac:dyDescent="0.2"/>
    <row r="40138" hidden="1" x14ac:dyDescent="0.2"/>
    <row r="40139" hidden="1" x14ac:dyDescent="0.2"/>
    <row r="40140" hidden="1" x14ac:dyDescent="0.2"/>
    <row r="40141" hidden="1" x14ac:dyDescent="0.2"/>
    <row r="40142" hidden="1" x14ac:dyDescent="0.2"/>
    <row r="40143" hidden="1" x14ac:dyDescent="0.2"/>
    <row r="40144" hidden="1" x14ac:dyDescent="0.2"/>
    <row r="40145" hidden="1" x14ac:dyDescent="0.2"/>
    <row r="40146" hidden="1" x14ac:dyDescent="0.2"/>
    <row r="40147" hidden="1" x14ac:dyDescent="0.2"/>
    <row r="40148" hidden="1" x14ac:dyDescent="0.2"/>
    <row r="40149" hidden="1" x14ac:dyDescent="0.2"/>
    <row r="40150" hidden="1" x14ac:dyDescent="0.2"/>
    <row r="40151" hidden="1" x14ac:dyDescent="0.2"/>
    <row r="40152" hidden="1" x14ac:dyDescent="0.2"/>
    <row r="40153" hidden="1" x14ac:dyDescent="0.2"/>
    <row r="40154" hidden="1" x14ac:dyDescent="0.2"/>
    <row r="40155" hidden="1" x14ac:dyDescent="0.2"/>
    <row r="40156" hidden="1" x14ac:dyDescent="0.2"/>
    <row r="40157" hidden="1" x14ac:dyDescent="0.2"/>
    <row r="40158" hidden="1" x14ac:dyDescent="0.2"/>
    <row r="40159" hidden="1" x14ac:dyDescent="0.2"/>
    <row r="40160" hidden="1" x14ac:dyDescent="0.2"/>
    <row r="40161" hidden="1" x14ac:dyDescent="0.2"/>
    <row r="40162" hidden="1" x14ac:dyDescent="0.2"/>
    <row r="40163" hidden="1" x14ac:dyDescent="0.2"/>
    <row r="40164" hidden="1" x14ac:dyDescent="0.2"/>
    <row r="40165" hidden="1" x14ac:dyDescent="0.2"/>
    <row r="40166" hidden="1" x14ac:dyDescent="0.2"/>
    <row r="40167" hidden="1" x14ac:dyDescent="0.2"/>
    <row r="40168" hidden="1" x14ac:dyDescent="0.2"/>
    <row r="40169" hidden="1" x14ac:dyDescent="0.2"/>
    <row r="40170" hidden="1" x14ac:dyDescent="0.2"/>
    <row r="40171" hidden="1" x14ac:dyDescent="0.2"/>
    <row r="40172" hidden="1" x14ac:dyDescent="0.2"/>
    <row r="40173" hidden="1" x14ac:dyDescent="0.2"/>
    <row r="40174" hidden="1" x14ac:dyDescent="0.2"/>
    <row r="40175" hidden="1" x14ac:dyDescent="0.2"/>
    <row r="40176" hidden="1" x14ac:dyDescent="0.2"/>
    <row r="40177" hidden="1" x14ac:dyDescent="0.2"/>
    <row r="40178" hidden="1" x14ac:dyDescent="0.2"/>
    <row r="40179" hidden="1" x14ac:dyDescent="0.2"/>
    <row r="40180" hidden="1" x14ac:dyDescent="0.2"/>
    <row r="40181" hidden="1" x14ac:dyDescent="0.2"/>
    <row r="40182" hidden="1" x14ac:dyDescent="0.2"/>
    <row r="40183" hidden="1" x14ac:dyDescent="0.2"/>
    <row r="40184" hidden="1" x14ac:dyDescent="0.2"/>
    <row r="40185" hidden="1" x14ac:dyDescent="0.2"/>
    <row r="40186" hidden="1" x14ac:dyDescent="0.2"/>
    <row r="40187" hidden="1" x14ac:dyDescent="0.2"/>
    <row r="40188" hidden="1" x14ac:dyDescent="0.2"/>
    <row r="40189" hidden="1" x14ac:dyDescent="0.2"/>
    <row r="40190" hidden="1" x14ac:dyDescent="0.2"/>
    <row r="40191" hidden="1" x14ac:dyDescent="0.2"/>
    <row r="40192" hidden="1" x14ac:dyDescent="0.2"/>
    <row r="40193" hidden="1" x14ac:dyDescent="0.2"/>
    <row r="40194" hidden="1" x14ac:dyDescent="0.2"/>
    <row r="40195" hidden="1" x14ac:dyDescent="0.2"/>
    <row r="40196" hidden="1" x14ac:dyDescent="0.2"/>
    <row r="40197" hidden="1" x14ac:dyDescent="0.2"/>
    <row r="40198" hidden="1" x14ac:dyDescent="0.2"/>
    <row r="40199" hidden="1" x14ac:dyDescent="0.2"/>
    <row r="40200" hidden="1" x14ac:dyDescent="0.2"/>
    <row r="40201" hidden="1" x14ac:dyDescent="0.2"/>
    <row r="40202" hidden="1" x14ac:dyDescent="0.2"/>
    <row r="40203" hidden="1" x14ac:dyDescent="0.2"/>
    <row r="40204" hidden="1" x14ac:dyDescent="0.2"/>
    <row r="40205" hidden="1" x14ac:dyDescent="0.2"/>
    <row r="40206" hidden="1" x14ac:dyDescent="0.2"/>
    <row r="40207" hidden="1" x14ac:dyDescent="0.2"/>
    <row r="40208" hidden="1" x14ac:dyDescent="0.2"/>
    <row r="40209" hidden="1" x14ac:dyDescent="0.2"/>
    <row r="40210" hidden="1" x14ac:dyDescent="0.2"/>
    <row r="40211" hidden="1" x14ac:dyDescent="0.2"/>
    <row r="40212" hidden="1" x14ac:dyDescent="0.2"/>
    <row r="40213" hidden="1" x14ac:dyDescent="0.2"/>
    <row r="40214" hidden="1" x14ac:dyDescent="0.2"/>
    <row r="40215" hidden="1" x14ac:dyDescent="0.2"/>
    <row r="40216" hidden="1" x14ac:dyDescent="0.2"/>
    <row r="40217" hidden="1" x14ac:dyDescent="0.2"/>
    <row r="40218" hidden="1" x14ac:dyDescent="0.2"/>
    <row r="40219" hidden="1" x14ac:dyDescent="0.2"/>
    <row r="40220" hidden="1" x14ac:dyDescent="0.2"/>
    <row r="40221" hidden="1" x14ac:dyDescent="0.2"/>
    <row r="40222" hidden="1" x14ac:dyDescent="0.2"/>
    <row r="40223" hidden="1" x14ac:dyDescent="0.2"/>
    <row r="40224" hidden="1" x14ac:dyDescent="0.2"/>
    <row r="40225" hidden="1" x14ac:dyDescent="0.2"/>
    <row r="40226" hidden="1" x14ac:dyDescent="0.2"/>
    <row r="40227" hidden="1" x14ac:dyDescent="0.2"/>
    <row r="40228" hidden="1" x14ac:dyDescent="0.2"/>
    <row r="40229" hidden="1" x14ac:dyDescent="0.2"/>
    <row r="40230" hidden="1" x14ac:dyDescent="0.2"/>
    <row r="40231" hidden="1" x14ac:dyDescent="0.2"/>
    <row r="40232" hidden="1" x14ac:dyDescent="0.2"/>
    <row r="40233" hidden="1" x14ac:dyDescent="0.2"/>
    <row r="40234" hidden="1" x14ac:dyDescent="0.2"/>
    <row r="40235" hidden="1" x14ac:dyDescent="0.2"/>
    <row r="40236" hidden="1" x14ac:dyDescent="0.2"/>
    <row r="40237" hidden="1" x14ac:dyDescent="0.2"/>
    <row r="40238" hidden="1" x14ac:dyDescent="0.2"/>
    <row r="40239" hidden="1" x14ac:dyDescent="0.2"/>
    <row r="40240" hidden="1" x14ac:dyDescent="0.2"/>
    <row r="40241" hidden="1" x14ac:dyDescent="0.2"/>
    <row r="40242" hidden="1" x14ac:dyDescent="0.2"/>
    <row r="40243" hidden="1" x14ac:dyDescent="0.2"/>
    <row r="40244" hidden="1" x14ac:dyDescent="0.2"/>
    <row r="40245" hidden="1" x14ac:dyDescent="0.2"/>
    <row r="40246" hidden="1" x14ac:dyDescent="0.2"/>
    <row r="40247" hidden="1" x14ac:dyDescent="0.2"/>
    <row r="40248" hidden="1" x14ac:dyDescent="0.2"/>
    <row r="40249" hidden="1" x14ac:dyDescent="0.2"/>
    <row r="40250" hidden="1" x14ac:dyDescent="0.2"/>
    <row r="40251" hidden="1" x14ac:dyDescent="0.2"/>
    <row r="40252" hidden="1" x14ac:dyDescent="0.2"/>
    <row r="40253" hidden="1" x14ac:dyDescent="0.2"/>
    <row r="40254" hidden="1" x14ac:dyDescent="0.2"/>
    <row r="40255" hidden="1" x14ac:dyDescent="0.2"/>
    <row r="40256" hidden="1" x14ac:dyDescent="0.2"/>
    <row r="40257" hidden="1" x14ac:dyDescent="0.2"/>
    <row r="40258" hidden="1" x14ac:dyDescent="0.2"/>
    <row r="40259" hidden="1" x14ac:dyDescent="0.2"/>
    <row r="40260" hidden="1" x14ac:dyDescent="0.2"/>
    <row r="40261" hidden="1" x14ac:dyDescent="0.2"/>
    <row r="40262" hidden="1" x14ac:dyDescent="0.2"/>
    <row r="40263" hidden="1" x14ac:dyDescent="0.2"/>
    <row r="40264" hidden="1" x14ac:dyDescent="0.2"/>
    <row r="40265" hidden="1" x14ac:dyDescent="0.2"/>
    <row r="40266" hidden="1" x14ac:dyDescent="0.2"/>
    <row r="40267" hidden="1" x14ac:dyDescent="0.2"/>
    <row r="40268" hidden="1" x14ac:dyDescent="0.2"/>
    <row r="40269" hidden="1" x14ac:dyDescent="0.2"/>
    <row r="40270" hidden="1" x14ac:dyDescent="0.2"/>
    <row r="40271" hidden="1" x14ac:dyDescent="0.2"/>
    <row r="40272" hidden="1" x14ac:dyDescent="0.2"/>
    <row r="40273" hidden="1" x14ac:dyDescent="0.2"/>
    <row r="40274" hidden="1" x14ac:dyDescent="0.2"/>
    <row r="40275" hidden="1" x14ac:dyDescent="0.2"/>
    <row r="40276" hidden="1" x14ac:dyDescent="0.2"/>
    <row r="40277" hidden="1" x14ac:dyDescent="0.2"/>
    <row r="40278" hidden="1" x14ac:dyDescent="0.2"/>
    <row r="40279" hidden="1" x14ac:dyDescent="0.2"/>
    <row r="40280" hidden="1" x14ac:dyDescent="0.2"/>
    <row r="40281" hidden="1" x14ac:dyDescent="0.2"/>
    <row r="40282" hidden="1" x14ac:dyDescent="0.2"/>
    <row r="40283" hidden="1" x14ac:dyDescent="0.2"/>
    <row r="40284" hidden="1" x14ac:dyDescent="0.2"/>
    <row r="40285" hidden="1" x14ac:dyDescent="0.2"/>
    <row r="40286" hidden="1" x14ac:dyDescent="0.2"/>
    <row r="40287" hidden="1" x14ac:dyDescent="0.2"/>
    <row r="40288" hidden="1" x14ac:dyDescent="0.2"/>
    <row r="40289" hidden="1" x14ac:dyDescent="0.2"/>
    <row r="40290" hidden="1" x14ac:dyDescent="0.2"/>
    <row r="40291" hidden="1" x14ac:dyDescent="0.2"/>
    <row r="40292" hidden="1" x14ac:dyDescent="0.2"/>
    <row r="40293" hidden="1" x14ac:dyDescent="0.2"/>
    <row r="40294" hidden="1" x14ac:dyDescent="0.2"/>
    <row r="40295" hidden="1" x14ac:dyDescent="0.2"/>
    <row r="40296" hidden="1" x14ac:dyDescent="0.2"/>
    <row r="40297" hidden="1" x14ac:dyDescent="0.2"/>
    <row r="40298" hidden="1" x14ac:dyDescent="0.2"/>
    <row r="40299" hidden="1" x14ac:dyDescent="0.2"/>
    <row r="40300" hidden="1" x14ac:dyDescent="0.2"/>
    <row r="40301" hidden="1" x14ac:dyDescent="0.2"/>
    <row r="40302" hidden="1" x14ac:dyDescent="0.2"/>
    <row r="40303" hidden="1" x14ac:dyDescent="0.2"/>
    <row r="40304" hidden="1" x14ac:dyDescent="0.2"/>
    <row r="40305" hidden="1" x14ac:dyDescent="0.2"/>
    <row r="40306" hidden="1" x14ac:dyDescent="0.2"/>
    <row r="40307" hidden="1" x14ac:dyDescent="0.2"/>
    <row r="40308" hidden="1" x14ac:dyDescent="0.2"/>
    <row r="40309" hidden="1" x14ac:dyDescent="0.2"/>
    <row r="40310" hidden="1" x14ac:dyDescent="0.2"/>
    <row r="40311" hidden="1" x14ac:dyDescent="0.2"/>
    <row r="40312" hidden="1" x14ac:dyDescent="0.2"/>
    <row r="40313" hidden="1" x14ac:dyDescent="0.2"/>
    <row r="40314" hidden="1" x14ac:dyDescent="0.2"/>
    <row r="40315" hidden="1" x14ac:dyDescent="0.2"/>
    <row r="40316" hidden="1" x14ac:dyDescent="0.2"/>
    <row r="40317" hidden="1" x14ac:dyDescent="0.2"/>
    <row r="40318" hidden="1" x14ac:dyDescent="0.2"/>
    <row r="40319" hidden="1" x14ac:dyDescent="0.2"/>
    <row r="40320" hidden="1" x14ac:dyDescent="0.2"/>
    <row r="40321" hidden="1" x14ac:dyDescent="0.2"/>
    <row r="40322" hidden="1" x14ac:dyDescent="0.2"/>
    <row r="40323" hidden="1" x14ac:dyDescent="0.2"/>
    <row r="40324" hidden="1" x14ac:dyDescent="0.2"/>
    <row r="40325" hidden="1" x14ac:dyDescent="0.2"/>
    <row r="40326" hidden="1" x14ac:dyDescent="0.2"/>
    <row r="40327" hidden="1" x14ac:dyDescent="0.2"/>
    <row r="40328" hidden="1" x14ac:dyDescent="0.2"/>
    <row r="40329" hidden="1" x14ac:dyDescent="0.2"/>
    <row r="40330" hidden="1" x14ac:dyDescent="0.2"/>
    <row r="40331" hidden="1" x14ac:dyDescent="0.2"/>
    <row r="40332" hidden="1" x14ac:dyDescent="0.2"/>
    <row r="40333" hidden="1" x14ac:dyDescent="0.2"/>
    <row r="40334" hidden="1" x14ac:dyDescent="0.2"/>
    <row r="40335" hidden="1" x14ac:dyDescent="0.2"/>
    <row r="40336" hidden="1" x14ac:dyDescent="0.2"/>
    <row r="40337" hidden="1" x14ac:dyDescent="0.2"/>
    <row r="40338" hidden="1" x14ac:dyDescent="0.2"/>
    <row r="40339" hidden="1" x14ac:dyDescent="0.2"/>
    <row r="40340" hidden="1" x14ac:dyDescent="0.2"/>
    <row r="40341" hidden="1" x14ac:dyDescent="0.2"/>
    <row r="40342" hidden="1" x14ac:dyDescent="0.2"/>
    <row r="40343" hidden="1" x14ac:dyDescent="0.2"/>
    <row r="40344" hidden="1" x14ac:dyDescent="0.2"/>
    <row r="40345" hidden="1" x14ac:dyDescent="0.2"/>
    <row r="40346" hidden="1" x14ac:dyDescent="0.2"/>
    <row r="40347" hidden="1" x14ac:dyDescent="0.2"/>
    <row r="40348" hidden="1" x14ac:dyDescent="0.2"/>
    <row r="40349" hidden="1" x14ac:dyDescent="0.2"/>
    <row r="40350" hidden="1" x14ac:dyDescent="0.2"/>
    <row r="40351" hidden="1" x14ac:dyDescent="0.2"/>
    <row r="40352" hidden="1" x14ac:dyDescent="0.2"/>
    <row r="40353" hidden="1" x14ac:dyDescent="0.2"/>
    <row r="40354" hidden="1" x14ac:dyDescent="0.2"/>
    <row r="40355" hidden="1" x14ac:dyDescent="0.2"/>
    <row r="40356" hidden="1" x14ac:dyDescent="0.2"/>
    <row r="40357" hidden="1" x14ac:dyDescent="0.2"/>
    <row r="40358" hidden="1" x14ac:dyDescent="0.2"/>
    <row r="40359" hidden="1" x14ac:dyDescent="0.2"/>
    <row r="40360" hidden="1" x14ac:dyDescent="0.2"/>
    <row r="40361" hidden="1" x14ac:dyDescent="0.2"/>
    <row r="40362" hidden="1" x14ac:dyDescent="0.2"/>
    <row r="40363" hidden="1" x14ac:dyDescent="0.2"/>
    <row r="40364" hidden="1" x14ac:dyDescent="0.2"/>
    <row r="40365" hidden="1" x14ac:dyDescent="0.2"/>
    <row r="40366" hidden="1" x14ac:dyDescent="0.2"/>
    <row r="40367" hidden="1" x14ac:dyDescent="0.2"/>
    <row r="40368" hidden="1" x14ac:dyDescent="0.2"/>
    <row r="40369" hidden="1" x14ac:dyDescent="0.2"/>
    <row r="40370" hidden="1" x14ac:dyDescent="0.2"/>
    <row r="40371" hidden="1" x14ac:dyDescent="0.2"/>
    <row r="40372" hidden="1" x14ac:dyDescent="0.2"/>
    <row r="40373" hidden="1" x14ac:dyDescent="0.2"/>
    <row r="40374" hidden="1" x14ac:dyDescent="0.2"/>
    <row r="40375" hidden="1" x14ac:dyDescent="0.2"/>
    <row r="40376" hidden="1" x14ac:dyDescent="0.2"/>
    <row r="40377" hidden="1" x14ac:dyDescent="0.2"/>
    <row r="40378" hidden="1" x14ac:dyDescent="0.2"/>
    <row r="40379" hidden="1" x14ac:dyDescent="0.2"/>
    <row r="40380" hidden="1" x14ac:dyDescent="0.2"/>
    <row r="40381" hidden="1" x14ac:dyDescent="0.2"/>
    <row r="40382" hidden="1" x14ac:dyDescent="0.2"/>
    <row r="40383" hidden="1" x14ac:dyDescent="0.2"/>
    <row r="40384" hidden="1" x14ac:dyDescent="0.2"/>
    <row r="40385" hidden="1" x14ac:dyDescent="0.2"/>
    <row r="40386" hidden="1" x14ac:dyDescent="0.2"/>
    <row r="40387" hidden="1" x14ac:dyDescent="0.2"/>
    <row r="40388" hidden="1" x14ac:dyDescent="0.2"/>
    <row r="40389" hidden="1" x14ac:dyDescent="0.2"/>
    <row r="40390" hidden="1" x14ac:dyDescent="0.2"/>
    <row r="40391" hidden="1" x14ac:dyDescent="0.2"/>
    <row r="40392" hidden="1" x14ac:dyDescent="0.2"/>
    <row r="40393" hidden="1" x14ac:dyDescent="0.2"/>
    <row r="40394" hidden="1" x14ac:dyDescent="0.2"/>
    <row r="40395" hidden="1" x14ac:dyDescent="0.2"/>
    <row r="40396" hidden="1" x14ac:dyDescent="0.2"/>
    <row r="40397" hidden="1" x14ac:dyDescent="0.2"/>
    <row r="40398" hidden="1" x14ac:dyDescent="0.2"/>
    <row r="40399" hidden="1" x14ac:dyDescent="0.2"/>
    <row r="40400" hidden="1" x14ac:dyDescent="0.2"/>
    <row r="40401" hidden="1" x14ac:dyDescent="0.2"/>
    <row r="40402" hidden="1" x14ac:dyDescent="0.2"/>
    <row r="40403" hidden="1" x14ac:dyDescent="0.2"/>
    <row r="40404" hidden="1" x14ac:dyDescent="0.2"/>
    <row r="40405" hidden="1" x14ac:dyDescent="0.2"/>
    <row r="40406" hidden="1" x14ac:dyDescent="0.2"/>
    <row r="40407" hidden="1" x14ac:dyDescent="0.2"/>
    <row r="40408" hidden="1" x14ac:dyDescent="0.2"/>
    <row r="40409" hidden="1" x14ac:dyDescent="0.2"/>
    <row r="40410" hidden="1" x14ac:dyDescent="0.2"/>
    <row r="40411" hidden="1" x14ac:dyDescent="0.2"/>
    <row r="40412" hidden="1" x14ac:dyDescent="0.2"/>
    <row r="40413" hidden="1" x14ac:dyDescent="0.2"/>
    <row r="40414" hidden="1" x14ac:dyDescent="0.2"/>
    <row r="40415" hidden="1" x14ac:dyDescent="0.2"/>
    <row r="40416" hidden="1" x14ac:dyDescent="0.2"/>
    <row r="40417" hidden="1" x14ac:dyDescent="0.2"/>
    <row r="40418" hidden="1" x14ac:dyDescent="0.2"/>
    <row r="40419" hidden="1" x14ac:dyDescent="0.2"/>
    <row r="40420" hidden="1" x14ac:dyDescent="0.2"/>
    <row r="40421" hidden="1" x14ac:dyDescent="0.2"/>
    <row r="40422" hidden="1" x14ac:dyDescent="0.2"/>
    <row r="40423" hidden="1" x14ac:dyDescent="0.2"/>
    <row r="40424" hidden="1" x14ac:dyDescent="0.2"/>
    <row r="40425" hidden="1" x14ac:dyDescent="0.2"/>
    <row r="40426" hidden="1" x14ac:dyDescent="0.2"/>
    <row r="40427" hidden="1" x14ac:dyDescent="0.2"/>
    <row r="40428" hidden="1" x14ac:dyDescent="0.2"/>
    <row r="40429" hidden="1" x14ac:dyDescent="0.2"/>
    <row r="40430" hidden="1" x14ac:dyDescent="0.2"/>
    <row r="40431" hidden="1" x14ac:dyDescent="0.2"/>
    <row r="40432" hidden="1" x14ac:dyDescent="0.2"/>
    <row r="40433" hidden="1" x14ac:dyDescent="0.2"/>
    <row r="40434" hidden="1" x14ac:dyDescent="0.2"/>
    <row r="40435" hidden="1" x14ac:dyDescent="0.2"/>
    <row r="40436" hidden="1" x14ac:dyDescent="0.2"/>
    <row r="40437" hidden="1" x14ac:dyDescent="0.2"/>
    <row r="40438" hidden="1" x14ac:dyDescent="0.2"/>
    <row r="40439" hidden="1" x14ac:dyDescent="0.2"/>
    <row r="40440" hidden="1" x14ac:dyDescent="0.2"/>
    <row r="40441" hidden="1" x14ac:dyDescent="0.2"/>
    <row r="40442" hidden="1" x14ac:dyDescent="0.2"/>
    <row r="40443" hidden="1" x14ac:dyDescent="0.2"/>
    <row r="40444" hidden="1" x14ac:dyDescent="0.2"/>
    <row r="40445" hidden="1" x14ac:dyDescent="0.2"/>
    <row r="40446" hidden="1" x14ac:dyDescent="0.2"/>
    <row r="40447" hidden="1" x14ac:dyDescent="0.2"/>
    <row r="40448" hidden="1" x14ac:dyDescent="0.2"/>
    <row r="40449" hidden="1" x14ac:dyDescent="0.2"/>
    <row r="40450" hidden="1" x14ac:dyDescent="0.2"/>
    <row r="40451" hidden="1" x14ac:dyDescent="0.2"/>
    <row r="40452" hidden="1" x14ac:dyDescent="0.2"/>
    <row r="40453" hidden="1" x14ac:dyDescent="0.2"/>
    <row r="40454" hidden="1" x14ac:dyDescent="0.2"/>
    <row r="40455" hidden="1" x14ac:dyDescent="0.2"/>
    <row r="40456" hidden="1" x14ac:dyDescent="0.2"/>
    <row r="40457" hidden="1" x14ac:dyDescent="0.2"/>
    <row r="40458" hidden="1" x14ac:dyDescent="0.2"/>
    <row r="40459" hidden="1" x14ac:dyDescent="0.2"/>
    <row r="40460" hidden="1" x14ac:dyDescent="0.2"/>
    <row r="40461" hidden="1" x14ac:dyDescent="0.2"/>
    <row r="40462" hidden="1" x14ac:dyDescent="0.2"/>
    <row r="40463" hidden="1" x14ac:dyDescent="0.2"/>
    <row r="40464" hidden="1" x14ac:dyDescent="0.2"/>
    <row r="40465" hidden="1" x14ac:dyDescent="0.2"/>
    <row r="40466" hidden="1" x14ac:dyDescent="0.2"/>
    <row r="40467" hidden="1" x14ac:dyDescent="0.2"/>
    <row r="40468" hidden="1" x14ac:dyDescent="0.2"/>
    <row r="40469" hidden="1" x14ac:dyDescent="0.2"/>
    <row r="40470" hidden="1" x14ac:dyDescent="0.2"/>
    <row r="40471" hidden="1" x14ac:dyDescent="0.2"/>
    <row r="40472" hidden="1" x14ac:dyDescent="0.2"/>
    <row r="40473" hidden="1" x14ac:dyDescent="0.2"/>
    <row r="40474" hidden="1" x14ac:dyDescent="0.2"/>
    <row r="40475" hidden="1" x14ac:dyDescent="0.2"/>
    <row r="40476" hidden="1" x14ac:dyDescent="0.2"/>
    <row r="40477" hidden="1" x14ac:dyDescent="0.2"/>
    <row r="40478" hidden="1" x14ac:dyDescent="0.2"/>
    <row r="40479" hidden="1" x14ac:dyDescent="0.2"/>
    <row r="40480" hidden="1" x14ac:dyDescent="0.2"/>
    <row r="40481" hidden="1" x14ac:dyDescent="0.2"/>
    <row r="40482" hidden="1" x14ac:dyDescent="0.2"/>
    <row r="40483" hidden="1" x14ac:dyDescent="0.2"/>
    <row r="40484" hidden="1" x14ac:dyDescent="0.2"/>
    <row r="40485" hidden="1" x14ac:dyDescent="0.2"/>
    <row r="40486" hidden="1" x14ac:dyDescent="0.2"/>
    <row r="40487" hidden="1" x14ac:dyDescent="0.2"/>
    <row r="40488" hidden="1" x14ac:dyDescent="0.2"/>
    <row r="40489" hidden="1" x14ac:dyDescent="0.2"/>
    <row r="40490" hidden="1" x14ac:dyDescent="0.2"/>
    <row r="40491" hidden="1" x14ac:dyDescent="0.2"/>
    <row r="40492" hidden="1" x14ac:dyDescent="0.2"/>
    <row r="40493" hidden="1" x14ac:dyDescent="0.2"/>
    <row r="40494" hidden="1" x14ac:dyDescent="0.2"/>
    <row r="40495" hidden="1" x14ac:dyDescent="0.2"/>
    <row r="40496" hidden="1" x14ac:dyDescent="0.2"/>
    <row r="40497" hidden="1" x14ac:dyDescent="0.2"/>
    <row r="40498" hidden="1" x14ac:dyDescent="0.2"/>
    <row r="40499" hidden="1" x14ac:dyDescent="0.2"/>
    <row r="40500" hidden="1" x14ac:dyDescent="0.2"/>
    <row r="40501" hidden="1" x14ac:dyDescent="0.2"/>
    <row r="40502" hidden="1" x14ac:dyDescent="0.2"/>
    <row r="40503" hidden="1" x14ac:dyDescent="0.2"/>
    <row r="40504" hidden="1" x14ac:dyDescent="0.2"/>
    <row r="40505" hidden="1" x14ac:dyDescent="0.2"/>
    <row r="40506" hidden="1" x14ac:dyDescent="0.2"/>
    <row r="40507" hidden="1" x14ac:dyDescent="0.2"/>
    <row r="40508" hidden="1" x14ac:dyDescent="0.2"/>
    <row r="40509" hidden="1" x14ac:dyDescent="0.2"/>
    <row r="40510" hidden="1" x14ac:dyDescent="0.2"/>
    <row r="40511" hidden="1" x14ac:dyDescent="0.2"/>
    <row r="40512" hidden="1" x14ac:dyDescent="0.2"/>
    <row r="40513" hidden="1" x14ac:dyDescent="0.2"/>
    <row r="40514" hidden="1" x14ac:dyDescent="0.2"/>
    <row r="40515" hidden="1" x14ac:dyDescent="0.2"/>
    <row r="40516" hidden="1" x14ac:dyDescent="0.2"/>
    <row r="40517" hidden="1" x14ac:dyDescent="0.2"/>
    <row r="40518" hidden="1" x14ac:dyDescent="0.2"/>
    <row r="40519" hidden="1" x14ac:dyDescent="0.2"/>
    <row r="40520" hidden="1" x14ac:dyDescent="0.2"/>
    <row r="40521" hidden="1" x14ac:dyDescent="0.2"/>
    <row r="40522" hidden="1" x14ac:dyDescent="0.2"/>
    <row r="40523" hidden="1" x14ac:dyDescent="0.2"/>
    <row r="40524" hidden="1" x14ac:dyDescent="0.2"/>
    <row r="40525" hidden="1" x14ac:dyDescent="0.2"/>
    <row r="40526" hidden="1" x14ac:dyDescent="0.2"/>
    <row r="40527" hidden="1" x14ac:dyDescent="0.2"/>
    <row r="40528" hidden="1" x14ac:dyDescent="0.2"/>
    <row r="40529" hidden="1" x14ac:dyDescent="0.2"/>
    <row r="40530" hidden="1" x14ac:dyDescent="0.2"/>
    <row r="40531" hidden="1" x14ac:dyDescent="0.2"/>
    <row r="40532" hidden="1" x14ac:dyDescent="0.2"/>
    <row r="40533" hidden="1" x14ac:dyDescent="0.2"/>
    <row r="40534" hidden="1" x14ac:dyDescent="0.2"/>
    <row r="40535" hidden="1" x14ac:dyDescent="0.2"/>
    <row r="40536" hidden="1" x14ac:dyDescent="0.2"/>
    <row r="40537" hidden="1" x14ac:dyDescent="0.2"/>
    <row r="40538" hidden="1" x14ac:dyDescent="0.2"/>
    <row r="40539" hidden="1" x14ac:dyDescent="0.2"/>
    <row r="40540" hidden="1" x14ac:dyDescent="0.2"/>
    <row r="40541" hidden="1" x14ac:dyDescent="0.2"/>
    <row r="40542" hidden="1" x14ac:dyDescent="0.2"/>
    <row r="40543" hidden="1" x14ac:dyDescent="0.2"/>
    <row r="40544" hidden="1" x14ac:dyDescent="0.2"/>
    <row r="40545" hidden="1" x14ac:dyDescent="0.2"/>
    <row r="40546" hidden="1" x14ac:dyDescent="0.2"/>
    <row r="40547" hidden="1" x14ac:dyDescent="0.2"/>
    <row r="40548" hidden="1" x14ac:dyDescent="0.2"/>
    <row r="40549" hidden="1" x14ac:dyDescent="0.2"/>
    <row r="40550" hidden="1" x14ac:dyDescent="0.2"/>
    <row r="40551" hidden="1" x14ac:dyDescent="0.2"/>
    <row r="40552" hidden="1" x14ac:dyDescent="0.2"/>
    <row r="40553" hidden="1" x14ac:dyDescent="0.2"/>
    <row r="40554" hidden="1" x14ac:dyDescent="0.2"/>
    <row r="40555" hidden="1" x14ac:dyDescent="0.2"/>
    <row r="40556" hidden="1" x14ac:dyDescent="0.2"/>
    <row r="40557" hidden="1" x14ac:dyDescent="0.2"/>
    <row r="40558" hidden="1" x14ac:dyDescent="0.2"/>
    <row r="40559" hidden="1" x14ac:dyDescent="0.2"/>
    <row r="40560" hidden="1" x14ac:dyDescent="0.2"/>
    <row r="40561" hidden="1" x14ac:dyDescent="0.2"/>
    <row r="40562" hidden="1" x14ac:dyDescent="0.2"/>
    <row r="40563" hidden="1" x14ac:dyDescent="0.2"/>
    <row r="40564" hidden="1" x14ac:dyDescent="0.2"/>
    <row r="40565" hidden="1" x14ac:dyDescent="0.2"/>
    <row r="40566" hidden="1" x14ac:dyDescent="0.2"/>
    <row r="40567" hidden="1" x14ac:dyDescent="0.2"/>
    <row r="40568" hidden="1" x14ac:dyDescent="0.2"/>
    <row r="40569" hidden="1" x14ac:dyDescent="0.2"/>
    <row r="40570" hidden="1" x14ac:dyDescent="0.2"/>
    <row r="40571" hidden="1" x14ac:dyDescent="0.2"/>
    <row r="40572" hidden="1" x14ac:dyDescent="0.2"/>
    <row r="40573" hidden="1" x14ac:dyDescent="0.2"/>
    <row r="40574" hidden="1" x14ac:dyDescent="0.2"/>
    <row r="40575" hidden="1" x14ac:dyDescent="0.2"/>
    <row r="40576" hidden="1" x14ac:dyDescent="0.2"/>
    <row r="40577" hidden="1" x14ac:dyDescent="0.2"/>
    <row r="40578" hidden="1" x14ac:dyDescent="0.2"/>
    <row r="40579" hidden="1" x14ac:dyDescent="0.2"/>
    <row r="40580" hidden="1" x14ac:dyDescent="0.2"/>
    <row r="40581" hidden="1" x14ac:dyDescent="0.2"/>
    <row r="40582" hidden="1" x14ac:dyDescent="0.2"/>
    <row r="40583" hidden="1" x14ac:dyDescent="0.2"/>
    <row r="40584" hidden="1" x14ac:dyDescent="0.2"/>
    <row r="40585" hidden="1" x14ac:dyDescent="0.2"/>
    <row r="40586" hidden="1" x14ac:dyDescent="0.2"/>
    <row r="40587" hidden="1" x14ac:dyDescent="0.2"/>
    <row r="40588" hidden="1" x14ac:dyDescent="0.2"/>
    <row r="40589" hidden="1" x14ac:dyDescent="0.2"/>
    <row r="40590" hidden="1" x14ac:dyDescent="0.2"/>
    <row r="40591" hidden="1" x14ac:dyDescent="0.2"/>
    <row r="40592" hidden="1" x14ac:dyDescent="0.2"/>
    <row r="40593" hidden="1" x14ac:dyDescent="0.2"/>
    <row r="40594" hidden="1" x14ac:dyDescent="0.2"/>
    <row r="40595" hidden="1" x14ac:dyDescent="0.2"/>
    <row r="40596" hidden="1" x14ac:dyDescent="0.2"/>
    <row r="40597" hidden="1" x14ac:dyDescent="0.2"/>
    <row r="40598" hidden="1" x14ac:dyDescent="0.2"/>
    <row r="40599" hidden="1" x14ac:dyDescent="0.2"/>
    <row r="40600" hidden="1" x14ac:dyDescent="0.2"/>
    <row r="40601" hidden="1" x14ac:dyDescent="0.2"/>
    <row r="40602" hidden="1" x14ac:dyDescent="0.2"/>
    <row r="40603" hidden="1" x14ac:dyDescent="0.2"/>
    <row r="40604" hidden="1" x14ac:dyDescent="0.2"/>
    <row r="40605" hidden="1" x14ac:dyDescent="0.2"/>
    <row r="40606" hidden="1" x14ac:dyDescent="0.2"/>
    <row r="40607" hidden="1" x14ac:dyDescent="0.2"/>
    <row r="40608" hidden="1" x14ac:dyDescent="0.2"/>
    <row r="40609" hidden="1" x14ac:dyDescent="0.2"/>
    <row r="40610" hidden="1" x14ac:dyDescent="0.2"/>
    <row r="40611" hidden="1" x14ac:dyDescent="0.2"/>
    <row r="40612" hidden="1" x14ac:dyDescent="0.2"/>
    <row r="40613" hidden="1" x14ac:dyDescent="0.2"/>
    <row r="40614" hidden="1" x14ac:dyDescent="0.2"/>
    <row r="40615" hidden="1" x14ac:dyDescent="0.2"/>
    <row r="40616" hidden="1" x14ac:dyDescent="0.2"/>
    <row r="40617" hidden="1" x14ac:dyDescent="0.2"/>
    <row r="40618" hidden="1" x14ac:dyDescent="0.2"/>
    <row r="40619" hidden="1" x14ac:dyDescent="0.2"/>
    <row r="40620" hidden="1" x14ac:dyDescent="0.2"/>
    <row r="40621" hidden="1" x14ac:dyDescent="0.2"/>
    <row r="40622" hidden="1" x14ac:dyDescent="0.2"/>
    <row r="40623" hidden="1" x14ac:dyDescent="0.2"/>
    <row r="40624" hidden="1" x14ac:dyDescent="0.2"/>
    <row r="40625" hidden="1" x14ac:dyDescent="0.2"/>
    <row r="40626" hidden="1" x14ac:dyDescent="0.2"/>
    <row r="40627" hidden="1" x14ac:dyDescent="0.2"/>
    <row r="40628" hidden="1" x14ac:dyDescent="0.2"/>
    <row r="40629" hidden="1" x14ac:dyDescent="0.2"/>
    <row r="40630" hidden="1" x14ac:dyDescent="0.2"/>
    <row r="40631" hidden="1" x14ac:dyDescent="0.2"/>
    <row r="40632" hidden="1" x14ac:dyDescent="0.2"/>
    <row r="40633" hidden="1" x14ac:dyDescent="0.2"/>
    <row r="40634" hidden="1" x14ac:dyDescent="0.2"/>
    <row r="40635" hidden="1" x14ac:dyDescent="0.2"/>
    <row r="40636" hidden="1" x14ac:dyDescent="0.2"/>
    <row r="40637" hidden="1" x14ac:dyDescent="0.2"/>
    <row r="40638" hidden="1" x14ac:dyDescent="0.2"/>
    <row r="40639" hidden="1" x14ac:dyDescent="0.2"/>
    <row r="40640" hidden="1" x14ac:dyDescent="0.2"/>
    <row r="40641" hidden="1" x14ac:dyDescent="0.2"/>
    <row r="40642" hidden="1" x14ac:dyDescent="0.2"/>
    <row r="40643" hidden="1" x14ac:dyDescent="0.2"/>
    <row r="40644" hidden="1" x14ac:dyDescent="0.2"/>
    <row r="40645" hidden="1" x14ac:dyDescent="0.2"/>
    <row r="40646" hidden="1" x14ac:dyDescent="0.2"/>
    <row r="40647" hidden="1" x14ac:dyDescent="0.2"/>
    <row r="40648" hidden="1" x14ac:dyDescent="0.2"/>
    <row r="40649" hidden="1" x14ac:dyDescent="0.2"/>
    <row r="40650" hidden="1" x14ac:dyDescent="0.2"/>
    <row r="40651" hidden="1" x14ac:dyDescent="0.2"/>
    <row r="40652" hidden="1" x14ac:dyDescent="0.2"/>
    <row r="40653" hidden="1" x14ac:dyDescent="0.2"/>
    <row r="40654" hidden="1" x14ac:dyDescent="0.2"/>
    <row r="40655" hidden="1" x14ac:dyDescent="0.2"/>
    <row r="40656" hidden="1" x14ac:dyDescent="0.2"/>
    <row r="40657" hidden="1" x14ac:dyDescent="0.2"/>
    <row r="40658" hidden="1" x14ac:dyDescent="0.2"/>
    <row r="40659" hidden="1" x14ac:dyDescent="0.2"/>
    <row r="40660" hidden="1" x14ac:dyDescent="0.2"/>
    <row r="40661" hidden="1" x14ac:dyDescent="0.2"/>
    <row r="40662" hidden="1" x14ac:dyDescent="0.2"/>
    <row r="40663" hidden="1" x14ac:dyDescent="0.2"/>
    <row r="40664" hidden="1" x14ac:dyDescent="0.2"/>
    <row r="40665" hidden="1" x14ac:dyDescent="0.2"/>
    <row r="40666" hidden="1" x14ac:dyDescent="0.2"/>
    <row r="40667" hidden="1" x14ac:dyDescent="0.2"/>
    <row r="40668" hidden="1" x14ac:dyDescent="0.2"/>
    <row r="40669" hidden="1" x14ac:dyDescent="0.2"/>
    <row r="40670" hidden="1" x14ac:dyDescent="0.2"/>
    <row r="40671" hidden="1" x14ac:dyDescent="0.2"/>
    <row r="40672" hidden="1" x14ac:dyDescent="0.2"/>
    <row r="40673" hidden="1" x14ac:dyDescent="0.2"/>
    <row r="40674" hidden="1" x14ac:dyDescent="0.2"/>
    <row r="40675" hidden="1" x14ac:dyDescent="0.2"/>
    <row r="40676" hidden="1" x14ac:dyDescent="0.2"/>
    <row r="40677" hidden="1" x14ac:dyDescent="0.2"/>
    <row r="40678" hidden="1" x14ac:dyDescent="0.2"/>
    <row r="40679" hidden="1" x14ac:dyDescent="0.2"/>
    <row r="40680" hidden="1" x14ac:dyDescent="0.2"/>
    <row r="40681" hidden="1" x14ac:dyDescent="0.2"/>
    <row r="40682" hidden="1" x14ac:dyDescent="0.2"/>
    <row r="40683" hidden="1" x14ac:dyDescent="0.2"/>
    <row r="40684" hidden="1" x14ac:dyDescent="0.2"/>
    <row r="40685" hidden="1" x14ac:dyDescent="0.2"/>
    <row r="40686" hidden="1" x14ac:dyDescent="0.2"/>
    <row r="40687" hidden="1" x14ac:dyDescent="0.2"/>
    <row r="40688" hidden="1" x14ac:dyDescent="0.2"/>
    <row r="40689" hidden="1" x14ac:dyDescent="0.2"/>
    <row r="40690" hidden="1" x14ac:dyDescent="0.2"/>
    <row r="40691" hidden="1" x14ac:dyDescent="0.2"/>
    <row r="40692" hidden="1" x14ac:dyDescent="0.2"/>
    <row r="40693" hidden="1" x14ac:dyDescent="0.2"/>
    <row r="40694" hidden="1" x14ac:dyDescent="0.2"/>
    <row r="40695" hidden="1" x14ac:dyDescent="0.2"/>
    <row r="40696" hidden="1" x14ac:dyDescent="0.2"/>
    <row r="40697" hidden="1" x14ac:dyDescent="0.2"/>
    <row r="40698" hidden="1" x14ac:dyDescent="0.2"/>
    <row r="40699" hidden="1" x14ac:dyDescent="0.2"/>
    <row r="40700" hidden="1" x14ac:dyDescent="0.2"/>
    <row r="40701" hidden="1" x14ac:dyDescent="0.2"/>
    <row r="40702" hidden="1" x14ac:dyDescent="0.2"/>
    <row r="40703" hidden="1" x14ac:dyDescent="0.2"/>
    <row r="40704" hidden="1" x14ac:dyDescent="0.2"/>
    <row r="40705" hidden="1" x14ac:dyDescent="0.2"/>
    <row r="40706" hidden="1" x14ac:dyDescent="0.2"/>
    <row r="40707" hidden="1" x14ac:dyDescent="0.2"/>
    <row r="40708" hidden="1" x14ac:dyDescent="0.2"/>
    <row r="40709" hidden="1" x14ac:dyDescent="0.2"/>
    <row r="40710" hidden="1" x14ac:dyDescent="0.2"/>
    <row r="40711" hidden="1" x14ac:dyDescent="0.2"/>
    <row r="40712" hidden="1" x14ac:dyDescent="0.2"/>
    <row r="40713" hidden="1" x14ac:dyDescent="0.2"/>
    <row r="40714" hidden="1" x14ac:dyDescent="0.2"/>
    <row r="40715" hidden="1" x14ac:dyDescent="0.2"/>
    <row r="40716" hidden="1" x14ac:dyDescent="0.2"/>
    <row r="40717" hidden="1" x14ac:dyDescent="0.2"/>
    <row r="40718" hidden="1" x14ac:dyDescent="0.2"/>
    <row r="40719" hidden="1" x14ac:dyDescent="0.2"/>
    <row r="40720" hidden="1" x14ac:dyDescent="0.2"/>
    <row r="40721" hidden="1" x14ac:dyDescent="0.2"/>
    <row r="40722" hidden="1" x14ac:dyDescent="0.2"/>
    <row r="40723" hidden="1" x14ac:dyDescent="0.2"/>
    <row r="40724" hidden="1" x14ac:dyDescent="0.2"/>
    <row r="40725" hidden="1" x14ac:dyDescent="0.2"/>
    <row r="40726" hidden="1" x14ac:dyDescent="0.2"/>
    <row r="40727" hidden="1" x14ac:dyDescent="0.2"/>
    <row r="40728" hidden="1" x14ac:dyDescent="0.2"/>
    <row r="40729" hidden="1" x14ac:dyDescent="0.2"/>
    <row r="40730" hidden="1" x14ac:dyDescent="0.2"/>
    <row r="40731" hidden="1" x14ac:dyDescent="0.2"/>
    <row r="40732" hidden="1" x14ac:dyDescent="0.2"/>
    <row r="40733" hidden="1" x14ac:dyDescent="0.2"/>
    <row r="40734" hidden="1" x14ac:dyDescent="0.2"/>
    <row r="40735" hidden="1" x14ac:dyDescent="0.2"/>
    <row r="40736" hidden="1" x14ac:dyDescent="0.2"/>
    <row r="40737" hidden="1" x14ac:dyDescent="0.2"/>
    <row r="40738" hidden="1" x14ac:dyDescent="0.2"/>
    <row r="40739" hidden="1" x14ac:dyDescent="0.2"/>
    <row r="40740" hidden="1" x14ac:dyDescent="0.2"/>
    <row r="40741" hidden="1" x14ac:dyDescent="0.2"/>
    <row r="40742" hidden="1" x14ac:dyDescent="0.2"/>
    <row r="40743" hidden="1" x14ac:dyDescent="0.2"/>
    <row r="40744" hidden="1" x14ac:dyDescent="0.2"/>
    <row r="40745" hidden="1" x14ac:dyDescent="0.2"/>
    <row r="40746" hidden="1" x14ac:dyDescent="0.2"/>
    <row r="40747" hidden="1" x14ac:dyDescent="0.2"/>
    <row r="40748" hidden="1" x14ac:dyDescent="0.2"/>
    <row r="40749" hidden="1" x14ac:dyDescent="0.2"/>
    <row r="40750" hidden="1" x14ac:dyDescent="0.2"/>
    <row r="40751" hidden="1" x14ac:dyDescent="0.2"/>
    <row r="40752" hidden="1" x14ac:dyDescent="0.2"/>
    <row r="40753" hidden="1" x14ac:dyDescent="0.2"/>
    <row r="40754" hidden="1" x14ac:dyDescent="0.2"/>
    <row r="40755" hidden="1" x14ac:dyDescent="0.2"/>
    <row r="40756" hidden="1" x14ac:dyDescent="0.2"/>
    <row r="40757" hidden="1" x14ac:dyDescent="0.2"/>
    <row r="40758" hidden="1" x14ac:dyDescent="0.2"/>
    <row r="40759" hidden="1" x14ac:dyDescent="0.2"/>
    <row r="40760" hidden="1" x14ac:dyDescent="0.2"/>
    <row r="40761" hidden="1" x14ac:dyDescent="0.2"/>
    <row r="40762" hidden="1" x14ac:dyDescent="0.2"/>
    <row r="40763" hidden="1" x14ac:dyDescent="0.2"/>
    <row r="40764" hidden="1" x14ac:dyDescent="0.2"/>
    <row r="40765" hidden="1" x14ac:dyDescent="0.2"/>
    <row r="40766" hidden="1" x14ac:dyDescent="0.2"/>
    <row r="40767" hidden="1" x14ac:dyDescent="0.2"/>
    <row r="40768" hidden="1" x14ac:dyDescent="0.2"/>
    <row r="40769" hidden="1" x14ac:dyDescent="0.2"/>
    <row r="40770" hidden="1" x14ac:dyDescent="0.2"/>
    <row r="40771" hidden="1" x14ac:dyDescent="0.2"/>
    <row r="40772" hidden="1" x14ac:dyDescent="0.2"/>
    <row r="40773" hidden="1" x14ac:dyDescent="0.2"/>
    <row r="40774" hidden="1" x14ac:dyDescent="0.2"/>
    <row r="40775" hidden="1" x14ac:dyDescent="0.2"/>
    <row r="40776" hidden="1" x14ac:dyDescent="0.2"/>
    <row r="40777" hidden="1" x14ac:dyDescent="0.2"/>
    <row r="40778" hidden="1" x14ac:dyDescent="0.2"/>
    <row r="40779" hidden="1" x14ac:dyDescent="0.2"/>
    <row r="40780" hidden="1" x14ac:dyDescent="0.2"/>
    <row r="40781" hidden="1" x14ac:dyDescent="0.2"/>
    <row r="40782" hidden="1" x14ac:dyDescent="0.2"/>
    <row r="40783" hidden="1" x14ac:dyDescent="0.2"/>
    <row r="40784" hidden="1" x14ac:dyDescent="0.2"/>
    <row r="40785" hidden="1" x14ac:dyDescent="0.2"/>
    <row r="40786" hidden="1" x14ac:dyDescent="0.2"/>
    <row r="40787" hidden="1" x14ac:dyDescent="0.2"/>
    <row r="40788" hidden="1" x14ac:dyDescent="0.2"/>
    <row r="40789" hidden="1" x14ac:dyDescent="0.2"/>
    <row r="40790" hidden="1" x14ac:dyDescent="0.2"/>
    <row r="40791" hidden="1" x14ac:dyDescent="0.2"/>
    <row r="40792" hidden="1" x14ac:dyDescent="0.2"/>
    <row r="40793" hidden="1" x14ac:dyDescent="0.2"/>
    <row r="40794" hidden="1" x14ac:dyDescent="0.2"/>
    <row r="40795" hidden="1" x14ac:dyDescent="0.2"/>
    <row r="40796" hidden="1" x14ac:dyDescent="0.2"/>
    <row r="40797" hidden="1" x14ac:dyDescent="0.2"/>
    <row r="40798" hidden="1" x14ac:dyDescent="0.2"/>
    <row r="40799" hidden="1" x14ac:dyDescent="0.2"/>
    <row r="40800" hidden="1" x14ac:dyDescent="0.2"/>
    <row r="40801" hidden="1" x14ac:dyDescent="0.2"/>
    <row r="40802" hidden="1" x14ac:dyDescent="0.2"/>
    <row r="40803" hidden="1" x14ac:dyDescent="0.2"/>
    <row r="40804" hidden="1" x14ac:dyDescent="0.2"/>
    <row r="40805" hidden="1" x14ac:dyDescent="0.2"/>
    <row r="40806" hidden="1" x14ac:dyDescent="0.2"/>
    <row r="40807" hidden="1" x14ac:dyDescent="0.2"/>
    <row r="40808" hidden="1" x14ac:dyDescent="0.2"/>
    <row r="40809" hidden="1" x14ac:dyDescent="0.2"/>
    <row r="40810" hidden="1" x14ac:dyDescent="0.2"/>
    <row r="40811" hidden="1" x14ac:dyDescent="0.2"/>
    <row r="40812" hidden="1" x14ac:dyDescent="0.2"/>
    <row r="40813" hidden="1" x14ac:dyDescent="0.2"/>
    <row r="40814" hidden="1" x14ac:dyDescent="0.2"/>
    <row r="40815" hidden="1" x14ac:dyDescent="0.2"/>
    <row r="40816" hidden="1" x14ac:dyDescent="0.2"/>
    <row r="40817" hidden="1" x14ac:dyDescent="0.2"/>
    <row r="40818" hidden="1" x14ac:dyDescent="0.2"/>
    <row r="40819" hidden="1" x14ac:dyDescent="0.2"/>
    <row r="40820" hidden="1" x14ac:dyDescent="0.2"/>
    <row r="40821" hidden="1" x14ac:dyDescent="0.2"/>
    <row r="40822" hidden="1" x14ac:dyDescent="0.2"/>
    <row r="40823" hidden="1" x14ac:dyDescent="0.2"/>
    <row r="40824" hidden="1" x14ac:dyDescent="0.2"/>
    <row r="40825" hidden="1" x14ac:dyDescent="0.2"/>
    <row r="40826" hidden="1" x14ac:dyDescent="0.2"/>
    <row r="40827" hidden="1" x14ac:dyDescent="0.2"/>
    <row r="40828" hidden="1" x14ac:dyDescent="0.2"/>
    <row r="40829" hidden="1" x14ac:dyDescent="0.2"/>
    <row r="40830" hidden="1" x14ac:dyDescent="0.2"/>
    <row r="40831" hidden="1" x14ac:dyDescent="0.2"/>
    <row r="40832" hidden="1" x14ac:dyDescent="0.2"/>
    <row r="40833" hidden="1" x14ac:dyDescent="0.2"/>
    <row r="40834" hidden="1" x14ac:dyDescent="0.2"/>
    <row r="40835" hidden="1" x14ac:dyDescent="0.2"/>
    <row r="40836" hidden="1" x14ac:dyDescent="0.2"/>
    <row r="40837" hidden="1" x14ac:dyDescent="0.2"/>
    <row r="40838" hidden="1" x14ac:dyDescent="0.2"/>
    <row r="40839" hidden="1" x14ac:dyDescent="0.2"/>
    <row r="40840" hidden="1" x14ac:dyDescent="0.2"/>
    <row r="40841" hidden="1" x14ac:dyDescent="0.2"/>
    <row r="40842" hidden="1" x14ac:dyDescent="0.2"/>
    <row r="40843" hidden="1" x14ac:dyDescent="0.2"/>
    <row r="40844" hidden="1" x14ac:dyDescent="0.2"/>
    <row r="40845" hidden="1" x14ac:dyDescent="0.2"/>
    <row r="40846" hidden="1" x14ac:dyDescent="0.2"/>
    <row r="40847" hidden="1" x14ac:dyDescent="0.2"/>
    <row r="40848" hidden="1" x14ac:dyDescent="0.2"/>
    <row r="40849" hidden="1" x14ac:dyDescent="0.2"/>
    <row r="40850" hidden="1" x14ac:dyDescent="0.2"/>
    <row r="40851" hidden="1" x14ac:dyDescent="0.2"/>
    <row r="40852" hidden="1" x14ac:dyDescent="0.2"/>
    <row r="40853" hidden="1" x14ac:dyDescent="0.2"/>
    <row r="40854" hidden="1" x14ac:dyDescent="0.2"/>
    <row r="40855" hidden="1" x14ac:dyDescent="0.2"/>
    <row r="40856" hidden="1" x14ac:dyDescent="0.2"/>
    <row r="40857" hidden="1" x14ac:dyDescent="0.2"/>
    <row r="40858" hidden="1" x14ac:dyDescent="0.2"/>
    <row r="40859" hidden="1" x14ac:dyDescent="0.2"/>
    <row r="40860" hidden="1" x14ac:dyDescent="0.2"/>
    <row r="40861" hidden="1" x14ac:dyDescent="0.2"/>
    <row r="40862" hidden="1" x14ac:dyDescent="0.2"/>
    <row r="40863" hidden="1" x14ac:dyDescent="0.2"/>
    <row r="40864" hidden="1" x14ac:dyDescent="0.2"/>
    <row r="40865" hidden="1" x14ac:dyDescent="0.2"/>
    <row r="40866" hidden="1" x14ac:dyDescent="0.2"/>
    <row r="40867" hidden="1" x14ac:dyDescent="0.2"/>
    <row r="40868" hidden="1" x14ac:dyDescent="0.2"/>
    <row r="40869" hidden="1" x14ac:dyDescent="0.2"/>
    <row r="40870" hidden="1" x14ac:dyDescent="0.2"/>
    <row r="40871" hidden="1" x14ac:dyDescent="0.2"/>
    <row r="40872" hidden="1" x14ac:dyDescent="0.2"/>
    <row r="40873" hidden="1" x14ac:dyDescent="0.2"/>
    <row r="40874" hidden="1" x14ac:dyDescent="0.2"/>
    <row r="40875" hidden="1" x14ac:dyDescent="0.2"/>
    <row r="40876" hidden="1" x14ac:dyDescent="0.2"/>
    <row r="40877" hidden="1" x14ac:dyDescent="0.2"/>
    <row r="40878" hidden="1" x14ac:dyDescent="0.2"/>
    <row r="40879" hidden="1" x14ac:dyDescent="0.2"/>
    <row r="40880" hidden="1" x14ac:dyDescent="0.2"/>
    <row r="40881" hidden="1" x14ac:dyDescent="0.2"/>
    <row r="40882" hidden="1" x14ac:dyDescent="0.2"/>
    <row r="40883" hidden="1" x14ac:dyDescent="0.2"/>
    <row r="40884" hidden="1" x14ac:dyDescent="0.2"/>
    <row r="40885" hidden="1" x14ac:dyDescent="0.2"/>
    <row r="40886" hidden="1" x14ac:dyDescent="0.2"/>
    <row r="40887" hidden="1" x14ac:dyDescent="0.2"/>
    <row r="40888" hidden="1" x14ac:dyDescent="0.2"/>
    <row r="40889" hidden="1" x14ac:dyDescent="0.2"/>
    <row r="40890" hidden="1" x14ac:dyDescent="0.2"/>
    <row r="40891" hidden="1" x14ac:dyDescent="0.2"/>
    <row r="40892" hidden="1" x14ac:dyDescent="0.2"/>
    <row r="40893" hidden="1" x14ac:dyDescent="0.2"/>
    <row r="40894" hidden="1" x14ac:dyDescent="0.2"/>
    <row r="40895" hidden="1" x14ac:dyDescent="0.2"/>
    <row r="40896" hidden="1" x14ac:dyDescent="0.2"/>
    <row r="40897" hidden="1" x14ac:dyDescent="0.2"/>
    <row r="40898" hidden="1" x14ac:dyDescent="0.2"/>
    <row r="40899" hidden="1" x14ac:dyDescent="0.2"/>
    <row r="40900" hidden="1" x14ac:dyDescent="0.2"/>
    <row r="40901" hidden="1" x14ac:dyDescent="0.2"/>
    <row r="40902" hidden="1" x14ac:dyDescent="0.2"/>
    <row r="40903" hidden="1" x14ac:dyDescent="0.2"/>
    <row r="40904" hidden="1" x14ac:dyDescent="0.2"/>
    <row r="40905" hidden="1" x14ac:dyDescent="0.2"/>
    <row r="40906" hidden="1" x14ac:dyDescent="0.2"/>
    <row r="40907" hidden="1" x14ac:dyDescent="0.2"/>
    <row r="40908" hidden="1" x14ac:dyDescent="0.2"/>
    <row r="40909" hidden="1" x14ac:dyDescent="0.2"/>
    <row r="40910" hidden="1" x14ac:dyDescent="0.2"/>
    <row r="40911" hidden="1" x14ac:dyDescent="0.2"/>
    <row r="40912" hidden="1" x14ac:dyDescent="0.2"/>
    <row r="40913" hidden="1" x14ac:dyDescent="0.2"/>
    <row r="40914" hidden="1" x14ac:dyDescent="0.2"/>
    <row r="40915" hidden="1" x14ac:dyDescent="0.2"/>
    <row r="40916" hidden="1" x14ac:dyDescent="0.2"/>
    <row r="40917" hidden="1" x14ac:dyDescent="0.2"/>
    <row r="40918" hidden="1" x14ac:dyDescent="0.2"/>
    <row r="40919" hidden="1" x14ac:dyDescent="0.2"/>
    <row r="40920" hidden="1" x14ac:dyDescent="0.2"/>
    <row r="40921" hidden="1" x14ac:dyDescent="0.2"/>
    <row r="40922" hidden="1" x14ac:dyDescent="0.2"/>
    <row r="40923" hidden="1" x14ac:dyDescent="0.2"/>
    <row r="40924" hidden="1" x14ac:dyDescent="0.2"/>
    <row r="40925" hidden="1" x14ac:dyDescent="0.2"/>
    <row r="40926" hidden="1" x14ac:dyDescent="0.2"/>
    <row r="40927" hidden="1" x14ac:dyDescent="0.2"/>
    <row r="40928" hidden="1" x14ac:dyDescent="0.2"/>
    <row r="40929" hidden="1" x14ac:dyDescent="0.2"/>
    <row r="40930" hidden="1" x14ac:dyDescent="0.2"/>
    <row r="40931" hidden="1" x14ac:dyDescent="0.2"/>
    <row r="40932" hidden="1" x14ac:dyDescent="0.2"/>
    <row r="40933" hidden="1" x14ac:dyDescent="0.2"/>
    <row r="40934" hidden="1" x14ac:dyDescent="0.2"/>
    <row r="40935" hidden="1" x14ac:dyDescent="0.2"/>
    <row r="40936" hidden="1" x14ac:dyDescent="0.2"/>
    <row r="40937" hidden="1" x14ac:dyDescent="0.2"/>
    <row r="40938" hidden="1" x14ac:dyDescent="0.2"/>
    <row r="40939" hidden="1" x14ac:dyDescent="0.2"/>
    <row r="40940" hidden="1" x14ac:dyDescent="0.2"/>
    <row r="40941" hidden="1" x14ac:dyDescent="0.2"/>
    <row r="40942" hidden="1" x14ac:dyDescent="0.2"/>
    <row r="40943" hidden="1" x14ac:dyDescent="0.2"/>
    <row r="40944" hidden="1" x14ac:dyDescent="0.2"/>
    <row r="40945" hidden="1" x14ac:dyDescent="0.2"/>
    <row r="40946" hidden="1" x14ac:dyDescent="0.2"/>
    <row r="40947" hidden="1" x14ac:dyDescent="0.2"/>
    <row r="40948" hidden="1" x14ac:dyDescent="0.2"/>
    <row r="40949" hidden="1" x14ac:dyDescent="0.2"/>
    <row r="40950" hidden="1" x14ac:dyDescent="0.2"/>
    <row r="40951" hidden="1" x14ac:dyDescent="0.2"/>
    <row r="40952" hidden="1" x14ac:dyDescent="0.2"/>
    <row r="40953" hidden="1" x14ac:dyDescent="0.2"/>
    <row r="40954" hidden="1" x14ac:dyDescent="0.2"/>
    <row r="40955" hidden="1" x14ac:dyDescent="0.2"/>
    <row r="40956" hidden="1" x14ac:dyDescent="0.2"/>
    <row r="40957" hidden="1" x14ac:dyDescent="0.2"/>
    <row r="40958" hidden="1" x14ac:dyDescent="0.2"/>
    <row r="40959" hidden="1" x14ac:dyDescent="0.2"/>
    <row r="40960" hidden="1" x14ac:dyDescent="0.2"/>
    <row r="40961" hidden="1" x14ac:dyDescent="0.2"/>
    <row r="40962" hidden="1" x14ac:dyDescent="0.2"/>
    <row r="40963" hidden="1" x14ac:dyDescent="0.2"/>
    <row r="40964" hidden="1" x14ac:dyDescent="0.2"/>
    <row r="40965" hidden="1" x14ac:dyDescent="0.2"/>
    <row r="40966" hidden="1" x14ac:dyDescent="0.2"/>
    <row r="40967" hidden="1" x14ac:dyDescent="0.2"/>
    <row r="40968" hidden="1" x14ac:dyDescent="0.2"/>
    <row r="40969" hidden="1" x14ac:dyDescent="0.2"/>
    <row r="40970" hidden="1" x14ac:dyDescent="0.2"/>
    <row r="40971" hidden="1" x14ac:dyDescent="0.2"/>
    <row r="40972" hidden="1" x14ac:dyDescent="0.2"/>
    <row r="40973" hidden="1" x14ac:dyDescent="0.2"/>
    <row r="40974" hidden="1" x14ac:dyDescent="0.2"/>
    <row r="40975" hidden="1" x14ac:dyDescent="0.2"/>
    <row r="40976" hidden="1" x14ac:dyDescent="0.2"/>
    <row r="40977" hidden="1" x14ac:dyDescent="0.2"/>
    <row r="40978" hidden="1" x14ac:dyDescent="0.2"/>
    <row r="40979" hidden="1" x14ac:dyDescent="0.2"/>
    <row r="40980" hidden="1" x14ac:dyDescent="0.2"/>
    <row r="40981" hidden="1" x14ac:dyDescent="0.2"/>
    <row r="40982" hidden="1" x14ac:dyDescent="0.2"/>
    <row r="40983" hidden="1" x14ac:dyDescent="0.2"/>
    <row r="40984" hidden="1" x14ac:dyDescent="0.2"/>
    <row r="40985" hidden="1" x14ac:dyDescent="0.2"/>
    <row r="40986" hidden="1" x14ac:dyDescent="0.2"/>
    <row r="40987" hidden="1" x14ac:dyDescent="0.2"/>
    <row r="40988" hidden="1" x14ac:dyDescent="0.2"/>
    <row r="40989" hidden="1" x14ac:dyDescent="0.2"/>
    <row r="40990" hidden="1" x14ac:dyDescent="0.2"/>
    <row r="40991" hidden="1" x14ac:dyDescent="0.2"/>
    <row r="40992" hidden="1" x14ac:dyDescent="0.2"/>
    <row r="40993" hidden="1" x14ac:dyDescent="0.2"/>
    <row r="40994" hidden="1" x14ac:dyDescent="0.2"/>
    <row r="40995" hidden="1" x14ac:dyDescent="0.2"/>
    <row r="40996" hidden="1" x14ac:dyDescent="0.2"/>
    <row r="40997" hidden="1" x14ac:dyDescent="0.2"/>
    <row r="40998" hidden="1" x14ac:dyDescent="0.2"/>
    <row r="40999" hidden="1" x14ac:dyDescent="0.2"/>
    <row r="41000" hidden="1" x14ac:dyDescent="0.2"/>
    <row r="41001" hidden="1" x14ac:dyDescent="0.2"/>
    <row r="41002" hidden="1" x14ac:dyDescent="0.2"/>
    <row r="41003" hidden="1" x14ac:dyDescent="0.2"/>
    <row r="41004" hidden="1" x14ac:dyDescent="0.2"/>
    <row r="41005" hidden="1" x14ac:dyDescent="0.2"/>
    <row r="41006" hidden="1" x14ac:dyDescent="0.2"/>
    <row r="41007" hidden="1" x14ac:dyDescent="0.2"/>
    <row r="41008" hidden="1" x14ac:dyDescent="0.2"/>
    <row r="41009" hidden="1" x14ac:dyDescent="0.2"/>
    <row r="41010" hidden="1" x14ac:dyDescent="0.2"/>
    <row r="41011" hidden="1" x14ac:dyDescent="0.2"/>
    <row r="41012" hidden="1" x14ac:dyDescent="0.2"/>
    <row r="41013" hidden="1" x14ac:dyDescent="0.2"/>
    <row r="41014" hidden="1" x14ac:dyDescent="0.2"/>
    <row r="41015" hidden="1" x14ac:dyDescent="0.2"/>
    <row r="41016" hidden="1" x14ac:dyDescent="0.2"/>
    <row r="41017" hidden="1" x14ac:dyDescent="0.2"/>
    <row r="41018" hidden="1" x14ac:dyDescent="0.2"/>
    <row r="41019" hidden="1" x14ac:dyDescent="0.2"/>
    <row r="41020" hidden="1" x14ac:dyDescent="0.2"/>
    <row r="41021" hidden="1" x14ac:dyDescent="0.2"/>
    <row r="41022" hidden="1" x14ac:dyDescent="0.2"/>
    <row r="41023" hidden="1" x14ac:dyDescent="0.2"/>
    <row r="41024" hidden="1" x14ac:dyDescent="0.2"/>
    <row r="41025" hidden="1" x14ac:dyDescent="0.2"/>
    <row r="41026" hidden="1" x14ac:dyDescent="0.2"/>
    <row r="41027" hidden="1" x14ac:dyDescent="0.2"/>
    <row r="41028" hidden="1" x14ac:dyDescent="0.2"/>
    <row r="41029" hidden="1" x14ac:dyDescent="0.2"/>
    <row r="41030" hidden="1" x14ac:dyDescent="0.2"/>
    <row r="41031" hidden="1" x14ac:dyDescent="0.2"/>
    <row r="41032" hidden="1" x14ac:dyDescent="0.2"/>
    <row r="41033" hidden="1" x14ac:dyDescent="0.2"/>
    <row r="41034" hidden="1" x14ac:dyDescent="0.2"/>
    <row r="41035" hidden="1" x14ac:dyDescent="0.2"/>
    <row r="41036" hidden="1" x14ac:dyDescent="0.2"/>
    <row r="41037" hidden="1" x14ac:dyDescent="0.2"/>
    <row r="41038" hidden="1" x14ac:dyDescent="0.2"/>
    <row r="41039" hidden="1" x14ac:dyDescent="0.2"/>
    <row r="41040" hidden="1" x14ac:dyDescent="0.2"/>
    <row r="41041" hidden="1" x14ac:dyDescent="0.2"/>
    <row r="41042" hidden="1" x14ac:dyDescent="0.2"/>
    <row r="41043" hidden="1" x14ac:dyDescent="0.2"/>
    <row r="41044" hidden="1" x14ac:dyDescent="0.2"/>
    <row r="41045" hidden="1" x14ac:dyDescent="0.2"/>
    <row r="41046" hidden="1" x14ac:dyDescent="0.2"/>
    <row r="41047" hidden="1" x14ac:dyDescent="0.2"/>
    <row r="41048" hidden="1" x14ac:dyDescent="0.2"/>
    <row r="41049" hidden="1" x14ac:dyDescent="0.2"/>
    <row r="41050" hidden="1" x14ac:dyDescent="0.2"/>
    <row r="41051" hidden="1" x14ac:dyDescent="0.2"/>
    <row r="41052" hidden="1" x14ac:dyDescent="0.2"/>
    <row r="41053" hidden="1" x14ac:dyDescent="0.2"/>
    <row r="41054" hidden="1" x14ac:dyDescent="0.2"/>
    <row r="41055" hidden="1" x14ac:dyDescent="0.2"/>
    <row r="41056" hidden="1" x14ac:dyDescent="0.2"/>
    <row r="41057" hidden="1" x14ac:dyDescent="0.2"/>
    <row r="41058" hidden="1" x14ac:dyDescent="0.2"/>
    <row r="41059" hidden="1" x14ac:dyDescent="0.2"/>
    <row r="41060" hidden="1" x14ac:dyDescent="0.2"/>
    <row r="41061" hidden="1" x14ac:dyDescent="0.2"/>
    <row r="41062" hidden="1" x14ac:dyDescent="0.2"/>
    <row r="41063" hidden="1" x14ac:dyDescent="0.2"/>
    <row r="41064" hidden="1" x14ac:dyDescent="0.2"/>
    <row r="41065" hidden="1" x14ac:dyDescent="0.2"/>
    <row r="41066" hidden="1" x14ac:dyDescent="0.2"/>
    <row r="41067" hidden="1" x14ac:dyDescent="0.2"/>
    <row r="41068" hidden="1" x14ac:dyDescent="0.2"/>
    <row r="41069" hidden="1" x14ac:dyDescent="0.2"/>
    <row r="41070" hidden="1" x14ac:dyDescent="0.2"/>
    <row r="41071" hidden="1" x14ac:dyDescent="0.2"/>
    <row r="41072" hidden="1" x14ac:dyDescent="0.2"/>
    <row r="41073" hidden="1" x14ac:dyDescent="0.2"/>
    <row r="41074" hidden="1" x14ac:dyDescent="0.2"/>
    <row r="41075" hidden="1" x14ac:dyDescent="0.2"/>
    <row r="41076" hidden="1" x14ac:dyDescent="0.2"/>
    <row r="41077" hidden="1" x14ac:dyDescent="0.2"/>
    <row r="41078" hidden="1" x14ac:dyDescent="0.2"/>
    <row r="41079" hidden="1" x14ac:dyDescent="0.2"/>
    <row r="41080" hidden="1" x14ac:dyDescent="0.2"/>
    <row r="41081" hidden="1" x14ac:dyDescent="0.2"/>
    <row r="41082" hidden="1" x14ac:dyDescent="0.2"/>
    <row r="41083" hidden="1" x14ac:dyDescent="0.2"/>
    <row r="41084" hidden="1" x14ac:dyDescent="0.2"/>
    <row r="41085" hidden="1" x14ac:dyDescent="0.2"/>
    <row r="41086" hidden="1" x14ac:dyDescent="0.2"/>
    <row r="41087" hidden="1" x14ac:dyDescent="0.2"/>
    <row r="41088" hidden="1" x14ac:dyDescent="0.2"/>
    <row r="41089" hidden="1" x14ac:dyDescent="0.2"/>
    <row r="41090" hidden="1" x14ac:dyDescent="0.2"/>
    <row r="41091" hidden="1" x14ac:dyDescent="0.2"/>
    <row r="41092" hidden="1" x14ac:dyDescent="0.2"/>
    <row r="41093" hidden="1" x14ac:dyDescent="0.2"/>
    <row r="41094" hidden="1" x14ac:dyDescent="0.2"/>
    <row r="41095" hidden="1" x14ac:dyDescent="0.2"/>
    <row r="41096" hidden="1" x14ac:dyDescent="0.2"/>
    <row r="41097" hidden="1" x14ac:dyDescent="0.2"/>
    <row r="41098" hidden="1" x14ac:dyDescent="0.2"/>
    <row r="41099" hidden="1" x14ac:dyDescent="0.2"/>
    <row r="41100" hidden="1" x14ac:dyDescent="0.2"/>
    <row r="41101" hidden="1" x14ac:dyDescent="0.2"/>
    <row r="41102" hidden="1" x14ac:dyDescent="0.2"/>
    <row r="41103" hidden="1" x14ac:dyDescent="0.2"/>
    <row r="41104" hidden="1" x14ac:dyDescent="0.2"/>
    <row r="41105" hidden="1" x14ac:dyDescent="0.2"/>
    <row r="41106" hidden="1" x14ac:dyDescent="0.2"/>
    <row r="41107" hidden="1" x14ac:dyDescent="0.2"/>
    <row r="41108" hidden="1" x14ac:dyDescent="0.2"/>
    <row r="41109" hidden="1" x14ac:dyDescent="0.2"/>
    <row r="41110" hidden="1" x14ac:dyDescent="0.2"/>
    <row r="41111" hidden="1" x14ac:dyDescent="0.2"/>
    <row r="41112" hidden="1" x14ac:dyDescent="0.2"/>
    <row r="41113" hidden="1" x14ac:dyDescent="0.2"/>
    <row r="41114" hidden="1" x14ac:dyDescent="0.2"/>
    <row r="41115" hidden="1" x14ac:dyDescent="0.2"/>
    <row r="41116" hidden="1" x14ac:dyDescent="0.2"/>
    <row r="41117" hidden="1" x14ac:dyDescent="0.2"/>
    <row r="41118" hidden="1" x14ac:dyDescent="0.2"/>
    <row r="41119" hidden="1" x14ac:dyDescent="0.2"/>
    <row r="41120" hidden="1" x14ac:dyDescent="0.2"/>
    <row r="41121" hidden="1" x14ac:dyDescent="0.2"/>
    <row r="41122" hidden="1" x14ac:dyDescent="0.2"/>
    <row r="41123" hidden="1" x14ac:dyDescent="0.2"/>
    <row r="41124" hidden="1" x14ac:dyDescent="0.2"/>
    <row r="41125" hidden="1" x14ac:dyDescent="0.2"/>
    <row r="41126" hidden="1" x14ac:dyDescent="0.2"/>
    <row r="41127" hidden="1" x14ac:dyDescent="0.2"/>
    <row r="41128" hidden="1" x14ac:dyDescent="0.2"/>
    <row r="41129" hidden="1" x14ac:dyDescent="0.2"/>
    <row r="41130" hidden="1" x14ac:dyDescent="0.2"/>
    <row r="41131" hidden="1" x14ac:dyDescent="0.2"/>
    <row r="41132" hidden="1" x14ac:dyDescent="0.2"/>
    <row r="41133" hidden="1" x14ac:dyDescent="0.2"/>
    <row r="41134" hidden="1" x14ac:dyDescent="0.2"/>
    <row r="41135" hidden="1" x14ac:dyDescent="0.2"/>
    <row r="41136" hidden="1" x14ac:dyDescent="0.2"/>
    <row r="41137" hidden="1" x14ac:dyDescent="0.2"/>
    <row r="41138" hidden="1" x14ac:dyDescent="0.2"/>
    <row r="41139" hidden="1" x14ac:dyDescent="0.2"/>
    <row r="41140" hidden="1" x14ac:dyDescent="0.2"/>
    <row r="41141" hidden="1" x14ac:dyDescent="0.2"/>
    <row r="41142" hidden="1" x14ac:dyDescent="0.2"/>
    <row r="41143" hidden="1" x14ac:dyDescent="0.2"/>
    <row r="41144" hidden="1" x14ac:dyDescent="0.2"/>
    <row r="41145" hidden="1" x14ac:dyDescent="0.2"/>
    <row r="41146" hidden="1" x14ac:dyDescent="0.2"/>
    <row r="41147" hidden="1" x14ac:dyDescent="0.2"/>
    <row r="41148" hidden="1" x14ac:dyDescent="0.2"/>
    <row r="41149" hidden="1" x14ac:dyDescent="0.2"/>
    <row r="41150" hidden="1" x14ac:dyDescent="0.2"/>
    <row r="41151" hidden="1" x14ac:dyDescent="0.2"/>
    <row r="41152" hidden="1" x14ac:dyDescent="0.2"/>
    <row r="41153" hidden="1" x14ac:dyDescent="0.2"/>
    <row r="41154" hidden="1" x14ac:dyDescent="0.2"/>
    <row r="41155" hidden="1" x14ac:dyDescent="0.2"/>
    <row r="41156" hidden="1" x14ac:dyDescent="0.2"/>
    <row r="41157" hidden="1" x14ac:dyDescent="0.2"/>
    <row r="41158" hidden="1" x14ac:dyDescent="0.2"/>
    <row r="41159" hidden="1" x14ac:dyDescent="0.2"/>
    <row r="41160" hidden="1" x14ac:dyDescent="0.2"/>
    <row r="41161" hidden="1" x14ac:dyDescent="0.2"/>
    <row r="41162" hidden="1" x14ac:dyDescent="0.2"/>
    <row r="41163" hidden="1" x14ac:dyDescent="0.2"/>
    <row r="41164" hidden="1" x14ac:dyDescent="0.2"/>
    <row r="41165" hidden="1" x14ac:dyDescent="0.2"/>
    <row r="41166" hidden="1" x14ac:dyDescent="0.2"/>
    <row r="41167" hidden="1" x14ac:dyDescent="0.2"/>
    <row r="41168" hidden="1" x14ac:dyDescent="0.2"/>
    <row r="41169" hidden="1" x14ac:dyDescent="0.2"/>
    <row r="41170" hidden="1" x14ac:dyDescent="0.2"/>
    <row r="41171" hidden="1" x14ac:dyDescent="0.2"/>
    <row r="41172" hidden="1" x14ac:dyDescent="0.2"/>
    <row r="41173" hidden="1" x14ac:dyDescent="0.2"/>
    <row r="41174" hidden="1" x14ac:dyDescent="0.2"/>
    <row r="41175" hidden="1" x14ac:dyDescent="0.2"/>
    <row r="41176" hidden="1" x14ac:dyDescent="0.2"/>
    <row r="41177" hidden="1" x14ac:dyDescent="0.2"/>
    <row r="41178" hidden="1" x14ac:dyDescent="0.2"/>
    <row r="41179" hidden="1" x14ac:dyDescent="0.2"/>
    <row r="41180" hidden="1" x14ac:dyDescent="0.2"/>
    <row r="41181" hidden="1" x14ac:dyDescent="0.2"/>
    <row r="41182" hidden="1" x14ac:dyDescent="0.2"/>
    <row r="41183" hidden="1" x14ac:dyDescent="0.2"/>
    <row r="41184" hidden="1" x14ac:dyDescent="0.2"/>
    <row r="41185" hidden="1" x14ac:dyDescent="0.2"/>
    <row r="41186" hidden="1" x14ac:dyDescent="0.2"/>
    <row r="41187" hidden="1" x14ac:dyDescent="0.2"/>
    <row r="41188" hidden="1" x14ac:dyDescent="0.2"/>
    <row r="41189" hidden="1" x14ac:dyDescent="0.2"/>
    <row r="41190" hidden="1" x14ac:dyDescent="0.2"/>
    <row r="41191" hidden="1" x14ac:dyDescent="0.2"/>
    <row r="41192" hidden="1" x14ac:dyDescent="0.2"/>
    <row r="41193" hidden="1" x14ac:dyDescent="0.2"/>
    <row r="41194" hidden="1" x14ac:dyDescent="0.2"/>
    <row r="41195" hidden="1" x14ac:dyDescent="0.2"/>
    <row r="41196" hidden="1" x14ac:dyDescent="0.2"/>
    <row r="41197" hidden="1" x14ac:dyDescent="0.2"/>
    <row r="41198" hidden="1" x14ac:dyDescent="0.2"/>
    <row r="41199" hidden="1" x14ac:dyDescent="0.2"/>
    <row r="41200" hidden="1" x14ac:dyDescent="0.2"/>
    <row r="41201" hidden="1" x14ac:dyDescent="0.2"/>
    <row r="41202" hidden="1" x14ac:dyDescent="0.2"/>
    <row r="41203" hidden="1" x14ac:dyDescent="0.2"/>
    <row r="41204" hidden="1" x14ac:dyDescent="0.2"/>
    <row r="41205" hidden="1" x14ac:dyDescent="0.2"/>
    <row r="41206" hidden="1" x14ac:dyDescent="0.2"/>
    <row r="41207" hidden="1" x14ac:dyDescent="0.2"/>
    <row r="41208" hidden="1" x14ac:dyDescent="0.2"/>
    <row r="41209" hidden="1" x14ac:dyDescent="0.2"/>
    <row r="41210" hidden="1" x14ac:dyDescent="0.2"/>
    <row r="41211" hidden="1" x14ac:dyDescent="0.2"/>
    <row r="41212" hidden="1" x14ac:dyDescent="0.2"/>
    <row r="41213" hidden="1" x14ac:dyDescent="0.2"/>
    <row r="41214" hidden="1" x14ac:dyDescent="0.2"/>
    <row r="41215" hidden="1" x14ac:dyDescent="0.2"/>
    <row r="41216" hidden="1" x14ac:dyDescent="0.2"/>
    <row r="41217" hidden="1" x14ac:dyDescent="0.2"/>
    <row r="41218" hidden="1" x14ac:dyDescent="0.2"/>
    <row r="41219" hidden="1" x14ac:dyDescent="0.2"/>
    <row r="41220" hidden="1" x14ac:dyDescent="0.2"/>
    <row r="41221" hidden="1" x14ac:dyDescent="0.2"/>
    <row r="41222" hidden="1" x14ac:dyDescent="0.2"/>
    <row r="41223" hidden="1" x14ac:dyDescent="0.2"/>
    <row r="41224" hidden="1" x14ac:dyDescent="0.2"/>
    <row r="41225" hidden="1" x14ac:dyDescent="0.2"/>
    <row r="41226" hidden="1" x14ac:dyDescent="0.2"/>
    <row r="41227" hidden="1" x14ac:dyDescent="0.2"/>
    <row r="41228" hidden="1" x14ac:dyDescent="0.2"/>
    <row r="41229" hidden="1" x14ac:dyDescent="0.2"/>
    <row r="41230" hidden="1" x14ac:dyDescent="0.2"/>
    <row r="41231" hidden="1" x14ac:dyDescent="0.2"/>
    <row r="41232" hidden="1" x14ac:dyDescent="0.2"/>
    <row r="41233" hidden="1" x14ac:dyDescent="0.2"/>
    <row r="41234" hidden="1" x14ac:dyDescent="0.2"/>
    <row r="41235" hidden="1" x14ac:dyDescent="0.2"/>
    <row r="41236" hidden="1" x14ac:dyDescent="0.2"/>
    <row r="41237" hidden="1" x14ac:dyDescent="0.2"/>
    <row r="41238" hidden="1" x14ac:dyDescent="0.2"/>
    <row r="41239" hidden="1" x14ac:dyDescent="0.2"/>
    <row r="41240" hidden="1" x14ac:dyDescent="0.2"/>
    <row r="41241" hidden="1" x14ac:dyDescent="0.2"/>
    <row r="41242" hidden="1" x14ac:dyDescent="0.2"/>
    <row r="41243" hidden="1" x14ac:dyDescent="0.2"/>
    <row r="41244" hidden="1" x14ac:dyDescent="0.2"/>
    <row r="41245" hidden="1" x14ac:dyDescent="0.2"/>
    <row r="41246" hidden="1" x14ac:dyDescent="0.2"/>
    <row r="41247" hidden="1" x14ac:dyDescent="0.2"/>
    <row r="41248" hidden="1" x14ac:dyDescent="0.2"/>
    <row r="41249" hidden="1" x14ac:dyDescent="0.2"/>
    <row r="41250" hidden="1" x14ac:dyDescent="0.2"/>
    <row r="41251" hidden="1" x14ac:dyDescent="0.2"/>
    <row r="41252" hidden="1" x14ac:dyDescent="0.2"/>
    <row r="41253" hidden="1" x14ac:dyDescent="0.2"/>
    <row r="41254" hidden="1" x14ac:dyDescent="0.2"/>
    <row r="41255" hidden="1" x14ac:dyDescent="0.2"/>
    <row r="41256" hidden="1" x14ac:dyDescent="0.2"/>
    <row r="41257" hidden="1" x14ac:dyDescent="0.2"/>
    <row r="41258" hidden="1" x14ac:dyDescent="0.2"/>
    <row r="41259" hidden="1" x14ac:dyDescent="0.2"/>
    <row r="41260" hidden="1" x14ac:dyDescent="0.2"/>
    <row r="41261" hidden="1" x14ac:dyDescent="0.2"/>
    <row r="41262" hidden="1" x14ac:dyDescent="0.2"/>
    <row r="41263" hidden="1" x14ac:dyDescent="0.2"/>
    <row r="41264" hidden="1" x14ac:dyDescent="0.2"/>
    <row r="41265" hidden="1" x14ac:dyDescent="0.2"/>
    <row r="41266" hidden="1" x14ac:dyDescent="0.2"/>
    <row r="41267" hidden="1" x14ac:dyDescent="0.2"/>
    <row r="41268" hidden="1" x14ac:dyDescent="0.2"/>
    <row r="41269" hidden="1" x14ac:dyDescent="0.2"/>
    <row r="41270" hidden="1" x14ac:dyDescent="0.2"/>
    <row r="41271" hidden="1" x14ac:dyDescent="0.2"/>
    <row r="41272" hidden="1" x14ac:dyDescent="0.2"/>
    <row r="41273" hidden="1" x14ac:dyDescent="0.2"/>
    <row r="41274" hidden="1" x14ac:dyDescent="0.2"/>
    <row r="41275" hidden="1" x14ac:dyDescent="0.2"/>
    <row r="41276" hidden="1" x14ac:dyDescent="0.2"/>
    <row r="41277" hidden="1" x14ac:dyDescent="0.2"/>
    <row r="41278" hidden="1" x14ac:dyDescent="0.2"/>
    <row r="41279" hidden="1" x14ac:dyDescent="0.2"/>
    <row r="41280" hidden="1" x14ac:dyDescent="0.2"/>
    <row r="41281" hidden="1" x14ac:dyDescent="0.2"/>
    <row r="41282" hidden="1" x14ac:dyDescent="0.2"/>
    <row r="41283" hidden="1" x14ac:dyDescent="0.2"/>
    <row r="41284" hidden="1" x14ac:dyDescent="0.2"/>
    <row r="41285" hidden="1" x14ac:dyDescent="0.2"/>
    <row r="41286" hidden="1" x14ac:dyDescent="0.2"/>
    <row r="41287" hidden="1" x14ac:dyDescent="0.2"/>
    <row r="41288" hidden="1" x14ac:dyDescent="0.2"/>
    <row r="41289" hidden="1" x14ac:dyDescent="0.2"/>
    <row r="41290" hidden="1" x14ac:dyDescent="0.2"/>
    <row r="41291" hidden="1" x14ac:dyDescent="0.2"/>
    <row r="41292" hidden="1" x14ac:dyDescent="0.2"/>
    <row r="41293" hidden="1" x14ac:dyDescent="0.2"/>
    <row r="41294" hidden="1" x14ac:dyDescent="0.2"/>
    <row r="41295" hidden="1" x14ac:dyDescent="0.2"/>
    <row r="41296" hidden="1" x14ac:dyDescent="0.2"/>
    <row r="41297" hidden="1" x14ac:dyDescent="0.2"/>
    <row r="41298" hidden="1" x14ac:dyDescent="0.2"/>
    <row r="41299" hidden="1" x14ac:dyDescent="0.2"/>
    <row r="41300" hidden="1" x14ac:dyDescent="0.2"/>
    <row r="41301" hidden="1" x14ac:dyDescent="0.2"/>
    <row r="41302" hidden="1" x14ac:dyDescent="0.2"/>
    <row r="41303" hidden="1" x14ac:dyDescent="0.2"/>
    <row r="41304" hidden="1" x14ac:dyDescent="0.2"/>
    <row r="41305" hidden="1" x14ac:dyDescent="0.2"/>
    <row r="41306" hidden="1" x14ac:dyDescent="0.2"/>
    <row r="41307" hidden="1" x14ac:dyDescent="0.2"/>
    <row r="41308" hidden="1" x14ac:dyDescent="0.2"/>
    <row r="41309" hidden="1" x14ac:dyDescent="0.2"/>
    <row r="41310" hidden="1" x14ac:dyDescent="0.2"/>
    <row r="41311" hidden="1" x14ac:dyDescent="0.2"/>
    <row r="41312" hidden="1" x14ac:dyDescent="0.2"/>
    <row r="41313" hidden="1" x14ac:dyDescent="0.2"/>
    <row r="41314" hidden="1" x14ac:dyDescent="0.2"/>
    <row r="41315" hidden="1" x14ac:dyDescent="0.2"/>
    <row r="41316" hidden="1" x14ac:dyDescent="0.2"/>
    <row r="41317" hidden="1" x14ac:dyDescent="0.2"/>
    <row r="41318" hidden="1" x14ac:dyDescent="0.2"/>
    <row r="41319" hidden="1" x14ac:dyDescent="0.2"/>
    <row r="41320" hidden="1" x14ac:dyDescent="0.2"/>
    <row r="41321" hidden="1" x14ac:dyDescent="0.2"/>
    <row r="41322" hidden="1" x14ac:dyDescent="0.2"/>
    <row r="41323" hidden="1" x14ac:dyDescent="0.2"/>
    <row r="41324" hidden="1" x14ac:dyDescent="0.2"/>
    <row r="41325" hidden="1" x14ac:dyDescent="0.2"/>
    <row r="41326" hidden="1" x14ac:dyDescent="0.2"/>
    <row r="41327" hidden="1" x14ac:dyDescent="0.2"/>
    <row r="41328" hidden="1" x14ac:dyDescent="0.2"/>
    <row r="41329" hidden="1" x14ac:dyDescent="0.2"/>
    <row r="41330" hidden="1" x14ac:dyDescent="0.2"/>
    <row r="41331" hidden="1" x14ac:dyDescent="0.2"/>
    <row r="41332" hidden="1" x14ac:dyDescent="0.2"/>
    <row r="41333" hidden="1" x14ac:dyDescent="0.2"/>
    <row r="41334" hidden="1" x14ac:dyDescent="0.2"/>
    <row r="41335" hidden="1" x14ac:dyDescent="0.2"/>
    <row r="41336" hidden="1" x14ac:dyDescent="0.2"/>
    <row r="41337" hidden="1" x14ac:dyDescent="0.2"/>
    <row r="41338" hidden="1" x14ac:dyDescent="0.2"/>
    <row r="41339" hidden="1" x14ac:dyDescent="0.2"/>
    <row r="41340" hidden="1" x14ac:dyDescent="0.2"/>
    <row r="41341" hidden="1" x14ac:dyDescent="0.2"/>
    <row r="41342" hidden="1" x14ac:dyDescent="0.2"/>
    <row r="41343" hidden="1" x14ac:dyDescent="0.2"/>
    <row r="41344" hidden="1" x14ac:dyDescent="0.2"/>
    <row r="41345" hidden="1" x14ac:dyDescent="0.2"/>
    <row r="41346" hidden="1" x14ac:dyDescent="0.2"/>
    <row r="41347" hidden="1" x14ac:dyDescent="0.2"/>
    <row r="41348" hidden="1" x14ac:dyDescent="0.2"/>
    <row r="41349" hidden="1" x14ac:dyDescent="0.2"/>
    <row r="41350" hidden="1" x14ac:dyDescent="0.2"/>
    <row r="41351" hidden="1" x14ac:dyDescent="0.2"/>
    <row r="41352" hidden="1" x14ac:dyDescent="0.2"/>
    <row r="41353" hidden="1" x14ac:dyDescent="0.2"/>
    <row r="41354" hidden="1" x14ac:dyDescent="0.2"/>
    <row r="41355" hidden="1" x14ac:dyDescent="0.2"/>
    <row r="41356" hidden="1" x14ac:dyDescent="0.2"/>
    <row r="41357" hidden="1" x14ac:dyDescent="0.2"/>
    <row r="41358" hidden="1" x14ac:dyDescent="0.2"/>
    <row r="41359" hidden="1" x14ac:dyDescent="0.2"/>
    <row r="41360" hidden="1" x14ac:dyDescent="0.2"/>
    <row r="41361" hidden="1" x14ac:dyDescent="0.2"/>
    <row r="41362" hidden="1" x14ac:dyDescent="0.2"/>
    <row r="41363" hidden="1" x14ac:dyDescent="0.2"/>
    <row r="41364" hidden="1" x14ac:dyDescent="0.2"/>
    <row r="41365" hidden="1" x14ac:dyDescent="0.2"/>
    <row r="41366" hidden="1" x14ac:dyDescent="0.2"/>
    <row r="41367" hidden="1" x14ac:dyDescent="0.2"/>
    <row r="41368" hidden="1" x14ac:dyDescent="0.2"/>
    <row r="41369" hidden="1" x14ac:dyDescent="0.2"/>
    <row r="41370" hidden="1" x14ac:dyDescent="0.2"/>
    <row r="41371" hidden="1" x14ac:dyDescent="0.2"/>
    <row r="41372" hidden="1" x14ac:dyDescent="0.2"/>
    <row r="41373" hidden="1" x14ac:dyDescent="0.2"/>
    <row r="41374" hidden="1" x14ac:dyDescent="0.2"/>
    <row r="41375" hidden="1" x14ac:dyDescent="0.2"/>
    <row r="41376" hidden="1" x14ac:dyDescent="0.2"/>
    <row r="41377" hidden="1" x14ac:dyDescent="0.2"/>
    <row r="41378" hidden="1" x14ac:dyDescent="0.2"/>
    <row r="41379" hidden="1" x14ac:dyDescent="0.2"/>
    <row r="41380" hidden="1" x14ac:dyDescent="0.2"/>
    <row r="41381" hidden="1" x14ac:dyDescent="0.2"/>
    <row r="41382" hidden="1" x14ac:dyDescent="0.2"/>
    <row r="41383" hidden="1" x14ac:dyDescent="0.2"/>
    <row r="41384" hidden="1" x14ac:dyDescent="0.2"/>
    <row r="41385" hidden="1" x14ac:dyDescent="0.2"/>
    <row r="41386" hidden="1" x14ac:dyDescent="0.2"/>
    <row r="41387" hidden="1" x14ac:dyDescent="0.2"/>
    <row r="41388" hidden="1" x14ac:dyDescent="0.2"/>
    <row r="41389" hidden="1" x14ac:dyDescent="0.2"/>
    <row r="41390" hidden="1" x14ac:dyDescent="0.2"/>
    <row r="41391" hidden="1" x14ac:dyDescent="0.2"/>
    <row r="41392" hidden="1" x14ac:dyDescent="0.2"/>
    <row r="41393" hidden="1" x14ac:dyDescent="0.2"/>
    <row r="41394" hidden="1" x14ac:dyDescent="0.2"/>
    <row r="41395" hidden="1" x14ac:dyDescent="0.2"/>
    <row r="41396" hidden="1" x14ac:dyDescent="0.2"/>
    <row r="41397" hidden="1" x14ac:dyDescent="0.2"/>
    <row r="41398" hidden="1" x14ac:dyDescent="0.2"/>
    <row r="41399" hidden="1" x14ac:dyDescent="0.2"/>
    <row r="41400" hidden="1" x14ac:dyDescent="0.2"/>
    <row r="41401" hidden="1" x14ac:dyDescent="0.2"/>
    <row r="41402" hidden="1" x14ac:dyDescent="0.2"/>
    <row r="41403" hidden="1" x14ac:dyDescent="0.2"/>
    <row r="41404" hidden="1" x14ac:dyDescent="0.2"/>
    <row r="41405" hidden="1" x14ac:dyDescent="0.2"/>
    <row r="41406" hidden="1" x14ac:dyDescent="0.2"/>
    <row r="41407" hidden="1" x14ac:dyDescent="0.2"/>
    <row r="41408" hidden="1" x14ac:dyDescent="0.2"/>
    <row r="41409" hidden="1" x14ac:dyDescent="0.2"/>
    <row r="41410" hidden="1" x14ac:dyDescent="0.2"/>
    <row r="41411" hidden="1" x14ac:dyDescent="0.2"/>
    <row r="41412" hidden="1" x14ac:dyDescent="0.2"/>
    <row r="41413" hidden="1" x14ac:dyDescent="0.2"/>
    <row r="41414" hidden="1" x14ac:dyDescent="0.2"/>
    <row r="41415" hidden="1" x14ac:dyDescent="0.2"/>
    <row r="41416" hidden="1" x14ac:dyDescent="0.2"/>
    <row r="41417" hidden="1" x14ac:dyDescent="0.2"/>
    <row r="41418" hidden="1" x14ac:dyDescent="0.2"/>
    <row r="41419" hidden="1" x14ac:dyDescent="0.2"/>
    <row r="41420" hidden="1" x14ac:dyDescent="0.2"/>
    <row r="41421" hidden="1" x14ac:dyDescent="0.2"/>
    <row r="41422" hidden="1" x14ac:dyDescent="0.2"/>
    <row r="41423" hidden="1" x14ac:dyDescent="0.2"/>
    <row r="41424" hidden="1" x14ac:dyDescent="0.2"/>
    <row r="41425" hidden="1" x14ac:dyDescent="0.2"/>
    <row r="41426" hidden="1" x14ac:dyDescent="0.2"/>
    <row r="41427" hidden="1" x14ac:dyDescent="0.2"/>
    <row r="41428" hidden="1" x14ac:dyDescent="0.2"/>
    <row r="41429" hidden="1" x14ac:dyDescent="0.2"/>
    <row r="41430" hidden="1" x14ac:dyDescent="0.2"/>
    <row r="41431" hidden="1" x14ac:dyDescent="0.2"/>
    <row r="41432" hidden="1" x14ac:dyDescent="0.2"/>
    <row r="41433" hidden="1" x14ac:dyDescent="0.2"/>
    <row r="41434" hidden="1" x14ac:dyDescent="0.2"/>
    <row r="41435" hidden="1" x14ac:dyDescent="0.2"/>
    <row r="41436" hidden="1" x14ac:dyDescent="0.2"/>
    <row r="41437" hidden="1" x14ac:dyDescent="0.2"/>
    <row r="41438" hidden="1" x14ac:dyDescent="0.2"/>
    <row r="41439" hidden="1" x14ac:dyDescent="0.2"/>
    <row r="41440" hidden="1" x14ac:dyDescent="0.2"/>
    <row r="41441" hidden="1" x14ac:dyDescent="0.2"/>
    <row r="41442" hidden="1" x14ac:dyDescent="0.2"/>
    <row r="41443" hidden="1" x14ac:dyDescent="0.2"/>
    <row r="41444" hidden="1" x14ac:dyDescent="0.2"/>
    <row r="41445" hidden="1" x14ac:dyDescent="0.2"/>
    <row r="41446" hidden="1" x14ac:dyDescent="0.2"/>
    <row r="41447" hidden="1" x14ac:dyDescent="0.2"/>
    <row r="41448" hidden="1" x14ac:dyDescent="0.2"/>
    <row r="41449" hidden="1" x14ac:dyDescent="0.2"/>
    <row r="41450" hidden="1" x14ac:dyDescent="0.2"/>
    <row r="41451" hidden="1" x14ac:dyDescent="0.2"/>
    <row r="41452" hidden="1" x14ac:dyDescent="0.2"/>
    <row r="41453" hidden="1" x14ac:dyDescent="0.2"/>
    <row r="41454" hidden="1" x14ac:dyDescent="0.2"/>
    <row r="41455" hidden="1" x14ac:dyDescent="0.2"/>
    <row r="41456" hidden="1" x14ac:dyDescent="0.2"/>
    <row r="41457" hidden="1" x14ac:dyDescent="0.2"/>
    <row r="41458" hidden="1" x14ac:dyDescent="0.2"/>
    <row r="41459" hidden="1" x14ac:dyDescent="0.2"/>
    <row r="41460" hidden="1" x14ac:dyDescent="0.2"/>
    <row r="41461" hidden="1" x14ac:dyDescent="0.2"/>
    <row r="41462" hidden="1" x14ac:dyDescent="0.2"/>
    <row r="41463" hidden="1" x14ac:dyDescent="0.2"/>
    <row r="41464" hidden="1" x14ac:dyDescent="0.2"/>
    <row r="41465" hidden="1" x14ac:dyDescent="0.2"/>
    <row r="41466" hidden="1" x14ac:dyDescent="0.2"/>
    <row r="41467" hidden="1" x14ac:dyDescent="0.2"/>
    <row r="41468" hidden="1" x14ac:dyDescent="0.2"/>
    <row r="41469" hidden="1" x14ac:dyDescent="0.2"/>
    <row r="41470" hidden="1" x14ac:dyDescent="0.2"/>
    <row r="41471" hidden="1" x14ac:dyDescent="0.2"/>
    <row r="41472" hidden="1" x14ac:dyDescent="0.2"/>
    <row r="41473" hidden="1" x14ac:dyDescent="0.2"/>
    <row r="41474" hidden="1" x14ac:dyDescent="0.2"/>
    <row r="41475" hidden="1" x14ac:dyDescent="0.2"/>
    <row r="41476" hidden="1" x14ac:dyDescent="0.2"/>
    <row r="41477" hidden="1" x14ac:dyDescent="0.2"/>
    <row r="41478" hidden="1" x14ac:dyDescent="0.2"/>
    <row r="41479" hidden="1" x14ac:dyDescent="0.2"/>
    <row r="41480" hidden="1" x14ac:dyDescent="0.2"/>
    <row r="41481" hidden="1" x14ac:dyDescent="0.2"/>
    <row r="41482" hidden="1" x14ac:dyDescent="0.2"/>
    <row r="41483" hidden="1" x14ac:dyDescent="0.2"/>
    <row r="41484" hidden="1" x14ac:dyDescent="0.2"/>
    <row r="41485" hidden="1" x14ac:dyDescent="0.2"/>
    <row r="41486" hidden="1" x14ac:dyDescent="0.2"/>
    <row r="41487" hidden="1" x14ac:dyDescent="0.2"/>
    <row r="41488" hidden="1" x14ac:dyDescent="0.2"/>
    <row r="41489" hidden="1" x14ac:dyDescent="0.2"/>
    <row r="41490" hidden="1" x14ac:dyDescent="0.2"/>
    <row r="41491" hidden="1" x14ac:dyDescent="0.2"/>
    <row r="41492" hidden="1" x14ac:dyDescent="0.2"/>
    <row r="41493" hidden="1" x14ac:dyDescent="0.2"/>
    <row r="41494" hidden="1" x14ac:dyDescent="0.2"/>
    <row r="41495" hidden="1" x14ac:dyDescent="0.2"/>
    <row r="41496" hidden="1" x14ac:dyDescent="0.2"/>
    <row r="41497" hidden="1" x14ac:dyDescent="0.2"/>
    <row r="41498" hidden="1" x14ac:dyDescent="0.2"/>
    <row r="41499" hidden="1" x14ac:dyDescent="0.2"/>
    <row r="41500" hidden="1" x14ac:dyDescent="0.2"/>
    <row r="41501" hidden="1" x14ac:dyDescent="0.2"/>
    <row r="41502" hidden="1" x14ac:dyDescent="0.2"/>
    <row r="41503" hidden="1" x14ac:dyDescent="0.2"/>
    <row r="41504" hidden="1" x14ac:dyDescent="0.2"/>
    <row r="41505" hidden="1" x14ac:dyDescent="0.2"/>
    <row r="41506" hidden="1" x14ac:dyDescent="0.2"/>
    <row r="41507" hidden="1" x14ac:dyDescent="0.2"/>
    <row r="41508" hidden="1" x14ac:dyDescent="0.2"/>
    <row r="41509" hidden="1" x14ac:dyDescent="0.2"/>
    <row r="41510" hidden="1" x14ac:dyDescent="0.2"/>
    <row r="41511" hidden="1" x14ac:dyDescent="0.2"/>
    <row r="41512" hidden="1" x14ac:dyDescent="0.2"/>
    <row r="41513" hidden="1" x14ac:dyDescent="0.2"/>
    <row r="41514" hidden="1" x14ac:dyDescent="0.2"/>
    <row r="41515" hidden="1" x14ac:dyDescent="0.2"/>
    <row r="41516" hidden="1" x14ac:dyDescent="0.2"/>
    <row r="41517" hidden="1" x14ac:dyDescent="0.2"/>
    <row r="41518" hidden="1" x14ac:dyDescent="0.2"/>
    <row r="41519" hidden="1" x14ac:dyDescent="0.2"/>
    <row r="41520" hidden="1" x14ac:dyDescent="0.2"/>
    <row r="41521" hidden="1" x14ac:dyDescent="0.2"/>
    <row r="41522" hidden="1" x14ac:dyDescent="0.2"/>
    <row r="41523" hidden="1" x14ac:dyDescent="0.2"/>
    <row r="41524" hidden="1" x14ac:dyDescent="0.2"/>
    <row r="41525" hidden="1" x14ac:dyDescent="0.2"/>
    <row r="41526" hidden="1" x14ac:dyDescent="0.2"/>
    <row r="41527" hidden="1" x14ac:dyDescent="0.2"/>
    <row r="41528" hidden="1" x14ac:dyDescent="0.2"/>
    <row r="41529" hidden="1" x14ac:dyDescent="0.2"/>
    <row r="41530" hidden="1" x14ac:dyDescent="0.2"/>
    <row r="41531" hidden="1" x14ac:dyDescent="0.2"/>
    <row r="41532" hidden="1" x14ac:dyDescent="0.2"/>
    <row r="41533" hidden="1" x14ac:dyDescent="0.2"/>
    <row r="41534" hidden="1" x14ac:dyDescent="0.2"/>
    <row r="41535" hidden="1" x14ac:dyDescent="0.2"/>
    <row r="41536" hidden="1" x14ac:dyDescent="0.2"/>
    <row r="41537" hidden="1" x14ac:dyDescent="0.2"/>
    <row r="41538" hidden="1" x14ac:dyDescent="0.2"/>
    <row r="41539" hidden="1" x14ac:dyDescent="0.2"/>
    <row r="41540" hidden="1" x14ac:dyDescent="0.2"/>
    <row r="41541" hidden="1" x14ac:dyDescent="0.2"/>
    <row r="41542" hidden="1" x14ac:dyDescent="0.2"/>
    <row r="41543" hidden="1" x14ac:dyDescent="0.2"/>
    <row r="41544" hidden="1" x14ac:dyDescent="0.2"/>
    <row r="41545" hidden="1" x14ac:dyDescent="0.2"/>
    <row r="41546" hidden="1" x14ac:dyDescent="0.2"/>
    <row r="41547" hidden="1" x14ac:dyDescent="0.2"/>
    <row r="41548" hidden="1" x14ac:dyDescent="0.2"/>
    <row r="41549" hidden="1" x14ac:dyDescent="0.2"/>
    <row r="41550" hidden="1" x14ac:dyDescent="0.2"/>
    <row r="41551" hidden="1" x14ac:dyDescent="0.2"/>
    <row r="41552" hidden="1" x14ac:dyDescent="0.2"/>
    <row r="41553" hidden="1" x14ac:dyDescent="0.2"/>
    <row r="41554" hidden="1" x14ac:dyDescent="0.2"/>
    <row r="41555" hidden="1" x14ac:dyDescent="0.2"/>
    <row r="41556" hidden="1" x14ac:dyDescent="0.2"/>
    <row r="41557" hidden="1" x14ac:dyDescent="0.2"/>
    <row r="41558" hidden="1" x14ac:dyDescent="0.2"/>
    <row r="41559" hidden="1" x14ac:dyDescent="0.2"/>
    <row r="41560" hidden="1" x14ac:dyDescent="0.2"/>
    <row r="41561" hidden="1" x14ac:dyDescent="0.2"/>
    <row r="41562" hidden="1" x14ac:dyDescent="0.2"/>
    <row r="41563" hidden="1" x14ac:dyDescent="0.2"/>
    <row r="41564" hidden="1" x14ac:dyDescent="0.2"/>
    <row r="41565" hidden="1" x14ac:dyDescent="0.2"/>
    <row r="41566" hidden="1" x14ac:dyDescent="0.2"/>
    <row r="41567" hidden="1" x14ac:dyDescent="0.2"/>
    <row r="41568" hidden="1" x14ac:dyDescent="0.2"/>
    <row r="41569" hidden="1" x14ac:dyDescent="0.2"/>
    <row r="41570" hidden="1" x14ac:dyDescent="0.2"/>
    <row r="41571" hidden="1" x14ac:dyDescent="0.2"/>
    <row r="41572" hidden="1" x14ac:dyDescent="0.2"/>
    <row r="41573" hidden="1" x14ac:dyDescent="0.2"/>
    <row r="41574" hidden="1" x14ac:dyDescent="0.2"/>
    <row r="41575" hidden="1" x14ac:dyDescent="0.2"/>
    <row r="41576" hidden="1" x14ac:dyDescent="0.2"/>
    <row r="41577" hidden="1" x14ac:dyDescent="0.2"/>
    <row r="41578" hidden="1" x14ac:dyDescent="0.2"/>
    <row r="41579" hidden="1" x14ac:dyDescent="0.2"/>
    <row r="41580" hidden="1" x14ac:dyDescent="0.2"/>
    <row r="41581" hidden="1" x14ac:dyDescent="0.2"/>
    <row r="41582" hidden="1" x14ac:dyDescent="0.2"/>
    <row r="41583" hidden="1" x14ac:dyDescent="0.2"/>
    <row r="41584" hidden="1" x14ac:dyDescent="0.2"/>
    <row r="41585" hidden="1" x14ac:dyDescent="0.2"/>
    <row r="41586" hidden="1" x14ac:dyDescent="0.2"/>
    <row r="41587" hidden="1" x14ac:dyDescent="0.2"/>
    <row r="41588" hidden="1" x14ac:dyDescent="0.2"/>
    <row r="41589" hidden="1" x14ac:dyDescent="0.2"/>
    <row r="41590" hidden="1" x14ac:dyDescent="0.2"/>
    <row r="41591" hidden="1" x14ac:dyDescent="0.2"/>
    <row r="41592" hidden="1" x14ac:dyDescent="0.2"/>
    <row r="41593" hidden="1" x14ac:dyDescent="0.2"/>
    <row r="41594" hidden="1" x14ac:dyDescent="0.2"/>
    <row r="41595" hidden="1" x14ac:dyDescent="0.2"/>
    <row r="41596" hidden="1" x14ac:dyDescent="0.2"/>
    <row r="41597" hidden="1" x14ac:dyDescent="0.2"/>
    <row r="41598" hidden="1" x14ac:dyDescent="0.2"/>
    <row r="41599" hidden="1" x14ac:dyDescent="0.2"/>
    <row r="41600" hidden="1" x14ac:dyDescent="0.2"/>
    <row r="41601" hidden="1" x14ac:dyDescent="0.2"/>
    <row r="41602" hidden="1" x14ac:dyDescent="0.2"/>
    <row r="41603" hidden="1" x14ac:dyDescent="0.2"/>
    <row r="41604" hidden="1" x14ac:dyDescent="0.2"/>
    <row r="41605" hidden="1" x14ac:dyDescent="0.2"/>
    <row r="41606" hidden="1" x14ac:dyDescent="0.2"/>
    <row r="41607" hidden="1" x14ac:dyDescent="0.2"/>
    <row r="41608" hidden="1" x14ac:dyDescent="0.2"/>
    <row r="41609" hidden="1" x14ac:dyDescent="0.2"/>
    <row r="41610" hidden="1" x14ac:dyDescent="0.2"/>
    <row r="41611" hidden="1" x14ac:dyDescent="0.2"/>
    <row r="41612" hidden="1" x14ac:dyDescent="0.2"/>
    <row r="41613" hidden="1" x14ac:dyDescent="0.2"/>
    <row r="41614" hidden="1" x14ac:dyDescent="0.2"/>
    <row r="41615" hidden="1" x14ac:dyDescent="0.2"/>
    <row r="41616" hidden="1" x14ac:dyDescent="0.2"/>
    <row r="41617" hidden="1" x14ac:dyDescent="0.2"/>
    <row r="41618" hidden="1" x14ac:dyDescent="0.2"/>
    <row r="41619" hidden="1" x14ac:dyDescent="0.2"/>
    <row r="41620" hidden="1" x14ac:dyDescent="0.2"/>
    <row r="41621" hidden="1" x14ac:dyDescent="0.2"/>
    <row r="41622" hidden="1" x14ac:dyDescent="0.2"/>
    <row r="41623" hidden="1" x14ac:dyDescent="0.2"/>
    <row r="41624" hidden="1" x14ac:dyDescent="0.2"/>
    <row r="41625" hidden="1" x14ac:dyDescent="0.2"/>
    <row r="41626" hidden="1" x14ac:dyDescent="0.2"/>
    <row r="41627" hidden="1" x14ac:dyDescent="0.2"/>
    <row r="41628" hidden="1" x14ac:dyDescent="0.2"/>
    <row r="41629" hidden="1" x14ac:dyDescent="0.2"/>
    <row r="41630" hidden="1" x14ac:dyDescent="0.2"/>
    <row r="41631" hidden="1" x14ac:dyDescent="0.2"/>
    <row r="41632" hidden="1" x14ac:dyDescent="0.2"/>
    <row r="41633" hidden="1" x14ac:dyDescent="0.2"/>
    <row r="41634" hidden="1" x14ac:dyDescent="0.2"/>
    <row r="41635" hidden="1" x14ac:dyDescent="0.2"/>
    <row r="41636" hidden="1" x14ac:dyDescent="0.2"/>
    <row r="41637" hidden="1" x14ac:dyDescent="0.2"/>
    <row r="41638" hidden="1" x14ac:dyDescent="0.2"/>
    <row r="41639" hidden="1" x14ac:dyDescent="0.2"/>
    <row r="41640" hidden="1" x14ac:dyDescent="0.2"/>
    <row r="41641" hidden="1" x14ac:dyDescent="0.2"/>
    <row r="41642" hidden="1" x14ac:dyDescent="0.2"/>
    <row r="41643" hidden="1" x14ac:dyDescent="0.2"/>
    <row r="41644" hidden="1" x14ac:dyDescent="0.2"/>
    <row r="41645" hidden="1" x14ac:dyDescent="0.2"/>
    <row r="41646" hidden="1" x14ac:dyDescent="0.2"/>
    <row r="41647" hidden="1" x14ac:dyDescent="0.2"/>
    <row r="41648" hidden="1" x14ac:dyDescent="0.2"/>
    <row r="41649" hidden="1" x14ac:dyDescent="0.2"/>
    <row r="41650" hidden="1" x14ac:dyDescent="0.2"/>
    <row r="41651" hidden="1" x14ac:dyDescent="0.2"/>
    <row r="41652" hidden="1" x14ac:dyDescent="0.2"/>
    <row r="41653" hidden="1" x14ac:dyDescent="0.2"/>
    <row r="41654" hidden="1" x14ac:dyDescent="0.2"/>
    <row r="41655" hidden="1" x14ac:dyDescent="0.2"/>
    <row r="41656" hidden="1" x14ac:dyDescent="0.2"/>
    <row r="41657" hidden="1" x14ac:dyDescent="0.2"/>
    <row r="41658" hidden="1" x14ac:dyDescent="0.2"/>
    <row r="41659" hidden="1" x14ac:dyDescent="0.2"/>
    <row r="41660" hidden="1" x14ac:dyDescent="0.2"/>
    <row r="41661" hidden="1" x14ac:dyDescent="0.2"/>
    <row r="41662" hidden="1" x14ac:dyDescent="0.2"/>
    <row r="41663" hidden="1" x14ac:dyDescent="0.2"/>
    <row r="41664" hidden="1" x14ac:dyDescent="0.2"/>
    <row r="41665" hidden="1" x14ac:dyDescent="0.2"/>
    <row r="41666" hidden="1" x14ac:dyDescent="0.2"/>
    <row r="41667" hidden="1" x14ac:dyDescent="0.2"/>
    <row r="41668" hidden="1" x14ac:dyDescent="0.2"/>
    <row r="41669" hidden="1" x14ac:dyDescent="0.2"/>
    <row r="41670" hidden="1" x14ac:dyDescent="0.2"/>
    <row r="41671" hidden="1" x14ac:dyDescent="0.2"/>
    <row r="41672" hidden="1" x14ac:dyDescent="0.2"/>
    <row r="41673" hidden="1" x14ac:dyDescent="0.2"/>
    <row r="41674" hidden="1" x14ac:dyDescent="0.2"/>
    <row r="41675" hidden="1" x14ac:dyDescent="0.2"/>
    <row r="41676" hidden="1" x14ac:dyDescent="0.2"/>
    <row r="41677" hidden="1" x14ac:dyDescent="0.2"/>
    <row r="41678" hidden="1" x14ac:dyDescent="0.2"/>
    <row r="41679" hidden="1" x14ac:dyDescent="0.2"/>
    <row r="41680" hidden="1" x14ac:dyDescent="0.2"/>
    <row r="41681" hidden="1" x14ac:dyDescent="0.2"/>
    <row r="41682" hidden="1" x14ac:dyDescent="0.2"/>
    <row r="41683" hidden="1" x14ac:dyDescent="0.2"/>
    <row r="41684" hidden="1" x14ac:dyDescent="0.2"/>
    <row r="41685" hidden="1" x14ac:dyDescent="0.2"/>
    <row r="41686" hidden="1" x14ac:dyDescent="0.2"/>
    <row r="41687" hidden="1" x14ac:dyDescent="0.2"/>
    <row r="41688" hidden="1" x14ac:dyDescent="0.2"/>
    <row r="41689" hidden="1" x14ac:dyDescent="0.2"/>
    <row r="41690" hidden="1" x14ac:dyDescent="0.2"/>
    <row r="41691" hidden="1" x14ac:dyDescent="0.2"/>
    <row r="41692" hidden="1" x14ac:dyDescent="0.2"/>
    <row r="41693" hidden="1" x14ac:dyDescent="0.2"/>
    <row r="41694" hidden="1" x14ac:dyDescent="0.2"/>
    <row r="41695" hidden="1" x14ac:dyDescent="0.2"/>
    <row r="41696" hidden="1" x14ac:dyDescent="0.2"/>
    <row r="41697" hidden="1" x14ac:dyDescent="0.2"/>
    <row r="41698" hidden="1" x14ac:dyDescent="0.2"/>
    <row r="41699" hidden="1" x14ac:dyDescent="0.2"/>
    <row r="41700" hidden="1" x14ac:dyDescent="0.2"/>
    <row r="41701" hidden="1" x14ac:dyDescent="0.2"/>
    <row r="41702" hidden="1" x14ac:dyDescent="0.2"/>
    <row r="41703" hidden="1" x14ac:dyDescent="0.2"/>
    <row r="41704" hidden="1" x14ac:dyDescent="0.2"/>
    <row r="41705" hidden="1" x14ac:dyDescent="0.2"/>
    <row r="41706" hidden="1" x14ac:dyDescent="0.2"/>
    <row r="41707" hidden="1" x14ac:dyDescent="0.2"/>
    <row r="41708" hidden="1" x14ac:dyDescent="0.2"/>
    <row r="41709" hidden="1" x14ac:dyDescent="0.2"/>
    <row r="41710" hidden="1" x14ac:dyDescent="0.2"/>
    <row r="41711" hidden="1" x14ac:dyDescent="0.2"/>
    <row r="41712" hidden="1" x14ac:dyDescent="0.2"/>
    <row r="41713" hidden="1" x14ac:dyDescent="0.2"/>
    <row r="41714" hidden="1" x14ac:dyDescent="0.2"/>
    <row r="41715" hidden="1" x14ac:dyDescent="0.2"/>
    <row r="41716" hidden="1" x14ac:dyDescent="0.2"/>
    <row r="41717" hidden="1" x14ac:dyDescent="0.2"/>
    <row r="41718" hidden="1" x14ac:dyDescent="0.2"/>
    <row r="41719" hidden="1" x14ac:dyDescent="0.2"/>
    <row r="41720" hidden="1" x14ac:dyDescent="0.2"/>
    <row r="41721" hidden="1" x14ac:dyDescent="0.2"/>
    <row r="41722" hidden="1" x14ac:dyDescent="0.2"/>
    <row r="41723" hidden="1" x14ac:dyDescent="0.2"/>
    <row r="41724" hidden="1" x14ac:dyDescent="0.2"/>
    <row r="41725" hidden="1" x14ac:dyDescent="0.2"/>
    <row r="41726" hidden="1" x14ac:dyDescent="0.2"/>
    <row r="41727" hidden="1" x14ac:dyDescent="0.2"/>
    <row r="41728" hidden="1" x14ac:dyDescent="0.2"/>
    <row r="41729" hidden="1" x14ac:dyDescent="0.2"/>
    <row r="41730" hidden="1" x14ac:dyDescent="0.2"/>
    <row r="41731" hidden="1" x14ac:dyDescent="0.2"/>
    <row r="41732" hidden="1" x14ac:dyDescent="0.2"/>
    <row r="41733" hidden="1" x14ac:dyDescent="0.2"/>
    <row r="41734" hidden="1" x14ac:dyDescent="0.2"/>
    <row r="41735" hidden="1" x14ac:dyDescent="0.2"/>
    <row r="41736" hidden="1" x14ac:dyDescent="0.2"/>
    <row r="41737" hidden="1" x14ac:dyDescent="0.2"/>
    <row r="41738" hidden="1" x14ac:dyDescent="0.2"/>
    <row r="41739" hidden="1" x14ac:dyDescent="0.2"/>
    <row r="41740" hidden="1" x14ac:dyDescent="0.2"/>
    <row r="41741" hidden="1" x14ac:dyDescent="0.2"/>
    <row r="41742" hidden="1" x14ac:dyDescent="0.2"/>
    <row r="41743" hidden="1" x14ac:dyDescent="0.2"/>
    <row r="41744" hidden="1" x14ac:dyDescent="0.2"/>
    <row r="41745" hidden="1" x14ac:dyDescent="0.2"/>
    <row r="41746" hidden="1" x14ac:dyDescent="0.2"/>
    <row r="41747" hidden="1" x14ac:dyDescent="0.2"/>
    <row r="41748" hidden="1" x14ac:dyDescent="0.2"/>
    <row r="41749" hidden="1" x14ac:dyDescent="0.2"/>
    <row r="41750" hidden="1" x14ac:dyDescent="0.2"/>
    <row r="41751" hidden="1" x14ac:dyDescent="0.2"/>
    <row r="41752" hidden="1" x14ac:dyDescent="0.2"/>
    <row r="41753" hidden="1" x14ac:dyDescent="0.2"/>
    <row r="41754" hidden="1" x14ac:dyDescent="0.2"/>
    <row r="41755" hidden="1" x14ac:dyDescent="0.2"/>
    <row r="41756" hidden="1" x14ac:dyDescent="0.2"/>
    <row r="41757" hidden="1" x14ac:dyDescent="0.2"/>
    <row r="41758" hidden="1" x14ac:dyDescent="0.2"/>
    <row r="41759" hidden="1" x14ac:dyDescent="0.2"/>
    <row r="41760" hidden="1" x14ac:dyDescent="0.2"/>
    <row r="41761" hidden="1" x14ac:dyDescent="0.2"/>
    <row r="41762" hidden="1" x14ac:dyDescent="0.2"/>
    <row r="41763" hidden="1" x14ac:dyDescent="0.2"/>
    <row r="41764" hidden="1" x14ac:dyDescent="0.2"/>
    <row r="41765" hidden="1" x14ac:dyDescent="0.2"/>
    <row r="41766" hidden="1" x14ac:dyDescent="0.2"/>
    <row r="41767" hidden="1" x14ac:dyDescent="0.2"/>
    <row r="41768" hidden="1" x14ac:dyDescent="0.2"/>
    <row r="41769" hidden="1" x14ac:dyDescent="0.2"/>
    <row r="41770" hidden="1" x14ac:dyDescent="0.2"/>
    <row r="41771" hidden="1" x14ac:dyDescent="0.2"/>
    <row r="41772" hidden="1" x14ac:dyDescent="0.2"/>
    <row r="41773" hidden="1" x14ac:dyDescent="0.2"/>
    <row r="41774" hidden="1" x14ac:dyDescent="0.2"/>
    <row r="41775" hidden="1" x14ac:dyDescent="0.2"/>
    <row r="41776" hidden="1" x14ac:dyDescent="0.2"/>
    <row r="41777" hidden="1" x14ac:dyDescent="0.2"/>
    <row r="41778" hidden="1" x14ac:dyDescent="0.2"/>
    <row r="41779" hidden="1" x14ac:dyDescent="0.2"/>
    <row r="41780" hidden="1" x14ac:dyDescent="0.2"/>
    <row r="41781" hidden="1" x14ac:dyDescent="0.2"/>
    <row r="41782" hidden="1" x14ac:dyDescent="0.2"/>
    <row r="41783" hidden="1" x14ac:dyDescent="0.2"/>
    <row r="41784" hidden="1" x14ac:dyDescent="0.2"/>
    <row r="41785" hidden="1" x14ac:dyDescent="0.2"/>
    <row r="41786" hidden="1" x14ac:dyDescent="0.2"/>
    <row r="41787" hidden="1" x14ac:dyDescent="0.2"/>
    <row r="41788" hidden="1" x14ac:dyDescent="0.2"/>
    <row r="41789" hidden="1" x14ac:dyDescent="0.2"/>
    <row r="41790" hidden="1" x14ac:dyDescent="0.2"/>
    <row r="41791" hidden="1" x14ac:dyDescent="0.2"/>
    <row r="41792" hidden="1" x14ac:dyDescent="0.2"/>
    <row r="41793" hidden="1" x14ac:dyDescent="0.2"/>
    <row r="41794" hidden="1" x14ac:dyDescent="0.2"/>
    <row r="41795" hidden="1" x14ac:dyDescent="0.2"/>
    <row r="41796" hidden="1" x14ac:dyDescent="0.2"/>
    <row r="41797" hidden="1" x14ac:dyDescent="0.2"/>
    <row r="41798" hidden="1" x14ac:dyDescent="0.2"/>
    <row r="41799" hidden="1" x14ac:dyDescent="0.2"/>
    <row r="41800" hidden="1" x14ac:dyDescent="0.2"/>
    <row r="41801" hidden="1" x14ac:dyDescent="0.2"/>
    <row r="41802" hidden="1" x14ac:dyDescent="0.2"/>
    <row r="41803" hidden="1" x14ac:dyDescent="0.2"/>
    <row r="41804" hidden="1" x14ac:dyDescent="0.2"/>
    <row r="41805" hidden="1" x14ac:dyDescent="0.2"/>
    <row r="41806" hidden="1" x14ac:dyDescent="0.2"/>
    <row r="41807" hidden="1" x14ac:dyDescent="0.2"/>
    <row r="41808" hidden="1" x14ac:dyDescent="0.2"/>
    <row r="41809" hidden="1" x14ac:dyDescent="0.2"/>
    <row r="41810" hidden="1" x14ac:dyDescent="0.2"/>
    <row r="41811" hidden="1" x14ac:dyDescent="0.2"/>
    <row r="41812" hidden="1" x14ac:dyDescent="0.2"/>
    <row r="41813" hidden="1" x14ac:dyDescent="0.2"/>
    <row r="41814" hidden="1" x14ac:dyDescent="0.2"/>
    <row r="41815" hidden="1" x14ac:dyDescent="0.2"/>
    <row r="41816" hidden="1" x14ac:dyDescent="0.2"/>
    <row r="41817" hidden="1" x14ac:dyDescent="0.2"/>
    <row r="41818" hidden="1" x14ac:dyDescent="0.2"/>
    <row r="41819" hidden="1" x14ac:dyDescent="0.2"/>
    <row r="41820" hidden="1" x14ac:dyDescent="0.2"/>
    <row r="41821" hidden="1" x14ac:dyDescent="0.2"/>
    <row r="41822" hidden="1" x14ac:dyDescent="0.2"/>
    <row r="41823" hidden="1" x14ac:dyDescent="0.2"/>
    <row r="41824" hidden="1" x14ac:dyDescent="0.2"/>
    <row r="41825" hidden="1" x14ac:dyDescent="0.2"/>
    <row r="41826" hidden="1" x14ac:dyDescent="0.2"/>
    <row r="41827" hidden="1" x14ac:dyDescent="0.2"/>
    <row r="41828" hidden="1" x14ac:dyDescent="0.2"/>
    <row r="41829" hidden="1" x14ac:dyDescent="0.2"/>
    <row r="41830" hidden="1" x14ac:dyDescent="0.2"/>
    <row r="41831" hidden="1" x14ac:dyDescent="0.2"/>
    <row r="41832" hidden="1" x14ac:dyDescent="0.2"/>
    <row r="41833" hidden="1" x14ac:dyDescent="0.2"/>
    <row r="41834" hidden="1" x14ac:dyDescent="0.2"/>
    <row r="41835" hidden="1" x14ac:dyDescent="0.2"/>
    <row r="41836" hidden="1" x14ac:dyDescent="0.2"/>
    <row r="41837" hidden="1" x14ac:dyDescent="0.2"/>
    <row r="41838" hidden="1" x14ac:dyDescent="0.2"/>
    <row r="41839" hidden="1" x14ac:dyDescent="0.2"/>
    <row r="41840" hidden="1" x14ac:dyDescent="0.2"/>
    <row r="41841" hidden="1" x14ac:dyDescent="0.2"/>
    <row r="41842" hidden="1" x14ac:dyDescent="0.2"/>
    <row r="41843" hidden="1" x14ac:dyDescent="0.2"/>
    <row r="41844" hidden="1" x14ac:dyDescent="0.2"/>
    <row r="41845" hidden="1" x14ac:dyDescent="0.2"/>
    <row r="41846" hidden="1" x14ac:dyDescent="0.2"/>
    <row r="41847" hidden="1" x14ac:dyDescent="0.2"/>
    <row r="41848" hidden="1" x14ac:dyDescent="0.2"/>
    <row r="41849" hidden="1" x14ac:dyDescent="0.2"/>
    <row r="41850" hidden="1" x14ac:dyDescent="0.2"/>
    <row r="41851" hidden="1" x14ac:dyDescent="0.2"/>
    <row r="41852" hidden="1" x14ac:dyDescent="0.2"/>
    <row r="41853" hidden="1" x14ac:dyDescent="0.2"/>
    <row r="41854" hidden="1" x14ac:dyDescent="0.2"/>
    <row r="41855" hidden="1" x14ac:dyDescent="0.2"/>
    <row r="41856" hidden="1" x14ac:dyDescent="0.2"/>
    <row r="41857" hidden="1" x14ac:dyDescent="0.2"/>
    <row r="41858" hidden="1" x14ac:dyDescent="0.2"/>
    <row r="41859" hidden="1" x14ac:dyDescent="0.2"/>
    <row r="41860" hidden="1" x14ac:dyDescent="0.2"/>
    <row r="41861" hidden="1" x14ac:dyDescent="0.2"/>
    <row r="41862" hidden="1" x14ac:dyDescent="0.2"/>
    <row r="41863" hidden="1" x14ac:dyDescent="0.2"/>
    <row r="41864" hidden="1" x14ac:dyDescent="0.2"/>
    <row r="41865" hidden="1" x14ac:dyDescent="0.2"/>
    <row r="41866" hidden="1" x14ac:dyDescent="0.2"/>
    <row r="41867" hidden="1" x14ac:dyDescent="0.2"/>
    <row r="41868" hidden="1" x14ac:dyDescent="0.2"/>
    <row r="41869" hidden="1" x14ac:dyDescent="0.2"/>
    <row r="41870" hidden="1" x14ac:dyDescent="0.2"/>
    <row r="41871" hidden="1" x14ac:dyDescent="0.2"/>
    <row r="41872" hidden="1" x14ac:dyDescent="0.2"/>
    <row r="41873" hidden="1" x14ac:dyDescent="0.2"/>
    <row r="41874" hidden="1" x14ac:dyDescent="0.2"/>
    <row r="41875" hidden="1" x14ac:dyDescent="0.2"/>
    <row r="41876" hidden="1" x14ac:dyDescent="0.2"/>
    <row r="41877" hidden="1" x14ac:dyDescent="0.2"/>
    <row r="41878" hidden="1" x14ac:dyDescent="0.2"/>
    <row r="41879" hidden="1" x14ac:dyDescent="0.2"/>
    <row r="41880" hidden="1" x14ac:dyDescent="0.2"/>
    <row r="41881" hidden="1" x14ac:dyDescent="0.2"/>
    <row r="41882" hidden="1" x14ac:dyDescent="0.2"/>
    <row r="41883" hidden="1" x14ac:dyDescent="0.2"/>
    <row r="41884" hidden="1" x14ac:dyDescent="0.2"/>
    <row r="41885" hidden="1" x14ac:dyDescent="0.2"/>
    <row r="41886" hidden="1" x14ac:dyDescent="0.2"/>
    <row r="41887" hidden="1" x14ac:dyDescent="0.2"/>
    <row r="41888" hidden="1" x14ac:dyDescent="0.2"/>
    <row r="41889" hidden="1" x14ac:dyDescent="0.2"/>
    <row r="41890" hidden="1" x14ac:dyDescent="0.2"/>
    <row r="41891" hidden="1" x14ac:dyDescent="0.2"/>
    <row r="41892" hidden="1" x14ac:dyDescent="0.2"/>
    <row r="41893" hidden="1" x14ac:dyDescent="0.2"/>
    <row r="41894" hidden="1" x14ac:dyDescent="0.2"/>
    <row r="41895" hidden="1" x14ac:dyDescent="0.2"/>
    <row r="41896" hidden="1" x14ac:dyDescent="0.2"/>
    <row r="41897" hidden="1" x14ac:dyDescent="0.2"/>
    <row r="41898" hidden="1" x14ac:dyDescent="0.2"/>
    <row r="41899" hidden="1" x14ac:dyDescent="0.2"/>
    <row r="41900" hidden="1" x14ac:dyDescent="0.2"/>
    <row r="41901" hidden="1" x14ac:dyDescent="0.2"/>
    <row r="41902" hidden="1" x14ac:dyDescent="0.2"/>
    <row r="41903" hidden="1" x14ac:dyDescent="0.2"/>
    <row r="41904" hidden="1" x14ac:dyDescent="0.2"/>
    <row r="41905" hidden="1" x14ac:dyDescent="0.2"/>
    <row r="41906" hidden="1" x14ac:dyDescent="0.2"/>
    <row r="41907" hidden="1" x14ac:dyDescent="0.2"/>
    <row r="41908" hidden="1" x14ac:dyDescent="0.2"/>
    <row r="41909" hidden="1" x14ac:dyDescent="0.2"/>
    <row r="41910" hidden="1" x14ac:dyDescent="0.2"/>
    <row r="41911" hidden="1" x14ac:dyDescent="0.2"/>
    <row r="41912" hidden="1" x14ac:dyDescent="0.2"/>
    <row r="41913" hidden="1" x14ac:dyDescent="0.2"/>
    <row r="41914" hidden="1" x14ac:dyDescent="0.2"/>
    <row r="41915" hidden="1" x14ac:dyDescent="0.2"/>
    <row r="41916" hidden="1" x14ac:dyDescent="0.2"/>
    <row r="41917" hidden="1" x14ac:dyDescent="0.2"/>
    <row r="41918" hidden="1" x14ac:dyDescent="0.2"/>
    <row r="41919" hidden="1" x14ac:dyDescent="0.2"/>
    <row r="41920" hidden="1" x14ac:dyDescent="0.2"/>
    <row r="41921" hidden="1" x14ac:dyDescent="0.2"/>
    <row r="41922" hidden="1" x14ac:dyDescent="0.2"/>
    <row r="41923" hidden="1" x14ac:dyDescent="0.2"/>
    <row r="41924" hidden="1" x14ac:dyDescent="0.2"/>
    <row r="41925" hidden="1" x14ac:dyDescent="0.2"/>
    <row r="41926" hidden="1" x14ac:dyDescent="0.2"/>
    <row r="41927" hidden="1" x14ac:dyDescent="0.2"/>
    <row r="41928" hidden="1" x14ac:dyDescent="0.2"/>
    <row r="41929" hidden="1" x14ac:dyDescent="0.2"/>
    <row r="41930" hidden="1" x14ac:dyDescent="0.2"/>
    <row r="41931" hidden="1" x14ac:dyDescent="0.2"/>
    <row r="41932" hidden="1" x14ac:dyDescent="0.2"/>
    <row r="41933" hidden="1" x14ac:dyDescent="0.2"/>
    <row r="41934" hidden="1" x14ac:dyDescent="0.2"/>
    <row r="41935" hidden="1" x14ac:dyDescent="0.2"/>
    <row r="41936" hidden="1" x14ac:dyDescent="0.2"/>
    <row r="41937" hidden="1" x14ac:dyDescent="0.2"/>
    <row r="41938" hidden="1" x14ac:dyDescent="0.2"/>
    <row r="41939" hidden="1" x14ac:dyDescent="0.2"/>
    <row r="41940" hidden="1" x14ac:dyDescent="0.2"/>
    <row r="41941" hidden="1" x14ac:dyDescent="0.2"/>
    <row r="41942" hidden="1" x14ac:dyDescent="0.2"/>
    <row r="41943" hidden="1" x14ac:dyDescent="0.2"/>
    <row r="41944" hidden="1" x14ac:dyDescent="0.2"/>
    <row r="41945" hidden="1" x14ac:dyDescent="0.2"/>
    <row r="41946" hidden="1" x14ac:dyDescent="0.2"/>
    <row r="41947" hidden="1" x14ac:dyDescent="0.2"/>
    <row r="41948" hidden="1" x14ac:dyDescent="0.2"/>
    <row r="41949" hidden="1" x14ac:dyDescent="0.2"/>
    <row r="41950" hidden="1" x14ac:dyDescent="0.2"/>
    <row r="41951" hidden="1" x14ac:dyDescent="0.2"/>
    <row r="41952" hidden="1" x14ac:dyDescent="0.2"/>
    <row r="41953" hidden="1" x14ac:dyDescent="0.2"/>
    <row r="41954" hidden="1" x14ac:dyDescent="0.2"/>
    <row r="41955" hidden="1" x14ac:dyDescent="0.2"/>
    <row r="41956" hidden="1" x14ac:dyDescent="0.2"/>
    <row r="41957" hidden="1" x14ac:dyDescent="0.2"/>
    <row r="41958" hidden="1" x14ac:dyDescent="0.2"/>
    <row r="41959" hidden="1" x14ac:dyDescent="0.2"/>
    <row r="41960" hidden="1" x14ac:dyDescent="0.2"/>
    <row r="41961" hidden="1" x14ac:dyDescent="0.2"/>
    <row r="41962" hidden="1" x14ac:dyDescent="0.2"/>
    <row r="41963" hidden="1" x14ac:dyDescent="0.2"/>
    <row r="41964" hidden="1" x14ac:dyDescent="0.2"/>
    <row r="41965" hidden="1" x14ac:dyDescent="0.2"/>
    <row r="41966" hidden="1" x14ac:dyDescent="0.2"/>
    <row r="41967" hidden="1" x14ac:dyDescent="0.2"/>
    <row r="41968" hidden="1" x14ac:dyDescent="0.2"/>
    <row r="41969" hidden="1" x14ac:dyDescent="0.2"/>
    <row r="41970" hidden="1" x14ac:dyDescent="0.2"/>
    <row r="41971" hidden="1" x14ac:dyDescent="0.2"/>
    <row r="41972" hidden="1" x14ac:dyDescent="0.2"/>
    <row r="41973" hidden="1" x14ac:dyDescent="0.2"/>
    <row r="41974" hidden="1" x14ac:dyDescent="0.2"/>
    <row r="41975" hidden="1" x14ac:dyDescent="0.2"/>
    <row r="41976" hidden="1" x14ac:dyDescent="0.2"/>
    <row r="41977" hidden="1" x14ac:dyDescent="0.2"/>
    <row r="41978" hidden="1" x14ac:dyDescent="0.2"/>
    <row r="41979" hidden="1" x14ac:dyDescent="0.2"/>
    <row r="41980" hidden="1" x14ac:dyDescent="0.2"/>
    <row r="41981" hidden="1" x14ac:dyDescent="0.2"/>
    <row r="41982" hidden="1" x14ac:dyDescent="0.2"/>
    <row r="41983" hidden="1" x14ac:dyDescent="0.2"/>
    <row r="41984" hidden="1" x14ac:dyDescent="0.2"/>
    <row r="41985" hidden="1" x14ac:dyDescent="0.2"/>
    <row r="41986" hidden="1" x14ac:dyDescent="0.2"/>
    <row r="41987" hidden="1" x14ac:dyDescent="0.2"/>
    <row r="41988" hidden="1" x14ac:dyDescent="0.2"/>
    <row r="41989" hidden="1" x14ac:dyDescent="0.2"/>
    <row r="41990" hidden="1" x14ac:dyDescent="0.2"/>
    <row r="41991" hidden="1" x14ac:dyDescent="0.2"/>
    <row r="41992" hidden="1" x14ac:dyDescent="0.2"/>
    <row r="41993" hidden="1" x14ac:dyDescent="0.2"/>
    <row r="41994" hidden="1" x14ac:dyDescent="0.2"/>
    <row r="41995" hidden="1" x14ac:dyDescent="0.2"/>
    <row r="41996" hidden="1" x14ac:dyDescent="0.2"/>
    <row r="41997" hidden="1" x14ac:dyDescent="0.2"/>
    <row r="41998" hidden="1" x14ac:dyDescent="0.2"/>
    <row r="41999" hidden="1" x14ac:dyDescent="0.2"/>
    <row r="42000" hidden="1" x14ac:dyDescent="0.2"/>
    <row r="42001" hidden="1" x14ac:dyDescent="0.2"/>
    <row r="42002" hidden="1" x14ac:dyDescent="0.2"/>
    <row r="42003" hidden="1" x14ac:dyDescent="0.2"/>
    <row r="42004" hidden="1" x14ac:dyDescent="0.2"/>
    <row r="42005" hidden="1" x14ac:dyDescent="0.2"/>
    <row r="42006" hidden="1" x14ac:dyDescent="0.2"/>
    <row r="42007" hidden="1" x14ac:dyDescent="0.2"/>
    <row r="42008" hidden="1" x14ac:dyDescent="0.2"/>
    <row r="42009" hidden="1" x14ac:dyDescent="0.2"/>
    <row r="42010" hidden="1" x14ac:dyDescent="0.2"/>
    <row r="42011" hidden="1" x14ac:dyDescent="0.2"/>
    <row r="42012" hidden="1" x14ac:dyDescent="0.2"/>
    <row r="42013" hidden="1" x14ac:dyDescent="0.2"/>
    <row r="42014" hidden="1" x14ac:dyDescent="0.2"/>
    <row r="42015" hidden="1" x14ac:dyDescent="0.2"/>
    <row r="42016" hidden="1" x14ac:dyDescent="0.2"/>
    <row r="42017" hidden="1" x14ac:dyDescent="0.2"/>
    <row r="42018" hidden="1" x14ac:dyDescent="0.2"/>
    <row r="42019" hidden="1" x14ac:dyDescent="0.2"/>
    <row r="42020" hidden="1" x14ac:dyDescent="0.2"/>
    <row r="42021" hidden="1" x14ac:dyDescent="0.2"/>
    <row r="42022" hidden="1" x14ac:dyDescent="0.2"/>
    <row r="42023" hidden="1" x14ac:dyDescent="0.2"/>
    <row r="42024" hidden="1" x14ac:dyDescent="0.2"/>
    <row r="42025" hidden="1" x14ac:dyDescent="0.2"/>
    <row r="42026" hidden="1" x14ac:dyDescent="0.2"/>
    <row r="42027" hidden="1" x14ac:dyDescent="0.2"/>
    <row r="42028" hidden="1" x14ac:dyDescent="0.2"/>
    <row r="42029" hidden="1" x14ac:dyDescent="0.2"/>
    <row r="42030" hidden="1" x14ac:dyDescent="0.2"/>
    <row r="42031" hidden="1" x14ac:dyDescent="0.2"/>
    <row r="42032" hidden="1" x14ac:dyDescent="0.2"/>
    <row r="42033" hidden="1" x14ac:dyDescent="0.2"/>
    <row r="42034" hidden="1" x14ac:dyDescent="0.2"/>
    <row r="42035" hidden="1" x14ac:dyDescent="0.2"/>
    <row r="42036" hidden="1" x14ac:dyDescent="0.2"/>
    <row r="42037" hidden="1" x14ac:dyDescent="0.2"/>
    <row r="42038" hidden="1" x14ac:dyDescent="0.2"/>
    <row r="42039" hidden="1" x14ac:dyDescent="0.2"/>
    <row r="42040" hidden="1" x14ac:dyDescent="0.2"/>
    <row r="42041" hidden="1" x14ac:dyDescent="0.2"/>
    <row r="42042" hidden="1" x14ac:dyDescent="0.2"/>
    <row r="42043" hidden="1" x14ac:dyDescent="0.2"/>
    <row r="42044" hidden="1" x14ac:dyDescent="0.2"/>
    <row r="42045" hidden="1" x14ac:dyDescent="0.2"/>
    <row r="42046" hidden="1" x14ac:dyDescent="0.2"/>
    <row r="42047" hidden="1" x14ac:dyDescent="0.2"/>
    <row r="42048" hidden="1" x14ac:dyDescent="0.2"/>
    <row r="42049" hidden="1" x14ac:dyDescent="0.2"/>
    <row r="42050" hidden="1" x14ac:dyDescent="0.2"/>
    <row r="42051" hidden="1" x14ac:dyDescent="0.2"/>
    <row r="42052" hidden="1" x14ac:dyDescent="0.2"/>
    <row r="42053" hidden="1" x14ac:dyDescent="0.2"/>
    <row r="42054" hidden="1" x14ac:dyDescent="0.2"/>
    <row r="42055" hidden="1" x14ac:dyDescent="0.2"/>
    <row r="42056" hidden="1" x14ac:dyDescent="0.2"/>
    <row r="42057" hidden="1" x14ac:dyDescent="0.2"/>
    <row r="42058" hidden="1" x14ac:dyDescent="0.2"/>
    <row r="42059" hidden="1" x14ac:dyDescent="0.2"/>
    <row r="42060" hidden="1" x14ac:dyDescent="0.2"/>
    <row r="42061" hidden="1" x14ac:dyDescent="0.2"/>
    <row r="42062" hidden="1" x14ac:dyDescent="0.2"/>
    <row r="42063" hidden="1" x14ac:dyDescent="0.2"/>
    <row r="42064" hidden="1" x14ac:dyDescent="0.2"/>
    <row r="42065" hidden="1" x14ac:dyDescent="0.2"/>
    <row r="42066" hidden="1" x14ac:dyDescent="0.2"/>
    <row r="42067" hidden="1" x14ac:dyDescent="0.2"/>
    <row r="42068" hidden="1" x14ac:dyDescent="0.2"/>
    <row r="42069" hidden="1" x14ac:dyDescent="0.2"/>
    <row r="42070" hidden="1" x14ac:dyDescent="0.2"/>
    <row r="42071" hidden="1" x14ac:dyDescent="0.2"/>
    <row r="42072" hidden="1" x14ac:dyDescent="0.2"/>
    <row r="42073" hidden="1" x14ac:dyDescent="0.2"/>
    <row r="42074" hidden="1" x14ac:dyDescent="0.2"/>
    <row r="42075" hidden="1" x14ac:dyDescent="0.2"/>
    <row r="42076" hidden="1" x14ac:dyDescent="0.2"/>
    <row r="42077" hidden="1" x14ac:dyDescent="0.2"/>
    <row r="42078" hidden="1" x14ac:dyDescent="0.2"/>
    <row r="42079" hidden="1" x14ac:dyDescent="0.2"/>
    <row r="42080" hidden="1" x14ac:dyDescent="0.2"/>
    <row r="42081" hidden="1" x14ac:dyDescent="0.2"/>
    <row r="42082" hidden="1" x14ac:dyDescent="0.2"/>
    <row r="42083" hidden="1" x14ac:dyDescent="0.2"/>
    <row r="42084" hidden="1" x14ac:dyDescent="0.2"/>
    <row r="42085" hidden="1" x14ac:dyDescent="0.2"/>
    <row r="42086" hidden="1" x14ac:dyDescent="0.2"/>
    <row r="42087" hidden="1" x14ac:dyDescent="0.2"/>
    <row r="42088" hidden="1" x14ac:dyDescent="0.2"/>
    <row r="42089" hidden="1" x14ac:dyDescent="0.2"/>
    <row r="42090" hidden="1" x14ac:dyDescent="0.2"/>
    <row r="42091" hidden="1" x14ac:dyDescent="0.2"/>
    <row r="42092" hidden="1" x14ac:dyDescent="0.2"/>
    <row r="42093" hidden="1" x14ac:dyDescent="0.2"/>
    <row r="42094" hidden="1" x14ac:dyDescent="0.2"/>
    <row r="42095" hidden="1" x14ac:dyDescent="0.2"/>
    <row r="42096" hidden="1" x14ac:dyDescent="0.2"/>
    <row r="42097" hidden="1" x14ac:dyDescent="0.2"/>
    <row r="42098" hidden="1" x14ac:dyDescent="0.2"/>
    <row r="42099" hidden="1" x14ac:dyDescent="0.2"/>
    <row r="42100" hidden="1" x14ac:dyDescent="0.2"/>
    <row r="42101" hidden="1" x14ac:dyDescent="0.2"/>
    <row r="42102" hidden="1" x14ac:dyDescent="0.2"/>
    <row r="42103" hidden="1" x14ac:dyDescent="0.2"/>
    <row r="42104" hidden="1" x14ac:dyDescent="0.2"/>
    <row r="42105" hidden="1" x14ac:dyDescent="0.2"/>
    <row r="42106" hidden="1" x14ac:dyDescent="0.2"/>
    <row r="42107" hidden="1" x14ac:dyDescent="0.2"/>
    <row r="42108" hidden="1" x14ac:dyDescent="0.2"/>
    <row r="42109" hidden="1" x14ac:dyDescent="0.2"/>
    <row r="42110" hidden="1" x14ac:dyDescent="0.2"/>
    <row r="42111" hidden="1" x14ac:dyDescent="0.2"/>
    <row r="42112" hidden="1" x14ac:dyDescent="0.2"/>
    <row r="42113" hidden="1" x14ac:dyDescent="0.2"/>
    <row r="42114" hidden="1" x14ac:dyDescent="0.2"/>
    <row r="42115" hidden="1" x14ac:dyDescent="0.2"/>
    <row r="42116" hidden="1" x14ac:dyDescent="0.2"/>
    <row r="42117" hidden="1" x14ac:dyDescent="0.2"/>
    <row r="42118" hidden="1" x14ac:dyDescent="0.2"/>
    <row r="42119" hidden="1" x14ac:dyDescent="0.2"/>
    <row r="42120" hidden="1" x14ac:dyDescent="0.2"/>
    <row r="42121" hidden="1" x14ac:dyDescent="0.2"/>
    <row r="42122" hidden="1" x14ac:dyDescent="0.2"/>
    <row r="42123" hidden="1" x14ac:dyDescent="0.2"/>
    <row r="42124" hidden="1" x14ac:dyDescent="0.2"/>
    <row r="42125" hidden="1" x14ac:dyDescent="0.2"/>
    <row r="42126" hidden="1" x14ac:dyDescent="0.2"/>
    <row r="42127" hidden="1" x14ac:dyDescent="0.2"/>
    <row r="42128" hidden="1" x14ac:dyDescent="0.2"/>
    <row r="42129" hidden="1" x14ac:dyDescent="0.2"/>
    <row r="42130" hidden="1" x14ac:dyDescent="0.2"/>
    <row r="42131" hidden="1" x14ac:dyDescent="0.2"/>
    <row r="42132" hidden="1" x14ac:dyDescent="0.2"/>
    <row r="42133" hidden="1" x14ac:dyDescent="0.2"/>
    <row r="42134" hidden="1" x14ac:dyDescent="0.2"/>
    <row r="42135" hidden="1" x14ac:dyDescent="0.2"/>
    <row r="42136" hidden="1" x14ac:dyDescent="0.2"/>
    <row r="42137" hidden="1" x14ac:dyDescent="0.2"/>
    <row r="42138" hidden="1" x14ac:dyDescent="0.2"/>
    <row r="42139" hidden="1" x14ac:dyDescent="0.2"/>
    <row r="42140" hidden="1" x14ac:dyDescent="0.2"/>
    <row r="42141" hidden="1" x14ac:dyDescent="0.2"/>
    <row r="42142" hidden="1" x14ac:dyDescent="0.2"/>
    <row r="42143" hidden="1" x14ac:dyDescent="0.2"/>
    <row r="42144" hidden="1" x14ac:dyDescent="0.2"/>
    <row r="42145" hidden="1" x14ac:dyDescent="0.2"/>
    <row r="42146" hidden="1" x14ac:dyDescent="0.2"/>
    <row r="42147" hidden="1" x14ac:dyDescent="0.2"/>
    <row r="42148" hidden="1" x14ac:dyDescent="0.2"/>
    <row r="42149" hidden="1" x14ac:dyDescent="0.2"/>
    <row r="42150" hidden="1" x14ac:dyDescent="0.2"/>
    <row r="42151" hidden="1" x14ac:dyDescent="0.2"/>
    <row r="42152" hidden="1" x14ac:dyDescent="0.2"/>
    <row r="42153" hidden="1" x14ac:dyDescent="0.2"/>
    <row r="42154" hidden="1" x14ac:dyDescent="0.2"/>
    <row r="42155" hidden="1" x14ac:dyDescent="0.2"/>
    <row r="42156" hidden="1" x14ac:dyDescent="0.2"/>
    <row r="42157" hidden="1" x14ac:dyDescent="0.2"/>
    <row r="42158" hidden="1" x14ac:dyDescent="0.2"/>
    <row r="42159" hidden="1" x14ac:dyDescent="0.2"/>
    <row r="42160" hidden="1" x14ac:dyDescent="0.2"/>
    <row r="42161" hidden="1" x14ac:dyDescent="0.2"/>
    <row r="42162" hidden="1" x14ac:dyDescent="0.2"/>
    <row r="42163" hidden="1" x14ac:dyDescent="0.2"/>
    <row r="42164" hidden="1" x14ac:dyDescent="0.2"/>
    <row r="42165" hidden="1" x14ac:dyDescent="0.2"/>
    <row r="42166" hidden="1" x14ac:dyDescent="0.2"/>
    <row r="42167" hidden="1" x14ac:dyDescent="0.2"/>
    <row r="42168" hidden="1" x14ac:dyDescent="0.2"/>
    <row r="42169" hidden="1" x14ac:dyDescent="0.2"/>
    <row r="42170" hidden="1" x14ac:dyDescent="0.2"/>
    <row r="42171" hidden="1" x14ac:dyDescent="0.2"/>
    <row r="42172" hidden="1" x14ac:dyDescent="0.2"/>
    <row r="42173" hidden="1" x14ac:dyDescent="0.2"/>
    <row r="42174" hidden="1" x14ac:dyDescent="0.2"/>
    <row r="42175" hidden="1" x14ac:dyDescent="0.2"/>
    <row r="42176" hidden="1" x14ac:dyDescent="0.2"/>
    <row r="42177" hidden="1" x14ac:dyDescent="0.2"/>
    <row r="42178" hidden="1" x14ac:dyDescent="0.2"/>
    <row r="42179" hidden="1" x14ac:dyDescent="0.2"/>
    <row r="42180" hidden="1" x14ac:dyDescent="0.2"/>
    <row r="42181" hidden="1" x14ac:dyDescent="0.2"/>
    <row r="42182" hidden="1" x14ac:dyDescent="0.2"/>
    <row r="42183" hidden="1" x14ac:dyDescent="0.2"/>
    <row r="42184" hidden="1" x14ac:dyDescent="0.2"/>
    <row r="42185" hidden="1" x14ac:dyDescent="0.2"/>
    <row r="42186" hidden="1" x14ac:dyDescent="0.2"/>
    <row r="42187" hidden="1" x14ac:dyDescent="0.2"/>
    <row r="42188" hidden="1" x14ac:dyDescent="0.2"/>
    <row r="42189" hidden="1" x14ac:dyDescent="0.2"/>
    <row r="42190" hidden="1" x14ac:dyDescent="0.2"/>
    <row r="42191" hidden="1" x14ac:dyDescent="0.2"/>
    <row r="42192" hidden="1" x14ac:dyDescent="0.2"/>
    <row r="42193" hidden="1" x14ac:dyDescent="0.2"/>
    <row r="42194" hidden="1" x14ac:dyDescent="0.2"/>
    <row r="42195" hidden="1" x14ac:dyDescent="0.2"/>
    <row r="42196" hidden="1" x14ac:dyDescent="0.2"/>
    <row r="42197" hidden="1" x14ac:dyDescent="0.2"/>
    <row r="42198" hidden="1" x14ac:dyDescent="0.2"/>
    <row r="42199" hidden="1" x14ac:dyDescent="0.2"/>
    <row r="42200" hidden="1" x14ac:dyDescent="0.2"/>
    <row r="42201" hidden="1" x14ac:dyDescent="0.2"/>
    <row r="42202" hidden="1" x14ac:dyDescent="0.2"/>
    <row r="42203" hidden="1" x14ac:dyDescent="0.2"/>
    <row r="42204" hidden="1" x14ac:dyDescent="0.2"/>
    <row r="42205" hidden="1" x14ac:dyDescent="0.2"/>
    <row r="42206" hidden="1" x14ac:dyDescent="0.2"/>
    <row r="42207" hidden="1" x14ac:dyDescent="0.2"/>
    <row r="42208" hidden="1" x14ac:dyDescent="0.2"/>
    <row r="42209" hidden="1" x14ac:dyDescent="0.2"/>
    <row r="42210" hidden="1" x14ac:dyDescent="0.2"/>
    <row r="42211" hidden="1" x14ac:dyDescent="0.2"/>
    <row r="42212" hidden="1" x14ac:dyDescent="0.2"/>
    <row r="42213" hidden="1" x14ac:dyDescent="0.2"/>
    <row r="42214" hidden="1" x14ac:dyDescent="0.2"/>
    <row r="42215" hidden="1" x14ac:dyDescent="0.2"/>
    <row r="42216" hidden="1" x14ac:dyDescent="0.2"/>
    <row r="42217" hidden="1" x14ac:dyDescent="0.2"/>
    <row r="42218" hidden="1" x14ac:dyDescent="0.2"/>
    <row r="42219" hidden="1" x14ac:dyDescent="0.2"/>
    <row r="42220" hidden="1" x14ac:dyDescent="0.2"/>
    <row r="42221" hidden="1" x14ac:dyDescent="0.2"/>
    <row r="42222" hidden="1" x14ac:dyDescent="0.2"/>
    <row r="42223" hidden="1" x14ac:dyDescent="0.2"/>
    <row r="42224" hidden="1" x14ac:dyDescent="0.2"/>
    <row r="42225" hidden="1" x14ac:dyDescent="0.2"/>
    <row r="42226" hidden="1" x14ac:dyDescent="0.2"/>
    <row r="42227" hidden="1" x14ac:dyDescent="0.2"/>
    <row r="42228" hidden="1" x14ac:dyDescent="0.2"/>
    <row r="42229" hidden="1" x14ac:dyDescent="0.2"/>
    <row r="42230" hidden="1" x14ac:dyDescent="0.2"/>
    <row r="42231" hidden="1" x14ac:dyDescent="0.2"/>
    <row r="42232" hidden="1" x14ac:dyDescent="0.2"/>
    <row r="42233" hidden="1" x14ac:dyDescent="0.2"/>
    <row r="42234" hidden="1" x14ac:dyDescent="0.2"/>
    <row r="42235" hidden="1" x14ac:dyDescent="0.2"/>
    <row r="42236" hidden="1" x14ac:dyDescent="0.2"/>
    <row r="42237" hidden="1" x14ac:dyDescent="0.2"/>
    <row r="42238" hidden="1" x14ac:dyDescent="0.2"/>
    <row r="42239" hidden="1" x14ac:dyDescent="0.2"/>
    <row r="42240" hidden="1" x14ac:dyDescent="0.2"/>
    <row r="42241" hidden="1" x14ac:dyDescent="0.2"/>
    <row r="42242" hidden="1" x14ac:dyDescent="0.2"/>
    <row r="42243" hidden="1" x14ac:dyDescent="0.2"/>
    <row r="42244" hidden="1" x14ac:dyDescent="0.2"/>
    <row r="42245" hidden="1" x14ac:dyDescent="0.2"/>
    <row r="42246" hidden="1" x14ac:dyDescent="0.2"/>
    <row r="42247" hidden="1" x14ac:dyDescent="0.2"/>
    <row r="42248" hidden="1" x14ac:dyDescent="0.2"/>
    <row r="42249" hidden="1" x14ac:dyDescent="0.2"/>
    <row r="42250" hidden="1" x14ac:dyDescent="0.2"/>
    <row r="42251" hidden="1" x14ac:dyDescent="0.2"/>
    <row r="42252" hidden="1" x14ac:dyDescent="0.2"/>
    <row r="42253" hidden="1" x14ac:dyDescent="0.2"/>
    <row r="42254" hidden="1" x14ac:dyDescent="0.2"/>
    <row r="42255" hidden="1" x14ac:dyDescent="0.2"/>
    <row r="42256" hidden="1" x14ac:dyDescent="0.2"/>
    <row r="42257" hidden="1" x14ac:dyDescent="0.2"/>
    <row r="42258" hidden="1" x14ac:dyDescent="0.2"/>
    <row r="42259" hidden="1" x14ac:dyDescent="0.2"/>
    <row r="42260" hidden="1" x14ac:dyDescent="0.2"/>
    <row r="42261" hidden="1" x14ac:dyDescent="0.2"/>
    <row r="42262" hidden="1" x14ac:dyDescent="0.2"/>
    <row r="42263" hidden="1" x14ac:dyDescent="0.2"/>
    <row r="42264" hidden="1" x14ac:dyDescent="0.2"/>
    <row r="42265" hidden="1" x14ac:dyDescent="0.2"/>
    <row r="42266" hidden="1" x14ac:dyDescent="0.2"/>
    <row r="42267" hidden="1" x14ac:dyDescent="0.2"/>
    <row r="42268" hidden="1" x14ac:dyDescent="0.2"/>
    <row r="42269" hidden="1" x14ac:dyDescent="0.2"/>
    <row r="42270" hidden="1" x14ac:dyDescent="0.2"/>
    <row r="42271" hidden="1" x14ac:dyDescent="0.2"/>
    <row r="42272" hidden="1" x14ac:dyDescent="0.2"/>
    <row r="42273" hidden="1" x14ac:dyDescent="0.2"/>
    <row r="42274" hidden="1" x14ac:dyDescent="0.2"/>
    <row r="42275" hidden="1" x14ac:dyDescent="0.2"/>
    <row r="42276" hidden="1" x14ac:dyDescent="0.2"/>
    <row r="42277" hidden="1" x14ac:dyDescent="0.2"/>
    <row r="42278" hidden="1" x14ac:dyDescent="0.2"/>
    <row r="42279" hidden="1" x14ac:dyDescent="0.2"/>
    <row r="42280" hidden="1" x14ac:dyDescent="0.2"/>
    <row r="42281" hidden="1" x14ac:dyDescent="0.2"/>
    <row r="42282" hidden="1" x14ac:dyDescent="0.2"/>
    <row r="42283" hidden="1" x14ac:dyDescent="0.2"/>
    <row r="42284" hidden="1" x14ac:dyDescent="0.2"/>
    <row r="42285" hidden="1" x14ac:dyDescent="0.2"/>
    <row r="42286" hidden="1" x14ac:dyDescent="0.2"/>
    <row r="42287" hidden="1" x14ac:dyDescent="0.2"/>
    <row r="42288" hidden="1" x14ac:dyDescent="0.2"/>
    <row r="42289" hidden="1" x14ac:dyDescent="0.2"/>
    <row r="42290" hidden="1" x14ac:dyDescent="0.2"/>
    <row r="42291" hidden="1" x14ac:dyDescent="0.2"/>
    <row r="42292" hidden="1" x14ac:dyDescent="0.2"/>
    <row r="42293" hidden="1" x14ac:dyDescent="0.2"/>
    <row r="42294" hidden="1" x14ac:dyDescent="0.2"/>
    <row r="42295" hidden="1" x14ac:dyDescent="0.2"/>
    <row r="42296" hidden="1" x14ac:dyDescent="0.2"/>
    <row r="42297" hidden="1" x14ac:dyDescent="0.2"/>
    <row r="42298" hidden="1" x14ac:dyDescent="0.2"/>
    <row r="42299" hidden="1" x14ac:dyDescent="0.2"/>
    <row r="42300" hidden="1" x14ac:dyDescent="0.2"/>
    <row r="42301" hidden="1" x14ac:dyDescent="0.2"/>
    <row r="42302" hidden="1" x14ac:dyDescent="0.2"/>
    <row r="42303" hidden="1" x14ac:dyDescent="0.2"/>
    <row r="42304" hidden="1" x14ac:dyDescent="0.2"/>
    <row r="42305" hidden="1" x14ac:dyDescent="0.2"/>
    <row r="42306" hidden="1" x14ac:dyDescent="0.2"/>
    <row r="42307" hidden="1" x14ac:dyDescent="0.2"/>
    <row r="42308" hidden="1" x14ac:dyDescent="0.2"/>
    <row r="42309" hidden="1" x14ac:dyDescent="0.2"/>
    <row r="42310" hidden="1" x14ac:dyDescent="0.2"/>
    <row r="42311" hidden="1" x14ac:dyDescent="0.2"/>
    <row r="42312" hidden="1" x14ac:dyDescent="0.2"/>
    <row r="42313" hidden="1" x14ac:dyDescent="0.2"/>
    <row r="42314" hidden="1" x14ac:dyDescent="0.2"/>
    <row r="42315" hidden="1" x14ac:dyDescent="0.2"/>
    <row r="42316" hidden="1" x14ac:dyDescent="0.2"/>
    <row r="42317" hidden="1" x14ac:dyDescent="0.2"/>
    <row r="42318" hidden="1" x14ac:dyDescent="0.2"/>
    <row r="42319" hidden="1" x14ac:dyDescent="0.2"/>
    <row r="42320" hidden="1" x14ac:dyDescent="0.2"/>
    <row r="42321" hidden="1" x14ac:dyDescent="0.2"/>
    <row r="42322" hidden="1" x14ac:dyDescent="0.2"/>
    <row r="42323" hidden="1" x14ac:dyDescent="0.2"/>
    <row r="42324" hidden="1" x14ac:dyDescent="0.2"/>
    <row r="42325" hidden="1" x14ac:dyDescent="0.2"/>
    <row r="42326" hidden="1" x14ac:dyDescent="0.2"/>
    <row r="42327" hidden="1" x14ac:dyDescent="0.2"/>
    <row r="42328" hidden="1" x14ac:dyDescent="0.2"/>
    <row r="42329" hidden="1" x14ac:dyDescent="0.2"/>
    <row r="42330" hidden="1" x14ac:dyDescent="0.2"/>
    <row r="42331" hidden="1" x14ac:dyDescent="0.2"/>
    <row r="42332" hidden="1" x14ac:dyDescent="0.2"/>
    <row r="42333" hidden="1" x14ac:dyDescent="0.2"/>
    <row r="42334" hidden="1" x14ac:dyDescent="0.2"/>
    <row r="42335" hidden="1" x14ac:dyDescent="0.2"/>
    <row r="42336" hidden="1" x14ac:dyDescent="0.2"/>
    <row r="42337" hidden="1" x14ac:dyDescent="0.2"/>
    <row r="42338" hidden="1" x14ac:dyDescent="0.2"/>
    <row r="42339" hidden="1" x14ac:dyDescent="0.2"/>
    <row r="42340" hidden="1" x14ac:dyDescent="0.2"/>
    <row r="42341" hidden="1" x14ac:dyDescent="0.2"/>
    <row r="42342" hidden="1" x14ac:dyDescent="0.2"/>
    <row r="42343" hidden="1" x14ac:dyDescent="0.2"/>
    <row r="42344" hidden="1" x14ac:dyDescent="0.2"/>
    <row r="42345" hidden="1" x14ac:dyDescent="0.2"/>
    <row r="42346" hidden="1" x14ac:dyDescent="0.2"/>
    <row r="42347" hidden="1" x14ac:dyDescent="0.2"/>
    <row r="42348" hidden="1" x14ac:dyDescent="0.2"/>
    <row r="42349" hidden="1" x14ac:dyDescent="0.2"/>
    <row r="42350" hidden="1" x14ac:dyDescent="0.2"/>
    <row r="42351" hidden="1" x14ac:dyDescent="0.2"/>
    <row r="42352" hidden="1" x14ac:dyDescent="0.2"/>
    <row r="42353" hidden="1" x14ac:dyDescent="0.2"/>
    <row r="42354" hidden="1" x14ac:dyDescent="0.2"/>
    <row r="42355" hidden="1" x14ac:dyDescent="0.2"/>
    <row r="42356" hidden="1" x14ac:dyDescent="0.2"/>
    <row r="42357" hidden="1" x14ac:dyDescent="0.2"/>
    <row r="42358" hidden="1" x14ac:dyDescent="0.2"/>
    <row r="42359" hidden="1" x14ac:dyDescent="0.2"/>
    <row r="42360" hidden="1" x14ac:dyDescent="0.2"/>
    <row r="42361" hidden="1" x14ac:dyDescent="0.2"/>
    <row r="42362" hidden="1" x14ac:dyDescent="0.2"/>
    <row r="42363" hidden="1" x14ac:dyDescent="0.2"/>
    <row r="42364" hidden="1" x14ac:dyDescent="0.2"/>
    <row r="42365" hidden="1" x14ac:dyDescent="0.2"/>
    <row r="42366" hidden="1" x14ac:dyDescent="0.2"/>
    <row r="42367" hidden="1" x14ac:dyDescent="0.2"/>
    <row r="42368" hidden="1" x14ac:dyDescent="0.2"/>
    <row r="42369" hidden="1" x14ac:dyDescent="0.2"/>
    <row r="42370" hidden="1" x14ac:dyDescent="0.2"/>
    <row r="42371" hidden="1" x14ac:dyDescent="0.2"/>
    <row r="42372" hidden="1" x14ac:dyDescent="0.2"/>
    <row r="42373" hidden="1" x14ac:dyDescent="0.2"/>
    <row r="42374" hidden="1" x14ac:dyDescent="0.2"/>
    <row r="42375" hidden="1" x14ac:dyDescent="0.2"/>
    <row r="42376" hidden="1" x14ac:dyDescent="0.2"/>
    <row r="42377" hidden="1" x14ac:dyDescent="0.2"/>
    <row r="42378" hidden="1" x14ac:dyDescent="0.2"/>
    <row r="42379" hidden="1" x14ac:dyDescent="0.2"/>
    <row r="42380" hidden="1" x14ac:dyDescent="0.2"/>
    <row r="42381" hidden="1" x14ac:dyDescent="0.2"/>
    <row r="42382" hidden="1" x14ac:dyDescent="0.2"/>
    <row r="42383" hidden="1" x14ac:dyDescent="0.2"/>
    <row r="42384" hidden="1" x14ac:dyDescent="0.2"/>
    <row r="42385" hidden="1" x14ac:dyDescent="0.2"/>
    <row r="42386" hidden="1" x14ac:dyDescent="0.2"/>
    <row r="42387" hidden="1" x14ac:dyDescent="0.2"/>
    <row r="42388" hidden="1" x14ac:dyDescent="0.2"/>
    <row r="42389" hidden="1" x14ac:dyDescent="0.2"/>
    <row r="42390" hidden="1" x14ac:dyDescent="0.2"/>
    <row r="42391" hidden="1" x14ac:dyDescent="0.2"/>
    <row r="42392" hidden="1" x14ac:dyDescent="0.2"/>
    <row r="42393" hidden="1" x14ac:dyDescent="0.2"/>
    <row r="42394" hidden="1" x14ac:dyDescent="0.2"/>
    <row r="42395" hidden="1" x14ac:dyDescent="0.2"/>
    <row r="42396" hidden="1" x14ac:dyDescent="0.2"/>
    <row r="42397" hidden="1" x14ac:dyDescent="0.2"/>
    <row r="42398" hidden="1" x14ac:dyDescent="0.2"/>
    <row r="42399" hidden="1" x14ac:dyDescent="0.2"/>
    <row r="42400" hidden="1" x14ac:dyDescent="0.2"/>
    <row r="42401" hidden="1" x14ac:dyDescent="0.2"/>
    <row r="42402" hidden="1" x14ac:dyDescent="0.2"/>
    <row r="42403" hidden="1" x14ac:dyDescent="0.2"/>
    <row r="42404" hidden="1" x14ac:dyDescent="0.2"/>
    <row r="42405" hidden="1" x14ac:dyDescent="0.2"/>
    <row r="42406" hidden="1" x14ac:dyDescent="0.2"/>
    <row r="42407" hidden="1" x14ac:dyDescent="0.2"/>
    <row r="42408" hidden="1" x14ac:dyDescent="0.2"/>
    <row r="42409" hidden="1" x14ac:dyDescent="0.2"/>
    <row r="42410" hidden="1" x14ac:dyDescent="0.2"/>
    <row r="42411" hidden="1" x14ac:dyDescent="0.2"/>
    <row r="42412" hidden="1" x14ac:dyDescent="0.2"/>
    <row r="42413" hidden="1" x14ac:dyDescent="0.2"/>
    <row r="42414" hidden="1" x14ac:dyDescent="0.2"/>
    <row r="42415" hidden="1" x14ac:dyDescent="0.2"/>
    <row r="42416" hidden="1" x14ac:dyDescent="0.2"/>
    <row r="42417" hidden="1" x14ac:dyDescent="0.2"/>
    <row r="42418" hidden="1" x14ac:dyDescent="0.2"/>
    <row r="42419" hidden="1" x14ac:dyDescent="0.2"/>
    <row r="42420" hidden="1" x14ac:dyDescent="0.2"/>
    <row r="42421" hidden="1" x14ac:dyDescent="0.2"/>
    <row r="42422" hidden="1" x14ac:dyDescent="0.2"/>
    <row r="42423" hidden="1" x14ac:dyDescent="0.2"/>
    <row r="42424" hidden="1" x14ac:dyDescent="0.2"/>
    <row r="42425" hidden="1" x14ac:dyDescent="0.2"/>
    <row r="42426" hidden="1" x14ac:dyDescent="0.2"/>
    <row r="42427" hidden="1" x14ac:dyDescent="0.2"/>
    <row r="42428" hidden="1" x14ac:dyDescent="0.2"/>
    <row r="42429" hidden="1" x14ac:dyDescent="0.2"/>
    <row r="42430" hidden="1" x14ac:dyDescent="0.2"/>
    <row r="42431" hidden="1" x14ac:dyDescent="0.2"/>
    <row r="42432" hidden="1" x14ac:dyDescent="0.2"/>
    <row r="42433" hidden="1" x14ac:dyDescent="0.2"/>
    <row r="42434" hidden="1" x14ac:dyDescent="0.2"/>
    <row r="42435" hidden="1" x14ac:dyDescent="0.2"/>
    <row r="42436" hidden="1" x14ac:dyDescent="0.2"/>
    <row r="42437" hidden="1" x14ac:dyDescent="0.2"/>
    <row r="42438" hidden="1" x14ac:dyDescent="0.2"/>
    <row r="42439" hidden="1" x14ac:dyDescent="0.2"/>
    <row r="42440" hidden="1" x14ac:dyDescent="0.2"/>
    <row r="42441" hidden="1" x14ac:dyDescent="0.2"/>
    <row r="42442" hidden="1" x14ac:dyDescent="0.2"/>
    <row r="42443" hidden="1" x14ac:dyDescent="0.2"/>
    <row r="42444" hidden="1" x14ac:dyDescent="0.2"/>
    <row r="42445" hidden="1" x14ac:dyDescent="0.2"/>
    <row r="42446" hidden="1" x14ac:dyDescent="0.2"/>
    <row r="42447" hidden="1" x14ac:dyDescent="0.2"/>
    <row r="42448" hidden="1" x14ac:dyDescent="0.2"/>
    <row r="42449" hidden="1" x14ac:dyDescent="0.2"/>
    <row r="42450" hidden="1" x14ac:dyDescent="0.2"/>
    <row r="42451" hidden="1" x14ac:dyDescent="0.2"/>
    <row r="42452" hidden="1" x14ac:dyDescent="0.2"/>
    <row r="42453" hidden="1" x14ac:dyDescent="0.2"/>
    <row r="42454" hidden="1" x14ac:dyDescent="0.2"/>
    <row r="42455" hidden="1" x14ac:dyDescent="0.2"/>
    <row r="42456" hidden="1" x14ac:dyDescent="0.2"/>
    <row r="42457" hidden="1" x14ac:dyDescent="0.2"/>
    <row r="42458" hidden="1" x14ac:dyDescent="0.2"/>
    <row r="42459" hidden="1" x14ac:dyDescent="0.2"/>
    <row r="42460" hidden="1" x14ac:dyDescent="0.2"/>
    <row r="42461" hidden="1" x14ac:dyDescent="0.2"/>
    <row r="42462" hidden="1" x14ac:dyDescent="0.2"/>
    <row r="42463" hidden="1" x14ac:dyDescent="0.2"/>
    <row r="42464" hidden="1" x14ac:dyDescent="0.2"/>
    <row r="42465" hidden="1" x14ac:dyDescent="0.2"/>
    <row r="42466" hidden="1" x14ac:dyDescent="0.2"/>
    <row r="42467" hidden="1" x14ac:dyDescent="0.2"/>
    <row r="42468" hidden="1" x14ac:dyDescent="0.2"/>
    <row r="42469" hidden="1" x14ac:dyDescent="0.2"/>
    <row r="42470" hidden="1" x14ac:dyDescent="0.2"/>
    <row r="42471" hidden="1" x14ac:dyDescent="0.2"/>
    <row r="42472" hidden="1" x14ac:dyDescent="0.2"/>
    <row r="42473" hidden="1" x14ac:dyDescent="0.2"/>
    <row r="42474" hidden="1" x14ac:dyDescent="0.2"/>
    <row r="42475" hidden="1" x14ac:dyDescent="0.2"/>
    <row r="42476" hidden="1" x14ac:dyDescent="0.2"/>
    <row r="42477" hidden="1" x14ac:dyDescent="0.2"/>
    <row r="42478" hidden="1" x14ac:dyDescent="0.2"/>
    <row r="42479" hidden="1" x14ac:dyDescent="0.2"/>
    <row r="42480" hidden="1" x14ac:dyDescent="0.2"/>
    <row r="42481" hidden="1" x14ac:dyDescent="0.2"/>
    <row r="42482" hidden="1" x14ac:dyDescent="0.2"/>
    <row r="42483" hidden="1" x14ac:dyDescent="0.2"/>
    <row r="42484" hidden="1" x14ac:dyDescent="0.2"/>
    <row r="42485" hidden="1" x14ac:dyDescent="0.2"/>
    <row r="42486" hidden="1" x14ac:dyDescent="0.2"/>
    <row r="42487" hidden="1" x14ac:dyDescent="0.2"/>
    <row r="42488" hidden="1" x14ac:dyDescent="0.2"/>
    <row r="42489" hidden="1" x14ac:dyDescent="0.2"/>
    <row r="42490" hidden="1" x14ac:dyDescent="0.2"/>
    <row r="42491" hidden="1" x14ac:dyDescent="0.2"/>
    <row r="42492" hidden="1" x14ac:dyDescent="0.2"/>
    <row r="42493" hidden="1" x14ac:dyDescent="0.2"/>
    <row r="42494" hidden="1" x14ac:dyDescent="0.2"/>
    <row r="42495" hidden="1" x14ac:dyDescent="0.2"/>
    <row r="42496" hidden="1" x14ac:dyDescent="0.2"/>
    <row r="42497" hidden="1" x14ac:dyDescent="0.2"/>
    <row r="42498" hidden="1" x14ac:dyDescent="0.2"/>
    <row r="42499" hidden="1" x14ac:dyDescent="0.2"/>
    <row r="42500" hidden="1" x14ac:dyDescent="0.2"/>
    <row r="42501" hidden="1" x14ac:dyDescent="0.2"/>
    <row r="42502" hidden="1" x14ac:dyDescent="0.2"/>
    <row r="42503" hidden="1" x14ac:dyDescent="0.2"/>
    <row r="42504" hidden="1" x14ac:dyDescent="0.2"/>
    <row r="42505" hidden="1" x14ac:dyDescent="0.2"/>
    <row r="42506" hidden="1" x14ac:dyDescent="0.2"/>
    <row r="42507" hidden="1" x14ac:dyDescent="0.2"/>
    <row r="42508" hidden="1" x14ac:dyDescent="0.2"/>
    <row r="42509" hidden="1" x14ac:dyDescent="0.2"/>
    <row r="42510" hidden="1" x14ac:dyDescent="0.2"/>
    <row r="42511" hidden="1" x14ac:dyDescent="0.2"/>
    <row r="42512" hidden="1" x14ac:dyDescent="0.2"/>
    <row r="42513" hidden="1" x14ac:dyDescent="0.2"/>
    <row r="42514" hidden="1" x14ac:dyDescent="0.2"/>
    <row r="42515" hidden="1" x14ac:dyDescent="0.2"/>
    <row r="42516" hidden="1" x14ac:dyDescent="0.2"/>
    <row r="42517" hidden="1" x14ac:dyDescent="0.2"/>
    <row r="42518" hidden="1" x14ac:dyDescent="0.2"/>
    <row r="42519" hidden="1" x14ac:dyDescent="0.2"/>
    <row r="42520" hidden="1" x14ac:dyDescent="0.2"/>
    <row r="42521" hidden="1" x14ac:dyDescent="0.2"/>
    <row r="42522" hidden="1" x14ac:dyDescent="0.2"/>
    <row r="42523" hidden="1" x14ac:dyDescent="0.2"/>
    <row r="42524" hidden="1" x14ac:dyDescent="0.2"/>
    <row r="42525" hidden="1" x14ac:dyDescent="0.2"/>
    <row r="42526" hidden="1" x14ac:dyDescent="0.2"/>
    <row r="42527" hidden="1" x14ac:dyDescent="0.2"/>
    <row r="42528" hidden="1" x14ac:dyDescent="0.2"/>
    <row r="42529" hidden="1" x14ac:dyDescent="0.2"/>
    <row r="42530" hidden="1" x14ac:dyDescent="0.2"/>
    <row r="42531" hidden="1" x14ac:dyDescent="0.2"/>
    <row r="42532" hidden="1" x14ac:dyDescent="0.2"/>
    <row r="42533" hidden="1" x14ac:dyDescent="0.2"/>
    <row r="42534" hidden="1" x14ac:dyDescent="0.2"/>
    <row r="42535" hidden="1" x14ac:dyDescent="0.2"/>
    <row r="42536" hidden="1" x14ac:dyDescent="0.2"/>
    <row r="42537" hidden="1" x14ac:dyDescent="0.2"/>
    <row r="42538" hidden="1" x14ac:dyDescent="0.2"/>
    <row r="42539" hidden="1" x14ac:dyDescent="0.2"/>
    <row r="42540" hidden="1" x14ac:dyDescent="0.2"/>
    <row r="42541" hidden="1" x14ac:dyDescent="0.2"/>
    <row r="42542" hidden="1" x14ac:dyDescent="0.2"/>
    <row r="42543" hidden="1" x14ac:dyDescent="0.2"/>
    <row r="42544" hidden="1" x14ac:dyDescent="0.2"/>
    <row r="42545" hidden="1" x14ac:dyDescent="0.2"/>
    <row r="42546" hidden="1" x14ac:dyDescent="0.2"/>
    <row r="42547" hidden="1" x14ac:dyDescent="0.2"/>
    <row r="42548" hidden="1" x14ac:dyDescent="0.2"/>
    <row r="42549" hidden="1" x14ac:dyDescent="0.2"/>
    <row r="42550" hidden="1" x14ac:dyDescent="0.2"/>
    <row r="42551" hidden="1" x14ac:dyDescent="0.2"/>
    <row r="42552" hidden="1" x14ac:dyDescent="0.2"/>
    <row r="42553" hidden="1" x14ac:dyDescent="0.2"/>
    <row r="42554" hidden="1" x14ac:dyDescent="0.2"/>
    <row r="42555" hidden="1" x14ac:dyDescent="0.2"/>
    <row r="42556" hidden="1" x14ac:dyDescent="0.2"/>
    <row r="42557" hidden="1" x14ac:dyDescent="0.2"/>
    <row r="42558" hidden="1" x14ac:dyDescent="0.2"/>
    <row r="42559" hidden="1" x14ac:dyDescent="0.2"/>
    <row r="42560" hidden="1" x14ac:dyDescent="0.2"/>
    <row r="42561" hidden="1" x14ac:dyDescent="0.2"/>
    <row r="42562" hidden="1" x14ac:dyDescent="0.2"/>
    <row r="42563" hidden="1" x14ac:dyDescent="0.2"/>
    <row r="42564" hidden="1" x14ac:dyDescent="0.2"/>
    <row r="42565" hidden="1" x14ac:dyDescent="0.2"/>
    <row r="42566" hidden="1" x14ac:dyDescent="0.2"/>
    <row r="42567" hidden="1" x14ac:dyDescent="0.2"/>
    <row r="42568" hidden="1" x14ac:dyDescent="0.2"/>
    <row r="42569" hidden="1" x14ac:dyDescent="0.2"/>
    <row r="42570" hidden="1" x14ac:dyDescent="0.2"/>
    <row r="42571" hidden="1" x14ac:dyDescent="0.2"/>
    <row r="42572" hidden="1" x14ac:dyDescent="0.2"/>
    <row r="42573" hidden="1" x14ac:dyDescent="0.2"/>
    <row r="42574" hidden="1" x14ac:dyDescent="0.2"/>
    <row r="42575" hidden="1" x14ac:dyDescent="0.2"/>
    <row r="42576" hidden="1" x14ac:dyDescent="0.2"/>
    <row r="42577" hidden="1" x14ac:dyDescent="0.2"/>
    <row r="42578" hidden="1" x14ac:dyDescent="0.2"/>
    <row r="42579" hidden="1" x14ac:dyDescent="0.2"/>
    <row r="42580" hidden="1" x14ac:dyDescent="0.2"/>
    <row r="42581" hidden="1" x14ac:dyDescent="0.2"/>
    <row r="42582" hidden="1" x14ac:dyDescent="0.2"/>
    <row r="42583" hidden="1" x14ac:dyDescent="0.2"/>
    <row r="42584" hidden="1" x14ac:dyDescent="0.2"/>
    <row r="42585" hidden="1" x14ac:dyDescent="0.2"/>
    <row r="42586" hidden="1" x14ac:dyDescent="0.2"/>
    <row r="42587" hidden="1" x14ac:dyDescent="0.2"/>
    <row r="42588" hidden="1" x14ac:dyDescent="0.2"/>
    <row r="42589" hidden="1" x14ac:dyDescent="0.2"/>
    <row r="42590" hidden="1" x14ac:dyDescent="0.2"/>
    <row r="42591" hidden="1" x14ac:dyDescent="0.2"/>
    <row r="42592" hidden="1" x14ac:dyDescent="0.2"/>
    <row r="42593" hidden="1" x14ac:dyDescent="0.2"/>
    <row r="42594" hidden="1" x14ac:dyDescent="0.2"/>
    <row r="42595" hidden="1" x14ac:dyDescent="0.2"/>
    <row r="42596" hidden="1" x14ac:dyDescent="0.2"/>
    <row r="42597" hidden="1" x14ac:dyDescent="0.2"/>
    <row r="42598" hidden="1" x14ac:dyDescent="0.2"/>
    <row r="42599" hidden="1" x14ac:dyDescent="0.2"/>
    <row r="42600" hidden="1" x14ac:dyDescent="0.2"/>
    <row r="42601" hidden="1" x14ac:dyDescent="0.2"/>
    <row r="42602" hidden="1" x14ac:dyDescent="0.2"/>
    <row r="42603" hidden="1" x14ac:dyDescent="0.2"/>
    <row r="42604" hidden="1" x14ac:dyDescent="0.2"/>
    <row r="42605" hidden="1" x14ac:dyDescent="0.2"/>
    <row r="42606" hidden="1" x14ac:dyDescent="0.2"/>
    <row r="42607" hidden="1" x14ac:dyDescent="0.2"/>
    <row r="42608" hidden="1" x14ac:dyDescent="0.2"/>
    <row r="42609" hidden="1" x14ac:dyDescent="0.2"/>
    <row r="42610" hidden="1" x14ac:dyDescent="0.2"/>
    <row r="42611" hidden="1" x14ac:dyDescent="0.2"/>
    <row r="42612" hidden="1" x14ac:dyDescent="0.2"/>
    <row r="42613" hidden="1" x14ac:dyDescent="0.2"/>
    <row r="42614" hidden="1" x14ac:dyDescent="0.2"/>
    <row r="42615" hidden="1" x14ac:dyDescent="0.2"/>
    <row r="42616" hidden="1" x14ac:dyDescent="0.2"/>
    <row r="42617" hidden="1" x14ac:dyDescent="0.2"/>
    <row r="42618" hidden="1" x14ac:dyDescent="0.2"/>
    <row r="42619" hidden="1" x14ac:dyDescent="0.2"/>
    <row r="42620" hidden="1" x14ac:dyDescent="0.2"/>
    <row r="42621" hidden="1" x14ac:dyDescent="0.2"/>
    <row r="42622" hidden="1" x14ac:dyDescent="0.2"/>
    <row r="42623" hidden="1" x14ac:dyDescent="0.2"/>
    <row r="42624" hidden="1" x14ac:dyDescent="0.2"/>
    <row r="42625" hidden="1" x14ac:dyDescent="0.2"/>
    <row r="42626" hidden="1" x14ac:dyDescent="0.2"/>
    <row r="42627" hidden="1" x14ac:dyDescent="0.2"/>
    <row r="42628" hidden="1" x14ac:dyDescent="0.2"/>
    <row r="42629" hidden="1" x14ac:dyDescent="0.2"/>
    <row r="42630" hidden="1" x14ac:dyDescent="0.2"/>
    <row r="42631" hidden="1" x14ac:dyDescent="0.2"/>
    <row r="42632" hidden="1" x14ac:dyDescent="0.2"/>
    <row r="42633" hidden="1" x14ac:dyDescent="0.2"/>
    <row r="42634" hidden="1" x14ac:dyDescent="0.2"/>
    <row r="42635" hidden="1" x14ac:dyDescent="0.2"/>
    <row r="42636" hidden="1" x14ac:dyDescent="0.2"/>
    <row r="42637" hidden="1" x14ac:dyDescent="0.2"/>
    <row r="42638" hidden="1" x14ac:dyDescent="0.2"/>
    <row r="42639" hidden="1" x14ac:dyDescent="0.2"/>
    <row r="42640" hidden="1" x14ac:dyDescent="0.2"/>
    <row r="42641" hidden="1" x14ac:dyDescent="0.2"/>
    <row r="42642" hidden="1" x14ac:dyDescent="0.2"/>
    <row r="42643" hidden="1" x14ac:dyDescent="0.2"/>
    <row r="42644" hidden="1" x14ac:dyDescent="0.2"/>
    <row r="42645" hidden="1" x14ac:dyDescent="0.2"/>
    <row r="42646" hidden="1" x14ac:dyDescent="0.2"/>
    <row r="42647" hidden="1" x14ac:dyDescent="0.2"/>
    <row r="42648" hidden="1" x14ac:dyDescent="0.2"/>
    <row r="42649" hidden="1" x14ac:dyDescent="0.2"/>
    <row r="42650" hidden="1" x14ac:dyDescent="0.2"/>
    <row r="42651" hidden="1" x14ac:dyDescent="0.2"/>
    <row r="42652" hidden="1" x14ac:dyDescent="0.2"/>
    <row r="42653" hidden="1" x14ac:dyDescent="0.2"/>
    <row r="42654" hidden="1" x14ac:dyDescent="0.2"/>
    <row r="42655" hidden="1" x14ac:dyDescent="0.2"/>
    <row r="42656" hidden="1" x14ac:dyDescent="0.2"/>
    <row r="42657" hidden="1" x14ac:dyDescent="0.2"/>
    <row r="42658" hidden="1" x14ac:dyDescent="0.2"/>
    <row r="42659" hidden="1" x14ac:dyDescent="0.2"/>
    <row r="42660" hidden="1" x14ac:dyDescent="0.2"/>
    <row r="42661" hidden="1" x14ac:dyDescent="0.2"/>
    <row r="42662" hidden="1" x14ac:dyDescent="0.2"/>
    <row r="42663" hidden="1" x14ac:dyDescent="0.2"/>
    <row r="42664" hidden="1" x14ac:dyDescent="0.2"/>
    <row r="42665" hidden="1" x14ac:dyDescent="0.2"/>
    <row r="42666" hidden="1" x14ac:dyDescent="0.2"/>
    <row r="42667" hidden="1" x14ac:dyDescent="0.2"/>
    <row r="42668" hidden="1" x14ac:dyDescent="0.2"/>
    <row r="42669" hidden="1" x14ac:dyDescent="0.2"/>
    <row r="42670" hidden="1" x14ac:dyDescent="0.2"/>
    <row r="42671" hidden="1" x14ac:dyDescent="0.2"/>
    <row r="42672" hidden="1" x14ac:dyDescent="0.2"/>
    <row r="42673" hidden="1" x14ac:dyDescent="0.2"/>
    <row r="42674" hidden="1" x14ac:dyDescent="0.2"/>
    <row r="42675" hidden="1" x14ac:dyDescent="0.2"/>
    <row r="42676" hidden="1" x14ac:dyDescent="0.2"/>
    <row r="42677" hidden="1" x14ac:dyDescent="0.2"/>
    <row r="42678" hidden="1" x14ac:dyDescent="0.2"/>
    <row r="42679" hidden="1" x14ac:dyDescent="0.2"/>
    <row r="42680" hidden="1" x14ac:dyDescent="0.2"/>
    <row r="42681" hidden="1" x14ac:dyDescent="0.2"/>
    <row r="42682" hidden="1" x14ac:dyDescent="0.2"/>
    <row r="42683" hidden="1" x14ac:dyDescent="0.2"/>
    <row r="42684" hidden="1" x14ac:dyDescent="0.2"/>
    <row r="42685" hidden="1" x14ac:dyDescent="0.2"/>
    <row r="42686" hidden="1" x14ac:dyDescent="0.2"/>
    <row r="42687" hidden="1" x14ac:dyDescent="0.2"/>
    <row r="42688" hidden="1" x14ac:dyDescent="0.2"/>
    <row r="42689" hidden="1" x14ac:dyDescent="0.2"/>
    <row r="42690" hidden="1" x14ac:dyDescent="0.2"/>
    <row r="42691" hidden="1" x14ac:dyDescent="0.2"/>
    <row r="42692" hidden="1" x14ac:dyDescent="0.2"/>
    <row r="42693" hidden="1" x14ac:dyDescent="0.2"/>
    <row r="42694" hidden="1" x14ac:dyDescent="0.2"/>
    <row r="42695" hidden="1" x14ac:dyDescent="0.2"/>
    <row r="42696" hidden="1" x14ac:dyDescent="0.2"/>
    <row r="42697" hidden="1" x14ac:dyDescent="0.2"/>
    <row r="42698" hidden="1" x14ac:dyDescent="0.2"/>
    <row r="42699" hidden="1" x14ac:dyDescent="0.2"/>
    <row r="42700" hidden="1" x14ac:dyDescent="0.2"/>
    <row r="42701" hidden="1" x14ac:dyDescent="0.2"/>
    <row r="42702" hidden="1" x14ac:dyDescent="0.2"/>
    <row r="42703" hidden="1" x14ac:dyDescent="0.2"/>
    <row r="42704" hidden="1" x14ac:dyDescent="0.2"/>
    <row r="42705" hidden="1" x14ac:dyDescent="0.2"/>
    <row r="42706" hidden="1" x14ac:dyDescent="0.2"/>
    <row r="42707" hidden="1" x14ac:dyDescent="0.2"/>
    <row r="42708" hidden="1" x14ac:dyDescent="0.2"/>
    <row r="42709" hidden="1" x14ac:dyDescent="0.2"/>
    <row r="42710" hidden="1" x14ac:dyDescent="0.2"/>
    <row r="42711" hidden="1" x14ac:dyDescent="0.2"/>
    <row r="42712" hidden="1" x14ac:dyDescent="0.2"/>
    <row r="42713" hidden="1" x14ac:dyDescent="0.2"/>
    <row r="42714" hidden="1" x14ac:dyDescent="0.2"/>
    <row r="42715" hidden="1" x14ac:dyDescent="0.2"/>
    <row r="42716" hidden="1" x14ac:dyDescent="0.2"/>
    <row r="42717" hidden="1" x14ac:dyDescent="0.2"/>
    <row r="42718" hidden="1" x14ac:dyDescent="0.2"/>
    <row r="42719" hidden="1" x14ac:dyDescent="0.2"/>
    <row r="42720" hidden="1" x14ac:dyDescent="0.2"/>
    <row r="42721" hidden="1" x14ac:dyDescent="0.2"/>
    <row r="42722" hidden="1" x14ac:dyDescent="0.2"/>
    <row r="42723" hidden="1" x14ac:dyDescent="0.2"/>
    <row r="42724" hidden="1" x14ac:dyDescent="0.2"/>
    <row r="42725" hidden="1" x14ac:dyDescent="0.2"/>
    <row r="42726" hidden="1" x14ac:dyDescent="0.2"/>
    <row r="42727" hidden="1" x14ac:dyDescent="0.2"/>
    <row r="42728" hidden="1" x14ac:dyDescent="0.2"/>
    <row r="42729" hidden="1" x14ac:dyDescent="0.2"/>
    <row r="42730" hidden="1" x14ac:dyDescent="0.2"/>
    <row r="42731" hidden="1" x14ac:dyDescent="0.2"/>
    <row r="42732" hidden="1" x14ac:dyDescent="0.2"/>
    <row r="42733" hidden="1" x14ac:dyDescent="0.2"/>
    <row r="42734" hidden="1" x14ac:dyDescent="0.2"/>
    <row r="42735" hidden="1" x14ac:dyDescent="0.2"/>
    <row r="42736" hidden="1" x14ac:dyDescent="0.2"/>
    <row r="42737" hidden="1" x14ac:dyDescent="0.2"/>
    <row r="42738" hidden="1" x14ac:dyDescent="0.2"/>
    <row r="42739" hidden="1" x14ac:dyDescent="0.2"/>
    <row r="42740" hidden="1" x14ac:dyDescent="0.2"/>
    <row r="42741" hidden="1" x14ac:dyDescent="0.2"/>
    <row r="42742" hidden="1" x14ac:dyDescent="0.2"/>
    <row r="42743" hidden="1" x14ac:dyDescent="0.2"/>
    <row r="42744" hidden="1" x14ac:dyDescent="0.2"/>
    <row r="42745" hidden="1" x14ac:dyDescent="0.2"/>
    <row r="42746" hidden="1" x14ac:dyDescent="0.2"/>
    <row r="42747" hidden="1" x14ac:dyDescent="0.2"/>
    <row r="42748" hidden="1" x14ac:dyDescent="0.2"/>
    <row r="42749" hidden="1" x14ac:dyDescent="0.2"/>
    <row r="42750" hidden="1" x14ac:dyDescent="0.2"/>
    <row r="42751" hidden="1" x14ac:dyDescent="0.2"/>
    <row r="42752" hidden="1" x14ac:dyDescent="0.2"/>
    <row r="42753" hidden="1" x14ac:dyDescent="0.2"/>
    <row r="42754" hidden="1" x14ac:dyDescent="0.2"/>
    <row r="42755" hidden="1" x14ac:dyDescent="0.2"/>
    <row r="42756" hidden="1" x14ac:dyDescent="0.2"/>
    <row r="42757" hidden="1" x14ac:dyDescent="0.2"/>
    <row r="42758" hidden="1" x14ac:dyDescent="0.2"/>
    <row r="42759" hidden="1" x14ac:dyDescent="0.2"/>
    <row r="42760" hidden="1" x14ac:dyDescent="0.2"/>
    <row r="42761" hidden="1" x14ac:dyDescent="0.2"/>
    <row r="42762" hidden="1" x14ac:dyDescent="0.2"/>
    <row r="42763" hidden="1" x14ac:dyDescent="0.2"/>
    <row r="42764" hidden="1" x14ac:dyDescent="0.2"/>
    <row r="42765" hidden="1" x14ac:dyDescent="0.2"/>
    <row r="42766" hidden="1" x14ac:dyDescent="0.2"/>
    <row r="42767" hidden="1" x14ac:dyDescent="0.2"/>
    <row r="42768" hidden="1" x14ac:dyDescent="0.2"/>
    <row r="42769" hidden="1" x14ac:dyDescent="0.2"/>
    <row r="42770" hidden="1" x14ac:dyDescent="0.2"/>
    <row r="42771" hidden="1" x14ac:dyDescent="0.2"/>
    <row r="42772" hidden="1" x14ac:dyDescent="0.2"/>
    <row r="42773" hidden="1" x14ac:dyDescent="0.2"/>
    <row r="42774" hidden="1" x14ac:dyDescent="0.2"/>
    <row r="42775" hidden="1" x14ac:dyDescent="0.2"/>
    <row r="42776" hidden="1" x14ac:dyDescent="0.2"/>
    <row r="42777" hidden="1" x14ac:dyDescent="0.2"/>
    <row r="42778" hidden="1" x14ac:dyDescent="0.2"/>
    <row r="42779" hidden="1" x14ac:dyDescent="0.2"/>
    <row r="42780" hidden="1" x14ac:dyDescent="0.2"/>
    <row r="42781" hidden="1" x14ac:dyDescent="0.2"/>
    <row r="42782" hidden="1" x14ac:dyDescent="0.2"/>
    <row r="42783" hidden="1" x14ac:dyDescent="0.2"/>
    <row r="42784" hidden="1" x14ac:dyDescent="0.2"/>
    <row r="42785" hidden="1" x14ac:dyDescent="0.2"/>
    <row r="42786" hidden="1" x14ac:dyDescent="0.2"/>
    <row r="42787" hidden="1" x14ac:dyDescent="0.2"/>
    <row r="42788" hidden="1" x14ac:dyDescent="0.2"/>
    <row r="42789" hidden="1" x14ac:dyDescent="0.2"/>
    <row r="42790" hidden="1" x14ac:dyDescent="0.2"/>
    <row r="42791" hidden="1" x14ac:dyDescent="0.2"/>
    <row r="42792" hidden="1" x14ac:dyDescent="0.2"/>
    <row r="42793" hidden="1" x14ac:dyDescent="0.2"/>
    <row r="42794" hidden="1" x14ac:dyDescent="0.2"/>
    <row r="42795" hidden="1" x14ac:dyDescent="0.2"/>
    <row r="42796" hidden="1" x14ac:dyDescent="0.2"/>
    <row r="42797" hidden="1" x14ac:dyDescent="0.2"/>
    <row r="42798" hidden="1" x14ac:dyDescent="0.2"/>
    <row r="42799" hidden="1" x14ac:dyDescent="0.2"/>
    <row r="42800" hidden="1" x14ac:dyDescent="0.2"/>
    <row r="42801" hidden="1" x14ac:dyDescent="0.2"/>
    <row r="42802" hidden="1" x14ac:dyDescent="0.2"/>
    <row r="42803" hidden="1" x14ac:dyDescent="0.2"/>
    <row r="42804" hidden="1" x14ac:dyDescent="0.2"/>
    <row r="42805" hidden="1" x14ac:dyDescent="0.2"/>
    <row r="42806" hidden="1" x14ac:dyDescent="0.2"/>
    <row r="42807" hidden="1" x14ac:dyDescent="0.2"/>
    <row r="42808" hidden="1" x14ac:dyDescent="0.2"/>
    <row r="42809" hidden="1" x14ac:dyDescent="0.2"/>
    <row r="42810" hidden="1" x14ac:dyDescent="0.2"/>
    <row r="42811" hidden="1" x14ac:dyDescent="0.2"/>
    <row r="42812" hidden="1" x14ac:dyDescent="0.2"/>
    <row r="42813" hidden="1" x14ac:dyDescent="0.2"/>
    <row r="42814" hidden="1" x14ac:dyDescent="0.2"/>
    <row r="42815" hidden="1" x14ac:dyDescent="0.2"/>
    <row r="42816" hidden="1" x14ac:dyDescent="0.2"/>
    <row r="42817" hidden="1" x14ac:dyDescent="0.2"/>
    <row r="42818" hidden="1" x14ac:dyDescent="0.2"/>
    <row r="42819" hidden="1" x14ac:dyDescent="0.2"/>
    <row r="42820" hidden="1" x14ac:dyDescent="0.2"/>
    <row r="42821" hidden="1" x14ac:dyDescent="0.2"/>
    <row r="42822" hidden="1" x14ac:dyDescent="0.2"/>
    <row r="42823" hidden="1" x14ac:dyDescent="0.2"/>
    <row r="42824" hidden="1" x14ac:dyDescent="0.2"/>
    <row r="42825" hidden="1" x14ac:dyDescent="0.2"/>
    <row r="42826" hidden="1" x14ac:dyDescent="0.2"/>
    <row r="42827" hidden="1" x14ac:dyDescent="0.2"/>
    <row r="42828" hidden="1" x14ac:dyDescent="0.2"/>
    <row r="42829" hidden="1" x14ac:dyDescent="0.2"/>
    <row r="42830" hidden="1" x14ac:dyDescent="0.2"/>
    <row r="42831" hidden="1" x14ac:dyDescent="0.2"/>
    <row r="42832" hidden="1" x14ac:dyDescent="0.2"/>
    <row r="42833" hidden="1" x14ac:dyDescent="0.2"/>
    <row r="42834" hidden="1" x14ac:dyDescent="0.2"/>
    <row r="42835" hidden="1" x14ac:dyDescent="0.2"/>
    <row r="42836" hidden="1" x14ac:dyDescent="0.2"/>
    <row r="42837" hidden="1" x14ac:dyDescent="0.2"/>
    <row r="42838" hidden="1" x14ac:dyDescent="0.2"/>
    <row r="42839" hidden="1" x14ac:dyDescent="0.2"/>
    <row r="42840" hidden="1" x14ac:dyDescent="0.2"/>
    <row r="42841" hidden="1" x14ac:dyDescent="0.2"/>
    <row r="42842" hidden="1" x14ac:dyDescent="0.2"/>
    <row r="42843" hidden="1" x14ac:dyDescent="0.2"/>
    <row r="42844" hidden="1" x14ac:dyDescent="0.2"/>
    <row r="42845" hidden="1" x14ac:dyDescent="0.2"/>
    <row r="42846" hidden="1" x14ac:dyDescent="0.2"/>
    <row r="42847" hidden="1" x14ac:dyDescent="0.2"/>
    <row r="42848" hidden="1" x14ac:dyDescent="0.2"/>
    <row r="42849" hidden="1" x14ac:dyDescent="0.2"/>
    <row r="42850" hidden="1" x14ac:dyDescent="0.2"/>
    <row r="42851" hidden="1" x14ac:dyDescent="0.2"/>
    <row r="42852" hidden="1" x14ac:dyDescent="0.2"/>
    <row r="42853" hidden="1" x14ac:dyDescent="0.2"/>
    <row r="42854" hidden="1" x14ac:dyDescent="0.2"/>
    <row r="42855" hidden="1" x14ac:dyDescent="0.2"/>
    <row r="42856" hidden="1" x14ac:dyDescent="0.2"/>
    <row r="42857" hidden="1" x14ac:dyDescent="0.2"/>
    <row r="42858" hidden="1" x14ac:dyDescent="0.2"/>
    <row r="42859" hidden="1" x14ac:dyDescent="0.2"/>
    <row r="42860" hidden="1" x14ac:dyDescent="0.2"/>
    <row r="42861" hidden="1" x14ac:dyDescent="0.2"/>
    <row r="42862" hidden="1" x14ac:dyDescent="0.2"/>
    <row r="42863" hidden="1" x14ac:dyDescent="0.2"/>
    <row r="42864" hidden="1" x14ac:dyDescent="0.2"/>
    <row r="42865" hidden="1" x14ac:dyDescent="0.2"/>
    <row r="42866" hidden="1" x14ac:dyDescent="0.2"/>
    <row r="42867" hidden="1" x14ac:dyDescent="0.2"/>
    <row r="42868" hidden="1" x14ac:dyDescent="0.2"/>
    <row r="42869" hidden="1" x14ac:dyDescent="0.2"/>
    <row r="42870" hidden="1" x14ac:dyDescent="0.2"/>
    <row r="42871" hidden="1" x14ac:dyDescent="0.2"/>
    <row r="42872" hidden="1" x14ac:dyDescent="0.2"/>
    <row r="42873" hidden="1" x14ac:dyDescent="0.2"/>
    <row r="42874" hidden="1" x14ac:dyDescent="0.2"/>
    <row r="42875" hidden="1" x14ac:dyDescent="0.2"/>
    <row r="42876" hidden="1" x14ac:dyDescent="0.2"/>
    <row r="42877" hidden="1" x14ac:dyDescent="0.2"/>
    <row r="42878" hidden="1" x14ac:dyDescent="0.2"/>
    <row r="42879" hidden="1" x14ac:dyDescent="0.2"/>
    <row r="42880" hidden="1" x14ac:dyDescent="0.2"/>
    <row r="42881" hidden="1" x14ac:dyDescent="0.2"/>
    <row r="42882" hidden="1" x14ac:dyDescent="0.2"/>
    <row r="42883" hidden="1" x14ac:dyDescent="0.2"/>
    <row r="42884" hidden="1" x14ac:dyDescent="0.2"/>
    <row r="42885" hidden="1" x14ac:dyDescent="0.2"/>
    <row r="42886" hidden="1" x14ac:dyDescent="0.2"/>
    <row r="42887" hidden="1" x14ac:dyDescent="0.2"/>
    <row r="42888" hidden="1" x14ac:dyDescent="0.2"/>
    <row r="42889" hidden="1" x14ac:dyDescent="0.2"/>
    <row r="42890" hidden="1" x14ac:dyDescent="0.2"/>
    <row r="42891" hidden="1" x14ac:dyDescent="0.2"/>
    <row r="42892" hidden="1" x14ac:dyDescent="0.2"/>
    <row r="42893" hidden="1" x14ac:dyDescent="0.2"/>
    <row r="42894" hidden="1" x14ac:dyDescent="0.2"/>
    <row r="42895" hidden="1" x14ac:dyDescent="0.2"/>
    <row r="42896" hidden="1" x14ac:dyDescent="0.2"/>
    <row r="42897" hidden="1" x14ac:dyDescent="0.2"/>
    <row r="42898" hidden="1" x14ac:dyDescent="0.2"/>
    <row r="42899" hidden="1" x14ac:dyDescent="0.2"/>
    <row r="42900" hidden="1" x14ac:dyDescent="0.2"/>
    <row r="42901" hidden="1" x14ac:dyDescent="0.2"/>
    <row r="42902" hidden="1" x14ac:dyDescent="0.2"/>
    <row r="42903" hidden="1" x14ac:dyDescent="0.2"/>
    <row r="42904" hidden="1" x14ac:dyDescent="0.2"/>
    <row r="42905" hidden="1" x14ac:dyDescent="0.2"/>
    <row r="42906" hidden="1" x14ac:dyDescent="0.2"/>
    <row r="42907" hidden="1" x14ac:dyDescent="0.2"/>
    <row r="42908" hidden="1" x14ac:dyDescent="0.2"/>
    <row r="42909" hidden="1" x14ac:dyDescent="0.2"/>
    <row r="42910" hidden="1" x14ac:dyDescent="0.2"/>
    <row r="42911" hidden="1" x14ac:dyDescent="0.2"/>
    <row r="42912" hidden="1" x14ac:dyDescent="0.2"/>
    <row r="42913" hidden="1" x14ac:dyDescent="0.2"/>
    <row r="42914" hidden="1" x14ac:dyDescent="0.2"/>
    <row r="42915" hidden="1" x14ac:dyDescent="0.2"/>
    <row r="42916" hidden="1" x14ac:dyDescent="0.2"/>
    <row r="42917" hidden="1" x14ac:dyDescent="0.2"/>
    <row r="42918" hidden="1" x14ac:dyDescent="0.2"/>
    <row r="42919" hidden="1" x14ac:dyDescent="0.2"/>
    <row r="42920" hidden="1" x14ac:dyDescent="0.2"/>
    <row r="42921" hidden="1" x14ac:dyDescent="0.2"/>
    <row r="42922" hidden="1" x14ac:dyDescent="0.2"/>
    <row r="42923" hidden="1" x14ac:dyDescent="0.2"/>
    <row r="42924" hidden="1" x14ac:dyDescent="0.2"/>
    <row r="42925" hidden="1" x14ac:dyDescent="0.2"/>
    <row r="42926" hidden="1" x14ac:dyDescent="0.2"/>
    <row r="42927" hidden="1" x14ac:dyDescent="0.2"/>
    <row r="42928" hidden="1" x14ac:dyDescent="0.2"/>
    <row r="42929" hidden="1" x14ac:dyDescent="0.2"/>
    <row r="42930" hidden="1" x14ac:dyDescent="0.2"/>
    <row r="42931" hidden="1" x14ac:dyDescent="0.2"/>
    <row r="42932" hidden="1" x14ac:dyDescent="0.2"/>
    <row r="42933" hidden="1" x14ac:dyDescent="0.2"/>
    <row r="42934" hidden="1" x14ac:dyDescent="0.2"/>
    <row r="42935" hidden="1" x14ac:dyDescent="0.2"/>
    <row r="42936" hidden="1" x14ac:dyDescent="0.2"/>
    <row r="42937" hidden="1" x14ac:dyDescent="0.2"/>
    <row r="42938" hidden="1" x14ac:dyDescent="0.2"/>
    <row r="42939" hidden="1" x14ac:dyDescent="0.2"/>
    <row r="42940" hidden="1" x14ac:dyDescent="0.2"/>
    <row r="42941" hidden="1" x14ac:dyDescent="0.2"/>
    <row r="42942" hidden="1" x14ac:dyDescent="0.2"/>
    <row r="42943" hidden="1" x14ac:dyDescent="0.2"/>
    <row r="42944" hidden="1" x14ac:dyDescent="0.2"/>
    <row r="42945" hidden="1" x14ac:dyDescent="0.2"/>
    <row r="42946" hidden="1" x14ac:dyDescent="0.2"/>
    <row r="42947" hidden="1" x14ac:dyDescent="0.2"/>
    <row r="42948" hidden="1" x14ac:dyDescent="0.2"/>
    <row r="42949" hidden="1" x14ac:dyDescent="0.2"/>
    <row r="42950" hidden="1" x14ac:dyDescent="0.2"/>
    <row r="42951" hidden="1" x14ac:dyDescent="0.2"/>
    <row r="42952" hidden="1" x14ac:dyDescent="0.2"/>
    <row r="42953" hidden="1" x14ac:dyDescent="0.2"/>
    <row r="42954" hidden="1" x14ac:dyDescent="0.2"/>
    <row r="42955" hidden="1" x14ac:dyDescent="0.2"/>
    <row r="42956" hidden="1" x14ac:dyDescent="0.2"/>
    <row r="42957" hidden="1" x14ac:dyDescent="0.2"/>
    <row r="42958" hidden="1" x14ac:dyDescent="0.2"/>
    <row r="42959" hidden="1" x14ac:dyDescent="0.2"/>
    <row r="42960" hidden="1" x14ac:dyDescent="0.2"/>
    <row r="42961" hidden="1" x14ac:dyDescent="0.2"/>
    <row r="42962" hidden="1" x14ac:dyDescent="0.2"/>
    <row r="42963" hidden="1" x14ac:dyDescent="0.2"/>
    <row r="42964" hidden="1" x14ac:dyDescent="0.2"/>
    <row r="42965" hidden="1" x14ac:dyDescent="0.2"/>
    <row r="42966" hidden="1" x14ac:dyDescent="0.2"/>
    <row r="42967" hidden="1" x14ac:dyDescent="0.2"/>
    <row r="42968" hidden="1" x14ac:dyDescent="0.2"/>
    <row r="42969" hidden="1" x14ac:dyDescent="0.2"/>
    <row r="42970" hidden="1" x14ac:dyDescent="0.2"/>
    <row r="42971" hidden="1" x14ac:dyDescent="0.2"/>
    <row r="42972" hidden="1" x14ac:dyDescent="0.2"/>
    <row r="42973" hidden="1" x14ac:dyDescent="0.2"/>
    <row r="42974" hidden="1" x14ac:dyDescent="0.2"/>
    <row r="42975" hidden="1" x14ac:dyDescent="0.2"/>
    <row r="42976" hidden="1" x14ac:dyDescent="0.2"/>
    <row r="42977" hidden="1" x14ac:dyDescent="0.2"/>
    <row r="42978" hidden="1" x14ac:dyDescent="0.2"/>
    <row r="42979" hidden="1" x14ac:dyDescent="0.2"/>
    <row r="42980" hidden="1" x14ac:dyDescent="0.2"/>
    <row r="42981" hidden="1" x14ac:dyDescent="0.2"/>
    <row r="42982" hidden="1" x14ac:dyDescent="0.2"/>
    <row r="42983" hidden="1" x14ac:dyDescent="0.2"/>
    <row r="42984" hidden="1" x14ac:dyDescent="0.2"/>
    <row r="42985" hidden="1" x14ac:dyDescent="0.2"/>
    <row r="42986" hidden="1" x14ac:dyDescent="0.2"/>
    <row r="42987" hidden="1" x14ac:dyDescent="0.2"/>
    <row r="42988" hidden="1" x14ac:dyDescent="0.2"/>
    <row r="42989" hidden="1" x14ac:dyDescent="0.2"/>
    <row r="42990" hidden="1" x14ac:dyDescent="0.2"/>
    <row r="42991" hidden="1" x14ac:dyDescent="0.2"/>
    <row r="42992" hidden="1" x14ac:dyDescent="0.2"/>
    <row r="42993" hidden="1" x14ac:dyDescent="0.2"/>
    <row r="42994" hidden="1" x14ac:dyDescent="0.2"/>
    <row r="42995" hidden="1" x14ac:dyDescent="0.2"/>
    <row r="42996" hidden="1" x14ac:dyDescent="0.2"/>
    <row r="42997" hidden="1" x14ac:dyDescent="0.2"/>
    <row r="42998" hidden="1" x14ac:dyDescent="0.2"/>
    <row r="42999" hidden="1" x14ac:dyDescent="0.2"/>
    <row r="43000" hidden="1" x14ac:dyDescent="0.2"/>
    <row r="43001" hidden="1" x14ac:dyDescent="0.2"/>
    <row r="43002" hidden="1" x14ac:dyDescent="0.2"/>
    <row r="43003" hidden="1" x14ac:dyDescent="0.2"/>
    <row r="43004" hidden="1" x14ac:dyDescent="0.2"/>
    <row r="43005" hidden="1" x14ac:dyDescent="0.2"/>
    <row r="43006" hidden="1" x14ac:dyDescent="0.2"/>
    <row r="43007" hidden="1" x14ac:dyDescent="0.2"/>
    <row r="43008" hidden="1" x14ac:dyDescent="0.2"/>
    <row r="43009" hidden="1" x14ac:dyDescent="0.2"/>
    <row r="43010" hidden="1" x14ac:dyDescent="0.2"/>
    <row r="43011" hidden="1" x14ac:dyDescent="0.2"/>
    <row r="43012" hidden="1" x14ac:dyDescent="0.2"/>
    <row r="43013" hidden="1" x14ac:dyDescent="0.2"/>
    <row r="43014" hidden="1" x14ac:dyDescent="0.2"/>
    <row r="43015" hidden="1" x14ac:dyDescent="0.2"/>
    <row r="43016" hidden="1" x14ac:dyDescent="0.2"/>
    <row r="43017" hidden="1" x14ac:dyDescent="0.2"/>
    <row r="43018" hidden="1" x14ac:dyDescent="0.2"/>
    <row r="43019" hidden="1" x14ac:dyDescent="0.2"/>
    <row r="43020" hidden="1" x14ac:dyDescent="0.2"/>
    <row r="43021" hidden="1" x14ac:dyDescent="0.2"/>
    <row r="43022" hidden="1" x14ac:dyDescent="0.2"/>
    <row r="43023" hidden="1" x14ac:dyDescent="0.2"/>
    <row r="43024" hidden="1" x14ac:dyDescent="0.2"/>
    <row r="43025" hidden="1" x14ac:dyDescent="0.2"/>
    <row r="43026" hidden="1" x14ac:dyDescent="0.2"/>
    <row r="43027" hidden="1" x14ac:dyDescent="0.2"/>
    <row r="43028" hidden="1" x14ac:dyDescent="0.2"/>
    <row r="43029" hidden="1" x14ac:dyDescent="0.2"/>
    <row r="43030" hidden="1" x14ac:dyDescent="0.2"/>
    <row r="43031" hidden="1" x14ac:dyDescent="0.2"/>
    <row r="43032" hidden="1" x14ac:dyDescent="0.2"/>
    <row r="43033" hidden="1" x14ac:dyDescent="0.2"/>
    <row r="43034" hidden="1" x14ac:dyDescent="0.2"/>
    <row r="43035" hidden="1" x14ac:dyDescent="0.2"/>
    <row r="43036" hidden="1" x14ac:dyDescent="0.2"/>
    <row r="43037" hidden="1" x14ac:dyDescent="0.2"/>
    <row r="43038" hidden="1" x14ac:dyDescent="0.2"/>
    <row r="43039" hidden="1" x14ac:dyDescent="0.2"/>
    <row r="43040" hidden="1" x14ac:dyDescent="0.2"/>
    <row r="43041" hidden="1" x14ac:dyDescent="0.2"/>
    <row r="43042" hidden="1" x14ac:dyDescent="0.2"/>
    <row r="43043" hidden="1" x14ac:dyDescent="0.2"/>
    <row r="43044" hidden="1" x14ac:dyDescent="0.2"/>
    <row r="43045" hidden="1" x14ac:dyDescent="0.2"/>
    <row r="43046" hidden="1" x14ac:dyDescent="0.2"/>
    <row r="43047" hidden="1" x14ac:dyDescent="0.2"/>
    <row r="43048" hidden="1" x14ac:dyDescent="0.2"/>
    <row r="43049" hidden="1" x14ac:dyDescent="0.2"/>
    <row r="43050" hidden="1" x14ac:dyDescent="0.2"/>
    <row r="43051" hidden="1" x14ac:dyDescent="0.2"/>
    <row r="43052" hidden="1" x14ac:dyDescent="0.2"/>
    <row r="43053" hidden="1" x14ac:dyDescent="0.2"/>
    <row r="43054" hidden="1" x14ac:dyDescent="0.2"/>
    <row r="43055" hidden="1" x14ac:dyDescent="0.2"/>
    <row r="43056" hidden="1" x14ac:dyDescent="0.2"/>
    <row r="43057" hidden="1" x14ac:dyDescent="0.2"/>
    <row r="43058" hidden="1" x14ac:dyDescent="0.2"/>
    <row r="43059" hidden="1" x14ac:dyDescent="0.2"/>
    <row r="43060" hidden="1" x14ac:dyDescent="0.2"/>
    <row r="43061" hidden="1" x14ac:dyDescent="0.2"/>
    <row r="43062" hidden="1" x14ac:dyDescent="0.2"/>
    <row r="43063" hidden="1" x14ac:dyDescent="0.2"/>
    <row r="43064" hidden="1" x14ac:dyDescent="0.2"/>
    <row r="43065" hidden="1" x14ac:dyDescent="0.2"/>
    <row r="43066" hidden="1" x14ac:dyDescent="0.2"/>
    <row r="43067" hidden="1" x14ac:dyDescent="0.2"/>
    <row r="43068" hidden="1" x14ac:dyDescent="0.2"/>
    <row r="43069" hidden="1" x14ac:dyDescent="0.2"/>
    <row r="43070" hidden="1" x14ac:dyDescent="0.2"/>
    <row r="43071" hidden="1" x14ac:dyDescent="0.2"/>
    <row r="43072" hidden="1" x14ac:dyDescent="0.2"/>
    <row r="43073" hidden="1" x14ac:dyDescent="0.2"/>
    <row r="43074" hidden="1" x14ac:dyDescent="0.2"/>
    <row r="43075" hidden="1" x14ac:dyDescent="0.2"/>
    <row r="43076" hidden="1" x14ac:dyDescent="0.2"/>
    <row r="43077" hidden="1" x14ac:dyDescent="0.2"/>
    <row r="43078" hidden="1" x14ac:dyDescent="0.2"/>
    <row r="43079" hidden="1" x14ac:dyDescent="0.2"/>
    <row r="43080" hidden="1" x14ac:dyDescent="0.2"/>
    <row r="43081" hidden="1" x14ac:dyDescent="0.2"/>
    <row r="43082" hidden="1" x14ac:dyDescent="0.2"/>
    <row r="43083" hidden="1" x14ac:dyDescent="0.2"/>
    <row r="43084" hidden="1" x14ac:dyDescent="0.2"/>
    <row r="43085" hidden="1" x14ac:dyDescent="0.2"/>
    <row r="43086" hidden="1" x14ac:dyDescent="0.2"/>
    <row r="43087" hidden="1" x14ac:dyDescent="0.2"/>
    <row r="43088" hidden="1" x14ac:dyDescent="0.2"/>
    <row r="43089" hidden="1" x14ac:dyDescent="0.2"/>
    <row r="43090" hidden="1" x14ac:dyDescent="0.2"/>
    <row r="43091" hidden="1" x14ac:dyDescent="0.2"/>
    <row r="43092" hidden="1" x14ac:dyDescent="0.2"/>
    <row r="43093" hidden="1" x14ac:dyDescent="0.2"/>
    <row r="43094" hidden="1" x14ac:dyDescent="0.2"/>
    <row r="43095" hidden="1" x14ac:dyDescent="0.2"/>
    <row r="43096" hidden="1" x14ac:dyDescent="0.2"/>
    <row r="43097" hidden="1" x14ac:dyDescent="0.2"/>
    <row r="43098" hidden="1" x14ac:dyDescent="0.2"/>
    <row r="43099" hidden="1" x14ac:dyDescent="0.2"/>
    <row r="43100" hidden="1" x14ac:dyDescent="0.2"/>
    <row r="43101" hidden="1" x14ac:dyDescent="0.2"/>
    <row r="43102" hidden="1" x14ac:dyDescent="0.2"/>
    <row r="43103" hidden="1" x14ac:dyDescent="0.2"/>
    <row r="43104" hidden="1" x14ac:dyDescent="0.2"/>
    <row r="43105" hidden="1" x14ac:dyDescent="0.2"/>
    <row r="43106" hidden="1" x14ac:dyDescent="0.2"/>
    <row r="43107" hidden="1" x14ac:dyDescent="0.2"/>
    <row r="43108" hidden="1" x14ac:dyDescent="0.2"/>
    <row r="43109" hidden="1" x14ac:dyDescent="0.2"/>
    <row r="43110" hidden="1" x14ac:dyDescent="0.2"/>
    <row r="43111" hidden="1" x14ac:dyDescent="0.2"/>
    <row r="43112" hidden="1" x14ac:dyDescent="0.2"/>
    <row r="43113" hidden="1" x14ac:dyDescent="0.2"/>
    <row r="43114" hidden="1" x14ac:dyDescent="0.2"/>
    <row r="43115" hidden="1" x14ac:dyDescent="0.2"/>
    <row r="43116" hidden="1" x14ac:dyDescent="0.2"/>
    <row r="43117" hidden="1" x14ac:dyDescent="0.2"/>
    <row r="43118" hidden="1" x14ac:dyDescent="0.2"/>
    <row r="43119" hidden="1" x14ac:dyDescent="0.2"/>
    <row r="43120" hidden="1" x14ac:dyDescent="0.2"/>
    <row r="43121" hidden="1" x14ac:dyDescent="0.2"/>
    <row r="43122" hidden="1" x14ac:dyDescent="0.2"/>
    <row r="43123" hidden="1" x14ac:dyDescent="0.2"/>
    <row r="43124" hidden="1" x14ac:dyDescent="0.2"/>
    <row r="43125" hidden="1" x14ac:dyDescent="0.2"/>
    <row r="43126" hidden="1" x14ac:dyDescent="0.2"/>
    <row r="43127" hidden="1" x14ac:dyDescent="0.2"/>
    <row r="43128" hidden="1" x14ac:dyDescent="0.2"/>
    <row r="43129" hidden="1" x14ac:dyDescent="0.2"/>
    <row r="43130" hidden="1" x14ac:dyDescent="0.2"/>
    <row r="43131" hidden="1" x14ac:dyDescent="0.2"/>
    <row r="43132" hidden="1" x14ac:dyDescent="0.2"/>
    <row r="43133" hidden="1" x14ac:dyDescent="0.2"/>
    <row r="43134" hidden="1" x14ac:dyDescent="0.2"/>
    <row r="43135" hidden="1" x14ac:dyDescent="0.2"/>
    <row r="43136" hidden="1" x14ac:dyDescent="0.2"/>
    <row r="43137" hidden="1" x14ac:dyDescent="0.2"/>
    <row r="43138" hidden="1" x14ac:dyDescent="0.2"/>
    <row r="43139" hidden="1" x14ac:dyDescent="0.2"/>
    <row r="43140" hidden="1" x14ac:dyDescent="0.2"/>
    <row r="43141" hidden="1" x14ac:dyDescent="0.2"/>
    <row r="43142" hidden="1" x14ac:dyDescent="0.2"/>
    <row r="43143" hidden="1" x14ac:dyDescent="0.2"/>
    <row r="43144" hidden="1" x14ac:dyDescent="0.2"/>
    <row r="43145" hidden="1" x14ac:dyDescent="0.2"/>
    <row r="43146" hidden="1" x14ac:dyDescent="0.2"/>
    <row r="43147" hidden="1" x14ac:dyDescent="0.2"/>
    <row r="43148" hidden="1" x14ac:dyDescent="0.2"/>
    <row r="43149" hidden="1" x14ac:dyDescent="0.2"/>
    <row r="43150" hidden="1" x14ac:dyDescent="0.2"/>
    <row r="43151" hidden="1" x14ac:dyDescent="0.2"/>
    <row r="43152" hidden="1" x14ac:dyDescent="0.2"/>
    <row r="43153" hidden="1" x14ac:dyDescent="0.2"/>
    <row r="43154" hidden="1" x14ac:dyDescent="0.2"/>
    <row r="43155" hidden="1" x14ac:dyDescent="0.2"/>
    <row r="43156" hidden="1" x14ac:dyDescent="0.2"/>
    <row r="43157" hidden="1" x14ac:dyDescent="0.2"/>
    <row r="43158" hidden="1" x14ac:dyDescent="0.2"/>
    <row r="43159" hidden="1" x14ac:dyDescent="0.2"/>
    <row r="43160" hidden="1" x14ac:dyDescent="0.2"/>
    <row r="43161" hidden="1" x14ac:dyDescent="0.2"/>
    <row r="43162" hidden="1" x14ac:dyDescent="0.2"/>
    <row r="43163" hidden="1" x14ac:dyDescent="0.2"/>
    <row r="43164" hidden="1" x14ac:dyDescent="0.2"/>
    <row r="43165" hidden="1" x14ac:dyDescent="0.2"/>
    <row r="43166" hidden="1" x14ac:dyDescent="0.2"/>
    <row r="43167" hidden="1" x14ac:dyDescent="0.2"/>
    <row r="43168" hidden="1" x14ac:dyDescent="0.2"/>
    <row r="43169" hidden="1" x14ac:dyDescent="0.2"/>
    <row r="43170" hidden="1" x14ac:dyDescent="0.2"/>
    <row r="43171" hidden="1" x14ac:dyDescent="0.2"/>
    <row r="43172" hidden="1" x14ac:dyDescent="0.2"/>
    <row r="43173" hidden="1" x14ac:dyDescent="0.2"/>
    <row r="43174" hidden="1" x14ac:dyDescent="0.2"/>
    <row r="43175" hidden="1" x14ac:dyDescent="0.2"/>
    <row r="43176" hidden="1" x14ac:dyDescent="0.2"/>
    <row r="43177" hidden="1" x14ac:dyDescent="0.2"/>
    <row r="43178" hidden="1" x14ac:dyDescent="0.2"/>
    <row r="43179" hidden="1" x14ac:dyDescent="0.2"/>
    <row r="43180" hidden="1" x14ac:dyDescent="0.2"/>
    <row r="43181" hidden="1" x14ac:dyDescent="0.2"/>
    <row r="43182" hidden="1" x14ac:dyDescent="0.2"/>
    <row r="43183" hidden="1" x14ac:dyDescent="0.2"/>
    <row r="43184" hidden="1" x14ac:dyDescent="0.2"/>
    <row r="43185" hidden="1" x14ac:dyDescent="0.2"/>
    <row r="43186" hidden="1" x14ac:dyDescent="0.2"/>
    <row r="43187" hidden="1" x14ac:dyDescent="0.2"/>
    <row r="43188" hidden="1" x14ac:dyDescent="0.2"/>
    <row r="43189" hidden="1" x14ac:dyDescent="0.2"/>
    <row r="43190" hidden="1" x14ac:dyDescent="0.2"/>
    <row r="43191" hidden="1" x14ac:dyDescent="0.2"/>
    <row r="43192" hidden="1" x14ac:dyDescent="0.2"/>
    <row r="43193" hidden="1" x14ac:dyDescent="0.2"/>
    <row r="43194" hidden="1" x14ac:dyDescent="0.2"/>
    <row r="43195" hidden="1" x14ac:dyDescent="0.2"/>
    <row r="43196" hidden="1" x14ac:dyDescent="0.2"/>
    <row r="43197" hidden="1" x14ac:dyDescent="0.2"/>
    <row r="43198" hidden="1" x14ac:dyDescent="0.2"/>
    <row r="43199" hidden="1" x14ac:dyDescent="0.2"/>
    <row r="43200" hidden="1" x14ac:dyDescent="0.2"/>
    <row r="43201" hidden="1" x14ac:dyDescent="0.2"/>
    <row r="43202" hidden="1" x14ac:dyDescent="0.2"/>
    <row r="43203" hidden="1" x14ac:dyDescent="0.2"/>
    <row r="43204" hidden="1" x14ac:dyDescent="0.2"/>
    <row r="43205" hidden="1" x14ac:dyDescent="0.2"/>
    <row r="43206" hidden="1" x14ac:dyDescent="0.2"/>
    <row r="43207" hidden="1" x14ac:dyDescent="0.2"/>
    <row r="43208" hidden="1" x14ac:dyDescent="0.2"/>
    <row r="43209" hidden="1" x14ac:dyDescent="0.2"/>
    <row r="43210" hidden="1" x14ac:dyDescent="0.2"/>
    <row r="43211" hidden="1" x14ac:dyDescent="0.2"/>
    <row r="43212" hidden="1" x14ac:dyDescent="0.2"/>
    <row r="43213" hidden="1" x14ac:dyDescent="0.2"/>
    <row r="43214" hidden="1" x14ac:dyDescent="0.2"/>
    <row r="43215" hidden="1" x14ac:dyDescent="0.2"/>
    <row r="43216" hidden="1" x14ac:dyDescent="0.2"/>
    <row r="43217" hidden="1" x14ac:dyDescent="0.2"/>
    <row r="43218" hidden="1" x14ac:dyDescent="0.2"/>
    <row r="43219" hidden="1" x14ac:dyDescent="0.2"/>
    <row r="43220" hidden="1" x14ac:dyDescent="0.2"/>
    <row r="43221" hidden="1" x14ac:dyDescent="0.2"/>
    <row r="43222" hidden="1" x14ac:dyDescent="0.2"/>
    <row r="43223" hidden="1" x14ac:dyDescent="0.2"/>
    <row r="43224" hidden="1" x14ac:dyDescent="0.2"/>
    <row r="43225" hidden="1" x14ac:dyDescent="0.2"/>
    <row r="43226" hidden="1" x14ac:dyDescent="0.2"/>
    <row r="43227" hidden="1" x14ac:dyDescent="0.2"/>
    <row r="43228" hidden="1" x14ac:dyDescent="0.2"/>
    <row r="43229" hidden="1" x14ac:dyDescent="0.2"/>
    <row r="43230" hidden="1" x14ac:dyDescent="0.2"/>
    <row r="43231" hidden="1" x14ac:dyDescent="0.2"/>
    <row r="43232" hidden="1" x14ac:dyDescent="0.2"/>
    <row r="43233" hidden="1" x14ac:dyDescent="0.2"/>
    <row r="43234" hidden="1" x14ac:dyDescent="0.2"/>
    <row r="43235" hidden="1" x14ac:dyDescent="0.2"/>
    <row r="43236" hidden="1" x14ac:dyDescent="0.2"/>
    <row r="43237" hidden="1" x14ac:dyDescent="0.2"/>
    <row r="43238" hidden="1" x14ac:dyDescent="0.2"/>
    <row r="43239" hidden="1" x14ac:dyDescent="0.2"/>
    <row r="43240" hidden="1" x14ac:dyDescent="0.2"/>
    <row r="43241" hidden="1" x14ac:dyDescent="0.2"/>
    <row r="43242" hidden="1" x14ac:dyDescent="0.2"/>
    <row r="43243" hidden="1" x14ac:dyDescent="0.2"/>
    <row r="43244" hidden="1" x14ac:dyDescent="0.2"/>
    <row r="43245" hidden="1" x14ac:dyDescent="0.2"/>
    <row r="43246" hidden="1" x14ac:dyDescent="0.2"/>
    <row r="43247" hidden="1" x14ac:dyDescent="0.2"/>
    <row r="43248" hidden="1" x14ac:dyDescent="0.2"/>
    <row r="43249" hidden="1" x14ac:dyDescent="0.2"/>
    <row r="43250" hidden="1" x14ac:dyDescent="0.2"/>
    <row r="43251" hidden="1" x14ac:dyDescent="0.2"/>
    <row r="43252" hidden="1" x14ac:dyDescent="0.2"/>
    <row r="43253" hidden="1" x14ac:dyDescent="0.2"/>
    <row r="43254" hidden="1" x14ac:dyDescent="0.2"/>
    <row r="43255" hidden="1" x14ac:dyDescent="0.2"/>
    <row r="43256" hidden="1" x14ac:dyDescent="0.2"/>
    <row r="43257" hidden="1" x14ac:dyDescent="0.2"/>
    <row r="43258" hidden="1" x14ac:dyDescent="0.2"/>
    <row r="43259" hidden="1" x14ac:dyDescent="0.2"/>
    <row r="43260" hidden="1" x14ac:dyDescent="0.2"/>
    <row r="43261" hidden="1" x14ac:dyDescent="0.2"/>
    <row r="43262" hidden="1" x14ac:dyDescent="0.2"/>
    <row r="43263" hidden="1" x14ac:dyDescent="0.2"/>
    <row r="43264" hidden="1" x14ac:dyDescent="0.2"/>
    <row r="43265" hidden="1" x14ac:dyDescent="0.2"/>
    <row r="43266" hidden="1" x14ac:dyDescent="0.2"/>
    <row r="43267" hidden="1" x14ac:dyDescent="0.2"/>
    <row r="43268" hidden="1" x14ac:dyDescent="0.2"/>
    <row r="43269" hidden="1" x14ac:dyDescent="0.2"/>
    <row r="43270" hidden="1" x14ac:dyDescent="0.2"/>
    <row r="43271" hidden="1" x14ac:dyDescent="0.2"/>
    <row r="43272" hidden="1" x14ac:dyDescent="0.2"/>
    <row r="43273" hidden="1" x14ac:dyDescent="0.2"/>
    <row r="43274" hidden="1" x14ac:dyDescent="0.2"/>
    <row r="43275" hidden="1" x14ac:dyDescent="0.2"/>
    <row r="43276" hidden="1" x14ac:dyDescent="0.2"/>
    <row r="43277" hidden="1" x14ac:dyDescent="0.2"/>
    <row r="43278" hidden="1" x14ac:dyDescent="0.2"/>
    <row r="43279" hidden="1" x14ac:dyDescent="0.2"/>
    <row r="43280" hidden="1" x14ac:dyDescent="0.2"/>
    <row r="43281" hidden="1" x14ac:dyDescent="0.2"/>
    <row r="43282" hidden="1" x14ac:dyDescent="0.2"/>
    <row r="43283" hidden="1" x14ac:dyDescent="0.2"/>
    <row r="43284" hidden="1" x14ac:dyDescent="0.2"/>
    <row r="43285" hidden="1" x14ac:dyDescent="0.2"/>
    <row r="43286" hidden="1" x14ac:dyDescent="0.2"/>
    <row r="43287" hidden="1" x14ac:dyDescent="0.2"/>
    <row r="43288" hidden="1" x14ac:dyDescent="0.2"/>
    <row r="43289" hidden="1" x14ac:dyDescent="0.2"/>
    <row r="43290" hidden="1" x14ac:dyDescent="0.2"/>
    <row r="43291" hidden="1" x14ac:dyDescent="0.2"/>
    <row r="43292" hidden="1" x14ac:dyDescent="0.2"/>
    <row r="43293" hidden="1" x14ac:dyDescent="0.2"/>
    <row r="43294" hidden="1" x14ac:dyDescent="0.2"/>
    <row r="43295" hidden="1" x14ac:dyDescent="0.2"/>
    <row r="43296" hidden="1" x14ac:dyDescent="0.2"/>
    <row r="43297" hidden="1" x14ac:dyDescent="0.2"/>
    <row r="43298" hidden="1" x14ac:dyDescent="0.2"/>
    <row r="43299" hidden="1" x14ac:dyDescent="0.2"/>
    <row r="43300" hidden="1" x14ac:dyDescent="0.2"/>
    <row r="43301" hidden="1" x14ac:dyDescent="0.2"/>
    <row r="43302" hidden="1" x14ac:dyDescent="0.2"/>
    <row r="43303" hidden="1" x14ac:dyDescent="0.2"/>
    <row r="43304" hidden="1" x14ac:dyDescent="0.2"/>
    <row r="43305" hidden="1" x14ac:dyDescent="0.2"/>
    <row r="43306" hidden="1" x14ac:dyDescent="0.2"/>
    <row r="43307" hidden="1" x14ac:dyDescent="0.2"/>
    <row r="43308" hidden="1" x14ac:dyDescent="0.2"/>
    <row r="43309" hidden="1" x14ac:dyDescent="0.2"/>
    <row r="43310" hidden="1" x14ac:dyDescent="0.2"/>
    <row r="43311" hidden="1" x14ac:dyDescent="0.2"/>
    <row r="43312" hidden="1" x14ac:dyDescent="0.2"/>
    <row r="43313" hidden="1" x14ac:dyDescent="0.2"/>
    <row r="43314" hidden="1" x14ac:dyDescent="0.2"/>
    <row r="43315" hidden="1" x14ac:dyDescent="0.2"/>
    <row r="43316" hidden="1" x14ac:dyDescent="0.2"/>
    <row r="43317" hidden="1" x14ac:dyDescent="0.2"/>
    <row r="43318" hidden="1" x14ac:dyDescent="0.2"/>
    <row r="43319" hidden="1" x14ac:dyDescent="0.2"/>
    <row r="43320" hidden="1" x14ac:dyDescent="0.2"/>
    <row r="43321" hidden="1" x14ac:dyDescent="0.2"/>
    <row r="43322" hidden="1" x14ac:dyDescent="0.2"/>
    <row r="43323" hidden="1" x14ac:dyDescent="0.2"/>
    <row r="43324" hidden="1" x14ac:dyDescent="0.2"/>
    <row r="43325" hidden="1" x14ac:dyDescent="0.2"/>
    <row r="43326" hidden="1" x14ac:dyDescent="0.2"/>
    <row r="43327" hidden="1" x14ac:dyDescent="0.2"/>
    <row r="43328" hidden="1" x14ac:dyDescent="0.2"/>
    <row r="43329" hidden="1" x14ac:dyDescent="0.2"/>
    <row r="43330" hidden="1" x14ac:dyDescent="0.2"/>
    <row r="43331" hidden="1" x14ac:dyDescent="0.2"/>
    <row r="43332" hidden="1" x14ac:dyDescent="0.2"/>
    <row r="43333" hidden="1" x14ac:dyDescent="0.2"/>
    <row r="43334" hidden="1" x14ac:dyDescent="0.2"/>
    <row r="43335" hidden="1" x14ac:dyDescent="0.2"/>
    <row r="43336" hidden="1" x14ac:dyDescent="0.2"/>
    <row r="43337" hidden="1" x14ac:dyDescent="0.2"/>
    <row r="43338" hidden="1" x14ac:dyDescent="0.2"/>
    <row r="43339" hidden="1" x14ac:dyDescent="0.2"/>
    <row r="43340" hidden="1" x14ac:dyDescent="0.2"/>
    <row r="43341" hidden="1" x14ac:dyDescent="0.2"/>
    <row r="43342" hidden="1" x14ac:dyDescent="0.2"/>
    <row r="43343" hidden="1" x14ac:dyDescent="0.2"/>
    <row r="43344" hidden="1" x14ac:dyDescent="0.2"/>
    <row r="43345" hidden="1" x14ac:dyDescent="0.2"/>
    <row r="43346" hidden="1" x14ac:dyDescent="0.2"/>
    <row r="43347" hidden="1" x14ac:dyDescent="0.2"/>
    <row r="43348" hidden="1" x14ac:dyDescent="0.2"/>
    <row r="43349" hidden="1" x14ac:dyDescent="0.2"/>
    <row r="43350" hidden="1" x14ac:dyDescent="0.2"/>
    <row r="43351" hidden="1" x14ac:dyDescent="0.2"/>
    <row r="43352" hidden="1" x14ac:dyDescent="0.2"/>
    <row r="43353" hidden="1" x14ac:dyDescent="0.2"/>
    <row r="43354" hidden="1" x14ac:dyDescent="0.2"/>
    <row r="43355" hidden="1" x14ac:dyDescent="0.2"/>
    <row r="43356" hidden="1" x14ac:dyDescent="0.2"/>
    <row r="43357" hidden="1" x14ac:dyDescent="0.2"/>
    <row r="43358" hidden="1" x14ac:dyDescent="0.2"/>
    <row r="43359" hidden="1" x14ac:dyDescent="0.2"/>
    <row r="43360" hidden="1" x14ac:dyDescent="0.2"/>
    <row r="43361" hidden="1" x14ac:dyDescent="0.2"/>
    <row r="43362" hidden="1" x14ac:dyDescent="0.2"/>
    <row r="43363" hidden="1" x14ac:dyDescent="0.2"/>
    <row r="43364" hidden="1" x14ac:dyDescent="0.2"/>
    <row r="43365" hidden="1" x14ac:dyDescent="0.2"/>
    <row r="43366" hidden="1" x14ac:dyDescent="0.2"/>
    <row r="43367" hidden="1" x14ac:dyDescent="0.2"/>
    <row r="43368" hidden="1" x14ac:dyDescent="0.2"/>
    <row r="43369" hidden="1" x14ac:dyDescent="0.2"/>
    <row r="43370" hidden="1" x14ac:dyDescent="0.2"/>
    <row r="43371" hidden="1" x14ac:dyDescent="0.2"/>
    <row r="43372" hidden="1" x14ac:dyDescent="0.2"/>
    <row r="43373" hidden="1" x14ac:dyDescent="0.2"/>
    <row r="43374" hidden="1" x14ac:dyDescent="0.2"/>
    <row r="43375" hidden="1" x14ac:dyDescent="0.2"/>
    <row r="43376" hidden="1" x14ac:dyDescent="0.2"/>
    <row r="43377" hidden="1" x14ac:dyDescent="0.2"/>
    <row r="43378" hidden="1" x14ac:dyDescent="0.2"/>
    <row r="43379" hidden="1" x14ac:dyDescent="0.2"/>
    <row r="43380" hidden="1" x14ac:dyDescent="0.2"/>
    <row r="43381" hidden="1" x14ac:dyDescent="0.2"/>
    <row r="43382" hidden="1" x14ac:dyDescent="0.2"/>
    <row r="43383" hidden="1" x14ac:dyDescent="0.2"/>
    <row r="43384" hidden="1" x14ac:dyDescent="0.2"/>
    <row r="43385" hidden="1" x14ac:dyDescent="0.2"/>
    <row r="43386" hidden="1" x14ac:dyDescent="0.2"/>
    <row r="43387" hidden="1" x14ac:dyDescent="0.2"/>
    <row r="43388" hidden="1" x14ac:dyDescent="0.2"/>
    <row r="43389" hidden="1" x14ac:dyDescent="0.2"/>
    <row r="43390" hidden="1" x14ac:dyDescent="0.2"/>
    <row r="43391" hidden="1" x14ac:dyDescent="0.2"/>
    <row r="43392" hidden="1" x14ac:dyDescent="0.2"/>
    <row r="43393" hidden="1" x14ac:dyDescent="0.2"/>
    <row r="43394" hidden="1" x14ac:dyDescent="0.2"/>
    <row r="43395" hidden="1" x14ac:dyDescent="0.2"/>
    <row r="43396" hidden="1" x14ac:dyDescent="0.2"/>
    <row r="43397" hidden="1" x14ac:dyDescent="0.2"/>
    <row r="43398" hidden="1" x14ac:dyDescent="0.2"/>
    <row r="43399" hidden="1" x14ac:dyDescent="0.2"/>
    <row r="43400" hidden="1" x14ac:dyDescent="0.2"/>
    <row r="43401" hidden="1" x14ac:dyDescent="0.2"/>
    <row r="43402" hidden="1" x14ac:dyDescent="0.2"/>
    <row r="43403" hidden="1" x14ac:dyDescent="0.2"/>
    <row r="43404" hidden="1" x14ac:dyDescent="0.2"/>
    <row r="43405" hidden="1" x14ac:dyDescent="0.2"/>
    <row r="43406" hidden="1" x14ac:dyDescent="0.2"/>
    <row r="43407" hidden="1" x14ac:dyDescent="0.2"/>
    <row r="43408" hidden="1" x14ac:dyDescent="0.2"/>
    <row r="43409" hidden="1" x14ac:dyDescent="0.2"/>
    <row r="43410" hidden="1" x14ac:dyDescent="0.2"/>
    <row r="43411" hidden="1" x14ac:dyDescent="0.2"/>
    <row r="43412" hidden="1" x14ac:dyDescent="0.2"/>
    <row r="43413" hidden="1" x14ac:dyDescent="0.2"/>
    <row r="43414" hidden="1" x14ac:dyDescent="0.2"/>
    <row r="43415" hidden="1" x14ac:dyDescent="0.2"/>
    <row r="43416" hidden="1" x14ac:dyDescent="0.2"/>
    <row r="43417" hidden="1" x14ac:dyDescent="0.2"/>
    <row r="43418" hidden="1" x14ac:dyDescent="0.2"/>
    <row r="43419" hidden="1" x14ac:dyDescent="0.2"/>
    <row r="43420" hidden="1" x14ac:dyDescent="0.2"/>
    <row r="43421" hidden="1" x14ac:dyDescent="0.2"/>
    <row r="43422" hidden="1" x14ac:dyDescent="0.2"/>
    <row r="43423" hidden="1" x14ac:dyDescent="0.2"/>
    <row r="43424" hidden="1" x14ac:dyDescent="0.2"/>
    <row r="43425" hidden="1" x14ac:dyDescent="0.2"/>
    <row r="43426" hidden="1" x14ac:dyDescent="0.2"/>
    <row r="43427" hidden="1" x14ac:dyDescent="0.2"/>
    <row r="43428" hidden="1" x14ac:dyDescent="0.2"/>
    <row r="43429" hidden="1" x14ac:dyDescent="0.2"/>
    <row r="43430" hidden="1" x14ac:dyDescent="0.2"/>
    <row r="43431" hidden="1" x14ac:dyDescent="0.2"/>
    <row r="43432" hidden="1" x14ac:dyDescent="0.2"/>
    <row r="43433" hidden="1" x14ac:dyDescent="0.2"/>
    <row r="43434" hidden="1" x14ac:dyDescent="0.2"/>
    <row r="43435" hidden="1" x14ac:dyDescent="0.2"/>
    <row r="43436" hidden="1" x14ac:dyDescent="0.2"/>
    <row r="43437" hidden="1" x14ac:dyDescent="0.2"/>
    <row r="43438" hidden="1" x14ac:dyDescent="0.2"/>
    <row r="43439" hidden="1" x14ac:dyDescent="0.2"/>
    <row r="43440" hidden="1" x14ac:dyDescent="0.2"/>
    <row r="43441" hidden="1" x14ac:dyDescent="0.2"/>
    <row r="43442" hidden="1" x14ac:dyDescent="0.2"/>
    <row r="43443" hidden="1" x14ac:dyDescent="0.2"/>
    <row r="43444" hidden="1" x14ac:dyDescent="0.2"/>
    <row r="43445" hidden="1" x14ac:dyDescent="0.2"/>
    <row r="43446" hidden="1" x14ac:dyDescent="0.2"/>
    <row r="43447" hidden="1" x14ac:dyDescent="0.2"/>
    <row r="43448" hidden="1" x14ac:dyDescent="0.2"/>
    <row r="43449" hidden="1" x14ac:dyDescent="0.2"/>
    <row r="43450" hidden="1" x14ac:dyDescent="0.2"/>
    <row r="43451" hidden="1" x14ac:dyDescent="0.2"/>
    <row r="43452" hidden="1" x14ac:dyDescent="0.2"/>
    <row r="43453" hidden="1" x14ac:dyDescent="0.2"/>
    <row r="43454" hidden="1" x14ac:dyDescent="0.2"/>
    <row r="43455" hidden="1" x14ac:dyDescent="0.2"/>
    <row r="43456" hidden="1" x14ac:dyDescent="0.2"/>
    <row r="43457" hidden="1" x14ac:dyDescent="0.2"/>
    <row r="43458" hidden="1" x14ac:dyDescent="0.2"/>
    <row r="43459" hidden="1" x14ac:dyDescent="0.2"/>
    <row r="43460" hidden="1" x14ac:dyDescent="0.2"/>
    <row r="43461" hidden="1" x14ac:dyDescent="0.2"/>
    <row r="43462" hidden="1" x14ac:dyDescent="0.2"/>
    <row r="43463" hidden="1" x14ac:dyDescent="0.2"/>
    <row r="43464" hidden="1" x14ac:dyDescent="0.2"/>
    <row r="43465" hidden="1" x14ac:dyDescent="0.2"/>
    <row r="43466" hidden="1" x14ac:dyDescent="0.2"/>
    <row r="43467" hidden="1" x14ac:dyDescent="0.2"/>
    <row r="43468" hidden="1" x14ac:dyDescent="0.2"/>
    <row r="43469" hidden="1" x14ac:dyDescent="0.2"/>
    <row r="43470" hidden="1" x14ac:dyDescent="0.2"/>
    <row r="43471" hidden="1" x14ac:dyDescent="0.2"/>
    <row r="43472" hidden="1" x14ac:dyDescent="0.2"/>
    <row r="43473" hidden="1" x14ac:dyDescent="0.2"/>
    <row r="43474" hidden="1" x14ac:dyDescent="0.2"/>
    <row r="43475" hidden="1" x14ac:dyDescent="0.2"/>
    <row r="43476" hidden="1" x14ac:dyDescent="0.2"/>
    <row r="43477" hidden="1" x14ac:dyDescent="0.2"/>
    <row r="43478" hidden="1" x14ac:dyDescent="0.2"/>
    <row r="43479" hidden="1" x14ac:dyDescent="0.2"/>
    <row r="43480" hidden="1" x14ac:dyDescent="0.2"/>
    <row r="43481" hidden="1" x14ac:dyDescent="0.2"/>
    <row r="43482" hidden="1" x14ac:dyDescent="0.2"/>
    <row r="43483" hidden="1" x14ac:dyDescent="0.2"/>
    <row r="43484" hidden="1" x14ac:dyDescent="0.2"/>
    <row r="43485" hidden="1" x14ac:dyDescent="0.2"/>
    <row r="43486" hidden="1" x14ac:dyDescent="0.2"/>
    <row r="43487" hidden="1" x14ac:dyDescent="0.2"/>
    <row r="43488" hidden="1" x14ac:dyDescent="0.2"/>
    <row r="43489" hidden="1" x14ac:dyDescent="0.2"/>
    <row r="43490" hidden="1" x14ac:dyDescent="0.2"/>
    <row r="43491" hidden="1" x14ac:dyDescent="0.2"/>
    <row r="43492" hidden="1" x14ac:dyDescent="0.2"/>
    <row r="43493" hidden="1" x14ac:dyDescent="0.2"/>
    <row r="43494" hidden="1" x14ac:dyDescent="0.2"/>
    <row r="43495" hidden="1" x14ac:dyDescent="0.2"/>
    <row r="43496" hidden="1" x14ac:dyDescent="0.2"/>
    <row r="43497" hidden="1" x14ac:dyDescent="0.2"/>
    <row r="43498" hidden="1" x14ac:dyDescent="0.2"/>
    <row r="43499" hidden="1" x14ac:dyDescent="0.2"/>
    <row r="43500" hidden="1" x14ac:dyDescent="0.2"/>
    <row r="43501" hidden="1" x14ac:dyDescent="0.2"/>
    <row r="43502" hidden="1" x14ac:dyDescent="0.2"/>
    <row r="43503" hidden="1" x14ac:dyDescent="0.2"/>
    <row r="43504" hidden="1" x14ac:dyDescent="0.2"/>
    <row r="43505" hidden="1" x14ac:dyDescent="0.2"/>
    <row r="43506" hidden="1" x14ac:dyDescent="0.2"/>
    <row r="43507" hidden="1" x14ac:dyDescent="0.2"/>
    <row r="43508" hidden="1" x14ac:dyDescent="0.2"/>
    <row r="43509" hidden="1" x14ac:dyDescent="0.2"/>
    <row r="43510" hidden="1" x14ac:dyDescent="0.2"/>
    <row r="43511" hidden="1" x14ac:dyDescent="0.2"/>
    <row r="43512" hidden="1" x14ac:dyDescent="0.2"/>
    <row r="43513" hidden="1" x14ac:dyDescent="0.2"/>
    <row r="43514" hidden="1" x14ac:dyDescent="0.2"/>
    <row r="43515" hidden="1" x14ac:dyDescent="0.2"/>
    <row r="43516" hidden="1" x14ac:dyDescent="0.2"/>
    <row r="43517" hidden="1" x14ac:dyDescent="0.2"/>
    <row r="43518" hidden="1" x14ac:dyDescent="0.2"/>
    <row r="43519" hidden="1" x14ac:dyDescent="0.2"/>
    <row r="43520" hidden="1" x14ac:dyDescent="0.2"/>
    <row r="43521" hidden="1" x14ac:dyDescent="0.2"/>
    <row r="43522" hidden="1" x14ac:dyDescent="0.2"/>
    <row r="43523" hidden="1" x14ac:dyDescent="0.2"/>
    <row r="43524" hidden="1" x14ac:dyDescent="0.2"/>
    <row r="43525" hidden="1" x14ac:dyDescent="0.2"/>
    <row r="43526" hidden="1" x14ac:dyDescent="0.2"/>
    <row r="43527" hidden="1" x14ac:dyDescent="0.2"/>
    <row r="43528" hidden="1" x14ac:dyDescent="0.2"/>
    <row r="43529" hidden="1" x14ac:dyDescent="0.2"/>
    <row r="43530" hidden="1" x14ac:dyDescent="0.2"/>
    <row r="43531" hidden="1" x14ac:dyDescent="0.2"/>
    <row r="43532" hidden="1" x14ac:dyDescent="0.2"/>
    <row r="43533" hidden="1" x14ac:dyDescent="0.2"/>
    <row r="43534" hidden="1" x14ac:dyDescent="0.2"/>
    <row r="43535" hidden="1" x14ac:dyDescent="0.2"/>
    <row r="43536" hidden="1" x14ac:dyDescent="0.2"/>
    <row r="43537" hidden="1" x14ac:dyDescent="0.2"/>
    <row r="43538" hidden="1" x14ac:dyDescent="0.2"/>
    <row r="43539" hidden="1" x14ac:dyDescent="0.2"/>
    <row r="43540" hidden="1" x14ac:dyDescent="0.2"/>
    <row r="43541" hidden="1" x14ac:dyDescent="0.2"/>
    <row r="43542" hidden="1" x14ac:dyDescent="0.2"/>
    <row r="43543" hidden="1" x14ac:dyDescent="0.2"/>
    <row r="43544" hidden="1" x14ac:dyDescent="0.2"/>
    <row r="43545" hidden="1" x14ac:dyDescent="0.2"/>
    <row r="43546" hidden="1" x14ac:dyDescent="0.2"/>
    <row r="43547" hidden="1" x14ac:dyDescent="0.2"/>
    <row r="43548" hidden="1" x14ac:dyDescent="0.2"/>
    <row r="43549" hidden="1" x14ac:dyDescent="0.2"/>
    <row r="43550" hidden="1" x14ac:dyDescent="0.2"/>
    <row r="43551" hidden="1" x14ac:dyDescent="0.2"/>
    <row r="43552" hidden="1" x14ac:dyDescent="0.2"/>
    <row r="43553" hidden="1" x14ac:dyDescent="0.2"/>
    <row r="43554" hidden="1" x14ac:dyDescent="0.2"/>
    <row r="43555" hidden="1" x14ac:dyDescent="0.2"/>
    <row r="43556" hidden="1" x14ac:dyDescent="0.2"/>
    <row r="43557" hidden="1" x14ac:dyDescent="0.2"/>
    <row r="43558" hidden="1" x14ac:dyDescent="0.2"/>
    <row r="43559" hidden="1" x14ac:dyDescent="0.2"/>
    <row r="43560" hidden="1" x14ac:dyDescent="0.2"/>
    <row r="43561" hidden="1" x14ac:dyDescent="0.2"/>
    <row r="43562" hidden="1" x14ac:dyDescent="0.2"/>
    <row r="43563" hidden="1" x14ac:dyDescent="0.2"/>
    <row r="43564" hidden="1" x14ac:dyDescent="0.2"/>
    <row r="43565" hidden="1" x14ac:dyDescent="0.2"/>
    <row r="43566" hidden="1" x14ac:dyDescent="0.2"/>
    <row r="43567" hidden="1" x14ac:dyDescent="0.2"/>
    <row r="43568" hidden="1" x14ac:dyDescent="0.2"/>
    <row r="43569" hidden="1" x14ac:dyDescent="0.2"/>
    <row r="43570" hidden="1" x14ac:dyDescent="0.2"/>
    <row r="43571" hidden="1" x14ac:dyDescent="0.2"/>
    <row r="43572" hidden="1" x14ac:dyDescent="0.2"/>
    <row r="43573" hidden="1" x14ac:dyDescent="0.2"/>
    <row r="43574" hidden="1" x14ac:dyDescent="0.2"/>
    <row r="43575" hidden="1" x14ac:dyDescent="0.2"/>
    <row r="43576" hidden="1" x14ac:dyDescent="0.2"/>
    <row r="43577" hidden="1" x14ac:dyDescent="0.2"/>
    <row r="43578" hidden="1" x14ac:dyDescent="0.2"/>
    <row r="43579" hidden="1" x14ac:dyDescent="0.2"/>
    <row r="43580" hidden="1" x14ac:dyDescent="0.2"/>
    <row r="43581" hidden="1" x14ac:dyDescent="0.2"/>
    <row r="43582" hidden="1" x14ac:dyDescent="0.2"/>
    <row r="43583" hidden="1" x14ac:dyDescent="0.2"/>
    <row r="43584" hidden="1" x14ac:dyDescent="0.2"/>
    <row r="43585" hidden="1" x14ac:dyDescent="0.2"/>
    <row r="43586" hidden="1" x14ac:dyDescent="0.2"/>
    <row r="43587" hidden="1" x14ac:dyDescent="0.2"/>
    <row r="43588" hidden="1" x14ac:dyDescent="0.2"/>
    <row r="43589" hidden="1" x14ac:dyDescent="0.2"/>
    <row r="43590" hidden="1" x14ac:dyDescent="0.2"/>
    <row r="43591" hidden="1" x14ac:dyDescent="0.2"/>
    <row r="43592" hidden="1" x14ac:dyDescent="0.2"/>
    <row r="43593" hidden="1" x14ac:dyDescent="0.2"/>
    <row r="43594" hidden="1" x14ac:dyDescent="0.2"/>
    <row r="43595" hidden="1" x14ac:dyDescent="0.2"/>
    <row r="43596" hidden="1" x14ac:dyDescent="0.2"/>
    <row r="43597" hidden="1" x14ac:dyDescent="0.2"/>
    <row r="43598" hidden="1" x14ac:dyDescent="0.2"/>
    <row r="43599" hidden="1" x14ac:dyDescent="0.2"/>
    <row r="43600" hidden="1" x14ac:dyDescent="0.2"/>
    <row r="43601" hidden="1" x14ac:dyDescent="0.2"/>
    <row r="43602" hidden="1" x14ac:dyDescent="0.2"/>
    <row r="43603" hidden="1" x14ac:dyDescent="0.2"/>
    <row r="43604" hidden="1" x14ac:dyDescent="0.2"/>
    <row r="43605" hidden="1" x14ac:dyDescent="0.2"/>
    <row r="43606" hidden="1" x14ac:dyDescent="0.2"/>
    <row r="43607" hidden="1" x14ac:dyDescent="0.2"/>
    <row r="43608" hidden="1" x14ac:dyDescent="0.2"/>
    <row r="43609" hidden="1" x14ac:dyDescent="0.2"/>
    <row r="43610" hidden="1" x14ac:dyDescent="0.2"/>
    <row r="43611" hidden="1" x14ac:dyDescent="0.2"/>
    <row r="43612" hidden="1" x14ac:dyDescent="0.2"/>
    <row r="43613" hidden="1" x14ac:dyDescent="0.2"/>
    <row r="43614" hidden="1" x14ac:dyDescent="0.2"/>
    <row r="43615" hidden="1" x14ac:dyDescent="0.2"/>
    <row r="43616" hidden="1" x14ac:dyDescent="0.2"/>
    <row r="43617" hidden="1" x14ac:dyDescent="0.2"/>
    <row r="43618" hidden="1" x14ac:dyDescent="0.2"/>
    <row r="43619" hidden="1" x14ac:dyDescent="0.2"/>
    <row r="43620" hidden="1" x14ac:dyDescent="0.2"/>
    <row r="43621" hidden="1" x14ac:dyDescent="0.2"/>
    <row r="43622" hidden="1" x14ac:dyDescent="0.2"/>
    <row r="43623" hidden="1" x14ac:dyDescent="0.2"/>
    <row r="43624" hidden="1" x14ac:dyDescent="0.2"/>
    <row r="43625" hidden="1" x14ac:dyDescent="0.2"/>
    <row r="43626" hidden="1" x14ac:dyDescent="0.2"/>
    <row r="43627" hidden="1" x14ac:dyDescent="0.2"/>
    <row r="43628" hidden="1" x14ac:dyDescent="0.2"/>
    <row r="43629" hidden="1" x14ac:dyDescent="0.2"/>
    <row r="43630" hidden="1" x14ac:dyDescent="0.2"/>
    <row r="43631" hidden="1" x14ac:dyDescent="0.2"/>
    <row r="43632" hidden="1" x14ac:dyDescent="0.2"/>
    <row r="43633" hidden="1" x14ac:dyDescent="0.2"/>
    <row r="43634" hidden="1" x14ac:dyDescent="0.2"/>
    <row r="43635" hidden="1" x14ac:dyDescent="0.2"/>
    <row r="43636" hidden="1" x14ac:dyDescent="0.2"/>
    <row r="43637" hidden="1" x14ac:dyDescent="0.2"/>
    <row r="43638" hidden="1" x14ac:dyDescent="0.2"/>
    <row r="43639" hidden="1" x14ac:dyDescent="0.2"/>
    <row r="43640" hidden="1" x14ac:dyDescent="0.2"/>
    <row r="43641" hidden="1" x14ac:dyDescent="0.2"/>
    <row r="43642" hidden="1" x14ac:dyDescent="0.2"/>
    <row r="43643" hidden="1" x14ac:dyDescent="0.2"/>
    <row r="43644" hidden="1" x14ac:dyDescent="0.2"/>
    <row r="43645" hidden="1" x14ac:dyDescent="0.2"/>
    <row r="43646" hidden="1" x14ac:dyDescent="0.2"/>
    <row r="43647" hidden="1" x14ac:dyDescent="0.2"/>
    <row r="43648" hidden="1" x14ac:dyDescent="0.2"/>
    <row r="43649" hidden="1" x14ac:dyDescent="0.2"/>
    <row r="43650" hidden="1" x14ac:dyDescent="0.2"/>
    <row r="43651" hidden="1" x14ac:dyDescent="0.2"/>
    <row r="43652" hidden="1" x14ac:dyDescent="0.2"/>
    <row r="43653" hidden="1" x14ac:dyDescent="0.2"/>
    <row r="43654" hidden="1" x14ac:dyDescent="0.2"/>
    <row r="43655" hidden="1" x14ac:dyDescent="0.2"/>
    <row r="43656" hidden="1" x14ac:dyDescent="0.2"/>
    <row r="43657" hidden="1" x14ac:dyDescent="0.2"/>
    <row r="43658" hidden="1" x14ac:dyDescent="0.2"/>
    <row r="43659" hidden="1" x14ac:dyDescent="0.2"/>
    <row r="43660" hidden="1" x14ac:dyDescent="0.2"/>
    <row r="43661" hidden="1" x14ac:dyDescent="0.2"/>
    <row r="43662" hidden="1" x14ac:dyDescent="0.2"/>
    <row r="43663" hidden="1" x14ac:dyDescent="0.2"/>
    <row r="43664" hidden="1" x14ac:dyDescent="0.2"/>
    <row r="43665" hidden="1" x14ac:dyDescent="0.2"/>
    <row r="43666" hidden="1" x14ac:dyDescent="0.2"/>
    <row r="43667" hidden="1" x14ac:dyDescent="0.2"/>
    <row r="43668" hidden="1" x14ac:dyDescent="0.2"/>
    <row r="43669" hidden="1" x14ac:dyDescent="0.2"/>
    <row r="43670" hidden="1" x14ac:dyDescent="0.2"/>
    <row r="43671" hidden="1" x14ac:dyDescent="0.2"/>
    <row r="43672" hidden="1" x14ac:dyDescent="0.2"/>
    <row r="43673" hidden="1" x14ac:dyDescent="0.2"/>
    <row r="43674" hidden="1" x14ac:dyDescent="0.2"/>
    <row r="43675" hidden="1" x14ac:dyDescent="0.2"/>
    <row r="43676" hidden="1" x14ac:dyDescent="0.2"/>
    <row r="43677" hidden="1" x14ac:dyDescent="0.2"/>
    <row r="43678" hidden="1" x14ac:dyDescent="0.2"/>
    <row r="43679" hidden="1" x14ac:dyDescent="0.2"/>
    <row r="43680" hidden="1" x14ac:dyDescent="0.2"/>
    <row r="43681" hidden="1" x14ac:dyDescent="0.2"/>
    <row r="43682" hidden="1" x14ac:dyDescent="0.2"/>
    <row r="43683" hidden="1" x14ac:dyDescent="0.2"/>
    <row r="43684" hidden="1" x14ac:dyDescent="0.2"/>
    <row r="43685" hidden="1" x14ac:dyDescent="0.2"/>
    <row r="43686" hidden="1" x14ac:dyDescent="0.2"/>
    <row r="43687" hidden="1" x14ac:dyDescent="0.2"/>
    <row r="43688" hidden="1" x14ac:dyDescent="0.2"/>
    <row r="43689" hidden="1" x14ac:dyDescent="0.2"/>
    <row r="43690" hidden="1" x14ac:dyDescent="0.2"/>
    <row r="43691" hidden="1" x14ac:dyDescent="0.2"/>
    <row r="43692" hidden="1" x14ac:dyDescent="0.2"/>
    <row r="43693" hidden="1" x14ac:dyDescent="0.2"/>
    <row r="43694" hidden="1" x14ac:dyDescent="0.2"/>
    <row r="43695" hidden="1" x14ac:dyDescent="0.2"/>
    <row r="43696" hidden="1" x14ac:dyDescent="0.2"/>
    <row r="43697" hidden="1" x14ac:dyDescent="0.2"/>
    <row r="43698" hidden="1" x14ac:dyDescent="0.2"/>
    <row r="43699" hidden="1" x14ac:dyDescent="0.2"/>
    <row r="43700" hidden="1" x14ac:dyDescent="0.2"/>
    <row r="43701" hidden="1" x14ac:dyDescent="0.2"/>
    <row r="43702" hidden="1" x14ac:dyDescent="0.2"/>
    <row r="43703" hidden="1" x14ac:dyDescent="0.2"/>
    <row r="43704" hidden="1" x14ac:dyDescent="0.2"/>
    <row r="43705" hidden="1" x14ac:dyDescent="0.2"/>
    <row r="43706" hidden="1" x14ac:dyDescent="0.2"/>
    <row r="43707" hidden="1" x14ac:dyDescent="0.2"/>
    <row r="43708" hidden="1" x14ac:dyDescent="0.2"/>
    <row r="43709" hidden="1" x14ac:dyDescent="0.2"/>
    <row r="43710" hidden="1" x14ac:dyDescent="0.2"/>
    <row r="43711" hidden="1" x14ac:dyDescent="0.2"/>
    <row r="43712" hidden="1" x14ac:dyDescent="0.2"/>
    <row r="43713" hidden="1" x14ac:dyDescent="0.2"/>
    <row r="43714" hidden="1" x14ac:dyDescent="0.2"/>
    <row r="43715" hidden="1" x14ac:dyDescent="0.2"/>
    <row r="43716" hidden="1" x14ac:dyDescent="0.2"/>
    <row r="43717" hidden="1" x14ac:dyDescent="0.2"/>
    <row r="43718" hidden="1" x14ac:dyDescent="0.2"/>
    <row r="43719" hidden="1" x14ac:dyDescent="0.2"/>
    <row r="43720" hidden="1" x14ac:dyDescent="0.2"/>
    <row r="43721" hidden="1" x14ac:dyDescent="0.2"/>
    <row r="43722" hidden="1" x14ac:dyDescent="0.2"/>
    <row r="43723" hidden="1" x14ac:dyDescent="0.2"/>
    <row r="43724" hidden="1" x14ac:dyDescent="0.2"/>
    <row r="43725" hidden="1" x14ac:dyDescent="0.2"/>
    <row r="43726" hidden="1" x14ac:dyDescent="0.2"/>
    <row r="43727" hidden="1" x14ac:dyDescent="0.2"/>
    <row r="43728" hidden="1" x14ac:dyDescent="0.2"/>
    <row r="43729" hidden="1" x14ac:dyDescent="0.2"/>
    <row r="43730" hidden="1" x14ac:dyDescent="0.2"/>
    <row r="43731" hidden="1" x14ac:dyDescent="0.2"/>
    <row r="43732" hidden="1" x14ac:dyDescent="0.2"/>
    <row r="43733" hidden="1" x14ac:dyDescent="0.2"/>
    <row r="43734" hidden="1" x14ac:dyDescent="0.2"/>
    <row r="43735" hidden="1" x14ac:dyDescent="0.2"/>
    <row r="43736" hidden="1" x14ac:dyDescent="0.2"/>
    <row r="43737" hidden="1" x14ac:dyDescent="0.2"/>
    <row r="43738" hidden="1" x14ac:dyDescent="0.2"/>
    <row r="43739" hidden="1" x14ac:dyDescent="0.2"/>
    <row r="43740" hidden="1" x14ac:dyDescent="0.2"/>
    <row r="43741" hidden="1" x14ac:dyDescent="0.2"/>
    <row r="43742" hidden="1" x14ac:dyDescent="0.2"/>
    <row r="43743" hidden="1" x14ac:dyDescent="0.2"/>
    <row r="43744" hidden="1" x14ac:dyDescent="0.2"/>
    <row r="43745" hidden="1" x14ac:dyDescent="0.2"/>
    <row r="43746" hidden="1" x14ac:dyDescent="0.2"/>
    <row r="43747" hidden="1" x14ac:dyDescent="0.2"/>
    <row r="43748" hidden="1" x14ac:dyDescent="0.2"/>
    <row r="43749" hidden="1" x14ac:dyDescent="0.2"/>
    <row r="43750" hidden="1" x14ac:dyDescent="0.2"/>
    <row r="43751" hidden="1" x14ac:dyDescent="0.2"/>
    <row r="43752" hidden="1" x14ac:dyDescent="0.2"/>
    <row r="43753" hidden="1" x14ac:dyDescent="0.2"/>
    <row r="43754" hidden="1" x14ac:dyDescent="0.2"/>
    <row r="43755" hidden="1" x14ac:dyDescent="0.2"/>
    <row r="43756" hidden="1" x14ac:dyDescent="0.2"/>
    <row r="43757" hidden="1" x14ac:dyDescent="0.2"/>
    <row r="43758" hidden="1" x14ac:dyDescent="0.2"/>
    <row r="43759" hidden="1" x14ac:dyDescent="0.2"/>
    <row r="43760" hidden="1" x14ac:dyDescent="0.2"/>
    <row r="43761" hidden="1" x14ac:dyDescent="0.2"/>
    <row r="43762" hidden="1" x14ac:dyDescent="0.2"/>
    <row r="43763" hidden="1" x14ac:dyDescent="0.2"/>
    <row r="43764" hidden="1" x14ac:dyDescent="0.2"/>
    <row r="43765" hidden="1" x14ac:dyDescent="0.2"/>
    <row r="43766" hidden="1" x14ac:dyDescent="0.2"/>
    <row r="43767" hidden="1" x14ac:dyDescent="0.2"/>
    <row r="43768" hidden="1" x14ac:dyDescent="0.2"/>
    <row r="43769" hidden="1" x14ac:dyDescent="0.2"/>
    <row r="43770" hidden="1" x14ac:dyDescent="0.2"/>
    <row r="43771" hidden="1" x14ac:dyDescent="0.2"/>
    <row r="43772" hidden="1" x14ac:dyDescent="0.2"/>
    <row r="43773" hidden="1" x14ac:dyDescent="0.2"/>
    <row r="43774" hidden="1" x14ac:dyDescent="0.2"/>
    <row r="43775" hidden="1" x14ac:dyDescent="0.2"/>
    <row r="43776" hidden="1" x14ac:dyDescent="0.2"/>
    <row r="43777" hidden="1" x14ac:dyDescent="0.2"/>
    <row r="43778" hidden="1" x14ac:dyDescent="0.2"/>
    <row r="43779" hidden="1" x14ac:dyDescent="0.2"/>
    <row r="43780" hidden="1" x14ac:dyDescent="0.2"/>
    <row r="43781" hidden="1" x14ac:dyDescent="0.2"/>
    <row r="43782" hidden="1" x14ac:dyDescent="0.2"/>
    <row r="43783" hidden="1" x14ac:dyDescent="0.2"/>
    <row r="43784" hidden="1" x14ac:dyDescent="0.2"/>
    <row r="43785" hidden="1" x14ac:dyDescent="0.2"/>
    <row r="43786" hidden="1" x14ac:dyDescent="0.2"/>
    <row r="43787" hidden="1" x14ac:dyDescent="0.2"/>
    <row r="43788" hidden="1" x14ac:dyDescent="0.2"/>
    <row r="43789" hidden="1" x14ac:dyDescent="0.2"/>
    <row r="43790" hidden="1" x14ac:dyDescent="0.2"/>
    <row r="43791" hidden="1" x14ac:dyDescent="0.2"/>
    <row r="43792" hidden="1" x14ac:dyDescent="0.2"/>
    <row r="43793" hidden="1" x14ac:dyDescent="0.2"/>
    <row r="43794" hidden="1" x14ac:dyDescent="0.2"/>
    <row r="43795" hidden="1" x14ac:dyDescent="0.2"/>
    <row r="43796" hidden="1" x14ac:dyDescent="0.2"/>
    <row r="43797" hidden="1" x14ac:dyDescent="0.2"/>
    <row r="43798" hidden="1" x14ac:dyDescent="0.2"/>
    <row r="43799" hidden="1" x14ac:dyDescent="0.2"/>
    <row r="43800" hidden="1" x14ac:dyDescent="0.2"/>
    <row r="43801" hidden="1" x14ac:dyDescent="0.2"/>
    <row r="43802" hidden="1" x14ac:dyDescent="0.2"/>
    <row r="43803" hidden="1" x14ac:dyDescent="0.2"/>
    <row r="43804" hidden="1" x14ac:dyDescent="0.2"/>
    <row r="43805" hidden="1" x14ac:dyDescent="0.2"/>
    <row r="43806" hidden="1" x14ac:dyDescent="0.2"/>
    <row r="43807" hidden="1" x14ac:dyDescent="0.2"/>
    <row r="43808" hidden="1" x14ac:dyDescent="0.2"/>
    <row r="43809" hidden="1" x14ac:dyDescent="0.2"/>
    <row r="43810" hidden="1" x14ac:dyDescent="0.2"/>
    <row r="43811" hidden="1" x14ac:dyDescent="0.2"/>
    <row r="43812" hidden="1" x14ac:dyDescent="0.2"/>
    <row r="43813" hidden="1" x14ac:dyDescent="0.2"/>
    <row r="43814" hidden="1" x14ac:dyDescent="0.2"/>
    <row r="43815" hidden="1" x14ac:dyDescent="0.2"/>
    <row r="43816" hidden="1" x14ac:dyDescent="0.2"/>
    <row r="43817" hidden="1" x14ac:dyDescent="0.2"/>
    <row r="43818" hidden="1" x14ac:dyDescent="0.2"/>
    <row r="43819" hidden="1" x14ac:dyDescent="0.2"/>
    <row r="43820" hidden="1" x14ac:dyDescent="0.2"/>
    <row r="43821" hidden="1" x14ac:dyDescent="0.2"/>
    <row r="43822" hidden="1" x14ac:dyDescent="0.2"/>
    <row r="43823" hidden="1" x14ac:dyDescent="0.2"/>
    <row r="43824" hidden="1" x14ac:dyDescent="0.2"/>
    <row r="43825" hidden="1" x14ac:dyDescent="0.2"/>
    <row r="43826" hidden="1" x14ac:dyDescent="0.2"/>
    <row r="43827" hidden="1" x14ac:dyDescent="0.2"/>
    <row r="43828" hidden="1" x14ac:dyDescent="0.2"/>
    <row r="43829" hidden="1" x14ac:dyDescent="0.2"/>
    <row r="43830" hidden="1" x14ac:dyDescent="0.2"/>
    <row r="43831" hidden="1" x14ac:dyDescent="0.2"/>
    <row r="43832" hidden="1" x14ac:dyDescent="0.2"/>
    <row r="43833" hidden="1" x14ac:dyDescent="0.2"/>
    <row r="43834" hidden="1" x14ac:dyDescent="0.2"/>
    <row r="43835" hidden="1" x14ac:dyDescent="0.2"/>
    <row r="43836" hidden="1" x14ac:dyDescent="0.2"/>
    <row r="43837" hidden="1" x14ac:dyDescent="0.2"/>
    <row r="43838" hidden="1" x14ac:dyDescent="0.2"/>
    <row r="43839" hidden="1" x14ac:dyDescent="0.2"/>
    <row r="43840" hidden="1" x14ac:dyDescent="0.2"/>
    <row r="43841" hidden="1" x14ac:dyDescent="0.2"/>
    <row r="43842" hidden="1" x14ac:dyDescent="0.2"/>
    <row r="43843" hidden="1" x14ac:dyDescent="0.2"/>
    <row r="43844" hidden="1" x14ac:dyDescent="0.2"/>
    <row r="43845" hidden="1" x14ac:dyDescent="0.2"/>
    <row r="43846" hidden="1" x14ac:dyDescent="0.2"/>
    <row r="43847" hidden="1" x14ac:dyDescent="0.2"/>
    <row r="43848" hidden="1" x14ac:dyDescent="0.2"/>
    <row r="43849" hidden="1" x14ac:dyDescent="0.2"/>
    <row r="43850" hidden="1" x14ac:dyDescent="0.2"/>
    <row r="43851" hidden="1" x14ac:dyDescent="0.2"/>
    <row r="43852" hidden="1" x14ac:dyDescent="0.2"/>
    <row r="43853" hidden="1" x14ac:dyDescent="0.2"/>
    <row r="43854" hidden="1" x14ac:dyDescent="0.2"/>
    <row r="43855" hidden="1" x14ac:dyDescent="0.2"/>
    <row r="43856" hidden="1" x14ac:dyDescent="0.2"/>
    <row r="43857" hidden="1" x14ac:dyDescent="0.2"/>
    <row r="43858" hidden="1" x14ac:dyDescent="0.2"/>
    <row r="43859" hidden="1" x14ac:dyDescent="0.2"/>
    <row r="43860" hidden="1" x14ac:dyDescent="0.2"/>
    <row r="43861" hidden="1" x14ac:dyDescent="0.2"/>
    <row r="43862" hidden="1" x14ac:dyDescent="0.2"/>
    <row r="43863" hidden="1" x14ac:dyDescent="0.2"/>
    <row r="43864" hidden="1" x14ac:dyDescent="0.2"/>
    <row r="43865" hidden="1" x14ac:dyDescent="0.2"/>
    <row r="43866" hidden="1" x14ac:dyDescent="0.2"/>
    <row r="43867" hidden="1" x14ac:dyDescent="0.2"/>
    <row r="43868" hidden="1" x14ac:dyDescent="0.2"/>
    <row r="43869" hidden="1" x14ac:dyDescent="0.2"/>
    <row r="43870" hidden="1" x14ac:dyDescent="0.2"/>
    <row r="43871" hidden="1" x14ac:dyDescent="0.2"/>
    <row r="43872" hidden="1" x14ac:dyDescent="0.2"/>
    <row r="43873" hidden="1" x14ac:dyDescent="0.2"/>
    <row r="43874" hidden="1" x14ac:dyDescent="0.2"/>
    <row r="43875" hidden="1" x14ac:dyDescent="0.2"/>
    <row r="43876" hidden="1" x14ac:dyDescent="0.2"/>
    <row r="43877" hidden="1" x14ac:dyDescent="0.2"/>
    <row r="43878" hidden="1" x14ac:dyDescent="0.2"/>
    <row r="43879" hidden="1" x14ac:dyDescent="0.2"/>
    <row r="43880" hidden="1" x14ac:dyDescent="0.2"/>
    <row r="43881" hidden="1" x14ac:dyDescent="0.2"/>
    <row r="43882" hidden="1" x14ac:dyDescent="0.2"/>
    <row r="43883" hidden="1" x14ac:dyDescent="0.2"/>
    <row r="43884" hidden="1" x14ac:dyDescent="0.2"/>
    <row r="43885" hidden="1" x14ac:dyDescent="0.2"/>
    <row r="43886" hidden="1" x14ac:dyDescent="0.2"/>
    <row r="43887" hidden="1" x14ac:dyDescent="0.2"/>
    <row r="43888" hidden="1" x14ac:dyDescent="0.2"/>
    <row r="43889" hidden="1" x14ac:dyDescent="0.2"/>
    <row r="43890" hidden="1" x14ac:dyDescent="0.2"/>
    <row r="43891" hidden="1" x14ac:dyDescent="0.2"/>
    <row r="43892" hidden="1" x14ac:dyDescent="0.2"/>
    <row r="43893" hidden="1" x14ac:dyDescent="0.2"/>
    <row r="43894" hidden="1" x14ac:dyDescent="0.2"/>
    <row r="43895" hidden="1" x14ac:dyDescent="0.2"/>
    <row r="43896" hidden="1" x14ac:dyDescent="0.2"/>
    <row r="43897" hidden="1" x14ac:dyDescent="0.2"/>
    <row r="43898" hidden="1" x14ac:dyDescent="0.2"/>
    <row r="43899" hidden="1" x14ac:dyDescent="0.2"/>
    <row r="43900" hidden="1" x14ac:dyDescent="0.2"/>
    <row r="43901" hidden="1" x14ac:dyDescent="0.2"/>
    <row r="43902" hidden="1" x14ac:dyDescent="0.2"/>
    <row r="43903" hidden="1" x14ac:dyDescent="0.2"/>
    <row r="43904" hidden="1" x14ac:dyDescent="0.2"/>
    <row r="43905" hidden="1" x14ac:dyDescent="0.2"/>
    <row r="43906" hidden="1" x14ac:dyDescent="0.2"/>
    <row r="43907" hidden="1" x14ac:dyDescent="0.2"/>
    <row r="43908" hidden="1" x14ac:dyDescent="0.2"/>
    <row r="43909" hidden="1" x14ac:dyDescent="0.2"/>
    <row r="43910" hidden="1" x14ac:dyDescent="0.2"/>
    <row r="43911" hidden="1" x14ac:dyDescent="0.2"/>
    <row r="43912" hidden="1" x14ac:dyDescent="0.2"/>
    <row r="43913" hidden="1" x14ac:dyDescent="0.2"/>
    <row r="43914" hidden="1" x14ac:dyDescent="0.2"/>
    <row r="43915" hidden="1" x14ac:dyDescent="0.2"/>
    <row r="43916" hidden="1" x14ac:dyDescent="0.2"/>
    <row r="43917" hidden="1" x14ac:dyDescent="0.2"/>
    <row r="43918" hidden="1" x14ac:dyDescent="0.2"/>
    <row r="43919" hidden="1" x14ac:dyDescent="0.2"/>
    <row r="43920" hidden="1" x14ac:dyDescent="0.2"/>
    <row r="43921" hidden="1" x14ac:dyDescent="0.2"/>
    <row r="43922" hidden="1" x14ac:dyDescent="0.2"/>
    <row r="43923" hidden="1" x14ac:dyDescent="0.2"/>
    <row r="43924" hidden="1" x14ac:dyDescent="0.2"/>
    <row r="43925" hidden="1" x14ac:dyDescent="0.2"/>
    <row r="43926" hidden="1" x14ac:dyDescent="0.2"/>
    <row r="43927" hidden="1" x14ac:dyDescent="0.2"/>
    <row r="43928" hidden="1" x14ac:dyDescent="0.2"/>
    <row r="43929" hidden="1" x14ac:dyDescent="0.2"/>
    <row r="43930" hidden="1" x14ac:dyDescent="0.2"/>
    <row r="43931" hidden="1" x14ac:dyDescent="0.2"/>
    <row r="43932" hidden="1" x14ac:dyDescent="0.2"/>
    <row r="43933" hidden="1" x14ac:dyDescent="0.2"/>
    <row r="43934" hidden="1" x14ac:dyDescent="0.2"/>
    <row r="43935" hidden="1" x14ac:dyDescent="0.2"/>
    <row r="43936" hidden="1" x14ac:dyDescent="0.2"/>
    <row r="43937" hidden="1" x14ac:dyDescent="0.2"/>
    <row r="43938" hidden="1" x14ac:dyDescent="0.2"/>
    <row r="43939" hidden="1" x14ac:dyDescent="0.2"/>
    <row r="43940" hidden="1" x14ac:dyDescent="0.2"/>
    <row r="43941" hidden="1" x14ac:dyDescent="0.2"/>
    <row r="43942" hidden="1" x14ac:dyDescent="0.2"/>
    <row r="43943" hidden="1" x14ac:dyDescent="0.2"/>
    <row r="43944" hidden="1" x14ac:dyDescent="0.2"/>
    <row r="43945" hidden="1" x14ac:dyDescent="0.2"/>
    <row r="43946" hidden="1" x14ac:dyDescent="0.2"/>
    <row r="43947" hidden="1" x14ac:dyDescent="0.2"/>
    <row r="43948" hidden="1" x14ac:dyDescent="0.2"/>
    <row r="43949" hidden="1" x14ac:dyDescent="0.2"/>
    <row r="43950" hidden="1" x14ac:dyDescent="0.2"/>
    <row r="43951" hidden="1" x14ac:dyDescent="0.2"/>
    <row r="43952" hidden="1" x14ac:dyDescent="0.2"/>
    <row r="43953" hidden="1" x14ac:dyDescent="0.2"/>
    <row r="43954" hidden="1" x14ac:dyDescent="0.2"/>
    <row r="43955" hidden="1" x14ac:dyDescent="0.2"/>
    <row r="43956" hidden="1" x14ac:dyDescent="0.2"/>
    <row r="43957" hidden="1" x14ac:dyDescent="0.2"/>
    <row r="43958" hidden="1" x14ac:dyDescent="0.2"/>
    <row r="43959" hidden="1" x14ac:dyDescent="0.2"/>
    <row r="43960" hidden="1" x14ac:dyDescent="0.2"/>
    <row r="43961" hidden="1" x14ac:dyDescent="0.2"/>
    <row r="43962" hidden="1" x14ac:dyDescent="0.2"/>
    <row r="43963" hidden="1" x14ac:dyDescent="0.2"/>
    <row r="43964" hidden="1" x14ac:dyDescent="0.2"/>
    <row r="43965" hidden="1" x14ac:dyDescent="0.2"/>
    <row r="43966" hidden="1" x14ac:dyDescent="0.2"/>
    <row r="43967" hidden="1" x14ac:dyDescent="0.2"/>
    <row r="43968" hidden="1" x14ac:dyDescent="0.2"/>
    <row r="43969" hidden="1" x14ac:dyDescent="0.2"/>
    <row r="43970" hidden="1" x14ac:dyDescent="0.2"/>
    <row r="43971" hidden="1" x14ac:dyDescent="0.2"/>
    <row r="43972" hidden="1" x14ac:dyDescent="0.2"/>
    <row r="43973" hidden="1" x14ac:dyDescent="0.2"/>
    <row r="43974" hidden="1" x14ac:dyDescent="0.2"/>
    <row r="43975" hidden="1" x14ac:dyDescent="0.2"/>
    <row r="43976" hidden="1" x14ac:dyDescent="0.2"/>
    <row r="43977" hidden="1" x14ac:dyDescent="0.2"/>
    <row r="43978" hidden="1" x14ac:dyDescent="0.2"/>
    <row r="43979" hidden="1" x14ac:dyDescent="0.2"/>
    <row r="43980" hidden="1" x14ac:dyDescent="0.2"/>
    <row r="43981" hidden="1" x14ac:dyDescent="0.2"/>
    <row r="43982" hidden="1" x14ac:dyDescent="0.2"/>
    <row r="43983" hidden="1" x14ac:dyDescent="0.2"/>
    <row r="43984" hidden="1" x14ac:dyDescent="0.2"/>
    <row r="43985" hidden="1" x14ac:dyDescent="0.2"/>
    <row r="43986" hidden="1" x14ac:dyDescent="0.2"/>
    <row r="43987" hidden="1" x14ac:dyDescent="0.2"/>
    <row r="43988" hidden="1" x14ac:dyDescent="0.2"/>
    <row r="43989" hidden="1" x14ac:dyDescent="0.2"/>
    <row r="43990" hidden="1" x14ac:dyDescent="0.2"/>
    <row r="43991" hidden="1" x14ac:dyDescent="0.2"/>
    <row r="43992" hidden="1" x14ac:dyDescent="0.2"/>
    <row r="43993" hidden="1" x14ac:dyDescent="0.2"/>
    <row r="43994" hidden="1" x14ac:dyDescent="0.2"/>
    <row r="43995" hidden="1" x14ac:dyDescent="0.2"/>
    <row r="43996" hidden="1" x14ac:dyDescent="0.2"/>
    <row r="43997" hidden="1" x14ac:dyDescent="0.2"/>
    <row r="43998" hidden="1" x14ac:dyDescent="0.2"/>
    <row r="43999" hidden="1" x14ac:dyDescent="0.2"/>
    <row r="44000" hidden="1" x14ac:dyDescent="0.2"/>
    <row r="44001" hidden="1" x14ac:dyDescent="0.2"/>
    <row r="44002" hidden="1" x14ac:dyDescent="0.2"/>
    <row r="44003" hidden="1" x14ac:dyDescent="0.2"/>
    <row r="44004" hidden="1" x14ac:dyDescent="0.2"/>
    <row r="44005" hidden="1" x14ac:dyDescent="0.2"/>
    <row r="44006" hidden="1" x14ac:dyDescent="0.2"/>
    <row r="44007" hidden="1" x14ac:dyDescent="0.2"/>
    <row r="44008" hidden="1" x14ac:dyDescent="0.2"/>
    <row r="44009" hidden="1" x14ac:dyDescent="0.2"/>
    <row r="44010" hidden="1" x14ac:dyDescent="0.2"/>
    <row r="44011" hidden="1" x14ac:dyDescent="0.2"/>
    <row r="44012" hidden="1" x14ac:dyDescent="0.2"/>
    <row r="44013" hidden="1" x14ac:dyDescent="0.2"/>
    <row r="44014" hidden="1" x14ac:dyDescent="0.2"/>
    <row r="44015" hidden="1" x14ac:dyDescent="0.2"/>
    <row r="44016" hidden="1" x14ac:dyDescent="0.2"/>
    <row r="44017" hidden="1" x14ac:dyDescent="0.2"/>
    <row r="44018" hidden="1" x14ac:dyDescent="0.2"/>
    <row r="44019" hidden="1" x14ac:dyDescent="0.2"/>
    <row r="44020" hidden="1" x14ac:dyDescent="0.2"/>
    <row r="44021" hidden="1" x14ac:dyDescent="0.2"/>
    <row r="44022" hidden="1" x14ac:dyDescent="0.2"/>
    <row r="44023" hidden="1" x14ac:dyDescent="0.2"/>
    <row r="44024" hidden="1" x14ac:dyDescent="0.2"/>
    <row r="44025" hidden="1" x14ac:dyDescent="0.2"/>
    <row r="44026" hidden="1" x14ac:dyDescent="0.2"/>
    <row r="44027" hidden="1" x14ac:dyDescent="0.2"/>
    <row r="44028" hidden="1" x14ac:dyDescent="0.2"/>
    <row r="44029" hidden="1" x14ac:dyDescent="0.2"/>
    <row r="44030" hidden="1" x14ac:dyDescent="0.2"/>
    <row r="44031" hidden="1" x14ac:dyDescent="0.2"/>
    <row r="44032" hidden="1" x14ac:dyDescent="0.2"/>
    <row r="44033" hidden="1" x14ac:dyDescent="0.2"/>
    <row r="44034" hidden="1" x14ac:dyDescent="0.2"/>
    <row r="44035" hidden="1" x14ac:dyDescent="0.2"/>
    <row r="44036" hidden="1" x14ac:dyDescent="0.2"/>
    <row r="44037" hidden="1" x14ac:dyDescent="0.2"/>
    <row r="44038" hidden="1" x14ac:dyDescent="0.2"/>
    <row r="44039" hidden="1" x14ac:dyDescent="0.2"/>
    <row r="44040" hidden="1" x14ac:dyDescent="0.2"/>
    <row r="44041" hidden="1" x14ac:dyDescent="0.2"/>
    <row r="44042" hidden="1" x14ac:dyDescent="0.2"/>
    <row r="44043" hidden="1" x14ac:dyDescent="0.2"/>
    <row r="44044" hidden="1" x14ac:dyDescent="0.2"/>
    <row r="44045" hidden="1" x14ac:dyDescent="0.2"/>
    <row r="44046" hidden="1" x14ac:dyDescent="0.2"/>
    <row r="44047" hidden="1" x14ac:dyDescent="0.2"/>
    <row r="44048" hidden="1" x14ac:dyDescent="0.2"/>
    <row r="44049" hidden="1" x14ac:dyDescent="0.2"/>
    <row r="44050" hidden="1" x14ac:dyDescent="0.2"/>
    <row r="44051" hidden="1" x14ac:dyDescent="0.2"/>
    <row r="44052" hidden="1" x14ac:dyDescent="0.2"/>
    <row r="44053" hidden="1" x14ac:dyDescent="0.2"/>
    <row r="44054" hidden="1" x14ac:dyDescent="0.2"/>
    <row r="44055" hidden="1" x14ac:dyDescent="0.2"/>
    <row r="44056" hidden="1" x14ac:dyDescent="0.2"/>
    <row r="44057" hidden="1" x14ac:dyDescent="0.2"/>
    <row r="44058" hidden="1" x14ac:dyDescent="0.2"/>
    <row r="44059" hidden="1" x14ac:dyDescent="0.2"/>
    <row r="44060" hidden="1" x14ac:dyDescent="0.2"/>
    <row r="44061" hidden="1" x14ac:dyDescent="0.2"/>
    <row r="44062" hidden="1" x14ac:dyDescent="0.2"/>
    <row r="44063" hidden="1" x14ac:dyDescent="0.2"/>
    <row r="44064" hidden="1" x14ac:dyDescent="0.2"/>
    <row r="44065" hidden="1" x14ac:dyDescent="0.2"/>
    <row r="44066" hidden="1" x14ac:dyDescent="0.2"/>
    <row r="44067" hidden="1" x14ac:dyDescent="0.2"/>
    <row r="44068" hidden="1" x14ac:dyDescent="0.2"/>
    <row r="44069" hidden="1" x14ac:dyDescent="0.2"/>
    <row r="44070" hidden="1" x14ac:dyDescent="0.2"/>
    <row r="44071" hidden="1" x14ac:dyDescent="0.2"/>
    <row r="44072" hidden="1" x14ac:dyDescent="0.2"/>
    <row r="44073" hidden="1" x14ac:dyDescent="0.2"/>
    <row r="44074" hidden="1" x14ac:dyDescent="0.2"/>
    <row r="44075" hidden="1" x14ac:dyDescent="0.2"/>
    <row r="44076" hidden="1" x14ac:dyDescent="0.2"/>
    <row r="44077" hidden="1" x14ac:dyDescent="0.2"/>
    <row r="44078" hidden="1" x14ac:dyDescent="0.2"/>
    <row r="44079" hidden="1" x14ac:dyDescent="0.2"/>
    <row r="44080" hidden="1" x14ac:dyDescent="0.2"/>
    <row r="44081" hidden="1" x14ac:dyDescent="0.2"/>
    <row r="44082" hidden="1" x14ac:dyDescent="0.2"/>
    <row r="44083" hidden="1" x14ac:dyDescent="0.2"/>
    <row r="44084" hidden="1" x14ac:dyDescent="0.2"/>
    <row r="44085" hidden="1" x14ac:dyDescent="0.2"/>
    <row r="44086" hidden="1" x14ac:dyDescent="0.2"/>
    <row r="44087" hidden="1" x14ac:dyDescent="0.2"/>
    <row r="44088" hidden="1" x14ac:dyDescent="0.2"/>
    <row r="44089" hidden="1" x14ac:dyDescent="0.2"/>
    <row r="44090" hidden="1" x14ac:dyDescent="0.2"/>
    <row r="44091" hidden="1" x14ac:dyDescent="0.2"/>
    <row r="44092" hidden="1" x14ac:dyDescent="0.2"/>
    <row r="44093" hidden="1" x14ac:dyDescent="0.2"/>
    <row r="44094" hidden="1" x14ac:dyDescent="0.2"/>
    <row r="44095" hidden="1" x14ac:dyDescent="0.2"/>
    <row r="44096" hidden="1" x14ac:dyDescent="0.2"/>
    <row r="44097" hidden="1" x14ac:dyDescent="0.2"/>
    <row r="44098" hidden="1" x14ac:dyDescent="0.2"/>
    <row r="44099" hidden="1" x14ac:dyDescent="0.2"/>
    <row r="44100" hidden="1" x14ac:dyDescent="0.2"/>
    <row r="44101" hidden="1" x14ac:dyDescent="0.2"/>
    <row r="44102" hidden="1" x14ac:dyDescent="0.2"/>
    <row r="44103" hidden="1" x14ac:dyDescent="0.2"/>
    <row r="44104" hidden="1" x14ac:dyDescent="0.2"/>
    <row r="44105" hidden="1" x14ac:dyDescent="0.2"/>
    <row r="44106" hidden="1" x14ac:dyDescent="0.2"/>
    <row r="44107" hidden="1" x14ac:dyDescent="0.2"/>
    <row r="44108" hidden="1" x14ac:dyDescent="0.2"/>
    <row r="44109" hidden="1" x14ac:dyDescent="0.2"/>
    <row r="44110" hidden="1" x14ac:dyDescent="0.2"/>
    <row r="44111" hidden="1" x14ac:dyDescent="0.2"/>
    <row r="44112" hidden="1" x14ac:dyDescent="0.2"/>
    <row r="44113" hidden="1" x14ac:dyDescent="0.2"/>
    <row r="44114" hidden="1" x14ac:dyDescent="0.2"/>
    <row r="44115" hidden="1" x14ac:dyDescent="0.2"/>
    <row r="44116" hidden="1" x14ac:dyDescent="0.2"/>
    <row r="44117" hidden="1" x14ac:dyDescent="0.2"/>
    <row r="44118" hidden="1" x14ac:dyDescent="0.2"/>
    <row r="44119" hidden="1" x14ac:dyDescent="0.2"/>
    <row r="44120" hidden="1" x14ac:dyDescent="0.2"/>
    <row r="44121" hidden="1" x14ac:dyDescent="0.2"/>
    <row r="44122" hidden="1" x14ac:dyDescent="0.2"/>
    <row r="44123" hidden="1" x14ac:dyDescent="0.2"/>
    <row r="44124" hidden="1" x14ac:dyDescent="0.2"/>
    <row r="44125" hidden="1" x14ac:dyDescent="0.2"/>
    <row r="44126" hidden="1" x14ac:dyDescent="0.2"/>
    <row r="44127" hidden="1" x14ac:dyDescent="0.2"/>
    <row r="44128" hidden="1" x14ac:dyDescent="0.2"/>
    <row r="44129" hidden="1" x14ac:dyDescent="0.2"/>
    <row r="44130" hidden="1" x14ac:dyDescent="0.2"/>
    <row r="44131" hidden="1" x14ac:dyDescent="0.2"/>
    <row r="44132" hidden="1" x14ac:dyDescent="0.2"/>
    <row r="44133" hidden="1" x14ac:dyDescent="0.2"/>
    <row r="44134" hidden="1" x14ac:dyDescent="0.2"/>
    <row r="44135" hidden="1" x14ac:dyDescent="0.2"/>
    <row r="44136" hidden="1" x14ac:dyDescent="0.2"/>
    <row r="44137" hidden="1" x14ac:dyDescent="0.2"/>
    <row r="44138" hidden="1" x14ac:dyDescent="0.2"/>
    <row r="44139" hidden="1" x14ac:dyDescent="0.2"/>
    <row r="44140" hidden="1" x14ac:dyDescent="0.2"/>
    <row r="44141" hidden="1" x14ac:dyDescent="0.2"/>
    <row r="44142" hidden="1" x14ac:dyDescent="0.2"/>
    <row r="44143" hidden="1" x14ac:dyDescent="0.2"/>
    <row r="44144" hidden="1" x14ac:dyDescent="0.2"/>
    <row r="44145" hidden="1" x14ac:dyDescent="0.2"/>
    <row r="44146" hidden="1" x14ac:dyDescent="0.2"/>
    <row r="44147" hidden="1" x14ac:dyDescent="0.2"/>
    <row r="44148" hidden="1" x14ac:dyDescent="0.2"/>
    <row r="44149" hidden="1" x14ac:dyDescent="0.2"/>
    <row r="44150" hidden="1" x14ac:dyDescent="0.2"/>
    <row r="44151" hidden="1" x14ac:dyDescent="0.2"/>
    <row r="44152" hidden="1" x14ac:dyDescent="0.2"/>
    <row r="44153" hidden="1" x14ac:dyDescent="0.2"/>
    <row r="44154" hidden="1" x14ac:dyDescent="0.2"/>
    <row r="44155" hidden="1" x14ac:dyDescent="0.2"/>
    <row r="44156" hidden="1" x14ac:dyDescent="0.2"/>
    <row r="44157" hidden="1" x14ac:dyDescent="0.2"/>
    <row r="44158" hidden="1" x14ac:dyDescent="0.2"/>
    <row r="44159" hidden="1" x14ac:dyDescent="0.2"/>
    <row r="44160" hidden="1" x14ac:dyDescent="0.2"/>
    <row r="44161" hidden="1" x14ac:dyDescent="0.2"/>
    <row r="44162" hidden="1" x14ac:dyDescent="0.2"/>
    <row r="44163" hidden="1" x14ac:dyDescent="0.2"/>
    <row r="44164" hidden="1" x14ac:dyDescent="0.2"/>
    <row r="44165" hidden="1" x14ac:dyDescent="0.2"/>
    <row r="44166" hidden="1" x14ac:dyDescent="0.2"/>
    <row r="44167" hidden="1" x14ac:dyDescent="0.2"/>
    <row r="44168" hidden="1" x14ac:dyDescent="0.2"/>
    <row r="44169" hidden="1" x14ac:dyDescent="0.2"/>
    <row r="44170" hidden="1" x14ac:dyDescent="0.2"/>
    <row r="44171" hidden="1" x14ac:dyDescent="0.2"/>
    <row r="44172" hidden="1" x14ac:dyDescent="0.2"/>
    <row r="44173" hidden="1" x14ac:dyDescent="0.2"/>
    <row r="44174" hidden="1" x14ac:dyDescent="0.2"/>
    <row r="44175" hidden="1" x14ac:dyDescent="0.2"/>
    <row r="44176" hidden="1" x14ac:dyDescent="0.2"/>
    <row r="44177" hidden="1" x14ac:dyDescent="0.2"/>
    <row r="44178" hidden="1" x14ac:dyDescent="0.2"/>
    <row r="44179" hidden="1" x14ac:dyDescent="0.2"/>
    <row r="44180" hidden="1" x14ac:dyDescent="0.2"/>
    <row r="44181" hidden="1" x14ac:dyDescent="0.2"/>
    <row r="44182" hidden="1" x14ac:dyDescent="0.2"/>
    <row r="44183" hidden="1" x14ac:dyDescent="0.2"/>
    <row r="44184" hidden="1" x14ac:dyDescent="0.2"/>
    <row r="44185" hidden="1" x14ac:dyDescent="0.2"/>
    <row r="44186" hidden="1" x14ac:dyDescent="0.2"/>
    <row r="44187" hidden="1" x14ac:dyDescent="0.2"/>
    <row r="44188" hidden="1" x14ac:dyDescent="0.2"/>
    <row r="44189" hidden="1" x14ac:dyDescent="0.2"/>
    <row r="44190" hidden="1" x14ac:dyDescent="0.2"/>
    <row r="44191" hidden="1" x14ac:dyDescent="0.2"/>
    <row r="44192" hidden="1" x14ac:dyDescent="0.2"/>
    <row r="44193" hidden="1" x14ac:dyDescent="0.2"/>
    <row r="44194" hidden="1" x14ac:dyDescent="0.2"/>
    <row r="44195" hidden="1" x14ac:dyDescent="0.2"/>
    <row r="44196" hidden="1" x14ac:dyDescent="0.2"/>
    <row r="44197" hidden="1" x14ac:dyDescent="0.2"/>
    <row r="44198" hidden="1" x14ac:dyDescent="0.2"/>
    <row r="44199" hidden="1" x14ac:dyDescent="0.2"/>
    <row r="44200" hidden="1" x14ac:dyDescent="0.2"/>
    <row r="44201" hidden="1" x14ac:dyDescent="0.2"/>
    <row r="44202" hidden="1" x14ac:dyDescent="0.2"/>
    <row r="44203" hidden="1" x14ac:dyDescent="0.2"/>
    <row r="44204" hidden="1" x14ac:dyDescent="0.2"/>
    <row r="44205" hidden="1" x14ac:dyDescent="0.2"/>
    <row r="44206" hidden="1" x14ac:dyDescent="0.2"/>
    <row r="44207" hidden="1" x14ac:dyDescent="0.2"/>
    <row r="44208" hidden="1" x14ac:dyDescent="0.2"/>
    <row r="44209" hidden="1" x14ac:dyDescent="0.2"/>
    <row r="44210" hidden="1" x14ac:dyDescent="0.2"/>
    <row r="44211" hidden="1" x14ac:dyDescent="0.2"/>
    <row r="44212" hidden="1" x14ac:dyDescent="0.2"/>
    <row r="44213" hidden="1" x14ac:dyDescent="0.2"/>
    <row r="44214" hidden="1" x14ac:dyDescent="0.2"/>
    <row r="44215" hidden="1" x14ac:dyDescent="0.2"/>
    <row r="44216" hidden="1" x14ac:dyDescent="0.2"/>
    <row r="44217" hidden="1" x14ac:dyDescent="0.2"/>
    <row r="44218" hidden="1" x14ac:dyDescent="0.2"/>
    <row r="44219" hidden="1" x14ac:dyDescent="0.2"/>
    <row r="44220" hidden="1" x14ac:dyDescent="0.2"/>
    <row r="44221" hidden="1" x14ac:dyDescent="0.2"/>
    <row r="44222" hidden="1" x14ac:dyDescent="0.2"/>
    <row r="44223" hidden="1" x14ac:dyDescent="0.2"/>
    <row r="44224" hidden="1" x14ac:dyDescent="0.2"/>
    <row r="44225" hidden="1" x14ac:dyDescent="0.2"/>
    <row r="44226" hidden="1" x14ac:dyDescent="0.2"/>
    <row r="44227" hidden="1" x14ac:dyDescent="0.2"/>
    <row r="44228" hidden="1" x14ac:dyDescent="0.2"/>
    <row r="44229" hidden="1" x14ac:dyDescent="0.2"/>
    <row r="44230" hidden="1" x14ac:dyDescent="0.2"/>
    <row r="44231" hidden="1" x14ac:dyDescent="0.2"/>
    <row r="44232" hidden="1" x14ac:dyDescent="0.2"/>
    <row r="44233" hidden="1" x14ac:dyDescent="0.2"/>
    <row r="44234" hidden="1" x14ac:dyDescent="0.2"/>
    <row r="44235" hidden="1" x14ac:dyDescent="0.2"/>
    <row r="44236" hidden="1" x14ac:dyDescent="0.2"/>
    <row r="44237" hidden="1" x14ac:dyDescent="0.2"/>
    <row r="44238" hidden="1" x14ac:dyDescent="0.2"/>
    <row r="44239" hidden="1" x14ac:dyDescent="0.2"/>
    <row r="44240" hidden="1" x14ac:dyDescent="0.2"/>
    <row r="44241" hidden="1" x14ac:dyDescent="0.2"/>
    <row r="44242" hidden="1" x14ac:dyDescent="0.2"/>
    <row r="44243" hidden="1" x14ac:dyDescent="0.2"/>
    <row r="44244" hidden="1" x14ac:dyDescent="0.2"/>
    <row r="44245" hidden="1" x14ac:dyDescent="0.2"/>
    <row r="44246" hidden="1" x14ac:dyDescent="0.2"/>
    <row r="44247" hidden="1" x14ac:dyDescent="0.2"/>
    <row r="44248" hidden="1" x14ac:dyDescent="0.2"/>
    <row r="44249" hidden="1" x14ac:dyDescent="0.2"/>
    <row r="44250" hidden="1" x14ac:dyDescent="0.2"/>
    <row r="44251" hidden="1" x14ac:dyDescent="0.2"/>
    <row r="44252" hidden="1" x14ac:dyDescent="0.2"/>
    <row r="44253" hidden="1" x14ac:dyDescent="0.2"/>
    <row r="44254" hidden="1" x14ac:dyDescent="0.2"/>
    <row r="44255" hidden="1" x14ac:dyDescent="0.2"/>
    <row r="44256" hidden="1" x14ac:dyDescent="0.2"/>
    <row r="44257" hidden="1" x14ac:dyDescent="0.2"/>
    <row r="44258" hidden="1" x14ac:dyDescent="0.2"/>
    <row r="44259" hidden="1" x14ac:dyDescent="0.2"/>
    <row r="44260" hidden="1" x14ac:dyDescent="0.2"/>
    <row r="44261" hidden="1" x14ac:dyDescent="0.2"/>
    <row r="44262" hidden="1" x14ac:dyDescent="0.2"/>
    <row r="44263" hidden="1" x14ac:dyDescent="0.2"/>
    <row r="44264" hidden="1" x14ac:dyDescent="0.2"/>
    <row r="44265" hidden="1" x14ac:dyDescent="0.2"/>
    <row r="44266" hidden="1" x14ac:dyDescent="0.2"/>
    <row r="44267" hidden="1" x14ac:dyDescent="0.2"/>
    <row r="44268" hidden="1" x14ac:dyDescent="0.2"/>
    <row r="44269" hidden="1" x14ac:dyDescent="0.2"/>
    <row r="44270" hidden="1" x14ac:dyDescent="0.2"/>
    <row r="44271" hidden="1" x14ac:dyDescent="0.2"/>
    <row r="44272" hidden="1" x14ac:dyDescent="0.2"/>
    <row r="44273" hidden="1" x14ac:dyDescent="0.2"/>
    <row r="44274" hidden="1" x14ac:dyDescent="0.2"/>
    <row r="44275" hidden="1" x14ac:dyDescent="0.2"/>
    <row r="44276" hidden="1" x14ac:dyDescent="0.2"/>
    <row r="44277" hidden="1" x14ac:dyDescent="0.2"/>
    <row r="44278" hidden="1" x14ac:dyDescent="0.2"/>
    <row r="44279" hidden="1" x14ac:dyDescent="0.2"/>
    <row r="44280" hidden="1" x14ac:dyDescent="0.2"/>
    <row r="44281" hidden="1" x14ac:dyDescent="0.2"/>
    <row r="44282" hidden="1" x14ac:dyDescent="0.2"/>
    <row r="44283" hidden="1" x14ac:dyDescent="0.2"/>
    <row r="44284" hidden="1" x14ac:dyDescent="0.2"/>
    <row r="44285" hidden="1" x14ac:dyDescent="0.2"/>
    <row r="44286" hidden="1" x14ac:dyDescent="0.2"/>
    <row r="44287" hidden="1" x14ac:dyDescent="0.2"/>
    <row r="44288" hidden="1" x14ac:dyDescent="0.2"/>
    <row r="44289" hidden="1" x14ac:dyDescent="0.2"/>
    <row r="44290" hidden="1" x14ac:dyDescent="0.2"/>
    <row r="44291" hidden="1" x14ac:dyDescent="0.2"/>
    <row r="44292" hidden="1" x14ac:dyDescent="0.2"/>
    <row r="44293" hidden="1" x14ac:dyDescent="0.2"/>
    <row r="44294" hidden="1" x14ac:dyDescent="0.2"/>
    <row r="44295" hidden="1" x14ac:dyDescent="0.2"/>
    <row r="44296" hidden="1" x14ac:dyDescent="0.2"/>
    <row r="44297" hidden="1" x14ac:dyDescent="0.2"/>
    <row r="44298" hidden="1" x14ac:dyDescent="0.2"/>
    <row r="44299" hidden="1" x14ac:dyDescent="0.2"/>
    <row r="44300" hidden="1" x14ac:dyDescent="0.2"/>
    <row r="44301" hidden="1" x14ac:dyDescent="0.2"/>
    <row r="44302" hidden="1" x14ac:dyDescent="0.2"/>
    <row r="44303" hidden="1" x14ac:dyDescent="0.2"/>
    <row r="44304" hidden="1" x14ac:dyDescent="0.2"/>
    <row r="44305" hidden="1" x14ac:dyDescent="0.2"/>
    <row r="44306" hidden="1" x14ac:dyDescent="0.2"/>
    <row r="44307" hidden="1" x14ac:dyDescent="0.2"/>
    <row r="44308" hidden="1" x14ac:dyDescent="0.2"/>
    <row r="44309" hidden="1" x14ac:dyDescent="0.2"/>
    <row r="44310" hidden="1" x14ac:dyDescent="0.2"/>
    <row r="44311" hidden="1" x14ac:dyDescent="0.2"/>
    <row r="44312" hidden="1" x14ac:dyDescent="0.2"/>
    <row r="44313" hidden="1" x14ac:dyDescent="0.2"/>
    <row r="44314" hidden="1" x14ac:dyDescent="0.2"/>
    <row r="44315" hidden="1" x14ac:dyDescent="0.2"/>
    <row r="44316" hidden="1" x14ac:dyDescent="0.2"/>
    <row r="44317" hidden="1" x14ac:dyDescent="0.2"/>
    <row r="44318" hidden="1" x14ac:dyDescent="0.2"/>
    <row r="44319" hidden="1" x14ac:dyDescent="0.2"/>
    <row r="44320" hidden="1" x14ac:dyDescent="0.2"/>
    <row r="44321" hidden="1" x14ac:dyDescent="0.2"/>
    <row r="44322" hidden="1" x14ac:dyDescent="0.2"/>
    <row r="44323" hidden="1" x14ac:dyDescent="0.2"/>
    <row r="44324" hidden="1" x14ac:dyDescent="0.2"/>
    <row r="44325" hidden="1" x14ac:dyDescent="0.2"/>
    <row r="44326" hidden="1" x14ac:dyDescent="0.2"/>
    <row r="44327" hidden="1" x14ac:dyDescent="0.2"/>
    <row r="44328" hidden="1" x14ac:dyDescent="0.2"/>
    <row r="44329" hidden="1" x14ac:dyDescent="0.2"/>
    <row r="44330" hidden="1" x14ac:dyDescent="0.2"/>
    <row r="44331" hidden="1" x14ac:dyDescent="0.2"/>
    <row r="44332" hidden="1" x14ac:dyDescent="0.2"/>
    <row r="44333" hidden="1" x14ac:dyDescent="0.2"/>
    <row r="44334" hidden="1" x14ac:dyDescent="0.2"/>
    <row r="44335" hidden="1" x14ac:dyDescent="0.2"/>
    <row r="44336" hidden="1" x14ac:dyDescent="0.2"/>
    <row r="44337" hidden="1" x14ac:dyDescent="0.2"/>
    <row r="44338" hidden="1" x14ac:dyDescent="0.2"/>
    <row r="44339" hidden="1" x14ac:dyDescent="0.2"/>
    <row r="44340" hidden="1" x14ac:dyDescent="0.2"/>
    <row r="44341" hidden="1" x14ac:dyDescent="0.2"/>
    <row r="44342" hidden="1" x14ac:dyDescent="0.2"/>
    <row r="44343" hidden="1" x14ac:dyDescent="0.2"/>
    <row r="44344" hidden="1" x14ac:dyDescent="0.2"/>
    <row r="44345" hidden="1" x14ac:dyDescent="0.2"/>
    <row r="44346" hidden="1" x14ac:dyDescent="0.2"/>
    <row r="44347" hidden="1" x14ac:dyDescent="0.2"/>
    <row r="44348" hidden="1" x14ac:dyDescent="0.2"/>
    <row r="44349" hidden="1" x14ac:dyDescent="0.2"/>
    <row r="44350" hidden="1" x14ac:dyDescent="0.2"/>
    <row r="44351" hidden="1" x14ac:dyDescent="0.2"/>
    <row r="44352" hidden="1" x14ac:dyDescent="0.2"/>
    <row r="44353" hidden="1" x14ac:dyDescent="0.2"/>
    <row r="44354" hidden="1" x14ac:dyDescent="0.2"/>
    <row r="44355" hidden="1" x14ac:dyDescent="0.2"/>
    <row r="44356" hidden="1" x14ac:dyDescent="0.2"/>
    <row r="44357" hidden="1" x14ac:dyDescent="0.2"/>
    <row r="44358" hidden="1" x14ac:dyDescent="0.2"/>
    <row r="44359" hidden="1" x14ac:dyDescent="0.2"/>
    <row r="44360" hidden="1" x14ac:dyDescent="0.2"/>
    <row r="44361" hidden="1" x14ac:dyDescent="0.2"/>
    <row r="44362" hidden="1" x14ac:dyDescent="0.2"/>
    <row r="44363" hidden="1" x14ac:dyDescent="0.2"/>
    <row r="44364" hidden="1" x14ac:dyDescent="0.2"/>
    <row r="44365" hidden="1" x14ac:dyDescent="0.2"/>
    <row r="44366" hidden="1" x14ac:dyDescent="0.2"/>
    <row r="44367" hidden="1" x14ac:dyDescent="0.2"/>
    <row r="44368" hidden="1" x14ac:dyDescent="0.2"/>
    <row r="44369" hidden="1" x14ac:dyDescent="0.2"/>
    <row r="44370" hidden="1" x14ac:dyDescent="0.2"/>
    <row r="44371" hidden="1" x14ac:dyDescent="0.2"/>
    <row r="44372" hidden="1" x14ac:dyDescent="0.2"/>
    <row r="44373" hidden="1" x14ac:dyDescent="0.2"/>
    <row r="44374" hidden="1" x14ac:dyDescent="0.2"/>
    <row r="44375" hidden="1" x14ac:dyDescent="0.2"/>
    <row r="44376" hidden="1" x14ac:dyDescent="0.2"/>
    <row r="44377" hidden="1" x14ac:dyDescent="0.2"/>
    <row r="44378" hidden="1" x14ac:dyDescent="0.2"/>
    <row r="44379" hidden="1" x14ac:dyDescent="0.2"/>
    <row r="44380" hidden="1" x14ac:dyDescent="0.2"/>
    <row r="44381" hidden="1" x14ac:dyDescent="0.2"/>
    <row r="44382" hidden="1" x14ac:dyDescent="0.2"/>
    <row r="44383" hidden="1" x14ac:dyDescent="0.2"/>
    <row r="44384" hidden="1" x14ac:dyDescent="0.2"/>
    <row r="44385" hidden="1" x14ac:dyDescent="0.2"/>
    <row r="44386" hidden="1" x14ac:dyDescent="0.2"/>
    <row r="44387" hidden="1" x14ac:dyDescent="0.2"/>
    <row r="44388" hidden="1" x14ac:dyDescent="0.2"/>
    <row r="44389" hidden="1" x14ac:dyDescent="0.2"/>
    <row r="44390" hidden="1" x14ac:dyDescent="0.2"/>
    <row r="44391" hidden="1" x14ac:dyDescent="0.2"/>
    <row r="44392" hidden="1" x14ac:dyDescent="0.2"/>
    <row r="44393" hidden="1" x14ac:dyDescent="0.2"/>
    <row r="44394" hidden="1" x14ac:dyDescent="0.2"/>
    <row r="44395" hidden="1" x14ac:dyDescent="0.2"/>
    <row r="44396" hidden="1" x14ac:dyDescent="0.2"/>
    <row r="44397" hidden="1" x14ac:dyDescent="0.2"/>
    <row r="44398" hidden="1" x14ac:dyDescent="0.2"/>
    <row r="44399" hidden="1" x14ac:dyDescent="0.2"/>
    <row r="44400" hidden="1" x14ac:dyDescent="0.2"/>
    <row r="44401" hidden="1" x14ac:dyDescent="0.2"/>
    <row r="44402" hidden="1" x14ac:dyDescent="0.2"/>
    <row r="44403" hidden="1" x14ac:dyDescent="0.2"/>
    <row r="44404" hidden="1" x14ac:dyDescent="0.2"/>
    <row r="44405" hidden="1" x14ac:dyDescent="0.2"/>
    <row r="44406" hidden="1" x14ac:dyDescent="0.2"/>
    <row r="44407" hidden="1" x14ac:dyDescent="0.2"/>
    <row r="44408" hidden="1" x14ac:dyDescent="0.2"/>
    <row r="44409" hidden="1" x14ac:dyDescent="0.2"/>
    <row r="44410" hidden="1" x14ac:dyDescent="0.2"/>
    <row r="44411" hidden="1" x14ac:dyDescent="0.2"/>
    <row r="44412" hidden="1" x14ac:dyDescent="0.2"/>
    <row r="44413" hidden="1" x14ac:dyDescent="0.2"/>
    <row r="44414" hidden="1" x14ac:dyDescent="0.2"/>
    <row r="44415" hidden="1" x14ac:dyDescent="0.2"/>
    <row r="44416" hidden="1" x14ac:dyDescent="0.2"/>
    <row r="44417" hidden="1" x14ac:dyDescent="0.2"/>
    <row r="44418" hidden="1" x14ac:dyDescent="0.2"/>
    <row r="44419" hidden="1" x14ac:dyDescent="0.2"/>
    <row r="44420" hidden="1" x14ac:dyDescent="0.2"/>
    <row r="44421" hidden="1" x14ac:dyDescent="0.2"/>
    <row r="44422" hidden="1" x14ac:dyDescent="0.2"/>
    <row r="44423" hidden="1" x14ac:dyDescent="0.2"/>
    <row r="44424" hidden="1" x14ac:dyDescent="0.2"/>
    <row r="44425" hidden="1" x14ac:dyDescent="0.2"/>
    <row r="44426" hidden="1" x14ac:dyDescent="0.2"/>
    <row r="44427" hidden="1" x14ac:dyDescent="0.2"/>
    <row r="44428" hidden="1" x14ac:dyDescent="0.2"/>
    <row r="44429" hidden="1" x14ac:dyDescent="0.2"/>
    <row r="44430" hidden="1" x14ac:dyDescent="0.2"/>
    <row r="44431" hidden="1" x14ac:dyDescent="0.2"/>
    <row r="44432" hidden="1" x14ac:dyDescent="0.2"/>
    <row r="44433" hidden="1" x14ac:dyDescent="0.2"/>
    <row r="44434" hidden="1" x14ac:dyDescent="0.2"/>
    <row r="44435" hidden="1" x14ac:dyDescent="0.2"/>
    <row r="44436" hidden="1" x14ac:dyDescent="0.2"/>
    <row r="44437" hidden="1" x14ac:dyDescent="0.2"/>
    <row r="44438" hidden="1" x14ac:dyDescent="0.2"/>
    <row r="44439" hidden="1" x14ac:dyDescent="0.2"/>
    <row r="44440" hidden="1" x14ac:dyDescent="0.2"/>
    <row r="44441" hidden="1" x14ac:dyDescent="0.2"/>
    <row r="44442" hidden="1" x14ac:dyDescent="0.2"/>
    <row r="44443" hidden="1" x14ac:dyDescent="0.2"/>
    <row r="44444" hidden="1" x14ac:dyDescent="0.2"/>
    <row r="44445" hidden="1" x14ac:dyDescent="0.2"/>
    <row r="44446" hidden="1" x14ac:dyDescent="0.2"/>
    <row r="44447" hidden="1" x14ac:dyDescent="0.2"/>
    <row r="44448" hidden="1" x14ac:dyDescent="0.2"/>
    <row r="44449" hidden="1" x14ac:dyDescent="0.2"/>
    <row r="44450" hidden="1" x14ac:dyDescent="0.2"/>
    <row r="44451" hidden="1" x14ac:dyDescent="0.2"/>
    <row r="44452" hidden="1" x14ac:dyDescent="0.2"/>
    <row r="44453" hidden="1" x14ac:dyDescent="0.2"/>
    <row r="44454" hidden="1" x14ac:dyDescent="0.2"/>
    <row r="44455" hidden="1" x14ac:dyDescent="0.2"/>
    <row r="44456" hidden="1" x14ac:dyDescent="0.2"/>
    <row r="44457" hidden="1" x14ac:dyDescent="0.2"/>
    <row r="44458" hidden="1" x14ac:dyDescent="0.2"/>
    <row r="44459" hidden="1" x14ac:dyDescent="0.2"/>
    <row r="44460" hidden="1" x14ac:dyDescent="0.2"/>
    <row r="44461" hidden="1" x14ac:dyDescent="0.2"/>
    <row r="44462" hidden="1" x14ac:dyDescent="0.2"/>
    <row r="44463" hidden="1" x14ac:dyDescent="0.2"/>
    <row r="44464" hidden="1" x14ac:dyDescent="0.2"/>
    <row r="44465" hidden="1" x14ac:dyDescent="0.2"/>
    <row r="44466" hidden="1" x14ac:dyDescent="0.2"/>
    <row r="44467" hidden="1" x14ac:dyDescent="0.2"/>
    <row r="44468" hidden="1" x14ac:dyDescent="0.2"/>
    <row r="44469" hidden="1" x14ac:dyDescent="0.2"/>
    <row r="44470" hidden="1" x14ac:dyDescent="0.2"/>
    <row r="44471" hidden="1" x14ac:dyDescent="0.2"/>
    <row r="44472" hidden="1" x14ac:dyDescent="0.2"/>
    <row r="44473" hidden="1" x14ac:dyDescent="0.2"/>
    <row r="44474" hidden="1" x14ac:dyDescent="0.2"/>
    <row r="44475" hidden="1" x14ac:dyDescent="0.2"/>
    <row r="44476" hidden="1" x14ac:dyDescent="0.2"/>
    <row r="44477" hidden="1" x14ac:dyDescent="0.2"/>
    <row r="44478" hidden="1" x14ac:dyDescent="0.2"/>
    <row r="44479" hidden="1" x14ac:dyDescent="0.2"/>
    <row r="44480" hidden="1" x14ac:dyDescent="0.2"/>
    <row r="44481" hidden="1" x14ac:dyDescent="0.2"/>
    <row r="44482" hidden="1" x14ac:dyDescent="0.2"/>
    <row r="44483" hidden="1" x14ac:dyDescent="0.2"/>
    <row r="44484" hidden="1" x14ac:dyDescent="0.2"/>
    <row r="44485" hidden="1" x14ac:dyDescent="0.2"/>
    <row r="44486" hidden="1" x14ac:dyDescent="0.2"/>
    <row r="44487" hidden="1" x14ac:dyDescent="0.2"/>
    <row r="44488" hidden="1" x14ac:dyDescent="0.2"/>
    <row r="44489" hidden="1" x14ac:dyDescent="0.2"/>
    <row r="44490" hidden="1" x14ac:dyDescent="0.2"/>
    <row r="44491" hidden="1" x14ac:dyDescent="0.2"/>
    <row r="44492" hidden="1" x14ac:dyDescent="0.2"/>
    <row r="44493" hidden="1" x14ac:dyDescent="0.2"/>
    <row r="44494" hidden="1" x14ac:dyDescent="0.2"/>
    <row r="44495" hidden="1" x14ac:dyDescent="0.2"/>
    <row r="44496" hidden="1" x14ac:dyDescent="0.2"/>
    <row r="44497" hidden="1" x14ac:dyDescent="0.2"/>
    <row r="44498" hidden="1" x14ac:dyDescent="0.2"/>
    <row r="44499" hidden="1" x14ac:dyDescent="0.2"/>
    <row r="44500" hidden="1" x14ac:dyDescent="0.2"/>
    <row r="44501" hidden="1" x14ac:dyDescent="0.2"/>
    <row r="44502" hidden="1" x14ac:dyDescent="0.2"/>
    <row r="44503" hidden="1" x14ac:dyDescent="0.2"/>
    <row r="44504" hidden="1" x14ac:dyDescent="0.2"/>
    <row r="44505" hidden="1" x14ac:dyDescent="0.2"/>
    <row r="44506" hidden="1" x14ac:dyDescent="0.2"/>
    <row r="44507" hidden="1" x14ac:dyDescent="0.2"/>
    <row r="44508" hidden="1" x14ac:dyDescent="0.2"/>
    <row r="44509" hidden="1" x14ac:dyDescent="0.2"/>
    <row r="44510" hidden="1" x14ac:dyDescent="0.2"/>
    <row r="44511" hidden="1" x14ac:dyDescent="0.2"/>
    <row r="44512" hidden="1" x14ac:dyDescent="0.2"/>
    <row r="44513" hidden="1" x14ac:dyDescent="0.2"/>
    <row r="44514" hidden="1" x14ac:dyDescent="0.2"/>
    <row r="44515" hidden="1" x14ac:dyDescent="0.2"/>
    <row r="44516" hidden="1" x14ac:dyDescent="0.2"/>
    <row r="44517" hidden="1" x14ac:dyDescent="0.2"/>
    <row r="44518" hidden="1" x14ac:dyDescent="0.2"/>
    <row r="44519" hidden="1" x14ac:dyDescent="0.2"/>
    <row r="44520" hidden="1" x14ac:dyDescent="0.2"/>
    <row r="44521" hidden="1" x14ac:dyDescent="0.2"/>
    <row r="44522" hidden="1" x14ac:dyDescent="0.2"/>
    <row r="44523" hidden="1" x14ac:dyDescent="0.2"/>
    <row r="44524" hidden="1" x14ac:dyDescent="0.2"/>
    <row r="44525" hidden="1" x14ac:dyDescent="0.2"/>
    <row r="44526" hidden="1" x14ac:dyDescent="0.2"/>
    <row r="44527" hidden="1" x14ac:dyDescent="0.2"/>
    <row r="44528" hidden="1" x14ac:dyDescent="0.2"/>
    <row r="44529" hidden="1" x14ac:dyDescent="0.2"/>
    <row r="44530" hidden="1" x14ac:dyDescent="0.2"/>
    <row r="44531" hidden="1" x14ac:dyDescent="0.2"/>
    <row r="44532" hidden="1" x14ac:dyDescent="0.2"/>
    <row r="44533" hidden="1" x14ac:dyDescent="0.2"/>
    <row r="44534" hidden="1" x14ac:dyDescent="0.2"/>
    <row r="44535" hidden="1" x14ac:dyDescent="0.2"/>
    <row r="44536" hidden="1" x14ac:dyDescent="0.2"/>
    <row r="44537" hidden="1" x14ac:dyDescent="0.2"/>
    <row r="44538" hidden="1" x14ac:dyDescent="0.2"/>
    <row r="44539" hidden="1" x14ac:dyDescent="0.2"/>
    <row r="44540" hidden="1" x14ac:dyDescent="0.2"/>
    <row r="44541" hidden="1" x14ac:dyDescent="0.2"/>
    <row r="44542" hidden="1" x14ac:dyDescent="0.2"/>
    <row r="44543" hidden="1" x14ac:dyDescent="0.2"/>
    <row r="44544" hidden="1" x14ac:dyDescent="0.2"/>
    <row r="44545" hidden="1" x14ac:dyDescent="0.2"/>
    <row r="44546" hidden="1" x14ac:dyDescent="0.2"/>
    <row r="44547" hidden="1" x14ac:dyDescent="0.2"/>
    <row r="44548" hidden="1" x14ac:dyDescent="0.2"/>
    <row r="44549" hidden="1" x14ac:dyDescent="0.2"/>
    <row r="44550" hidden="1" x14ac:dyDescent="0.2"/>
    <row r="44551" hidden="1" x14ac:dyDescent="0.2"/>
    <row r="44552" hidden="1" x14ac:dyDescent="0.2"/>
    <row r="44553" hidden="1" x14ac:dyDescent="0.2"/>
    <row r="44554" hidden="1" x14ac:dyDescent="0.2"/>
    <row r="44555" hidden="1" x14ac:dyDescent="0.2"/>
    <row r="44556" hidden="1" x14ac:dyDescent="0.2"/>
    <row r="44557" hidden="1" x14ac:dyDescent="0.2"/>
    <row r="44558" hidden="1" x14ac:dyDescent="0.2"/>
    <row r="44559" hidden="1" x14ac:dyDescent="0.2"/>
    <row r="44560" hidden="1" x14ac:dyDescent="0.2"/>
    <row r="44561" hidden="1" x14ac:dyDescent="0.2"/>
    <row r="44562" hidden="1" x14ac:dyDescent="0.2"/>
    <row r="44563" hidden="1" x14ac:dyDescent="0.2"/>
    <row r="44564" hidden="1" x14ac:dyDescent="0.2"/>
    <row r="44565" hidden="1" x14ac:dyDescent="0.2"/>
    <row r="44566" hidden="1" x14ac:dyDescent="0.2"/>
    <row r="44567" hidden="1" x14ac:dyDescent="0.2"/>
    <row r="44568" hidden="1" x14ac:dyDescent="0.2"/>
    <row r="44569" hidden="1" x14ac:dyDescent="0.2"/>
    <row r="44570" hidden="1" x14ac:dyDescent="0.2"/>
    <row r="44571" hidden="1" x14ac:dyDescent="0.2"/>
    <row r="44572" hidden="1" x14ac:dyDescent="0.2"/>
    <row r="44573" hidden="1" x14ac:dyDescent="0.2"/>
    <row r="44574" hidden="1" x14ac:dyDescent="0.2"/>
    <row r="44575" hidden="1" x14ac:dyDescent="0.2"/>
    <row r="44576" hidden="1" x14ac:dyDescent="0.2"/>
    <row r="44577" hidden="1" x14ac:dyDescent="0.2"/>
    <row r="44578" hidden="1" x14ac:dyDescent="0.2"/>
    <row r="44579" hidden="1" x14ac:dyDescent="0.2"/>
    <row r="44580" hidden="1" x14ac:dyDescent="0.2"/>
    <row r="44581" hidden="1" x14ac:dyDescent="0.2"/>
    <row r="44582" hidden="1" x14ac:dyDescent="0.2"/>
    <row r="44583" hidden="1" x14ac:dyDescent="0.2"/>
    <row r="44584" hidden="1" x14ac:dyDescent="0.2"/>
    <row r="44585" hidden="1" x14ac:dyDescent="0.2"/>
    <row r="44586" hidden="1" x14ac:dyDescent="0.2"/>
    <row r="44587" hidden="1" x14ac:dyDescent="0.2"/>
    <row r="44588" hidden="1" x14ac:dyDescent="0.2"/>
    <row r="44589" hidden="1" x14ac:dyDescent="0.2"/>
    <row r="44590" hidden="1" x14ac:dyDescent="0.2"/>
    <row r="44591" hidden="1" x14ac:dyDescent="0.2"/>
    <row r="44592" hidden="1" x14ac:dyDescent="0.2"/>
    <row r="44593" hidden="1" x14ac:dyDescent="0.2"/>
    <row r="44594" hidden="1" x14ac:dyDescent="0.2"/>
    <row r="44595" hidden="1" x14ac:dyDescent="0.2"/>
    <row r="44596" hidden="1" x14ac:dyDescent="0.2"/>
    <row r="44597" hidden="1" x14ac:dyDescent="0.2"/>
    <row r="44598" hidden="1" x14ac:dyDescent="0.2"/>
    <row r="44599" hidden="1" x14ac:dyDescent="0.2"/>
    <row r="44600" hidden="1" x14ac:dyDescent="0.2"/>
    <row r="44601" hidden="1" x14ac:dyDescent="0.2"/>
    <row r="44602" hidden="1" x14ac:dyDescent="0.2"/>
    <row r="44603" hidden="1" x14ac:dyDescent="0.2"/>
    <row r="44604" hidden="1" x14ac:dyDescent="0.2"/>
    <row r="44605" hidden="1" x14ac:dyDescent="0.2"/>
    <row r="44606" hidden="1" x14ac:dyDescent="0.2"/>
    <row r="44607" hidden="1" x14ac:dyDescent="0.2"/>
    <row r="44608" hidden="1" x14ac:dyDescent="0.2"/>
    <row r="44609" hidden="1" x14ac:dyDescent="0.2"/>
    <row r="44610" hidden="1" x14ac:dyDescent="0.2"/>
    <row r="44611" hidden="1" x14ac:dyDescent="0.2"/>
    <row r="44612" hidden="1" x14ac:dyDescent="0.2"/>
    <row r="44613" hidden="1" x14ac:dyDescent="0.2"/>
    <row r="44614" hidden="1" x14ac:dyDescent="0.2"/>
    <row r="44615" hidden="1" x14ac:dyDescent="0.2"/>
    <row r="44616" hidden="1" x14ac:dyDescent="0.2"/>
    <row r="44617" hidden="1" x14ac:dyDescent="0.2"/>
    <row r="44618" hidden="1" x14ac:dyDescent="0.2"/>
    <row r="44619" hidden="1" x14ac:dyDescent="0.2"/>
    <row r="44620" hidden="1" x14ac:dyDescent="0.2"/>
    <row r="44621" hidden="1" x14ac:dyDescent="0.2"/>
    <row r="44622" hidden="1" x14ac:dyDescent="0.2"/>
    <row r="44623" hidden="1" x14ac:dyDescent="0.2"/>
    <row r="44624" hidden="1" x14ac:dyDescent="0.2"/>
    <row r="44625" hidden="1" x14ac:dyDescent="0.2"/>
    <row r="44626" hidden="1" x14ac:dyDescent="0.2"/>
    <row r="44627" hidden="1" x14ac:dyDescent="0.2"/>
    <row r="44628" hidden="1" x14ac:dyDescent="0.2"/>
    <row r="44629" hidden="1" x14ac:dyDescent="0.2"/>
    <row r="44630" hidden="1" x14ac:dyDescent="0.2"/>
    <row r="44631" hidden="1" x14ac:dyDescent="0.2"/>
    <row r="44632" hidden="1" x14ac:dyDescent="0.2"/>
    <row r="44633" hidden="1" x14ac:dyDescent="0.2"/>
    <row r="44634" hidden="1" x14ac:dyDescent="0.2"/>
    <row r="44635" hidden="1" x14ac:dyDescent="0.2"/>
    <row r="44636" hidden="1" x14ac:dyDescent="0.2"/>
    <row r="44637" hidden="1" x14ac:dyDescent="0.2"/>
    <row r="44638" hidden="1" x14ac:dyDescent="0.2"/>
    <row r="44639" hidden="1" x14ac:dyDescent="0.2"/>
    <row r="44640" hidden="1" x14ac:dyDescent="0.2"/>
    <row r="44641" hidden="1" x14ac:dyDescent="0.2"/>
    <row r="44642" hidden="1" x14ac:dyDescent="0.2"/>
    <row r="44643" hidden="1" x14ac:dyDescent="0.2"/>
    <row r="44644" hidden="1" x14ac:dyDescent="0.2"/>
    <row r="44645" hidden="1" x14ac:dyDescent="0.2"/>
    <row r="44646" hidden="1" x14ac:dyDescent="0.2"/>
    <row r="44647" hidden="1" x14ac:dyDescent="0.2"/>
    <row r="44648" hidden="1" x14ac:dyDescent="0.2"/>
    <row r="44649" hidden="1" x14ac:dyDescent="0.2"/>
    <row r="44650" hidden="1" x14ac:dyDescent="0.2"/>
    <row r="44651" hidden="1" x14ac:dyDescent="0.2"/>
    <row r="44652" hidden="1" x14ac:dyDescent="0.2"/>
    <row r="44653" hidden="1" x14ac:dyDescent="0.2"/>
    <row r="44654" hidden="1" x14ac:dyDescent="0.2"/>
    <row r="44655" hidden="1" x14ac:dyDescent="0.2"/>
    <row r="44656" hidden="1" x14ac:dyDescent="0.2"/>
    <row r="44657" hidden="1" x14ac:dyDescent="0.2"/>
    <row r="44658" hidden="1" x14ac:dyDescent="0.2"/>
    <row r="44659" hidden="1" x14ac:dyDescent="0.2"/>
    <row r="44660" hidden="1" x14ac:dyDescent="0.2"/>
    <row r="44661" hidden="1" x14ac:dyDescent="0.2"/>
    <row r="44662" hidden="1" x14ac:dyDescent="0.2"/>
    <row r="44663" hidden="1" x14ac:dyDescent="0.2"/>
    <row r="44664" hidden="1" x14ac:dyDescent="0.2"/>
    <row r="44665" hidden="1" x14ac:dyDescent="0.2"/>
    <row r="44666" hidden="1" x14ac:dyDescent="0.2"/>
    <row r="44667" hidden="1" x14ac:dyDescent="0.2"/>
    <row r="44668" hidden="1" x14ac:dyDescent="0.2"/>
    <row r="44669" hidden="1" x14ac:dyDescent="0.2"/>
    <row r="44670" hidden="1" x14ac:dyDescent="0.2"/>
    <row r="44671" hidden="1" x14ac:dyDescent="0.2"/>
    <row r="44672" hidden="1" x14ac:dyDescent="0.2"/>
    <row r="44673" hidden="1" x14ac:dyDescent="0.2"/>
    <row r="44674" hidden="1" x14ac:dyDescent="0.2"/>
    <row r="44675" hidden="1" x14ac:dyDescent="0.2"/>
    <row r="44676" hidden="1" x14ac:dyDescent="0.2"/>
    <row r="44677" hidden="1" x14ac:dyDescent="0.2"/>
    <row r="44678" hidden="1" x14ac:dyDescent="0.2"/>
    <row r="44679" hidden="1" x14ac:dyDescent="0.2"/>
    <row r="44680" hidden="1" x14ac:dyDescent="0.2"/>
    <row r="44681" hidden="1" x14ac:dyDescent="0.2"/>
    <row r="44682" hidden="1" x14ac:dyDescent="0.2"/>
    <row r="44683" hidden="1" x14ac:dyDescent="0.2"/>
    <row r="44684" hidden="1" x14ac:dyDescent="0.2"/>
    <row r="44685" hidden="1" x14ac:dyDescent="0.2"/>
    <row r="44686" hidden="1" x14ac:dyDescent="0.2"/>
    <row r="44687" hidden="1" x14ac:dyDescent="0.2"/>
    <row r="44688" hidden="1" x14ac:dyDescent="0.2"/>
    <row r="44689" hidden="1" x14ac:dyDescent="0.2"/>
    <row r="44690" hidden="1" x14ac:dyDescent="0.2"/>
    <row r="44691" hidden="1" x14ac:dyDescent="0.2"/>
    <row r="44692" hidden="1" x14ac:dyDescent="0.2"/>
    <row r="44693" hidden="1" x14ac:dyDescent="0.2"/>
    <row r="44694" hidden="1" x14ac:dyDescent="0.2"/>
    <row r="44695" hidden="1" x14ac:dyDescent="0.2"/>
    <row r="44696" hidden="1" x14ac:dyDescent="0.2"/>
    <row r="44697" hidden="1" x14ac:dyDescent="0.2"/>
    <row r="44698" hidden="1" x14ac:dyDescent="0.2"/>
    <row r="44699" hidden="1" x14ac:dyDescent="0.2"/>
    <row r="44700" hidden="1" x14ac:dyDescent="0.2"/>
    <row r="44701" hidden="1" x14ac:dyDescent="0.2"/>
    <row r="44702" hidden="1" x14ac:dyDescent="0.2"/>
    <row r="44703" hidden="1" x14ac:dyDescent="0.2"/>
    <row r="44704" hidden="1" x14ac:dyDescent="0.2"/>
    <row r="44705" hidden="1" x14ac:dyDescent="0.2"/>
    <row r="44706" hidden="1" x14ac:dyDescent="0.2"/>
    <row r="44707" hidden="1" x14ac:dyDescent="0.2"/>
    <row r="44708" hidden="1" x14ac:dyDescent="0.2"/>
    <row r="44709" hidden="1" x14ac:dyDescent="0.2"/>
    <row r="44710" hidden="1" x14ac:dyDescent="0.2"/>
    <row r="44711" hidden="1" x14ac:dyDescent="0.2"/>
    <row r="44712" hidden="1" x14ac:dyDescent="0.2"/>
    <row r="44713" hidden="1" x14ac:dyDescent="0.2"/>
    <row r="44714" hidden="1" x14ac:dyDescent="0.2"/>
    <row r="44715" hidden="1" x14ac:dyDescent="0.2"/>
    <row r="44716" hidden="1" x14ac:dyDescent="0.2"/>
    <row r="44717" hidden="1" x14ac:dyDescent="0.2"/>
    <row r="44718" hidden="1" x14ac:dyDescent="0.2"/>
    <row r="44719" hidden="1" x14ac:dyDescent="0.2"/>
    <row r="44720" hidden="1" x14ac:dyDescent="0.2"/>
    <row r="44721" hidden="1" x14ac:dyDescent="0.2"/>
    <row r="44722" hidden="1" x14ac:dyDescent="0.2"/>
    <row r="44723" hidden="1" x14ac:dyDescent="0.2"/>
    <row r="44724" hidden="1" x14ac:dyDescent="0.2"/>
    <row r="44725" hidden="1" x14ac:dyDescent="0.2"/>
    <row r="44726" hidden="1" x14ac:dyDescent="0.2"/>
    <row r="44727" hidden="1" x14ac:dyDescent="0.2"/>
    <row r="44728" hidden="1" x14ac:dyDescent="0.2"/>
    <row r="44729" hidden="1" x14ac:dyDescent="0.2"/>
    <row r="44730" hidden="1" x14ac:dyDescent="0.2"/>
    <row r="44731" hidden="1" x14ac:dyDescent="0.2"/>
    <row r="44732" hidden="1" x14ac:dyDescent="0.2"/>
    <row r="44733" hidden="1" x14ac:dyDescent="0.2"/>
    <row r="44734" hidden="1" x14ac:dyDescent="0.2"/>
    <row r="44735" hidden="1" x14ac:dyDescent="0.2"/>
    <row r="44736" hidden="1" x14ac:dyDescent="0.2"/>
    <row r="44737" hidden="1" x14ac:dyDescent="0.2"/>
    <row r="44738" hidden="1" x14ac:dyDescent="0.2"/>
    <row r="44739" hidden="1" x14ac:dyDescent="0.2"/>
    <row r="44740" hidden="1" x14ac:dyDescent="0.2"/>
    <row r="44741" hidden="1" x14ac:dyDescent="0.2"/>
    <row r="44742" hidden="1" x14ac:dyDescent="0.2"/>
    <row r="44743" hidden="1" x14ac:dyDescent="0.2"/>
    <row r="44744" hidden="1" x14ac:dyDescent="0.2"/>
    <row r="44745" hidden="1" x14ac:dyDescent="0.2"/>
    <row r="44746" hidden="1" x14ac:dyDescent="0.2"/>
    <row r="44747" hidden="1" x14ac:dyDescent="0.2"/>
    <row r="44748" hidden="1" x14ac:dyDescent="0.2"/>
    <row r="44749" hidden="1" x14ac:dyDescent="0.2"/>
    <row r="44750" hidden="1" x14ac:dyDescent="0.2"/>
    <row r="44751" hidden="1" x14ac:dyDescent="0.2"/>
    <row r="44752" hidden="1" x14ac:dyDescent="0.2"/>
    <row r="44753" hidden="1" x14ac:dyDescent="0.2"/>
    <row r="44754" hidden="1" x14ac:dyDescent="0.2"/>
    <row r="44755" hidden="1" x14ac:dyDescent="0.2"/>
    <row r="44756" hidden="1" x14ac:dyDescent="0.2"/>
    <row r="44757" hidden="1" x14ac:dyDescent="0.2"/>
    <row r="44758" hidden="1" x14ac:dyDescent="0.2"/>
    <row r="44759" hidden="1" x14ac:dyDescent="0.2"/>
    <row r="44760" hidden="1" x14ac:dyDescent="0.2"/>
    <row r="44761" hidden="1" x14ac:dyDescent="0.2"/>
    <row r="44762" hidden="1" x14ac:dyDescent="0.2"/>
    <row r="44763" hidden="1" x14ac:dyDescent="0.2"/>
    <row r="44764" hidden="1" x14ac:dyDescent="0.2"/>
    <row r="44765" hidden="1" x14ac:dyDescent="0.2"/>
    <row r="44766" hidden="1" x14ac:dyDescent="0.2"/>
    <row r="44767" hidden="1" x14ac:dyDescent="0.2"/>
    <row r="44768" hidden="1" x14ac:dyDescent="0.2"/>
    <row r="44769" hidden="1" x14ac:dyDescent="0.2"/>
    <row r="44770" hidden="1" x14ac:dyDescent="0.2"/>
    <row r="44771" hidden="1" x14ac:dyDescent="0.2"/>
    <row r="44772" hidden="1" x14ac:dyDescent="0.2"/>
    <row r="44773" hidden="1" x14ac:dyDescent="0.2"/>
    <row r="44774" hidden="1" x14ac:dyDescent="0.2"/>
    <row r="44775" hidden="1" x14ac:dyDescent="0.2"/>
    <row r="44776" hidden="1" x14ac:dyDescent="0.2"/>
    <row r="44777" hidden="1" x14ac:dyDescent="0.2"/>
    <row r="44778" hidden="1" x14ac:dyDescent="0.2"/>
    <row r="44779" hidden="1" x14ac:dyDescent="0.2"/>
    <row r="44780" hidden="1" x14ac:dyDescent="0.2"/>
    <row r="44781" hidden="1" x14ac:dyDescent="0.2"/>
    <row r="44782" hidden="1" x14ac:dyDescent="0.2"/>
    <row r="44783" hidden="1" x14ac:dyDescent="0.2"/>
    <row r="44784" hidden="1" x14ac:dyDescent="0.2"/>
    <row r="44785" hidden="1" x14ac:dyDescent="0.2"/>
    <row r="44786" hidden="1" x14ac:dyDescent="0.2"/>
    <row r="44787" hidden="1" x14ac:dyDescent="0.2"/>
    <row r="44788" hidden="1" x14ac:dyDescent="0.2"/>
    <row r="44789" hidden="1" x14ac:dyDescent="0.2"/>
    <row r="44790" hidden="1" x14ac:dyDescent="0.2"/>
    <row r="44791" hidden="1" x14ac:dyDescent="0.2"/>
    <row r="44792" hidden="1" x14ac:dyDescent="0.2"/>
    <row r="44793" hidden="1" x14ac:dyDescent="0.2"/>
    <row r="44794" hidden="1" x14ac:dyDescent="0.2"/>
    <row r="44795" hidden="1" x14ac:dyDescent="0.2"/>
    <row r="44796" hidden="1" x14ac:dyDescent="0.2"/>
    <row r="44797" hidden="1" x14ac:dyDescent="0.2"/>
    <row r="44798" hidden="1" x14ac:dyDescent="0.2"/>
    <row r="44799" hidden="1" x14ac:dyDescent="0.2"/>
    <row r="44800" hidden="1" x14ac:dyDescent="0.2"/>
    <row r="44801" hidden="1" x14ac:dyDescent="0.2"/>
    <row r="44802" hidden="1" x14ac:dyDescent="0.2"/>
    <row r="44803" hidden="1" x14ac:dyDescent="0.2"/>
    <row r="44804" hidden="1" x14ac:dyDescent="0.2"/>
    <row r="44805" hidden="1" x14ac:dyDescent="0.2"/>
    <row r="44806" hidden="1" x14ac:dyDescent="0.2"/>
    <row r="44807" hidden="1" x14ac:dyDescent="0.2"/>
    <row r="44808" hidden="1" x14ac:dyDescent="0.2"/>
    <row r="44809" hidden="1" x14ac:dyDescent="0.2"/>
    <row r="44810" hidden="1" x14ac:dyDescent="0.2"/>
    <row r="44811" hidden="1" x14ac:dyDescent="0.2"/>
    <row r="44812" hidden="1" x14ac:dyDescent="0.2"/>
    <row r="44813" hidden="1" x14ac:dyDescent="0.2"/>
    <row r="44814" hidden="1" x14ac:dyDescent="0.2"/>
    <row r="44815" hidden="1" x14ac:dyDescent="0.2"/>
    <row r="44816" hidden="1" x14ac:dyDescent="0.2"/>
    <row r="44817" hidden="1" x14ac:dyDescent="0.2"/>
    <row r="44818" hidden="1" x14ac:dyDescent="0.2"/>
    <row r="44819" hidden="1" x14ac:dyDescent="0.2"/>
    <row r="44820" hidden="1" x14ac:dyDescent="0.2"/>
    <row r="44821" hidden="1" x14ac:dyDescent="0.2"/>
    <row r="44822" hidden="1" x14ac:dyDescent="0.2"/>
    <row r="44823" hidden="1" x14ac:dyDescent="0.2"/>
    <row r="44824" hidden="1" x14ac:dyDescent="0.2"/>
    <row r="44825" hidden="1" x14ac:dyDescent="0.2"/>
    <row r="44826" hidden="1" x14ac:dyDescent="0.2"/>
    <row r="44827" hidden="1" x14ac:dyDescent="0.2"/>
    <row r="44828" hidden="1" x14ac:dyDescent="0.2"/>
    <row r="44829" hidden="1" x14ac:dyDescent="0.2"/>
    <row r="44830" hidden="1" x14ac:dyDescent="0.2"/>
    <row r="44831" hidden="1" x14ac:dyDescent="0.2"/>
    <row r="44832" hidden="1" x14ac:dyDescent="0.2"/>
    <row r="44833" hidden="1" x14ac:dyDescent="0.2"/>
    <row r="44834" hidden="1" x14ac:dyDescent="0.2"/>
    <row r="44835" hidden="1" x14ac:dyDescent="0.2"/>
    <row r="44836" hidden="1" x14ac:dyDescent="0.2"/>
    <row r="44837" hidden="1" x14ac:dyDescent="0.2"/>
    <row r="44838" hidden="1" x14ac:dyDescent="0.2"/>
    <row r="44839" hidden="1" x14ac:dyDescent="0.2"/>
    <row r="44840" hidden="1" x14ac:dyDescent="0.2"/>
    <row r="44841" hidden="1" x14ac:dyDescent="0.2"/>
    <row r="44842" hidden="1" x14ac:dyDescent="0.2"/>
    <row r="44843" hidden="1" x14ac:dyDescent="0.2"/>
    <row r="44844" hidden="1" x14ac:dyDescent="0.2"/>
    <row r="44845" hidden="1" x14ac:dyDescent="0.2"/>
    <row r="44846" hidden="1" x14ac:dyDescent="0.2"/>
    <row r="44847" hidden="1" x14ac:dyDescent="0.2"/>
    <row r="44848" hidden="1" x14ac:dyDescent="0.2"/>
    <row r="44849" hidden="1" x14ac:dyDescent="0.2"/>
    <row r="44850" hidden="1" x14ac:dyDescent="0.2"/>
    <row r="44851" hidden="1" x14ac:dyDescent="0.2"/>
    <row r="44852" hidden="1" x14ac:dyDescent="0.2"/>
    <row r="44853" hidden="1" x14ac:dyDescent="0.2"/>
    <row r="44854" hidden="1" x14ac:dyDescent="0.2"/>
    <row r="44855" hidden="1" x14ac:dyDescent="0.2"/>
    <row r="44856" hidden="1" x14ac:dyDescent="0.2"/>
    <row r="44857" hidden="1" x14ac:dyDescent="0.2"/>
    <row r="44858" hidden="1" x14ac:dyDescent="0.2"/>
    <row r="44859" hidden="1" x14ac:dyDescent="0.2"/>
    <row r="44860" hidden="1" x14ac:dyDescent="0.2"/>
    <row r="44861" hidden="1" x14ac:dyDescent="0.2"/>
    <row r="44862" hidden="1" x14ac:dyDescent="0.2"/>
    <row r="44863" hidden="1" x14ac:dyDescent="0.2"/>
    <row r="44864" hidden="1" x14ac:dyDescent="0.2"/>
    <row r="44865" hidden="1" x14ac:dyDescent="0.2"/>
    <row r="44866" hidden="1" x14ac:dyDescent="0.2"/>
    <row r="44867" hidden="1" x14ac:dyDescent="0.2"/>
    <row r="44868" hidden="1" x14ac:dyDescent="0.2"/>
    <row r="44869" hidden="1" x14ac:dyDescent="0.2"/>
    <row r="44870" hidden="1" x14ac:dyDescent="0.2"/>
    <row r="44871" hidden="1" x14ac:dyDescent="0.2"/>
    <row r="44872" hidden="1" x14ac:dyDescent="0.2"/>
    <row r="44873" hidden="1" x14ac:dyDescent="0.2"/>
    <row r="44874" hidden="1" x14ac:dyDescent="0.2"/>
    <row r="44875" hidden="1" x14ac:dyDescent="0.2"/>
    <row r="44876" hidden="1" x14ac:dyDescent="0.2"/>
    <row r="44877" hidden="1" x14ac:dyDescent="0.2"/>
    <row r="44878" hidden="1" x14ac:dyDescent="0.2"/>
    <row r="44879" hidden="1" x14ac:dyDescent="0.2"/>
    <row r="44880" hidden="1" x14ac:dyDescent="0.2"/>
    <row r="44881" hidden="1" x14ac:dyDescent="0.2"/>
    <row r="44882" hidden="1" x14ac:dyDescent="0.2"/>
    <row r="44883" hidden="1" x14ac:dyDescent="0.2"/>
    <row r="44884" hidden="1" x14ac:dyDescent="0.2"/>
    <row r="44885" hidden="1" x14ac:dyDescent="0.2"/>
    <row r="44886" hidden="1" x14ac:dyDescent="0.2"/>
    <row r="44887" hidden="1" x14ac:dyDescent="0.2"/>
    <row r="44888" hidden="1" x14ac:dyDescent="0.2"/>
    <row r="44889" hidden="1" x14ac:dyDescent="0.2"/>
    <row r="44890" hidden="1" x14ac:dyDescent="0.2"/>
    <row r="44891" hidden="1" x14ac:dyDescent="0.2"/>
    <row r="44892" hidden="1" x14ac:dyDescent="0.2"/>
    <row r="44893" hidden="1" x14ac:dyDescent="0.2"/>
    <row r="44894" hidden="1" x14ac:dyDescent="0.2"/>
    <row r="44895" hidden="1" x14ac:dyDescent="0.2"/>
    <row r="44896" hidden="1" x14ac:dyDescent="0.2"/>
    <row r="44897" hidden="1" x14ac:dyDescent="0.2"/>
    <row r="44898" hidden="1" x14ac:dyDescent="0.2"/>
    <row r="44899" hidden="1" x14ac:dyDescent="0.2"/>
    <row r="44900" hidden="1" x14ac:dyDescent="0.2"/>
    <row r="44901" hidden="1" x14ac:dyDescent="0.2"/>
    <row r="44902" hidden="1" x14ac:dyDescent="0.2"/>
    <row r="44903" hidden="1" x14ac:dyDescent="0.2"/>
    <row r="44904" hidden="1" x14ac:dyDescent="0.2"/>
    <row r="44905" hidden="1" x14ac:dyDescent="0.2"/>
    <row r="44906" hidden="1" x14ac:dyDescent="0.2"/>
    <row r="44907" hidden="1" x14ac:dyDescent="0.2"/>
    <row r="44908" hidden="1" x14ac:dyDescent="0.2"/>
    <row r="44909" hidden="1" x14ac:dyDescent="0.2"/>
    <row r="44910" hidden="1" x14ac:dyDescent="0.2"/>
    <row r="44911" hidden="1" x14ac:dyDescent="0.2"/>
    <row r="44912" hidden="1" x14ac:dyDescent="0.2"/>
    <row r="44913" hidden="1" x14ac:dyDescent="0.2"/>
    <row r="44914" hidden="1" x14ac:dyDescent="0.2"/>
    <row r="44915" hidden="1" x14ac:dyDescent="0.2"/>
    <row r="44916" hidden="1" x14ac:dyDescent="0.2"/>
    <row r="44917" hidden="1" x14ac:dyDescent="0.2"/>
    <row r="44918" hidden="1" x14ac:dyDescent="0.2"/>
    <row r="44919" hidden="1" x14ac:dyDescent="0.2"/>
    <row r="44920" hidden="1" x14ac:dyDescent="0.2"/>
    <row r="44921" hidden="1" x14ac:dyDescent="0.2"/>
    <row r="44922" hidden="1" x14ac:dyDescent="0.2"/>
    <row r="44923" hidden="1" x14ac:dyDescent="0.2"/>
    <row r="44924" hidden="1" x14ac:dyDescent="0.2"/>
    <row r="44925" hidden="1" x14ac:dyDescent="0.2"/>
    <row r="44926" hidden="1" x14ac:dyDescent="0.2"/>
    <row r="44927" hidden="1" x14ac:dyDescent="0.2"/>
    <row r="44928" hidden="1" x14ac:dyDescent="0.2"/>
    <row r="44929" hidden="1" x14ac:dyDescent="0.2"/>
    <row r="44930" hidden="1" x14ac:dyDescent="0.2"/>
    <row r="44931" hidden="1" x14ac:dyDescent="0.2"/>
    <row r="44932" hidden="1" x14ac:dyDescent="0.2"/>
    <row r="44933" hidden="1" x14ac:dyDescent="0.2"/>
    <row r="44934" hidden="1" x14ac:dyDescent="0.2"/>
    <row r="44935" hidden="1" x14ac:dyDescent="0.2"/>
    <row r="44936" hidden="1" x14ac:dyDescent="0.2"/>
    <row r="44937" hidden="1" x14ac:dyDescent="0.2"/>
    <row r="44938" hidden="1" x14ac:dyDescent="0.2"/>
    <row r="44939" hidden="1" x14ac:dyDescent="0.2"/>
    <row r="44940" hidden="1" x14ac:dyDescent="0.2"/>
    <row r="44941" hidden="1" x14ac:dyDescent="0.2"/>
    <row r="44942" hidden="1" x14ac:dyDescent="0.2"/>
    <row r="44943" hidden="1" x14ac:dyDescent="0.2"/>
    <row r="44944" hidden="1" x14ac:dyDescent="0.2"/>
    <row r="44945" hidden="1" x14ac:dyDescent="0.2"/>
    <row r="44946" hidden="1" x14ac:dyDescent="0.2"/>
    <row r="44947" hidden="1" x14ac:dyDescent="0.2"/>
    <row r="44948" hidden="1" x14ac:dyDescent="0.2"/>
    <row r="44949" hidden="1" x14ac:dyDescent="0.2"/>
    <row r="44950" hidden="1" x14ac:dyDescent="0.2"/>
    <row r="44951" hidden="1" x14ac:dyDescent="0.2"/>
    <row r="44952" hidden="1" x14ac:dyDescent="0.2"/>
    <row r="44953" hidden="1" x14ac:dyDescent="0.2"/>
    <row r="44954" hidden="1" x14ac:dyDescent="0.2"/>
    <row r="44955" hidden="1" x14ac:dyDescent="0.2"/>
    <row r="44956" hidden="1" x14ac:dyDescent="0.2"/>
    <row r="44957" hidden="1" x14ac:dyDescent="0.2"/>
    <row r="44958" hidden="1" x14ac:dyDescent="0.2"/>
    <row r="44959" hidden="1" x14ac:dyDescent="0.2"/>
    <row r="44960" hidden="1" x14ac:dyDescent="0.2"/>
    <row r="44961" hidden="1" x14ac:dyDescent="0.2"/>
    <row r="44962" hidden="1" x14ac:dyDescent="0.2"/>
    <row r="44963" hidden="1" x14ac:dyDescent="0.2"/>
    <row r="44964" hidden="1" x14ac:dyDescent="0.2"/>
    <row r="44965" hidden="1" x14ac:dyDescent="0.2"/>
    <row r="44966" hidden="1" x14ac:dyDescent="0.2"/>
    <row r="44967" hidden="1" x14ac:dyDescent="0.2"/>
    <row r="44968" hidden="1" x14ac:dyDescent="0.2"/>
    <row r="44969" hidden="1" x14ac:dyDescent="0.2"/>
    <row r="44970" hidden="1" x14ac:dyDescent="0.2"/>
    <row r="44971" hidden="1" x14ac:dyDescent="0.2"/>
    <row r="44972" hidden="1" x14ac:dyDescent="0.2"/>
    <row r="44973" hidden="1" x14ac:dyDescent="0.2"/>
    <row r="44974" hidden="1" x14ac:dyDescent="0.2"/>
    <row r="44975" hidden="1" x14ac:dyDescent="0.2"/>
    <row r="44976" hidden="1" x14ac:dyDescent="0.2"/>
    <row r="44977" hidden="1" x14ac:dyDescent="0.2"/>
    <row r="44978" hidden="1" x14ac:dyDescent="0.2"/>
    <row r="44979" hidden="1" x14ac:dyDescent="0.2"/>
    <row r="44980" hidden="1" x14ac:dyDescent="0.2"/>
    <row r="44981" hidden="1" x14ac:dyDescent="0.2"/>
    <row r="44982" hidden="1" x14ac:dyDescent="0.2"/>
    <row r="44983" hidden="1" x14ac:dyDescent="0.2"/>
    <row r="44984" hidden="1" x14ac:dyDescent="0.2"/>
    <row r="44985" hidden="1" x14ac:dyDescent="0.2"/>
    <row r="44986" hidden="1" x14ac:dyDescent="0.2"/>
    <row r="44987" hidden="1" x14ac:dyDescent="0.2"/>
    <row r="44988" hidden="1" x14ac:dyDescent="0.2"/>
    <row r="44989" hidden="1" x14ac:dyDescent="0.2"/>
    <row r="44990" hidden="1" x14ac:dyDescent="0.2"/>
    <row r="44991" hidden="1" x14ac:dyDescent="0.2"/>
    <row r="44992" hidden="1" x14ac:dyDescent="0.2"/>
    <row r="44993" hidden="1" x14ac:dyDescent="0.2"/>
    <row r="44994" hidden="1" x14ac:dyDescent="0.2"/>
    <row r="44995" hidden="1" x14ac:dyDescent="0.2"/>
    <row r="44996" hidden="1" x14ac:dyDescent="0.2"/>
    <row r="44997" hidden="1" x14ac:dyDescent="0.2"/>
    <row r="44998" hidden="1" x14ac:dyDescent="0.2"/>
    <row r="44999" hidden="1" x14ac:dyDescent="0.2"/>
    <row r="45000" hidden="1" x14ac:dyDescent="0.2"/>
    <row r="45001" hidden="1" x14ac:dyDescent="0.2"/>
    <row r="45002" hidden="1" x14ac:dyDescent="0.2"/>
    <row r="45003" hidden="1" x14ac:dyDescent="0.2"/>
    <row r="45004" hidden="1" x14ac:dyDescent="0.2"/>
    <row r="45005" hidden="1" x14ac:dyDescent="0.2"/>
    <row r="45006" hidden="1" x14ac:dyDescent="0.2"/>
    <row r="45007" hidden="1" x14ac:dyDescent="0.2"/>
    <row r="45008" hidden="1" x14ac:dyDescent="0.2"/>
    <row r="45009" hidden="1" x14ac:dyDescent="0.2"/>
    <row r="45010" hidden="1" x14ac:dyDescent="0.2"/>
    <row r="45011" hidden="1" x14ac:dyDescent="0.2"/>
    <row r="45012" hidden="1" x14ac:dyDescent="0.2"/>
    <row r="45013" hidden="1" x14ac:dyDescent="0.2"/>
    <row r="45014" hidden="1" x14ac:dyDescent="0.2"/>
    <row r="45015" hidden="1" x14ac:dyDescent="0.2"/>
    <row r="45016" hidden="1" x14ac:dyDescent="0.2"/>
    <row r="45017" hidden="1" x14ac:dyDescent="0.2"/>
    <row r="45018" hidden="1" x14ac:dyDescent="0.2"/>
    <row r="45019" hidden="1" x14ac:dyDescent="0.2"/>
    <row r="45020" hidden="1" x14ac:dyDescent="0.2"/>
    <row r="45021" hidden="1" x14ac:dyDescent="0.2"/>
    <row r="45022" hidden="1" x14ac:dyDescent="0.2"/>
    <row r="45023" hidden="1" x14ac:dyDescent="0.2"/>
    <row r="45024" hidden="1" x14ac:dyDescent="0.2"/>
    <row r="45025" hidden="1" x14ac:dyDescent="0.2"/>
    <row r="45026" hidden="1" x14ac:dyDescent="0.2"/>
    <row r="45027" hidden="1" x14ac:dyDescent="0.2"/>
    <row r="45028" hidden="1" x14ac:dyDescent="0.2"/>
    <row r="45029" hidden="1" x14ac:dyDescent="0.2"/>
    <row r="45030" hidden="1" x14ac:dyDescent="0.2"/>
    <row r="45031" hidden="1" x14ac:dyDescent="0.2"/>
    <row r="45032" hidden="1" x14ac:dyDescent="0.2"/>
    <row r="45033" hidden="1" x14ac:dyDescent="0.2"/>
    <row r="45034" hidden="1" x14ac:dyDescent="0.2"/>
    <row r="45035" hidden="1" x14ac:dyDescent="0.2"/>
    <row r="45036" hidden="1" x14ac:dyDescent="0.2"/>
    <row r="45037" hidden="1" x14ac:dyDescent="0.2"/>
    <row r="45038" hidden="1" x14ac:dyDescent="0.2"/>
    <row r="45039" hidden="1" x14ac:dyDescent="0.2"/>
    <row r="45040" hidden="1" x14ac:dyDescent="0.2"/>
    <row r="45041" hidden="1" x14ac:dyDescent="0.2"/>
    <row r="45042" hidden="1" x14ac:dyDescent="0.2"/>
    <row r="45043" hidden="1" x14ac:dyDescent="0.2"/>
    <row r="45044" hidden="1" x14ac:dyDescent="0.2"/>
    <row r="45045" hidden="1" x14ac:dyDescent="0.2"/>
    <row r="45046" hidden="1" x14ac:dyDescent="0.2"/>
    <row r="45047" hidden="1" x14ac:dyDescent="0.2"/>
    <row r="45048" hidden="1" x14ac:dyDescent="0.2"/>
    <row r="45049" hidden="1" x14ac:dyDescent="0.2"/>
    <row r="45050" hidden="1" x14ac:dyDescent="0.2"/>
    <row r="45051" hidden="1" x14ac:dyDescent="0.2"/>
    <row r="45052" hidden="1" x14ac:dyDescent="0.2"/>
    <row r="45053" hidden="1" x14ac:dyDescent="0.2"/>
    <row r="45054" hidden="1" x14ac:dyDescent="0.2"/>
    <row r="45055" hidden="1" x14ac:dyDescent="0.2"/>
    <row r="45056" hidden="1" x14ac:dyDescent="0.2"/>
    <row r="45057" hidden="1" x14ac:dyDescent="0.2"/>
    <row r="45058" hidden="1" x14ac:dyDescent="0.2"/>
    <row r="45059" hidden="1" x14ac:dyDescent="0.2"/>
    <row r="45060" hidden="1" x14ac:dyDescent="0.2"/>
    <row r="45061" hidden="1" x14ac:dyDescent="0.2"/>
    <row r="45062" hidden="1" x14ac:dyDescent="0.2"/>
    <row r="45063" hidden="1" x14ac:dyDescent="0.2"/>
    <row r="45064" hidden="1" x14ac:dyDescent="0.2"/>
    <row r="45065" hidden="1" x14ac:dyDescent="0.2"/>
    <row r="45066" hidden="1" x14ac:dyDescent="0.2"/>
    <row r="45067" hidden="1" x14ac:dyDescent="0.2"/>
    <row r="45068" hidden="1" x14ac:dyDescent="0.2"/>
    <row r="45069" hidden="1" x14ac:dyDescent="0.2"/>
    <row r="45070" hidden="1" x14ac:dyDescent="0.2"/>
    <row r="45071" hidden="1" x14ac:dyDescent="0.2"/>
    <row r="45072" hidden="1" x14ac:dyDescent="0.2"/>
    <row r="45073" hidden="1" x14ac:dyDescent="0.2"/>
    <row r="45074" hidden="1" x14ac:dyDescent="0.2"/>
    <row r="45075" hidden="1" x14ac:dyDescent="0.2"/>
    <row r="45076" hidden="1" x14ac:dyDescent="0.2"/>
    <row r="45077" hidden="1" x14ac:dyDescent="0.2"/>
    <row r="45078" hidden="1" x14ac:dyDescent="0.2"/>
    <row r="45079" hidden="1" x14ac:dyDescent="0.2"/>
    <row r="45080" hidden="1" x14ac:dyDescent="0.2"/>
    <row r="45081" hidden="1" x14ac:dyDescent="0.2"/>
    <row r="45082" hidden="1" x14ac:dyDescent="0.2"/>
    <row r="45083" hidden="1" x14ac:dyDescent="0.2"/>
    <row r="45084" hidden="1" x14ac:dyDescent="0.2"/>
    <row r="45085" hidden="1" x14ac:dyDescent="0.2"/>
    <row r="45086" hidden="1" x14ac:dyDescent="0.2"/>
    <row r="45087" hidden="1" x14ac:dyDescent="0.2"/>
    <row r="45088" hidden="1" x14ac:dyDescent="0.2"/>
    <row r="45089" hidden="1" x14ac:dyDescent="0.2"/>
    <row r="45090" hidden="1" x14ac:dyDescent="0.2"/>
    <row r="45091" hidden="1" x14ac:dyDescent="0.2"/>
    <row r="45092" hidden="1" x14ac:dyDescent="0.2"/>
    <row r="45093" hidden="1" x14ac:dyDescent="0.2"/>
    <row r="45094" hidden="1" x14ac:dyDescent="0.2"/>
    <row r="45095" hidden="1" x14ac:dyDescent="0.2"/>
    <row r="45096" hidden="1" x14ac:dyDescent="0.2"/>
    <row r="45097" hidden="1" x14ac:dyDescent="0.2"/>
    <row r="45098" hidden="1" x14ac:dyDescent="0.2"/>
    <row r="45099" hidden="1" x14ac:dyDescent="0.2"/>
    <row r="45100" hidden="1" x14ac:dyDescent="0.2"/>
    <row r="45101" hidden="1" x14ac:dyDescent="0.2"/>
    <row r="45102" hidden="1" x14ac:dyDescent="0.2"/>
    <row r="45103" hidden="1" x14ac:dyDescent="0.2"/>
    <row r="45104" hidden="1" x14ac:dyDescent="0.2"/>
    <row r="45105" hidden="1" x14ac:dyDescent="0.2"/>
    <row r="45106" hidden="1" x14ac:dyDescent="0.2"/>
    <row r="45107" hidden="1" x14ac:dyDescent="0.2"/>
    <row r="45108" hidden="1" x14ac:dyDescent="0.2"/>
    <row r="45109" hidden="1" x14ac:dyDescent="0.2"/>
    <row r="45110" hidden="1" x14ac:dyDescent="0.2"/>
    <row r="45111" hidden="1" x14ac:dyDescent="0.2"/>
    <row r="45112" hidden="1" x14ac:dyDescent="0.2"/>
    <row r="45113" hidden="1" x14ac:dyDescent="0.2"/>
    <row r="45114" hidden="1" x14ac:dyDescent="0.2"/>
    <row r="45115" hidden="1" x14ac:dyDescent="0.2"/>
    <row r="45116" hidden="1" x14ac:dyDescent="0.2"/>
    <row r="45117" hidden="1" x14ac:dyDescent="0.2"/>
    <row r="45118" hidden="1" x14ac:dyDescent="0.2"/>
    <row r="45119" hidden="1" x14ac:dyDescent="0.2"/>
    <row r="45120" hidden="1" x14ac:dyDescent="0.2"/>
    <row r="45121" hidden="1" x14ac:dyDescent="0.2"/>
    <row r="45122" hidden="1" x14ac:dyDescent="0.2"/>
    <row r="45123" hidden="1" x14ac:dyDescent="0.2"/>
    <row r="45124" hidden="1" x14ac:dyDescent="0.2"/>
    <row r="45125" hidden="1" x14ac:dyDescent="0.2"/>
    <row r="45126" hidden="1" x14ac:dyDescent="0.2"/>
    <row r="45127" hidden="1" x14ac:dyDescent="0.2"/>
    <row r="45128" hidden="1" x14ac:dyDescent="0.2"/>
    <row r="45129" hidden="1" x14ac:dyDescent="0.2"/>
    <row r="45130" hidden="1" x14ac:dyDescent="0.2"/>
    <row r="45131" hidden="1" x14ac:dyDescent="0.2"/>
    <row r="45132" hidden="1" x14ac:dyDescent="0.2"/>
    <row r="45133" hidden="1" x14ac:dyDescent="0.2"/>
    <row r="45134" hidden="1" x14ac:dyDescent="0.2"/>
    <row r="45135" hidden="1" x14ac:dyDescent="0.2"/>
    <row r="45136" hidden="1" x14ac:dyDescent="0.2"/>
    <row r="45137" hidden="1" x14ac:dyDescent="0.2"/>
    <row r="45138" hidden="1" x14ac:dyDescent="0.2"/>
    <row r="45139" hidden="1" x14ac:dyDescent="0.2"/>
    <row r="45140" hidden="1" x14ac:dyDescent="0.2"/>
    <row r="45141" hidden="1" x14ac:dyDescent="0.2"/>
    <row r="45142" hidden="1" x14ac:dyDescent="0.2"/>
    <row r="45143" hidden="1" x14ac:dyDescent="0.2"/>
    <row r="45144" hidden="1" x14ac:dyDescent="0.2"/>
    <row r="45145" hidden="1" x14ac:dyDescent="0.2"/>
    <row r="45146" hidden="1" x14ac:dyDescent="0.2"/>
    <row r="45147" hidden="1" x14ac:dyDescent="0.2"/>
    <row r="45148" hidden="1" x14ac:dyDescent="0.2"/>
    <row r="45149" hidden="1" x14ac:dyDescent="0.2"/>
    <row r="45150" hidden="1" x14ac:dyDescent="0.2"/>
    <row r="45151" hidden="1" x14ac:dyDescent="0.2"/>
    <row r="45152" hidden="1" x14ac:dyDescent="0.2"/>
    <row r="45153" hidden="1" x14ac:dyDescent="0.2"/>
    <row r="45154" hidden="1" x14ac:dyDescent="0.2"/>
    <row r="45155" hidden="1" x14ac:dyDescent="0.2"/>
    <row r="45156" hidden="1" x14ac:dyDescent="0.2"/>
    <row r="45157" hidden="1" x14ac:dyDescent="0.2"/>
    <row r="45158" hidden="1" x14ac:dyDescent="0.2"/>
    <row r="45159" hidden="1" x14ac:dyDescent="0.2"/>
    <row r="45160" hidden="1" x14ac:dyDescent="0.2"/>
    <row r="45161" hidden="1" x14ac:dyDescent="0.2"/>
    <row r="45162" hidden="1" x14ac:dyDescent="0.2"/>
    <row r="45163" hidden="1" x14ac:dyDescent="0.2"/>
    <row r="45164" hidden="1" x14ac:dyDescent="0.2"/>
    <row r="45165" hidden="1" x14ac:dyDescent="0.2"/>
    <row r="45166" hidden="1" x14ac:dyDescent="0.2"/>
    <row r="45167" hidden="1" x14ac:dyDescent="0.2"/>
    <row r="45168" hidden="1" x14ac:dyDescent="0.2"/>
    <row r="45169" hidden="1" x14ac:dyDescent="0.2"/>
    <row r="45170" hidden="1" x14ac:dyDescent="0.2"/>
    <row r="45171" hidden="1" x14ac:dyDescent="0.2"/>
    <row r="45172" hidden="1" x14ac:dyDescent="0.2"/>
    <row r="45173" hidden="1" x14ac:dyDescent="0.2"/>
    <row r="45174" hidden="1" x14ac:dyDescent="0.2"/>
    <row r="45175" hidden="1" x14ac:dyDescent="0.2"/>
    <row r="45176" hidden="1" x14ac:dyDescent="0.2"/>
    <row r="45177" hidden="1" x14ac:dyDescent="0.2"/>
    <row r="45178" hidden="1" x14ac:dyDescent="0.2"/>
    <row r="45179" hidden="1" x14ac:dyDescent="0.2"/>
    <row r="45180" hidden="1" x14ac:dyDescent="0.2"/>
    <row r="45181" hidden="1" x14ac:dyDescent="0.2"/>
    <row r="45182" hidden="1" x14ac:dyDescent="0.2"/>
    <row r="45183" hidden="1" x14ac:dyDescent="0.2"/>
    <row r="45184" hidden="1" x14ac:dyDescent="0.2"/>
    <row r="45185" hidden="1" x14ac:dyDescent="0.2"/>
    <row r="45186" hidden="1" x14ac:dyDescent="0.2"/>
    <row r="45187" hidden="1" x14ac:dyDescent="0.2"/>
    <row r="45188" hidden="1" x14ac:dyDescent="0.2"/>
    <row r="45189" hidden="1" x14ac:dyDescent="0.2"/>
    <row r="45190" hidden="1" x14ac:dyDescent="0.2"/>
    <row r="45191" hidden="1" x14ac:dyDescent="0.2"/>
    <row r="45192" hidden="1" x14ac:dyDescent="0.2"/>
    <row r="45193" hidden="1" x14ac:dyDescent="0.2"/>
    <row r="45194" hidden="1" x14ac:dyDescent="0.2"/>
    <row r="45195" hidden="1" x14ac:dyDescent="0.2"/>
    <row r="45196" hidden="1" x14ac:dyDescent="0.2"/>
    <row r="45197" hidden="1" x14ac:dyDescent="0.2"/>
    <row r="45198" hidden="1" x14ac:dyDescent="0.2"/>
    <row r="45199" hidden="1" x14ac:dyDescent="0.2"/>
    <row r="45200" hidden="1" x14ac:dyDescent="0.2"/>
    <row r="45201" hidden="1" x14ac:dyDescent="0.2"/>
    <row r="45202" hidden="1" x14ac:dyDescent="0.2"/>
    <row r="45203" hidden="1" x14ac:dyDescent="0.2"/>
    <row r="45204" hidden="1" x14ac:dyDescent="0.2"/>
    <row r="45205" hidden="1" x14ac:dyDescent="0.2"/>
    <row r="45206" hidden="1" x14ac:dyDescent="0.2"/>
    <row r="45207" hidden="1" x14ac:dyDescent="0.2"/>
    <row r="45208" hidden="1" x14ac:dyDescent="0.2"/>
    <row r="45209" hidden="1" x14ac:dyDescent="0.2"/>
    <row r="45210" hidden="1" x14ac:dyDescent="0.2"/>
    <row r="45211" hidden="1" x14ac:dyDescent="0.2"/>
    <row r="45212" hidden="1" x14ac:dyDescent="0.2"/>
    <row r="45213" hidden="1" x14ac:dyDescent="0.2"/>
    <row r="45214" hidden="1" x14ac:dyDescent="0.2"/>
    <row r="45215" hidden="1" x14ac:dyDescent="0.2"/>
    <row r="45216" hidden="1" x14ac:dyDescent="0.2"/>
    <row r="45217" hidden="1" x14ac:dyDescent="0.2"/>
    <row r="45218" hidden="1" x14ac:dyDescent="0.2"/>
    <row r="45219" hidden="1" x14ac:dyDescent="0.2"/>
    <row r="45220" hidden="1" x14ac:dyDescent="0.2"/>
    <row r="45221" hidden="1" x14ac:dyDescent="0.2"/>
    <row r="45222" hidden="1" x14ac:dyDescent="0.2"/>
    <row r="45223" hidden="1" x14ac:dyDescent="0.2"/>
    <row r="45224" hidden="1" x14ac:dyDescent="0.2"/>
    <row r="45225" hidden="1" x14ac:dyDescent="0.2"/>
    <row r="45226" hidden="1" x14ac:dyDescent="0.2"/>
    <row r="45227" hidden="1" x14ac:dyDescent="0.2"/>
    <row r="45228" hidden="1" x14ac:dyDescent="0.2"/>
    <row r="45229" hidden="1" x14ac:dyDescent="0.2"/>
    <row r="45230" hidden="1" x14ac:dyDescent="0.2"/>
    <row r="45231" hidden="1" x14ac:dyDescent="0.2"/>
    <row r="45232" hidden="1" x14ac:dyDescent="0.2"/>
    <row r="45233" hidden="1" x14ac:dyDescent="0.2"/>
    <row r="45234" hidden="1" x14ac:dyDescent="0.2"/>
    <row r="45235" hidden="1" x14ac:dyDescent="0.2"/>
    <row r="45236" hidden="1" x14ac:dyDescent="0.2"/>
    <row r="45237" hidden="1" x14ac:dyDescent="0.2"/>
    <row r="45238" hidden="1" x14ac:dyDescent="0.2"/>
    <row r="45239" hidden="1" x14ac:dyDescent="0.2"/>
    <row r="45240" hidden="1" x14ac:dyDescent="0.2"/>
    <row r="45241" hidden="1" x14ac:dyDescent="0.2"/>
    <row r="45242" hidden="1" x14ac:dyDescent="0.2"/>
    <row r="45243" hidden="1" x14ac:dyDescent="0.2"/>
    <row r="45244" hidden="1" x14ac:dyDescent="0.2"/>
    <row r="45245" hidden="1" x14ac:dyDescent="0.2"/>
    <row r="45246" hidden="1" x14ac:dyDescent="0.2"/>
    <row r="45247" hidden="1" x14ac:dyDescent="0.2"/>
    <row r="45248" hidden="1" x14ac:dyDescent="0.2"/>
    <row r="45249" hidden="1" x14ac:dyDescent="0.2"/>
    <row r="45250" hidden="1" x14ac:dyDescent="0.2"/>
    <row r="45251" hidden="1" x14ac:dyDescent="0.2"/>
    <row r="45252" hidden="1" x14ac:dyDescent="0.2"/>
    <row r="45253" hidden="1" x14ac:dyDescent="0.2"/>
    <row r="45254" hidden="1" x14ac:dyDescent="0.2"/>
    <row r="45255" hidden="1" x14ac:dyDescent="0.2"/>
    <row r="45256" hidden="1" x14ac:dyDescent="0.2"/>
    <row r="45257" hidden="1" x14ac:dyDescent="0.2"/>
    <row r="45258" hidden="1" x14ac:dyDescent="0.2"/>
    <row r="45259" hidden="1" x14ac:dyDescent="0.2"/>
    <row r="45260" hidden="1" x14ac:dyDescent="0.2"/>
    <row r="45261" hidden="1" x14ac:dyDescent="0.2"/>
    <row r="45262" hidden="1" x14ac:dyDescent="0.2"/>
    <row r="45263" hidden="1" x14ac:dyDescent="0.2"/>
    <row r="45264" hidden="1" x14ac:dyDescent="0.2"/>
    <row r="45265" hidden="1" x14ac:dyDescent="0.2"/>
    <row r="45266" hidden="1" x14ac:dyDescent="0.2"/>
    <row r="45267" hidden="1" x14ac:dyDescent="0.2"/>
    <row r="45268" hidden="1" x14ac:dyDescent="0.2"/>
    <row r="45269" hidden="1" x14ac:dyDescent="0.2"/>
    <row r="45270" hidden="1" x14ac:dyDescent="0.2"/>
    <row r="45271" hidden="1" x14ac:dyDescent="0.2"/>
    <row r="45272" hidden="1" x14ac:dyDescent="0.2"/>
    <row r="45273" hidden="1" x14ac:dyDescent="0.2"/>
    <row r="45274" hidden="1" x14ac:dyDescent="0.2"/>
    <row r="45275" hidden="1" x14ac:dyDescent="0.2"/>
    <row r="45276" hidden="1" x14ac:dyDescent="0.2"/>
    <row r="45277" hidden="1" x14ac:dyDescent="0.2"/>
    <row r="45278" hidden="1" x14ac:dyDescent="0.2"/>
    <row r="45279" hidden="1" x14ac:dyDescent="0.2"/>
    <row r="45280" hidden="1" x14ac:dyDescent="0.2"/>
    <row r="45281" hidden="1" x14ac:dyDescent="0.2"/>
    <row r="45282" hidden="1" x14ac:dyDescent="0.2"/>
    <row r="45283" hidden="1" x14ac:dyDescent="0.2"/>
    <row r="45284" hidden="1" x14ac:dyDescent="0.2"/>
    <row r="45285" hidden="1" x14ac:dyDescent="0.2"/>
    <row r="45286" hidden="1" x14ac:dyDescent="0.2"/>
    <row r="45287" hidden="1" x14ac:dyDescent="0.2"/>
    <row r="45288" hidden="1" x14ac:dyDescent="0.2"/>
    <row r="45289" hidden="1" x14ac:dyDescent="0.2"/>
    <row r="45290" hidden="1" x14ac:dyDescent="0.2"/>
    <row r="45291" hidden="1" x14ac:dyDescent="0.2"/>
    <row r="45292" hidden="1" x14ac:dyDescent="0.2"/>
    <row r="45293" hidden="1" x14ac:dyDescent="0.2"/>
    <row r="45294" hidden="1" x14ac:dyDescent="0.2"/>
    <row r="45295" hidden="1" x14ac:dyDescent="0.2"/>
    <row r="45296" hidden="1" x14ac:dyDescent="0.2"/>
    <row r="45297" hidden="1" x14ac:dyDescent="0.2"/>
    <row r="45298" hidden="1" x14ac:dyDescent="0.2"/>
    <row r="45299" hidden="1" x14ac:dyDescent="0.2"/>
    <row r="45300" hidden="1" x14ac:dyDescent="0.2"/>
    <row r="45301" hidden="1" x14ac:dyDescent="0.2"/>
    <row r="45302" hidden="1" x14ac:dyDescent="0.2"/>
    <row r="45303" hidden="1" x14ac:dyDescent="0.2"/>
    <row r="45304" hidden="1" x14ac:dyDescent="0.2"/>
    <row r="45305" hidden="1" x14ac:dyDescent="0.2"/>
    <row r="45306" hidden="1" x14ac:dyDescent="0.2"/>
    <row r="45307" hidden="1" x14ac:dyDescent="0.2"/>
    <row r="45308" hidden="1" x14ac:dyDescent="0.2"/>
    <row r="45309" hidden="1" x14ac:dyDescent="0.2"/>
    <row r="45310" hidden="1" x14ac:dyDescent="0.2"/>
    <row r="45311" hidden="1" x14ac:dyDescent="0.2"/>
    <row r="45312" hidden="1" x14ac:dyDescent="0.2"/>
    <row r="45313" hidden="1" x14ac:dyDescent="0.2"/>
    <row r="45314" hidden="1" x14ac:dyDescent="0.2"/>
    <row r="45315" hidden="1" x14ac:dyDescent="0.2"/>
    <row r="45316" hidden="1" x14ac:dyDescent="0.2"/>
    <row r="45317" hidden="1" x14ac:dyDescent="0.2"/>
    <row r="45318" hidden="1" x14ac:dyDescent="0.2"/>
    <row r="45319" hidden="1" x14ac:dyDescent="0.2"/>
    <row r="45320" hidden="1" x14ac:dyDescent="0.2"/>
    <row r="45321" hidden="1" x14ac:dyDescent="0.2"/>
    <row r="45322" hidden="1" x14ac:dyDescent="0.2"/>
    <row r="45323" hidden="1" x14ac:dyDescent="0.2"/>
    <row r="45324" hidden="1" x14ac:dyDescent="0.2"/>
    <row r="45325" hidden="1" x14ac:dyDescent="0.2"/>
    <row r="45326" hidden="1" x14ac:dyDescent="0.2"/>
    <row r="45327" hidden="1" x14ac:dyDescent="0.2"/>
    <row r="45328" hidden="1" x14ac:dyDescent="0.2"/>
    <row r="45329" hidden="1" x14ac:dyDescent="0.2"/>
    <row r="45330" hidden="1" x14ac:dyDescent="0.2"/>
    <row r="45331" hidden="1" x14ac:dyDescent="0.2"/>
    <row r="45332" hidden="1" x14ac:dyDescent="0.2"/>
    <row r="45333" hidden="1" x14ac:dyDescent="0.2"/>
    <row r="45334" hidden="1" x14ac:dyDescent="0.2"/>
    <row r="45335" hidden="1" x14ac:dyDescent="0.2"/>
    <row r="45336" hidden="1" x14ac:dyDescent="0.2"/>
    <row r="45337" hidden="1" x14ac:dyDescent="0.2"/>
    <row r="45338" hidden="1" x14ac:dyDescent="0.2"/>
    <row r="45339" hidden="1" x14ac:dyDescent="0.2"/>
    <row r="45340" hidden="1" x14ac:dyDescent="0.2"/>
    <row r="45341" hidden="1" x14ac:dyDescent="0.2"/>
    <row r="45342" hidden="1" x14ac:dyDescent="0.2"/>
    <row r="45343" hidden="1" x14ac:dyDescent="0.2"/>
    <row r="45344" hidden="1" x14ac:dyDescent="0.2"/>
    <row r="45345" hidden="1" x14ac:dyDescent="0.2"/>
    <row r="45346" hidden="1" x14ac:dyDescent="0.2"/>
    <row r="45347" hidden="1" x14ac:dyDescent="0.2"/>
    <row r="45348" hidden="1" x14ac:dyDescent="0.2"/>
    <row r="45349" hidden="1" x14ac:dyDescent="0.2"/>
    <row r="45350" hidden="1" x14ac:dyDescent="0.2"/>
    <row r="45351" hidden="1" x14ac:dyDescent="0.2"/>
    <row r="45352" hidden="1" x14ac:dyDescent="0.2"/>
    <row r="45353" hidden="1" x14ac:dyDescent="0.2"/>
    <row r="45354" hidden="1" x14ac:dyDescent="0.2"/>
    <row r="45355" hidden="1" x14ac:dyDescent="0.2"/>
    <row r="45356" hidden="1" x14ac:dyDescent="0.2"/>
    <row r="45357" hidden="1" x14ac:dyDescent="0.2"/>
    <row r="45358" hidden="1" x14ac:dyDescent="0.2"/>
    <row r="45359" hidden="1" x14ac:dyDescent="0.2"/>
    <row r="45360" hidden="1" x14ac:dyDescent="0.2"/>
    <row r="45361" hidden="1" x14ac:dyDescent="0.2"/>
    <row r="45362" hidden="1" x14ac:dyDescent="0.2"/>
    <row r="45363" hidden="1" x14ac:dyDescent="0.2"/>
    <row r="45364" hidden="1" x14ac:dyDescent="0.2"/>
    <row r="45365" hidden="1" x14ac:dyDescent="0.2"/>
    <row r="45366" hidden="1" x14ac:dyDescent="0.2"/>
    <row r="45367" hidden="1" x14ac:dyDescent="0.2"/>
    <row r="45368" hidden="1" x14ac:dyDescent="0.2"/>
    <row r="45369" hidden="1" x14ac:dyDescent="0.2"/>
    <row r="45370" hidden="1" x14ac:dyDescent="0.2"/>
    <row r="45371" hidden="1" x14ac:dyDescent="0.2"/>
    <row r="45372" hidden="1" x14ac:dyDescent="0.2"/>
    <row r="45373" hidden="1" x14ac:dyDescent="0.2"/>
    <row r="45374" hidden="1" x14ac:dyDescent="0.2"/>
    <row r="45375" hidden="1" x14ac:dyDescent="0.2"/>
    <row r="45376" hidden="1" x14ac:dyDescent="0.2"/>
    <row r="45377" hidden="1" x14ac:dyDescent="0.2"/>
    <row r="45378" hidden="1" x14ac:dyDescent="0.2"/>
    <row r="45379" hidden="1" x14ac:dyDescent="0.2"/>
    <row r="45380" hidden="1" x14ac:dyDescent="0.2"/>
    <row r="45381" hidden="1" x14ac:dyDescent="0.2"/>
    <row r="45382" hidden="1" x14ac:dyDescent="0.2"/>
    <row r="45383" hidden="1" x14ac:dyDescent="0.2"/>
    <row r="45384" hidden="1" x14ac:dyDescent="0.2"/>
    <row r="45385" hidden="1" x14ac:dyDescent="0.2"/>
    <row r="45386" hidden="1" x14ac:dyDescent="0.2"/>
    <row r="45387" hidden="1" x14ac:dyDescent="0.2"/>
    <row r="45388" hidden="1" x14ac:dyDescent="0.2"/>
    <row r="45389" hidden="1" x14ac:dyDescent="0.2"/>
    <row r="45390" hidden="1" x14ac:dyDescent="0.2"/>
    <row r="45391" hidden="1" x14ac:dyDescent="0.2"/>
    <row r="45392" hidden="1" x14ac:dyDescent="0.2"/>
    <row r="45393" hidden="1" x14ac:dyDescent="0.2"/>
    <row r="45394" hidden="1" x14ac:dyDescent="0.2"/>
    <row r="45395" hidden="1" x14ac:dyDescent="0.2"/>
    <row r="45396" hidden="1" x14ac:dyDescent="0.2"/>
    <row r="45397" hidden="1" x14ac:dyDescent="0.2"/>
    <row r="45398" hidden="1" x14ac:dyDescent="0.2"/>
    <row r="45399" hidden="1" x14ac:dyDescent="0.2"/>
    <row r="45400" hidden="1" x14ac:dyDescent="0.2"/>
    <row r="45401" hidden="1" x14ac:dyDescent="0.2"/>
    <row r="45402" hidden="1" x14ac:dyDescent="0.2"/>
    <row r="45403" hidden="1" x14ac:dyDescent="0.2"/>
    <row r="45404" hidden="1" x14ac:dyDescent="0.2"/>
    <row r="45405" hidden="1" x14ac:dyDescent="0.2"/>
    <row r="45406" hidden="1" x14ac:dyDescent="0.2"/>
    <row r="45407" hidden="1" x14ac:dyDescent="0.2"/>
    <row r="45408" hidden="1" x14ac:dyDescent="0.2"/>
    <row r="45409" hidden="1" x14ac:dyDescent="0.2"/>
    <row r="45410" hidden="1" x14ac:dyDescent="0.2"/>
    <row r="45411" hidden="1" x14ac:dyDescent="0.2"/>
    <row r="45412" hidden="1" x14ac:dyDescent="0.2"/>
    <row r="45413" hidden="1" x14ac:dyDescent="0.2"/>
    <row r="45414" hidden="1" x14ac:dyDescent="0.2"/>
    <row r="45415" hidden="1" x14ac:dyDescent="0.2"/>
    <row r="45416" hidden="1" x14ac:dyDescent="0.2"/>
    <row r="45417" hidden="1" x14ac:dyDescent="0.2"/>
    <row r="45418" hidden="1" x14ac:dyDescent="0.2"/>
    <row r="45419" hidden="1" x14ac:dyDescent="0.2"/>
    <row r="45420" hidden="1" x14ac:dyDescent="0.2"/>
    <row r="45421" hidden="1" x14ac:dyDescent="0.2"/>
    <row r="45422" hidden="1" x14ac:dyDescent="0.2"/>
    <row r="45423" hidden="1" x14ac:dyDescent="0.2"/>
    <row r="45424" hidden="1" x14ac:dyDescent="0.2"/>
    <row r="45425" hidden="1" x14ac:dyDescent="0.2"/>
    <row r="45426" hidden="1" x14ac:dyDescent="0.2"/>
    <row r="45427" hidden="1" x14ac:dyDescent="0.2"/>
    <row r="45428" hidden="1" x14ac:dyDescent="0.2"/>
    <row r="45429" hidden="1" x14ac:dyDescent="0.2"/>
    <row r="45430" hidden="1" x14ac:dyDescent="0.2"/>
    <row r="45431" hidden="1" x14ac:dyDescent="0.2"/>
    <row r="45432" hidden="1" x14ac:dyDescent="0.2"/>
    <row r="45433" hidden="1" x14ac:dyDescent="0.2"/>
    <row r="45434" hidden="1" x14ac:dyDescent="0.2"/>
    <row r="45435" hidden="1" x14ac:dyDescent="0.2"/>
    <row r="45436" hidden="1" x14ac:dyDescent="0.2"/>
    <row r="45437" hidden="1" x14ac:dyDescent="0.2"/>
    <row r="45438" hidden="1" x14ac:dyDescent="0.2"/>
    <row r="45439" hidden="1" x14ac:dyDescent="0.2"/>
    <row r="45440" hidden="1" x14ac:dyDescent="0.2"/>
    <row r="45441" hidden="1" x14ac:dyDescent="0.2"/>
    <row r="45442" hidden="1" x14ac:dyDescent="0.2"/>
    <row r="45443" hidden="1" x14ac:dyDescent="0.2"/>
    <row r="45444" hidden="1" x14ac:dyDescent="0.2"/>
    <row r="45445" hidden="1" x14ac:dyDescent="0.2"/>
    <row r="45446" hidden="1" x14ac:dyDescent="0.2"/>
    <row r="45447" hidden="1" x14ac:dyDescent="0.2"/>
    <row r="45448" hidden="1" x14ac:dyDescent="0.2"/>
    <row r="45449" hidden="1" x14ac:dyDescent="0.2"/>
    <row r="45450" hidden="1" x14ac:dyDescent="0.2"/>
    <row r="45451" hidden="1" x14ac:dyDescent="0.2"/>
    <row r="45452" hidden="1" x14ac:dyDescent="0.2"/>
    <row r="45453" hidden="1" x14ac:dyDescent="0.2"/>
    <row r="45454" hidden="1" x14ac:dyDescent="0.2"/>
    <row r="45455" hidden="1" x14ac:dyDescent="0.2"/>
    <row r="45456" hidden="1" x14ac:dyDescent="0.2"/>
    <row r="45457" hidden="1" x14ac:dyDescent="0.2"/>
    <row r="45458" hidden="1" x14ac:dyDescent="0.2"/>
    <row r="45459" hidden="1" x14ac:dyDescent="0.2"/>
    <row r="45460" hidden="1" x14ac:dyDescent="0.2"/>
    <row r="45461" hidden="1" x14ac:dyDescent="0.2"/>
    <row r="45462" hidden="1" x14ac:dyDescent="0.2"/>
    <row r="45463" hidden="1" x14ac:dyDescent="0.2"/>
    <row r="45464" hidden="1" x14ac:dyDescent="0.2"/>
    <row r="45465" hidden="1" x14ac:dyDescent="0.2"/>
    <row r="45466" hidden="1" x14ac:dyDescent="0.2"/>
    <row r="45467" hidden="1" x14ac:dyDescent="0.2"/>
    <row r="45468" hidden="1" x14ac:dyDescent="0.2"/>
    <row r="45469" hidden="1" x14ac:dyDescent="0.2"/>
    <row r="45470" hidden="1" x14ac:dyDescent="0.2"/>
    <row r="45471" hidden="1" x14ac:dyDescent="0.2"/>
    <row r="45472" hidden="1" x14ac:dyDescent="0.2"/>
    <row r="45473" hidden="1" x14ac:dyDescent="0.2"/>
    <row r="45474" hidden="1" x14ac:dyDescent="0.2"/>
    <row r="45475" hidden="1" x14ac:dyDescent="0.2"/>
    <row r="45476" hidden="1" x14ac:dyDescent="0.2"/>
    <row r="45477" hidden="1" x14ac:dyDescent="0.2"/>
    <row r="45478" hidden="1" x14ac:dyDescent="0.2"/>
    <row r="45479" hidden="1" x14ac:dyDescent="0.2"/>
    <row r="45480" hidden="1" x14ac:dyDescent="0.2"/>
    <row r="45481" hidden="1" x14ac:dyDescent="0.2"/>
    <row r="45482" hidden="1" x14ac:dyDescent="0.2"/>
    <row r="45483" hidden="1" x14ac:dyDescent="0.2"/>
    <row r="45484" hidden="1" x14ac:dyDescent="0.2"/>
    <row r="45485" hidden="1" x14ac:dyDescent="0.2"/>
    <row r="45486" hidden="1" x14ac:dyDescent="0.2"/>
    <row r="45487" hidden="1" x14ac:dyDescent="0.2"/>
    <row r="45488" hidden="1" x14ac:dyDescent="0.2"/>
    <row r="45489" hidden="1" x14ac:dyDescent="0.2"/>
    <row r="45490" hidden="1" x14ac:dyDescent="0.2"/>
    <row r="45491" hidden="1" x14ac:dyDescent="0.2"/>
    <row r="45492" hidden="1" x14ac:dyDescent="0.2"/>
    <row r="45493" hidden="1" x14ac:dyDescent="0.2"/>
    <row r="45494" hidden="1" x14ac:dyDescent="0.2"/>
    <row r="45495" hidden="1" x14ac:dyDescent="0.2"/>
    <row r="45496" hidden="1" x14ac:dyDescent="0.2"/>
    <row r="45497" hidden="1" x14ac:dyDescent="0.2"/>
    <row r="45498" hidden="1" x14ac:dyDescent="0.2"/>
    <row r="45499" hidden="1" x14ac:dyDescent="0.2"/>
    <row r="45500" hidden="1" x14ac:dyDescent="0.2"/>
    <row r="45501" hidden="1" x14ac:dyDescent="0.2"/>
    <row r="45502" hidden="1" x14ac:dyDescent="0.2"/>
    <row r="45503" hidden="1" x14ac:dyDescent="0.2"/>
    <row r="45504" hidden="1" x14ac:dyDescent="0.2"/>
    <row r="45505" hidden="1" x14ac:dyDescent="0.2"/>
    <row r="45506" hidden="1" x14ac:dyDescent="0.2"/>
    <row r="45507" hidden="1" x14ac:dyDescent="0.2"/>
    <row r="45508" hidden="1" x14ac:dyDescent="0.2"/>
    <row r="45509" hidden="1" x14ac:dyDescent="0.2"/>
    <row r="45510" hidden="1" x14ac:dyDescent="0.2"/>
    <row r="45511" hidden="1" x14ac:dyDescent="0.2"/>
    <row r="45512" hidden="1" x14ac:dyDescent="0.2"/>
    <row r="45513" hidden="1" x14ac:dyDescent="0.2"/>
    <row r="45514" hidden="1" x14ac:dyDescent="0.2"/>
    <row r="45515" hidden="1" x14ac:dyDescent="0.2"/>
    <row r="45516" hidden="1" x14ac:dyDescent="0.2"/>
    <row r="45517" hidden="1" x14ac:dyDescent="0.2"/>
    <row r="45518" hidden="1" x14ac:dyDescent="0.2"/>
    <row r="45519" hidden="1" x14ac:dyDescent="0.2"/>
    <row r="45520" hidden="1" x14ac:dyDescent="0.2"/>
    <row r="45521" hidden="1" x14ac:dyDescent="0.2"/>
    <row r="45522" hidden="1" x14ac:dyDescent="0.2"/>
    <row r="45523" hidden="1" x14ac:dyDescent="0.2"/>
    <row r="45524" hidden="1" x14ac:dyDescent="0.2"/>
    <row r="45525" hidden="1" x14ac:dyDescent="0.2"/>
    <row r="45526" hidden="1" x14ac:dyDescent="0.2"/>
    <row r="45527" hidden="1" x14ac:dyDescent="0.2"/>
    <row r="45528" hidden="1" x14ac:dyDescent="0.2"/>
    <row r="45529" hidden="1" x14ac:dyDescent="0.2"/>
    <row r="45530" hidden="1" x14ac:dyDescent="0.2"/>
    <row r="45531" hidden="1" x14ac:dyDescent="0.2"/>
    <row r="45532" hidden="1" x14ac:dyDescent="0.2"/>
    <row r="45533" hidden="1" x14ac:dyDescent="0.2"/>
    <row r="45534" hidden="1" x14ac:dyDescent="0.2"/>
    <row r="45535" hidden="1" x14ac:dyDescent="0.2"/>
    <row r="45536" hidden="1" x14ac:dyDescent="0.2"/>
    <row r="45537" hidden="1" x14ac:dyDescent="0.2"/>
    <row r="45538" hidden="1" x14ac:dyDescent="0.2"/>
    <row r="45539" hidden="1" x14ac:dyDescent="0.2"/>
    <row r="45540" hidden="1" x14ac:dyDescent="0.2"/>
    <row r="45541" hidden="1" x14ac:dyDescent="0.2"/>
    <row r="45542" hidden="1" x14ac:dyDescent="0.2"/>
    <row r="45543" hidden="1" x14ac:dyDescent="0.2"/>
    <row r="45544" hidden="1" x14ac:dyDescent="0.2"/>
    <row r="45545" hidden="1" x14ac:dyDescent="0.2"/>
    <row r="45546" hidden="1" x14ac:dyDescent="0.2"/>
    <row r="45547" hidden="1" x14ac:dyDescent="0.2"/>
    <row r="45548" hidden="1" x14ac:dyDescent="0.2"/>
    <row r="45549" hidden="1" x14ac:dyDescent="0.2"/>
    <row r="45550" hidden="1" x14ac:dyDescent="0.2"/>
    <row r="45551" hidden="1" x14ac:dyDescent="0.2"/>
    <row r="45552" hidden="1" x14ac:dyDescent="0.2"/>
    <row r="45553" hidden="1" x14ac:dyDescent="0.2"/>
    <row r="45554" hidden="1" x14ac:dyDescent="0.2"/>
    <row r="45555" hidden="1" x14ac:dyDescent="0.2"/>
    <row r="45556" hidden="1" x14ac:dyDescent="0.2"/>
    <row r="45557" hidden="1" x14ac:dyDescent="0.2"/>
    <row r="45558" hidden="1" x14ac:dyDescent="0.2"/>
    <row r="45559" hidden="1" x14ac:dyDescent="0.2"/>
    <row r="45560" hidden="1" x14ac:dyDescent="0.2"/>
    <row r="45561" hidden="1" x14ac:dyDescent="0.2"/>
    <row r="45562" hidden="1" x14ac:dyDescent="0.2"/>
    <row r="45563" hidden="1" x14ac:dyDescent="0.2"/>
    <row r="45564" hidden="1" x14ac:dyDescent="0.2"/>
    <row r="45565" hidden="1" x14ac:dyDescent="0.2"/>
    <row r="45566" hidden="1" x14ac:dyDescent="0.2"/>
    <row r="45567" hidden="1" x14ac:dyDescent="0.2"/>
    <row r="45568" hidden="1" x14ac:dyDescent="0.2"/>
    <row r="45569" hidden="1" x14ac:dyDescent="0.2"/>
    <row r="45570" hidden="1" x14ac:dyDescent="0.2"/>
    <row r="45571" hidden="1" x14ac:dyDescent="0.2"/>
    <row r="45572" hidden="1" x14ac:dyDescent="0.2"/>
    <row r="45573" hidden="1" x14ac:dyDescent="0.2"/>
    <row r="45574" hidden="1" x14ac:dyDescent="0.2"/>
    <row r="45575" hidden="1" x14ac:dyDescent="0.2"/>
    <row r="45576" hidden="1" x14ac:dyDescent="0.2"/>
    <row r="45577" hidden="1" x14ac:dyDescent="0.2"/>
    <row r="45578" hidden="1" x14ac:dyDescent="0.2"/>
    <row r="45579" hidden="1" x14ac:dyDescent="0.2"/>
    <row r="45580" hidden="1" x14ac:dyDescent="0.2"/>
    <row r="45581" hidden="1" x14ac:dyDescent="0.2"/>
    <row r="45582" hidden="1" x14ac:dyDescent="0.2"/>
    <row r="45583" hidden="1" x14ac:dyDescent="0.2"/>
    <row r="45584" hidden="1" x14ac:dyDescent="0.2"/>
    <row r="45585" hidden="1" x14ac:dyDescent="0.2"/>
    <row r="45586" hidden="1" x14ac:dyDescent="0.2"/>
    <row r="45587" hidden="1" x14ac:dyDescent="0.2"/>
    <row r="45588" hidden="1" x14ac:dyDescent="0.2"/>
    <row r="45589" hidden="1" x14ac:dyDescent="0.2"/>
    <row r="45590" hidden="1" x14ac:dyDescent="0.2"/>
    <row r="45591" hidden="1" x14ac:dyDescent="0.2"/>
    <row r="45592" hidden="1" x14ac:dyDescent="0.2"/>
    <row r="45593" hidden="1" x14ac:dyDescent="0.2"/>
    <row r="45594" hidden="1" x14ac:dyDescent="0.2"/>
    <row r="45595" hidden="1" x14ac:dyDescent="0.2"/>
    <row r="45596" hidden="1" x14ac:dyDescent="0.2"/>
    <row r="45597" hidden="1" x14ac:dyDescent="0.2"/>
    <row r="45598" hidden="1" x14ac:dyDescent="0.2"/>
    <row r="45599" hidden="1" x14ac:dyDescent="0.2"/>
    <row r="45600" hidden="1" x14ac:dyDescent="0.2"/>
    <row r="45601" hidden="1" x14ac:dyDescent="0.2"/>
    <row r="45602" hidden="1" x14ac:dyDescent="0.2"/>
    <row r="45603" hidden="1" x14ac:dyDescent="0.2"/>
    <row r="45604" hidden="1" x14ac:dyDescent="0.2"/>
    <row r="45605" hidden="1" x14ac:dyDescent="0.2"/>
    <row r="45606" hidden="1" x14ac:dyDescent="0.2"/>
    <row r="45607" hidden="1" x14ac:dyDescent="0.2"/>
    <row r="45608" hidden="1" x14ac:dyDescent="0.2"/>
    <row r="45609" hidden="1" x14ac:dyDescent="0.2"/>
    <row r="45610" hidden="1" x14ac:dyDescent="0.2"/>
    <row r="45611" hidden="1" x14ac:dyDescent="0.2"/>
    <row r="45612" hidden="1" x14ac:dyDescent="0.2"/>
    <row r="45613" hidden="1" x14ac:dyDescent="0.2"/>
    <row r="45614" hidden="1" x14ac:dyDescent="0.2"/>
    <row r="45615" hidden="1" x14ac:dyDescent="0.2"/>
    <row r="45616" hidden="1" x14ac:dyDescent="0.2"/>
    <row r="45617" hidden="1" x14ac:dyDescent="0.2"/>
    <row r="45618" hidden="1" x14ac:dyDescent="0.2"/>
    <row r="45619" hidden="1" x14ac:dyDescent="0.2"/>
    <row r="45620" hidden="1" x14ac:dyDescent="0.2"/>
    <row r="45621" hidden="1" x14ac:dyDescent="0.2"/>
    <row r="45622" hidden="1" x14ac:dyDescent="0.2"/>
    <row r="45623" hidden="1" x14ac:dyDescent="0.2"/>
    <row r="45624" hidden="1" x14ac:dyDescent="0.2"/>
    <row r="45625" hidden="1" x14ac:dyDescent="0.2"/>
    <row r="45626" hidden="1" x14ac:dyDescent="0.2"/>
    <row r="45627" hidden="1" x14ac:dyDescent="0.2"/>
    <row r="45628" hidden="1" x14ac:dyDescent="0.2"/>
    <row r="45629" hidden="1" x14ac:dyDescent="0.2"/>
    <row r="45630" hidden="1" x14ac:dyDescent="0.2"/>
    <row r="45631" hidden="1" x14ac:dyDescent="0.2"/>
    <row r="45632" hidden="1" x14ac:dyDescent="0.2"/>
    <row r="45633" hidden="1" x14ac:dyDescent="0.2"/>
    <row r="45634" hidden="1" x14ac:dyDescent="0.2"/>
    <row r="45635" hidden="1" x14ac:dyDescent="0.2"/>
    <row r="45636" hidden="1" x14ac:dyDescent="0.2"/>
    <row r="45637" hidden="1" x14ac:dyDescent="0.2"/>
    <row r="45638" hidden="1" x14ac:dyDescent="0.2"/>
    <row r="45639" hidden="1" x14ac:dyDescent="0.2"/>
    <row r="45640" hidden="1" x14ac:dyDescent="0.2"/>
    <row r="45641" hidden="1" x14ac:dyDescent="0.2"/>
    <row r="45642" hidden="1" x14ac:dyDescent="0.2"/>
    <row r="45643" hidden="1" x14ac:dyDescent="0.2"/>
    <row r="45644" hidden="1" x14ac:dyDescent="0.2"/>
    <row r="45645" hidden="1" x14ac:dyDescent="0.2"/>
    <row r="45646" hidden="1" x14ac:dyDescent="0.2"/>
    <row r="45647" hidden="1" x14ac:dyDescent="0.2"/>
    <row r="45648" hidden="1" x14ac:dyDescent="0.2"/>
    <row r="45649" hidden="1" x14ac:dyDescent="0.2"/>
    <row r="45650" hidden="1" x14ac:dyDescent="0.2"/>
    <row r="45651" hidden="1" x14ac:dyDescent="0.2"/>
    <row r="45652" hidden="1" x14ac:dyDescent="0.2"/>
    <row r="45653" hidden="1" x14ac:dyDescent="0.2"/>
    <row r="45654" hidden="1" x14ac:dyDescent="0.2"/>
    <row r="45655" hidden="1" x14ac:dyDescent="0.2"/>
    <row r="45656" hidden="1" x14ac:dyDescent="0.2"/>
    <row r="45657" hidden="1" x14ac:dyDescent="0.2"/>
    <row r="45658" hidden="1" x14ac:dyDescent="0.2"/>
    <row r="45659" hidden="1" x14ac:dyDescent="0.2"/>
    <row r="45660" hidden="1" x14ac:dyDescent="0.2"/>
    <row r="45661" hidden="1" x14ac:dyDescent="0.2"/>
    <row r="45662" hidden="1" x14ac:dyDescent="0.2"/>
    <row r="45663" hidden="1" x14ac:dyDescent="0.2"/>
    <row r="45664" hidden="1" x14ac:dyDescent="0.2"/>
    <row r="45665" hidden="1" x14ac:dyDescent="0.2"/>
    <row r="45666" hidden="1" x14ac:dyDescent="0.2"/>
    <row r="45667" hidden="1" x14ac:dyDescent="0.2"/>
    <row r="45668" hidden="1" x14ac:dyDescent="0.2"/>
    <row r="45669" hidden="1" x14ac:dyDescent="0.2"/>
    <row r="45670" hidden="1" x14ac:dyDescent="0.2"/>
    <row r="45671" hidden="1" x14ac:dyDescent="0.2"/>
    <row r="45672" hidden="1" x14ac:dyDescent="0.2"/>
    <row r="45673" hidden="1" x14ac:dyDescent="0.2"/>
    <row r="45674" hidden="1" x14ac:dyDescent="0.2"/>
    <row r="45675" hidden="1" x14ac:dyDescent="0.2"/>
    <row r="45676" hidden="1" x14ac:dyDescent="0.2"/>
    <row r="45677" hidden="1" x14ac:dyDescent="0.2"/>
    <row r="45678" hidden="1" x14ac:dyDescent="0.2"/>
    <row r="45679" hidden="1" x14ac:dyDescent="0.2"/>
    <row r="45680" hidden="1" x14ac:dyDescent="0.2"/>
    <row r="45681" hidden="1" x14ac:dyDescent="0.2"/>
    <row r="45682" hidden="1" x14ac:dyDescent="0.2"/>
    <row r="45683" hidden="1" x14ac:dyDescent="0.2"/>
    <row r="45684" hidden="1" x14ac:dyDescent="0.2"/>
    <row r="45685" hidden="1" x14ac:dyDescent="0.2"/>
    <row r="45686" hidden="1" x14ac:dyDescent="0.2"/>
    <row r="45687" hidden="1" x14ac:dyDescent="0.2"/>
    <row r="45688" hidden="1" x14ac:dyDescent="0.2"/>
    <row r="45689" hidden="1" x14ac:dyDescent="0.2"/>
    <row r="45690" hidden="1" x14ac:dyDescent="0.2"/>
    <row r="45691" hidden="1" x14ac:dyDescent="0.2"/>
    <row r="45692" hidden="1" x14ac:dyDescent="0.2"/>
    <row r="45693" hidden="1" x14ac:dyDescent="0.2"/>
    <row r="45694" hidden="1" x14ac:dyDescent="0.2"/>
    <row r="45695" hidden="1" x14ac:dyDescent="0.2"/>
    <row r="45696" hidden="1" x14ac:dyDescent="0.2"/>
    <row r="45697" hidden="1" x14ac:dyDescent="0.2"/>
    <row r="45698" hidden="1" x14ac:dyDescent="0.2"/>
    <row r="45699" hidden="1" x14ac:dyDescent="0.2"/>
    <row r="45700" hidden="1" x14ac:dyDescent="0.2"/>
    <row r="45701" hidden="1" x14ac:dyDescent="0.2"/>
    <row r="45702" hidden="1" x14ac:dyDescent="0.2"/>
    <row r="45703" hidden="1" x14ac:dyDescent="0.2"/>
    <row r="45704" hidden="1" x14ac:dyDescent="0.2"/>
    <row r="45705" hidden="1" x14ac:dyDescent="0.2"/>
    <row r="45706" hidden="1" x14ac:dyDescent="0.2"/>
    <row r="45707" hidden="1" x14ac:dyDescent="0.2"/>
    <row r="45708" hidden="1" x14ac:dyDescent="0.2"/>
    <row r="45709" hidden="1" x14ac:dyDescent="0.2"/>
    <row r="45710" hidden="1" x14ac:dyDescent="0.2"/>
    <row r="45711" hidden="1" x14ac:dyDescent="0.2"/>
    <row r="45712" hidden="1" x14ac:dyDescent="0.2"/>
    <row r="45713" hidden="1" x14ac:dyDescent="0.2"/>
    <row r="45714" hidden="1" x14ac:dyDescent="0.2"/>
    <row r="45715" hidden="1" x14ac:dyDescent="0.2"/>
    <row r="45716" hidden="1" x14ac:dyDescent="0.2"/>
    <row r="45717" hidden="1" x14ac:dyDescent="0.2"/>
    <row r="45718" hidden="1" x14ac:dyDescent="0.2"/>
    <row r="45719" hidden="1" x14ac:dyDescent="0.2"/>
    <row r="45720" hidden="1" x14ac:dyDescent="0.2"/>
    <row r="45721" hidden="1" x14ac:dyDescent="0.2"/>
    <row r="45722" hidden="1" x14ac:dyDescent="0.2"/>
    <row r="45723" hidden="1" x14ac:dyDescent="0.2"/>
    <row r="45724" hidden="1" x14ac:dyDescent="0.2"/>
    <row r="45725" hidden="1" x14ac:dyDescent="0.2"/>
    <row r="45726" hidden="1" x14ac:dyDescent="0.2"/>
    <row r="45727" hidden="1" x14ac:dyDescent="0.2"/>
    <row r="45728" hidden="1" x14ac:dyDescent="0.2"/>
    <row r="45729" hidden="1" x14ac:dyDescent="0.2"/>
    <row r="45730" hidden="1" x14ac:dyDescent="0.2"/>
    <row r="45731" hidden="1" x14ac:dyDescent="0.2"/>
    <row r="45732" hidden="1" x14ac:dyDescent="0.2"/>
    <row r="45733" hidden="1" x14ac:dyDescent="0.2"/>
    <row r="45734" hidden="1" x14ac:dyDescent="0.2"/>
    <row r="45735" hidden="1" x14ac:dyDescent="0.2"/>
    <row r="45736" hidden="1" x14ac:dyDescent="0.2"/>
    <row r="45737" hidden="1" x14ac:dyDescent="0.2"/>
    <row r="45738" hidden="1" x14ac:dyDescent="0.2"/>
    <row r="45739" hidden="1" x14ac:dyDescent="0.2"/>
    <row r="45740" hidden="1" x14ac:dyDescent="0.2"/>
    <row r="45741" hidden="1" x14ac:dyDescent="0.2"/>
    <row r="45742" hidden="1" x14ac:dyDescent="0.2"/>
    <row r="45743" hidden="1" x14ac:dyDescent="0.2"/>
    <row r="45744" hidden="1" x14ac:dyDescent="0.2"/>
    <row r="45745" hidden="1" x14ac:dyDescent="0.2"/>
    <row r="45746" hidden="1" x14ac:dyDescent="0.2"/>
    <row r="45747" hidden="1" x14ac:dyDescent="0.2"/>
    <row r="45748" hidden="1" x14ac:dyDescent="0.2"/>
    <row r="45749" hidden="1" x14ac:dyDescent="0.2"/>
    <row r="45750" hidden="1" x14ac:dyDescent="0.2"/>
    <row r="45751" hidden="1" x14ac:dyDescent="0.2"/>
    <row r="45752" hidden="1" x14ac:dyDescent="0.2"/>
    <row r="45753" hidden="1" x14ac:dyDescent="0.2"/>
    <row r="45754" hidden="1" x14ac:dyDescent="0.2"/>
    <row r="45755" hidden="1" x14ac:dyDescent="0.2"/>
    <row r="45756" hidden="1" x14ac:dyDescent="0.2"/>
    <row r="45757" hidden="1" x14ac:dyDescent="0.2"/>
    <row r="45758" hidden="1" x14ac:dyDescent="0.2"/>
    <row r="45759" hidden="1" x14ac:dyDescent="0.2"/>
    <row r="45760" hidden="1" x14ac:dyDescent="0.2"/>
    <row r="45761" hidden="1" x14ac:dyDescent="0.2"/>
    <row r="45762" hidden="1" x14ac:dyDescent="0.2"/>
    <row r="45763" hidden="1" x14ac:dyDescent="0.2"/>
    <row r="45764" hidden="1" x14ac:dyDescent="0.2"/>
    <row r="45765" hidden="1" x14ac:dyDescent="0.2"/>
    <row r="45766" hidden="1" x14ac:dyDescent="0.2"/>
    <row r="45767" hidden="1" x14ac:dyDescent="0.2"/>
    <row r="45768" hidden="1" x14ac:dyDescent="0.2"/>
    <row r="45769" hidden="1" x14ac:dyDescent="0.2"/>
    <row r="45770" hidden="1" x14ac:dyDescent="0.2"/>
    <row r="45771" hidden="1" x14ac:dyDescent="0.2"/>
    <row r="45772" hidden="1" x14ac:dyDescent="0.2"/>
    <row r="45773" hidden="1" x14ac:dyDescent="0.2"/>
    <row r="45774" hidden="1" x14ac:dyDescent="0.2"/>
    <row r="45775" hidden="1" x14ac:dyDescent="0.2"/>
    <row r="45776" hidden="1" x14ac:dyDescent="0.2"/>
    <row r="45777" hidden="1" x14ac:dyDescent="0.2"/>
    <row r="45778" hidden="1" x14ac:dyDescent="0.2"/>
    <row r="45779" hidden="1" x14ac:dyDescent="0.2"/>
    <row r="45780" hidden="1" x14ac:dyDescent="0.2"/>
    <row r="45781" hidden="1" x14ac:dyDescent="0.2"/>
    <row r="45782" hidden="1" x14ac:dyDescent="0.2"/>
    <row r="45783" hidden="1" x14ac:dyDescent="0.2"/>
    <row r="45784" hidden="1" x14ac:dyDescent="0.2"/>
    <row r="45785" hidden="1" x14ac:dyDescent="0.2"/>
    <row r="45786" hidden="1" x14ac:dyDescent="0.2"/>
    <row r="45787" hidden="1" x14ac:dyDescent="0.2"/>
    <row r="45788" hidden="1" x14ac:dyDescent="0.2"/>
    <row r="45789" hidden="1" x14ac:dyDescent="0.2"/>
    <row r="45790" hidden="1" x14ac:dyDescent="0.2"/>
    <row r="45791" hidden="1" x14ac:dyDescent="0.2"/>
    <row r="45792" hidden="1" x14ac:dyDescent="0.2"/>
    <row r="45793" hidden="1" x14ac:dyDescent="0.2"/>
    <row r="45794" hidden="1" x14ac:dyDescent="0.2"/>
    <row r="45795" hidden="1" x14ac:dyDescent="0.2"/>
    <row r="45796" hidden="1" x14ac:dyDescent="0.2"/>
    <row r="45797" hidden="1" x14ac:dyDescent="0.2"/>
    <row r="45798" hidden="1" x14ac:dyDescent="0.2"/>
    <row r="45799" hidden="1" x14ac:dyDescent="0.2"/>
    <row r="45800" hidden="1" x14ac:dyDescent="0.2"/>
    <row r="45801" hidden="1" x14ac:dyDescent="0.2"/>
    <row r="45802" hidden="1" x14ac:dyDescent="0.2"/>
    <row r="45803" hidden="1" x14ac:dyDescent="0.2"/>
    <row r="45804" hidden="1" x14ac:dyDescent="0.2"/>
    <row r="45805" hidden="1" x14ac:dyDescent="0.2"/>
    <row r="45806" hidden="1" x14ac:dyDescent="0.2"/>
    <row r="45807" hidden="1" x14ac:dyDescent="0.2"/>
    <row r="45808" hidden="1" x14ac:dyDescent="0.2"/>
    <row r="45809" hidden="1" x14ac:dyDescent="0.2"/>
    <row r="45810" hidden="1" x14ac:dyDescent="0.2"/>
    <row r="45811" hidden="1" x14ac:dyDescent="0.2"/>
    <row r="45812" hidden="1" x14ac:dyDescent="0.2"/>
    <row r="45813" hidden="1" x14ac:dyDescent="0.2"/>
    <row r="45814" hidden="1" x14ac:dyDescent="0.2"/>
    <row r="45815" hidden="1" x14ac:dyDescent="0.2"/>
    <row r="45816" hidden="1" x14ac:dyDescent="0.2"/>
    <row r="45817" hidden="1" x14ac:dyDescent="0.2"/>
    <row r="45818" hidden="1" x14ac:dyDescent="0.2"/>
    <row r="45819" hidden="1" x14ac:dyDescent="0.2"/>
    <row r="45820" hidden="1" x14ac:dyDescent="0.2"/>
    <row r="45821" hidden="1" x14ac:dyDescent="0.2"/>
    <row r="45822" hidden="1" x14ac:dyDescent="0.2"/>
    <row r="45823" hidden="1" x14ac:dyDescent="0.2"/>
    <row r="45824" hidden="1" x14ac:dyDescent="0.2"/>
    <row r="45825" hidden="1" x14ac:dyDescent="0.2"/>
    <row r="45826" hidden="1" x14ac:dyDescent="0.2"/>
    <row r="45827" hidden="1" x14ac:dyDescent="0.2"/>
    <row r="45828" hidden="1" x14ac:dyDescent="0.2"/>
    <row r="45829" hidden="1" x14ac:dyDescent="0.2"/>
    <row r="45830" hidden="1" x14ac:dyDescent="0.2"/>
    <row r="45831" hidden="1" x14ac:dyDescent="0.2"/>
    <row r="45832" hidden="1" x14ac:dyDescent="0.2"/>
    <row r="45833" hidden="1" x14ac:dyDescent="0.2"/>
    <row r="45834" hidden="1" x14ac:dyDescent="0.2"/>
    <row r="45835" hidden="1" x14ac:dyDescent="0.2"/>
    <row r="45836" hidden="1" x14ac:dyDescent="0.2"/>
    <row r="45837" hidden="1" x14ac:dyDescent="0.2"/>
    <row r="45838" hidden="1" x14ac:dyDescent="0.2"/>
    <row r="45839" hidden="1" x14ac:dyDescent="0.2"/>
    <row r="45840" hidden="1" x14ac:dyDescent="0.2"/>
    <row r="45841" hidden="1" x14ac:dyDescent="0.2"/>
    <row r="45842" hidden="1" x14ac:dyDescent="0.2"/>
    <row r="45843" hidden="1" x14ac:dyDescent="0.2"/>
    <row r="45844" hidden="1" x14ac:dyDescent="0.2"/>
    <row r="45845" hidden="1" x14ac:dyDescent="0.2"/>
    <row r="45846" hidden="1" x14ac:dyDescent="0.2"/>
    <row r="45847" hidden="1" x14ac:dyDescent="0.2"/>
    <row r="45848" hidden="1" x14ac:dyDescent="0.2"/>
    <row r="45849" hidden="1" x14ac:dyDescent="0.2"/>
    <row r="45850" hidden="1" x14ac:dyDescent="0.2"/>
    <row r="45851" hidden="1" x14ac:dyDescent="0.2"/>
    <row r="45852" hidden="1" x14ac:dyDescent="0.2"/>
    <row r="45853" hidden="1" x14ac:dyDescent="0.2"/>
    <row r="45854" hidden="1" x14ac:dyDescent="0.2"/>
    <row r="45855" hidden="1" x14ac:dyDescent="0.2"/>
    <row r="45856" hidden="1" x14ac:dyDescent="0.2"/>
    <row r="45857" hidden="1" x14ac:dyDescent="0.2"/>
    <row r="45858" hidden="1" x14ac:dyDescent="0.2"/>
    <row r="45859" hidden="1" x14ac:dyDescent="0.2"/>
    <row r="45860" hidden="1" x14ac:dyDescent="0.2"/>
    <row r="45861" hidden="1" x14ac:dyDescent="0.2"/>
    <row r="45862" hidden="1" x14ac:dyDescent="0.2"/>
    <row r="45863" hidden="1" x14ac:dyDescent="0.2"/>
    <row r="45864" hidden="1" x14ac:dyDescent="0.2"/>
    <row r="45865" hidden="1" x14ac:dyDescent="0.2"/>
    <row r="45866" hidden="1" x14ac:dyDescent="0.2"/>
    <row r="45867" hidden="1" x14ac:dyDescent="0.2"/>
    <row r="45868" hidden="1" x14ac:dyDescent="0.2"/>
    <row r="45869" hidden="1" x14ac:dyDescent="0.2"/>
    <row r="45870" hidden="1" x14ac:dyDescent="0.2"/>
    <row r="45871" hidden="1" x14ac:dyDescent="0.2"/>
    <row r="45872" hidden="1" x14ac:dyDescent="0.2"/>
    <row r="45873" hidden="1" x14ac:dyDescent="0.2"/>
    <row r="45874" hidden="1" x14ac:dyDescent="0.2"/>
    <row r="45875" hidden="1" x14ac:dyDescent="0.2"/>
    <row r="45876" hidden="1" x14ac:dyDescent="0.2"/>
    <row r="45877" hidden="1" x14ac:dyDescent="0.2"/>
    <row r="45878" hidden="1" x14ac:dyDescent="0.2"/>
    <row r="45879" hidden="1" x14ac:dyDescent="0.2"/>
    <row r="45880" hidden="1" x14ac:dyDescent="0.2"/>
    <row r="45881" hidden="1" x14ac:dyDescent="0.2"/>
    <row r="45882" hidden="1" x14ac:dyDescent="0.2"/>
    <row r="45883" hidden="1" x14ac:dyDescent="0.2"/>
    <row r="45884" hidden="1" x14ac:dyDescent="0.2"/>
    <row r="45885" hidden="1" x14ac:dyDescent="0.2"/>
    <row r="45886" hidden="1" x14ac:dyDescent="0.2"/>
    <row r="45887" hidden="1" x14ac:dyDescent="0.2"/>
    <row r="45888" hidden="1" x14ac:dyDescent="0.2"/>
    <row r="45889" hidden="1" x14ac:dyDescent="0.2"/>
    <row r="45890" hidden="1" x14ac:dyDescent="0.2"/>
    <row r="45891" hidden="1" x14ac:dyDescent="0.2"/>
    <row r="45892" hidden="1" x14ac:dyDescent="0.2"/>
    <row r="45893" hidden="1" x14ac:dyDescent="0.2"/>
    <row r="45894" hidden="1" x14ac:dyDescent="0.2"/>
    <row r="45895" hidden="1" x14ac:dyDescent="0.2"/>
    <row r="45896" hidden="1" x14ac:dyDescent="0.2"/>
    <row r="45897" hidden="1" x14ac:dyDescent="0.2"/>
    <row r="45898" hidden="1" x14ac:dyDescent="0.2"/>
    <row r="45899" hidden="1" x14ac:dyDescent="0.2"/>
    <row r="45900" hidden="1" x14ac:dyDescent="0.2"/>
    <row r="45901" hidden="1" x14ac:dyDescent="0.2"/>
    <row r="45902" hidden="1" x14ac:dyDescent="0.2"/>
    <row r="45903" hidden="1" x14ac:dyDescent="0.2"/>
    <row r="45904" hidden="1" x14ac:dyDescent="0.2"/>
    <row r="45905" hidden="1" x14ac:dyDescent="0.2"/>
    <row r="45906" hidden="1" x14ac:dyDescent="0.2"/>
    <row r="45907" hidden="1" x14ac:dyDescent="0.2"/>
    <row r="45908" hidden="1" x14ac:dyDescent="0.2"/>
    <row r="45909" hidden="1" x14ac:dyDescent="0.2"/>
    <row r="45910" hidden="1" x14ac:dyDescent="0.2"/>
    <row r="45911" hidden="1" x14ac:dyDescent="0.2"/>
    <row r="45912" hidden="1" x14ac:dyDescent="0.2"/>
    <row r="45913" hidden="1" x14ac:dyDescent="0.2"/>
    <row r="45914" hidden="1" x14ac:dyDescent="0.2"/>
    <row r="45915" hidden="1" x14ac:dyDescent="0.2"/>
    <row r="45916" hidden="1" x14ac:dyDescent="0.2"/>
    <row r="45917" hidden="1" x14ac:dyDescent="0.2"/>
    <row r="45918" hidden="1" x14ac:dyDescent="0.2"/>
    <row r="45919" hidden="1" x14ac:dyDescent="0.2"/>
    <row r="45920" hidden="1" x14ac:dyDescent="0.2"/>
    <row r="45921" hidden="1" x14ac:dyDescent="0.2"/>
    <row r="45922" hidden="1" x14ac:dyDescent="0.2"/>
    <row r="45923" hidden="1" x14ac:dyDescent="0.2"/>
    <row r="45924" hidden="1" x14ac:dyDescent="0.2"/>
    <row r="45925" hidden="1" x14ac:dyDescent="0.2"/>
    <row r="45926" hidden="1" x14ac:dyDescent="0.2"/>
    <row r="45927" hidden="1" x14ac:dyDescent="0.2"/>
    <row r="45928" hidden="1" x14ac:dyDescent="0.2"/>
    <row r="45929" hidden="1" x14ac:dyDescent="0.2"/>
    <row r="45930" hidden="1" x14ac:dyDescent="0.2"/>
    <row r="45931" hidden="1" x14ac:dyDescent="0.2"/>
    <row r="45932" hidden="1" x14ac:dyDescent="0.2"/>
    <row r="45933" hidden="1" x14ac:dyDescent="0.2"/>
    <row r="45934" hidden="1" x14ac:dyDescent="0.2"/>
    <row r="45935" hidden="1" x14ac:dyDescent="0.2"/>
    <row r="45936" hidden="1" x14ac:dyDescent="0.2"/>
    <row r="45937" hidden="1" x14ac:dyDescent="0.2"/>
    <row r="45938" hidden="1" x14ac:dyDescent="0.2"/>
    <row r="45939" hidden="1" x14ac:dyDescent="0.2"/>
    <row r="45940" hidden="1" x14ac:dyDescent="0.2"/>
    <row r="45941" hidden="1" x14ac:dyDescent="0.2"/>
    <row r="45942" hidden="1" x14ac:dyDescent="0.2"/>
    <row r="45943" hidden="1" x14ac:dyDescent="0.2"/>
    <row r="45944" hidden="1" x14ac:dyDescent="0.2"/>
    <row r="45945" hidden="1" x14ac:dyDescent="0.2"/>
    <row r="45946" hidden="1" x14ac:dyDescent="0.2"/>
    <row r="45947" hidden="1" x14ac:dyDescent="0.2"/>
    <row r="45948" hidden="1" x14ac:dyDescent="0.2"/>
    <row r="45949" hidden="1" x14ac:dyDescent="0.2"/>
    <row r="45950" hidden="1" x14ac:dyDescent="0.2"/>
    <row r="45951" hidden="1" x14ac:dyDescent="0.2"/>
    <row r="45952" hidden="1" x14ac:dyDescent="0.2"/>
    <row r="45953" hidden="1" x14ac:dyDescent="0.2"/>
    <row r="45954" hidden="1" x14ac:dyDescent="0.2"/>
    <row r="45955" hidden="1" x14ac:dyDescent="0.2"/>
    <row r="45956" hidden="1" x14ac:dyDescent="0.2"/>
    <row r="45957" hidden="1" x14ac:dyDescent="0.2"/>
    <row r="45958" hidden="1" x14ac:dyDescent="0.2"/>
    <row r="45959" hidden="1" x14ac:dyDescent="0.2"/>
    <row r="45960" hidden="1" x14ac:dyDescent="0.2"/>
    <row r="45961" hidden="1" x14ac:dyDescent="0.2"/>
    <row r="45962" hidden="1" x14ac:dyDescent="0.2"/>
    <row r="45963" hidden="1" x14ac:dyDescent="0.2"/>
    <row r="45964" hidden="1" x14ac:dyDescent="0.2"/>
    <row r="45965" hidden="1" x14ac:dyDescent="0.2"/>
    <row r="45966" hidden="1" x14ac:dyDescent="0.2"/>
    <row r="45967" hidden="1" x14ac:dyDescent="0.2"/>
    <row r="45968" hidden="1" x14ac:dyDescent="0.2"/>
    <row r="45969" hidden="1" x14ac:dyDescent="0.2"/>
    <row r="45970" hidden="1" x14ac:dyDescent="0.2"/>
    <row r="45971" hidden="1" x14ac:dyDescent="0.2"/>
    <row r="45972" hidden="1" x14ac:dyDescent="0.2"/>
    <row r="45973" hidden="1" x14ac:dyDescent="0.2"/>
    <row r="45974" hidden="1" x14ac:dyDescent="0.2"/>
    <row r="45975" hidden="1" x14ac:dyDescent="0.2"/>
    <row r="45976" hidden="1" x14ac:dyDescent="0.2"/>
    <row r="45977" hidden="1" x14ac:dyDescent="0.2"/>
    <row r="45978" hidden="1" x14ac:dyDescent="0.2"/>
    <row r="45979" hidden="1" x14ac:dyDescent="0.2"/>
    <row r="45980" hidden="1" x14ac:dyDescent="0.2"/>
    <row r="45981" hidden="1" x14ac:dyDescent="0.2"/>
    <row r="45982" hidden="1" x14ac:dyDescent="0.2"/>
    <row r="45983" hidden="1" x14ac:dyDescent="0.2"/>
    <row r="45984" hidden="1" x14ac:dyDescent="0.2"/>
    <row r="45985" hidden="1" x14ac:dyDescent="0.2"/>
    <row r="45986" hidden="1" x14ac:dyDescent="0.2"/>
    <row r="45987" hidden="1" x14ac:dyDescent="0.2"/>
    <row r="45988" hidden="1" x14ac:dyDescent="0.2"/>
    <row r="45989" hidden="1" x14ac:dyDescent="0.2"/>
    <row r="45990" hidden="1" x14ac:dyDescent="0.2"/>
    <row r="45991" hidden="1" x14ac:dyDescent="0.2"/>
    <row r="45992" hidden="1" x14ac:dyDescent="0.2"/>
    <row r="45993" hidden="1" x14ac:dyDescent="0.2"/>
    <row r="45994" hidden="1" x14ac:dyDescent="0.2"/>
    <row r="45995" hidden="1" x14ac:dyDescent="0.2"/>
    <row r="45996" hidden="1" x14ac:dyDescent="0.2"/>
    <row r="45997" hidden="1" x14ac:dyDescent="0.2"/>
    <row r="45998" hidden="1" x14ac:dyDescent="0.2"/>
    <row r="45999" hidden="1" x14ac:dyDescent="0.2"/>
    <row r="46000" hidden="1" x14ac:dyDescent="0.2"/>
    <row r="46001" hidden="1" x14ac:dyDescent="0.2"/>
    <row r="46002" hidden="1" x14ac:dyDescent="0.2"/>
    <row r="46003" hidden="1" x14ac:dyDescent="0.2"/>
    <row r="46004" hidden="1" x14ac:dyDescent="0.2"/>
    <row r="46005" hidden="1" x14ac:dyDescent="0.2"/>
    <row r="46006" hidden="1" x14ac:dyDescent="0.2"/>
    <row r="46007" hidden="1" x14ac:dyDescent="0.2"/>
    <row r="46008" hidden="1" x14ac:dyDescent="0.2"/>
    <row r="46009" hidden="1" x14ac:dyDescent="0.2"/>
    <row r="46010" hidden="1" x14ac:dyDescent="0.2"/>
    <row r="46011" hidden="1" x14ac:dyDescent="0.2"/>
    <row r="46012" hidden="1" x14ac:dyDescent="0.2"/>
    <row r="46013" hidden="1" x14ac:dyDescent="0.2"/>
    <row r="46014" hidden="1" x14ac:dyDescent="0.2"/>
    <row r="46015" hidden="1" x14ac:dyDescent="0.2"/>
    <row r="46016" hidden="1" x14ac:dyDescent="0.2"/>
    <row r="46017" hidden="1" x14ac:dyDescent="0.2"/>
    <row r="46018" hidden="1" x14ac:dyDescent="0.2"/>
    <row r="46019" hidden="1" x14ac:dyDescent="0.2"/>
    <row r="46020" hidden="1" x14ac:dyDescent="0.2"/>
    <row r="46021" hidden="1" x14ac:dyDescent="0.2"/>
    <row r="46022" hidden="1" x14ac:dyDescent="0.2"/>
    <row r="46023" hidden="1" x14ac:dyDescent="0.2"/>
    <row r="46024" hidden="1" x14ac:dyDescent="0.2"/>
    <row r="46025" hidden="1" x14ac:dyDescent="0.2"/>
    <row r="46026" hidden="1" x14ac:dyDescent="0.2"/>
    <row r="46027" hidden="1" x14ac:dyDescent="0.2"/>
    <row r="46028" hidden="1" x14ac:dyDescent="0.2"/>
    <row r="46029" hidden="1" x14ac:dyDescent="0.2"/>
    <row r="46030" hidden="1" x14ac:dyDescent="0.2"/>
    <row r="46031" hidden="1" x14ac:dyDescent="0.2"/>
    <row r="46032" hidden="1" x14ac:dyDescent="0.2"/>
    <row r="46033" hidden="1" x14ac:dyDescent="0.2"/>
    <row r="46034" hidden="1" x14ac:dyDescent="0.2"/>
    <row r="46035" hidden="1" x14ac:dyDescent="0.2"/>
    <row r="46036" hidden="1" x14ac:dyDescent="0.2"/>
    <row r="46037" hidden="1" x14ac:dyDescent="0.2"/>
    <row r="46038" hidden="1" x14ac:dyDescent="0.2"/>
    <row r="46039" hidden="1" x14ac:dyDescent="0.2"/>
    <row r="46040" hidden="1" x14ac:dyDescent="0.2"/>
    <row r="46041" hidden="1" x14ac:dyDescent="0.2"/>
    <row r="46042" hidden="1" x14ac:dyDescent="0.2"/>
    <row r="46043" hidden="1" x14ac:dyDescent="0.2"/>
    <row r="46044" hidden="1" x14ac:dyDescent="0.2"/>
    <row r="46045" hidden="1" x14ac:dyDescent="0.2"/>
    <row r="46046" hidden="1" x14ac:dyDescent="0.2"/>
    <row r="46047" hidden="1" x14ac:dyDescent="0.2"/>
    <row r="46048" hidden="1" x14ac:dyDescent="0.2"/>
    <row r="46049" hidden="1" x14ac:dyDescent="0.2"/>
    <row r="46050" hidden="1" x14ac:dyDescent="0.2"/>
    <row r="46051" hidden="1" x14ac:dyDescent="0.2"/>
    <row r="46052" hidden="1" x14ac:dyDescent="0.2"/>
    <row r="46053" hidden="1" x14ac:dyDescent="0.2"/>
    <row r="46054" hidden="1" x14ac:dyDescent="0.2"/>
    <row r="46055" hidden="1" x14ac:dyDescent="0.2"/>
    <row r="46056" hidden="1" x14ac:dyDescent="0.2"/>
    <row r="46057" hidden="1" x14ac:dyDescent="0.2"/>
    <row r="46058" hidden="1" x14ac:dyDescent="0.2"/>
    <row r="46059" hidden="1" x14ac:dyDescent="0.2"/>
    <row r="46060" hidden="1" x14ac:dyDescent="0.2"/>
    <row r="46061" hidden="1" x14ac:dyDescent="0.2"/>
    <row r="46062" hidden="1" x14ac:dyDescent="0.2"/>
    <row r="46063" hidden="1" x14ac:dyDescent="0.2"/>
    <row r="46064" hidden="1" x14ac:dyDescent="0.2"/>
    <row r="46065" hidden="1" x14ac:dyDescent="0.2"/>
    <row r="46066" hidden="1" x14ac:dyDescent="0.2"/>
    <row r="46067" hidden="1" x14ac:dyDescent="0.2"/>
    <row r="46068" hidden="1" x14ac:dyDescent="0.2"/>
    <row r="46069" hidden="1" x14ac:dyDescent="0.2"/>
    <row r="46070" hidden="1" x14ac:dyDescent="0.2"/>
    <row r="46071" hidden="1" x14ac:dyDescent="0.2"/>
    <row r="46072" hidden="1" x14ac:dyDescent="0.2"/>
    <row r="46073" hidden="1" x14ac:dyDescent="0.2"/>
    <row r="46074" hidden="1" x14ac:dyDescent="0.2"/>
    <row r="46075" hidden="1" x14ac:dyDescent="0.2"/>
    <row r="46076" hidden="1" x14ac:dyDescent="0.2"/>
    <row r="46077" hidden="1" x14ac:dyDescent="0.2"/>
    <row r="46078" hidden="1" x14ac:dyDescent="0.2"/>
    <row r="46079" hidden="1" x14ac:dyDescent="0.2"/>
    <row r="46080" hidden="1" x14ac:dyDescent="0.2"/>
    <row r="46081" hidden="1" x14ac:dyDescent="0.2"/>
    <row r="46082" hidden="1" x14ac:dyDescent="0.2"/>
    <row r="46083" hidden="1" x14ac:dyDescent="0.2"/>
    <row r="46084" hidden="1" x14ac:dyDescent="0.2"/>
    <row r="46085" hidden="1" x14ac:dyDescent="0.2"/>
    <row r="46086" hidden="1" x14ac:dyDescent="0.2"/>
    <row r="46087" hidden="1" x14ac:dyDescent="0.2"/>
    <row r="46088" hidden="1" x14ac:dyDescent="0.2"/>
    <row r="46089" hidden="1" x14ac:dyDescent="0.2"/>
    <row r="46090" hidden="1" x14ac:dyDescent="0.2"/>
    <row r="46091" hidden="1" x14ac:dyDescent="0.2"/>
    <row r="46092" hidden="1" x14ac:dyDescent="0.2"/>
    <row r="46093" hidden="1" x14ac:dyDescent="0.2"/>
    <row r="46094" hidden="1" x14ac:dyDescent="0.2"/>
    <row r="46095" hidden="1" x14ac:dyDescent="0.2"/>
    <row r="46096" hidden="1" x14ac:dyDescent="0.2"/>
    <row r="46097" hidden="1" x14ac:dyDescent="0.2"/>
    <row r="46098" hidden="1" x14ac:dyDescent="0.2"/>
    <row r="46099" hidden="1" x14ac:dyDescent="0.2"/>
    <row r="46100" hidden="1" x14ac:dyDescent="0.2"/>
    <row r="46101" hidden="1" x14ac:dyDescent="0.2"/>
    <row r="46102" hidden="1" x14ac:dyDescent="0.2"/>
    <row r="46103" hidden="1" x14ac:dyDescent="0.2"/>
    <row r="46104" hidden="1" x14ac:dyDescent="0.2"/>
    <row r="46105" hidden="1" x14ac:dyDescent="0.2"/>
    <row r="46106" hidden="1" x14ac:dyDescent="0.2"/>
    <row r="46107" hidden="1" x14ac:dyDescent="0.2"/>
    <row r="46108" hidden="1" x14ac:dyDescent="0.2"/>
    <row r="46109" hidden="1" x14ac:dyDescent="0.2"/>
    <row r="46110" hidden="1" x14ac:dyDescent="0.2"/>
    <row r="46111" hidden="1" x14ac:dyDescent="0.2"/>
    <row r="46112" hidden="1" x14ac:dyDescent="0.2"/>
    <row r="46113" hidden="1" x14ac:dyDescent="0.2"/>
    <row r="46114" hidden="1" x14ac:dyDescent="0.2"/>
    <row r="46115" hidden="1" x14ac:dyDescent="0.2"/>
    <row r="46116" hidden="1" x14ac:dyDescent="0.2"/>
    <row r="46117" hidden="1" x14ac:dyDescent="0.2"/>
    <row r="46118" hidden="1" x14ac:dyDescent="0.2"/>
    <row r="46119" hidden="1" x14ac:dyDescent="0.2"/>
    <row r="46120" hidden="1" x14ac:dyDescent="0.2"/>
    <row r="46121" hidden="1" x14ac:dyDescent="0.2"/>
    <row r="46122" hidden="1" x14ac:dyDescent="0.2"/>
    <row r="46123" hidden="1" x14ac:dyDescent="0.2"/>
    <row r="46124" hidden="1" x14ac:dyDescent="0.2"/>
    <row r="46125" hidden="1" x14ac:dyDescent="0.2"/>
    <row r="46126" hidden="1" x14ac:dyDescent="0.2"/>
    <row r="46127" hidden="1" x14ac:dyDescent="0.2"/>
    <row r="46128" hidden="1" x14ac:dyDescent="0.2"/>
    <row r="46129" hidden="1" x14ac:dyDescent="0.2"/>
    <row r="46130" hidden="1" x14ac:dyDescent="0.2"/>
    <row r="46131" hidden="1" x14ac:dyDescent="0.2"/>
    <row r="46132" hidden="1" x14ac:dyDescent="0.2"/>
    <row r="46133" hidden="1" x14ac:dyDescent="0.2"/>
    <row r="46134" hidden="1" x14ac:dyDescent="0.2"/>
    <row r="46135" hidden="1" x14ac:dyDescent="0.2"/>
    <row r="46136" hidden="1" x14ac:dyDescent="0.2"/>
    <row r="46137" hidden="1" x14ac:dyDescent="0.2"/>
    <row r="46138" hidden="1" x14ac:dyDescent="0.2"/>
    <row r="46139" hidden="1" x14ac:dyDescent="0.2"/>
    <row r="46140" hidden="1" x14ac:dyDescent="0.2"/>
    <row r="46141" hidden="1" x14ac:dyDescent="0.2"/>
    <row r="46142" hidden="1" x14ac:dyDescent="0.2"/>
    <row r="46143" hidden="1" x14ac:dyDescent="0.2"/>
    <row r="46144" hidden="1" x14ac:dyDescent="0.2"/>
    <row r="46145" hidden="1" x14ac:dyDescent="0.2"/>
    <row r="46146" hidden="1" x14ac:dyDescent="0.2"/>
    <row r="46147" hidden="1" x14ac:dyDescent="0.2"/>
    <row r="46148" hidden="1" x14ac:dyDescent="0.2"/>
    <row r="46149" hidden="1" x14ac:dyDescent="0.2"/>
    <row r="46150" hidden="1" x14ac:dyDescent="0.2"/>
    <row r="46151" hidden="1" x14ac:dyDescent="0.2"/>
    <row r="46152" hidden="1" x14ac:dyDescent="0.2"/>
    <row r="46153" hidden="1" x14ac:dyDescent="0.2"/>
    <row r="46154" hidden="1" x14ac:dyDescent="0.2"/>
    <row r="46155" hidden="1" x14ac:dyDescent="0.2"/>
    <row r="46156" hidden="1" x14ac:dyDescent="0.2"/>
    <row r="46157" hidden="1" x14ac:dyDescent="0.2"/>
    <row r="46158" hidden="1" x14ac:dyDescent="0.2"/>
    <row r="46159" hidden="1" x14ac:dyDescent="0.2"/>
    <row r="46160" hidden="1" x14ac:dyDescent="0.2"/>
    <row r="46161" hidden="1" x14ac:dyDescent="0.2"/>
    <row r="46162" hidden="1" x14ac:dyDescent="0.2"/>
    <row r="46163" hidden="1" x14ac:dyDescent="0.2"/>
    <row r="46164" hidden="1" x14ac:dyDescent="0.2"/>
    <row r="46165" hidden="1" x14ac:dyDescent="0.2"/>
    <row r="46166" hidden="1" x14ac:dyDescent="0.2"/>
    <row r="46167" hidden="1" x14ac:dyDescent="0.2"/>
    <row r="46168" hidden="1" x14ac:dyDescent="0.2"/>
    <row r="46169" hidden="1" x14ac:dyDescent="0.2"/>
    <row r="46170" hidden="1" x14ac:dyDescent="0.2"/>
    <row r="46171" hidden="1" x14ac:dyDescent="0.2"/>
    <row r="46172" hidden="1" x14ac:dyDescent="0.2"/>
    <row r="46173" hidden="1" x14ac:dyDescent="0.2"/>
    <row r="46174" hidden="1" x14ac:dyDescent="0.2"/>
    <row r="46175" hidden="1" x14ac:dyDescent="0.2"/>
    <row r="46176" hidden="1" x14ac:dyDescent="0.2"/>
    <row r="46177" hidden="1" x14ac:dyDescent="0.2"/>
    <row r="46178" hidden="1" x14ac:dyDescent="0.2"/>
    <row r="46179" hidden="1" x14ac:dyDescent="0.2"/>
    <row r="46180" hidden="1" x14ac:dyDescent="0.2"/>
    <row r="46181" hidden="1" x14ac:dyDescent="0.2"/>
    <row r="46182" hidden="1" x14ac:dyDescent="0.2"/>
    <row r="46183" hidden="1" x14ac:dyDescent="0.2"/>
    <row r="46184" hidden="1" x14ac:dyDescent="0.2"/>
    <row r="46185" hidden="1" x14ac:dyDescent="0.2"/>
    <row r="46186" hidden="1" x14ac:dyDescent="0.2"/>
    <row r="46187" hidden="1" x14ac:dyDescent="0.2"/>
    <row r="46188" hidden="1" x14ac:dyDescent="0.2"/>
    <row r="46189" hidden="1" x14ac:dyDescent="0.2"/>
    <row r="46190" hidden="1" x14ac:dyDescent="0.2"/>
    <row r="46191" hidden="1" x14ac:dyDescent="0.2"/>
    <row r="46192" hidden="1" x14ac:dyDescent="0.2"/>
    <row r="46193" hidden="1" x14ac:dyDescent="0.2"/>
    <row r="46194" hidden="1" x14ac:dyDescent="0.2"/>
    <row r="46195" hidden="1" x14ac:dyDescent="0.2"/>
    <row r="46196" hidden="1" x14ac:dyDescent="0.2"/>
    <row r="46197" hidden="1" x14ac:dyDescent="0.2"/>
    <row r="46198" hidden="1" x14ac:dyDescent="0.2"/>
    <row r="46199" hidden="1" x14ac:dyDescent="0.2"/>
    <row r="46200" hidden="1" x14ac:dyDescent="0.2"/>
    <row r="46201" hidden="1" x14ac:dyDescent="0.2"/>
    <row r="46202" hidden="1" x14ac:dyDescent="0.2"/>
    <row r="46203" hidden="1" x14ac:dyDescent="0.2"/>
    <row r="46204" hidden="1" x14ac:dyDescent="0.2"/>
    <row r="46205" hidden="1" x14ac:dyDescent="0.2"/>
    <row r="46206" hidden="1" x14ac:dyDescent="0.2"/>
    <row r="46207" hidden="1" x14ac:dyDescent="0.2"/>
    <row r="46208" hidden="1" x14ac:dyDescent="0.2"/>
    <row r="46209" hidden="1" x14ac:dyDescent="0.2"/>
    <row r="46210" hidden="1" x14ac:dyDescent="0.2"/>
    <row r="46211" hidden="1" x14ac:dyDescent="0.2"/>
    <row r="46212" hidden="1" x14ac:dyDescent="0.2"/>
    <row r="46213" hidden="1" x14ac:dyDescent="0.2"/>
    <row r="46214" hidden="1" x14ac:dyDescent="0.2"/>
    <row r="46215" hidden="1" x14ac:dyDescent="0.2"/>
    <row r="46216" hidden="1" x14ac:dyDescent="0.2"/>
    <row r="46217" hidden="1" x14ac:dyDescent="0.2"/>
    <row r="46218" hidden="1" x14ac:dyDescent="0.2"/>
    <row r="46219" hidden="1" x14ac:dyDescent="0.2"/>
    <row r="46220" hidden="1" x14ac:dyDescent="0.2"/>
    <row r="46221" hidden="1" x14ac:dyDescent="0.2"/>
    <row r="46222" hidden="1" x14ac:dyDescent="0.2"/>
    <row r="46223" hidden="1" x14ac:dyDescent="0.2"/>
    <row r="46224" hidden="1" x14ac:dyDescent="0.2"/>
    <row r="46225" hidden="1" x14ac:dyDescent="0.2"/>
    <row r="46226" hidden="1" x14ac:dyDescent="0.2"/>
    <row r="46227" hidden="1" x14ac:dyDescent="0.2"/>
    <row r="46228" hidden="1" x14ac:dyDescent="0.2"/>
    <row r="46229" hidden="1" x14ac:dyDescent="0.2"/>
    <row r="46230" hidden="1" x14ac:dyDescent="0.2"/>
    <row r="46231" hidden="1" x14ac:dyDescent="0.2"/>
    <row r="46232" hidden="1" x14ac:dyDescent="0.2"/>
    <row r="46233" hidden="1" x14ac:dyDescent="0.2"/>
    <row r="46234" hidden="1" x14ac:dyDescent="0.2"/>
    <row r="46235" hidden="1" x14ac:dyDescent="0.2"/>
    <row r="46236" hidden="1" x14ac:dyDescent="0.2"/>
    <row r="46237" hidden="1" x14ac:dyDescent="0.2"/>
    <row r="46238" hidden="1" x14ac:dyDescent="0.2"/>
    <row r="46239" hidden="1" x14ac:dyDescent="0.2"/>
    <row r="46240" hidden="1" x14ac:dyDescent="0.2"/>
    <row r="46241" hidden="1" x14ac:dyDescent="0.2"/>
    <row r="46242" hidden="1" x14ac:dyDescent="0.2"/>
    <row r="46243" hidden="1" x14ac:dyDescent="0.2"/>
    <row r="46244" hidden="1" x14ac:dyDescent="0.2"/>
    <row r="46245" hidden="1" x14ac:dyDescent="0.2"/>
    <row r="46246" hidden="1" x14ac:dyDescent="0.2"/>
    <row r="46247" hidden="1" x14ac:dyDescent="0.2"/>
    <row r="46248" hidden="1" x14ac:dyDescent="0.2"/>
    <row r="46249" hidden="1" x14ac:dyDescent="0.2"/>
    <row r="46250" hidden="1" x14ac:dyDescent="0.2"/>
    <row r="46251" hidden="1" x14ac:dyDescent="0.2"/>
    <row r="46252" hidden="1" x14ac:dyDescent="0.2"/>
    <row r="46253" hidden="1" x14ac:dyDescent="0.2"/>
    <row r="46254" hidden="1" x14ac:dyDescent="0.2"/>
    <row r="46255" hidden="1" x14ac:dyDescent="0.2"/>
    <row r="46256" hidden="1" x14ac:dyDescent="0.2"/>
    <row r="46257" hidden="1" x14ac:dyDescent="0.2"/>
    <row r="46258" hidden="1" x14ac:dyDescent="0.2"/>
    <row r="46259" hidden="1" x14ac:dyDescent="0.2"/>
    <row r="46260" hidden="1" x14ac:dyDescent="0.2"/>
    <row r="46261" hidden="1" x14ac:dyDescent="0.2"/>
    <row r="46262" hidden="1" x14ac:dyDescent="0.2"/>
    <row r="46263" hidden="1" x14ac:dyDescent="0.2"/>
    <row r="46264" hidden="1" x14ac:dyDescent="0.2"/>
    <row r="46265" hidden="1" x14ac:dyDescent="0.2"/>
    <row r="46266" hidden="1" x14ac:dyDescent="0.2"/>
    <row r="46267" hidden="1" x14ac:dyDescent="0.2"/>
    <row r="46268" hidden="1" x14ac:dyDescent="0.2"/>
    <row r="46269" hidden="1" x14ac:dyDescent="0.2"/>
    <row r="46270" hidden="1" x14ac:dyDescent="0.2"/>
    <row r="46271" hidden="1" x14ac:dyDescent="0.2"/>
    <row r="46272" hidden="1" x14ac:dyDescent="0.2"/>
    <row r="46273" hidden="1" x14ac:dyDescent="0.2"/>
    <row r="46274" hidden="1" x14ac:dyDescent="0.2"/>
    <row r="46275" hidden="1" x14ac:dyDescent="0.2"/>
    <row r="46276" hidden="1" x14ac:dyDescent="0.2"/>
    <row r="46277" hidden="1" x14ac:dyDescent="0.2"/>
    <row r="46278" hidden="1" x14ac:dyDescent="0.2"/>
    <row r="46279" hidden="1" x14ac:dyDescent="0.2"/>
    <row r="46280" hidden="1" x14ac:dyDescent="0.2"/>
    <row r="46281" hidden="1" x14ac:dyDescent="0.2"/>
    <row r="46282" hidden="1" x14ac:dyDescent="0.2"/>
    <row r="46283" hidden="1" x14ac:dyDescent="0.2"/>
    <row r="46284" hidden="1" x14ac:dyDescent="0.2"/>
    <row r="46285" hidden="1" x14ac:dyDescent="0.2"/>
    <row r="46286" hidden="1" x14ac:dyDescent="0.2"/>
    <row r="46287" hidden="1" x14ac:dyDescent="0.2"/>
    <row r="46288" hidden="1" x14ac:dyDescent="0.2"/>
    <row r="46289" hidden="1" x14ac:dyDescent="0.2"/>
    <row r="46290" hidden="1" x14ac:dyDescent="0.2"/>
    <row r="46291" hidden="1" x14ac:dyDescent="0.2"/>
    <row r="46292" hidden="1" x14ac:dyDescent="0.2"/>
    <row r="46293" hidden="1" x14ac:dyDescent="0.2"/>
    <row r="46294" hidden="1" x14ac:dyDescent="0.2"/>
    <row r="46295" hidden="1" x14ac:dyDescent="0.2"/>
    <row r="46296" hidden="1" x14ac:dyDescent="0.2"/>
    <row r="46297" hidden="1" x14ac:dyDescent="0.2"/>
    <row r="46298" hidden="1" x14ac:dyDescent="0.2"/>
    <row r="46299" hidden="1" x14ac:dyDescent="0.2"/>
    <row r="46300" hidden="1" x14ac:dyDescent="0.2"/>
    <row r="46301" hidden="1" x14ac:dyDescent="0.2"/>
    <row r="46302" hidden="1" x14ac:dyDescent="0.2"/>
    <row r="46303" hidden="1" x14ac:dyDescent="0.2"/>
    <row r="46304" hidden="1" x14ac:dyDescent="0.2"/>
    <row r="46305" hidden="1" x14ac:dyDescent="0.2"/>
    <row r="46306" hidden="1" x14ac:dyDescent="0.2"/>
    <row r="46307" hidden="1" x14ac:dyDescent="0.2"/>
    <row r="46308" hidden="1" x14ac:dyDescent="0.2"/>
    <row r="46309" hidden="1" x14ac:dyDescent="0.2"/>
    <row r="46310" hidden="1" x14ac:dyDescent="0.2"/>
    <row r="46311" hidden="1" x14ac:dyDescent="0.2"/>
    <row r="46312" hidden="1" x14ac:dyDescent="0.2"/>
    <row r="46313" hidden="1" x14ac:dyDescent="0.2"/>
    <row r="46314" hidden="1" x14ac:dyDescent="0.2"/>
    <row r="46315" hidden="1" x14ac:dyDescent="0.2"/>
    <row r="46316" hidden="1" x14ac:dyDescent="0.2"/>
    <row r="46317" hidden="1" x14ac:dyDescent="0.2"/>
    <row r="46318" hidden="1" x14ac:dyDescent="0.2"/>
    <row r="46319" hidden="1" x14ac:dyDescent="0.2"/>
    <row r="46320" hidden="1" x14ac:dyDescent="0.2"/>
    <row r="46321" hidden="1" x14ac:dyDescent="0.2"/>
    <row r="46322" hidden="1" x14ac:dyDescent="0.2"/>
    <row r="46323" hidden="1" x14ac:dyDescent="0.2"/>
    <row r="46324" hidden="1" x14ac:dyDescent="0.2"/>
    <row r="46325" hidden="1" x14ac:dyDescent="0.2"/>
    <row r="46326" hidden="1" x14ac:dyDescent="0.2"/>
    <row r="46327" hidden="1" x14ac:dyDescent="0.2"/>
    <row r="46328" hidden="1" x14ac:dyDescent="0.2"/>
    <row r="46329" hidden="1" x14ac:dyDescent="0.2"/>
    <row r="46330" hidden="1" x14ac:dyDescent="0.2"/>
    <row r="46331" hidden="1" x14ac:dyDescent="0.2"/>
    <row r="46332" hidden="1" x14ac:dyDescent="0.2"/>
    <row r="46333" hidden="1" x14ac:dyDescent="0.2"/>
    <row r="46334" hidden="1" x14ac:dyDescent="0.2"/>
    <row r="46335" hidden="1" x14ac:dyDescent="0.2"/>
    <row r="46336" hidden="1" x14ac:dyDescent="0.2"/>
    <row r="46337" hidden="1" x14ac:dyDescent="0.2"/>
    <row r="46338" hidden="1" x14ac:dyDescent="0.2"/>
    <row r="46339" hidden="1" x14ac:dyDescent="0.2"/>
    <row r="46340" hidden="1" x14ac:dyDescent="0.2"/>
    <row r="46341" hidden="1" x14ac:dyDescent="0.2"/>
    <row r="46342" hidden="1" x14ac:dyDescent="0.2"/>
    <row r="46343" hidden="1" x14ac:dyDescent="0.2"/>
    <row r="46344" hidden="1" x14ac:dyDescent="0.2"/>
    <row r="46345" hidden="1" x14ac:dyDescent="0.2"/>
    <row r="46346" hidden="1" x14ac:dyDescent="0.2"/>
    <row r="46347" hidden="1" x14ac:dyDescent="0.2"/>
    <row r="46348" hidden="1" x14ac:dyDescent="0.2"/>
    <row r="46349" hidden="1" x14ac:dyDescent="0.2"/>
    <row r="46350" hidden="1" x14ac:dyDescent="0.2"/>
    <row r="46351" hidden="1" x14ac:dyDescent="0.2"/>
    <row r="46352" hidden="1" x14ac:dyDescent="0.2"/>
    <row r="46353" hidden="1" x14ac:dyDescent="0.2"/>
    <row r="46354" hidden="1" x14ac:dyDescent="0.2"/>
    <row r="46355" hidden="1" x14ac:dyDescent="0.2"/>
    <row r="46356" hidden="1" x14ac:dyDescent="0.2"/>
    <row r="46357" hidden="1" x14ac:dyDescent="0.2"/>
    <row r="46358" hidden="1" x14ac:dyDescent="0.2"/>
    <row r="46359" hidden="1" x14ac:dyDescent="0.2"/>
    <row r="46360" hidden="1" x14ac:dyDescent="0.2"/>
    <row r="46361" hidden="1" x14ac:dyDescent="0.2"/>
    <row r="46362" hidden="1" x14ac:dyDescent="0.2"/>
    <row r="46363" hidden="1" x14ac:dyDescent="0.2"/>
    <row r="46364" hidden="1" x14ac:dyDescent="0.2"/>
    <row r="46365" hidden="1" x14ac:dyDescent="0.2"/>
    <row r="46366" hidden="1" x14ac:dyDescent="0.2"/>
    <row r="46367" hidden="1" x14ac:dyDescent="0.2"/>
    <row r="46368" hidden="1" x14ac:dyDescent="0.2"/>
    <row r="46369" hidden="1" x14ac:dyDescent="0.2"/>
    <row r="46370" hidden="1" x14ac:dyDescent="0.2"/>
    <row r="46371" hidden="1" x14ac:dyDescent="0.2"/>
    <row r="46372" hidden="1" x14ac:dyDescent="0.2"/>
    <row r="46373" hidden="1" x14ac:dyDescent="0.2"/>
    <row r="46374" hidden="1" x14ac:dyDescent="0.2"/>
    <row r="46375" hidden="1" x14ac:dyDescent="0.2"/>
    <row r="46376" hidden="1" x14ac:dyDescent="0.2"/>
    <row r="46377" hidden="1" x14ac:dyDescent="0.2"/>
    <row r="46378" hidden="1" x14ac:dyDescent="0.2"/>
    <row r="46379" hidden="1" x14ac:dyDescent="0.2"/>
    <row r="46380" hidden="1" x14ac:dyDescent="0.2"/>
    <row r="46381" hidden="1" x14ac:dyDescent="0.2"/>
    <row r="46382" hidden="1" x14ac:dyDescent="0.2"/>
    <row r="46383" hidden="1" x14ac:dyDescent="0.2"/>
    <row r="46384" hidden="1" x14ac:dyDescent="0.2"/>
    <row r="46385" hidden="1" x14ac:dyDescent="0.2"/>
    <row r="46386" hidden="1" x14ac:dyDescent="0.2"/>
    <row r="46387" hidden="1" x14ac:dyDescent="0.2"/>
    <row r="46388" hidden="1" x14ac:dyDescent="0.2"/>
    <row r="46389" hidden="1" x14ac:dyDescent="0.2"/>
    <row r="46390" hidden="1" x14ac:dyDescent="0.2"/>
    <row r="46391" hidden="1" x14ac:dyDescent="0.2"/>
    <row r="46392" hidden="1" x14ac:dyDescent="0.2"/>
    <row r="46393" hidden="1" x14ac:dyDescent="0.2"/>
    <row r="46394" hidden="1" x14ac:dyDescent="0.2"/>
    <row r="46395" hidden="1" x14ac:dyDescent="0.2"/>
    <row r="46396" hidden="1" x14ac:dyDescent="0.2"/>
    <row r="46397" hidden="1" x14ac:dyDescent="0.2"/>
    <row r="46398" hidden="1" x14ac:dyDescent="0.2"/>
    <row r="46399" hidden="1" x14ac:dyDescent="0.2"/>
    <row r="46400" hidden="1" x14ac:dyDescent="0.2"/>
    <row r="46401" hidden="1" x14ac:dyDescent="0.2"/>
    <row r="46402" hidden="1" x14ac:dyDescent="0.2"/>
    <row r="46403" hidden="1" x14ac:dyDescent="0.2"/>
    <row r="46404" hidden="1" x14ac:dyDescent="0.2"/>
    <row r="46405" hidden="1" x14ac:dyDescent="0.2"/>
    <row r="46406" hidden="1" x14ac:dyDescent="0.2"/>
    <row r="46407" hidden="1" x14ac:dyDescent="0.2"/>
    <row r="46408" hidden="1" x14ac:dyDescent="0.2"/>
    <row r="46409" hidden="1" x14ac:dyDescent="0.2"/>
    <row r="46410" hidden="1" x14ac:dyDescent="0.2"/>
    <row r="46411" hidden="1" x14ac:dyDescent="0.2"/>
    <row r="46412" hidden="1" x14ac:dyDescent="0.2"/>
    <row r="46413" hidden="1" x14ac:dyDescent="0.2"/>
    <row r="46414" hidden="1" x14ac:dyDescent="0.2"/>
    <row r="46415" hidden="1" x14ac:dyDescent="0.2"/>
    <row r="46416" hidden="1" x14ac:dyDescent="0.2"/>
    <row r="46417" hidden="1" x14ac:dyDescent="0.2"/>
    <row r="46418" hidden="1" x14ac:dyDescent="0.2"/>
    <row r="46419" hidden="1" x14ac:dyDescent="0.2"/>
    <row r="46420" hidden="1" x14ac:dyDescent="0.2"/>
    <row r="46421" hidden="1" x14ac:dyDescent="0.2"/>
    <row r="46422" hidden="1" x14ac:dyDescent="0.2"/>
    <row r="46423" hidden="1" x14ac:dyDescent="0.2"/>
    <row r="46424" hidden="1" x14ac:dyDescent="0.2"/>
    <row r="46425" hidden="1" x14ac:dyDescent="0.2"/>
    <row r="46426" hidden="1" x14ac:dyDescent="0.2"/>
    <row r="46427" hidden="1" x14ac:dyDescent="0.2"/>
    <row r="46428" hidden="1" x14ac:dyDescent="0.2"/>
    <row r="46429" hidden="1" x14ac:dyDescent="0.2"/>
    <row r="46430" hidden="1" x14ac:dyDescent="0.2"/>
    <row r="46431" hidden="1" x14ac:dyDescent="0.2"/>
    <row r="46432" hidden="1" x14ac:dyDescent="0.2"/>
    <row r="46433" hidden="1" x14ac:dyDescent="0.2"/>
    <row r="46434" hidden="1" x14ac:dyDescent="0.2"/>
    <row r="46435" hidden="1" x14ac:dyDescent="0.2"/>
    <row r="46436" hidden="1" x14ac:dyDescent="0.2"/>
    <row r="46437" hidden="1" x14ac:dyDescent="0.2"/>
    <row r="46438" hidden="1" x14ac:dyDescent="0.2"/>
    <row r="46439" hidden="1" x14ac:dyDescent="0.2"/>
    <row r="46440" hidden="1" x14ac:dyDescent="0.2"/>
    <row r="46441" hidden="1" x14ac:dyDescent="0.2"/>
    <row r="46442" hidden="1" x14ac:dyDescent="0.2"/>
    <row r="46443" hidden="1" x14ac:dyDescent="0.2"/>
    <row r="46444" hidden="1" x14ac:dyDescent="0.2"/>
    <row r="46445" hidden="1" x14ac:dyDescent="0.2"/>
    <row r="46446" hidden="1" x14ac:dyDescent="0.2"/>
    <row r="46447" hidden="1" x14ac:dyDescent="0.2"/>
    <row r="46448" hidden="1" x14ac:dyDescent="0.2"/>
    <row r="46449" hidden="1" x14ac:dyDescent="0.2"/>
    <row r="46450" hidden="1" x14ac:dyDescent="0.2"/>
    <row r="46451" hidden="1" x14ac:dyDescent="0.2"/>
    <row r="46452" hidden="1" x14ac:dyDescent="0.2"/>
    <row r="46453" hidden="1" x14ac:dyDescent="0.2"/>
    <row r="46454" hidden="1" x14ac:dyDescent="0.2"/>
    <row r="46455" hidden="1" x14ac:dyDescent="0.2"/>
    <row r="46456" hidden="1" x14ac:dyDescent="0.2"/>
    <row r="46457" hidden="1" x14ac:dyDescent="0.2"/>
    <row r="46458" hidden="1" x14ac:dyDescent="0.2"/>
    <row r="46459" hidden="1" x14ac:dyDescent="0.2"/>
    <row r="46460" hidden="1" x14ac:dyDescent="0.2"/>
    <row r="46461" hidden="1" x14ac:dyDescent="0.2"/>
    <row r="46462" hidden="1" x14ac:dyDescent="0.2"/>
    <row r="46463" hidden="1" x14ac:dyDescent="0.2"/>
    <row r="46464" hidden="1" x14ac:dyDescent="0.2"/>
    <row r="46465" hidden="1" x14ac:dyDescent="0.2"/>
    <row r="46466" hidden="1" x14ac:dyDescent="0.2"/>
    <row r="46467" hidden="1" x14ac:dyDescent="0.2"/>
    <row r="46468" hidden="1" x14ac:dyDescent="0.2"/>
    <row r="46469" hidden="1" x14ac:dyDescent="0.2"/>
    <row r="46470" hidden="1" x14ac:dyDescent="0.2"/>
    <row r="46471" hidden="1" x14ac:dyDescent="0.2"/>
    <row r="46472" hidden="1" x14ac:dyDescent="0.2"/>
    <row r="46473" hidden="1" x14ac:dyDescent="0.2"/>
    <row r="46474" hidden="1" x14ac:dyDescent="0.2"/>
    <row r="46475" hidden="1" x14ac:dyDescent="0.2"/>
    <row r="46476" hidden="1" x14ac:dyDescent="0.2"/>
    <row r="46477" hidden="1" x14ac:dyDescent="0.2"/>
    <row r="46478" hidden="1" x14ac:dyDescent="0.2"/>
    <row r="46479" hidden="1" x14ac:dyDescent="0.2"/>
    <row r="46480" hidden="1" x14ac:dyDescent="0.2"/>
    <row r="46481" hidden="1" x14ac:dyDescent="0.2"/>
    <row r="46482" hidden="1" x14ac:dyDescent="0.2"/>
    <row r="46483" hidden="1" x14ac:dyDescent="0.2"/>
    <row r="46484" hidden="1" x14ac:dyDescent="0.2"/>
    <row r="46485" hidden="1" x14ac:dyDescent="0.2"/>
    <row r="46486" hidden="1" x14ac:dyDescent="0.2"/>
    <row r="46487" hidden="1" x14ac:dyDescent="0.2"/>
    <row r="46488" hidden="1" x14ac:dyDescent="0.2"/>
    <row r="46489" hidden="1" x14ac:dyDescent="0.2"/>
    <row r="46490" hidden="1" x14ac:dyDescent="0.2"/>
    <row r="46491" hidden="1" x14ac:dyDescent="0.2"/>
    <row r="46492" hidden="1" x14ac:dyDescent="0.2"/>
    <row r="46493" hidden="1" x14ac:dyDescent="0.2"/>
    <row r="46494" hidden="1" x14ac:dyDescent="0.2"/>
    <row r="46495" hidden="1" x14ac:dyDescent="0.2"/>
    <row r="46496" hidden="1" x14ac:dyDescent="0.2"/>
    <row r="46497" hidden="1" x14ac:dyDescent="0.2"/>
    <row r="46498" hidden="1" x14ac:dyDescent="0.2"/>
    <row r="46499" hidden="1" x14ac:dyDescent="0.2"/>
    <row r="46500" hidden="1" x14ac:dyDescent="0.2"/>
    <row r="46501" hidden="1" x14ac:dyDescent="0.2"/>
    <row r="46502" hidden="1" x14ac:dyDescent="0.2"/>
    <row r="46503" hidden="1" x14ac:dyDescent="0.2"/>
    <row r="46504" hidden="1" x14ac:dyDescent="0.2"/>
    <row r="46505" hidden="1" x14ac:dyDescent="0.2"/>
    <row r="46506" hidden="1" x14ac:dyDescent="0.2"/>
    <row r="46507" hidden="1" x14ac:dyDescent="0.2"/>
    <row r="46508" hidden="1" x14ac:dyDescent="0.2"/>
    <row r="46509" hidden="1" x14ac:dyDescent="0.2"/>
    <row r="46510" hidden="1" x14ac:dyDescent="0.2"/>
    <row r="46511" hidden="1" x14ac:dyDescent="0.2"/>
    <row r="46512" hidden="1" x14ac:dyDescent="0.2"/>
    <row r="46513" hidden="1" x14ac:dyDescent="0.2"/>
    <row r="46514" hidden="1" x14ac:dyDescent="0.2"/>
    <row r="46515" hidden="1" x14ac:dyDescent="0.2"/>
    <row r="46516" hidden="1" x14ac:dyDescent="0.2"/>
    <row r="46517" hidden="1" x14ac:dyDescent="0.2"/>
    <row r="46518" hidden="1" x14ac:dyDescent="0.2"/>
    <row r="46519" hidden="1" x14ac:dyDescent="0.2"/>
    <row r="46520" hidden="1" x14ac:dyDescent="0.2"/>
    <row r="46521" hidden="1" x14ac:dyDescent="0.2"/>
    <row r="46522" hidden="1" x14ac:dyDescent="0.2"/>
    <row r="46523" hidden="1" x14ac:dyDescent="0.2"/>
    <row r="46524" hidden="1" x14ac:dyDescent="0.2"/>
    <row r="46525" hidden="1" x14ac:dyDescent="0.2"/>
    <row r="46526" hidden="1" x14ac:dyDescent="0.2"/>
    <row r="46527" hidden="1" x14ac:dyDescent="0.2"/>
    <row r="46528" hidden="1" x14ac:dyDescent="0.2"/>
    <row r="46529" hidden="1" x14ac:dyDescent="0.2"/>
    <row r="46530" hidden="1" x14ac:dyDescent="0.2"/>
    <row r="46531" hidden="1" x14ac:dyDescent="0.2"/>
    <row r="46532" hidden="1" x14ac:dyDescent="0.2"/>
    <row r="46533" hidden="1" x14ac:dyDescent="0.2"/>
    <row r="46534" hidden="1" x14ac:dyDescent="0.2"/>
    <row r="46535" hidden="1" x14ac:dyDescent="0.2"/>
    <row r="46536" hidden="1" x14ac:dyDescent="0.2"/>
    <row r="46537" hidden="1" x14ac:dyDescent="0.2"/>
    <row r="46538" hidden="1" x14ac:dyDescent="0.2"/>
    <row r="46539" hidden="1" x14ac:dyDescent="0.2"/>
    <row r="46540" hidden="1" x14ac:dyDescent="0.2"/>
    <row r="46541" hidden="1" x14ac:dyDescent="0.2"/>
    <row r="46542" hidden="1" x14ac:dyDescent="0.2"/>
    <row r="46543" hidden="1" x14ac:dyDescent="0.2"/>
    <row r="46544" hidden="1" x14ac:dyDescent="0.2"/>
    <row r="46545" hidden="1" x14ac:dyDescent="0.2"/>
    <row r="46546" hidden="1" x14ac:dyDescent="0.2"/>
    <row r="46547" hidden="1" x14ac:dyDescent="0.2"/>
    <row r="46548" hidden="1" x14ac:dyDescent="0.2"/>
    <row r="46549" hidden="1" x14ac:dyDescent="0.2"/>
    <row r="46550" hidden="1" x14ac:dyDescent="0.2"/>
    <row r="46551" hidden="1" x14ac:dyDescent="0.2"/>
    <row r="46552" hidden="1" x14ac:dyDescent="0.2"/>
    <row r="46553" hidden="1" x14ac:dyDescent="0.2"/>
    <row r="46554" hidden="1" x14ac:dyDescent="0.2"/>
    <row r="46555" hidden="1" x14ac:dyDescent="0.2"/>
    <row r="46556" hidden="1" x14ac:dyDescent="0.2"/>
    <row r="46557" hidden="1" x14ac:dyDescent="0.2"/>
    <row r="46558" hidden="1" x14ac:dyDescent="0.2"/>
    <row r="46559" hidden="1" x14ac:dyDescent="0.2"/>
    <row r="46560" hidden="1" x14ac:dyDescent="0.2"/>
    <row r="46561" hidden="1" x14ac:dyDescent="0.2"/>
    <row r="46562" hidden="1" x14ac:dyDescent="0.2"/>
    <row r="46563" hidden="1" x14ac:dyDescent="0.2"/>
    <row r="46564" hidden="1" x14ac:dyDescent="0.2"/>
    <row r="46565" hidden="1" x14ac:dyDescent="0.2"/>
    <row r="46566" hidden="1" x14ac:dyDescent="0.2"/>
    <row r="46567" hidden="1" x14ac:dyDescent="0.2"/>
    <row r="46568" hidden="1" x14ac:dyDescent="0.2"/>
    <row r="46569" hidden="1" x14ac:dyDescent="0.2"/>
    <row r="46570" hidden="1" x14ac:dyDescent="0.2"/>
    <row r="46571" hidden="1" x14ac:dyDescent="0.2"/>
    <row r="46572" hidden="1" x14ac:dyDescent="0.2"/>
    <row r="46573" hidden="1" x14ac:dyDescent="0.2"/>
    <row r="46574" hidden="1" x14ac:dyDescent="0.2"/>
    <row r="46575" hidden="1" x14ac:dyDescent="0.2"/>
    <row r="46576" hidden="1" x14ac:dyDescent="0.2"/>
    <row r="46577" hidden="1" x14ac:dyDescent="0.2"/>
    <row r="46578" hidden="1" x14ac:dyDescent="0.2"/>
    <row r="46579" hidden="1" x14ac:dyDescent="0.2"/>
    <row r="46580" hidden="1" x14ac:dyDescent="0.2"/>
    <row r="46581" hidden="1" x14ac:dyDescent="0.2"/>
    <row r="46582" hidden="1" x14ac:dyDescent="0.2"/>
    <row r="46583" hidden="1" x14ac:dyDescent="0.2"/>
    <row r="46584" hidden="1" x14ac:dyDescent="0.2"/>
    <row r="46585" hidden="1" x14ac:dyDescent="0.2"/>
    <row r="46586" hidden="1" x14ac:dyDescent="0.2"/>
    <row r="46587" hidden="1" x14ac:dyDescent="0.2"/>
    <row r="46588" hidden="1" x14ac:dyDescent="0.2"/>
    <row r="46589" hidden="1" x14ac:dyDescent="0.2"/>
    <row r="46590" hidden="1" x14ac:dyDescent="0.2"/>
    <row r="46591" hidden="1" x14ac:dyDescent="0.2"/>
    <row r="46592" hidden="1" x14ac:dyDescent="0.2"/>
    <row r="46593" hidden="1" x14ac:dyDescent="0.2"/>
    <row r="46594" hidden="1" x14ac:dyDescent="0.2"/>
    <row r="46595" hidden="1" x14ac:dyDescent="0.2"/>
    <row r="46596" hidden="1" x14ac:dyDescent="0.2"/>
    <row r="46597" hidden="1" x14ac:dyDescent="0.2"/>
    <row r="46598" hidden="1" x14ac:dyDescent="0.2"/>
    <row r="46599" hidden="1" x14ac:dyDescent="0.2"/>
    <row r="46600" hidden="1" x14ac:dyDescent="0.2"/>
    <row r="46601" hidden="1" x14ac:dyDescent="0.2"/>
    <row r="46602" hidden="1" x14ac:dyDescent="0.2"/>
    <row r="46603" hidden="1" x14ac:dyDescent="0.2"/>
    <row r="46604" hidden="1" x14ac:dyDescent="0.2"/>
    <row r="46605" hidden="1" x14ac:dyDescent="0.2"/>
    <row r="46606" hidden="1" x14ac:dyDescent="0.2"/>
    <row r="46607" hidden="1" x14ac:dyDescent="0.2"/>
    <row r="46608" hidden="1" x14ac:dyDescent="0.2"/>
    <row r="46609" hidden="1" x14ac:dyDescent="0.2"/>
    <row r="46610" hidden="1" x14ac:dyDescent="0.2"/>
    <row r="46611" hidden="1" x14ac:dyDescent="0.2"/>
    <row r="46612" hidden="1" x14ac:dyDescent="0.2"/>
    <row r="46613" hidden="1" x14ac:dyDescent="0.2"/>
    <row r="46614" hidden="1" x14ac:dyDescent="0.2"/>
    <row r="46615" hidden="1" x14ac:dyDescent="0.2"/>
    <row r="46616" hidden="1" x14ac:dyDescent="0.2"/>
    <row r="46617" hidden="1" x14ac:dyDescent="0.2"/>
    <row r="46618" hidden="1" x14ac:dyDescent="0.2"/>
    <row r="46619" hidden="1" x14ac:dyDescent="0.2"/>
    <row r="46620" hidden="1" x14ac:dyDescent="0.2"/>
    <row r="46621" hidden="1" x14ac:dyDescent="0.2"/>
    <row r="46622" hidden="1" x14ac:dyDescent="0.2"/>
    <row r="46623" hidden="1" x14ac:dyDescent="0.2"/>
    <row r="46624" hidden="1" x14ac:dyDescent="0.2"/>
    <row r="46625" hidden="1" x14ac:dyDescent="0.2"/>
    <row r="46626" hidden="1" x14ac:dyDescent="0.2"/>
    <row r="46627" hidden="1" x14ac:dyDescent="0.2"/>
    <row r="46628" hidden="1" x14ac:dyDescent="0.2"/>
    <row r="46629" hidden="1" x14ac:dyDescent="0.2"/>
    <row r="46630" hidden="1" x14ac:dyDescent="0.2"/>
    <row r="46631" hidden="1" x14ac:dyDescent="0.2"/>
    <row r="46632" hidden="1" x14ac:dyDescent="0.2"/>
    <row r="46633" hidden="1" x14ac:dyDescent="0.2"/>
    <row r="46634" hidden="1" x14ac:dyDescent="0.2"/>
    <row r="46635" hidden="1" x14ac:dyDescent="0.2"/>
    <row r="46636" hidden="1" x14ac:dyDescent="0.2"/>
    <row r="46637" hidden="1" x14ac:dyDescent="0.2"/>
    <row r="46638" hidden="1" x14ac:dyDescent="0.2"/>
    <row r="46639" hidden="1" x14ac:dyDescent="0.2"/>
    <row r="46640" hidden="1" x14ac:dyDescent="0.2"/>
    <row r="46641" hidden="1" x14ac:dyDescent="0.2"/>
    <row r="46642" hidden="1" x14ac:dyDescent="0.2"/>
    <row r="46643" hidden="1" x14ac:dyDescent="0.2"/>
    <row r="46644" hidden="1" x14ac:dyDescent="0.2"/>
    <row r="46645" hidden="1" x14ac:dyDescent="0.2"/>
    <row r="46646" hidden="1" x14ac:dyDescent="0.2"/>
    <row r="46647" hidden="1" x14ac:dyDescent="0.2"/>
    <row r="46648" hidden="1" x14ac:dyDescent="0.2"/>
    <row r="46649" hidden="1" x14ac:dyDescent="0.2"/>
    <row r="46650" hidden="1" x14ac:dyDescent="0.2"/>
    <row r="46651" hidden="1" x14ac:dyDescent="0.2"/>
    <row r="46652" hidden="1" x14ac:dyDescent="0.2"/>
    <row r="46653" hidden="1" x14ac:dyDescent="0.2"/>
    <row r="46654" hidden="1" x14ac:dyDescent="0.2"/>
    <row r="46655" hidden="1" x14ac:dyDescent="0.2"/>
    <row r="46656" hidden="1" x14ac:dyDescent="0.2"/>
    <row r="46657" hidden="1" x14ac:dyDescent="0.2"/>
    <row r="46658" hidden="1" x14ac:dyDescent="0.2"/>
    <row r="46659" hidden="1" x14ac:dyDescent="0.2"/>
    <row r="46660" hidden="1" x14ac:dyDescent="0.2"/>
    <row r="46661" hidden="1" x14ac:dyDescent="0.2"/>
    <row r="46662" hidden="1" x14ac:dyDescent="0.2"/>
    <row r="46663" hidden="1" x14ac:dyDescent="0.2"/>
    <row r="46664" hidden="1" x14ac:dyDescent="0.2"/>
    <row r="46665" hidden="1" x14ac:dyDescent="0.2"/>
    <row r="46666" hidden="1" x14ac:dyDescent="0.2"/>
    <row r="46667" hidden="1" x14ac:dyDescent="0.2"/>
    <row r="46668" hidden="1" x14ac:dyDescent="0.2"/>
    <row r="46669" hidden="1" x14ac:dyDescent="0.2"/>
    <row r="46670" hidden="1" x14ac:dyDescent="0.2"/>
    <row r="46671" hidden="1" x14ac:dyDescent="0.2"/>
    <row r="46672" hidden="1" x14ac:dyDescent="0.2"/>
    <row r="46673" hidden="1" x14ac:dyDescent="0.2"/>
    <row r="46674" hidden="1" x14ac:dyDescent="0.2"/>
    <row r="46675" hidden="1" x14ac:dyDescent="0.2"/>
    <row r="46676" hidden="1" x14ac:dyDescent="0.2"/>
    <row r="46677" hidden="1" x14ac:dyDescent="0.2"/>
    <row r="46678" hidden="1" x14ac:dyDescent="0.2"/>
    <row r="46679" hidden="1" x14ac:dyDescent="0.2"/>
    <row r="46680" hidden="1" x14ac:dyDescent="0.2"/>
    <row r="46681" hidden="1" x14ac:dyDescent="0.2"/>
    <row r="46682" hidden="1" x14ac:dyDescent="0.2"/>
    <row r="46683" hidden="1" x14ac:dyDescent="0.2"/>
    <row r="46684" hidden="1" x14ac:dyDescent="0.2"/>
    <row r="46685" hidden="1" x14ac:dyDescent="0.2"/>
    <row r="46686" hidden="1" x14ac:dyDescent="0.2"/>
    <row r="46687" hidden="1" x14ac:dyDescent="0.2"/>
    <row r="46688" hidden="1" x14ac:dyDescent="0.2"/>
    <row r="46689" hidden="1" x14ac:dyDescent="0.2"/>
    <row r="46690" hidden="1" x14ac:dyDescent="0.2"/>
    <row r="46691" hidden="1" x14ac:dyDescent="0.2"/>
    <row r="46692" hidden="1" x14ac:dyDescent="0.2"/>
    <row r="46693" hidden="1" x14ac:dyDescent="0.2"/>
    <row r="46694" hidden="1" x14ac:dyDescent="0.2"/>
    <row r="46695" hidden="1" x14ac:dyDescent="0.2"/>
    <row r="46696" hidden="1" x14ac:dyDescent="0.2"/>
    <row r="46697" hidden="1" x14ac:dyDescent="0.2"/>
    <row r="46698" hidden="1" x14ac:dyDescent="0.2"/>
    <row r="46699" hidden="1" x14ac:dyDescent="0.2"/>
    <row r="46700" hidden="1" x14ac:dyDescent="0.2"/>
    <row r="46701" hidden="1" x14ac:dyDescent="0.2"/>
    <row r="46702" hidden="1" x14ac:dyDescent="0.2"/>
    <row r="46703" hidden="1" x14ac:dyDescent="0.2"/>
    <row r="46704" hidden="1" x14ac:dyDescent="0.2"/>
    <row r="46705" hidden="1" x14ac:dyDescent="0.2"/>
    <row r="46706" hidden="1" x14ac:dyDescent="0.2"/>
    <row r="46707" hidden="1" x14ac:dyDescent="0.2"/>
    <row r="46708" hidden="1" x14ac:dyDescent="0.2"/>
    <row r="46709" hidden="1" x14ac:dyDescent="0.2"/>
    <row r="46710" hidden="1" x14ac:dyDescent="0.2"/>
    <row r="46711" hidden="1" x14ac:dyDescent="0.2"/>
    <row r="46712" hidden="1" x14ac:dyDescent="0.2"/>
    <row r="46713" hidden="1" x14ac:dyDescent="0.2"/>
    <row r="46714" hidden="1" x14ac:dyDescent="0.2"/>
    <row r="46715" hidden="1" x14ac:dyDescent="0.2"/>
    <row r="46716" hidden="1" x14ac:dyDescent="0.2"/>
    <row r="46717" hidden="1" x14ac:dyDescent="0.2"/>
    <row r="46718" hidden="1" x14ac:dyDescent="0.2"/>
    <row r="46719" hidden="1" x14ac:dyDescent="0.2"/>
    <row r="46720" hidden="1" x14ac:dyDescent="0.2"/>
    <row r="46721" hidden="1" x14ac:dyDescent="0.2"/>
    <row r="46722" hidden="1" x14ac:dyDescent="0.2"/>
    <row r="46723" hidden="1" x14ac:dyDescent="0.2"/>
    <row r="46724" hidden="1" x14ac:dyDescent="0.2"/>
    <row r="46725" hidden="1" x14ac:dyDescent="0.2"/>
    <row r="46726" hidden="1" x14ac:dyDescent="0.2"/>
    <row r="46727" hidden="1" x14ac:dyDescent="0.2"/>
    <row r="46728" hidden="1" x14ac:dyDescent="0.2"/>
    <row r="46729" hidden="1" x14ac:dyDescent="0.2"/>
    <row r="46730" hidden="1" x14ac:dyDescent="0.2"/>
    <row r="46731" hidden="1" x14ac:dyDescent="0.2"/>
    <row r="46732" hidden="1" x14ac:dyDescent="0.2"/>
    <row r="46733" hidden="1" x14ac:dyDescent="0.2"/>
    <row r="46734" hidden="1" x14ac:dyDescent="0.2"/>
    <row r="46735" hidden="1" x14ac:dyDescent="0.2"/>
    <row r="46736" hidden="1" x14ac:dyDescent="0.2"/>
    <row r="46737" hidden="1" x14ac:dyDescent="0.2"/>
    <row r="46738" hidden="1" x14ac:dyDescent="0.2"/>
    <row r="46739" hidden="1" x14ac:dyDescent="0.2"/>
    <row r="46740" hidden="1" x14ac:dyDescent="0.2"/>
    <row r="46741" hidden="1" x14ac:dyDescent="0.2"/>
    <row r="46742" hidden="1" x14ac:dyDescent="0.2"/>
    <row r="46743" hidden="1" x14ac:dyDescent="0.2"/>
    <row r="46744" hidden="1" x14ac:dyDescent="0.2"/>
    <row r="46745" hidden="1" x14ac:dyDescent="0.2"/>
    <row r="46746" hidden="1" x14ac:dyDescent="0.2"/>
    <row r="46747" hidden="1" x14ac:dyDescent="0.2"/>
    <row r="46748" hidden="1" x14ac:dyDescent="0.2"/>
    <row r="46749" hidden="1" x14ac:dyDescent="0.2"/>
    <row r="46750" hidden="1" x14ac:dyDescent="0.2"/>
    <row r="46751" hidden="1" x14ac:dyDescent="0.2"/>
    <row r="46752" hidden="1" x14ac:dyDescent="0.2"/>
    <row r="46753" hidden="1" x14ac:dyDescent="0.2"/>
    <row r="46754" hidden="1" x14ac:dyDescent="0.2"/>
    <row r="46755" hidden="1" x14ac:dyDescent="0.2"/>
    <row r="46756" hidden="1" x14ac:dyDescent="0.2"/>
    <row r="46757" hidden="1" x14ac:dyDescent="0.2"/>
    <row r="46758" hidden="1" x14ac:dyDescent="0.2"/>
    <row r="46759" hidden="1" x14ac:dyDescent="0.2"/>
    <row r="46760" hidden="1" x14ac:dyDescent="0.2"/>
    <row r="46761" hidden="1" x14ac:dyDescent="0.2"/>
    <row r="46762" hidden="1" x14ac:dyDescent="0.2"/>
    <row r="46763" hidden="1" x14ac:dyDescent="0.2"/>
    <row r="46764" hidden="1" x14ac:dyDescent="0.2"/>
    <row r="46765" hidden="1" x14ac:dyDescent="0.2"/>
    <row r="46766" hidden="1" x14ac:dyDescent="0.2"/>
    <row r="46767" hidden="1" x14ac:dyDescent="0.2"/>
    <row r="46768" hidden="1" x14ac:dyDescent="0.2"/>
    <row r="46769" hidden="1" x14ac:dyDescent="0.2"/>
    <row r="46770" hidden="1" x14ac:dyDescent="0.2"/>
    <row r="46771" hidden="1" x14ac:dyDescent="0.2"/>
    <row r="46772" hidden="1" x14ac:dyDescent="0.2"/>
    <row r="46773" hidden="1" x14ac:dyDescent="0.2"/>
    <row r="46774" hidden="1" x14ac:dyDescent="0.2"/>
    <row r="46775" hidden="1" x14ac:dyDescent="0.2"/>
    <row r="46776" hidden="1" x14ac:dyDescent="0.2"/>
    <row r="46777" hidden="1" x14ac:dyDescent="0.2"/>
    <row r="46778" hidden="1" x14ac:dyDescent="0.2"/>
    <row r="46779" hidden="1" x14ac:dyDescent="0.2"/>
    <row r="46780" hidden="1" x14ac:dyDescent="0.2"/>
    <row r="46781" hidden="1" x14ac:dyDescent="0.2"/>
    <row r="46782" hidden="1" x14ac:dyDescent="0.2"/>
    <row r="46783" hidden="1" x14ac:dyDescent="0.2"/>
    <row r="46784" hidden="1" x14ac:dyDescent="0.2"/>
    <row r="46785" hidden="1" x14ac:dyDescent="0.2"/>
    <row r="46786" hidden="1" x14ac:dyDescent="0.2"/>
    <row r="46787" hidden="1" x14ac:dyDescent="0.2"/>
    <row r="46788" hidden="1" x14ac:dyDescent="0.2"/>
    <row r="46789" hidden="1" x14ac:dyDescent="0.2"/>
    <row r="46790" hidden="1" x14ac:dyDescent="0.2"/>
    <row r="46791" hidden="1" x14ac:dyDescent="0.2"/>
    <row r="46792" hidden="1" x14ac:dyDescent="0.2"/>
    <row r="46793" hidden="1" x14ac:dyDescent="0.2"/>
    <row r="46794" hidden="1" x14ac:dyDescent="0.2"/>
    <row r="46795" hidden="1" x14ac:dyDescent="0.2"/>
    <row r="46796" hidden="1" x14ac:dyDescent="0.2"/>
    <row r="46797" hidden="1" x14ac:dyDescent="0.2"/>
    <row r="46798" hidden="1" x14ac:dyDescent="0.2"/>
    <row r="46799" hidden="1" x14ac:dyDescent="0.2"/>
    <row r="46800" hidden="1" x14ac:dyDescent="0.2"/>
    <row r="46801" hidden="1" x14ac:dyDescent="0.2"/>
    <row r="46802" hidden="1" x14ac:dyDescent="0.2"/>
    <row r="46803" hidden="1" x14ac:dyDescent="0.2"/>
    <row r="46804" hidden="1" x14ac:dyDescent="0.2"/>
    <row r="46805" hidden="1" x14ac:dyDescent="0.2"/>
    <row r="46806" hidden="1" x14ac:dyDescent="0.2"/>
    <row r="46807" hidden="1" x14ac:dyDescent="0.2"/>
    <row r="46808" hidden="1" x14ac:dyDescent="0.2"/>
    <row r="46809" hidden="1" x14ac:dyDescent="0.2"/>
    <row r="46810" hidden="1" x14ac:dyDescent="0.2"/>
    <row r="46811" hidden="1" x14ac:dyDescent="0.2"/>
    <row r="46812" hidden="1" x14ac:dyDescent="0.2"/>
    <row r="46813" hidden="1" x14ac:dyDescent="0.2"/>
    <row r="46814" hidden="1" x14ac:dyDescent="0.2"/>
    <row r="46815" hidden="1" x14ac:dyDescent="0.2"/>
    <row r="46816" hidden="1" x14ac:dyDescent="0.2"/>
    <row r="46817" hidden="1" x14ac:dyDescent="0.2"/>
    <row r="46818" hidden="1" x14ac:dyDescent="0.2"/>
    <row r="46819" hidden="1" x14ac:dyDescent="0.2"/>
    <row r="46820" hidden="1" x14ac:dyDescent="0.2"/>
    <row r="46821" hidden="1" x14ac:dyDescent="0.2"/>
    <row r="46822" hidden="1" x14ac:dyDescent="0.2"/>
    <row r="46823" hidden="1" x14ac:dyDescent="0.2"/>
    <row r="46824" hidden="1" x14ac:dyDescent="0.2"/>
    <row r="46825" hidden="1" x14ac:dyDescent="0.2"/>
    <row r="46826" hidden="1" x14ac:dyDescent="0.2"/>
    <row r="46827" hidden="1" x14ac:dyDescent="0.2"/>
    <row r="46828" hidden="1" x14ac:dyDescent="0.2"/>
    <row r="46829" hidden="1" x14ac:dyDescent="0.2"/>
    <row r="46830" hidden="1" x14ac:dyDescent="0.2"/>
    <row r="46831" hidden="1" x14ac:dyDescent="0.2"/>
    <row r="46832" hidden="1" x14ac:dyDescent="0.2"/>
    <row r="46833" hidden="1" x14ac:dyDescent="0.2"/>
    <row r="46834" hidden="1" x14ac:dyDescent="0.2"/>
    <row r="46835" hidden="1" x14ac:dyDescent="0.2"/>
    <row r="46836" hidden="1" x14ac:dyDescent="0.2"/>
    <row r="46837" hidden="1" x14ac:dyDescent="0.2"/>
    <row r="46838" hidden="1" x14ac:dyDescent="0.2"/>
    <row r="46839" hidden="1" x14ac:dyDescent="0.2"/>
    <row r="46840" hidden="1" x14ac:dyDescent="0.2"/>
    <row r="46841" hidden="1" x14ac:dyDescent="0.2"/>
    <row r="46842" hidden="1" x14ac:dyDescent="0.2"/>
    <row r="46843" hidden="1" x14ac:dyDescent="0.2"/>
    <row r="46844" hidden="1" x14ac:dyDescent="0.2"/>
    <row r="46845" hidden="1" x14ac:dyDescent="0.2"/>
    <row r="46846" hidden="1" x14ac:dyDescent="0.2"/>
    <row r="46847" hidden="1" x14ac:dyDescent="0.2"/>
    <row r="46848" hidden="1" x14ac:dyDescent="0.2"/>
    <row r="46849" hidden="1" x14ac:dyDescent="0.2"/>
    <row r="46850" hidden="1" x14ac:dyDescent="0.2"/>
    <row r="46851" hidden="1" x14ac:dyDescent="0.2"/>
    <row r="46852" hidden="1" x14ac:dyDescent="0.2"/>
    <row r="46853" hidden="1" x14ac:dyDescent="0.2"/>
    <row r="46854" hidden="1" x14ac:dyDescent="0.2"/>
    <row r="46855" hidden="1" x14ac:dyDescent="0.2"/>
    <row r="46856" hidden="1" x14ac:dyDescent="0.2"/>
    <row r="46857" hidden="1" x14ac:dyDescent="0.2"/>
    <row r="46858" hidden="1" x14ac:dyDescent="0.2"/>
    <row r="46859" hidden="1" x14ac:dyDescent="0.2"/>
    <row r="46860" hidden="1" x14ac:dyDescent="0.2"/>
    <row r="46861" hidden="1" x14ac:dyDescent="0.2"/>
    <row r="46862" hidden="1" x14ac:dyDescent="0.2"/>
    <row r="46863" hidden="1" x14ac:dyDescent="0.2"/>
    <row r="46864" hidden="1" x14ac:dyDescent="0.2"/>
    <row r="46865" hidden="1" x14ac:dyDescent="0.2"/>
    <row r="46866" hidden="1" x14ac:dyDescent="0.2"/>
    <row r="46867" hidden="1" x14ac:dyDescent="0.2"/>
    <row r="46868" hidden="1" x14ac:dyDescent="0.2"/>
    <row r="46869" hidden="1" x14ac:dyDescent="0.2"/>
    <row r="46870" hidden="1" x14ac:dyDescent="0.2"/>
    <row r="46871" hidden="1" x14ac:dyDescent="0.2"/>
    <row r="46872" hidden="1" x14ac:dyDescent="0.2"/>
    <row r="46873" hidden="1" x14ac:dyDescent="0.2"/>
    <row r="46874" hidden="1" x14ac:dyDescent="0.2"/>
    <row r="46875" hidden="1" x14ac:dyDescent="0.2"/>
    <row r="46876" hidden="1" x14ac:dyDescent="0.2"/>
    <row r="46877" hidden="1" x14ac:dyDescent="0.2"/>
    <row r="46878" hidden="1" x14ac:dyDescent="0.2"/>
    <row r="46879" hidden="1" x14ac:dyDescent="0.2"/>
    <row r="46880" hidden="1" x14ac:dyDescent="0.2"/>
    <row r="46881" hidden="1" x14ac:dyDescent="0.2"/>
    <row r="46882" hidden="1" x14ac:dyDescent="0.2"/>
    <row r="46883" hidden="1" x14ac:dyDescent="0.2"/>
    <row r="46884" hidden="1" x14ac:dyDescent="0.2"/>
    <row r="46885" hidden="1" x14ac:dyDescent="0.2"/>
    <row r="46886" hidden="1" x14ac:dyDescent="0.2"/>
    <row r="46887" hidden="1" x14ac:dyDescent="0.2"/>
    <row r="46888" hidden="1" x14ac:dyDescent="0.2"/>
    <row r="46889" hidden="1" x14ac:dyDescent="0.2"/>
    <row r="46890" hidden="1" x14ac:dyDescent="0.2"/>
    <row r="46891" hidden="1" x14ac:dyDescent="0.2"/>
    <row r="46892" hidden="1" x14ac:dyDescent="0.2"/>
    <row r="46893" hidden="1" x14ac:dyDescent="0.2"/>
    <row r="46894" hidden="1" x14ac:dyDescent="0.2"/>
    <row r="46895" hidden="1" x14ac:dyDescent="0.2"/>
    <row r="46896" hidden="1" x14ac:dyDescent="0.2"/>
    <row r="46897" hidden="1" x14ac:dyDescent="0.2"/>
    <row r="46898" hidden="1" x14ac:dyDescent="0.2"/>
    <row r="46899" hidden="1" x14ac:dyDescent="0.2"/>
    <row r="46900" hidden="1" x14ac:dyDescent="0.2"/>
    <row r="46901" hidden="1" x14ac:dyDescent="0.2"/>
    <row r="46902" hidden="1" x14ac:dyDescent="0.2"/>
    <row r="46903" hidden="1" x14ac:dyDescent="0.2"/>
    <row r="46904" hidden="1" x14ac:dyDescent="0.2"/>
    <row r="46905" hidden="1" x14ac:dyDescent="0.2"/>
    <row r="46906" hidden="1" x14ac:dyDescent="0.2"/>
    <row r="46907" hidden="1" x14ac:dyDescent="0.2"/>
    <row r="46908" hidden="1" x14ac:dyDescent="0.2"/>
    <row r="46909" hidden="1" x14ac:dyDescent="0.2"/>
    <row r="46910" hidden="1" x14ac:dyDescent="0.2"/>
    <row r="46911" hidden="1" x14ac:dyDescent="0.2"/>
    <row r="46912" hidden="1" x14ac:dyDescent="0.2"/>
    <row r="46913" hidden="1" x14ac:dyDescent="0.2"/>
    <row r="46914" hidden="1" x14ac:dyDescent="0.2"/>
    <row r="46915" hidden="1" x14ac:dyDescent="0.2"/>
    <row r="46916" hidden="1" x14ac:dyDescent="0.2"/>
    <row r="46917" hidden="1" x14ac:dyDescent="0.2"/>
    <row r="46918" hidden="1" x14ac:dyDescent="0.2"/>
    <row r="46919" hidden="1" x14ac:dyDescent="0.2"/>
    <row r="46920" hidden="1" x14ac:dyDescent="0.2"/>
    <row r="46921" hidden="1" x14ac:dyDescent="0.2"/>
    <row r="46922" hidden="1" x14ac:dyDescent="0.2"/>
    <row r="46923" hidden="1" x14ac:dyDescent="0.2"/>
    <row r="46924" hidden="1" x14ac:dyDescent="0.2"/>
    <row r="46925" hidden="1" x14ac:dyDescent="0.2"/>
    <row r="46926" hidden="1" x14ac:dyDescent="0.2"/>
    <row r="46927" hidden="1" x14ac:dyDescent="0.2"/>
    <row r="46928" hidden="1" x14ac:dyDescent="0.2"/>
    <row r="46929" hidden="1" x14ac:dyDescent="0.2"/>
    <row r="46930" hidden="1" x14ac:dyDescent="0.2"/>
    <row r="46931" hidden="1" x14ac:dyDescent="0.2"/>
    <row r="46932" hidden="1" x14ac:dyDescent="0.2"/>
    <row r="46933" hidden="1" x14ac:dyDescent="0.2"/>
    <row r="46934" hidden="1" x14ac:dyDescent="0.2"/>
    <row r="46935" hidden="1" x14ac:dyDescent="0.2"/>
    <row r="46936" hidden="1" x14ac:dyDescent="0.2"/>
    <row r="46937" hidden="1" x14ac:dyDescent="0.2"/>
    <row r="46938" hidden="1" x14ac:dyDescent="0.2"/>
    <row r="46939" hidden="1" x14ac:dyDescent="0.2"/>
    <row r="46940" hidden="1" x14ac:dyDescent="0.2"/>
    <row r="46941" hidden="1" x14ac:dyDescent="0.2"/>
    <row r="46942" hidden="1" x14ac:dyDescent="0.2"/>
    <row r="46943" hidden="1" x14ac:dyDescent="0.2"/>
    <row r="46944" hidden="1" x14ac:dyDescent="0.2"/>
    <row r="46945" hidden="1" x14ac:dyDescent="0.2"/>
    <row r="46946" hidden="1" x14ac:dyDescent="0.2"/>
    <row r="46947" hidden="1" x14ac:dyDescent="0.2"/>
    <row r="46948" hidden="1" x14ac:dyDescent="0.2"/>
    <row r="46949" hidden="1" x14ac:dyDescent="0.2"/>
    <row r="46950" hidden="1" x14ac:dyDescent="0.2"/>
    <row r="46951" hidden="1" x14ac:dyDescent="0.2"/>
    <row r="46952" hidden="1" x14ac:dyDescent="0.2"/>
    <row r="46953" hidden="1" x14ac:dyDescent="0.2"/>
    <row r="46954" hidden="1" x14ac:dyDescent="0.2"/>
    <row r="46955" hidden="1" x14ac:dyDescent="0.2"/>
    <row r="46956" hidden="1" x14ac:dyDescent="0.2"/>
    <row r="46957" hidden="1" x14ac:dyDescent="0.2"/>
    <row r="46958" hidden="1" x14ac:dyDescent="0.2"/>
    <row r="46959" hidden="1" x14ac:dyDescent="0.2"/>
    <row r="46960" hidden="1" x14ac:dyDescent="0.2"/>
    <row r="46961" hidden="1" x14ac:dyDescent="0.2"/>
    <row r="46962" hidden="1" x14ac:dyDescent="0.2"/>
    <row r="46963" hidden="1" x14ac:dyDescent="0.2"/>
    <row r="46964" hidden="1" x14ac:dyDescent="0.2"/>
    <row r="46965" hidden="1" x14ac:dyDescent="0.2"/>
    <row r="46966" hidden="1" x14ac:dyDescent="0.2"/>
    <row r="46967" hidden="1" x14ac:dyDescent="0.2"/>
    <row r="46968" hidden="1" x14ac:dyDescent="0.2"/>
    <row r="46969" hidden="1" x14ac:dyDescent="0.2"/>
    <row r="46970" hidden="1" x14ac:dyDescent="0.2"/>
    <row r="46971" hidden="1" x14ac:dyDescent="0.2"/>
    <row r="46972" hidden="1" x14ac:dyDescent="0.2"/>
    <row r="46973" hidden="1" x14ac:dyDescent="0.2"/>
    <row r="46974" hidden="1" x14ac:dyDescent="0.2"/>
    <row r="46975" hidden="1" x14ac:dyDescent="0.2"/>
    <row r="46976" hidden="1" x14ac:dyDescent="0.2"/>
    <row r="46977" hidden="1" x14ac:dyDescent="0.2"/>
    <row r="46978" hidden="1" x14ac:dyDescent="0.2"/>
    <row r="46979" hidden="1" x14ac:dyDescent="0.2"/>
    <row r="46980" hidden="1" x14ac:dyDescent="0.2"/>
    <row r="46981" hidden="1" x14ac:dyDescent="0.2"/>
    <row r="46982" hidden="1" x14ac:dyDescent="0.2"/>
    <row r="46983" hidden="1" x14ac:dyDescent="0.2"/>
    <row r="46984" hidden="1" x14ac:dyDescent="0.2"/>
    <row r="46985" hidden="1" x14ac:dyDescent="0.2"/>
    <row r="46986" hidden="1" x14ac:dyDescent="0.2"/>
    <row r="46987" hidden="1" x14ac:dyDescent="0.2"/>
    <row r="46988" hidden="1" x14ac:dyDescent="0.2"/>
    <row r="46989" hidden="1" x14ac:dyDescent="0.2"/>
    <row r="46990" hidden="1" x14ac:dyDescent="0.2"/>
    <row r="46991" hidden="1" x14ac:dyDescent="0.2"/>
    <row r="46992" hidden="1" x14ac:dyDescent="0.2"/>
    <row r="46993" hidden="1" x14ac:dyDescent="0.2"/>
    <row r="46994" hidden="1" x14ac:dyDescent="0.2"/>
    <row r="46995" hidden="1" x14ac:dyDescent="0.2"/>
    <row r="46996" hidden="1" x14ac:dyDescent="0.2"/>
    <row r="46997" hidden="1" x14ac:dyDescent="0.2"/>
    <row r="46998" hidden="1" x14ac:dyDescent="0.2"/>
    <row r="46999" hidden="1" x14ac:dyDescent="0.2"/>
    <row r="47000" hidden="1" x14ac:dyDescent="0.2"/>
    <row r="47001" hidden="1" x14ac:dyDescent="0.2"/>
    <row r="47002" hidden="1" x14ac:dyDescent="0.2"/>
    <row r="47003" hidden="1" x14ac:dyDescent="0.2"/>
    <row r="47004" hidden="1" x14ac:dyDescent="0.2"/>
    <row r="47005" hidden="1" x14ac:dyDescent="0.2"/>
    <row r="47006" hidden="1" x14ac:dyDescent="0.2"/>
    <row r="47007" hidden="1" x14ac:dyDescent="0.2"/>
    <row r="47008" hidden="1" x14ac:dyDescent="0.2"/>
    <row r="47009" hidden="1" x14ac:dyDescent="0.2"/>
    <row r="47010" hidden="1" x14ac:dyDescent="0.2"/>
    <row r="47011" hidden="1" x14ac:dyDescent="0.2"/>
    <row r="47012" hidden="1" x14ac:dyDescent="0.2"/>
    <row r="47013" hidden="1" x14ac:dyDescent="0.2"/>
    <row r="47014" hidden="1" x14ac:dyDescent="0.2"/>
    <row r="47015" hidden="1" x14ac:dyDescent="0.2"/>
    <row r="47016" hidden="1" x14ac:dyDescent="0.2"/>
    <row r="47017" hidden="1" x14ac:dyDescent="0.2"/>
    <row r="47018" hidden="1" x14ac:dyDescent="0.2"/>
    <row r="47019" hidden="1" x14ac:dyDescent="0.2"/>
    <row r="47020" hidden="1" x14ac:dyDescent="0.2"/>
    <row r="47021" hidden="1" x14ac:dyDescent="0.2"/>
    <row r="47022" hidden="1" x14ac:dyDescent="0.2"/>
    <row r="47023" hidden="1" x14ac:dyDescent="0.2"/>
    <row r="47024" hidden="1" x14ac:dyDescent="0.2"/>
    <row r="47025" hidden="1" x14ac:dyDescent="0.2"/>
    <row r="47026" hidden="1" x14ac:dyDescent="0.2"/>
    <row r="47027" hidden="1" x14ac:dyDescent="0.2"/>
    <row r="47028" hidden="1" x14ac:dyDescent="0.2"/>
    <row r="47029" hidden="1" x14ac:dyDescent="0.2"/>
    <row r="47030" hidden="1" x14ac:dyDescent="0.2"/>
    <row r="47031" hidden="1" x14ac:dyDescent="0.2"/>
    <row r="47032" hidden="1" x14ac:dyDescent="0.2"/>
    <row r="47033" hidden="1" x14ac:dyDescent="0.2"/>
    <row r="47034" hidden="1" x14ac:dyDescent="0.2"/>
    <row r="47035" hidden="1" x14ac:dyDescent="0.2"/>
    <row r="47036" hidden="1" x14ac:dyDescent="0.2"/>
    <row r="47037" hidden="1" x14ac:dyDescent="0.2"/>
    <row r="47038" hidden="1" x14ac:dyDescent="0.2"/>
    <row r="47039" hidden="1" x14ac:dyDescent="0.2"/>
    <row r="47040" hidden="1" x14ac:dyDescent="0.2"/>
    <row r="47041" hidden="1" x14ac:dyDescent="0.2"/>
    <row r="47042" hidden="1" x14ac:dyDescent="0.2"/>
    <row r="47043" hidden="1" x14ac:dyDescent="0.2"/>
    <row r="47044" hidden="1" x14ac:dyDescent="0.2"/>
    <row r="47045" hidden="1" x14ac:dyDescent="0.2"/>
    <row r="47046" hidden="1" x14ac:dyDescent="0.2"/>
    <row r="47047" hidden="1" x14ac:dyDescent="0.2"/>
    <row r="47048" hidden="1" x14ac:dyDescent="0.2"/>
    <row r="47049" hidden="1" x14ac:dyDescent="0.2"/>
    <row r="47050" hidden="1" x14ac:dyDescent="0.2"/>
    <row r="47051" hidden="1" x14ac:dyDescent="0.2"/>
    <row r="47052" hidden="1" x14ac:dyDescent="0.2"/>
    <row r="47053" hidden="1" x14ac:dyDescent="0.2"/>
    <row r="47054" hidden="1" x14ac:dyDescent="0.2"/>
    <row r="47055" hidden="1" x14ac:dyDescent="0.2"/>
    <row r="47056" hidden="1" x14ac:dyDescent="0.2"/>
    <row r="47057" hidden="1" x14ac:dyDescent="0.2"/>
    <row r="47058" hidden="1" x14ac:dyDescent="0.2"/>
    <row r="47059" hidden="1" x14ac:dyDescent="0.2"/>
    <row r="47060" hidden="1" x14ac:dyDescent="0.2"/>
    <row r="47061" hidden="1" x14ac:dyDescent="0.2"/>
    <row r="47062" hidden="1" x14ac:dyDescent="0.2"/>
    <row r="47063" hidden="1" x14ac:dyDescent="0.2"/>
    <row r="47064" hidden="1" x14ac:dyDescent="0.2"/>
    <row r="47065" hidden="1" x14ac:dyDescent="0.2"/>
    <row r="47066" hidden="1" x14ac:dyDescent="0.2"/>
    <row r="47067" hidden="1" x14ac:dyDescent="0.2"/>
    <row r="47068" hidden="1" x14ac:dyDescent="0.2"/>
    <row r="47069" hidden="1" x14ac:dyDescent="0.2"/>
    <row r="47070" hidden="1" x14ac:dyDescent="0.2"/>
    <row r="47071" hidden="1" x14ac:dyDescent="0.2"/>
    <row r="47072" hidden="1" x14ac:dyDescent="0.2"/>
    <row r="47073" hidden="1" x14ac:dyDescent="0.2"/>
    <row r="47074" hidden="1" x14ac:dyDescent="0.2"/>
    <row r="47075" hidden="1" x14ac:dyDescent="0.2"/>
    <row r="47076" hidden="1" x14ac:dyDescent="0.2"/>
    <row r="47077" hidden="1" x14ac:dyDescent="0.2"/>
    <row r="47078" hidden="1" x14ac:dyDescent="0.2"/>
    <row r="47079" hidden="1" x14ac:dyDescent="0.2"/>
    <row r="47080" hidden="1" x14ac:dyDescent="0.2"/>
    <row r="47081" hidden="1" x14ac:dyDescent="0.2"/>
    <row r="47082" hidden="1" x14ac:dyDescent="0.2"/>
    <row r="47083" hidden="1" x14ac:dyDescent="0.2"/>
    <row r="47084" hidden="1" x14ac:dyDescent="0.2"/>
    <row r="47085" hidden="1" x14ac:dyDescent="0.2"/>
    <row r="47086" hidden="1" x14ac:dyDescent="0.2"/>
    <row r="47087" hidden="1" x14ac:dyDescent="0.2"/>
    <row r="47088" hidden="1" x14ac:dyDescent="0.2"/>
    <row r="47089" hidden="1" x14ac:dyDescent="0.2"/>
    <row r="47090" hidden="1" x14ac:dyDescent="0.2"/>
    <row r="47091" hidden="1" x14ac:dyDescent="0.2"/>
    <row r="47092" hidden="1" x14ac:dyDescent="0.2"/>
    <row r="47093" hidden="1" x14ac:dyDescent="0.2"/>
    <row r="47094" hidden="1" x14ac:dyDescent="0.2"/>
    <row r="47095" hidden="1" x14ac:dyDescent="0.2"/>
    <row r="47096" hidden="1" x14ac:dyDescent="0.2"/>
    <row r="47097" hidden="1" x14ac:dyDescent="0.2"/>
    <row r="47098" hidden="1" x14ac:dyDescent="0.2"/>
    <row r="47099" hidden="1" x14ac:dyDescent="0.2"/>
    <row r="47100" hidden="1" x14ac:dyDescent="0.2"/>
    <row r="47101" hidden="1" x14ac:dyDescent="0.2"/>
    <row r="47102" hidden="1" x14ac:dyDescent="0.2"/>
    <row r="47103" hidden="1" x14ac:dyDescent="0.2"/>
    <row r="47104" hidden="1" x14ac:dyDescent="0.2"/>
    <row r="47105" hidden="1" x14ac:dyDescent="0.2"/>
    <row r="47106" hidden="1" x14ac:dyDescent="0.2"/>
    <row r="47107" hidden="1" x14ac:dyDescent="0.2"/>
    <row r="47108" hidden="1" x14ac:dyDescent="0.2"/>
    <row r="47109" hidden="1" x14ac:dyDescent="0.2"/>
    <row r="47110" hidden="1" x14ac:dyDescent="0.2"/>
    <row r="47111" hidden="1" x14ac:dyDescent="0.2"/>
    <row r="47112" hidden="1" x14ac:dyDescent="0.2"/>
    <row r="47113" hidden="1" x14ac:dyDescent="0.2"/>
    <row r="47114" hidden="1" x14ac:dyDescent="0.2"/>
    <row r="47115" hidden="1" x14ac:dyDescent="0.2"/>
    <row r="47116" hidden="1" x14ac:dyDescent="0.2"/>
    <row r="47117" hidden="1" x14ac:dyDescent="0.2"/>
    <row r="47118" hidden="1" x14ac:dyDescent="0.2"/>
    <row r="47119" hidden="1" x14ac:dyDescent="0.2"/>
    <row r="47120" hidden="1" x14ac:dyDescent="0.2"/>
    <row r="47121" hidden="1" x14ac:dyDescent="0.2"/>
    <row r="47122" hidden="1" x14ac:dyDescent="0.2"/>
    <row r="47123" hidden="1" x14ac:dyDescent="0.2"/>
    <row r="47124" hidden="1" x14ac:dyDescent="0.2"/>
    <row r="47125" hidden="1" x14ac:dyDescent="0.2"/>
    <row r="47126" hidden="1" x14ac:dyDescent="0.2"/>
    <row r="47127" hidden="1" x14ac:dyDescent="0.2"/>
    <row r="47128" hidden="1" x14ac:dyDescent="0.2"/>
    <row r="47129" hidden="1" x14ac:dyDescent="0.2"/>
    <row r="47130" hidden="1" x14ac:dyDescent="0.2"/>
    <row r="47131" hidden="1" x14ac:dyDescent="0.2"/>
    <row r="47132" hidden="1" x14ac:dyDescent="0.2"/>
    <row r="47133" hidden="1" x14ac:dyDescent="0.2"/>
    <row r="47134" hidden="1" x14ac:dyDescent="0.2"/>
    <row r="47135" hidden="1" x14ac:dyDescent="0.2"/>
    <row r="47136" hidden="1" x14ac:dyDescent="0.2"/>
    <row r="47137" hidden="1" x14ac:dyDescent="0.2"/>
    <row r="47138" hidden="1" x14ac:dyDescent="0.2"/>
    <row r="47139" hidden="1" x14ac:dyDescent="0.2"/>
    <row r="47140" hidden="1" x14ac:dyDescent="0.2"/>
    <row r="47141" hidden="1" x14ac:dyDescent="0.2"/>
    <row r="47142" hidden="1" x14ac:dyDescent="0.2"/>
    <row r="47143" hidden="1" x14ac:dyDescent="0.2"/>
    <row r="47144" hidden="1" x14ac:dyDescent="0.2"/>
    <row r="47145" hidden="1" x14ac:dyDescent="0.2"/>
    <row r="47146" hidden="1" x14ac:dyDescent="0.2"/>
    <row r="47147" hidden="1" x14ac:dyDescent="0.2"/>
    <row r="47148" hidden="1" x14ac:dyDescent="0.2"/>
    <row r="47149" hidden="1" x14ac:dyDescent="0.2"/>
    <row r="47150" hidden="1" x14ac:dyDescent="0.2"/>
    <row r="47151" hidden="1" x14ac:dyDescent="0.2"/>
    <row r="47152" hidden="1" x14ac:dyDescent="0.2"/>
    <row r="47153" hidden="1" x14ac:dyDescent="0.2"/>
    <row r="47154" hidden="1" x14ac:dyDescent="0.2"/>
    <row r="47155" hidden="1" x14ac:dyDescent="0.2"/>
    <row r="47156" hidden="1" x14ac:dyDescent="0.2"/>
    <row r="47157" hidden="1" x14ac:dyDescent="0.2"/>
    <row r="47158" hidden="1" x14ac:dyDescent="0.2"/>
    <row r="47159" hidden="1" x14ac:dyDescent="0.2"/>
    <row r="47160" hidden="1" x14ac:dyDescent="0.2"/>
    <row r="47161" hidden="1" x14ac:dyDescent="0.2"/>
    <row r="47162" hidden="1" x14ac:dyDescent="0.2"/>
    <row r="47163" hidden="1" x14ac:dyDescent="0.2"/>
    <row r="47164" hidden="1" x14ac:dyDescent="0.2"/>
    <row r="47165" hidden="1" x14ac:dyDescent="0.2"/>
    <row r="47166" hidden="1" x14ac:dyDescent="0.2"/>
    <row r="47167" hidden="1" x14ac:dyDescent="0.2"/>
    <row r="47168" hidden="1" x14ac:dyDescent="0.2"/>
    <row r="47169" hidden="1" x14ac:dyDescent="0.2"/>
    <row r="47170" hidden="1" x14ac:dyDescent="0.2"/>
    <row r="47171" hidden="1" x14ac:dyDescent="0.2"/>
    <row r="47172" hidden="1" x14ac:dyDescent="0.2"/>
    <row r="47173" hidden="1" x14ac:dyDescent="0.2"/>
    <row r="47174" hidden="1" x14ac:dyDescent="0.2"/>
    <row r="47175" hidden="1" x14ac:dyDescent="0.2"/>
    <row r="47176" hidden="1" x14ac:dyDescent="0.2"/>
    <row r="47177" hidden="1" x14ac:dyDescent="0.2"/>
    <row r="47178" hidden="1" x14ac:dyDescent="0.2"/>
    <row r="47179" hidden="1" x14ac:dyDescent="0.2"/>
    <row r="47180" hidden="1" x14ac:dyDescent="0.2"/>
    <row r="47181" hidden="1" x14ac:dyDescent="0.2"/>
    <row r="47182" hidden="1" x14ac:dyDescent="0.2"/>
    <row r="47183" hidden="1" x14ac:dyDescent="0.2"/>
    <row r="47184" hidden="1" x14ac:dyDescent="0.2"/>
    <row r="47185" hidden="1" x14ac:dyDescent="0.2"/>
    <row r="47186" hidden="1" x14ac:dyDescent="0.2"/>
    <row r="47187" hidden="1" x14ac:dyDescent="0.2"/>
    <row r="47188" hidden="1" x14ac:dyDescent="0.2"/>
    <row r="47189" hidden="1" x14ac:dyDescent="0.2"/>
    <row r="47190" hidden="1" x14ac:dyDescent="0.2"/>
    <row r="47191" hidden="1" x14ac:dyDescent="0.2"/>
    <row r="47192" hidden="1" x14ac:dyDescent="0.2"/>
    <row r="47193" hidden="1" x14ac:dyDescent="0.2"/>
    <row r="47194" hidden="1" x14ac:dyDescent="0.2"/>
    <row r="47195" hidden="1" x14ac:dyDescent="0.2"/>
    <row r="47196" hidden="1" x14ac:dyDescent="0.2"/>
    <row r="47197" hidden="1" x14ac:dyDescent="0.2"/>
    <row r="47198" hidden="1" x14ac:dyDescent="0.2"/>
    <row r="47199" hidden="1" x14ac:dyDescent="0.2"/>
    <row r="47200" hidden="1" x14ac:dyDescent="0.2"/>
    <row r="47201" hidden="1" x14ac:dyDescent="0.2"/>
    <row r="47202" hidden="1" x14ac:dyDescent="0.2"/>
    <row r="47203" hidden="1" x14ac:dyDescent="0.2"/>
    <row r="47204" hidden="1" x14ac:dyDescent="0.2"/>
    <row r="47205" hidden="1" x14ac:dyDescent="0.2"/>
    <row r="47206" hidden="1" x14ac:dyDescent="0.2"/>
    <row r="47207" hidden="1" x14ac:dyDescent="0.2"/>
    <row r="47208" hidden="1" x14ac:dyDescent="0.2"/>
    <row r="47209" hidden="1" x14ac:dyDescent="0.2"/>
    <row r="47210" hidden="1" x14ac:dyDescent="0.2"/>
    <row r="47211" hidden="1" x14ac:dyDescent="0.2"/>
    <row r="47212" hidden="1" x14ac:dyDescent="0.2"/>
    <row r="47213" hidden="1" x14ac:dyDescent="0.2"/>
    <row r="47214" hidden="1" x14ac:dyDescent="0.2"/>
    <row r="47215" hidden="1" x14ac:dyDescent="0.2"/>
    <row r="47216" hidden="1" x14ac:dyDescent="0.2"/>
    <row r="47217" hidden="1" x14ac:dyDescent="0.2"/>
    <row r="47218" hidden="1" x14ac:dyDescent="0.2"/>
    <row r="47219" hidden="1" x14ac:dyDescent="0.2"/>
    <row r="47220" hidden="1" x14ac:dyDescent="0.2"/>
    <row r="47221" hidden="1" x14ac:dyDescent="0.2"/>
    <row r="47222" hidden="1" x14ac:dyDescent="0.2"/>
    <row r="47223" hidden="1" x14ac:dyDescent="0.2"/>
    <row r="47224" hidden="1" x14ac:dyDescent="0.2"/>
    <row r="47225" hidden="1" x14ac:dyDescent="0.2"/>
    <row r="47226" hidden="1" x14ac:dyDescent="0.2"/>
    <row r="47227" hidden="1" x14ac:dyDescent="0.2"/>
    <row r="47228" hidden="1" x14ac:dyDescent="0.2"/>
    <row r="47229" hidden="1" x14ac:dyDescent="0.2"/>
    <row r="47230" hidden="1" x14ac:dyDescent="0.2"/>
    <row r="47231" hidden="1" x14ac:dyDescent="0.2"/>
    <row r="47232" hidden="1" x14ac:dyDescent="0.2"/>
    <row r="47233" hidden="1" x14ac:dyDescent="0.2"/>
    <row r="47234" hidden="1" x14ac:dyDescent="0.2"/>
    <row r="47235" hidden="1" x14ac:dyDescent="0.2"/>
    <row r="47236" hidden="1" x14ac:dyDescent="0.2"/>
    <row r="47237" hidden="1" x14ac:dyDescent="0.2"/>
    <row r="47238" hidden="1" x14ac:dyDescent="0.2"/>
    <row r="47239" hidden="1" x14ac:dyDescent="0.2"/>
    <row r="47240" hidden="1" x14ac:dyDescent="0.2"/>
    <row r="47241" hidden="1" x14ac:dyDescent="0.2"/>
    <row r="47242" hidden="1" x14ac:dyDescent="0.2"/>
    <row r="47243" hidden="1" x14ac:dyDescent="0.2"/>
    <row r="47244" hidden="1" x14ac:dyDescent="0.2"/>
    <row r="47245" hidden="1" x14ac:dyDescent="0.2"/>
    <row r="47246" hidden="1" x14ac:dyDescent="0.2"/>
    <row r="47247" hidden="1" x14ac:dyDescent="0.2"/>
    <row r="47248" hidden="1" x14ac:dyDescent="0.2"/>
    <row r="47249" hidden="1" x14ac:dyDescent="0.2"/>
    <row r="47250" hidden="1" x14ac:dyDescent="0.2"/>
    <row r="47251" hidden="1" x14ac:dyDescent="0.2"/>
    <row r="47252" hidden="1" x14ac:dyDescent="0.2"/>
    <row r="47253" hidden="1" x14ac:dyDescent="0.2"/>
    <row r="47254" hidden="1" x14ac:dyDescent="0.2"/>
    <row r="47255" hidden="1" x14ac:dyDescent="0.2"/>
    <row r="47256" hidden="1" x14ac:dyDescent="0.2"/>
    <row r="47257" hidden="1" x14ac:dyDescent="0.2"/>
    <row r="47258" hidden="1" x14ac:dyDescent="0.2"/>
    <row r="47259" hidden="1" x14ac:dyDescent="0.2"/>
    <row r="47260" hidden="1" x14ac:dyDescent="0.2"/>
    <row r="47261" hidden="1" x14ac:dyDescent="0.2"/>
    <row r="47262" hidden="1" x14ac:dyDescent="0.2"/>
    <row r="47263" hidden="1" x14ac:dyDescent="0.2"/>
    <row r="47264" hidden="1" x14ac:dyDescent="0.2"/>
    <row r="47265" hidden="1" x14ac:dyDescent="0.2"/>
    <row r="47266" hidden="1" x14ac:dyDescent="0.2"/>
    <row r="47267" hidden="1" x14ac:dyDescent="0.2"/>
    <row r="47268" hidden="1" x14ac:dyDescent="0.2"/>
    <row r="47269" hidden="1" x14ac:dyDescent="0.2"/>
    <row r="47270" hidden="1" x14ac:dyDescent="0.2"/>
    <row r="47271" hidden="1" x14ac:dyDescent="0.2"/>
    <row r="47272" hidden="1" x14ac:dyDescent="0.2"/>
    <row r="47273" hidden="1" x14ac:dyDescent="0.2"/>
    <row r="47274" hidden="1" x14ac:dyDescent="0.2"/>
    <row r="47275" hidden="1" x14ac:dyDescent="0.2"/>
    <row r="47276" hidden="1" x14ac:dyDescent="0.2"/>
    <row r="47277" hidden="1" x14ac:dyDescent="0.2"/>
    <row r="47278" hidden="1" x14ac:dyDescent="0.2"/>
    <row r="47279" hidden="1" x14ac:dyDescent="0.2"/>
    <row r="47280" hidden="1" x14ac:dyDescent="0.2"/>
    <row r="47281" hidden="1" x14ac:dyDescent="0.2"/>
    <row r="47282" hidden="1" x14ac:dyDescent="0.2"/>
    <row r="47283" hidden="1" x14ac:dyDescent="0.2"/>
    <row r="47284" hidden="1" x14ac:dyDescent="0.2"/>
    <row r="47285" hidden="1" x14ac:dyDescent="0.2"/>
    <row r="47286" hidden="1" x14ac:dyDescent="0.2"/>
    <row r="47287" hidden="1" x14ac:dyDescent="0.2"/>
    <row r="47288" hidden="1" x14ac:dyDescent="0.2"/>
    <row r="47289" hidden="1" x14ac:dyDescent="0.2"/>
    <row r="47290" hidden="1" x14ac:dyDescent="0.2"/>
    <row r="47291" hidden="1" x14ac:dyDescent="0.2"/>
    <row r="47292" hidden="1" x14ac:dyDescent="0.2"/>
    <row r="47293" hidden="1" x14ac:dyDescent="0.2"/>
    <row r="47294" hidden="1" x14ac:dyDescent="0.2"/>
    <row r="47295" hidden="1" x14ac:dyDescent="0.2"/>
    <row r="47296" hidden="1" x14ac:dyDescent="0.2"/>
    <row r="47297" hidden="1" x14ac:dyDescent="0.2"/>
    <row r="47298" hidden="1" x14ac:dyDescent="0.2"/>
    <row r="47299" hidden="1" x14ac:dyDescent="0.2"/>
    <row r="47300" hidden="1" x14ac:dyDescent="0.2"/>
    <row r="47301" hidden="1" x14ac:dyDescent="0.2"/>
    <row r="47302" hidden="1" x14ac:dyDescent="0.2"/>
    <row r="47303" hidden="1" x14ac:dyDescent="0.2"/>
    <row r="47304" hidden="1" x14ac:dyDescent="0.2"/>
    <row r="47305" hidden="1" x14ac:dyDescent="0.2"/>
    <row r="47306" hidden="1" x14ac:dyDescent="0.2"/>
    <row r="47307" hidden="1" x14ac:dyDescent="0.2"/>
    <row r="47308" hidden="1" x14ac:dyDescent="0.2"/>
    <row r="47309" hidden="1" x14ac:dyDescent="0.2"/>
    <row r="47310" hidden="1" x14ac:dyDescent="0.2"/>
    <row r="47311" hidden="1" x14ac:dyDescent="0.2"/>
    <row r="47312" hidden="1" x14ac:dyDescent="0.2"/>
    <row r="47313" hidden="1" x14ac:dyDescent="0.2"/>
    <row r="47314" hidden="1" x14ac:dyDescent="0.2"/>
    <row r="47315" hidden="1" x14ac:dyDescent="0.2"/>
    <row r="47316" hidden="1" x14ac:dyDescent="0.2"/>
    <row r="47317" hidden="1" x14ac:dyDescent="0.2"/>
    <row r="47318" hidden="1" x14ac:dyDescent="0.2"/>
    <row r="47319" hidden="1" x14ac:dyDescent="0.2"/>
    <row r="47320" hidden="1" x14ac:dyDescent="0.2"/>
    <row r="47321" hidden="1" x14ac:dyDescent="0.2"/>
    <row r="47322" hidden="1" x14ac:dyDescent="0.2"/>
    <row r="47323" hidden="1" x14ac:dyDescent="0.2"/>
    <row r="47324" hidden="1" x14ac:dyDescent="0.2"/>
    <row r="47325" hidden="1" x14ac:dyDescent="0.2"/>
    <row r="47326" hidden="1" x14ac:dyDescent="0.2"/>
    <row r="47327" hidden="1" x14ac:dyDescent="0.2"/>
    <row r="47328" hidden="1" x14ac:dyDescent="0.2"/>
    <row r="47329" hidden="1" x14ac:dyDescent="0.2"/>
    <row r="47330" hidden="1" x14ac:dyDescent="0.2"/>
    <row r="47331" hidden="1" x14ac:dyDescent="0.2"/>
    <row r="47332" hidden="1" x14ac:dyDescent="0.2"/>
    <row r="47333" hidden="1" x14ac:dyDescent="0.2"/>
    <row r="47334" hidden="1" x14ac:dyDescent="0.2"/>
    <row r="47335" hidden="1" x14ac:dyDescent="0.2"/>
    <row r="47336" hidden="1" x14ac:dyDescent="0.2"/>
    <row r="47337" hidden="1" x14ac:dyDescent="0.2"/>
    <row r="47338" hidden="1" x14ac:dyDescent="0.2"/>
    <row r="47339" hidden="1" x14ac:dyDescent="0.2"/>
    <row r="47340" hidden="1" x14ac:dyDescent="0.2"/>
    <row r="47341" hidden="1" x14ac:dyDescent="0.2"/>
    <row r="47342" hidden="1" x14ac:dyDescent="0.2"/>
    <row r="47343" hidden="1" x14ac:dyDescent="0.2"/>
    <row r="47344" hidden="1" x14ac:dyDescent="0.2"/>
    <row r="47345" hidden="1" x14ac:dyDescent="0.2"/>
    <row r="47346" hidden="1" x14ac:dyDescent="0.2"/>
    <row r="47347" hidden="1" x14ac:dyDescent="0.2"/>
    <row r="47348" hidden="1" x14ac:dyDescent="0.2"/>
    <row r="47349" hidden="1" x14ac:dyDescent="0.2"/>
    <row r="47350" hidden="1" x14ac:dyDescent="0.2"/>
    <row r="47351" hidden="1" x14ac:dyDescent="0.2"/>
    <row r="47352" hidden="1" x14ac:dyDescent="0.2"/>
    <row r="47353" hidden="1" x14ac:dyDescent="0.2"/>
    <row r="47354" hidden="1" x14ac:dyDescent="0.2"/>
    <row r="47355" hidden="1" x14ac:dyDescent="0.2"/>
    <row r="47356" hidden="1" x14ac:dyDescent="0.2"/>
    <row r="47357" hidden="1" x14ac:dyDescent="0.2"/>
    <row r="47358" hidden="1" x14ac:dyDescent="0.2"/>
    <row r="47359" hidden="1" x14ac:dyDescent="0.2"/>
    <row r="47360" hidden="1" x14ac:dyDescent="0.2"/>
    <row r="47361" hidden="1" x14ac:dyDescent="0.2"/>
    <row r="47362" hidden="1" x14ac:dyDescent="0.2"/>
    <row r="47363" hidden="1" x14ac:dyDescent="0.2"/>
    <row r="47364" hidden="1" x14ac:dyDescent="0.2"/>
    <row r="47365" hidden="1" x14ac:dyDescent="0.2"/>
    <row r="47366" hidden="1" x14ac:dyDescent="0.2"/>
    <row r="47367" hidden="1" x14ac:dyDescent="0.2"/>
    <row r="47368" hidden="1" x14ac:dyDescent="0.2"/>
    <row r="47369" hidden="1" x14ac:dyDescent="0.2"/>
    <row r="47370" hidden="1" x14ac:dyDescent="0.2"/>
    <row r="47371" hidden="1" x14ac:dyDescent="0.2"/>
    <row r="47372" hidden="1" x14ac:dyDescent="0.2"/>
    <row r="47373" hidden="1" x14ac:dyDescent="0.2"/>
    <row r="47374" hidden="1" x14ac:dyDescent="0.2"/>
    <row r="47375" hidden="1" x14ac:dyDescent="0.2"/>
    <row r="47376" hidden="1" x14ac:dyDescent="0.2"/>
    <row r="47377" hidden="1" x14ac:dyDescent="0.2"/>
    <row r="47378" hidden="1" x14ac:dyDescent="0.2"/>
    <row r="47379" hidden="1" x14ac:dyDescent="0.2"/>
    <row r="47380" hidden="1" x14ac:dyDescent="0.2"/>
    <row r="47381" hidden="1" x14ac:dyDescent="0.2"/>
    <row r="47382" hidden="1" x14ac:dyDescent="0.2"/>
    <row r="47383" hidden="1" x14ac:dyDescent="0.2"/>
    <row r="47384" hidden="1" x14ac:dyDescent="0.2"/>
    <row r="47385" hidden="1" x14ac:dyDescent="0.2"/>
    <row r="47386" hidden="1" x14ac:dyDescent="0.2"/>
    <row r="47387" hidden="1" x14ac:dyDescent="0.2"/>
    <row r="47388" hidden="1" x14ac:dyDescent="0.2"/>
    <row r="47389" hidden="1" x14ac:dyDescent="0.2"/>
    <row r="47390" hidden="1" x14ac:dyDescent="0.2"/>
    <row r="47391" hidden="1" x14ac:dyDescent="0.2"/>
    <row r="47392" hidden="1" x14ac:dyDescent="0.2"/>
    <row r="47393" hidden="1" x14ac:dyDescent="0.2"/>
    <row r="47394" hidden="1" x14ac:dyDescent="0.2"/>
    <row r="47395" hidden="1" x14ac:dyDescent="0.2"/>
    <row r="47396" hidden="1" x14ac:dyDescent="0.2"/>
    <row r="47397" hidden="1" x14ac:dyDescent="0.2"/>
    <row r="47398" hidden="1" x14ac:dyDescent="0.2"/>
    <row r="47399" hidden="1" x14ac:dyDescent="0.2"/>
    <row r="47400" hidden="1" x14ac:dyDescent="0.2"/>
    <row r="47401" hidden="1" x14ac:dyDescent="0.2"/>
    <row r="47402" hidden="1" x14ac:dyDescent="0.2"/>
    <row r="47403" hidden="1" x14ac:dyDescent="0.2"/>
    <row r="47404" hidden="1" x14ac:dyDescent="0.2"/>
    <row r="47405" hidden="1" x14ac:dyDescent="0.2"/>
    <row r="47406" hidden="1" x14ac:dyDescent="0.2"/>
    <row r="47407" hidden="1" x14ac:dyDescent="0.2"/>
    <row r="47408" hidden="1" x14ac:dyDescent="0.2"/>
    <row r="47409" hidden="1" x14ac:dyDescent="0.2"/>
    <row r="47410" hidden="1" x14ac:dyDescent="0.2"/>
    <row r="47411" hidden="1" x14ac:dyDescent="0.2"/>
    <row r="47412" hidden="1" x14ac:dyDescent="0.2"/>
    <row r="47413" hidden="1" x14ac:dyDescent="0.2"/>
    <row r="47414" hidden="1" x14ac:dyDescent="0.2"/>
    <row r="47415" hidden="1" x14ac:dyDescent="0.2"/>
    <row r="47416" hidden="1" x14ac:dyDescent="0.2"/>
    <row r="47417" hidden="1" x14ac:dyDescent="0.2"/>
    <row r="47418" hidden="1" x14ac:dyDescent="0.2"/>
    <row r="47419" hidden="1" x14ac:dyDescent="0.2"/>
    <row r="47420" hidden="1" x14ac:dyDescent="0.2"/>
    <row r="47421" hidden="1" x14ac:dyDescent="0.2"/>
    <row r="47422" hidden="1" x14ac:dyDescent="0.2"/>
    <row r="47423" hidden="1" x14ac:dyDescent="0.2"/>
    <row r="47424" hidden="1" x14ac:dyDescent="0.2"/>
    <row r="47425" hidden="1" x14ac:dyDescent="0.2"/>
    <row r="47426" hidden="1" x14ac:dyDescent="0.2"/>
    <row r="47427" hidden="1" x14ac:dyDescent="0.2"/>
    <row r="47428" hidden="1" x14ac:dyDescent="0.2"/>
    <row r="47429" hidden="1" x14ac:dyDescent="0.2"/>
    <row r="47430" hidden="1" x14ac:dyDescent="0.2"/>
    <row r="47431" hidden="1" x14ac:dyDescent="0.2"/>
    <row r="47432" hidden="1" x14ac:dyDescent="0.2"/>
    <row r="47433" hidden="1" x14ac:dyDescent="0.2"/>
    <row r="47434" hidden="1" x14ac:dyDescent="0.2"/>
    <row r="47435" hidden="1" x14ac:dyDescent="0.2"/>
    <row r="47436" hidden="1" x14ac:dyDescent="0.2"/>
    <row r="47437" hidden="1" x14ac:dyDescent="0.2"/>
    <row r="47438" hidden="1" x14ac:dyDescent="0.2"/>
    <row r="47439" hidden="1" x14ac:dyDescent="0.2"/>
    <row r="47440" hidden="1" x14ac:dyDescent="0.2"/>
    <row r="47441" hidden="1" x14ac:dyDescent="0.2"/>
    <row r="47442" hidden="1" x14ac:dyDescent="0.2"/>
    <row r="47443" hidden="1" x14ac:dyDescent="0.2"/>
    <row r="47444" hidden="1" x14ac:dyDescent="0.2"/>
    <row r="47445" hidden="1" x14ac:dyDescent="0.2"/>
    <row r="47446" hidden="1" x14ac:dyDescent="0.2"/>
    <row r="47447" hidden="1" x14ac:dyDescent="0.2"/>
    <row r="47448" hidden="1" x14ac:dyDescent="0.2"/>
    <row r="47449" hidden="1" x14ac:dyDescent="0.2"/>
    <row r="47450" hidden="1" x14ac:dyDescent="0.2"/>
    <row r="47451" hidden="1" x14ac:dyDescent="0.2"/>
    <row r="47452" hidden="1" x14ac:dyDescent="0.2"/>
    <row r="47453" hidden="1" x14ac:dyDescent="0.2"/>
    <row r="47454" hidden="1" x14ac:dyDescent="0.2"/>
    <row r="47455" hidden="1" x14ac:dyDescent="0.2"/>
    <row r="47456" hidden="1" x14ac:dyDescent="0.2"/>
    <row r="47457" hidden="1" x14ac:dyDescent="0.2"/>
    <row r="47458" hidden="1" x14ac:dyDescent="0.2"/>
    <row r="47459" hidden="1" x14ac:dyDescent="0.2"/>
    <row r="47460" hidden="1" x14ac:dyDescent="0.2"/>
    <row r="47461" hidden="1" x14ac:dyDescent="0.2"/>
    <row r="47462" hidden="1" x14ac:dyDescent="0.2"/>
    <row r="47463" hidden="1" x14ac:dyDescent="0.2"/>
    <row r="47464" hidden="1" x14ac:dyDescent="0.2"/>
    <row r="47465" hidden="1" x14ac:dyDescent="0.2"/>
    <row r="47466" hidden="1" x14ac:dyDescent="0.2"/>
    <row r="47467" hidden="1" x14ac:dyDescent="0.2"/>
    <row r="47468" hidden="1" x14ac:dyDescent="0.2"/>
    <row r="47469" hidden="1" x14ac:dyDescent="0.2"/>
    <row r="47470" hidden="1" x14ac:dyDescent="0.2"/>
    <row r="47471" hidden="1" x14ac:dyDescent="0.2"/>
    <row r="47472" hidden="1" x14ac:dyDescent="0.2"/>
    <row r="47473" hidden="1" x14ac:dyDescent="0.2"/>
    <row r="47474" hidden="1" x14ac:dyDescent="0.2"/>
    <row r="47475" hidden="1" x14ac:dyDescent="0.2"/>
    <row r="47476" hidden="1" x14ac:dyDescent="0.2"/>
    <row r="47477" hidden="1" x14ac:dyDescent="0.2"/>
    <row r="47478" hidden="1" x14ac:dyDescent="0.2"/>
    <row r="47479" hidden="1" x14ac:dyDescent="0.2"/>
    <row r="47480" hidden="1" x14ac:dyDescent="0.2"/>
    <row r="47481" hidden="1" x14ac:dyDescent="0.2"/>
    <row r="47482" hidden="1" x14ac:dyDescent="0.2"/>
    <row r="47483" hidden="1" x14ac:dyDescent="0.2"/>
    <row r="47484" hidden="1" x14ac:dyDescent="0.2"/>
    <row r="47485" hidden="1" x14ac:dyDescent="0.2"/>
    <row r="47486" hidden="1" x14ac:dyDescent="0.2"/>
    <row r="47487" hidden="1" x14ac:dyDescent="0.2"/>
    <row r="47488" hidden="1" x14ac:dyDescent="0.2"/>
    <row r="47489" hidden="1" x14ac:dyDescent="0.2"/>
    <row r="47490" hidden="1" x14ac:dyDescent="0.2"/>
    <row r="47491" hidden="1" x14ac:dyDescent="0.2"/>
    <row r="47492" hidden="1" x14ac:dyDescent="0.2"/>
    <row r="47493" hidden="1" x14ac:dyDescent="0.2"/>
    <row r="47494" hidden="1" x14ac:dyDescent="0.2"/>
    <row r="47495" hidden="1" x14ac:dyDescent="0.2"/>
    <row r="47496" hidden="1" x14ac:dyDescent="0.2"/>
    <row r="47497" hidden="1" x14ac:dyDescent="0.2"/>
    <row r="47498" hidden="1" x14ac:dyDescent="0.2"/>
    <row r="47499" hidden="1" x14ac:dyDescent="0.2"/>
    <row r="47500" hidden="1" x14ac:dyDescent="0.2"/>
    <row r="47501" hidden="1" x14ac:dyDescent="0.2"/>
    <row r="47502" hidden="1" x14ac:dyDescent="0.2"/>
    <row r="47503" hidden="1" x14ac:dyDescent="0.2"/>
    <row r="47504" hidden="1" x14ac:dyDescent="0.2"/>
    <row r="47505" hidden="1" x14ac:dyDescent="0.2"/>
    <row r="47506" hidden="1" x14ac:dyDescent="0.2"/>
    <row r="47507" hidden="1" x14ac:dyDescent="0.2"/>
    <row r="47508" hidden="1" x14ac:dyDescent="0.2"/>
    <row r="47509" hidden="1" x14ac:dyDescent="0.2"/>
    <row r="47510" hidden="1" x14ac:dyDescent="0.2"/>
    <row r="47511" hidden="1" x14ac:dyDescent="0.2"/>
    <row r="47512" hidden="1" x14ac:dyDescent="0.2"/>
    <row r="47513" hidden="1" x14ac:dyDescent="0.2"/>
    <row r="47514" hidden="1" x14ac:dyDescent="0.2"/>
    <row r="47515" hidden="1" x14ac:dyDescent="0.2"/>
    <row r="47516" hidden="1" x14ac:dyDescent="0.2"/>
    <row r="47517" hidden="1" x14ac:dyDescent="0.2"/>
    <row r="47518" hidden="1" x14ac:dyDescent="0.2"/>
    <row r="47519" hidden="1" x14ac:dyDescent="0.2"/>
    <row r="47520" hidden="1" x14ac:dyDescent="0.2"/>
    <row r="47521" hidden="1" x14ac:dyDescent="0.2"/>
    <row r="47522" hidden="1" x14ac:dyDescent="0.2"/>
    <row r="47523" hidden="1" x14ac:dyDescent="0.2"/>
    <row r="47524" hidden="1" x14ac:dyDescent="0.2"/>
    <row r="47525" hidden="1" x14ac:dyDescent="0.2"/>
    <row r="47526" hidden="1" x14ac:dyDescent="0.2"/>
    <row r="47527" hidden="1" x14ac:dyDescent="0.2"/>
    <row r="47528" hidden="1" x14ac:dyDescent="0.2"/>
    <row r="47529" hidden="1" x14ac:dyDescent="0.2"/>
    <row r="47530" hidden="1" x14ac:dyDescent="0.2"/>
    <row r="47531" hidden="1" x14ac:dyDescent="0.2"/>
    <row r="47532" hidden="1" x14ac:dyDescent="0.2"/>
    <row r="47533" hidden="1" x14ac:dyDescent="0.2"/>
    <row r="47534" hidden="1" x14ac:dyDescent="0.2"/>
    <row r="47535" hidden="1" x14ac:dyDescent="0.2"/>
    <row r="47536" hidden="1" x14ac:dyDescent="0.2"/>
    <row r="47537" hidden="1" x14ac:dyDescent="0.2"/>
    <row r="47538" hidden="1" x14ac:dyDescent="0.2"/>
    <row r="47539" hidden="1" x14ac:dyDescent="0.2"/>
    <row r="47540" hidden="1" x14ac:dyDescent="0.2"/>
    <row r="47541" hidden="1" x14ac:dyDescent="0.2"/>
    <row r="47542" hidden="1" x14ac:dyDescent="0.2"/>
    <row r="47543" hidden="1" x14ac:dyDescent="0.2"/>
    <row r="47544" hidden="1" x14ac:dyDescent="0.2"/>
    <row r="47545" hidden="1" x14ac:dyDescent="0.2"/>
    <row r="47546" hidden="1" x14ac:dyDescent="0.2"/>
    <row r="47547" hidden="1" x14ac:dyDescent="0.2"/>
    <row r="47548" hidden="1" x14ac:dyDescent="0.2"/>
    <row r="47549" hidden="1" x14ac:dyDescent="0.2"/>
    <row r="47550" hidden="1" x14ac:dyDescent="0.2"/>
    <row r="47551" hidden="1" x14ac:dyDescent="0.2"/>
    <row r="47552" hidden="1" x14ac:dyDescent="0.2"/>
    <row r="47553" hidden="1" x14ac:dyDescent="0.2"/>
    <row r="47554" hidden="1" x14ac:dyDescent="0.2"/>
    <row r="47555" hidden="1" x14ac:dyDescent="0.2"/>
    <row r="47556" hidden="1" x14ac:dyDescent="0.2"/>
    <row r="47557" hidden="1" x14ac:dyDescent="0.2"/>
    <row r="47558" hidden="1" x14ac:dyDescent="0.2"/>
    <row r="47559" hidden="1" x14ac:dyDescent="0.2"/>
    <row r="47560" hidden="1" x14ac:dyDescent="0.2"/>
    <row r="47561" hidden="1" x14ac:dyDescent="0.2"/>
    <row r="47562" hidden="1" x14ac:dyDescent="0.2"/>
    <row r="47563" hidden="1" x14ac:dyDescent="0.2"/>
    <row r="47564" hidden="1" x14ac:dyDescent="0.2"/>
    <row r="47565" hidden="1" x14ac:dyDescent="0.2"/>
    <row r="47566" hidden="1" x14ac:dyDescent="0.2"/>
    <row r="47567" hidden="1" x14ac:dyDescent="0.2"/>
    <row r="47568" hidden="1" x14ac:dyDescent="0.2"/>
    <row r="47569" hidden="1" x14ac:dyDescent="0.2"/>
    <row r="47570" hidden="1" x14ac:dyDescent="0.2"/>
    <row r="47571" hidden="1" x14ac:dyDescent="0.2"/>
    <row r="47572" hidden="1" x14ac:dyDescent="0.2"/>
    <row r="47573" hidden="1" x14ac:dyDescent="0.2"/>
    <row r="47574" hidden="1" x14ac:dyDescent="0.2"/>
    <row r="47575" hidden="1" x14ac:dyDescent="0.2"/>
    <row r="47576" hidden="1" x14ac:dyDescent="0.2"/>
    <row r="47577" hidden="1" x14ac:dyDescent="0.2"/>
    <row r="47578" hidden="1" x14ac:dyDescent="0.2"/>
    <row r="47579" hidden="1" x14ac:dyDescent="0.2"/>
    <row r="47580" hidden="1" x14ac:dyDescent="0.2"/>
    <row r="47581" hidden="1" x14ac:dyDescent="0.2"/>
    <row r="47582" hidden="1" x14ac:dyDescent="0.2"/>
    <row r="47583" hidden="1" x14ac:dyDescent="0.2"/>
    <row r="47584" hidden="1" x14ac:dyDescent="0.2"/>
    <row r="47585" hidden="1" x14ac:dyDescent="0.2"/>
    <row r="47586" hidden="1" x14ac:dyDescent="0.2"/>
    <row r="47587" hidden="1" x14ac:dyDescent="0.2"/>
    <row r="47588" hidden="1" x14ac:dyDescent="0.2"/>
    <row r="47589" hidden="1" x14ac:dyDescent="0.2"/>
    <row r="47590" hidden="1" x14ac:dyDescent="0.2"/>
    <row r="47591" hidden="1" x14ac:dyDescent="0.2"/>
    <row r="47592" hidden="1" x14ac:dyDescent="0.2"/>
    <row r="47593" hidden="1" x14ac:dyDescent="0.2"/>
    <row r="47594" hidden="1" x14ac:dyDescent="0.2"/>
    <row r="47595" hidden="1" x14ac:dyDescent="0.2"/>
    <row r="47596" hidden="1" x14ac:dyDescent="0.2"/>
    <row r="47597" hidden="1" x14ac:dyDescent="0.2"/>
    <row r="47598" hidden="1" x14ac:dyDescent="0.2"/>
    <row r="47599" hidden="1" x14ac:dyDescent="0.2"/>
    <row r="47600" hidden="1" x14ac:dyDescent="0.2"/>
    <row r="47601" hidden="1" x14ac:dyDescent="0.2"/>
    <row r="47602" hidden="1" x14ac:dyDescent="0.2"/>
    <row r="47603" hidden="1" x14ac:dyDescent="0.2"/>
    <row r="47604" hidden="1" x14ac:dyDescent="0.2"/>
    <row r="47605" hidden="1" x14ac:dyDescent="0.2"/>
    <row r="47606" hidden="1" x14ac:dyDescent="0.2"/>
    <row r="47607" hidden="1" x14ac:dyDescent="0.2"/>
    <row r="47608" hidden="1" x14ac:dyDescent="0.2"/>
    <row r="47609" hidden="1" x14ac:dyDescent="0.2"/>
    <row r="47610" hidden="1" x14ac:dyDescent="0.2"/>
    <row r="47611" hidden="1" x14ac:dyDescent="0.2"/>
    <row r="47612" hidden="1" x14ac:dyDescent="0.2"/>
    <row r="47613" hidden="1" x14ac:dyDescent="0.2"/>
    <row r="47614" hidden="1" x14ac:dyDescent="0.2"/>
    <row r="47615" hidden="1" x14ac:dyDescent="0.2"/>
    <row r="47616" hidden="1" x14ac:dyDescent="0.2"/>
    <row r="47617" hidden="1" x14ac:dyDescent="0.2"/>
    <row r="47618" hidden="1" x14ac:dyDescent="0.2"/>
    <row r="47619" hidden="1" x14ac:dyDescent="0.2"/>
    <row r="47620" hidden="1" x14ac:dyDescent="0.2"/>
    <row r="47621" hidden="1" x14ac:dyDescent="0.2"/>
    <row r="47622" hidden="1" x14ac:dyDescent="0.2"/>
    <row r="47623" hidden="1" x14ac:dyDescent="0.2"/>
    <row r="47624" hidden="1" x14ac:dyDescent="0.2"/>
    <row r="47625" hidden="1" x14ac:dyDescent="0.2"/>
    <row r="47626" hidden="1" x14ac:dyDescent="0.2"/>
    <row r="47627" hidden="1" x14ac:dyDescent="0.2"/>
    <row r="47628" hidden="1" x14ac:dyDescent="0.2"/>
    <row r="47629" hidden="1" x14ac:dyDescent="0.2"/>
    <row r="47630" hidden="1" x14ac:dyDescent="0.2"/>
    <row r="47631" hidden="1" x14ac:dyDescent="0.2"/>
    <row r="47632" hidden="1" x14ac:dyDescent="0.2"/>
    <row r="47633" hidden="1" x14ac:dyDescent="0.2"/>
    <row r="47634" hidden="1" x14ac:dyDescent="0.2"/>
    <row r="47635" hidden="1" x14ac:dyDescent="0.2"/>
    <row r="47636" hidden="1" x14ac:dyDescent="0.2"/>
    <row r="47637" hidden="1" x14ac:dyDescent="0.2"/>
    <row r="47638" hidden="1" x14ac:dyDescent="0.2"/>
    <row r="47639" hidden="1" x14ac:dyDescent="0.2"/>
    <row r="47640" hidden="1" x14ac:dyDescent="0.2"/>
    <row r="47641" hidden="1" x14ac:dyDescent="0.2"/>
    <row r="47642" hidden="1" x14ac:dyDescent="0.2"/>
    <row r="47643" hidden="1" x14ac:dyDescent="0.2"/>
    <row r="47644" hidden="1" x14ac:dyDescent="0.2"/>
    <row r="47645" hidden="1" x14ac:dyDescent="0.2"/>
    <row r="47646" hidden="1" x14ac:dyDescent="0.2"/>
    <row r="47647" hidden="1" x14ac:dyDescent="0.2"/>
    <row r="47648" hidden="1" x14ac:dyDescent="0.2"/>
    <row r="47649" hidden="1" x14ac:dyDescent="0.2"/>
    <row r="47650" hidden="1" x14ac:dyDescent="0.2"/>
    <row r="47651" hidden="1" x14ac:dyDescent="0.2"/>
    <row r="47652" hidden="1" x14ac:dyDescent="0.2"/>
    <row r="47653" hidden="1" x14ac:dyDescent="0.2"/>
    <row r="47654" hidden="1" x14ac:dyDescent="0.2"/>
    <row r="47655" hidden="1" x14ac:dyDescent="0.2"/>
    <row r="47656" hidden="1" x14ac:dyDescent="0.2"/>
    <row r="47657" hidden="1" x14ac:dyDescent="0.2"/>
    <row r="47658" hidden="1" x14ac:dyDescent="0.2"/>
    <row r="47659" hidden="1" x14ac:dyDescent="0.2"/>
    <row r="47660" hidden="1" x14ac:dyDescent="0.2"/>
    <row r="47661" hidden="1" x14ac:dyDescent="0.2"/>
    <row r="47662" hidden="1" x14ac:dyDescent="0.2"/>
    <row r="47663" hidden="1" x14ac:dyDescent="0.2"/>
    <row r="47664" hidden="1" x14ac:dyDescent="0.2"/>
    <row r="47665" hidden="1" x14ac:dyDescent="0.2"/>
    <row r="47666" hidden="1" x14ac:dyDescent="0.2"/>
    <row r="47667" hidden="1" x14ac:dyDescent="0.2"/>
    <row r="47668" hidden="1" x14ac:dyDescent="0.2"/>
    <row r="47669" hidden="1" x14ac:dyDescent="0.2"/>
    <row r="47670" hidden="1" x14ac:dyDescent="0.2"/>
    <row r="47671" hidden="1" x14ac:dyDescent="0.2"/>
    <row r="47672" hidden="1" x14ac:dyDescent="0.2"/>
    <row r="47673" hidden="1" x14ac:dyDescent="0.2"/>
    <row r="47674" hidden="1" x14ac:dyDescent="0.2"/>
    <row r="47675" hidden="1" x14ac:dyDescent="0.2"/>
    <row r="47676" hidden="1" x14ac:dyDescent="0.2"/>
    <row r="47677" hidden="1" x14ac:dyDescent="0.2"/>
    <row r="47678" hidden="1" x14ac:dyDescent="0.2"/>
    <row r="47679" hidden="1" x14ac:dyDescent="0.2"/>
    <row r="47680" hidden="1" x14ac:dyDescent="0.2"/>
    <row r="47681" hidden="1" x14ac:dyDescent="0.2"/>
    <row r="47682" hidden="1" x14ac:dyDescent="0.2"/>
    <row r="47683" hidden="1" x14ac:dyDescent="0.2"/>
    <row r="47684" hidden="1" x14ac:dyDescent="0.2"/>
    <row r="47685" hidden="1" x14ac:dyDescent="0.2"/>
    <row r="47686" hidden="1" x14ac:dyDescent="0.2"/>
    <row r="47687" hidden="1" x14ac:dyDescent="0.2"/>
    <row r="47688" hidden="1" x14ac:dyDescent="0.2"/>
    <row r="47689" hidden="1" x14ac:dyDescent="0.2"/>
    <row r="47690" hidden="1" x14ac:dyDescent="0.2"/>
    <row r="47691" hidden="1" x14ac:dyDescent="0.2"/>
    <row r="47692" hidden="1" x14ac:dyDescent="0.2"/>
    <row r="47693" hidden="1" x14ac:dyDescent="0.2"/>
    <row r="47694" hidden="1" x14ac:dyDescent="0.2"/>
    <row r="47695" hidden="1" x14ac:dyDescent="0.2"/>
    <row r="47696" hidden="1" x14ac:dyDescent="0.2"/>
    <row r="47697" hidden="1" x14ac:dyDescent="0.2"/>
    <row r="47698" hidden="1" x14ac:dyDescent="0.2"/>
    <row r="47699" hidden="1" x14ac:dyDescent="0.2"/>
    <row r="47700" hidden="1" x14ac:dyDescent="0.2"/>
    <row r="47701" hidden="1" x14ac:dyDescent="0.2"/>
    <row r="47702" hidden="1" x14ac:dyDescent="0.2"/>
    <row r="47703" hidden="1" x14ac:dyDescent="0.2"/>
    <row r="47704" hidden="1" x14ac:dyDescent="0.2"/>
    <row r="47705" hidden="1" x14ac:dyDescent="0.2"/>
    <row r="47706" hidden="1" x14ac:dyDescent="0.2"/>
    <row r="47707" hidden="1" x14ac:dyDescent="0.2"/>
    <row r="47708" hidden="1" x14ac:dyDescent="0.2"/>
    <row r="47709" hidden="1" x14ac:dyDescent="0.2"/>
    <row r="47710" hidden="1" x14ac:dyDescent="0.2"/>
    <row r="47711" hidden="1" x14ac:dyDescent="0.2"/>
    <row r="47712" hidden="1" x14ac:dyDescent="0.2"/>
    <row r="47713" hidden="1" x14ac:dyDescent="0.2"/>
    <row r="47714" hidden="1" x14ac:dyDescent="0.2"/>
    <row r="47715" hidden="1" x14ac:dyDescent="0.2"/>
    <row r="47716" hidden="1" x14ac:dyDescent="0.2"/>
    <row r="47717" hidden="1" x14ac:dyDescent="0.2"/>
    <row r="47718" hidden="1" x14ac:dyDescent="0.2"/>
    <row r="47719" hidden="1" x14ac:dyDescent="0.2"/>
    <row r="47720" hidden="1" x14ac:dyDescent="0.2"/>
    <row r="47721" hidden="1" x14ac:dyDescent="0.2"/>
    <row r="47722" hidden="1" x14ac:dyDescent="0.2"/>
    <row r="47723" hidden="1" x14ac:dyDescent="0.2"/>
    <row r="47724" hidden="1" x14ac:dyDescent="0.2"/>
    <row r="47725" hidden="1" x14ac:dyDescent="0.2"/>
    <row r="47726" hidden="1" x14ac:dyDescent="0.2"/>
    <row r="47727" hidden="1" x14ac:dyDescent="0.2"/>
    <row r="47728" hidden="1" x14ac:dyDescent="0.2"/>
    <row r="47729" hidden="1" x14ac:dyDescent="0.2"/>
    <row r="47730" hidden="1" x14ac:dyDescent="0.2"/>
    <row r="47731" hidden="1" x14ac:dyDescent="0.2"/>
    <row r="47732" hidden="1" x14ac:dyDescent="0.2"/>
    <row r="47733" hidden="1" x14ac:dyDescent="0.2"/>
    <row r="47734" hidden="1" x14ac:dyDescent="0.2"/>
    <row r="47735" hidden="1" x14ac:dyDescent="0.2"/>
    <row r="47736" hidden="1" x14ac:dyDescent="0.2"/>
    <row r="47737" hidden="1" x14ac:dyDescent="0.2"/>
    <row r="47738" hidden="1" x14ac:dyDescent="0.2"/>
    <row r="47739" hidden="1" x14ac:dyDescent="0.2"/>
    <row r="47740" hidden="1" x14ac:dyDescent="0.2"/>
    <row r="47741" hidden="1" x14ac:dyDescent="0.2"/>
    <row r="47742" hidden="1" x14ac:dyDescent="0.2"/>
    <row r="47743" hidden="1" x14ac:dyDescent="0.2"/>
    <row r="47744" hidden="1" x14ac:dyDescent="0.2"/>
    <row r="47745" hidden="1" x14ac:dyDescent="0.2"/>
    <row r="47746" hidden="1" x14ac:dyDescent="0.2"/>
    <row r="47747" hidden="1" x14ac:dyDescent="0.2"/>
    <row r="47748" hidden="1" x14ac:dyDescent="0.2"/>
    <row r="47749" hidden="1" x14ac:dyDescent="0.2"/>
    <row r="47750" hidden="1" x14ac:dyDescent="0.2"/>
    <row r="47751" hidden="1" x14ac:dyDescent="0.2"/>
    <row r="47752" hidden="1" x14ac:dyDescent="0.2"/>
    <row r="47753" hidden="1" x14ac:dyDescent="0.2"/>
    <row r="47754" hidden="1" x14ac:dyDescent="0.2"/>
    <row r="47755" hidden="1" x14ac:dyDescent="0.2"/>
    <row r="47756" hidden="1" x14ac:dyDescent="0.2"/>
    <row r="47757" hidden="1" x14ac:dyDescent="0.2"/>
    <row r="47758" hidden="1" x14ac:dyDescent="0.2"/>
    <row r="47759" hidden="1" x14ac:dyDescent="0.2"/>
    <row r="47760" hidden="1" x14ac:dyDescent="0.2"/>
    <row r="47761" hidden="1" x14ac:dyDescent="0.2"/>
    <row r="47762" hidden="1" x14ac:dyDescent="0.2"/>
    <row r="47763" hidden="1" x14ac:dyDescent="0.2"/>
    <row r="47764" hidden="1" x14ac:dyDescent="0.2"/>
    <row r="47765" hidden="1" x14ac:dyDescent="0.2"/>
    <row r="47766" hidden="1" x14ac:dyDescent="0.2"/>
    <row r="47767" hidden="1" x14ac:dyDescent="0.2"/>
    <row r="47768" hidden="1" x14ac:dyDescent="0.2"/>
    <row r="47769" hidden="1" x14ac:dyDescent="0.2"/>
    <row r="47770" hidden="1" x14ac:dyDescent="0.2"/>
    <row r="47771" hidden="1" x14ac:dyDescent="0.2"/>
    <row r="47772" hidden="1" x14ac:dyDescent="0.2"/>
    <row r="47773" hidden="1" x14ac:dyDescent="0.2"/>
    <row r="47774" hidden="1" x14ac:dyDescent="0.2"/>
    <row r="47775" hidden="1" x14ac:dyDescent="0.2"/>
    <row r="47776" hidden="1" x14ac:dyDescent="0.2"/>
    <row r="47777" hidden="1" x14ac:dyDescent="0.2"/>
    <row r="47778" hidden="1" x14ac:dyDescent="0.2"/>
    <row r="47779" hidden="1" x14ac:dyDescent="0.2"/>
    <row r="47780" hidden="1" x14ac:dyDescent="0.2"/>
    <row r="47781" hidden="1" x14ac:dyDescent="0.2"/>
    <row r="47782" hidden="1" x14ac:dyDescent="0.2"/>
    <row r="47783" hidden="1" x14ac:dyDescent="0.2"/>
    <row r="47784" hidden="1" x14ac:dyDescent="0.2"/>
    <row r="47785" hidden="1" x14ac:dyDescent="0.2"/>
    <row r="47786" hidden="1" x14ac:dyDescent="0.2"/>
    <row r="47787" hidden="1" x14ac:dyDescent="0.2"/>
    <row r="47788" hidden="1" x14ac:dyDescent="0.2"/>
    <row r="47789" hidden="1" x14ac:dyDescent="0.2"/>
    <row r="47790" hidden="1" x14ac:dyDescent="0.2"/>
    <row r="47791" hidden="1" x14ac:dyDescent="0.2"/>
    <row r="47792" hidden="1" x14ac:dyDescent="0.2"/>
    <row r="47793" hidden="1" x14ac:dyDescent="0.2"/>
    <row r="47794" hidden="1" x14ac:dyDescent="0.2"/>
    <row r="47795" hidden="1" x14ac:dyDescent="0.2"/>
    <row r="47796" hidden="1" x14ac:dyDescent="0.2"/>
    <row r="47797" hidden="1" x14ac:dyDescent="0.2"/>
    <row r="47798" hidden="1" x14ac:dyDescent="0.2"/>
    <row r="47799" hidden="1" x14ac:dyDescent="0.2"/>
    <row r="47800" hidden="1" x14ac:dyDescent="0.2"/>
    <row r="47801" hidden="1" x14ac:dyDescent="0.2"/>
    <row r="47802" hidden="1" x14ac:dyDescent="0.2"/>
    <row r="47803" hidden="1" x14ac:dyDescent="0.2"/>
    <row r="47804" hidden="1" x14ac:dyDescent="0.2"/>
    <row r="47805" hidden="1" x14ac:dyDescent="0.2"/>
    <row r="47806" hidden="1" x14ac:dyDescent="0.2"/>
    <row r="47807" hidden="1" x14ac:dyDescent="0.2"/>
    <row r="47808" hidden="1" x14ac:dyDescent="0.2"/>
    <row r="47809" hidden="1" x14ac:dyDescent="0.2"/>
    <row r="47810" hidden="1" x14ac:dyDescent="0.2"/>
    <row r="47811" hidden="1" x14ac:dyDescent="0.2"/>
    <row r="47812" hidden="1" x14ac:dyDescent="0.2"/>
    <row r="47813" hidden="1" x14ac:dyDescent="0.2"/>
    <row r="47814" hidden="1" x14ac:dyDescent="0.2"/>
    <row r="47815" hidden="1" x14ac:dyDescent="0.2"/>
    <row r="47816" hidden="1" x14ac:dyDescent="0.2"/>
    <row r="47817" hidden="1" x14ac:dyDescent="0.2"/>
    <row r="47818" hidden="1" x14ac:dyDescent="0.2"/>
    <row r="47819" hidden="1" x14ac:dyDescent="0.2"/>
    <row r="47820" hidden="1" x14ac:dyDescent="0.2"/>
    <row r="47821" hidden="1" x14ac:dyDescent="0.2"/>
    <row r="47822" hidden="1" x14ac:dyDescent="0.2"/>
    <row r="47823" hidden="1" x14ac:dyDescent="0.2"/>
    <row r="47824" hidden="1" x14ac:dyDescent="0.2"/>
    <row r="47825" hidden="1" x14ac:dyDescent="0.2"/>
    <row r="47826" hidden="1" x14ac:dyDescent="0.2"/>
    <row r="47827" hidden="1" x14ac:dyDescent="0.2"/>
    <row r="47828" hidden="1" x14ac:dyDescent="0.2"/>
    <row r="47829" hidden="1" x14ac:dyDescent="0.2"/>
    <row r="47830" hidden="1" x14ac:dyDescent="0.2"/>
    <row r="47831" hidden="1" x14ac:dyDescent="0.2"/>
    <row r="47832" hidden="1" x14ac:dyDescent="0.2"/>
    <row r="47833" hidden="1" x14ac:dyDescent="0.2"/>
    <row r="47834" hidden="1" x14ac:dyDescent="0.2"/>
    <row r="47835" hidden="1" x14ac:dyDescent="0.2"/>
    <row r="47836" hidden="1" x14ac:dyDescent="0.2"/>
    <row r="47837" hidden="1" x14ac:dyDescent="0.2"/>
    <row r="47838" hidden="1" x14ac:dyDescent="0.2"/>
    <row r="47839" hidden="1" x14ac:dyDescent="0.2"/>
    <row r="47840" hidden="1" x14ac:dyDescent="0.2"/>
    <row r="47841" hidden="1" x14ac:dyDescent="0.2"/>
    <row r="47842" hidden="1" x14ac:dyDescent="0.2"/>
    <row r="47843" hidden="1" x14ac:dyDescent="0.2"/>
    <row r="47844" hidden="1" x14ac:dyDescent="0.2"/>
    <row r="47845" hidden="1" x14ac:dyDescent="0.2"/>
    <row r="47846" hidden="1" x14ac:dyDescent="0.2"/>
    <row r="47847" hidden="1" x14ac:dyDescent="0.2"/>
    <row r="47848" hidden="1" x14ac:dyDescent="0.2"/>
    <row r="47849" hidden="1" x14ac:dyDescent="0.2"/>
    <row r="47850" hidden="1" x14ac:dyDescent="0.2"/>
    <row r="47851" hidden="1" x14ac:dyDescent="0.2"/>
    <row r="47852" hidden="1" x14ac:dyDescent="0.2"/>
    <row r="47853" hidden="1" x14ac:dyDescent="0.2"/>
    <row r="47854" hidden="1" x14ac:dyDescent="0.2"/>
    <row r="47855" hidden="1" x14ac:dyDescent="0.2"/>
    <row r="47856" hidden="1" x14ac:dyDescent="0.2"/>
    <row r="47857" hidden="1" x14ac:dyDescent="0.2"/>
    <row r="47858" hidden="1" x14ac:dyDescent="0.2"/>
    <row r="47859" hidden="1" x14ac:dyDescent="0.2"/>
    <row r="47860" hidden="1" x14ac:dyDescent="0.2"/>
    <row r="47861" hidden="1" x14ac:dyDescent="0.2"/>
    <row r="47862" hidden="1" x14ac:dyDescent="0.2"/>
    <row r="47863" hidden="1" x14ac:dyDescent="0.2"/>
    <row r="47864" hidden="1" x14ac:dyDescent="0.2"/>
    <row r="47865" hidden="1" x14ac:dyDescent="0.2"/>
    <row r="47866" hidden="1" x14ac:dyDescent="0.2"/>
    <row r="47867" hidden="1" x14ac:dyDescent="0.2"/>
    <row r="47868" hidden="1" x14ac:dyDescent="0.2"/>
    <row r="47869" hidden="1" x14ac:dyDescent="0.2"/>
    <row r="47870" hidden="1" x14ac:dyDescent="0.2"/>
    <row r="47871" hidden="1" x14ac:dyDescent="0.2"/>
    <row r="47872" hidden="1" x14ac:dyDescent="0.2"/>
    <row r="47873" hidden="1" x14ac:dyDescent="0.2"/>
    <row r="47874" hidden="1" x14ac:dyDescent="0.2"/>
    <row r="47875" hidden="1" x14ac:dyDescent="0.2"/>
    <row r="47876" hidden="1" x14ac:dyDescent="0.2"/>
    <row r="47877" hidden="1" x14ac:dyDescent="0.2"/>
    <row r="47878" hidden="1" x14ac:dyDescent="0.2"/>
    <row r="47879" hidden="1" x14ac:dyDescent="0.2"/>
    <row r="47880" hidden="1" x14ac:dyDescent="0.2"/>
    <row r="47881" hidden="1" x14ac:dyDescent="0.2"/>
    <row r="47882" hidden="1" x14ac:dyDescent="0.2"/>
    <row r="47883" hidden="1" x14ac:dyDescent="0.2"/>
    <row r="47884" hidden="1" x14ac:dyDescent="0.2"/>
    <row r="47885" hidden="1" x14ac:dyDescent="0.2"/>
    <row r="47886" hidden="1" x14ac:dyDescent="0.2"/>
    <row r="47887" hidden="1" x14ac:dyDescent="0.2"/>
    <row r="47888" hidden="1" x14ac:dyDescent="0.2"/>
    <row r="47889" hidden="1" x14ac:dyDescent="0.2"/>
    <row r="47890" hidden="1" x14ac:dyDescent="0.2"/>
    <row r="47891" hidden="1" x14ac:dyDescent="0.2"/>
    <row r="47892" hidden="1" x14ac:dyDescent="0.2"/>
    <row r="47893" hidden="1" x14ac:dyDescent="0.2"/>
    <row r="47894" hidden="1" x14ac:dyDescent="0.2"/>
    <row r="47895" hidden="1" x14ac:dyDescent="0.2"/>
    <row r="47896" hidden="1" x14ac:dyDescent="0.2"/>
    <row r="47897" hidden="1" x14ac:dyDescent="0.2"/>
    <row r="47898" hidden="1" x14ac:dyDescent="0.2"/>
    <row r="47899" hidden="1" x14ac:dyDescent="0.2"/>
    <row r="47900" hidden="1" x14ac:dyDescent="0.2"/>
    <row r="47901" hidden="1" x14ac:dyDescent="0.2"/>
    <row r="47902" hidden="1" x14ac:dyDescent="0.2"/>
    <row r="47903" hidden="1" x14ac:dyDescent="0.2"/>
    <row r="47904" hidden="1" x14ac:dyDescent="0.2"/>
    <row r="47905" hidden="1" x14ac:dyDescent="0.2"/>
    <row r="47906" hidden="1" x14ac:dyDescent="0.2"/>
    <row r="47907" hidden="1" x14ac:dyDescent="0.2"/>
    <row r="47908" hidden="1" x14ac:dyDescent="0.2"/>
    <row r="47909" hidden="1" x14ac:dyDescent="0.2"/>
    <row r="47910" hidden="1" x14ac:dyDescent="0.2"/>
    <row r="47911" hidden="1" x14ac:dyDescent="0.2"/>
    <row r="47912" hidden="1" x14ac:dyDescent="0.2"/>
    <row r="47913" hidden="1" x14ac:dyDescent="0.2"/>
    <row r="47914" hidden="1" x14ac:dyDescent="0.2"/>
    <row r="47915" hidden="1" x14ac:dyDescent="0.2"/>
    <row r="47916" hidden="1" x14ac:dyDescent="0.2"/>
    <row r="47917" hidden="1" x14ac:dyDescent="0.2"/>
    <row r="47918" hidden="1" x14ac:dyDescent="0.2"/>
    <row r="47919" hidden="1" x14ac:dyDescent="0.2"/>
    <row r="47920" hidden="1" x14ac:dyDescent="0.2"/>
    <row r="47921" hidden="1" x14ac:dyDescent="0.2"/>
    <row r="47922" hidden="1" x14ac:dyDescent="0.2"/>
    <row r="47923" hidden="1" x14ac:dyDescent="0.2"/>
    <row r="47924" hidden="1" x14ac:dyDescent="0.2"/>
    <row r="47925" hidden="1" x14ac:dyDescent="0.2"/>
    <row r="47926" hidden="1" x14ac:dyDescent="0.2"/>
    <row r="47927" hidden="1" x14ac:dyDescent="0.2"/>
    <row r="47928" hidden="1" x14ac:dyDescent="0.2"/>
    <row r="47929" hidden="1" x14ac:dyDescent="0.2"/>
    <row r="47930" hidden="1" x14ac:dyDescent="0.2"/>
    <row r="47931" hidden="1" x14ac:dyDescent="0.2"/>
    <row r="47932" hidden="1" x14ac:dyDescent="0.2"/>
    <row r="47933" hidden="1" x14ac:dyDescent="0.2"/>
    <row r="47934" hidden="1" x14ac:dyDescent="0.2"/>
    <row r="47935" hidden="1" x14ac:dyDescent="0.2"/>
    <row r="47936" hidden="1" x14ac:dyDescent="0.2"/>
    <row r="47937" hidden="1" x14ac:dyDescent="0.2"/>
    <row r="47938" hidden="1" x14ac:dyDescent="0.2"/>
    <row r="47939" hidden="1" x14ac:dyDescent="0.2"/>
    <row r="47940" hidden="1" x14ac:dyDescent="0.2"/>
    <row r="47941" hidden="1" x14ac:dyDescent="0.2"/>
    <row r="47942" hidden="1" x14ac:dyDescent="0.2"/>
    <row r="47943" hidden="1" x14ac:dyDescent="0.2"/>
    <row r="47944" hidden="1" x14ac:dyDescent="0.2"/>
    <row r="47945" hidden="1" x14ac:dyDescent="0.2"/>
    <row r="47946" hidden="1" x14ac:dyDescent="0.2"/>
    <row r="47947" hidden="1" x14ac:dyDescent="0.2"/>
    <row r="47948" hidden="1" x14ac:dyDescent="0.2"/>
    <row r="47949" hidden="1" x14ac:dyDescent="0.2"/>
    <row r="47950" hidden="1" x14ac:dyDescent="0.2"/>
    <row r="47951" hidden="1" x14ac:dyDescent="0.2"/>
    <row r="47952" hidden="1" x14ac:dyDescent="0.2"/>
    <row r="47953" hidden="1" x14ac:dyDescent="0.2"/>
    <row r="47954" hidden="1" x14ac:dyDescent="0.2"/>
    <row r="47955" hidden="1" x14ac:dyDescent="0.2"/>
    <row r="47956" hidden="1" x14ac:dyDescent="0.2"/>
    <row r="47957" hidden="1" x14ac:dyDescent="0.2"/>
    <row r="47958" hidden="1" x14ac:dyDescent="0.2"/>
    <row r="47959" hidden="1" x14ac:dyDescent="0.2"/>
    <row r="47960" hidden="1" x14ac:dyDescent="0.2"/>
    <row r="47961" hidden="1" x14ac:dyDescent="0.2"/>
    <row r="47962" hidden="1" x14ac:dyDescent="0.2"/>
    <row r="47963" hidden="1" x14ac:dyDescent="0.2"/>
    <row r="47964" hidden="1" x14ac:dyDescent="0.2"/>
    <row r="47965" hidden="1" x14ac:dyDescent="0.2"/>
    <row r="47966" hidden="1" x14ac:dyDescent="0.2"/>
    <row r="47967" hidden="1" x14ac:dyDescent="0.2"/>
    <row r="47968" hidden="1" x14ac:dyDescent="0.2"/>
    <row r="47969" hidden="1" x14ac:dyDescent="0.2"/>
    <row r="47970" hidden="1" x14ac:dyDescent="0.2"/>
    <row r="47971" hidden="1" x14ac:dyDescent="0.2"/>
    <row r="47972" hidden="1" x14ac:dyDescent="0.2"/>
    <row r="47973" hidden="1" x14ac:dyDescent="0.2"/>
    <row r="47974" hidden="1" x14ac:dyDescent="0.2"/>
    <row r="47975" hidden="1" x14ac:dyDescent="0.2"/>
    <row r="47976" hidden="1" x14ac:dyDescent="0.2"/>
    <row r="47977" hidden="1" x14ac:dyDescent="0.2"/>
    <row r="47978" hidden="1" x14ac:dyDescent="0.2"/>
    <row r="47979" hidden="1" x14ac:dyDescent="0.2"/>
    <row r="47980" hidden="1" x14ac:dyDescent="0.2"/>
    <row r="47981" hidden="1" x14ac:dyDescent="0.2"/>
    <row r="47982" hidden="1" x14ac:dyDescent="0.2"/>
    <row r="47983" hidden="1" x14ac:dyDescent="0.2"/>
    <row r="47984" hidden="1" x14ac:dyDescent="0.2"/>
    <row r="47985" hidden="1" x14ac:dyDescent="0.2"/>
    <row r="47986" hidden="1" x14ac:dyDescent="0.2"/>
    <row r="47987" hidden="1" x14ac:dyDescent="0.2"/>
    <row r="47988" hidden="1" x14ac:dyDescent="0.2"/>
    <row r="47989" hidden="1" x14ac:dyDescent="0.2"/>
    <row r="47990" hidden="1" x14ac:dyDescent="0.2"/>
    <row r="47991" hidden="1" x14ac:dyDescent="0.2"/>
    <row r="47992" hidden="1" x14ac:dyDescent="0.2"/>
    <row r="47993" hidden="1" x14ac:dyDescent="0.2"/>
    <row r="47994" hidden="1" x14ac:dyDescent="0.2"/>
    <row r="47995" hidden="1" x14ac:dyDescent="0.2"/>
    <row r="47996" hidden="1" x14ac:dyDescent="0.2"/>
    <row r="47997" hidden="1" x14ac:dyDescent="0.2"/>
    <row r="47998" hidden="1" x14ac:dyDescent="0.2"/>
    <row r="47999" hidden="1" x14ac:dyDescent="0.2"/>
    <row r="48000" hidden="1" x14ac:dyDescent="0.2"/>
    <row r="48001" hidden="1" x14ac:dyDescent="0.2"/>
    <row r="48002" hidden="1" x14ac:dyDescent="0.2"/>
    <row r="48003" hidden="1" x14ac:dyDescent="0.2"/>
    <row r="48004" hidden="1" x14ac:dyDescent="0.2"/>
    <row r="48005" hidden="1" x14ac:dyDescent="0.2"/>
    <row r="48006" hidden="1" x14ac:dyDescent="0.2"/>
    <row r="48007" hidden="1" x14ac:dyDescent="0.2"/>
    <row r="48008" hidden="1" x14ac:dyDescent="0.2"/>
    <row r="48009" hidden="1" x14ac:dyDescent="0.2"/>
    <row r="48010" hidden="1" x14ac:dyDescent="0.2"/>
    <row r="48011" hidden="1" x14ac:dyDescent="0.2"/>
    <row r="48012" hidden="1" x14ac:dyDescent="0.2"/>
    <row r="48013" hidden="1" x14ac:dyDescent="0.2"/>
    <row r="48014" hidden="1" x14ac:dyDescent="0.2"/>
    <row r="48015" hidden="1" x14ac:dyDescent="0.2"/>
    <row r="48016" hidden="1" x14ac:dyDescent="0.2"/>
    <row r="48017" hidden="1" x14ac:dyDescent="0.2"/>
    <row r="48018" hidden="1" x14ac:dyDescent="0.2"/>
    <row r="48019" hidden="1" x14ac:dyDescent="0.2"/>
    <row r="48020" hidden="1" x14ac:dyDescent="0.2"/>
    <row r="48021" hidden="1" x14ac:dyDescent="0.2"/>
    <row r="48022" hidden="1" x14ac:dyDescent="0.2"/>
    <row r="48023" hidden="1" x14ac:dyDescent="0.2"/>
    <row r="48024" hidden="1" x14ac:dyDescent="0.2"/>
    <row r="48025" hidden="1" x14ac:dyDescent="0.2"/>
    <row r="48026" hidden="1" x14ac:dyDescent="0.2"/>
    <row r="48027" hidden="1" x14ac:dyDescent="0.2"/>
    <row r="48028" hidden="1" x14ac:dyDescent="0.2"/>
    <row r="48029" hidden="1" x14ac:dyDescent="0.2"/>
    <row r="48030" hidden="1" x14ac:dyDescent="0.2"/>
    <row r="48031" hidden="1" x14ac:dyDescent="0.2"/>
    <row r="48032" hidden="1" x14ac:dyDescent="0.2"/>
    <row r="48033" hidden="1" x14ac:dyDescent="0.2"/>
    <row r="48034" hidden="1" x14ac:dyDescent="0.2"/>
    <row r="48035" hidden="1" x14ac:dyDescent="0.2"/>
    <row r="48036" hidden="1" x14ac:dyDescent="0.2"/>
    <row r="48037" hidden="1" x14ac:dyDescent="0.2"/>
    <row r="48038" hidden="1" x14ac:dyDescent="0.2"/>
    <row r="48039" hidden="1" x14ac:dyDescent="0.2"/>
    <row r="48040" hidden="1" x14ac:dyDescent="0.2"/>
    <row r="48041" hidden="1" x14ac:dyDescent="0.2"/>
    <row r="48042" hidden="1" x14ac:dyDescent="0.2"/>
    <row r="48043" hidden="1" x14ac:dyDescent="0.2"/>
    <row r="48044" hidden="1" x14ac:dyDescent="0.2"/>
    <row r="48045" hidden="1" x14ac:dyDescent="0.2"/>
    <row r="48046" hidden="1" x14ac:dyDescent="0.2"/>
    <row r="48047" hidden="1" x14ac:dyDescent="0.2"/>
    <row r="48048" hidden="1" x14ac:dyDescent="0.2"/>
    <row r="48049" hidden="1" x14ac:dyDescent="0.2"/>
    <row r="48050" hidden="1" x14ac:dyDescent="0.2"/>
    <row r="48051" hidden="1" x14ac:dyDescent="0.2"/>
    <row r="48052" hidden="1" x14ac:dyDescent="0.2"/>
    <row r="48053" hidden="1" x14ac:dyDescent="0.2"/>
    <row r="48054" hidden="1" x14ac:dyDescent="0.2"/>
    <row r="48055" hidden="1" x14ac:dyDescent="0.2"/>
    <row r="48056" hidden="1" x14ac:dyDescent="0.2"/>
    <row r="48057" hidden="1" x14ac:dyDescent="0.2"/>
    <row r="48058" hidden="1" x14ac:dyDescent="0.2"/>
    <row r="48059" hidden="1" x14ac:dyDescent="0.2"/>
    <row r="48060" hidden="1" x14ac:dyDescent="0.2"/>
    <row r="48061" hidden="1" x14ac:dyDescent="0.2"/>
    <row r="48062" hidden="1" x14ac:dyDescent="0.2"/>
    <row r="48063" hidden="1" x14ac:dyDescent="0.2"/>
    <row r="48064" hidden="1" x14ac:dyDescent="0.2"/>
    <row r="48065" hidden="1" x14ac:dyDescent="0.2"/>
    <row r="48066" hidden="1" x14ac:dyDescent="0.2"/>
    <row r="48067" hidden="1" x14ac:dyDescent="0.2"/>
    <row r="48068" hidden="1" x14ac:dyDescent="0.2"/>
    <row r="48069" hidden="1" x14ac:dyDescent="0.2"/>
    <row r="48070" hidden="1" x14ac:dyDescent="0.2"/>
    <row r="48071" hidden="1" x14ac:dyDescent="0.2"/>
    <row r="48072" hidden="1" x14ac:dyDescent="0.2"/>
    <row r="48073" hidden="1" x14ac:dyDescent="0.2"/>
    <row r="48074" hidden="1" x14ac:dyDescent="0.2"/>
    <row r="48075" hidden="1" x14ac:dyDescent="0.2"/>
    <row r="48076" hidden="1" x14ac:dyDescent="0.2"/>
    <row r="48077" hidden="1" x14ac:dyDescent="0.2"/>
    <row r="48078" hidden="1" x14ac:dyDescent="0.2"/>
    <row r="48079" hidden="1" x14ac:dyDescent="0.2"/>
    <row r="48080" hidden="1" x14ac:dyDescent="0.2"/>
    <row r="48081" hidden="1" x14ac:dyDescent="0.2"/>
    <row r="48082" hidden="1" x14ac:dyDescent="0.2"/>
    <row r="48083" hidden="1" x14ac:dyDescent="0.2"/>
    <row r="48084" hidden="1" x14ac:dyDescent="0.2"/>
    <row r="48085" hidden="1" x14ac:dyDescent="0.2"/>
    <row r="48086" hidden="1" x14ac:dyDescent="0.2"/>
    <row r="48087" hidden="1" x14ac:dyDescent="0.2"/>
    <row r="48088" hidden="1" x14ac:dyDescent="0.2"/>
    <row r="48089" hidden="1" x14ac:dyDescent="0.2"/>
    <row r="48090" hidden="1" x14ac:dyDescent="0.2"/>
    <row r="48091" hidden="1" x14ac:dyDescent="0.2"/>
    <row r="48092" hidden="1" x14ac:dyDescent="0.2"/>
    <row r="48093" hidden="1" x14ac:dyDescent="0.2"/>
    <row r="48094" hidden="1" x14ac:dyDescent="0.2"/>
    <row r="48095" hidden="1" x14ac:dyDescent="0.2"/>
    <row r="48096" hidden="1" x14ac:dyDescent="0.2"/>
    <row r="48097" hidden="1" x14ac:dyDescent="0.2"/>
    <row r="48098" hidden="1" x14ac:dyDescent="0.2"/>
    <row r="48099" hidden="1" x14ac:dyDescent="0.2"/>
    <row r="48100" hidden="1" x14ac:dyDescent="0.2"/>
    <row r="48101" hidden="1" x14ac:dyDescent="0.2"/>
    <row r="48102" hidden="1" x14ac:dyDescent="0.2"/>
    <row r="48103" hidden="1" x14ac:dyDescent="0.2"/>
    <row r="48104" hidden="1" x14ac:dyDescent="0.2"/>
    <row r="48105" hidden="1" x14ac:dyDescent="0.2"/>
    <row r="48106" hidden="1" x14ac:dyDescent="0.2"/>
    <row r="48107" hidden="1" x14ac:dyDescent="0.2"/>
    <row r="48108" hidden="1" x14ac:dyDescent="0.2"/>
    <row r="48109" hidden="1" x14ac:dyDescent="0.2"/>
    <row r="48110" hidden="1" x14ac:dyDescent="0.2"/>
    <row r="48111" hidden="1" x14ac:dyDescent="0.2"/>
    <row r="48112" hidden="1" x14ac:dyDescent="0.2"/>
    <row r="48113" hidden="1" x14ac:dyDescent="0.2"/>
    <row r="48114" hidden="1" x14ac:dyDescent="0.2"/>
    <row r="48115" hidden="1" x14ac:dyDescent="0.2"/>
    <row r="48116" hidden="1" x14ac:dyDescent="0.2"/>
    <row r="48117" hidden="1" x14ac:dyDescent="0.2"/>
    <row r="48118" hidden="1" x14ac:dyDescent="0.2"/>
    <row r="48119" hidden="1" x14ac:dyDescent="0.2"/>
    <row r="48120" hidden="1" x14ac:dyDescent="0.2"/>
    <row r="48121" hidden="1" x14ac:dyDescent="0.2"/>
    <row r="48122" hidden="1" x14ac:dyDescent="0.2"/>
    <row r="48123" hidden="1" x14ac:dyDescent="0.2"/>
    <row r="48124" hidden="1" x14ac:dyDescent="0.2"/>
    <row r="48125" hidden="1" x14ac:dyDescent="0.2"/>
    <row r="48126" hidden="1" x14ac:dyDescent="0.2"/>
    <row r="48127" hidden="1" x14ac:dyDescent="0.2"/>
    <row r="48128" hidden="1" x14ac:dyDescent="0.2"/>
    <row r="48129" hidden="1" x14ac:dyDescent="0.2"/>
    <row r="48130" hidden="1" x14ac:dyDescent="0.2"/>
    <row r="48131" hidden="1" x14ac:dyDescent="0.2"/>
    <row r="48132" hidden="1" x14ac:dyDescent="0.2"/>
    <row r="48133" hidden="1" x14ac:dyDescent="0.2"/>
    <row r="48134" hidden="1" x14ac:dyDescent="0.2"/>
    <row r="48135" hidden="1" x14ac:dyDescent="0.2"/>
    <row r="48136" hidden="1" x14ac:dyDescent="0.2"/>
    <row r="48137" hidden="1" x14ac:dyDescent="0.2"/>
    <row r="48138" hidden="1" x14ac:dyDescent="0.2"/>
    <row r="48139" hidden="1" x14ac:dyDescent="0.2"/>
    <row r="48140" hidden="1" x14ac:dyDescent="0.2"/>
    <row r="48141" hidden="1" x14ac:dyDescent="0.2"/>
    <row r="48142" hidden="1" x14ac:dyDescent="0.2"/>
    <row r="48143" hidden="1" x14ac:dyDescent="0.2"/>
    <row r="48144" hidden="1" x14ac:dyDescent="0.2"/>
    <row r="48145" hidden="1" x14ac:dyDescent="0.2"/>
    <row r="48146" hidden="1" x14ac:dyDescent="0.2"/>
    <row r="48147" hidden="1" x14ac:dyDescent="0.2"/>
    <row r="48148" hidden="1" x14ac:dyDescent="0.2"/>
    <row r="48149" hidden="1" x14ac:dyDescent="0.2"/>
    <row r="48150" hidden="1" x14ac:dyDescent="0.2"/>
    <row r="48151" hidden="1" x14ac:dyDescent="0.2"/>
    <row r="48152" hidden="1" x14ac:dyDescent="0.2"/>
    <row r="48153" hidden="1" x14ac:dyDescent="0.2"/>
    <row r="48154" hidden="1" x14ac:dyDescent="0.2"/>
    <row r="48155" hidden="1" x14ac:dyDescent="0.2"/>
    <row r="48156" hidden="1" x14ac:dyDescent="0.2"/>
    <row r="48157" hidden="1" x14ac:dyDescent="0.2"/>
    <row r="48158" hidden="1" x14ac:dyDescent="0.2"/>
    <row r="48159" hidden="1" x14ac:dyDescent="0.2"/>
    <row r="48160" hidden="1" x14ac:dyDescent="0.2"/>
    <row r="48161" hidden="1" x14ac:dyDescent="0.2"/>
    <row r="48162" hidden="1" x14ac:dyDescent="0.2"/>
    <row r="48163" hidden="1" x14ac:dyDescent="0.2"/>
    <row r="48164" hidden="1" x14ac:dyDescent="0.2"/>
    <row r="48165" hidden="1" x14ac:dyDescent="0.2"/>
    <row r="48166" hidden="1" x14ac:dyDescent="0.2"/>
    <row r="48167" hidden="1" x14ac:dyDescent="0.2"/>
    <row r="48168" hidden="1" x14ac:dyDescent="0.2"/>
    <row r="48169" hidden="1" x14ac:dyDescent="0.2"/>
    <row r="48170" hidden="1" x14ac:dyDescent="0.2"/>
    <row r="48171" hidden="1" x14ac:dyDescent="0.2"/>
    <row r="48172" hidden="1" x14ac:dyDescent="0.2"/>
    <row r="48173" hidden="1" x14ac:dyDescent="0.2"/>
    <row r="48174" hidden="1" x14ac:dyDescent="0.2"/>
    <row r="48175" hidden="1" x14ac:dyDescent="0.2"/>
    <row r="48176" hidden="1" x14ac:dyDescent="0.2"/>
    <row r="48177" hidden="1" x14ac:dyDescent="0.2"/>
    <row r="48178" hidden="1" x14ac:dyDescent="0.2"/>
    <row r="48179" hidden="1" x14ac:dyDescent="0.2"/>
    <row r="48180" hidden="1" x14ac:dyDescent="0.2"/>
    <row r="48181" hidden="1" x14ac:dyDescent="0.2"/>
    <row r="48182" hidden="1" x14ac:dyDescent="0.2"/>
    <row r="48183" hidden="1" x14ac:dyDescent="0.2"/>
    <row r="48184" hidden="1" x14ac:dyDescent="0.2"/>
    <row r="48185" hidden="1" x14ac:dyDescent="0.2"/>
    <row r="48186" hidden="1" x14ac:dyDescent="0.2"/>
    <row r="48187" hidden="1" x14ac:dyDescent="0.2"/>
    <row r="48188" hidden="1" x14ac:dyDescent="0.2"/>
    <row r="48189" hidden="1" x14ac:dyDescent="0.2"/>
    <row r="48190" hidden="1" x14ac:dyDescent="0.2"/>
    <row r="48191" hidden="1" x14ac:dyDescent="0.2"/>
    <row r="48192" hidden="1" x14ac:dyDescent="0.2"/>
    <row r="48193" hidden="1" x14ac:dyDescent="0.2"/>
    <row r="48194" hidden="1" x14ac:dyDescent="0.2"/>
    <row r="48195" hidden="1" x14ac:dyDescent="0.2"/>
    <row r="48196" hidden="1" x14ac:dyDescent="0.2"/>
    <row r="48197" hidden="1" x14ac:dyDescent="0.2"/>
    <row r="48198" hidden="1" x14ac:dyDescent="0.2"/>
    <row r="48199" hidden="1" x14ac:dyDescent="0.2"/>
    <row r="48200" hidden="1" x14ac:dyDescent="0.2"/>
    <row r="48201" hidden="1" x14ac:dyDescent="0.2"/>
    <row r="48202" hidden="1" x14ac:dyDescent="0.2"/>
    <row r="48203" hidden="1" x14ac:dyDescent="0.2"/>
    <row r="48204" hidden="1" x14ac:dyDescent="0.2"/>
    <row r="48205" hidden="1" x14ac:dyDescent="0.2"/>
    <row r="48206" hidden="1" x14ac:dyDescent="0.2"/>
    <row r="48207" hidden="1" x14ac:dyDescent="0.2"/>
    <row r="48208" hidden="1" x14ac:dyDescent="0.2"/>
    <row r="48209" hidden="1" x14ac:dyDescent="0.2"/>
    <row r="48210" hidden="1" x14ac:dyDescent="0.2"/>
    <row r="48211" hidden="1" x14ac:dyDescent="0.2"/>
    <row r="48212" hidden="1" x14ac:dyDescent="0.2"/>
    <row r="48213" hidden="1" x14ac:dyDescent="0.2"/>
    <row r="48214" hidden="1" x14ac:dyDescent="0.2"/>
    <row r="48215" hidden="1" x14ac:dyDescent="0.2"/>
    <row r="48216" hidden="1" x14ac:dyDescent="0.2"/>
    <row r="48217" hidden="1" x14ac:dyDescent="0.2"/>
    <row r="48218" hidden="1" x14ac:dyDescent="0.2"/>
    <row r="48219" hidden="1" x14ac:dyDescent="0.2"/>
    <row r="48220" hidden="1" x14ac:dyDescent="0.2"/>
    <row r="48221" hidden="1" x14ac:dyDescent="0.2"/>
    <row r="48222" hidden="1" x14ac:dyDescent="0.2"/>
    <row r="48223" hidden="1" x14ac:dyDescent="0.2"/>
    <row r="48224" hidden="1" x14ac:dyDescent="0.2"/>
    <row r="48225" hidden="1" x14ac:dyDescent="0.2"/>
    <row r="48226" hidden="1" x14ac:dyDescent="0.2"/>
    <row r="48227" hidden="1" x14ac:dyDescent="0.2"/>
    <row r="48228" hidden="1" x14ac:dyDescent="0.2"/>
    <row r="48229" hidden="1" x14ac:dyDescent="0.2"/>
    <row r="48230" hidden="1" x14ac:dyDescent="0.2"/>
    <row r="48231" hidden="1" x14ac:dyDescent="0.2"/>
    <row r="48232" hidden="1" x14ac:dyDescent="0.2"/>
    <row r="48233" hidden="1" x14ac:dyDescent="0.2"/>
    <row r="48234" hidden="1" x14ac:dyDescent="0.2"/>
    <row r="48235" hidden="1" x14ac:dyDescent="0.2"/>
    <row r="48236" hidden="1" x14ac:dyDescent="0.2"/>
    <row r="48237" hidden="1" x14ac:dyDescent="0.2"/>
    <row r="48238" hidden="1" x14ac:dyDescent="0.2"/>
    <row r="48239" hidden="1" x14ac:dyDescent="0.2"/>
    <row r="48240" hidden="1" x14ac:dyDescent="0.2"/>
    <row r="48241" hidden="1" x14ac:dyDescent="0.2"/>
    <row r="48242" hidden="1" x14ac:dyDescent="0.2"/>
    <row r="48243" hidden="1" x14ac:dyDescent="0.2"/>
    <row r="48244" hidden="1" x14ac:dyDescent="0.2"/>
    <row r="48245" hidden="1" x14ac:dyDescent="0.2"/>
    <row r="48246" hidden="1" x14ac:dyDescent="0.2"/>
    <row r="48247" hidden="1" x14ac:dyDescent="0.2"/>
    <row r="48248" hidden="1" x14ac:dyDescent="0.2"/>
    <row r="48249" hidden="1" x14ac:dyDescent="0.2"/>
    <row r="48250" hidden="1" x14ac:dyDescent="0.2"/>
    <row r="48251" hidden="1" x14ac:dyDescent="0.2"/>
    <row r="48252" hidden="1" x14ac:dyDescent="0.2"/>
    <row r="48253" hidden="1" x14ac:dyDescent="0.2"/>
    <row r="48254" hidden="1" x14ac:dyDescent="0.2"/>
    <row r="48255" hidden="1" x14ac:dyDescent="0.2"/>
    <row r="48256" hidden="1" x14ac:dyDescent="0.2"/>
    <row r="48257" hidden="1" x14ac:dyDescent="0.2"/>
    <row r="48258" hidden="1" x14ac:dyDescent="0.2"/>
    <row r="48259" hidden="1" x14ac:dyDescent="0.2"/>
    <row r="48260" hidden="1" x14ac:dyDescent="0.2"/>
    <row r="48261" hidden="1" x14ac:dyDescent="0.2"/>
    <row r="48262" hidden="1" x14ac:dyDescent="0.2"/>
    <row r="48263" hidden="1" x14ac:dyDescent="0.2"/>
    <row r="48264" hidden="1" x14ac:dyDescent="0.2"/>
    <row r="48265" hidden="1" x14ac:dyDescent="0.2"/>
    <row r="48266" hidden="1" x14ac:dyDescent="0.2"/>
    <row r="48267" hidden="1" x14ac:dyDescent="0.2"/>
    <row r="48268" hidden="1" x14ac:dyDescent="0.2"/>
    <row r="48269" hidden="1" x14ac:dyDescent="0.2"/>
    <row r="48270" hidden="1" x14ac:dyDescent="0.2"/>
    <row r="48271" hidden="1" x14ac:dyDescent="0.2"/>
    <row r="48272" hidden="1" x14ac:dyDescent="0.2"/>
    <row r="48273" hidden="1" x14ac:dyDescent="0.2"/>
    <row r="48274" hidden="1" x14ac:dyDescent="0.2"/>
    <row r="48275" hidden="1" x14ac:dyDescent="0.2"/>
    <row r="48276" hidden="1" x14ac:dyDescent="0.2"/>
    <row r="48277" hidden="1" x14ac:dyDescent="0.2"/>
    <row r="48278" hidden="1" x14ac:dyDescent="0.2"/>
    <row r="48279" hidden="1" x14ac:dyDescent="0.2"/>
    <row r="48280" hidden="1" x14ac:dyDescent="0.2"/>
    <row r="48281" hidden="1" x14ac:dyDescent="0.2"/>
    <row r="48282" hidden="1" x14ac:dyDescent="0.2"/>
    <row r="48283" hidden="1" x14ac:dyDescent="0.2"/>
    <row r="48284" hidden="1" x14ac:dyDescent="0.2"/>
    <row r="48285" hidden="1" x14ac:dyDescent="0.2"/>
    <row r="48286" hidden="1" x14ac:dyDescent="0.2"/>
    <row r="48287" hidden="1" x14ac:dyDescent="0.2"/>
    <row r="48288" hidden="1" x14ac:dyDescent="0.2"/>
    <row r="48289" hidden="1" x14ac:dyDescent="0.2"/>
    <row r="48290" hidden="1" x14ac:dyDescent="0.2"/>
    <row r="48291" hidden="1" x14ac:dyDescent="0.2"/>
    <row r="48292" hidden="1" x14ac:dyDescent="0.2"/>
    <row r="48293" hidden="1" x14ac:dyDescent="0.2"/>
    <row r="48294" hidden="1" x14ac:dyDescent="0.2"/>
    <row r="48295" hidden="1" x14ac:dyDescent="0.2"/>
    <row r="48296" hidden="1" x14ac:dyDescent="0.2"/>
    <row r="48297" hidden="1" x14ac:dyDescent="0.2"/>
    <row r="48298" hidden="1" x14ac:dyDescent="0.2"/>
    <row r="48299" hidden="1" x14ac:dyDescent="0.2"/>
    <row r="48300" hidden="1" x14ac:dyDescent="0.2"/>
    <row r="48301" hidden="1" x14ac:dyDescent="0.2"/>
    <row r="48302" hidden="1" x14ac:dyDescent="0.2"/>
    <row r="48303" hidden="1" x14ac:dyDescent="0.2"/>
    <row r="48304" hidden="1" x14ac:dyDescent="0.2"/>
    <row r="48305" hidden="1" x14ac:dyDescent="0.2"/>
    <row r="48306" hidden="1" x14ac:dyDescent="0.2"/>
    <row r="48307" hidden="1" x14ac:dyDescent="0.2"/>
    <row r="48308" hidden="1" x14ac:dyDescent="0.2"/>
    <row r="48309" hidden="1" x14ac:dyDescent="0.2"/>
    <row r="48310" hidden="1" x14ac:dyDescent="0.2"/>
    <row r="48311" hidden="1" x14ac:dyDescent="0.2"/>
    <row r="48312" hidden="1" x14ac:dyDescent="0.2"/>
    <row r="48313" hidden="1" x14ac:dyDescent="0.2"/>
    <row r="48314" hidden="1" x14ac:dyDescent="0.2"/>
    <row r="48315" hidden="1" x14ac:dyDescent="0.2"/>
    <row r="48316" hidden="1" x14ac:dyDescent="0.2"/>
    <row r="48317" hidden="1" x14ac:dyDescent="0.2"/>
    <row r="48318" hidden="1" x14ac:dyDescent="0.2"/>
    <row r="48319" hidden="1" x14ac:dyDescent="0.2"/>
    <row r="48320" hidden="1" x14ac:dyDescent="0.2"/>
    <row r="48321" hidden="1" x14ac:dyDescent="0.2"/>
    <row r="48322" hidden="1" x14ac:dyDescent="0.2"/>
    <row r="48323" hidden="1" x14ac:dyDescent="0.2"/>
    <row r="48324" hidden="1" x14ac:dyDescent="0.2"/>
    <row r="48325" hidden="1" x14ac:dyDescent="0.2"/>
    <row r="48326" hidden="1" x14ac:dyDescent="0.2"/>
    <row r="48327" hidden="1" x14ac:dyDescent="0.2"/>
    <row r="48328" hidden="1" x14ac:dyDescent="0.2"/>
    <row r="48329" hidden="1" x14ac:dyDescent="0.2"/>
    <row r="48330" hidden="1" x14ac:dyDescent="0.2"/>
    <row r="48331" hidden="1" x14ac:dyDescent="0.2"/>
    <row r="48332" hidden="1" x14ac:dyDescent="0.2"/>
    <row r="48333" hidden="1" x14ac:dyDescent="0.2"/>
    <row r="48334" hidden="1" x14ac:dyDescent="0.2"/>
    <row r="48335" hidden="1" x14ac:dyDescent="0.2"/>
    <row r="48336" hidden="1" x14ac:dyDescent="0.2"/>
    <row r="48337" hidden="1" x14ac:dyDescent="0.2"/>
    <row r="48338" hidden="1" x14ac:dyDescent="0.2"/>
    <row r="48339" hidden="1" x14ac:dyDescent="0.2"/>
    <row r="48340" hidden="1" x14ac:dyDescent="0.2"/>
    <row r="48341" hidden="1" x14ac:dyDescent="0.2"/>
    <row r="48342" hidden="1" x14ac:dyDescent="0.2"/>
    <row r="48343" hidden="1" x14ac:dyDescent="0.2"/>
    <row r="48344" hidden="1" x14ac:dyDescent="0.2"/>
    <row r="48345" hidden="1" x14ac:dyDescent="0.2"/>
    <row r="48346" hidden="1" x14ac:dyDescent="0.2"/>
    <row r="48347" hidden="1" x14ac:dyDescent="0.2"/>
    <row r="48348" hidden="1" x14ac:dyDescent="0.2"/>
    <row r="48349" hidden="1" x14ac:dyDescent="0.2"/>
    <row r="48350" hidden="1" x14ac:dyDescent="0.2"/>
    <row r="48351" hidden="1" x14ac:dyDescent="0.2"/>
    <row r="48352" hidden="1" x14ac:dyDescent="0.2"/>
    <row r="48353" hidden="1" x14ac:dyDescent="0.2"/>
    <row r="48354" hidden="1" x14ac:dyDescent="0.2"/>
    <row r="48355" hidden="1" x14ac:dyDescent="0.2"/>
    <row r="48356" hidden="1" x14ac:dyDescent="0.2"/>
    <row r="48357" hidden="1" x14ac:dyDescent="0.2"/>
    <row r="48358" hidden="1" x14ac:dyDescent="0.2"/>
    <row r="48359" hidden="1" x14ac:dyDescent="0.2"/>
    <row r="48360" hidden="1" x14ac:dyDescent="0.2"/>
    <row r="48361" hidden="1" x14ac:dyDescent="0.2"/>
    <row r="48362" hidden="1" x14ac:dyDescent="0.2"/>
    <row r="48363" hidden="1" x14ac:dyDescent="0.2"/>
    <row r="48364" hidden="1" x14ac:dyDescent="0.2"/>
    <row r="48365" hidden="1" x14ac:dyDescent="0.2"/>
    <row r="48366" hidden="1" x14ac:dyDescent="0.2"/>
    <row r="48367" hidden="1" x14ac:dyDescent="0.2"/>
    <row r="48368" hidden="1" x14ac:dyDescent="0.2"/>
    <row r="48369" hidden="1" x14ac:dyDescent="0.2"/>
    <row r="48370" hidden="1" x14ac:dyDescent="0.2"/>
    <row r="48371" hidden="1" x14ac:dyDescent="0.2"/>
    <row r="48372" hidden="1" x14ac:dyDescent="0.2"/>
    <row r="48373" hidden="1" x14ac:dyDescent="0.2"/>
    <row r="48374" hidden="1" x14ac:dyDescent="0.2"/>
    <row r="48375" hidden="1" x14ac:dyDescent="0.2"/>
    <row r="48376" hidden="1" x14ac:dyDescent="0.2"/>
    <row r="48377" hidden="1" x14ac:dyDescent="0.2"/>
    <row r="48378" hidden="1" x14ac:dyDescent="0.2"/>
    <row r="48379" hidden="1" x14ac:dyDescent="0.2"/>
    <row r="48380" hidden="1" x14ac:dyDescent="0.2"/>
    <row r="48381" hidden="1" x14ac:dyDescent="0.2"/>
    <row r="48382" hidden="1" x14ac:dyDescent="0.2"/>
    <row r="48383" hidden="1" x14ac:dyDescent="0.2"/>
    <row r="48384" hidden="1" x14ac:dyDescent="0.2"/>
    <row r="48385" hidden="1" x14ac:dyDescent="0.2"/>
    <row r="48386" hidden="1" x14ac:dyDescent="0.2"/>
    <row r="48387" hidden="1" x14ac:dyDescent="0.2"/>
    <row r="48388" hidden="1" x14ac:dyDescent="0.2"/>
    <row r="48389" hidden="1" x14ac:dyDescent="0.2"/>
    <row r="48390" hidden="1" x14ac:dyDescent="0.2"/>
    <row r="48391" hidden="1" x14ac:dyDescent="0.2"/>
    <row r="48392" hidden="1" x14ac:dyDescent="0.2"/>
    <row r="48393" hidden="1" x14ac:dyDescent="0.2"/>
    <row r="48394" hidden="1" x14ac:dyDescent="0.2"/>
    <row r="48395" hidden="1" x14ac:dyDescent="0.2"/>
    <row r="48396" hidden="1" x14ac:dyDescent="0.2"/>
    <row r="48397" hidden="1" x14ac:dyDescent="0.2"/>
    <row r="48398" hidden="1" x14ac:dyDescent="0.2"/>
    <row r="48399" hidden="1" x14ac:dyDescent="0.2"/>
    <row r="48400" hidden="1" x14ac:dyDescent="0.2"/>
    <row r="48401" hidden="1" x14ac:dyDescent="0.2"/>
    <row r="48402" hidden="1" x14ac:dyDescent="0.2"/>
    <row r="48403" hidden="1" x14ac:dyDescent="0.2"/>
    <row r="48404" hidden="1" x14ac:dyDescent="0.2"/>
    <row r="48405" hidden="1" x14ac:dyDescent="0.2"/>
    <row r="48406" hidden="1" x14ac:dyDescent="0.2"/>
    <row r="48407" hidden="1" x14ac:dyDescent="0.2"/>
    <row r="48408" hidden="1" x14ac:dyDescent="0.2"/>
    <row r="48409" hidden="1" x14ac:dyDescent="0.2"/>
    <row r="48410" hidden="1" x14ac:dyDescent="0.2"/>
    <row r="48411" hidden="1" x14ac:dyDescent="0.2"/>
    <row r="48412" hidden="1" x14ac:dyDescent="0.2"/>
    <row r="48413" hidden="1" x14ac:dyDescent="0.2"/>
    <row r="48414" hidden="1" x14ac:dyDescent="0.2"/>
    <row r="48415" hidden="1" x14ac:dyDescent="0.2"/>
    <row r="48416" hidden="1" x14ac:dyDescent="0.2"/>
    <row r="48417" hidden="1" x14ac:dyDescent="0.2"/>
    <row r="48418" hidden="1" x14ac:dyDescent="0.2"/>
    <row r="48419" hidden="1" x14ac:dyDescent="0.2"/>
    <row r="48420" hidden="1" x14ac:dyDescent="0.2"/>
    <row r="48421" hidden="1" x14ac:dyDescent="0.2"/>
    <row r="48422" hidden="1" x14ac:dyDescent="0.2"/>
    <row r="48423" hidden="1" x14ac:dyDescent="0.2"/>
    <row r="48424" hidden="1" x14ac:dyDescent="0.2"/>
    <row r="48425" hidden="1" x14ac:dyDescent="0.2"/>
    <row r="48426" hidden="1" x14ac:dyDescent="0.2"/>
    <row r="48427" hidden="1" x14ac:dyDescent="0.2"/>
    <row r="48428" hidden="1" x14ac:dyDescent="0.2"/>
    <row r="48429" hidden="1" x14ac:dyDescent="0.2"/>
    <row r="48430" hidden="1" x14ac:dyDescent="0.2"/>
    <row r="48431" hidden="1" x14ac:dyDescent="0.2"/>
    <row r="48432" hidden="1" x14ac:dyDescent="0.2"/>
    <row r="48433" hidden="1" x14ac:dyDescent="0.2"/>
    <row r="48434" hidden="1" x14ac:dyDescent="0.2"/>
    <row r="48435" hidden="1" x14ac:dyDescent="0.2"/>
    <row r="48436" hidden="1" x14ac:dyDescent="0.2"/>
    <row r="48437" hidden="1" x14ac:dyDescent="0.2"/>
    <row r="48438" hidden="1" x14ac:dyDescent="0.2"/>
    <row r="48439" hidden="1" x14ac:dyDescent="0.2"/>
    <row r="48440" hidden="1" x14ac:dyDescent="0.2"/>
    <row r="48441" hidden="1" x14ac:dyDescent="0.2"/>
    <row r="48442" hidden="1" x14ac:dyDescent="0.2"/>
    <row r="48443" hidden="1" x14ac:dyDescent="0.2"/>
    <row r="48444" hidden="1" x14ac:dyDescent="0.2"/>
    <row r="48445" hidden="1" x14ac:dyDescent="0.2"/>
    <row r="48446" hidden="1" x14ac:dyDescent="0.2"/>
    <row r="48447" hidden="1" x14ac:dyDescent="0.2"/>
    <row r="48448" hidden="1" x14ac:dyDescent="0.2"/>
    <row r="48449" hidden="1" x14ac:dyDescent="0.2"/>
    <row r="48450" hidden="1" x14ac:dyDescent="0.2"/>
    <row r="48451" hidden="1" x14ac:dyDescent="0.2"/>
    <row r="48452" hidden="1" x14ac:dyDescent="0.2"/>
    <row r="48453" hidden="1" x14ac:dyDescent="0.2"/>
    <row r="48454" hidden="1" x14ac:dyDescent="0.2"/>
    <row r="48455" hidden="1" x14ac:dyDescent="0.2"/>
    <row r="48456" hidden="1" x14ac:dyDescent="0.2"/>
    <row r="48457" hidden="1" x14ac:dyDescent="0.2"/>
    <row r="48458" hidden="1" x14ac:dyDescent="0.2"/>
    <row r="48459" hidden="1" x14ac:dyDescent="0.2"/>
    <row r="48460" hidden="1" x14ac:dyDescent="0.2"/>
    <row r="48461" hidden="1" x14ac:dyDescent="0.2"/>
    <row r="48462" hidden="1" x14ac:dyDescent="0.2"/>
    <row r="48463" hidden="1" x14ac:dyDescent="0.2"/>
    <row r="48464" hidden="1" x14ac:dyDescent="0.2"/>
    <row r="48465" hidden="1" x14ac:dyDescent="0.2"/>
    <row r="48466" hidden="1" x14ac:dyDescent="0.2"/>
    <row r="48467" hidden="1" x14ac:dyDescent="0.2"/>
    <row r="48468" hidden="1" x14ac:dyDescent="0.2"/>
    <row r="48469" hidden="1" x14ac:dyDescent="0.2"/>
    <row r="48470" hidden="1" x14ac:dyDescent="0.2"/>
    <row r="48471" hidden="1" x14ac:dyDescent="0.2"/>
    <row r="48472" hidden="1" x14ac:dyDescent="0.2"/>
    <row r="48473" hidden="1" x14ac:dyDescent="0.2"/>
    <row r="48474" hidden="1" x14ac:dyDescent="0.2"/>
    <row r="48475" hidden="1" x14ac:dyDescent="0.2"/>
    <row r="48476" hidden="1" x14ac:dyDescent="0.2"/>
    <row r="48477" hidden="1" x14ac:dyDescent="0.2"/>
    <row r="48478" hidden="1" x14ac:dyDescent="0.2"/>
    <row r="48479" hidden="1" x14ac:dyDescent="0.2"/>
    <row r="48480" hidden="1" x14ac:dyDescent="0.2"/>
    <row r="48481" hidden="1" x14ac:dyDescent="0.2"/>
    <row r="48482" hidden="1" x14ac:dyDescent="0.2"/>
    <row r="48483" hidden="1" x14ac:dyDescent="0.2"/>
    <row r="48484" hidden="1" x14ac:dyDescent="0.2"/>
    <row r="48485" hidden="1" x14ac:dyDescent="0.2"/>
    <row r="48486" hidden="1" x14ac:dyDescent="0.2"/>
    <row r="48487" hidden="1" x14ac:dyDescent="0.2"/>
    <row r="48488" hidden="1" x14ac:dyDescent="0.2"/>
    <row r="48489" hidden="1" x14ac:dyDescent="0.2"/>
    <row r="48490" hidden="1" x14ac:dyDescent="0.2"/>
    <row r="48491" hidden="1" x14ac:dyDescent="0.2"/>
    <row r="48492" hidden="1" x14ac:dyDescent="0.2"/>
    <row r="48493" hidden="1" x14ac:dyDescent="0.2"/>
    <row r="48494" hidden="1" x14ac:dyDescent="0.2"/>
    <row r="48495" hidden="1" x14ac:dyDescent="0.2"/>
    <row r="48496" hidden="1" x14ac:dyDescent="0.2"/>
    <row r="48497" hidden="1" x14ac:dyDescent="0.2"/>
    <row r="48498" hidden="1" x14ac:dyDescent="0.2"/>
    <row r="48499" hidden="1" x14ac:dyDescent="0.2"/>
    <row r="48500" hidden="1" x14ac:dyDescent="0.2"/>
    <row r="48501" hidden="1" x14ac:dyDescent="0.2"/>
    <row r="48502" hidden="1" x14ac:dyDescent="0.2"/>
    <row r="48503" hidden="1" x14ac:dyDescent="0.2"/>
    <row r="48504" hidden="1" x14ac:dyDescent="0.2"/>
    <row r="48505" hidden="1" x14ac:dyDescent="0.2"/>
    <row r="48506" hidden="1" x14ac:dyDescent="0.2"/>
    <row r="48507" hidden="1" x14ac:dyDescent="0.2"/>
    <row r="48508" hidden="1" x14ac:dyDescent="0.2"/>
    <row r="48509" hidden="1" x14ac:dyDescent="0.2"/>
    <row r="48510" hidden="1" x14ac:dyDescent="0.2"/>
    <row r="48511" hidden="1" x14ac:dyDescent="0.2"/>
    <row r="48512" hidden="1" x14ac:dyDescent="0.2"/>
    <row r="48513" hidden="1" x14ac:dyDescent="0.2"/>
    <row r="48514" hidden="1" x14ac:dyDescent="0.2"/>
    <row r="48515" hidden="1" x14ac:dyDescent="0.2"/>
    <row r="48516" hidden="1" x14ac:dyDescent="0.2"/>
    <row r="48517" hidden="1" x14ac:dyDescent="0.2"/>
    <row r="48518" hidden="1" x14ac:dyDescent="0.2"/>
    <row r="48519" hidden="1" x14ac:dyDescent="0.2"/>
    <row r="48520" hidden="1" x14ac:dyDescent="0.2"/>
    <row r="48521" hidden="1" x14ac:dyDescent="0.2"/>
    <row r="48522" hidden="1" x14ac:dyDescent="0.2"/>
    <row r="48523" hidden="1" x14ac:dyDescent="0.2"/>
    <row r="48524" hidden="1" x14ac:dyDescent="0.2"/>
    <row r="48525" hidden="1" x14ac:dyDescent="0.2"/>
    <row r="48526" hidden="1" x14ac:dyDescent="0.2"/>
    <row r="48527" hidden="1" x14ac:dyDescent="0.2"/>
    <row r="48528" hidden="1" x14ac:dyDescent="0.2"/>
    <row r="48529" hidden="1" x14ac:dyDescent="0.2"/>
    <row r="48530" hidden="1" x14ac:dyDescent="0.2"/>
    <row r="48531" hidden="1" x14ac:dyDescent="0.2"/>
    <row r="48532" hidden="1" x14ac:dyDescent="0.2"/>
    <row r="48533" hidden="1" x14ac:dyDescent="0.2"/>
    <row r="48534" hidden="1" x14ac:dyDescent="0.2"/>
    <row r="48535" hidden="1" x14ac:dyDescent="0.2"/>
    <row r="48536" hidden="1" x14ac:dyDescent="0.2"/>
    <row r="48537" hidden="1" x14ac:dyDescent="0.2"/>
    <row r="48538" hidden="1" x14ac:dyDescent="0.2"/>
    <row r="48539" hidden="1" x14ac:dyDescent="0.2"/>
    <row r="48540" hidden="1" x14ac:dyDescent="0.2"/>
    <row r="48541" hidden="1" x14ac:dyDescent="0.2"/>
    <row r="48542" hidden="1" x14ac:dyDescent="0.2"/>
    <row r="48543" hidden="1" x14ac:dyDescent="0.2"/>
    <row r="48544" hidden="1" x14ac:dyDescent="0.2"/>
    <row r="48545" hidden="1" x14ac:dyDescent="0.2"/>
    <row r="48546" hidden="1" x14ac:dyDescent="0.2"/>
    <row r="48547" hidden="1" x14ac:dyDescent="0.2"/>
    <row r="48548" hidden="1" x14ac:dyDescent="0.2"/>
    <row r="48549" hidden="1" x14ac:dyDescent="0.2"/>
    <row r="48550" hidden="1" x14ac:dyDescent="0.2"/>
    <row r="48551" hidden="1" x14ac:dyDescent="0.2"/>
    <row r="48552" hidden="1" x14ac:dyDescent="0.2"/>
    <row r="48553" hidden="1" x14ac:dyDescent="0.2"/>
    <row r="48554" hidden="1" x14ac:dyDescent="0.2"/>
    <row r="48555" hidden="1" x14ac:dyDescent="0.2"/>
    <row r="48556" hidden="1" x14ac:dyDescent="0.2"/>
    <row r="48557" hidden="1" x14ac:dyDescent="0.2"/>
    <row r="48558" hidden="1" x14ac:dyDescent="0.2"/>
    <row r="48559" hidden="1" x14ac:dyDescent="0.2"/>
    <row r="48560" hidden="1" x14ac:dyDescent="0.2"/>
    <row r="48561" hidden="1" x14ac:dyDescent="0.2"/>
    <row r="48562" hidden="1" x14ac:dyDescent="0.2"/>
    <row r="48563" hidden="1" x14ac:dyDescent="0.2"/>
    <row r="48564" hidden="1" x14ac:dyDescent="0.2"/>
    <row r="48565" hidden="1" x14ac:dyDescent="0.2"/>
    <row r="48566" hidden="1" x14ac:dyDescent="0.2"/>
    <row r="48567" hidden="1" x14ac:dyDescent="0.2"/>
    <row r="48568" hidden="1" x14ac:dyDescent="0.2"/>
    <row r="48569" hidden="1" x14ac:dyDescent="0.2"/>
    <row r="48570" hidden="1" x14ac:dyDescent="0.2"/>
    <row r="48571" hidden="1" x14ac:dyDescent="0.2"/>
    <row r="48572" hidden="1" x14ac:dyDescent="0.2"/>
    <row r="48573" hidden="1" x14ac:dyDescent="0.2"/>
    <row r="48574" hidden="1" x14ac:dyDescent="0.2"/>
    <row r="48575" hidden="1" x14ac:dyDescent="0.2"/>
    <row r="48576" hidden="1" x14ac:dyDescent="0.2"/>
    <row r="48577" hidden="1" x14ac:dyDescent="0.2"/>
    <row r="48578" hidden="1" x14ac:dyDescent="0.2"/>
    <row r="48579" hidden="1" x14ac:dyDescent="0.2"/>
    <row r="48580" hidden="1" x14ac:dyDescent="0.2"/>
    <row r="48581" hidden="1" x14ac:dyDescent="0.2"/>
    <row r="48582" hidden="1" x14ac:dyDescent="0.2"/>
    <row r="48583" hidden="1" x14ac:dyDescent="0.2"/>
    <row r="48584" hidden="1" x14ac:dyDescent="0.2"/>
    <row r="48585" hidden="1" x14ac:dyDescent="0.2"/>
    <row r="48586" hidden="1" x14ac:dyDescent="0.2"/>
    <row r="48587" hidden="1" x14ac:dyDescent="0.2"/>
    <row r="48588" hidden="1" x14ac:dyDescent="0.2"/>
    <row r="48589" hidden="1" x14ac:dyDescent="0.2"/>
    <row r="48590" hidden="1" x14ac:dyDescent="0.2"/>
    <row r="48591" hidden="1" x14ac:dyDescent="0.2"/>
    <row r="48592" hidden="1" x14ac:dyDescent="0.2"/>
    <row r="48593" hidden="1" x14ac:dyDescent="0.2"/>
    <row r="48594" hidden="1" x14ac:dyDescent="0.2"/>
    <row r="48595" hidden="1" x14ac:dyDescent="0.2"/>
    <row r="48596" hidden="1" x14ac:dyDescent="0.2"/>
    <row r="48597" hidden="1" x14ac:dyDescent="0.2"/>
    <row r="48598" hidden="1" x14ac:dyDescent="0.2"/>
    <row r="48599" hidden="1" x14ac:dyDescent="0.2"/>
    <row r="48600" hidden="1" x14ac:dyDescent="0.2"/>
    <row r="48601" hidden="1" x14ac:dyDescent="0.2"/>
    <row r="48602" hidden="1" x14ac:dyDescent="0.2"/>
    <row r="48603" hidden="1" x14ac:dyDescent="0.2"/>
    <row r="48604" hidden="1" x14ac:dyDescent="0.2"/>
    <row r="48605" hidden="1" x14ac:dyDescent="0.2"/>
    <row r="48606" hidden="1" x14ac:dyDescent="0.2"/>
    <row r="48607" hidden="1" x14ac:dyDescent="0.2"/>
    <row r="48608" hidden="1" x14ac:dyDescent="0.2"/>
    <row r="48609" hidden="1" x14ac:dyDescent="0.2"/>
    <row r="48610" hidden="1" x14ac:dyDescent="0.2"/>
    <row r="48611" hidden="1" x14ac:dyDescent="0.2"/>
    <row r="48612" hidden="1" x14ac:dyDescent="0.2"/>
    <row r="48613" hidden="1" x14ac:dyDescent="0.2"/>
    <row r="48614" hidden="1" x14ac:dyDescent="0.2"/>
    <row r="48615" hidden="1" x14ac:dyDescent="0.2"/>
    <row r="48616" hidden="1" x14ac:dyDescent="0.2"/>
    <row r="48617" hidden="1" x14ac:dyDescent="0.2"/>
    <row r="48618" hidden="1" x14ac:dyDescent="0.2"/>
    <row r="48619" hidden="1" x14ac:dyDescent="0.2"/>
    <row r="48620" hidden="1" x14ac:dyDescent="0.2"/>
    <row r="48621" hidden="1" x14ac:dyDescent="0.2"/>
    <row r="48622" hidden="1" x14ac:dyDescent="0.2"/>
    <row r="48623" hidden="1" x14ac:dyDescent="0.2"/>
    <row r="48624" hidden="1" x14ac:dyDescent="0.2"/>
    <row r="48625" hidden="1" x14ac:dyDescent="0.2"/>
    <row r="48626" hidden="1" x14ac:dyDescent="0.2"/>
    <row r="48627" hidden="1" x14ac:dyDescent="0.2"/>
    <row r="48628" hidden="1" x14ac:dyDescent="0.2"/>
    <row r="48629" hidden="1" x14ac:dyDescent="0.2"/>
    <row r="48630" hidden="1" x14ac:dyDescent="0.2"/>
    <row r="48631" hidden="1" x14ac:dyDescent="0.2"/>
    <row r="48632" hidden="1" x14ac:dyDescent="0.2"/>
    <row r="48633" hidden="1" x14ac:dyDescent="0.2"/>
    <row r="48634" hidden="1" x14ac:dyDescent="0.2"/>
    <row r="48635" hidden="1" x14ac:dyDescent="0.2"/>
    <row r="48636" hidden="1" x14ac:dyDescent="0.2"/>
    <row r="48637" hidden="1" x14ac:dyDescent="0.2"/>
    <row r="48638" hidden="1" x14ac:dyDescent="0.2"/>
    <row r="48639" hidden="1" x14ac:dyDescent="0.2"/>
    <row r="48640" hidden="1" x14ac:dyDescent="0.2"/>
    <row r="48641" hidden="1" x14ac:dyDescent="0.2"/>
    <row r="48642" hidden="1" x14ac:dyDescent="0.2"/>
    <row r="48643" hidden="1" x14ac:dyDescent="0.2"/>
    <row r="48644" hidden="1" x14ac:dyDescent="0.2"/>
    <row r="48645" hidden="1" x14ac:dyDescent="0.2"/>
    <row r="48646" hidden="1" x14ac:dyDescent="0.2"/>
    <row r="48647" hidden="1" x14ac:dyDescent="0.2"/>
    <row r="48648" hidden="1" x14ac:dyDescent="0.2"/>
    <row r="48649" hidden="1" x14ac:dyDescent="0.2"/>
    <row r="48650" hidden="1" x14ac:dyDescent="0.2"/>
    <row r="48651" hidden="1" x14ac:dyDescent="0.2"/>
    <row r="48652" hidden="1" x14ac:dyDescent="0.2"/>
    <row r="48653" hidden="1" x14ac:dyDescent="0.2"/>
    <row r="48654" hidden="1" x14ac:dyDescent="0.2"/>
    <row r="48655" hidden="1" x14ac:dyDescent="0.2"/>
    <row r="48656" hidden="1" x14ac:dyDescent="0.2"/>
    <row r="48657" hidden="1" x14ac:dyDescent="0.2"/>
    <row r="48658" hidden="1" x14ac:dyDescent="0.2"/>
    <row r="48659" hidden="1" x14ac:dyDescent="0.2"/>
    <row r="48660" hidden="1" x14ac:dyDescent="0.2"/>
    <row r="48661" hidden="1" x14ac:dyDescent="0.2"/>
    <row r="48662" hidden="1" x14ac:dyDescent="0.2"/>
    <row r="48663" hidden="1" x14ac:dyDescent="0.2"/>
    <row r="48664" hidden="1" x14ac:dyDescent="0.2"/>
    <row r="48665" hidden="1" x14ac:dyDescent="0.2"/>
    <row r="48666" hidden="1" x14ac:dyDescent="0.2"/>
    <row r="48667" hidden="1" x14ac:dyDescent="0.2"/>
    <row r="48668" hidden="1" x14ac:dyDescent="0.2"/>
    <row r="48669" hidden="1" x14ac:dyDescent="0.2"/>
    <row r="48670" hidden="1" x14ac:dyDescent="0.2"/>
    <row r="48671" hidden="1" x14ac:dyDescent="0.2"/>
    <row r="48672" hidden="1" x14ac:dyDescent="0.2"/>
    <row r="48673" hidden="1" x14ac:dyDescent="0.2"/>
    <row r="48674" hidden="1" x14ac:dyDescent="0.2"/>
    <row r="48675" hidden="1" x14ac:dyDescent="0.2"/>
    <row r="48676" hidden="1" x14ac:dyDescent="0.2"/>
    <row r="48677" hidden="1" x14ac:dyDescent="0.2"/>
    <row r="48678" hidden="1" x14ac:dyDescent="0.2"/>
    <row r="48679" hidden="1" x14ac:dyDescent="0.2"/>
    <row r="48680" hidden="1" x14ac:dyDescent="0.2"/>
    <row r="48681" hidden="1" x14ac:dyDescent="0.2"/>
    <row r="48682" hidden="1" x14ac:dyDescent="0.2"/>
    <row r="48683" hidden="1" x14ac:dyDescent="0.2"/>
    <row r="48684" hidden="1" x14ac:dyDescent="0.2"/>
    <row r="48685" hidden="1" x14ac:dyDescent="0.2"/>
    <row r="48686" hidden="1" x14ac:dyDescent="0.2"/>
    <row r="48687" hidden="1" x14ac:dyDescent="0.2"/>
    <row r="48688" hidden="1" x14ac:dyDescent="0.2"/>
    <row r="48689" hidden="1" x14ac:dyDescent="0.2"/>
    <row r="48690" hidden="1" x14ac:dyDescent="0.2"/>
    <row r="48691" hidden="1" x14ac:dyDescent="0.2"/>
    <row r="48692" hidden="1" x14ac:dyDescent="0.2"/>
    <row r="48693" hidden="1" x14ac:dyDescent="0.2"/>
    <row r="48694" hidden="1" x14ac:dyDescent="0.2"/>
    <row r="48695" hidden="1" x14ac:dyDescent="0.2"/>
    <row r="48696" hidden="1" x14ac:dyDescent="0.2"/>
    <row r="48697" hidden="1" x14ac:dyDescent="0.2"/>
    <row r="48698" hidden="1" x14ac:dyDescent="0.2"/>
    <row r="48699" hidden="1" x14ac:dyDescent="0.2"/>
    <row r="48700" hidden="1" x14ac:dyDescent="0.2"/>
    <row r="48701" hidden="1" x14ac:dyDescent="0.2"/>
    <row r="48702" hidden="1" x14ac:dyDescent="0.2"/>
    <row r="48703" hidden="1" x14ac:dyDescent="0.2"/>
    <row r="48704" hidden="1" x14ac:dyDescent="0.2"/>
    <row r="48705" hidden="1" x14ac:dyDescent="0.2"/>
    <row r="48706" hidden="1" x14ac:dyDescent="0.2"/>
    <row r="48707" hidden="1" x14ac:dyDescent="0.2"/>
    <row r="48708" hidden="1" x14ac:dyDescent="0.2"/>
    <row r="48709" hidden="1" x14ac:dyDescent="0.2"/>
    <row r="48710" hidden="1" x14ac:dyDescent="0.2"/>
    <row r="48711" hidden="1" x14ac:dyDescent="0.2"/>
    <row r="48712" hidden="1" x14ac:dyDescent="0.2"/>
    <row r="48713" hidden="1" x14ac:dyDescent="0.2"/>
    <row r="48714" hidden="1" x14ac:dyDescent="0.2"/>
    <row r="48715" hidden="1" x14ac:dyDescent="0.2"/>
    <row r="48716" hidden="1" x14ac:dyDescent="0.2"/>
    <row r="48717" hidden="1" x14ac:dyDescent="0.2"/>
    <row r="48718" hidden="1" x14ac:dyDescent="0.2"/>
    <row r="48719" hidden="1" x14ac:dyDescent="0.2"/>
    <row r="48720" hidden="1" x14ac:dyDescent="0.2"/>
    <row r="48721" hidden="1" x14ac:dyDescent="0.2"/>
    <row r="48722" hidden="1" x14ac:dyDescent="0.2"/>
    <row r="48723" hidden="1" x14ac:dyDescent="0.2"/>
    <row r="48724" hidden="1" x14ac:dyDescent="0.2"/>
    <row r="48725" hidden="1" x14ac:dyDescent="0.2"/>
    <row r="48726" hidden="1" x14ac:dyDescent="0.2"/>
    <row r="48727" hidden="1" x14ac:dyDescent="0.2"/>
    <row r="48728" hidden="1" x14ac:dyDescent="0.2"/>
    <row r="48729" hidden="1" x14ac:dyDescent="0.2"/>
    <row r="48730" hidden="1" x14ac:dyDescent="0.2"/>
    <row r="48731" hidden="1" x14ac:dyDescent="0.2"/>
    <row r="48732" hidden="1" x14ac:dyDescent="0.2"/>
    <row r="48733" hidden="1" x14ac:dyDescent="0.2"/>
    <row r="48734" hidden="1" x14ac:dyDescent="0.2"/>
    <row r="48735" hidden="1" x14ac:dyDescent="0.2"/>
    <row r="48736" hidden="1" x14ac:dyDescent="0.2"/>
    <row r="48737" hidden="1" x14ac:dyDescent="0.2"/>
    <row r="48738" hidden="1" x14ac:dyDescent="0.2"/>
    <row r="48739" hidden="1" x14ac:dyDescent="0.2"/>
    <row r="48740" hidden="1" x14ac:dyDescent="0.2"/>
    <row r="48741" hidden="1" x14ac:dyDescent="0.2"/>
    <row r="48742" hidden="1" x14ac:dyDescent="0.2"/>
    <row r="48743" hidden="1" x14ac:dyDescent="0.2"/>
    <row r="48744" hidden="1" x14ac:dyDescent="0.2"/>
    <row r="48745" hidden="1" x14ac:dyDescent="0.2"/>
    <row r="48746" hidden="1" x14ac:dyDescent="0.2"/>
    <row r="48747" hidden="1" x14ac:dyDescent="0.2"/>
    <row r="48748" hidden="1" x14ac:dyDescent="0.2"/>
    <row r="48749" hidden="1" x14ac:dyDescent="0.2"/>
    <row r="48750" hidden="1" x14ac:dyDescent="0.2"/>
    <row r="48751" hidden="1" x14ac:dyDescent="0.2"/>
    <row r="48752" hidden="1" x14ac:dyDescent="0.2"/>
    <row r="48753" hidden="1" x14ac:dyDescent="0.2"/>
    <row r="48754" hidden="1" x14ac:dyDescent="0.2"/>
    <row r="48755" hidden="1" x14ac:dyDescent="0.2"/>
    <row r="48756" hidden="1" x14ac:dyDescent="0.2"/>
    <row r="48757" hidden="1" x14ac:dyDescent="0.2"/>
    <row r="48758" hidden="1" x14ac:dyDescent="0.2"/>
    <row r="48759" hidden="1" x14ac:dyDescent="0.2"/>
    <row r="48760" hidden="1" x14ac:dyDescent="0.2"/>
    <row r="48761" hidden="1" x14ac:dyDescent="0.2"/>
    <row r="48762" hidden="1" x14ac:dyDescent="0.2"/>
    <row r="48763" hidden="1" x14ac:dyDescent="0.2"/>
    <row r="48764" hidden="1" x14ac:dyDescent="0.2"/>
    <row r="48765" hidden="1" x14ac:dyDescent="0.2"/>
    <row r="48766" hidden="1" x14ac:dyDescent="0.2"/>
    <row r="48767" hidden="1" x14ac:dyDescent="0.2"/>
    <row r="48768" hidden="1" x14ac:dyDescent="0.2"/>
    <row r="48769" hidden="1" x14ac:dyDescent="0.2"/>
    <row r="48770" hidden="1" x14ac:dyDescent="0.2"/>
    <row r="48771" hidden="1" x14ac:dyDescent="0.2"/>
    <row r="48772" hidden="1" x14ac:dyDescent="0.2"/>
    <row r="48773" hidden="1" x14ac:dyDescent="0.2"/>
    <row r="48774" hidden="1" x14ac:dyDescent="0.2"/>
    <row r="48775" hidden="1" x14ac:dyDescent="0.2"/>
    <row r="48776" hidden="1" x14ac:dyDescent="0.2"/>
    <row r="48777" hidden="1" x14ac:dyDescent="0.2"/>
    <row r="48778" hidden="1" x14ac:dyDescent="0.2"/>
    <row r="48779" hidden="1" x14ac:dyDescent="0.2"/>
    <row r="48780" hidden="1" x14ac:dyDescent="0.2"/>
    <row r="48781" hidden="1" x14ac:dyDescent="0.2"/>
    <row r="48782" hidden="1" x14ac:dyDescent="0.2"/>
    <row r="48783" hidden="1" x14ac:dyDescent="0.2"/>
    <row r="48784" hidden="1" x14ac:dyDescent="0.2"/>
    <row r="48785" hidden="1" x14ac:dyDescent="0.2"/>
    <row r="48786" hidden="1" x14ac:dyDescent="0.2"/>
    <row r="48787" hidden="1" x14ac:dyDescent="0.2"/>
    <row r="48788" hidden="1" x14ac:dyDescent="0.2"/>
    <row r="48789" hidden="1" x14ac:dyDescent="0.2"/>
    <row r="48790" hidden="1" x14ac:dyDescent="0.2"/>
    <row r="48791" hidden="1" x14ac:dyDescent="0.2"/>
    <row r="48792" hidden="1" x14ac:dyDescent="0.2"/>
    <row r="48793" hidden="1" x14ac:dyDescent="0.2"/>
    <row r="48794" hidden="1" x14ac:dyDescent="0.2"/>
    <row r="48795" hidden="1" x14ac:dyDescent="0.2"/>
    <row r="48796" hidden="1" x14ac:dyDescent="0.2"/>
    <row r="48797" hidden="1" x14ac:dyDescent="0.2"/>
    <row r="48798" hidden="1" x14ac:dyDescent="0.2"/>
    <row r="48799" hidden="1" x14ac:dyDescent="0.2"/>
    <row r="48800" hidden="1" x14ac:dyDescent="0.2"/>
    <row r="48801" hidden="1" x14ac:dyDescent="0.2"/>
    <row r="48802" hidden="1" x14ac:dyDescent="0.2"/>
    <row r="48803" hidden="1" x14ac:dyDescent="0.2"/>
    <row r="48804" hidden="1" x14ac:dyDescent="0.2"/>
    <row r="48805" hidden="1" x14ac:dyDescent="0.2"/>
    <row r="48806" hidden="1" x14ac:dyDescent="0.2"/>
    <row r="48807" hidden="1" x14ac:dyDescent="0.2"/>
    <row r="48808" hidden="1" x14ac:dyDescent="0.2"/>
    <row r="48809" hidden="1" x14ac:dyDescent="0.2"/>
    <row r="48810" hidden="1" x14ac:dyDescent="0.2"/>
    <row r="48811" hidden="1" x14ac:dyDescent="0.2"/>
    <row r="48812" hidden="1" x14ac:dyDescent="0.2"/>
    <row r="48813" hidden="1" x14ac:dyDescent="0.2"/>
    <row r="48814" hidden="1" x14ac:dyDescent="0.2"/>
    <row r="48815" hidden="1" x14ac:dyDescent="0.2"/>
    <row r="48816" hidden="1" x14ac:dyDescent="0.2"/>
    <row r="48817" hidden="1" x14ac:dyDescent="0.2"/>
    <row r="48818" hidden="1" x14ac:dyDescent="0.2"/>
    <row r="48819" hidden="1" x14ac:dyDescent="0.2"/>
    <row r="48820" hidden="1" x14ac:dyDescent="0.2"/>
    <row r="48821" hidden="1" x14ac:dyDescent="0.2"/>
    <row r="48822" hidden="1" x14ac:dyDescent="0.2"/>
    <row r="48823" hidden="1" x14ac:dyDescent="0.2"/>
    <row r="48824" hidden="1" x14ac:dyDescent="0.2"/>
    <row r="48825" hidden="1" x14ac:dyDescent="0.2"/>
    <row r="48826" hidden="1" x14ac:dyDescent="0.2"/>
    <row r="48827" hidden="1" x14ac:dyDescent="0.2"/>
    <row r="48828" hidden="1" x14ac:dyDescent="0.2"/>
    <row r="48829" hidden="1" x14ac:dyDescent="0.2"/>
    <row r="48830" hidden="1" x14ac:dyDescent="0.2"/>
    <row r="48831" hidden="1" x14ac:dyDescent="0.2"/>
    <row r="48832" hidden="1" x14ac:dyDescent="0.2"/>
    <row r="48833" hidden="1" x14ac:dyDescent="0.2"/>
    <row r="48834" hidden="1" x14ac:dyDescent="0.2"/>
    <row r="48835" hidden="1" x14ac:dyDescent="0.2"/>
    <row r="48836" hidden="1" x14ac:dyDescent="0.2"/>
    <row r="48837" hidden="1" x14ac:dyDescent="0.2"/>
    <row r="48838" hidden="1" x14ac:dyDescent="0.2"/>
    <row r="48839" hidden="1" x14ac:dyDescent="0.2"/>
    <row r="48840" hidden="1" x14ac:dyDescent="0.2"/>
    <row r="48841" hidden="1" x14ac:dyDescent="0.2"/>
    <row r="48842" hidden="1" x14ac:dyDescent="0.2"/>
    <row r="48843" hidden="1" x14ac:dyDescent="0.2"/>
    <row r="48844" hidden="1" x14ac:dyDescent="0.2"/>
    <row r="48845" hidden="1" x14ac:dyDescent="0.2"/>
    <row r="48846" hidden="1" x14ac:dyDescent="0.2"/>
    <row r="48847" hidden="1" x14ac:dyDescent="0.2"/>
    <row r="48848" hidden="1" x14ac:dyDescent="0.2"/>
    <row r="48849" hidden="1" x14ac:dyDescent="0.2"/>
    <row r="48850" hidden="1" x14ac:dyDescent="0.2"/>
    <row r="48851" hidden="1" x14ac:dyDescent="0.2"/>
    <row r="48852" hidden="1" x14ac:dyDescent="0.2"/>
    <row r="48853" hidden="1" x14ac:dyDescent="0.2"/>
    <row r="48854" hidden="1" x14ac:dyDescent="0.2"/>
    <row r="48855" hidden="1" x14ac:dyDescent="0.2"/>
    <row r="48856" hidden="1" x14ac:dyDescent="0.2"/>
    <row r="48857" hidden="1" x14ac:dyDescent="0.2"/>
    <row r="48858" hidden="1" x14ac:dyDescent="0.2"/>
    <row r="48859" hidden="1" x14ac:dyDescent="0.2"/>
    <row r="48860" hidden="1" x14ac:dyDescent="0.2"/>
    <row r="48861" hidden="1" x14ac:dyDescent="0.2"/>
    <row r="48862" hidden="1" x14ac:dyDescent="0.2"/>
    <row r="48863" hidden="1" x14ac:dyDescent="0.2"/>
    <row r="48864" hidden="1" x14ac:dyDescent="0.2"/>
    <row r="48865" hidden="1" x14ac:dyDescent="0.2"/>
    <row r="48866" hidden="1" x14ac:dyDescent="0.2"/>
    <row r="48867" hidden="1" x14ac:dyDescent="0.2"/>
    <row r="48868" hidden="1" x14ac:dyDescent="0.2"/>
    <row r="48869" hidden="1" x14ac:dyDescent="0.2"/>
    <row r="48870" hidden="1" x14ac:dyDescent="0.2"/>
    <row r="48871" hidden="1" x14ac:dyDescent="0.2"/>
    <row r="48872" hidden="1" x14ac:dyDescent="0.2"/>
    <row r="48873" hidden="1" x14ac:dyDescent="0.2"/>
    <row r="48874" hidden="1" x14ac:dyDescent="0.2"/>
    <row r="48875" hidden="1" x14ac:dyDescent="0.2"/>
    <row r="48876" hidden="1" x14ac:dyDescent="0.2"/>
    <row r="48877" hidden="1" x14ac:dyDescent="0.2"/>
    <row r="48878" hidden="1" x14ac:dyDescent="0.2"/>
    <row r="48879" hidden="1" x14ac:dyDescent="0.2"/>
    <row r="48880" hidden="1" x14ac:dyDescent="0.2"/>
    <row r="48881" hidden="1" x14ac:dyDescent="0.2"/>
    <row r="48882" hidden="1" x14ac:dyDescent="0.2"/>
    <row r="48883" hidden="1" x14ac:dyDescent="0.2"/>
    <row r="48884" hidden="1" x14ac:dyDescent="0.2"/>
    <row r="48885" hidden="1" x14ac:dyDescent="0.2"/>
    <row r="48886" hidden="1" x14ac:dyDescent="0.2"/>
    <row r="48887" hidden="1" x14ac:dyDescent="0.2"/>
    <row r="48888" hidden="1" x14ac:dyDescent="0.2"/>
    <row r="48889" hidden="1" x14ac:dyDescent="0.2"/>
    <row r="48890" hidden="1" x14ac:dyDescent="0.2"/>
    <row r="48891" hidden="1" x14ac:dyDescent="0.2"/>
    <row r="48892" hidden="1" x14ac:dyDescent="0.2"/>
    <row r="48893" hidden="1" x14ac:dyDescent="0.2"/>
    <row r="48894" hidden="1" x14ac:dyDescent="0.2"/>
    <row r="48895" hidden="1" x14ac:dyDescent="0.2"/>
    <row r="48896" hidden="1" x14ac:dyDescent="0.2"/>
    <row r="48897" hidden="1" x14ac:dyDescent="0.2"/>
    <row r="48898" hidden="1" x14ac:dyDescent="0.2"/>
    <row r="48899" hidden="1" x14ac:dyDescent="0.2"/>
    <row r="48900" hidden="1" x14ac:dyDescent="0.2"/>
    <row r="48901" hidden="1" x14ac:dyDescent="0.2"/>
    <row r="48902" hidden="1" x14ac:dyDescent="0.2"/>
    <row r="48903" hidden="1" x14ac:dyDescent="0.2"/>
    <row r="48904" hidden="1" x14ac:dyDescent="0.2"/>
    <row r="48905" hidden="1" x14ac:dyDescent="0.2"/>
    <row r="48906" hidden="1" x14ac:dyDescent="0.2"/>
    <row r="48907" hidden="1" x14ac:dyDescent="0.2"/>
    <row r="48908" hidden="1" x14ac:dyDescent="0.2"/>
    <row r="48909" hidden="1" x14ac:dyDescent="0.2"/>
    <row r="48910" hidden="1" x14ac:dyDescent="0.2"/>
    <row r="48911" hidden="1" x14ac:dyDescent="0.2"/>
    <row r="48912" hidden="1" x14ac:dyDescent="0.2"/>
    <row r="48913" hidden="1" x14ac:dyDescent="0.2"/>
    <row r="48914" hidden="1" x14ac:dyDescent="0.2"/>
    <row r="48915" hidden="1" x14ac:dyDescent="0.2"/>
    <row r="48916" hidden="1" x14ac:dyDescent="0.2"/>
    <row r="48917" hidden="1" x14ac:dyDescent="0.2"/>
    <row r="48918" hidden="1" x14ac:dyDescent="0.2"/>
    <row r="48919" hidden="1" x14ac:dyDescent="0.2"/>
    <row r="48920" hidden="1" x14ac:dyDescent="0.2"/>
    <row r="48921" hidden="1" x14ac:dyDescent="0.2"/>
    <row r="48922" hidden="1" x14ac:dyDescent="0.2"/>
    <row r="48923" hidden="1" x14ac:dyDescent="0.2"/>
    <row r="48924" hidden="1" x14ac:dyDescent="0.2"/>
    <row r="48925" hidden="1" x14ac:dyDescent="0.2"/>
    <row r="48926" hidden="1" x14ac:dyDescent="0.2"/>
    <row r="48927" hidden="1" x14ac:dyDescent="0.2"/>
    <row r="48928" hidden="1" x14ac:dyDescent="0.2"/>
    <row r="48929" hidden="1" x14ac:dyDescent="0.2"/>
    <row r="48930" hidden="1" x14ac:dyDescent="0.2"/>
    <row r="48931" hidden="1" x14ac:dyDescent="0.2"/>
    <row r="48932" hidden="1" x14ac:dyDescent="0.2"/>
    <row r="48933" hidden="1" x14ac:dyDescent="0.2"/>
    <row r="48934" hidden="1" x14ac:dyDescent="0.2"/>
    <row r="48935" hidden="1" x14ac:dyDescent="0.2"/>
    <row r="48936" hidden="1" x14ac:dyDescent="0.2"/>
    <row r="48937" hidden="1" x14ac:dyDescent="0.2"/>
    <row r="48938" hidden="1" x14ac:dyDescent="0.2"/>
    <row r="48939" hidden="1" x14ac:dyDescent="0.2"/>
    <row r="48940" hidden="1" x14ac:dyDescent="0.2"/>
    <row r="48941" hidden="1" x14ac:dyDescent="0.2"/>
    <row r="48942" hidden="1" x14ac:dyDescent="0.2"/>
    <row r="48943" hidden="1" x14ac:dyDescent="0.2"/>
    <row r="48944" hidden="1" x14ac:dyDescent="0.2"/>
    <row r="48945" hidden="1" x14ac:dyDescent="0.2"/>
    <row r="48946" hidden="1" x14ac:dyDescent="0.2"/>
    <row r="48947" hidden="1" x14ac:dyDescent="0.2"/>
    <row r="48948" hidden="1" x14ac:dyDescent="0.2"/>
    <row r="48949" hidden="1" x14ac:dyDescent="0.2"/>
    <row r="48950" hidden="1" x14ac:dyDescent="0.2"/>
    <row r="48951" hidden="1" x14ac:dyDescent="0.2"/>
    <row r="48952" hidden="1" x14ac:dyDescent="0.2"/>
    <row r="48953" hidden="1" x14ac:dyDescent="0.2"/>
    <row r="48954" hidden="1" x14ac:dyDescent="0.2"/>
    <row r="48955" hidden="1" x14ac:dyDescent="0.2"/>
    <row r="48956" hidden="1" x14ac:dyDescent="0.2"/>
    <row r="48957" hidden="1" x14ac:dyDescent="0.2"/>
    <row r="48958" hidden="1" x14ac:dyDescent="0.2"/>
    <row r="48959" hidden="1" x14ac:dyDescent="0.2"/>
    <row r="48960" hidden="1" x14ac:dyDescent="0.2"/>
    <row r="48961" hidden="1" x14ac:dyDescent="0.2"/>
    <row r="48962" hidden="1" x14ac:dyDescent="0.2"/>
    <row r="48963" hidden="1" x14ac:dyDescent="0.2"/>
    <row r="48964" hidden="1" x14ac:dyDescent="0.2"/>
    <row r="48965" hidden="1" x14ac:dyDescent="0.2"/>
    <row r="48966" hidden="1" x14ac:dyDescent="0.2"/>
    <row r="48967" hidden="1" x14ac:dyDescent="0.2"/>
    <row r="48968" hidden="1" x14ac:dyDescent="0.2"/>
    <row r="48969" hidden="1" x14ac:dyDescent="0.2"/>
    <row r="48970" hidden="1" x14ac:dyDescent="0.2"/>
    <row r="48971" hidden="1" x14ac:dyDescent="0.2"/>
    <row r="48972" hidden="1" x14ac:dyDescent="0.2"/>
    <row r="48973" hidden="1" x14ac:dyDescent="0.2"/>
    <row r="48974" hidden="1" x14ac:dyDescent="0.2"/>
    <row r="48975" hidden="1" x14ac:dyDescent="0.2"/>
    <row r="48976" hidden="1" x14ac:dyDescent="0.2"/>
    <row r="48977" hidden="1" x14ac:dyDescent="0.2"/>
    <row r="48978" hidden="1" x14ac:dyDescent="0.2"/>
    <row r="48979" hidden="1" x14ac:dyDescent="0.2"/>
    <row r="48980" hidden="1" x14ac:dyDescent="0.2"/>
    <row r="48981" hidden="1" x14ac:dyDescent="0.2"/>
    <row r="48982" hidden="1" x14ac:dyDescent="0.2"/>
    <row r="48983" hidden="1" x14ac:dyDescent="0.2"/>
    <row r="48984" hidden="1" x14ac:dyDescent="0.2"/>
    <row r="48985" hidden="1" x14ac:dyDescent="0.2"/>
    <row r="48986" hidden="1" x14ac:dyDescent="0.2"/>
    <row r="48987" hidden="1" x14ac:dyDescent="0.2"/>
    <row r="48988" hidden="1" x14ac:dyDescent="0.2"/>
    <row r="48989" hidden="1" x14ac:dyDescent="0.2"/>
    <row r="48990" hidden="1" x14ac:dyDescent="0.2"/>
    <row r="48991" hidden="1" x14ac:dyDescent="0.2"/>
    <row r="48992" hidden="1" x14ac:dyDescent="0.2"/>
    <row r="48993" hidden="1" x14ac:dyDescent="0.2"/>
    <row r="48994" hidden="1" x14ac:dyDescent="0.2"/>
    <row r="48995" hidden="1" x14ac:dyDescent="0.2"/>
    <row r="48996" hidden="1" x14ac:dyDescent="0.2"/>
    <row r="48997" hidden="1" x14ac:dyDescent="0.2"/>
    <row r="48998" hidden="1" x14ac:dyDescent="0.2"/>
    <row r="48999" hidden="1" x14ac:dyDescent="0.2"/>
    <row r="49000" hidden="1" x14ac:dyDescent="0.2"/>
    <row r="49001" hidden="1" x14ac:dyDescent="0.2"/>
    <row r="49002" hidden="1" x14ac:dyDescent="0.2"/>
    <row r="49003" hidden="1" x14ac:dyDescent="0.2"/>
    <row r="49004" hidden="1" x14ac:dyDescent="0.2"/>
    <row r="49005" hidden="1" x14ac:dyDescent="0.2"/>
    <row r="49006" hidden="1" x14ac:dyDescent="0.2"/>
    <row r="49007" hidden="1" x14ac:dyDescent="0.2"/>
    <row r="49008" hidden="1" x14ac:dyDescent="0.2"/>
    <row r="49009" hidden="1" x14ac:dyDescent="0.2"/>
    <row r="49010" hidden="1" x14ac:dyDescent="0.2"/>
    <row r="49011" hidden="1" x14ac:dyDescent="0.2"/>
    <row r="49012" hidden="1" x14ac:dyDescent="0.2"/>
    <row r="49013" hidden="1" x14ac:dyDescent="0.2"/>
    <row r="49014" hidden="1" x14ac:dyDescent="0.2"/>
    <row r="49015" hidden="1" x14ac:dyDescent="0.2"/>
    <row r="49016" hidden="1" x14ac:dyDescent="0.2"/>
    <row r="49017" hidden="1" x14ac:dyDescent="0.2"/>
    <row r="49018" hidden="1" x14ac:dyDescent="0.2"/>
    <row r="49019" hidden="1" x14ac:dyDescent="0.2"/>
    <row r="49020" hidden="1" x14ac:dyDescent="0.2"/>
    <row r="49021" hidden="1" x14ac:dyDescent="0.2"/>
    <row r="49022" hidden="1" x14ac:dyDescent="0.2"/>
    <row r="49023" hidden="1" x14ac:dyDescent="0.2"/>
    <row r="49024" hidden="1" x14ac:dyDescent="0.2"/>
    <row r="49025" hidden="1" x14ac:dyDescent="0.2"/>
    <row r="49026" hidden="1" x14ac:dyDescent="0.2"/>
    <row r="49027" hidden="1" x14ac:dyDescent="0.2"/>
    <row r="49028" hidden="1" x14ac:dyDescent="0.2"/>
    <row r="49029" hidden="1" x14ac:dyDescent="0.2"/>
    <row r="49030" hidden="1" x14ac:dyDescent="0.2"/>
    <row r="49031" hidden="1" x14ac:dyDescent="0.2"/>
    <row r="49032" hidden="1" x14ac:dyDescent="0.2"/>
    <row r="49033" hidden="1" x14ac:dyDescent="0.2"/>
    <row r="49034" hidden="1" x14ac:dyDescent="0.2"/>
    <row r="49035" hidden="1" x14ac:dyDescent="0.2"/>
    <row r="49036" hidden="1" x14ac:dyDescent="0.2"/>
    <row r="49037" hidden="1" x14ac:dyDescent="0.2"/>
    <row r="49038" hidden="1" x14ac:dyDescent="0.2"/>
    <row r="49039" hidden="1" x14ac:dyDescent="0.2"/>
    <row r="49040" hidden="1" x14ac:dyDescent="0.2"/>
    <row r="49041" hidden="1" x14ac:dyDescent="0.2"/>
    <row r="49042" hidden="1" x14ac:dyDescent="0.2"/>
    <row r="49043" hidden="1" x14ac:dyDescent="0.2"/>
    <row r="49044" hidden="1" x14ac:dyDescent="0.2"/>
    <row r="49045" hidden="1" x14ac:dyDescent="0.2"/>
    <row r="49046" hidden="1" x14ac:dyDescent="0.2"/>
    <row r="49047" hidden="1" x14ac:dyDescent="0.2"/>
    <row r="49048" hidden="1" x14ac:dyDescent="0.2"/>
    <row r="49049" hidden="1" x14ac:dyDescent="0.2"/>
    <row r="49050" hidden="1" x14ac:dyDescent="0.2"/>
    <row r="49051" hidden="1" x14ac:dyDescent="0.2"/>
    <row r="49052" hidden="1" x14ac:dyDescent="0.2"/>
    <row r="49053" hidden="1" x14ac:dyDescent="0.2"/>
    <row r="49054" hidden="1" x14ac:dyDescent="0.2"/>
    <row r="49055" hidden="1" x14ac:dyDescent="0.2"/>
    <row r="49056" hidden="1" x14ac:dyDescent="0.2"/>
    <row r="49057" hidden="1" x14ac:dyDescent="0.2"/>
    <row r="49058" hidden="1" x14ac:dyDescent="0.2"/>
    <row r="49059" hidden="1" x14ac:dyDescent="0.2"/>
    <row r="49060" hidden="1" x14ac:dyDescent="0.2"/>
    <row r="49061" hidden="1" x14ac:dyDescent="0.2"/>
    <row r="49062" hidden="1" x14ac:dyDescent="0.2"/>
    <row r="49063" hidden="1" x14ac:dyDescent="0.2"/>
    <row r="49064" hidden="1" x14ac:dyDescent="0.2"/>
    <row r="49065" hidden="1" x14ac:dyDescent="0.2"/>
    <row r="49066" hidden="1" x14ac:dyDescent="0.2"/>
    <row r="49067" hidden="1" x14ac:dyDescent="0.2"/>
    <row r="49068" hidden="1" x14ac:dyDescent="0.2"/>
    <row r="49069" hidden="1" x14ac:dyDescent="0.2"/>
    <row r="49070" hidden="1" x14ac:dyDescent="0.2"/>
    <row r="49071" hidden="1" x14ac:dyDescent="0.2"/>
    <row r="49072" hidden="1" x14ac:dyDescent="0.2"/>
    <row r="49073" hidden="1" x14ac:dyDescent="0.2"/>
    <row r="49074" hidden="1" x14ac:dyDescent="0.2"/>
    <row r="49075" hidden="1" x14ac:dyDescent="0.2"/>
    <row r="49076" hidden="1" x14ac:dyDescent="0.2"/>
    <row r="49077" hidden="1" x14ac:dyDescent="0.2"/>
    <row r="49078" hidden="1" x14ac:dyDescent="0.2"/>
    <row r="49079" hidden="1" x14ac:dyDescent="0.2"/>
    <row r="49080" hidden="1" x14ac:dyDescent="0.2"/>
    <row r="49081" hidden="1" x14ac:dyDescent="0.2"/>
    <row r="49082" hidden="1" x14ac:dyDescent="0.2"/>
    <row r="49083" hidden="1" x14ac:dyDescent="0.2"/>
    <row r="49084" hidden="1" x14ac:dyDescent="0.2"/>
    <row r="49085" hidden="1" x14ac:dyDescent="0.2"/>
    <row r="49086" hidden="1" x14ac:dyDescent="0.2"/>
    <row r="49087" hidden="1" x14ac:dyDescent="0.2"/>
    <row r="49088" hidden="1" x14ac:dyDescent="0.2"/>
    <row r="49089" hidden="1" x14ac:dyDescent="0.2"/>
    <row r="49090" hidden="1" x14ac:dyDescent="0.2"/>
    <row r="49091" hidden="1" x14ac:dyDescent="0.2"/>
    <row r="49092" hidden="1" x14ac:dyDescent="0.2"/>
    <row r="49093" hidden="1" x14ac:dyDescent="0.2"/>
    <row r="49094" hidden="1" x14ac:dyDescent="0.2"/>
    <row r="49095" hidden="1" x14ac:dyDescent="0.2"/>
    <row r="49096" hidden="1" x14ac:dyDescent="0.2"/>
    <row r="49097" hidden="1" x14ac:dyDescent="0.2"/>
    <row r="49098" hidden="1" x14ac:dyDescent="0.2"/>
    <row r="49099" hidden="1" x14ac:dyDescent="0.2"/>
    <row r="49100" hidden="1" x14ac:dyDescent="0.2"/>
    <row r="49101" hidden="1" x14ac:dyDescent="0.2"/>
    <row r="49102" hidden="1" x14ac:dyDescent="0.2"/>
    <row r="49103" hidden="1" x14ac:dyDescent="0.2"/>
    <row r="49104" hidden="1" x14ac:dyDescent="0.2"/>
    <row r="49105" hidden="1" x14ac:dyDescent="0.2"/>
    <row r="49106" hidden="1" x14ac:dyDescent="0.2"/>
    <row r="49107" hidden="1" x14ac:dyDescent="0.2"/>
    <row r="49108" hidden="1" x14ac:dyDescent="0.2"/>
    <row r="49109" hidden="1" x14ac:dyDescent="0.2"/>
    <row r="49110" hidden="1" x14ac:dyDescent="0.2"/>
    <row r="49111" hidden="1" x14ac:dyDescent="0.2"/>
    <row r="49112" hidden="1" x14ac:dyDescent="0.2"/>
    <row r="49113" hidden="1" x14ac:dyDescent="0.2"/>
    <row r="49114" hidden="1" x14ac:dyDescent="0.2"/>
    <row r="49115" hidden="1" x14ac:dyDescent="0.2"/>
    <row r="49116" hidden="1" x14ac:dyDescent="0.2"/>
    <row r="49117" hidden="1" x14ac:dyDescent="0.2"/>
    <row r="49118" hidden="1" x14ac:dyDescent="0.2"/>
    <row r="49119" hidden="1" x14ac:dyDescent="0.2"/>
    <row r="49120" hidden="1" x14ac:dyDescent="0.2"/>
    <row r="49121" hidden="1" x14ac:dyDescent="0.2"/>
    <row r="49122" hidden="1" x14ac:dyDescent="0.2"/>
    <row r="49123" hidden="1" x14ac:dyDescent="0.2"/>
    <row r="49124" hidden="1" x14ac:dyDescent="0.2"/>
    <row r="49125" hidden="1" x14ac:dyDescent="0.2"/>
    <row r="49126" hidden="1" x14ac:dyDescent="0.2"/>
    <row r="49127" hidden="1" x14ac:dyDescent="0.2"/>
    <row r="49128" hidden="1" x14ac:dyDescent="0.2"/>
    <row r="49129" hidden="1" x14ac:dyDescent="0.2"/>
    <row r="49130" hidden="1" x14ac:dyDescent="0.2"/>
    <row r="49131" hidden="1" x14ac:dyDescent="0.2"/>
    <row r="49132" hidden="1" x14ac:dyDescent="0.2"/>
    <row r="49133" hidden="1" x14ac:dyDescent="0.2"/>
    <row r="49134" hidden="1" x14ac:dyDescent="0.2"/>
    <row r="49135" hidden="1" x14ac:dyDescent="0.2"/>
    <row r="49136" hidden="1" x14ac:dyDescent="0.2"/>
    <row r="49137" hidden="1" x14ac:dyDescent="0.2"/>
    <row r="49138" hidden="1" x14ac:dyDescent="0.2"/>
    <row r="49139" hidden="1" x14ac:dyDescent="0.2"/>
    <row r="49140" hidden="1" x14ac:dyDescent="0.2"/>
    <row r="49141" hidden="1" x14ac:dyDescent="0.2"/>
    <row r="49142" hidden="1" x14ac:dyDescent="0.2"/>
    <row r="49143" hidden="1" x14ac:dyDescent="0.2"/>
    <row r="49144" hidden="1" x14ac:dyDescent="0.2"/>
    <row r="49145" hidden="1" x14ac:dyDescent="0.2"/>
    <row r="49146" hidden="1" x14ac:dyDescent="0.2"/>
    <row r="49147" hidden="1" x14ac:dyDescent="0.2"/>
    <row r="49148" hidden="1" x14ac:dyDescent="0.2"/>
    <row r="49149" hidden="1" x14ac:dyDescent="0.2"/>
    <row r="49150" hidden="1" x14ac:dyDescent="0.2"/>
    <row r="49151" hidden="1" x14ac:dyDescent="0.2"/>
    <row r="49152" hidden="1" x14ac:dyDescent="0.2"/>
    <row r="49153" hidden="1" x14ac:dyDescent="0.2"/>
    <row r="49154" hidden="1" x14ac:dyDescent="0.2"/>
    <row r="49155" hidden="1" x14ac:dyDescent="0.2"/>
    <row r="49156" hidden="1" x14ac:dyDescent="0.2"/>
    <row r="49157" hidden="1" x14ac:dyDescent="0.2"/>
    <row r="49158" hidden="1" x14ac:dyDescent="0.2"/>
    <row r="49159" hidden="1" x14ac:dyDescent="0.2"/>
    <row r="49160" hidden="1" x14ac:dyDescent="0.2"/>
    <row r="49161" hidden="1" x14ac:dyDescent="0.2"/>
    <row r="49162" hidden="1" x14ac:dyDescent="0.2"/>
    <row r="49163" hidden="1" x14ac:dyDescent="0.2"/>
    <row r="49164" hidden="1" x14ac:dyDescent="0.2"/>
    <row r="49165" hidden="1" x14ac:dyDescent="0.2"/>
    <row r="49166" hidden="1" x14ac:dyDescent="0.2"/>
    <row r="49167" hidden="1" x14ac:dyDescent="0.2"/>
    <row r="49168" hidden="1" x14ac:dyDescent="0.2"/>
    <row r="49169" hidden="1" x14ac:dyDescent="0.2"/>
    <row r="49170" hidden="1" x14ac:dyDescent="0.2"/>
    <row r="49171" hidden="1" x14ac:dyDescent="0.2"/>
    <row r="49172" hidden="1" x14ac:dyDescent="0.2"/>
    <row r="49173" hidden="1" x14ac:dyDescent="0.2"/>
    <row r="49174" hidden="1" x14ac:dyDescent="0.2"/>
    <row r="49175" hidden="1" x14ac:dyDescent="0.2"/>
    <row r="49176" hidden="1" x14ac:dyDescent="0.2"/>
    <row r="49177" hidden="1" x14ac:dyDescent="0.2"/>
    <row r="49178" hidden="1" x14ac:dyDescent="0.2"/>
    <row r="49179" hidden="1" x14ac:dyDescent="0.2"/>
    <row r="49180" hidden="1" x14ac:dyDescent="0.2"/>
    <row r="49181" hidden="1" x14ac:dyDescent="0.2"/>
    <row r="49182" hidden="1" x14ac:dyDescent="0.2"/>
    <row r="49183" hidden="1" x14ac:dyDescent="0.2"/>
    <row r="49184" hidden="1" x14ac:dyDescent="0.2"/>
    <row r="49185" hidden="1" x14ac:dyDescent="0.2"/>
    <row r="49186" hidden="1" x14ac:dyDescent="0.2"/>
    <row r="49187" hidden="1" x14ac:dyDescent="0.2"/>
    <row r="49188" hidden="1" x14ac:dyDescent="0.2"/>
    <row r="49189" hidden="1" x14ac:dyDescent="0.2"/>
    <row r="49190" hidden="1" x14ac:dyDescent="0.2"/>
    <row r="49191" hidden="1" x14ac:dyDescent="0.2"/>
    <row r="49192" hidden="1" x14ac:dyDescent="0.2"/>
    <row r="49193" hidden="1" x14ac:dyDescent="0.2"/>
    <row r="49194" hidden="1" x14ac:dyDescent="0.2"/>
    <row r="49195" hidden="1" x14ac:dyDescent="0.2"/>
    <row r="49196" hidden="1" x14ac:dyDescent="0.2"/>
    <row r="49197" hidden="1" x14ac:dyDescent="0.2"/>
    <row r="49198" hidden="1" x14ac:dyDescent="0.2"/>
    <row r="49199" hidden="1" x14ac:dyDescent="0.2"/>
    <row r="49200" hidden="1" x14ac:dyDescent="0.2"/>
    <row r="49201" hidden="1" x14ac:dyDescent="0.2"/>
    <row r="49202" hidden="1" x14ac:dyDescent="0.2"/>
    <row r="49203" hidden="1" x14ac:dyDescent="0.2"/>
    <row r="49204" hidden="1" x14ac:dyDescent="0.2"/>
    <row r="49205" hidden="1" x14ac:dyDescent="0.2"/>
    <row r="49206" hidden="1" x14ac:dyDescent="0.2"/>
    <row r="49207" hidden="1" x14ac:dyDescent="0.2"/>
    <row r="49208" hidden="1" x14ac:dyDescent="0.2"/>
    <row r="49209" hidden="1" x14ac:dyDescent="0.2"/>
    <row r="49210" hidden="1" x14ac:dyDescent="0.2"/>
    <row r="49211" hidden="1" x14ac:dyDescent="0.2"/>
    <row r="49212" hidden="1" x14ac:dyDescent="0.2"/>
    <row r="49213" hidden="1" x14ac:dyDescent="0.2"/>
    <row r="49214" hidden="1" x14ac:dyDescent="0.2"/>
    <row r="49215" hidden="1" x14ac:dyDescent="0.2"/>
    <row r="49216" hidden="1" x14ac:dyDescent="0.2"/>
    <row r="49217" hidden="1" x14ac:dyDescent="0.2"/>
    <row r="49218" hidden="1" x14ac:dyDescent="0.2"/>
    <row r="49219" hidden="1" x14ac:dyDescent="0.2"/>
    <row r="49220" hidden="1" x14ac:dyDescent="0.2"/>
    <row r="49221" hidden="1" x14ac:dyDescent="0.2"/>
    <row r="49222" hidden="1" x14ac:dyDescent="0.2"/>
    <row r="49223" hidden="1" x14ac:dyDescent="0.2"/>
    <row r="49224" hidden="1" x14ac:dyDescent="0.2"/>
    <row r="49225" hidden="1" x14ac:dyDescent="0.2"/>
    <row r="49226" hidden="1" x14ac:dyDescent="0.2"/>
    <row r="49227" hidden="1" x14ac:dyDescent="0.2"/>
    <row r="49228" hidden="1" x14ac:dyDescent="0.2"/>
    <row r="49229" hidden="1" x14ac:dyDescent="0.2"/>
    <row r="49230" hidden="1" x14ac:dyDescent="0.2"/>
    <row r="49231" hidden="1" x14ac:dyDescent="0.2"/>
    <row r="49232" hidden="1" x14ac:dyDescent="0.2"/>
    <row r="49233" hidden="1" x14ac:dyDescent="0.2"/>
    <row r="49234" hidden="1" x14ac:dyDescent="0.2"/>
    <row r="49235" hidden="1" x14ac:dyDescent="0.2"/>
    <row r="49236" hidden="1" x14ac:dyDescent="0.2"/>
    <row r="49237" hidden="1" x14ac:dyDescent="0.2"/>
    <row r="49238" hidden="1" x14ac:dyDescent="0.2"/>
    <row r="49239" hidden="1" x14ac:dyDescent="0.2"/>
    <row r="49240" hidden="1" x14ac:dyDescent="0.2"/>
    <row r="49241" hidden="1" x14ac:dyDescent="0.2"/>
    <row r="49242" hidden="1" x14ac:dyDescent="0.2"/>
    <row r="49243" hidden="1" x14ac:dyDescent="0.2"/>
    <row r="49244" hidden="1" x14ac:dyDescent="0.2"/>
    <row r="49245" hidden="1" x14ac:dyDescent="0.2"/>
    <row r="49246" hidden="1" x14ac:dyDescent="0.2"/>
    <row r="49247" hidden="1" x14ac:dyDescent="0.2"/>
    <row r="49248" hidden="1" x14ac:dyDescent="0.2"/>
    <row r="49249" hidden="1" x14ac:dyDescent="0.2"/>
    <row r="49250" hidden="1" x14ac:dyDescent="0.2"/>
    <row r="49251" hidden="1" x14ac:dyDescent="0.2"/>
    <row r="49252" hidden="1" x14ac:dyDescent="0.2"/>
    <row r="49253" hidden="1" x14ac:dyDescent="0.2"/>
    <row r="49254" hidden="1" x14ac:dyDescent="0.2"/>
    <row r="49255" hidden="1" x14ac:dyDescent="0.2"/>
    <row r="49256" hidden="1" x14ac:dyDescent="0.2"/>
    <row r="49257" hidden="1" x14ac:dyDescent="0.2"/>
    <row r="49258" hidden="1" x14ac:dyDescent="0.2"/>
    <row r="49259" hidden="1" x14ac:dyDescent="0.2"/>
    <row r="49260" hidden="1" x14ac:dyDescent="0.2"/>
    <row r="49261" hidden="1" x14ac:dyDescent="0.2"/>
    <row r="49262" hidden="1" x14ac:dyDescent="0.2"/>
    <row r="49263" hidden="1" x14ac:dyDescent="0.2"/>
    <row r="49264" hidden="1" x14ac:dyDescent="0.2"/>
    <row r="49265" hidden="1" x14ac:dyDescent="0.2"/>
    <row r="49266" hidden="1" x14ac:dyDescent="0.2"/>
    <row r="49267" hidden="1" x14ac:dyDescent="0.2"/>
    <row r="49268" hidden="1" x14ac:dyDescent="0.2"/>
    <row r="49269" hidden="1" x14ac:dyDescent="0.2"/>
    <row r="49270" hidden="1" x14ac:dyDescent="0.2"/>
    <row r="49271" hidden="1" x14ac:dyDescent="0.2"/>
    <row r="49272" hidden="1" x14ac:dyDescent="0.2"/>
    <row r="49273" hidden="1" x14ac:dyDescent="0.2"/>
    <row r="49274" hidden="1" x14ac:dyDescent="0.2"/>
    <row r="49275" hidden="1" x14ac:dyDescent="0.2"/>
    <row r="49276" hidden="1" x14ac:dyDescent="0.2"/>
    <row r="49277" hidden="1" x14ac:dyDescent="0.2"/>
    <row r="49278" hidden="1" x14ac:dyDescent="0.2"/>
    <row r="49279" hidden="1" x14ac:dyDescent="0.2"/>
    <row r="49280" hidden="1" x14ac:dyDescent="0.2"/>
    <row r="49281" hidden="1" x14ac:dyDescent="0.2"/>
    <row r="49282" hidden="1" x14ac:dyDescent="0.2"/>
    <row r="49283" hidden="1" x14ac:dyDescent="0.2"/>
    <row r="49284" hidden="1" x14ac:dyDescent="0.2"/>
    <row r="49285" hidden="1" x14ac:dyDescent="0.2"/>
    <row r="49286" hidden="1" x14ac:dyDescent="0.2"/>
    <row r="49287" hidden="1" x14ac:dyDescent="0.2"/>
    <row r="49288" hidden="1" x14ac:dyDescent="0.2"/>
    <row r="49289" hidden="1" x14ac:dyDescent="0.2"/>
    <row r="49290" hidden="1" x14ac:dyDescent="0.2"/>
    <row r="49291" hidden="1" x14ac:dyDescent="0.2"/>
    <row r="49292" hidden="1" x14ac:dyDescent="0.2"/>
    <row r="49293" hidden="1" x14ac:dyDescent="0.2"/>
    <row r="49294" hidden="1" x14ac:dyDescent="0.2"/>
    <row r="49295" hidden="1" x14ac:dyDescent="0.2"/>
    <row r="49296" hidden="1" x14ac:dyDescent="0.2"/>
    <row r="49297" hidden="1" x14ac:dyDescent="0.2"/>
    <row r="49298" hidden="1" x14ac:dyDescent="0.2"/>
    <row r="49299" hidden="1" x14ac:dyDescent="0.2"/>
    <row r="49300" hidden="1" x14ac:dyDescent="0.2"/>
    <row r="49301" hidden="1" x14ac:dyDescent="0.2"/>
    <row r="49302" hidden="1" x14ac:dyDescent="0.2"/>
    <row r="49303" hidden="1" x14ac:dyDescent="0.2"/>
    <row r="49304" hidden="1" x14ac:dyDescent="0.2"/>
    <row r="49305" hidden="1" x14ac:dyDescent="0.2"/>
    <row r="49306" hidden="1" x14ac:dyDescent="0.2"/>
    <row r="49307" hidden="1" x14ac:dyDescent="0.2"/>
    <row r="49308" hidden="1" x14ac:dyDescent="0.2"/>
    <row r="49309" hidden="1" x14ac:dyDescent="0.2"/>
    <row r="49310" hidden="1" x14ac:dyDescent="0.2"/>
    <row r="49311" hidden="1" x14ac:dyDescent="0.2"/>
    <row r="49312" hidden="1" x14ac:dyDescent="0.2"/>
    <row r="49313" hidden="1" x14ac:dyDescent="0.2"/>
    <row r="49314" hidden="1" x14ac:dyDescent="0.2"/>
    <row r="49315" hidden="1" x14ac:dyDescent="0.2"/>
    <row r="49316" hidden="1" x14ac:dyDescent="0.2"/>
    <row r="49317" hidden="1" x14ac:dyDescent="0.2"/>
    <row r="49318" hidden="1" x14ac:dyDescent="0.2"/>
    <row r="49319" hidden="1" x14ac:dyDescent="0.2"/>
    <row r="49320" hidden="1" x14ac:dyDescent="0.2"/>
    <row r="49321" hidden="1" x14ac:dyDescent="0.2"/>
    <row r="49322" hidden="1" x14ac:dyDescent="0.2"/>
    <row r="49323" hidden="1" x14ac:dyDescent="0.2"/>
    <row r="49324" hidden="1" x14ac:dyDescent="0.2"/>
    <row r="49325" hidden="1" x14ac:dyDescent="0.2"/>
    <row r="49326" hidden="1" x14ac:dyDescent="0.2"/>
    <row r="49327" hidden="1" x14ac:dyDescent="0.2"/>
    <row r="49328" hidden="1" x14ac:dyDescent="0.2"/>
    <row r="49329" hidden="1" x14ac:dyDescent="0.2"/>
    <row r="49330" hidden="1" x14ac:dyDescent="0.2"/>
    <row r="49331" hidden="1" x14ac:dyDescent="0.2"/>
    <row r="49332" hidden="1" x14ac:dyDescent="0.2"/>
    <row r="49333" hidden="1" x14ac:dyDescent="0.2"/>
    <row r="49334" hidden="1" x14ac:dyDescent="0.2"/>
    <row r="49335" hidden="1" x14ac:dyDescent="0.2"/>
    <row r="49336" hidden="1" x14ac:dyDescent="0.2"/>
    <row r="49337" hidden="1" x14ac:dyDescent="0.2"/>
    <row r="49338" hidden="1" x14ac:dyDescent="0.2"/>
    <row r="49339" hidden="1" x14ac:dyDescent="0.2"/>
    <row r="49340" hidden="1" x14ac:dyDescent="0.2"/>
    <row r="49341" hidden="1" x14ac:dyDescent="0.2"/>
    <row r="49342" hidden="1" x14ac:dyDescent="0.2"/>
    <row r="49343" hidden="1" x14ac:dyDescent="0.2"/>
    <row r="49344" hidden="1" x14ac:dyDescent="0.2"/>
    <row r="49345" hidden="1" x14ac:dyDescent="0.2"/>
    <row r="49346" hidden="1" x14ac:dyDescent="0.2"/>
    <row r="49347" hidden="1" x14ac:dyDescent="0.2"/>
    <row r="49348" hidden="1" x14ac:dyDescent="0.2"/>
    <row r="49349" hidden="1" x14ac:dyDescent="0.2"/>
    <row r="49350" hidden="1" x14ac:dyDescent="0.2"/>
    <row r="49351" hidden="1" x14ac:dyDescent="0.2"/>
    <row r="49352" hidden="1" x14ac:dyDescent="0.2"/>
    <row r="49353" hidden="1" x14ac:dyDescent="0.2"/>
    <row r="49354" hidden="1" x14ac:dyDescent="0.2"/>
    <row r="49355" hidden="1" x14ac:dyDescent="0.2"/>
    <row r="49356" hidden="1" x14ac:dyDescent="0.2"/>
    <row r="49357" hidden="1" x14ac:dyDescent="0.2"/>
    <row r="49358" hidden="1" x14ac:dyDescent="0.2"/>
    <row r="49359" hidden="1" x14ac:dyDescent="0.2"/>
    <row r="49360" hidden="1" x14ac:dyDescent="0.2"/>
    <row r="49361" hidden="1" x14ac:dyDescent="0.2"/>
    <row r="49362" hidden="1" x14ac:dyDescent="0.2"/>
    <row r="49363" hidden="1" x14ac:dyDescent="0.2"/>
    <row r="49364" hidden="1" x14ac:dyDescent="0.2"/>
    <row r="49365" hidden="1" x14ac:dyDescent="0.2"/>
    <row r="49366" hidden="1" x14ac:dyDescent="0.2"/>
    <row r="49367" hidden="1" x14ac:dyDescent="0.2"/>
    <row r="49368" hidden="1" x14ac:dyDescent="0.2"/>
    <row r="49369" hidden="1" x14ac:dyDescent="0.2"/>
    <row r="49370" hidden="1" x14ac:dyDescent="0.2"/>
    <row r="49371" hidden="1" x14ac:dyDescent="0.2"/>
    <row r="49372" hidden="1" x14ac:dyDescent="0.2"/>
    <row r="49373" hidden="1" x14ac:dyDescent="0.2"/>
    <row r="49374" hidden="1" x14ac:dyDescent="0.2"/>
    <row r="49375" hidden="1" x14ac:dyDescent="0.2"/>
    <row r="49376" hidden="1" x14ac:dyDescent="0.2"/>
    <row r="49377" hidden="1" x14ac:dyDescent="0.2"/>
    <row r="49378" hidden="1" x14ac:dyDescent="0.2"/>
    <row r="49379" hidden="1" x14ac:dyDescent="0.2"/>
    <row r="49380" hidden="1" x14ac:dyDescent="0.2"/>
    <row r="49381" hidden="1" x14ac:dyDescent="0.2"/>
    <row r="49382" hidden="1" x14ac:dyDescent="0.2"/>
    <row r="49383" hidden="1" x14ac:dyDescent="0.2"/>
    <row r="49384" hidden="1" x14ac:dyDescent="0.2"/>
    <row r="49385" hidden="1" x14ac:dyDescent="0.2"/>
    <row r="49386" hidden="1" x14ac:dyDescent="0.2"/>
    <row r="49387" hidden="1" x14ac:dyDescent="0.2"/>
    <row r="49388" hidden="1" x14ac:dyDescent="0.2"/>
    <row r="49389" hidden="1" x14ac:dyDescent="0.2"/>
    <row r="49390" hidden="1" x14ac:dyDescent="0.2"/>
    <row r="49391" hidden="1" x14ac:dyDescent="0.2"/>
    <row r="49392" hidden="1" x14ac:dyDescent="0.2"/>
    <row r="49393" hidden="1" x14ac:dyDescent="0.2"/>
    <row r="49394" hidden="1" x14ac:dyDescent="0.2"/>
    <row r="49395" hidden="1" x14ac:dyDescent="0.2"/>
    <row r="49396" hidden="1" x14ac:dyDescent="0.2"/>
    <row r="49397" hidden="1" x14ac:dyDescent="0.2"/>
    <row r="49398" hidden="1" x14ac:dyDescent="0.2"/>
    <row r="49399" hidden="1" x14ac:dyDescent="0.2"/>
    <row r="49400" hidden="1" x14ac:dyDescent="0.2"/>
    <row r="49401" hidden="1" x14ac:dyDescent="0.2"/>
    <row r="49402" hidden="1" x14ac:dyDescent="0.2"/>
    <row r="49403" hidden="1" x14ac:dyDescent="0.2"/>
    <row r="49404" hidden="1" x14ac:dyDescent="0.2"/>
    <row r="49405" hidden="1" x14ac:dyDescent="0.2"/>
    <row r="49406" hidden="1" x14ac:dyDescent="0.2"/>
    <row r="49407" hidden="1" x14ac:dyDescent="0.2"/>
    <row r="49408" hidden="1" x14ac:dyDescent="0.2"/>
    <row r="49409" hidden="1" x14ac:dyDescent="0.2"/>
    <row r="49410" hidden="1" x14ac:dyDescent="0.2"/>
    <row r="49411" hidden="1" x14ac:dyDescent="0.2"/>
    <row r="49412" hidden="1" x14ac:dyDescent="0.2"/>
    <row r="49413" hidden="1" x14ac:dyDescent="0.2"/>
    <row r="49414" hidden="1" x14ac:dyDescent="0.2"/>
    <row r="49415" hidden="1" x14ac:dyDescent="0.2"/>
    <row r="49416" hidden="1" x14ac:dyDescent="0.2"/>
    <row r="49417" hidden="1" x14ac:dyDescent="0.2"/>
    <row r="49418" hidden="1" x14ac:dyDescent="0.2"/>
    <row r="49419" hidden="1" x14ac:dyDescent="0.2"/>
    <row r="49420" hidden="1" x14ac:dyDescent="0.2"/>
    <row r="49421" hidden="1" x14ac:dyDescent="0.2"/>
    <row r="49422" hidden="1" x14ac:dyDescent="0.2"/>
    <row r="49423" hidden="1" x14ac:dyDescent="0.2"/>
    <row r="49424" hidden="1" x14ac:dyDescent="0.2"/>
    <row r="49425" hidden="1" x14ac:dyDescent="0.2"/>
    <row r="49426" hidden="1" x14ac:dyDescent="0.2"/>
    <row r="49427" hidden="1" x14ac:dyDescent="0.2"/>
    <row r="49428" hidden="1" x14ac:dyDescent="0.2"/>
    <row r="49429" hidden="1" x14ac:dyDescent="0.2"/>
    <row r="49430" hidden="1" x14ac:dyDescent="0.2"/>
    <row r="49431" hidden="1" x14ac:dyDescent="0.2"/>
    <row r="49432" hidden="1" x14ac:dyDescent="0.2"/>
    <row r="49433" hidden="1" x14ac:dyDescent="0.2"/>
    <row r="49434" hidden="1" x14ac:dyDescent="0.2"/>
    <row r="49435" hidden="1" x14ac:dyDescent="0.2"/>
    <row r="49436" hidden="1" x14ac:dyDescent="0.2"/>
    <row r="49437" hidden="1" x14ac:dyDescent="0.2"/>
    <row r="49438" hidden="1" x14ac:dyDescent="0.2"/>
    <row r="49439" hidden="1" x14ac:dyDescent="0.2"/>
    <row r="49440" hidden="1" x14ac:dyDescent="0.2"/>
    <row r="49441" hidden="1" x14ac:dyDescent="0.2"/>
    <row r="49442" hidden="1" x14ac:dyDescent="0.2"/>
    <row r="49443" hidden="1" x14ac:dyDescent="0.2"/>
    <row r="49444" hidden="1" x14ac:dyDescent="0.2"/>
    <row r="49445" hidden="1" x14ac:dyDescent="0.2"/>
    <row r="49446" hidden="1" x14ac:dyDescent="0.2"/>
    <row r="49447" hidden="1" x14ac:dyDescent="0.2"/>
    <row r="49448" hidden="1" x14ac:dyDescent="0.2"/>
    <row r="49449" hidden="1" x14ac:dyDescent="0.2"/>
    <row r="49450" hidden="1" x14ac:dyDescent="0.2"/>
    <row r="49451" hidden="1" x14ac:dyDescent="0.2"/>
    <row r="49452" hidden="1" x14ac:dyDescent="0.2"/>
    <row r="49453" hidden="1" x14ac:dyDescent="0.2"/>
    <row r="49454" hidden="1" x14ac:dyDescent="0.2"/>
    <row r="49455" hidden="1" x14ac:dyDescent="0.2"/>
    <row r="49456" hidden="1" x14ac:dyDescent="0.2"/>
    <row r="49457" hidden="1" x14ac:dyDescent="0.2"/>
    <row r="49458" hidden="1" x14ac:dyDescent="0.2"/>
    <row r="49459" hidden="1" x14ac:dyDescent="0.2"/>
    <row r="49460" hidden="1" x14ac:dyDescent="0.2"/>
    <row r="49461" hidden="1" x14ac:dyDescent="0.2"/>
    <row r="49462" hidden="1" x14ac:dyDescent="0.2"/>
    <row r="49463" hidden="1" x14ac:dyDescent="0.2"/>
    <row r="49464" hidden="1" x14ac:dyDescent="0.2"/>
    <row r="49465" hidden="1" x14ac:dyDescent="0.2"/>
    <row r="49466" hidden="1" x14ac:dyDescent="0.2"/>
    <row r="49467" hidden="1" x14ac:dyDescent="0.2"/>
    <row r="49468" hidden="1" x14ac:dyDescent="0.2"/>
    <row r="49469" hidden="1" x14ac:dyDescent="0.2"/>
    <row r="49470" hidden="1" x14ac:dyDescent="0.2"/>
    <row r="49471" hidden="1" x14ac:dyDescent="0.2"/>
    <row r="49472" hidden="1" x14ac:dyDescent="0.2"/>
    <row r="49473" hidden="1" x14ac:dyDescent="0.2"/>
    <row r="49474" hidden="1" x14ac:dyDescent="0.2"/>
    <row r="49475" hidden="1" x14ac:dyDescent="0.2"/>
    <row r="49476" hidden="1" x14ac:dyDescent="0.2"/>
    <row r="49477" hidden="1" x14ac:dyDescent="0.2"/>
    <row r="49478" hidden="1" x14ac:dyDescent="0.2"/>
    <row r="49479" hidden="1" x14ac:dyDescent="0.2"/>
    <row r="49480" hidden="1" x14ac:dyDescent="0.2"/>
    <row r="49481" hidden="1" x14ac:dyDescent="0.2"/>
    <row r="49482" hidden="1" x14ac:dyDescent="0.2"/>
    <row r="49483" hidden="1" x14ac:dyDescent="0.2"/>
    <row r="49484" hidden="1" x14ac:dyDescent="0.2"/>
    <row r="49485" hidden="1" x14ac:dyDescent="0.2"/>
    <row r="49486" hidden="1" x14ac:dyDescent="0.2"/>
    <row r="49487" hidden="1" x14ac:dyDescent="0.2"/>
    <row r="49488" hidden="1" x14ac:dyDescent="0.2"/>
    <row r="49489" hidden="1" x14ac:dyDescent="0.2"/>
    <row r="49490" hidden="1" x14ac:dyDescent="0.2"/>
    <row r="49491" hidden="1" x14ac:dyDescent="0.2"/>
    <row r="49492" hidden="1" x14ac:dyDescent="0.2"/>
    <row r="49493" hidden="1" x14ac:dyDescent="0.2"/>
    <row r="49494" hidden="1" x14ac:dyDescent="0.2"/>
    <row r="49495" hidden="1" x14ac:dyDescent="0.2"/>
    <row r="49496" hidden="1" x14ac:dyDescent="0.2"/>
    <row r="49497" hidden="1" x14ac:dyDescent="0.2"/>
    <row r="49498" hidden="1" x14ac:dyDescent="0.2"/>
    <row r="49499" hidden="1" x14ac:dyDescent="0.2"/>
    <row r="49500" hidden="1" x14ac:dyDescent="0.2"/>
    <row r="49501" hidden="1" x14ac:dyDescent="0.2"/>
    <row r="49502" hidden="1" x14ac:dyDescent="0.2"/>
    <row r="49503" hidden="1" x14ac:dyDescent="0.2"/>
    <row r="49504" hidden="1" x14ac:dyDescent="0.2"/>
    <row r="49505" hidden="1" x14ac:dyDescent="0.2"/>
    <row r="49506" hidden="1" x14ac:dyDescent="0.2"/>
    <row r="49507" hidden="1" x14ac:dyDescent="0.2"/>
    <row r="49508" hidden="1" x14ac:dyDescent="0.2"/>
    <row r="49509" hidden="1" x14ac:dyDescent="0.2"/>
    <row r="49510" hidden="1" x14ac:dyDescent="0.2"/>
    <row r="49511" hidden="1" x14ac:dyDescent="0.2"/>
    <row r="49512" hidden="1" x14ac:dyDescent="0.2"/>
    <row r="49513" hidden="1" x14ac:dyDescent="0.2"/>
    <row r="49514" hidden="1" x14ac:dyDescent="0.2"/>
    <row r="49515" hidden="1" x14ac:dyDescent="0.2"/>
    <row r="49516" hidden="1" x14ac:dyDescent="0.2"/>
    <row r="49517" hidden="1" x14ac:dyDescent="0.2"/>
    <row r="49518" hidden="1" x14ac:dyDescent="0.2"/>
    <row r="49519" hidden="1" x14ac:dyDescent="0.2"/>
    <row r="49520" hidden="1" x14ac:dyDescent="0.2"/>
    <row r="49521" hidden="1" x14ac:dyDescent="0.2"/>
    <row r="49522" hidden="1" x14ac:dyDescent="0.2"/>
    <row r="49523" hidden="1" x14ac:dyDescent="0.2"/>
    <row r="49524" hidden="1" x14ac:dyDescent="0.2"/>
    <row r="49525" hidden="1" x14ac:dyDescent="0.2"/>
    <row r="49526" hidden="1" x14ac:dyDescent="0.2"/>
    <row r="49527" hidden="1" x14ac:dyDescent="0.2"/>
    <row r="49528" hidden="1" x14ac:dyDescent="0.2"/>
    <row r="49529" hidden="1" x14ac:dyDescent="0.2"/>
    <row r="49530" hidden="1" x14ac:dyDescent="0.2"/>
    <row r="49531" hidden="1" x14ac:dyDescent="0.2"/>
    <row r="49532" hidden="1" x14ac:dyDescent="0.2"/>
    <row r="49533" hidden="1" x14ac:dyDescent="0.2"/>
    <row r="49534" hidden="1" x14ac:dyDescent="0.2"/>
    <row r="49535" hidden="1" x14ac:dyDescent="0.2"/>
    <row r="49536" hidden="1" x14ac:dyDescent="0.2"/>
    <row r="49537" hidden="1" x14ac:dyDescent="0.2"/>
    <row r="49538" hidden="1" x14ac:dyDescent="0.2"/>
    <row r="49539" hidden="1" x14ac:dyDescent="0.2"/>
    <row r="49540" hidden="1" x14ac:dyDescent="0.2"/>
    <row r="49541" hidden="1" x14ac:dyDescent="0.2"/>
    <row r="49542" hidden="1" x14ac:dyDescent="0.2"/>
    <row r="49543" hidden="1" x14ac:dyDescent="0.2"/>
    <row r="49544" hidden="1" x14ac:dyDescent="0.2"/>
    <row r="49545" hidden="1" x14ac:dyDescent="0.2"/>
    <row r="49546" hidden="1" x14ac:dyDescent="0.2"/>
    <row r="49547" hidden="1" x14ac:dyDescent="0.2"/>
    <row r="49548" hidden="1" x14ac:dyDescent="0.2"/>
    <row r="49549" hidden="1" x14ac:dyDescent="0.2"/>
    <row r="49550" hidden="1" x14ac:dyDescent="0.2"/>
    <row r="49551" hidden="1" x14ac:dyDescent="0.2"/>
    <row r="49552" hidden="1" x14ac:dyDescent="0.2"/>
    <row r="49553" hidden="1" x14ac:dyDescent="0.2"/>
    <row r="49554" hidden="1" x14ac:dyDescent="0.2"/>
    <row r="49555" hidden="1" x14ac:dyDescent="0.2"/>
    <row r="49556" hidden="1" x14ac:dyDescent="0.2"/>
    <row r="49557" hidden="1" x14ac:dyDescent="0.2"/>
    <row r="49558" hidden="1" x14ac:dyDescent="0.2"/>
    <row r="49559" hidden="1" x14ac:dyDescent="0.2"/>
    <row r="49560" hidden="1" x14ac:dyDescent="0.2"/>
    <row r="49561" hidden="1" x14ac:dyDescent="0.2"/>
    <row r="49562" hidden="1" x14ac:dyDescent="0.2"/>
    <row r="49563" hidden="1" x14ac:dyDescent="0.2"/>
    <row r="49564" hidden="1" x14ac:dyDescent="0.2"/>
    <row r="49565" hidden="1" x14ac:dyDescent="0.2"/>
    <row r="49566" hidden="1" x14ac:dyDescent="0.2"/>
    <row r="49567" hidden="1" x14ac:dyDescent="0.2"/>
    <row r="49568" hidden="1" x14ac:dyDescent="0.2"/>
    <row r="49569" hidden="1" x14ac:dyDescent="0.2"/>
    <row r="49570" hidden="1" x14ac:dyDescent="0.2"/>
    <row r="49571" hidden="1" x14ac:dyDescent="0.2"/>
    <row r="49572" hidden="1" x14ac:dyDescent="0.2"/>
    <row r="49573" hidden="1" x14ac:dyDescent="0.2"/>
    <row r="49574" hidden="1" x14ac:dyDescent="0.2"/>
    <row r="49575" hidden="1" x14ac:dyDescent="0.2"/>
    <row r="49576" hidden="1" x14ac:dyDescent="0.2"/>
    <row r="49577" hidden="1" x14ac:dyDescent="0.2"/>
    <row r="49578" hidden="1" x14ac:dyDescent="0.2"/>
    <row r="49579" hidden="1" x14ac:dyDescent="0.2"/>
    <row r="49580" hidden="1" x14ac:dyDescent="0.2"/>
    <row r="49581" hidden="1" x14ac:dyDescent="0.2"/>
    <row r="49582" hidden="1" x14ac:dyDescent="0.2"/>
    <row r="49583" hidden="1" x14ac:dyDescent="0.2"/>
    <row r="49584" hidden="1" x14ac:dyDescent="0.2"/>
    <row r="49585" hidden="1" x14ac:dyDescent="0.2"/>
    <row r="49586" hidden="1" x14ac:dyDescent="0.2"/>
    <row r="49587" hidden="1" x14ac:dyDescent="0.2"/>
    <row r="49588" hidden="1" x14ac:dyDescent="0.2"/>
    <row r="49589" hidden="1" x14ac:dyDescent="0.2"/>
    <row r="49590" hidden="1" x14ac:dyDescent="0.2"/>
    <row r="49591" hidden="1" x14ac:dyDescent="0.2"/>
    <row r="49592" hidden="1" x14ac:dyDescent="0.2"/>
    <row r="49593" hidden="1" x14ac:dyDescent="0.2"/>
    <row r="49594" hidden="1" x14ac:dyDescent="0.2"/>
    <row r="49595" hidden="1" x14ac:dyDescent="0.2"/>
    <row r="49596" hidden="1" x14ac:dyDescent="0.2"/>
    <row r="49597" hidden="1" x14ac:dyDescent="0.2"/>
    <row r="49598" hidden="1" x14ac:dyDescent="0.2"/>
    <row r="49599" hidden="1" x14ac:dyDescent="0.2"/>
    <row r="49600" hidden="1" x14ac:dyDescent="0.2"/>
    <row r="49601" hidden="1" x14ac:dyDescent="0.2"/>
    <row r="49602" hidden="1" x14ac:dyDescent="0.2"/>
    <row r="49603" hidden="1" x14ac:dyDescent="0.2"/>
    <row r="49604" hidden="1" x14ac:dyDescent="0.2"/>
    <row r="49605" hidden="1" x14ac:dyDescent="0.2"/>
    <row r="49606" hidden="1" x14ac:dyDescent="0.2"/>
    <row r="49607" hidden="1" x14ac:dyDescent="0.2"/>
    <row r="49608" hidden="1" x14ac:dyDescent="0.2"/>
    <row r="49609" hidden="1" x14ac:dyDescent="0.2"/>
    <row r="49610" hidden="1" x14ac:dyDescent="0.2"/>
    <row r="49611" hidden="1" x14ac:dyDescent="0.2"/>
    <row r="49612" hidden="1" x14ac:dyDescent="0.2"/>
    <row r="49613" hidden="1" x14ac:dyDescent="0.2"/>
    <row r="49614" hidden="1" x14ac:dyDescent="0.2"/>
    <row r="49615" hidden="1" x14ac:dyDescent="0.2"/>
    <row r="49616" hidden="1" x14ac:dyDescent="0.2"/>
    <row r="49617" hidden="1" x14ac:dyDescent="0.2"/>
    <row r="49618" hidden="1" x14ac:dyDescent="0.2"/>
    <row r="49619" hidden="1" x14ac:dyDescent="0.2"/>
    <row r="49620" hidden="1" x14ac:dyDescent="0.2"/>
    <row r="49621" hidden="1" x14ac:dyDescent="0.2"/>
    <row r="49622" hidden="1" x14ac:dyDescent="0.2"/>
    <row r="49623" hidden="1" x14ac:dyDescent="0.2"/>
    <row r="49624" hidden="1" x14ac:dyDescent="0.2"/>
    <row r="49625" hidden="1" x14ac:dyDescent="0.2"/>
    <row r="49626" hidden="1" x14ac:dyDescent="0.2"/>
    <row r="49627" hidden="1" x14ac:dyDescent="0.2"/>
    <row r="49628" hidden="1" x14ac:dyDescent="0.2"/>
    <row r="49629" hidden="1" x14ac:dyDescent="0.2"/>
    <row r="49630" hidden="1" x14ac:dyDescent="0.2"/>
    <row r="49631" hidden="1" x14ac:dyDescent="0.2"/>
    <row r="49632" hidden="1" x14ac:dyDescent="0.2"/>
    <row r="49633" hidden="1" x14ac:dyDescent="0.2"/>
    <row r="49634" hidden="1" x14ac:dyDescent="0.2"/>
    <row r="49635" hidden="1" x14ac:dyDescent="0.2"/>
    <row r="49636" hidden="1" x14ac:dyDescent="0.2"/>
    <row r="49637" hidden="1" x14ac:dyDescent="0.2"/>
    <row r="49638" hidden="1" x14ac:dyDescent="0.2"/>
    <row r="49639" hidden="1" x14ac:dyDescent="0.2"/>
    <row r="49640" hidden="1" x14ac:dyDescent="0.2"/>
    <row r="49641" hidden="1" x14ac:dyDescent="0.2"/>
    <row r="49642" hidden="1" x14ac:dyDescent="0.2"/>
    <row r="49643" hidden="1" x14ac:dyDescent="0.2"/>
    <row r="49644" hidden="1" x14ac:dyDescent="0.2"/>
    <row r="49645" hidden="1" x14ac:dyDescent="0.2"/>
    <row r="49646" hidden="1" x14ac:dyDescent="0.2"/>
    <row r="49647" hidden="1" x14ac:dyDescent="0.2"/>
    <row r="49648" hidden="1" x14ac:dyDescent="0.2"/>
    <row r="49649" hidden="1" x14ac:dyDescent="0.2"/>
    <row r="49650" hidden="1" x14ac:dyDescent="0.2"/>
    <row r="49651" hidden="1" x14ac:dyDescent="0.2"/>
    <row r="49652" hidden="1" x14ac:dyDescent="0.2"/>
    <row r="49653" hidden="1" x14ac:dyDescent="0.2"/>
    <row r="49654" hidden="1" x14ac:dyDescent="0.2"/>
    <row r="49655" hidden="1" x14ac:dyDescent="0.2"/>
    <row r="49656" hidden="1" x14ac:dyDescent="0.2"/>
    <row r="49657" hidden="1" x14ac:dyDescent="0.2"/>
    <row r="49658" hidden="1" x14ac:dyDescent="0.2"/>
    <row r="49659" hidden="1" x14ac:dyDescent="0.2"/>
    <row r="49660" hidden="1" x14ac:dyDescent="0.2"/>
    <row r="49661" hidden="1" x14ac:dyDescent="0.2"/>
    <row r="49662" hidden="1" x14ac:dyDescent="0.2"/>
    <row r="49663" hidden="1" x14ac:dyDescent="0.2"/>
    <row r="49664" hidden="1" x14ac:dyDescent="0.2"/>
    <row r="49665" hidden="1" x14ac:dyDescent="0.2"/>
    <row r="49666" hidden="1" x14ac:dyDescent="0.2"/>
    <row r="49667" hidden="1" x14ac:dyDescent="0.2"/>
    <row r="49668" hidden="1" x14ac:dyDescent="0.2"/>
    <row r="49669" hidden="1" x14ac:dyDescent="0.2"/>
    <row r="49670" hidden="1" x14ac:dyDescent="0.2"/>
    <row r="49671" hidden="1" x14ac:dyDescent="0.2"/>
    <row r="49672" hidden="1" x14ac:dyDescent="0.2"/>
    <row r="49673" hidden="1" x14ac:dyDescent="0.2"/>
    <row r="49674" hidden="1" x14ac:dyDescent="0.2"/>
    <row r="49675" hidden="1" x14ac:dyDescent="0.2"/>
    <row r="49676" hidden="1" x14ac:dyDescent="0.2"/>
    <row r="49677" hidden="1" x14ac:dyDescent="0.2"/>
    <row r="49678" hidden="1" x14ac:dyDescent="0.2"/>
    <row r="49679" hidden="1" x14ac:dyDescent="0.2"/>
    <row r="49680" hidden="1" x14ac:dyDescent="0.2"/>
    <row r="49681" hidden="1" x14ac:dyDescent="0.2"/>
    <row r="49682" hidden="1" x14ac:dyDescent="0.2"/>
    <row r="49683" hidden="1" x14ac:dyDescent="0.2"/>
    <row r="49684" hidden="1" x14ac:dyDescent="0.2"/>
    <row r="49685" hidden="1" x14ac:dyDescent="0.2"/>
    <row r="49686" hidden="1" x14ac:dyDescent="0.2"/>
    <row r="49687" hidden="1" x14ac:dyDescent="0.2"/>
    <row r="49688" hidden="1" x14ac:dyDescent="0.2"/>
    <row r="49689" hidden="1" x14ac:dyDescent="0.2"/>
    <row r="49690" hidden="1" x14ac:dyDescent="0.2"/>
    <row r="49691" hidden="1" x14ac:dyDescent="0.2"/>
    <row r="49692" hidden="1" x14ac:dyDescent="0.2"/>
    <row r="49693" hidden="1" x14ac:dyDescent="0.2"/>
    <row r="49694" hidden="1" x14ac:dyDescent="0.2"/>
    <row r="49695" hidden="1" x14ac:dyDescent="0.2"/>
    <row r="49696" hidden="1" x14ac:dyDescent="0.2"/>
    <row r="49697" hidden="1" x14ac:dyDescent="0.2"/>
    <row r="49698" hidden="1" x14ac:dyDescent="0.2"/>
    <row r="49699" hidden="1" x14ac:dyDescent="0.2"/>
    <row r="49700" hidden="1" x14ac:dyDescent="0.2"/>
    <row r="49701" hidden="1" x14ac:dyDescent="0.2"/>
    <row r="49702" hidden="1" x14ac:dyDescent="0.2"/>
    <row r="49703" hidden="1" x14ac:dyDescent="0.2"/>
    <row r="49704" hidden="1" x14ac:dyDescent="0.2"/>
    <row r="49705" hidden="1" x14ac:dyDescent="0.2"/>
    <row r="49706" hidden="1" x14ac:dyDescent="0.2"/>
    <row r="49707" hidden="1" x14ac:dyDescent="0.2"/>
    <row r="49708" hidden="1" x14ac:dyDescent="0.2"/>
    <row r="49709" hidden="1" x14ac:dyDescent="0.2"/>
    <row r="49710" hidden="1" x14ac:dyDescent="0.2"/>
    <row r="49711" hidden="1" x14ac:dyDescent="0.2"/>
    <row r="49712" hidden="1" x14ac:dyDescent="0.2"/>
    <row r="49713" hidden="1" x14ac:dyDescent="0.2"/>
    <row r="49714" hidden="1" x14ac:dyDescent="0.2"/>
    <row r="49715" hidden="1" x14ac:dyDescent="0.2"/>
    <row r="49716" hidden="1" x14ac:dyDescent="0.2"/>
    <row r="49717" hidden="1" x14ac:dyDescent="0.2"/>
    <row r="49718" hidden="1" x14ac:dyDescent="0.2"/>
    <row r="49719" hidden="1" x14ac:dyDescent="0.2"/>
    <row r="49720" hidden="1" x14ac:dyDescent="0.2"/>
    <row r="49721" hidden="1" x14ac:dyDescent="0.2"/>
    <row r="49722" hidden="1" x14ac:dyDescent="0.2"/>
    <row r="49723" hidden="1" x14ac:dyDescent="0.2"/>
    <row r="49724" hidden="1" x14ac:dyDescent="0.2"/>
    <row r="49725" hidden="1" x14ac:dyDescent="0.2"/>
    <row r="49726" hidden="1" x14ac:dyDescent="0.2"/>
    <row r="49727" hidden="1" x14ac:dyDescent="0.2"/>
    <row r="49728" hidden="1" x14ac:dyDescent="0.2"/>
    <row r="49729" hidden="1" x14ac:dyDescent="0.2"/>
    <row r="49730" hidden="1" x14ac:dyDescent="0.2"/>
    <row r="49731" hidden="1" x14ac:dyDescent="0.2"/>
    <row r="49732" hidden="1" x14ac:dyDescent="0.2"/>
    <row r="49733" hidden="1" x14ac:dyDescent="0.2"/>
    <row r="49734" hidden="1" x14ac:dyDescent="0.2"/>
    <row r="49735" hidden="1" x14ac:dyDescent="0.2"/>
    <row r="49736" hidden="1" x14ac:dyDescent="0.2"/>
    <row r="49737" hidden="1" x14ac:dyDescent="0.2"/>
    <row r="49738" hidden="1" x14ac:dyDescent="0.2"/>
    <row r="49739" hidden="1" x14ac:dyDescent="0.2"/>
    <row r="49740" hidden="1" x14ac:dyDescent="0.2"/>
    <row r="49741" hidden="1" x14ac:dyDescent="0.2"/>
    <row r="49742" hidden="1" x14ac:dyDescent="0.2"/>
    <row r="49743" hidden="1" x14ac:dyDescent="0.2"/>
    <row r="49744" hidden="1" x14ac:dyDescent="0.2"/>
    <row r="49745" hidden="1" x14ac:dyDescent="0.2"/>
    <row r="49746" hidden="1" x14ac:dyDescent="0.2"/>
    <row r="49747" hidden="1" x14ac:dyDescent="0.2"/>
    <row r="49748" hidden="1" x14ac:dyDescent="0.2"/>
    <row r="49749" hidden="1" x14ac:dyDescent="0.2"/>
    <row r="49750" hidden="1" x14ac:dyDescent="0.2"/>
    <row r="49751" hidden="1" x14ac:dyDescent="0.2"/>
    <row r="49752" hidden="1" x14ac:dyDescent="0.2"/>
    <row r="49753" hidden="1" x14ac:dyDescent="0.2"/>
    <row r="49754" hidden="1" x14ac:dyDescent="0.2"/>
    <row r="49755" hidden="1" x14ac:dyDescent="0.2"/>
    <row r="49756" hidden="1" x14ac:dyDescent="0.2"/>
    <row r="49757" hidden="1" x14ac:dyDescent="0.2"/>
    <row r="49758" hidden="1" x14ac:dyDescent="0.2"/>
    <row r="49759" hidden="1" x14ac:dyDescent="0.2"/>
    <row r="49760" hidden="1" x14ac:dyDescent="0.2"/>
    <row r="49761" hidden="1" x14ac:dyDescent="0.2"/>
    <row r="49762" hidden="1" x14ac:dyDescent="0.2"/>
    <row r="49763" hidden="1" x14ac:dyDescent="0.2"/>
    <row r="49764" hidden="1" x14ac:dyDescent="0.2"/>
    <row r="49765" hidden="1" x14ac:dyDescent="0.2"/>
    <row r="49766" hidden="1" x14ac:dyDescent="0.2"/>
    <row r="49767" hidden="1" x14ac:dyDescent="0.2"/>
    <row r="49768" hidden="1" x14ac:dyDescent="0.2"/>
    <row r="49769" hidden="1" x14ac:dyDescent="0.2"/>
    <row r="49770" hidden="1" x14ac:dyDescent="0.2"/>
    <row r="49771" hidden="1" x14ac:dyDescent="0.2"/>
    <row r="49772" hidden="1" x14ac:dyDescent="0.2"/>
    <row r="49773" hidden="1" x14ac:dyDescent="0.2"/>
    <row r="49774" hidden="1" x14ac:dyDescent="0.2"/>
    <row r="49775" hidden="1" x14ac:dyDescent="0.2"/>
    <row r="49776" hidden="1" x14ac:dyDescent="0.2"/>
    <row r="49777" hidden="1" x14ac:dyDescent="0.2"/>
    <row r="49778" hidden="1" x14ac:dyDescent="0.2"/>
    <row r="49779" hidden="1" x14ac:dyDescent="0.2"/>
    <row r="49780" hidden="1" x14ac:dyDescent="0.2"/>
    <row r="49781" hidden="1" x14ac:dyDescent="0.2"/>
    <row r="49782" hidden="1" x14ac:dyDescent="0.2"/>
    <row r="49783" hidden="1" x14ac:dyDescent="0.2"/>
    <row r="49784" hidden="1" x14ac:dyDescent="0.2"/>
    <row r="49785" hidden="1" x14ac:dyDescent="0.2"/>
    <row r="49786" hidden="1" x14ac:dyDescent="0.2"/>
    <row r="49787" hidden="1" x14ac:dyDescent="0.2"/>
    <row r="49788" hidden="1" x14ac:dyDescent="0.2"/>
    <row r="49789" hidden="1" x14ac:dyDescent="0.2"/>
    <row r="49790" hidden="1" x14ac:dyDescent="0.2"/>
    <row r="49791" hidden="1" x14ac:dyDescent="0.2"/>
    <row r="49792" hidden="1" x14ac:dyDescent="0.2"/>
    <row r="49793" hidden="1" x14ac:dyDescent="0.2"/>
    <row r="49794" hidden="1" x14ac:dyDescent="0.2"/>
    <row r="49795" hidden="1" x14ac:dyDescent="0.2"/>
    <row r="49796" hidden="1" x14ac:dyDescent="0.2"/>
    <row r="49797" hidden="1" x14ac:dyDescent="0.2"/>
    <row r="49798" hidden="1" x14ac:dyDescent="0.2"/>
    <row r="49799" hidden="1" x14ac:dyDescent="0.2"/>
    <row r="49800" hidden="1" x14ac:dyDescent="0.2"/>
    <row r="49801" hidden="1" x14ac:dyDescent="0.2"/>
    <row r="49802" hidden="1" x14ac:dyDescent="0.2"/>
    <row r="49803" hidden="1" x14ac:dyDescent="0.2"/>
    <row r="49804" hidden="1" x14ac:dyDescent="0.2"/>
    <row r="49805" hidden="1" x14ac:dyDescent="0.2"/>
    <row r="49806" hidden="1" x14ac:dyDescent="0.2"/>
    <row r="49807" hidden="1" x14ac:dyDescent="0.2"/>
    <row r="49808" hidden="1" x14ac:dyDescent="0.2"/>
    <row r="49809" hidden="1" x14ac:dyDescent="0.2"/>
    <row r="49810" hidden="1" x14ac:dyDescent="0.2"/>
    <row r="49811" hidden="1" x14ac:dyDescent="0.2"/>
    <row r="49812" hidden="1" x14ac:dyDescent="0.2"/>
    <row r="49813" hidden="1" x14ac:dyDescent="0.2"/>
    <row r="49814" hidden="1" x14ac:dyDescent="0.2"/>
    <row r="49815" hidden="1" x14ac:dyDescent="0.2"/>
    <row r="49816" hidden="1" x14ac:dyDescent="0.2"/>
    <row r="49817" hidden="1" x14ac:dyDescent="0.2"/>
    <row r="49818" hidden="1" x14ac:dyDescent="0.2"/>
    <row r="49819" hidden="1" x14ac:dyDescent="0.2"/>
    <row r="49820" hidden="1" x14ac:dyDescent="0.2"/>
    <row r="49821" hidden="1" x14ac:dyDescent="0.2"/>
    <row r="49822" hidden="1" x14ac:dyDescent="0.2"/>
    <row r="49823" hidden="1" x14ac:dyDescent="0.2"/>
    <row r="49824" hidden="1" x14ac:dyDescent="0.2"/>
    <row r="49825" hidden="1" x14ac:dyDescent="0.2"/>
    <row r="49826" hidden="1" x14ac:dyDescent="0.2"/>
    <row r="49827" hidden="1" x14ac:dyDescent="0.2"/>
    <row r="49828" hidden="1" x14ac:dyDescent="0.2"/>
    <row r="49829" hidden="1" x14ac:dyDescent="0.2"/>
    <row r="49830" hidden="1" x14ac:dyDescent="0.2"/>
    <row r="49831" hidden="1" x14ac:dyDescent="0.2"/>
    <row r="49832" hidden="1" x14ac:dyDescent="0.2"/>
    <row r="49833" hidden="1" x14ac:dyDescent="0.2"/>
    <row r="49834" hidden="1" x14ac:dyDescent="0.2"/>
    <row r="49835" hidden="1" x14ac:dyDescent="0.2"/>
    <row r="49836" hidden="1" x14ac:dyDescent="0.2"/>
    <row r="49837" hidden="1" x14ac:dyDescent="0.2"/>
    <row r="49838" hidden="1" x14ac:dyDescent="0.2"/>
    <row r="49839" hidden="1" x14ac:dyDescent="0.2"/>
    <row r="49840" hidden="1" x14ac:dyDescent="0.2"/>
    <row r="49841" hidden="1" x14ac:dyDescent="0.2"/>
    <row r="49842" hidden="1" x14ac:dyDescent="0.2"/>
    <row r="49843" hidden="1" x14ac:dyDescent="0.2"/>
    <row r="49844" hidden="1" x14ac:dyDescent="0.2"/>
    <row r="49845" hidden="1" x14ac:dyDescent="0.2"/>
    <row r="49846" hidden="1" x14ac:dyDescent="0.2"/>
    <row r="49847" hidden="1" x14ac:dyDescent="0.2"/>
    <row r="49848" hidden="1" x14ac:dyDescent="0.2"/>
    <row r="49849" hidden="1" x14ac:dyDescent="0.2"/>
    <row r="49850" hidden="1" x14ac:dyDescent="0.2"/>
    <row r="49851" hidden="1" x14ac:dyDescent="0.2"/>
    <row r="49852" hidden="1" x14ac:dyDescent="0.2"/>
    <row r="49853" hidden="1" x14ac:dyDescent="0.2"/>
    <row r="49854" hidden="1" x14ac:dyDescent="0.2"/>
    <row r="49855" hidden="1" x14ac:dyDescent="0.2"/>
    <row r="49856" hidden="1" x14ac:dyDescent="0.2"/>
    <row r="49857" hidden="1" x14ac:dyDescent="0.2"/>
    <row r="49858" hidden="1" x14ac:dyDescent="0.2"/>
    <row r="49859" hidden="1" x14ac:dyDescent="0.2"/>
    <row r="49860" hidden="1" x14ac:dyDescent="0.2"/>
    <row r="49861" hidden="1" x14ac:dyDescent="0.2"/>
    <row r="49862" hidden="1" x14ac:dyDescent="0.2"/>
    <row r="49863" hidden="1" x14ac:dyDescent="0.2"/>
    <row r="49864" hidden="1" x14ac:dyDescent="0.2"/>
    <row r="49865" hidden="1" x14ac:dyDescent="0.2"/>
    <row r="49866" hidden="1" x14ac:dyDescent="0.2"/>
    <row r="49867" hidden="1" x14ac:dyDescent="0.2"/>
    <row r="49868" hidden="1" x14ac:dyDescent="0.2"/>
    <row r="49869" hidden="1" x14ac:dyDescent="0.2"/>
    <row r="49870" hidden="1" x14ac:dyDescent="0.2"/>
    <row r="49871" hidden="1" x14ac:dyDescent="0.2"/>
    <row r="49872" hidden="1" x14ac:dyDescent="0.2"/>
    <row r="49873" hidden="1" x14ac:dyDescent="0.2"/>
    <row r="49874" hidden="1" x14ac:dyDescent="0.2"/>
    <row r="49875" hidden="1" x14ac:dyDescent="0.2"/>
    <row r="49876" hidden="1" x14ac:dyDescent="0.2"/>
    <row r="49877" hidden="1" x14ac:dyDescent="0.2"/>
    <row r="49878" hidden="1" x14ac:dyDescent="0.2"/>
    <row r="49879" hidden="1" x14ac:dyDescent="0.2"/>
    <row r="49880" hidden="1" x14ac:dyDescent="0.2"/>
    <row r="49881" hidden="1" x14ac:dyDescent="0.2"/>
    <row r="49882" hidden="1" x14ac:dyDescent="0.2"/>
    <row r="49883" hidden="1" x14ac:dyDescent="0.2"/>
    <row r="49884" hidden="1" x14ac:dyDescent="0.2"/>
    <row r="49885" hidden="1" x14ac:dyDescent="0.2"/>
    <row r="49886" hidden="1" x14ac:dyDescent="0.2"/>
    <row r="49887" hidden="1" x14ac:dyDescent="0.2"/>
    <row r="49888" hidden="1" x14ac:dyDescent="0.2"/>
    <row r="49889" hidden="1" x14ac:dyDescent="0.2"/>
    <row r="49890" hidden="1" x14ac:dyDescent="0.2"/>
    <row r="49891" hidden="1" x14ac:dyDescent="0.2"/>
    <row r="49892" hidden="1" x14ac:dyDescent="0.2"/>
    <row r="49893" hidden="1" x14ac:dyDescent="0.2"/>
    <row r="49894" hidden="1" x14ac:dyDescent="0.2"/>
    <row r="49895" hidden="1" x14ac:dyDescent="0.2"/>
    <row r="49896" hidden="1" x14ac:dyDescent="0.2"/>
    <row r="49897" hidden="1" x14ac:dyDescent="0.2"/>
    <row r="49898" hidden="1" x14ac:dyDescent="0.2"/>
    <row r="49899" hidden="1" x14ac:dyDescent="0.2"/>
    <row r="49900" hidden="1" x14ac:dyDescent="0.2"/>
    <row r="49901" hidden="1" x14ac:dyDescent="0.2"/>
    <row r="49902" hidden="1" x14ac:dyDescent="0.2"/>
    <row r="49903" hidden="1" x14ac:dyDescent="0.2"/>
    <row r="49904" hidden="1" x14ac:dyDescent="0.2"/>
    <row r="49905" hidden="1" x14ac:dyDescent="0.2"/>
    <row r="49906" hidden="1" x14ac:dyDescent="0.2"/>
    <row r="49907" hidden="1" x14ac:dyDescent="0.2"/>
    <row r="49908" hidden="1" x14ac:dyDescent="0.2"/>
    <row r="49909" hidden="1" x14ac:dyDescent="0.2"/>
    <row r="49910" hidden="1" x14ac:dyDescent="0.2"/>
    <row r="49911" hidden="1" x14ac:dyDescent="0.2"/>
    <row r="49912" hidden="1" x14ac:dyDescent="0.2"/>
    <row r="49913" hidden="1" x14ac:dyDescent="0.2"/>
    <row r="49914" hidden="1" x14ac:dyDescent="0.2"/>
    <row r="49915" hidden="1" x14ac:dyDescent="0.2"/>
    <row r="49916" hidden="1" x14ac:dyDescent="0.2"/>
    <row r="49917" hidden="1" x14ac:dyDescent="0.2"/>
    <row r="49918" hidden="1" x14ac:dyDescent="0.2"/>
    <row r="49919" hidden="1" x14ac:dyDescent="0.2"/>
    <row r="49920" hidden="1" x14ac:dyDescent="0.2"/>
    <row r="49921" hidden="1" x14ac:dyDescent="0.2"/>
    <row r="49922" hidden="1" x14ac:dyDescent="0.2"/>
    <row r="49923" hidden="1" x14ac:dyDescent="0.2"/>
    <row r="49924" hidden="1" x14ac:dyDescent="0.2"/>
    <row r="49925" hidden="1" x14ac:dyDescent="0.2"/>
    <row r="49926" hidden="1" x14ac:dyDescent="0.2"/>
    <row r="49927" hidden="1" x14ac:dyDescent="0.2"/>
    <row r="49928" hidden="1" x14ac:dyDescent="0.2"/>
    <row r="49929" hidden="1" x14ac:dyDescent="0.2"/>
    <row r="49930" hidden="1" x14ac:dyDescent="0.2"/>
    <row r="49931" hidden="1" x14ac:dyDescent="0.2"/>
    <row r="49932" hidden="1" x14ac:dyDescent="0.2"/>
    <row r="49933" hidden="1" x14ac:dyDescent="0.2"/>
    <row r="49934" hidden="1" x14ac:dyDescent="0.2"/>
    <row r="49935" hidden="1" x14ac:dyDescent="0.2"/>
    <row r="49936" hidden="1" x14ac:dyDescent="0.2"/>
    <row r="49937" hidden="1" x14ac:dyDescent="0.2"/>
    <row r="49938" hidden="1" x14ac:dyDescent="0.2"/>
    <row r="49939" hidden="1" x14ac:dyDescent="0.2"/>
    <row r="49940" hidden="1" x14ac:dyDescent="0.2"/>
    <row r="49941" hidden="1" x14ac:dyDescent="0.2"/>
    <row r="49942" hidden="1" x14ac:dyDescent="0.2"/>
    <row r="49943" hidden="1" x14ac:dyDescent="0.2"/>
    <row r="49944" hidden="1" x14ac:dyDescent="0.2"/>
    <row r="49945" hidden="1" x14ac:dyDescent="0.2"/>
    <row r="49946" hidden="1" x14ac:dyDescent="0.2"/>
    <row r="49947" hidden="1" x14ac:dyDescent="0.2"/>
    <row r="49948" hidden="1" x14ac:dyDescent="0.2"/>
    <row r="49949" hidden="1" x14ac:dyDescent="0.2"/>
    <row r="49950" hidden="1" x14ac:dyDescent="0.2"/>
    <row r="49951" hidden="1" x14ac:dyDescent="0.2"/>
    <row r="49952" hidden="1" x14ac:dyDescent="0.2"/>
    <row r="49953" hidden="1" x14ac:dyDescent="0.2"/>
    <row r="49954" hidden="1" x14ac:dyDescent="0.2"/>
    <row r="49955" hidden="1" x14ac:dyDescent="0.2"/>
    <row r="49956" hidden="1" x14ac:dyDescent="0.2"/>
    <row r="49957" hidden="1" x14ac:dyDescent="0.2"/>
    <row r="49958" hidden="1" x14ac:dyDescent="0.2"/>
    <row r="49959" hidden="1" x14ac:dyDescent="0.2"/>
    <row r="49960" hidden="1" x14ac:dyDescent="0.2"/>
    <row r="49961" hidden="1" x14ac:dyDescent="0.2"/>
    <row r="49962" hidden="1" x14ac:dyDescent="0.2"/>
    <row r="49963" hidden="1" x14ac:dyDescent="0.2"/>
    <row r="49964" hidden="1" x14ac:dyDescent="0.2"/>
    <row r="49965" hidden="1" x14ac:dyDescent="0.2"/>
    <row r="49966" hidden="1" x14ac:dyDescent="0.2"/>
    <row r="49967" hidden="1" x14ac:dyDescent="0.2"/>
    <row r="49968" hidden="1" x14ac:dyDescent="0.2"/>
    <row r="49969" hidden="1" x14ac:dyDescent="0.2"/>
    <row r="49970" hidden="1" x14ac:dyDescent="0.2"/>
    <row r="49971" hidden="1" x14ac:dyDescent="0.2"/>
    <row r="49972" hidden="1" x14ac:dyDescent="0.2"/>
    <row r="49973" hidden="1" x14ac:dyDescent="0.2"/>
    <row r="49974" hidden="1" x14ac:dyDescent="0.2"/>
    <row r="49975" hidden="1" x14ac:dyDescent="0.2"/>
    <row r="49976" hidden="1" x14ac:dyDescent="0.2"/>
    <row r="49977" hidden="1" x14ac:dyDescent="0.2"/>
    <row r="49978" hidden="1" x14ac:dyDescent="0.2"/>
    <row r="49979" hidden="1" x14ac:dyDescent="0.2"/>
    <row r="49980" hidden="1" x14ac:dyDescent="0.2"/>
    <row r="49981" hidden="1" x14ac:dyDescent="0.2"/>
    <row r="49982" hidden="1" x14ac:dyDescent="0.2"/>
    <row r="49983" hidden="1" x14ac:dyDescent="0.2"/>
    <row r="49984" hidden="1" x14ac:dyDescent="0.2"/>
    <row r="49985" hidden="1" x14ac:dyDescent="0.2"/>
    <row r="49986" hidden="1" x14ac:dyDescent="0.2"/>
    <row r="49987" hidden="1" x14ac:dyDescent="0.2"/>
    <row r="49988" hidden="1" x14ac:dyDescent="0.2"/>
    <row r="49989" hidden="1" x14ac:dyDescent="0.2"/>
    <row r="49990" hidden="1" x14ac:dyDescent="0.2"/>
    <row r="49991" hidden="1" x14ac:dyDescent="0.2"/>
    <row r="49992" hidden="1" x14ac:dyDescent="0.2"/>
    <row r="49993" hidden="1" x14ac:dyDescent="0.2"/>
    <row r="49994" hidden="1" x14ac:dyDescent="0.2"/>
    <row r="49995" hidden="1" x14ac:dyDescent="0.2"/>
    <row r="49996" hidden="1" x14ac:dyDescent="0.2"/>
    <row r="49997" hidden="1" x14ac:dyDescent="0.2"/>
    <row r="49998" hidden="1" x14ac:dyDescent="0.2"/>
    <row r="49999" hidden="1" x14ac:dyDescent="0.2"/>
    <row r="50000" hidden="1" x14ac:dyDescent="0.2"/>
    <row r="50001" hidden="1" x14ac:dyDescent="0.2"/>
    <row r="50002" hidden="1" x14ac:dyDescent="0.2"/>
    <row r="50003" hidden="1" x14ac:dyDescent="0.2"/>
    <row r="50004" hidden="1" x14ac:dyDescent="0.2"/>
    <row r="50005" hidden="1" x14ac:dyDescent="0.2"/>
    <row r="50006" hidden="1" x14ac:dyDescent="0.2"/>
    <row r="50007" hidden="1" x14ac:dyDescent="0.2"/>
    <row r="50008" hidden="1" x14ac:dyDescent="0.2"/>
    <row r="50009" hidden="1" x14ac:dyDescent="0.2"/>
    <row r="50010" hidden="1" x14ac:dyDescent="0.2"/>
    <row r="50011" hidden="1" x14ac:dyDescent="0.2"/>
    <row r="50012" hidden="1" x14ac:dyDescent="0.2"/>
    <row r="50013" hidden="1" x14ac:dyDescent="0.2"/>
    <row r="50014" hidden="1" x14ac:dyDescent="0.2"/>
    <row r="50015" hidden="1" x14ac:dyDescent="0.2"/>
    <row r="50016" hidden="1" x14ac:dyDescent="0.2"/>
    <row r="50017" hidden="1" x14ac:dyDescent="0.2"/>
    <row r="50018" hidden="1" x14ac:dyDescent="0.2"/>
    <row r="50019" hidden="1" x14ac:dyDescent="0.2"/>
    <row r="50020" hidden="1" x14ac:dyDescent="0.2"/>
    <row r="50021" hidden="1" x14ac:dyDescent="0.2"/>
    <row r="50022" hidden="1" x14ac:dyDescent="0.2"/>
    <row r="50023" hidden="1" x14ac:dyDescent="0.2"/>
    <row r="50024" hidden="1" x14ac:dyDescent="0.2"/>
    <row r="50025" hidden="1" x14ac:dyDescent="0.2"/>
    <row r="50026" hidden="1" x14ac:dyDescent="0.2"/>
    <row r="50027" hidden="1" x14ac:dyDescent="0.2"/>
    <row r="50028" hidden="1" x14ac:dyDescent="0.2"/>
    <row r="50029" hidden="1" x14ac:dyDescent="0.2"/>
    <row r="50030" hidden="1" x14ac:dyDescent="0.2"/>
    <row r="50031" hidden="1" x14ac:dyDescent="0.2"/>
    <row r="50032" hidden="1" x14ac:dyDescent="0.2"/>
    <row r="50033" hidden="1" x14ac:dyDescent="0.2"/>
    <row r="50034" hidden="1" x14ac:dyDescent="0.2"/>
    <row r="50035" hidden="1" x14ac:dyDescent="0.2"/>
    <row r="50036" hidden="1" x14ac:dyDescent="0.2"/>
    <row r="50037" hidden="1" x14ac:dyDescent="0.2"/>
    <row r="50038" hidden="1" x14ac:dyDescent="0.2"/>
    <row r="50039" hidden="1" x14ac:dyDescent="0.2"/>
    <row r="50040" hidden="1" x14ac:dyDescent="0.2"/>
    <row r="50041" hidden="1" x14ac:dyDescent="0.2"/>
    <row r="50042" hidden="1" x14ac:dyDescent="0.2"/>
    <row r="50043" hidden="1" x14ac:dyDescent="0.2"/>
    <row r="50044" hidden="1" x14ac:dyDescent="0.2"/>
    <row r="50045" hidden="1" x14ac:dyDescent="0.2"/>
    <row r="50046" hidden="1" x14ac:dyDescent="0.2"/>
    <row r="50047" hidden="1" x14ac:dyDescent="0.2"/>
    <row r="50048" hidden="1" x14ac:dyDescent="0.2"/>
    <row r="50049" hidden="1" x14ac:dyDescent="0.2"/>
    <row r="50050" hidden="1" x14ac:dyDescent="0.2"/>
    <row r="50051" hidden="1" x14ac:dyDescent="0.2"/>
    <row r="50052" hidden="1" x14ac:dyDescent="0.2"/>
    <row r="50053" hidden="1" x14ac:dyDescent="0.2"/>
    <row r="50054" hidden="1" x14ac:dyDescent="0.2"/>
    <row r="50055" hidden="1" x14ac:dyDescent="0.2"/>
    <row r="50056" hidden="1" x14ac:dyDescent="0.2"/>
    <row r="50057" hidden="1" x14ac:dyDescent="0.2"/>
    <row r="50058" hidden="1" x14ac:dyDescent="0.2"/>
    <row r="50059" hidden="1" x14ac:dyDescent="0.2"/>
    <row r="50060" hidden="1" x14ac:dyDescent="0.2"/>
    <row r="50061" hidden="1" x14ac:dyDescent="0.2"/>
    <row r="50062" hidden="1" x14ac:dyDescent="0.2"/>
    <row r="50063" hidden="1" x14ac:dyDescent="0.2"/>
    <row r="50064" hidden="1" x14ac:dyDescent="0.2"/>
    <row r="50065" hidden="1" x14ac:dyDescent="0.2"/>
    <row r="50066" hidden="1" x14ac:dyDescent="0.2"/>
    <row r="50067" hidden="1" x14ac:dyDescent="0.2"/>
    <row r="50068" hidden="1" x14ac:dyDescent="0.2"/>
    <row r="50069" hidden="1" x14ac:dyDescent="0.2"/>
    <row r="50070" hidden="1" x14ac:dyDescent="0.2"/>
    <row r="50071" hidden="1" x14ac:dyDescent="0.2"/>
    <row r="50072" hidden="1" x14ac:dyDescent="0.2"/>
    <row r="50073" hidden="1" x14ac:dyDescent="0.2"/>
    <row r="50074" hidden="1" x14ac:dyDescent="0.2"/>
    <row r="50075" hidden="1" x14ac:dyDescent="0.2"/>
    <row r="50076" hidden="1" x14ac:dyDescent="0.2"/>
    <row r="50077" hidden="1" x14ac:dyDescent="0.2"/>
    <row r="50078" hidden="1" x14ac:dyDescent="0.2"/>
    <row r="50079" hidden="1" x14ac:dyDescent="0.2"/>
    <row r="50080" hidden="1" x14ac:dyDescent="0.2"/>
    <row r="50081" hidden="1" x14ac:dyDescent="0.2"/>
    <row r="50082" hidden="1" x14ac:dyDescent="0.2"/>
    <row r="50083" hidden="1" x14ac:dyDescent="0.2"/>
    <row r="50084" hidden="1" x14ac:dyDescent="0.2"/>
    <row r="50085" hidden="1" x14ac:dyDescent="0.2"/>
    <row r="50086" hidden="1" x14ac:dyDescent="0.2"/>
    <row r="50087" hidden="1" x14ac:dyDescent="0.2"/>
    <row r="50088" hidden="1" x14ac:dyDescent="0.2"/>
    <row r="50089" hidden="1" x14ac:dyDescent="0.2"/>
    <row r="50090" hidden="1" x14ac:dyDescent="0.2"/>
    <row r="50091" hidden="1" x14ac:dyDescent="0.2"/>
    <row r="50092" hidden="1" x14ac:dyDescent="0.2"/>
    <row r="50093" hidden="1" x14ac:dyDescent="0.2"/>
    <row r="50094" hidden="1" x14ac:dyDescent="0.2"/>
    <row r="50095" hidden="1" x14ac:dyDescent="0.2"/>
    <row r="50096" hidden="1" x14ac:dyDescent="0.2"/>
    <row r="50097" hidden="1" x14ac:dyDescent="0.2"/>
    <row r="50098" hidden="1" x14ac:dyDescent="0.2"/>
    <row r="50099" hidden="1" x14ac:dyDescent="0.2"/>
    <row r="50100" hidden="1" x14ac:dyDescent="0.2"/>
    <row r="50101" hidden="1" x14ac:dyDescent="0.2"/>
    <row r="50102" hidden="1" x14ac:dyDescent="0.2"/>
    <row r="50103" hidden="1" x14ac:dyDescent="0.2"/>
    <row r="50104" hidden="1" x14ac:dyDescent="0.2"/>
    <row r="50105" hidden="1" x14ac:dyDescent="0.2"/>
    <row r="50106" hidden="1" x14ac:dyDescent="0.2"/>
    <row r="50107" hidden="1" x14ac:dyDescent="0.2"/>
    <row r="50108" hidden="1" x14ac:dyDescent="0.2"/>
    <row r="50109" hidden="1" x14ac:dyDescent="0.2"/>
    <row r="50110" hidden="1" x14ac:dyDescent="0.2"/>
    <row r="50111" hidden="1" x14ac:dyDescent="0.2"/>
    <row r="50112" hidden="1" x14ac:dyDescent="0.2"/>
    <row r="50113" hidden="1" x14ac:dyDescent="0.2"/>
    <row r="50114" hidden="1" x14ac:dyDescent="0.2"/>
    <row r="50115" hidden="1" x14ac:dyDescent="0.2"/>
    <row r="50116" hidden="1" x14ac:dyDescent="0.2"/>
    <row r="50117" hidden="1" x14ac:dyDescent="0.2"/>
    <row r="50118" hidden="1" x14ac:dyDescent="0.2"/>
    <row r="50119" hidden="1" x14ac:dyDescent="0.2"/>
    <row r="50120" hidden="1" x14ac:dyDescent="0.2"/>
    <row r="50121" hidden="1" x14ac:dyDescent="0.2"/>
    <row r="50122" hidden="1" x14ac:dyDescent="0.2"/>
    <row r="50123" hidden="1" x14ac:dyDescent="0.2"/>
    <row r="50124" hidden="1" x14ac:dyDescent="0.2"/>
    <row r="50125" hidden="1" x14ac:dyDescent="0.2"/>
    <row r="50126" hidden="1" x14ac:dyDescent="0.2"/>
    <row r="50127" hidden="1" x14ac:dyDescent="0.2"/>
    <row r="50128" hidden="1" x14ac:dyDescent="0.2"/>
    <row r="50129" hidden="1" x14ac:dyDescent="0.2"/>
    <row r="50130" hidden="1" x14ac:dyDescent="0.2"/>
    <row r="50131" hidden="1" x14ac:dyDescent="0.2"/>
    <row r="50132" hidden="1" x14ac:dyDescent="0.2"/>
    <row r="50133" hidden="1" x14ac:dyDescent="0.2"/>
    <row r="50134" hidden="1" x14ac:dyDescent="0.2"/>
    <row r="50135" hidden="1" x14ac:dyDescent="0.2"/>
    <row r="50136" hidden="1" x14ac:dyDescent="0.2"/>
    <row r="50137" hidden="1" x14ac:dyDescent="0.2"/>
    <row r="50138" hidden="1" x14ac:dyDescent="0.2"/>
    <row r="50139" hidden="1" x14ac:dyDescent="0.2"/>
    <row r="50140" hidden="1" x14ac:dyDescent="0.2"/>
    <row r="50141" hidden="1" x14ac:dyDescent="0.2"/>
    <row r="50142" hidden="1" x14ac:dyDescent="0.2"/>
    <row r="50143" hidden="1" x14ac:dyDescent="0.2"/>
    <row r="50144" hidden="1" x14ac:dyDescent="0.2"/>
    <row r="50145" hidden="1" x14ac:dyDescent="0.2"/>
    <row r="50146" hidden="1" x14ac:dyDescent="0.2"/>
    <row r="50147" hidden="1" x14ac:dyDescent="0.2"/>
    <row r="50148" hidden="1" x14ac:dyDescent="0.2"/>
    <row r="50149" hidden="1" x14ac:dyDescent="0.2"/>
    <row r="50150" hidden="1" x14ac:dyDescent="0.2"/>
    <row r="50151" hidden="1" x14ac:dyDescent="0.2"/>
    <row r="50152" hidden="1" x14ac:dyDescent="0.2"/>
    <row r="50153" hidden="1" x14ac:dyDescent="0.2"/>
    <row r="50154" hidden="1" x14ac:dyDescent="0.2"/>
    <row r="50155" hidden="1" x14ac:dyDescent="0.2"/>
    <row r="50156" hidden="1" x14ac:dyDescent="0.2"/>
    <row r="50157" hidden="1" x14ac:dyDescent="0.2"/>
    <row r="50158" hidden="1" x14ac:dyDescent="0.2"/>
    <row r="50159" hidden="1" x14ac:dyDescent="0.2"/>
    <row r="50160" hidden="1" x14ac:dyDescent="0.2"/>
    <row r="50161" hidden="1" x14ac:dyDescent="0.2"/>
    <row r="50162" hidden="1" x14ac:dyDescent="0.2"/>
    <row r="50163" hidden="1" x14ac:dyDescent="0.2"/>
    <row r="50164" hidden="1" x14ac:dyDescent="0.2"/>
    <row r="50165" hidden="1" x14ac:dyDescent="0.2"/>
    <row r="50166" hidden="1" x14ac:dyDescent="0.2"/>
    <row r="50167" hidden="1" x14ac:dyDescent="0.2"/>
    <row r="50168" hidden="1" x14ac:dyDescent="0.2"/>
    <row r="50169" hidden="1" x14ac:dyDescent="0.2"/>
    <row r="50170" hidden="1" x14ac:dyDescent="0.2"/>
    <row r="50171" hidden="1" x14ac:dyDescent="0.2"/>
    <row r="50172" hidden="1" x14ac:dyDescent="0.2"/>
    <row r="50173" hidden="1" x14ac:dyDescent="0.2"/>
    <row r="50174" hidden="1" x14ac:dyDescent="0.2"/>
    <row r="50175" hidden="1" x14ac:dyDescent="0.2"/>
    <row r="50176" hidden="1" x14ac:dyDescent="0.2"/>
    <row r="50177" hidden="1" x14ac:dyDescent="0.2"/>
    <row r="50178" hidden="1" x14ac:dyDescent="0.2"/>
    <row r="50179" hidden="1" x14ac:dyDescent="0.2"/>
    <row r="50180" hidden="1" x14ac:dyDescent="0.2"/>
    <row r="50181" hidden="1" x14ac:dyDescent="0.2"/>
    <row r="50182" hidden="1" x14ac:dyDescent="0.2"/>
    <row r="50183" hidden="1" x14ac:dyDescent="0.2"/>
    <row r="50184" hidden="1" x14ac:dyDescent="0.2"/>
    <row r="50185" hidden="1" x14ac:dyDescent="0.2"/>
    <row r="50186" hidden="1" x14ac:dyDescent="0.2"/>
    <row r="50187" hidden="1" x14ac:dyDescent="0.2"/>
    <row r="50188" hidden="1" x14ac:dyDescent="0.2"/>
    <row r="50189" hidden="1" x14ac:dyDescent="0.2"/>
    <row r="50190" hidden="1" x14ac:dyDescent="0.2"/>
    <row r="50191" hidden="1" x14ac:dyDescent="0.2"/>
    <row r="50192" hidden="1" x14ac:dyDescent="0.2"/>
    <row r="50193" hidden="1" x14ac:dyDescent="0.2"/>
    <row r="50194" hidden="1" x14ac:dyDescent="0.2"/>
    <row r="50195" hidden="1" x14ac:dyDescent="0.2"/>
    <row r="50196" hidden="1" x14ac:dyDescent="0.2"/>
    <row r="50197" hidden="1" x14ac:dyDescent="0.2"/>
    <row r="50198" hidden="1" x14ac:dyDescent="0.2"/>
    <row r="50199" hidden="1" x14ac:dyDescent="0.2"/>
    <row r="50200" hidden="1" x14ac:dyDescent="0.2"/>
    <row r="50201" hidden="1" x14ac:dyDescent="0.2"/>
    <row r="50202" hidden="1" x14ac:dyDescent="0.2"/>
    <row r="50203" hidden="1" x14ac:dyDescent="0.2"/>
    <row r="50204" hidden="1" x14ac:dyDescent="0.2"/>
    <row r="50205" hidden="1" x14ac:dyDescent="0.2"/>
    <row r="50206" hidden="1" x14ac:dyDescent="0.2"/>
    <row r="50207" hidden="1" x14ac:dyDescent="0.2"/>
    <row r="50208" hidden="1" x14ac:dyDescent="0.2"/>
    <row r="50209" hidden="1" x14ac:dyDescent="0.2"/>
    <row r="50210" hidden="1" x14ac:dyDescent="0.2"/>
    <row r="50211" hidden="1" x14ac:dyDescent="0.2"/>
    <row r="50212" hidden="1" x14ac:dyDescent="0.2"/>
    <row r="50213" hidden="1" x14ac:dyDescent="0.2"/>
    <row r="50214" hidden="1" x14ac:dyDescent="0.2"/>
    <row r="50215" hidden="1" x14ac:dyDescent="0.2"/>
    <row r="50216" hidden="1" x14ac:dyDescent="0.2"/>
    <row r="50217" hidden="1" x14ac:dyDescent="0.2"/>
    <row r="50218" hidden="1" x14ac:dyDescent="0.2"/>
    <row r="50219" hidden="1" x14ac:dyDescent="0.2"/>
    <row r="50220" hidden="1" x14ac:dyDescent="0.2"/>
    <row r="50221" hidden="1" x14ac:dyDescent="0.2"/>
    <row r="50222" hidden="1" x14ac:dyDescent="0.2"/>
    <row r="50223" hidden="1" x14ac:dyDescent="0.2"/>
    <row r="50224" hidden="1" x14ac:dyDescent="0.2"/>
    <row r="50225" hidden="1" x14ac:dyDescent="0.2"/>
    <row r="50226" hidden="1" x14ac:dyDescent="0.2"/>
    <row r="50227" hidden="1" x14ac:dyDescent="0.2"/>
    <row r="50228" hidden="1" x14ac:dyDescent="0.2"/>
    <row r="50229" hidden="1" x14ac:dyDescent="0.2"/>
    <row r="50230" hidden="1" x14ac:dyDescent="0.2"/>
    <row r="50231" hidden="1" x14ac:dyDescent="0.2"/>
    <row r="50232" hidden="1" x14ac:dyDescent="0.2"/>
    <row r="50233" hidden="1" x14ac:dyDescent="0.2"/>
    <row r="50234" hidden="1" x14ac:dyDescent="0.2"/>
    <row r="50235" hidden="1" x14ac:dyDescent="0.2"/>
    <row r="50236" hidden="1" x14ac:dyDescent="0.2"/>
    <row r="50237" hidden="1" x14ac:dyDescent="0.2"/>
    <row r="50238" hidden="1" x14ac:dyDescent="0.2"/>
    <row r="50239" hidden="1" x14ac:dyDescent="0.2"/>
    <row r="50240" hidden="1" x14ac:dyDescent="0.2"/>
    <row r="50241" hidden="1" x14ac:dyDescent="0.2"/>
    <row r="50242" hidden="1" x14ac:dyDescent="0.2"/>
    <row r="50243" hidden="1" x14ac:dyDescent="0.2"/>
    <row r="50244" hidden="1" x14ac:dyDescent="0.2"/>
    <row r="50245" hidden="1" x14ac:dyDescent="0.2"/>
    <row r="50246" hidden="1" x14ac:dyDescent="0.2"/>
    <row r="50247" hidden="1" x14ac:dyDescent="0.2"/>
    <row r="50248" hidden="1" x14ac:dyDescent="0.2"/>
    <row r="50249" hidden="1" x14ac:dyDescent="0.2"/>
    <row r="50250" hidden="1" x14ac:dyDescent="0.2"/>
    <row r="50251" hidden="1" x14ac:dyDescent="0.2"/>
    <row r="50252" hidden="1" x14ac:dyDescent="0.2"/>
    <row r="50253" hidden="1" x14ac:dyDescent="0.2"/>
    <row r="50254" hidden="1" x14ac:dyDescent="0.2"/>
    <row r="50255" hidden="1" x14ac:dyDescent="0.2"/>
    <row r="50256" hidden="1" x14ac:dyDescent="0.2"/>
    <row r="50257" hidden="1" x14ac:dyDescent="0.2"/>
    <row r="50258" hidden="1" x14ac:dyDescent="0.2"/>
    <row r="50259" hidden="1" x14ac:dyDescent="0.2"/>
    <row r="50260" hidden="1" x14ac:dyDescent="0.2"/>
    <row r="50261" hidden="1" x14ac:dyDescent="0.2"/>
    <row r="50262" hidden="1" x14ac:dyDescent="0.2"/>
    <row r="50263" hidden="1" x14ac:dyDescent="0.2"/>
    <row r="50264" hidden="1" x14ac:dyDescent="0.2"/>
    <row r="50265" hidden="1" x14ac:dyDescent="0.2"/>
    <row r="50266" hidden="1" x14ac:dyDescent="0.2"/>
    <row r="50267" hidden="1" x14ac:dyDescent="0.2"/>
    <row r="50268" hidden="1" x14ac:dyDescent="0.2"/>
    <row r="50269" hidden="1" x14ac:dyDescent="0.2"/>
    <row r="50270" hidden="1" x14ac:dyDescent="0.2"/>
    <row r="50271" hidden="1" x14ac:dyDescent="0.2"/>
    <row r="50272" hidden="1" x14ac:dyDescent="0.2"/>
    <row r="50273" hidden="1" x14ac:dyDescent="0.2"/>
    <row r="50274" hidden="1" x14ac:dyDescent="0.2"/>
    <row r="50275" hidden="1" x14ac:dyDescent="0.2"/>
    <row r="50276" hidden="1" x14ac:dyDescent="0.2"/>
    <row r="50277" hidden="1" x14ac:dyDescent="0.2"/>
    <row r="50278" hidden="1" x14ac:dyDescent="0.2"/>
    <row r="50279" hidden="1" x14ac:dyDescent="0.2"/>
    <row r="50280" hidden="1" x14ac:dyDescent="0.2"/>
    <row r="50281" hidden="1" x14ac:dyDescent="0.2"/>
    <row r="50282" hidden="1" x14ac:dyDescent="0.2"/>
    <row r="50283" hidden="1" x14ac:dyDescent="0.2"/>
    <row r="50284" hidden="1" x14ac:dyDescent="0.2"/>
    <row r="50285" hidden="1" x14ac:dyDescent="0.2"/>
    <row r="50286" hidden="1" x14ac:dyDescent="0.2"/>
    <row r="50287" hidden="1" x14ac:dyDescent="0.2"/>
    <row r="50288" hidden="1" x14ac:dyDescent="0.2"/>
    <row r="50289" hidden="1" x14ac:dyDescent="0.2"/>
    <row r="50290" hidden="1" x14ac:dyDescent="0.2"/>
    <row r="50291" hidden="1" x14ac:dyDescent="0.2"/>
    <row r="50292" hidden="1" x14ac:dyDescent="0.2"/>
    <row r="50293" hidden="1" x14ac:dyDescent="0.2"/>
    <row r="50294" hidden="1" x14ac:dyDescent="0.2"/>
    <row r="50295" hidden="1" x14ac:dyDescent="0.2"/>
    <row r="50296" hidden="1" x14ac:dyDescent="0.2"/>
    <row r="50297" hidden="1" x14ac:dyDescent="0.2"/>
    <row r="50298" hidden="1" x14ac:dyDescent="0.2"/>
    <row r="50299" hidden="1" x14ac:dyDescent="0.2"/>
    <row r="50300" hidden="1" x14ac:dyDescent="0.2"/>
    <row r="50301" hidden="1" x14ac:dyDescent="0.2"/>
    <row r="50302" hidden="1" x14ac:dyDescent="0.2"/>
    <row r="50303" hidden="1" x14ac:dyDescent="0.2"/>
    <row r="50304" hidden="1" x14ac:dyDescent="0.2"/>
    <row r="50305" hidden="1" x14ac:dyDescent="0.2"/>
    <row r="50306" hidden="1" x14ac:dyDescent="0.2"/>
    <row r="50307" hidden="1" x14ac:dyDescent="0.2"/>
    <row r="50308" hidden="1" x14ac:dyDescent="0.2"/>
    <row r="50309" hidden="1" x14ac:dyDescent="0.2"/>
    <row r="50310" hidden="1" x14ac:dyDescent="0.2"/>
    <row r="50311" hidden="1" x14ac:dyDescent="0.2"/>
    <row r="50312" hidden="1" x14ac:dyDescent="0.2"/>
    <row r="50313" hidden="1" x14ac:dyDescent="0.2"/>
    <row r="50314" hidden="1" x14ac:dyDescent="0.2"/>
    <row r="50315" hidden="1" x14ac:dyDescent="0.2"/>
    <row r="50316" hidden="1" x14ac:dyDescent="0.2"/>
    <row r="50317" hidden="1" x14ac:dyDescent="0.2"/>
    <row r="50318" hidden="1" x14ac:dyDescent="0.2"/>
    <row r="50319" hidden="1" x14ac:dyDescent="0.2"/>
    <row r="50320" hidden="1" x14ac:dyDescent="0.2"/>
    <row r="50321" hidden="1" x14ac:dyDescent="0.2"/>
    <row r="50322" hidden="1" x14ac:dyDescent="0.2"/>
    <row r="50323" hidden="1" x14ac:dyDescent="0.2"/>
    <row r="50324" hidden="1" x14ac:dyDescent="0.2"/>
    <row r="50325" hidden="1" x14ac:dyDescent="0.2"/>
    <row r="50326" hidden="1" x14ac:dyDescent="0.2"/>
    <row r="50327" hidden="1" x14ac:dyDescent="0.2"/>
    <row r="50328" hidden="1" x14ac:dyDescent="0.2"/>
    <row r="50329" hidden="1" x14ac:dyDescent="0.2"/>
    <row r="50330" hidden="1" x14ac:dyDescent="0.2"/>
    <row r="50331" hidden="1" x14ac:dyDescent="0.2"/>
    <row r="50332" hidden="1" x14ac:dyDescent="0.2"/>
    <row r="50333" hidden="1" x14ac:dyDescent="0.2"/>
    <row r="50334" hidden="1" x14ac:dyDescent="0.2"/>
    <row r="50335" hidden="1" x14ac:dyDescent="0.2"/>
    <row r="50336" hidden="1" x14ac:dyDescent="0.2"/>
    <row r="50337" hidden="1" x14ac:dyDescent="0.2"/>
    <row r="50338" hidden="1" x14ac:dyDescent="0.2"/>
    <row r="50339" hidden="1" x14ac:dyDescent="0.2"/>
    <row r="50340" hidden="1" x14ac:dyDescent="0.2"/>
    <row r="50341" hidden="1" x14ac:dyDescent="0.2"/>
    <row r="50342" hidden="1" x14ac:dyDescent="0.2"/>
    <row r="50343" hidden="1" x14ac:dyDescent="0.2"/>
    <row r="50344" hidden="1" x14ac:dyDescent="0.2"/>
    <row r="50345" hidden="1" x14ac:dyDescent="0.2"/>
    <row r="50346" hidden="1" x14ac:dyDescent="0.2"/>
    <row r="50347" hidden="1" x14ac:dyDescent="0.2"/>
    <row r="50348" hidden="1" x14ac:dyDescent="0.2"/>
    <row r="50349" hidden="1" x14ac:dyDescent="0.2"/>
    <row r="50350" hidden="1" x14ac:dyDescent="0.2"/>
    <row r="50351" hidden="1" x14ac:dyDescent="0.2"/>
    <row r="50352" hidden="1" x14ac:dyDescent="0.2"/>
    <row r="50353" hidden="1" x14ac:dyDescent="0.2"/>
    <row r="50354" hidden="1" x14ac:dyDescent="0.2"/>
    <row r="50355" hidden="1" x14ac:dyDescent="0.2"/>
    <row r="50356" hidden="1" x14ac:dyDescent="0.2"/>
    <row r="50357" hidden="1" x14ac:dyDescent="0.2"/>
    <row r="50358" hidden="1" x14ac:dyDescent="0.2"/>
    <row r="50359" hidden="1" x14ac:dyDescent="0.2"/>
    <row r="50360" hidden="1" x14ac:dyDescent="0.2"/>
    <row r="50361" hidden="1" x14ac:dyDescent="0.2"/>
    <row r="50362" hidden="1" x14ac:dyDescent="0.2"/>
    <row r="50363" hidden="1" x14ac:dyDescent="0.2"/>
    <row r="50364" hidden="1" x14ac:dyDescent="0.2"/>
    <row r="50365" hidden="1" x14ac:dyDescent="0.2"/>
    <row r="50366" hidden="1" x14ac:dyDescent="0.2"/>
    <row r="50367" hidden="1" x14ac:dyDescent="0.2"/>
    <row r="50368" hidden="1" x14ac:dyDescent="0.2"/>
    <row r="50369" hidden="1" x14ac:dyDescent="0.2"/>
    <row r="50370" hidden="1" x14ac:dyDescent="0.2"/>
    <row r="50371" hidden="1" x14ac:dyDescent="0.2"/>
    <row r="50372" hidden="1" x14ac:dyDescent="0.2"/>
    <row r="50373" hidden="1" x14ac:dyDescent="0.2"/>
    <row r="50374" hidden="1" x14ac:dyDescent="0.2"/>
    <row r="50375" hidden="1" x14ac:dyDescent="0.2"/>
    <row r="50376" hidden="1" x14ac:dyDescent="0.2"/>
    <row r="50377" hidden="1" x14ac:dyDescent="0.2"/>
    <row r="50378" hidden="1" x14ac:dyDescent="0.2"/>
    <row r="50379" hidden="1" x14ac:dyDescent="0.2"/>
    <row r="50380" hidden="1" x14ac:dyDescent="0.2"/>
    <row r="50381" hidden="1" x14ac:dyDescent="0.2"/>
    <row r="50382" hidden="1" x14ac:dyDescent="0.2"/>
    <row r="50383" hidden="1" x14ac:dyDescent="0.2"/>
    <row r="50384" hidden="1" x14ac:dyDescent="0.2"/>
    <row r="50385" hidden="1" x14ac:dyDescent="0.2"/>
    <row r="50386" hidden="1" x14ac:dyDescent="0.2"/>
    <row r="50387" hidden="1" x14ac:dyDescent="0.2"/>
    <row r="50388" hidden="1" x14ac:dyDescent="0.2"/>
    <row r="50389" hidden="1" x14ac:dyDescent="0.2"/>
    <row r="50390" hidden="1" x14ac:dyDescent="0.2"/>
    <row r="50391" hidden="1" x14ac:dyDescent="0.2"/>
    <row r="50392" hidden="1" x14ac:dyDescent="0.2"/>
    <row r="50393" hidden="1" x14ac:dyDescent="0.2"/>
    <row r="50394" hidden="1" x14ac:dyDescent="0.2"/>
    <row r="50395" hidden="1" x14ac:dyDescent="0.2"/>
    <row r="50396" hidden="1" x14ac:dyDescent="0.2"/>
    <row r="50397" hidden="1" x14ac:dyDescent="0.2"/>
    <row r="50398" hidden="1" x14ac:dyDescent="0.2"/>
    <row r="50399" hidden="1" x14ac:dyDescent="0.2"/>
    <row r="50400" hidden="1" x14ac:dyDescent="0.2"/>
    <row r="50401" hidden="1" x14ac:dyDescent="0.2"/>
    <row r="50402" hidden="1" x14ac:dyDescent="0.2"/>
    <row r="50403" hidden="1" x14ac:dyDescent="0.2"/>
    <row r="50404" hidden="1" x14ac:dyDescent="0.2"/>
    <row r="50405" hidden="1" x14ac:dyDescent="0.2"/>
    <row r="50406" hidden="1" x14ac:dyDescent="0.2"/>
    <row r="50407" hidden="1" x14ac:dyDescent="0.2"/>
    <row r="50408" hidden="1" x14ac:dyDescent="0.2"/>
    <row r="50409" hidden="1" x14ac:dyDescent="0.2"/>
    <row r="50410" hidden="1" x14ac:dyDescent="0.2"/>
    <row r="50411" hidden="1" x14ac:dyDescent="0.2"/>
    <row r="50412" hidden="1" x14ac:dyDescent="0.2"/>
    <row r="50413" hidden="1" x14ac:dyDescent="0.2"/>
    <row r="50414" hidden="1" x14ac:dyDescent="0.2"/>
    <row r="50415" hidden="1" x14ac:dyDescent="0.2"/>
    <row r="50416" hidden="1" x14ac:dyDescent="0.2"/>
    <row r="50417" hidden="1" x14ac:dyDescent="0.2"/>
    <row r="50418" hidden="1" x14ac:dyDescent="0.2"/>
    <row r="50419" hidden="1" x14ac:dyDescent="0.2"/>
    <row r="50420" hidden="1" x14ac:dyDescent="0.2"/>
    <row r="50421" hidden="1" x14ac:dyDescent="0.2"/>
    <row r="50422" hidden="1" x14ac:dyDescent="0.2"/>
    <row r="50423" hidden="1" x14ac:dyDescent="0.2"/>
    <row r="50424" hidden="1" x14ac:dyDescent="0.2"/>
    <row r="50425" hidden="1" x14ac:dyDescent="0.2"/>
    <row r="50426" hidden="1" x14ac:dyDescent="0.2"/>
    <row r="50427" hidden="1" x14ac:dyDescent="0.2"/>
    <row r="50428" hidden="1" x14ac:dyDescent="0.2"/>
    <row r="50429" hidden="1" x14ac:dyDescent="0.2"/>
    <row r="50430" hidden="1" x14ac:dyDescent="0.2"/>
    <row r="50431" hidden="1" x14ac:dyDescent="0.2"/>
    <row r="50432" hidden="1" x14ac:dyDescent="0.2"/>
    <row r="50433" hidden="1" x14ac:dyDescent="0.2"/>
    <row r="50434" hidden="1" x14ac:dyDescent="0.2"/>
    <row r="50435" hidden="1" x14ac:dyDescent="0.2"/>
    <row r="50436" hidden="1" x14ac:dyDescent="0.2"/>
    <row r="50437" hidden="1" x14ac:dyDescent="0.2"/>
    <row r="50438" hidden="1" x14ac:dyDescent="0.2"/>
    <row r="50439" hidden="1" x14ac:dyDescent="0.2"/>
    <row r="50440" hidden="1" x14ac:dyDescent="0.2"/>
    <row r="50441" hidden="1" x14ac:dyDescent="0.2"/>
    <row r="50442" hidden="1" x14ac:dyDescent="0.2"/>
    <row r="50443" hidden="1" x14ac:dyDescent="0.2"/>
    <row r="50444" hidden="1" x14ac:dyDescent="0.2"/>
    <row r="50445" hidden="1" x14ac:dyDescent="0.2"/>
    <row r="50446" hidden="1" x14ac:dyDescent="0.2"/>
    <row r="50447" hidden="1" x14ac:dyDescent="0.2"/>
    <row r="50448" hidden="1" x14ac:dyDescent="0.2"/>
    <row r="50449" hidden="1" x14ac:dyDescent="0.2"/>
    <row r="50450" hidden="1" x14ac:dyDescent="0.2"/>
    <row r="50451" hidden="1" x14ac:dyDescent="0.2"/>
    <row r="50452" hidden="1" x14ac:dyDescent="0.2"/>
    <row r="50453" hidden="1" x14ac:dyDescent="0.2"/>
    <row r="50454" hidden="1" x14ac:dyDescent="0.2"/>
    <row r="50455" hidden="1" x14ac:dyDescent="0.2"/>
    <row r="50456" hidden="1" x14ac:dyDescent="0.2"/>
    <row r="50457" hidden="1" x14ac:dyDescent="0.2"/>
    <row r="50458" hidden="1" x14ac:dyDescent="0.2"/>
    <row r="50459" hidden="1" x14ac:dyDescent="0.2"/>
    <row r="50460" hidden="1" x14ac:dyDescent="0.2"/>
    <row r="50461" hidden="1" x14ac:dyDescent="0.2"/>
    <row r="50462" hidden="1" x14ac:dyDescent="0.2"/>
    <row r="50463" hidden="1" x14ac:dyDescent="0.2"/>
    <row r="50464" hidden="1" x14ac:dyDescent="0.2"/>
    <row r="50465" hidden="1" x14ac:dyDescent="0.2"/>
    <row r="50466" hidden="1" x14ac:dyDescent="0.2"/>
    <row r="50467" hidden="1" x14ac:dyDescent="0.2"/>
    <row r="50468" hidden="1" x14ac:dyDescent="0.2"/>
    <row r="50469" hidden="1" x14ac:dyDescent="0.2"/>
    <row r="50470" hidden="1" x14ac:dyDescent="0.2"/>
    <row r="50471" hidden="1" x14ac:dyDescent="0.2"/>
    <row r="50472" hidden="1" x14ac:dyDescent="0.2"/>
    <row r="50473" hidden="1" x14ac:dyDescent="0.2"/>
    <row r="50474" hidden="1" x14ac:dyDescent="0.2"/>
    <row r="50475" hidden="1" x14ac:dyDescent="0.2"/>
    <row r="50476" hidden="1" x14ac:dyDescent="0.2"/>
    <row r="50477" hidden="1" x14ac:dyDescent="0.2"/>
    <row r="50478" hidden="1" x14ac:dyDescent="0.2"/>
    <row r="50479" hidden="1" x14ac:dyDescent="0.2"/>
    <row r="50480" hidden="1" x14ac:dyDescent="0.2"/>
    <row r="50481" hidden="1" x14ac:dyDescent="0.2"/>
    <row r="50482" hidden="1" x14ac:dyDescent="0.2"/>
    <row r="50483" hidden="1" x14ac:dyDescent="0.2"/>
    <row r="50484" hidden="1" x14ac:dyDescent="0.2"/>
    <row r="50485" hidden="1" x14ac:dyDescent="0.2"/>
    <row r="50486" hidden="1" x14ac:dyDescent="0.2"/>
    <row r="50487" hidden="1" x14ac:dyDescent="0.2"/>
    <row r="50488" hidden="1" x14ac:dyDescent="0.2"/>
    <row r="50489" hidden="1" x14ac:dyDescent="0.2"/>
    <row r="50490" hidden="1" x14ac:dyDescent="0.2"/>
    <row r="50491" hidden="1" x14ac:dyDescent="0.2"/>
    <row r="50492" hidden="1" x14ac:dyDescent="0.2"/>
    <row r="50493" hidden="1" x14ac:dyDescent="0.2"/>
    <row r="50494" hidden="1" x14ac:dyDescent="0.2"/>
    <row r="50495" hidden="1" x14ac:dyDescent="0.2"/>
    <row r="50496" hidden="1" x14ac:dyDescent="0.2"/>
    <row r="50497" hidden="1" x14ac:dyDescent="0.2"/>
    <row r="50498" hidden="1" x14ac:dyDescent="0.2"/>
    <row r="50499" hidden="1" x14ac:dyDescent="0.2"/>
    <row r="50500" hidden="1" x14ac:dyDescent="0.2"/>
    <row r="50501" hidden="1" x14ac:dyDescent="0.2"/>
    <row r="50502" hidden="1" x14ac:dyDescent="0.2"/>
    <row r="50503" hidden="1" x14ac:dyDescent="0.2"/>
    <row r="50504" hidden="1" x14ac:dyDescent="0.2"/>
    <row r="50505" hidden="1" x14ac:dyDescent="0.2"/>
    <row r="50506" hidden="1" x14ac:dyDescent="0.2"/>
    <row r="50507" hidden="1" x14ac:dyDescent="0.2"/>
    <row r="50508" hidden="1" x14ac:dyDescent="0.2"/>
    <row r="50509" hidden="1" x14ac:dyDescent="0.2"/>
    <row r="50510" hidden="1" x14ac:dyDescent="0.2"/>
    <row r="50511" hidden="1" x14ac:dyDescent="0.2"/>
    <row r="50512" hidden="1" x14ac:dyDescent="0.2"/>
    <row r="50513" hidden="1" x14ac:dyDescent="0.2"/>
    <row r="50514" hidden="1" x14ac:dyDescent="0.2"/>
    <row r="50515" hidden="1" x14ac:dyDescent="0.2"/>
    <row r="50516" hidden="1" x14ac:dyDescent="0.2"/>
    <row r="50517" hidden="1" x14ac:dyDescent="0.2"/>
    <row r="50518" hidden="1" x14ac:dyDescent="0.2"/>
    <row r="50519" hidden="1" x14ac:dyDescent="0.2"/>
    <row r="50520" hidden="1" x14ac:dyDescent="0.2"/>
    <row r="50521" hidden="1" x14ac:dyDescent="0.2"/>
    <row r="50522" hidden="1" x14ac:dyDescent="0.2"/>
    <row r="50523" hidden="1" x14ac:dyDescent="0.2"/>
    <row r="50524" hidden="1" x14ac:dyDescent="0.2"/>
    <row r="50525" hidden="1" x14ac:dyDescent="0.2"/>
    <row r="50526" hidden="1" x14ac:dyDescent="0.2"/>
    <row r="50527" hidden="1" x14ac:dyDescent="0.2"/>
    <row r="50528" hidden="1" x14ac:dyDescent="0.2"/>
    <row r="50529" hidden="1" x14ac:dyDescent="0.2"/>
    <row r="50530" hidden="1" x14ac:dyDescent="0.2"/>
    <row r="50531" hidden="1" x14ac:dyDescent="0.2"/>
    <row r="50532" hidden="1" x14ac:dyDescent="0.2"/>
    <row r="50533" hidden="1" x14ac:dyDescent="0.2"/>
    <row r="50534" hidden="1" x14ac:dyDescent="0.2"/>
    <row r="50535" hidden="1" x14ac:dyDescent="0.2"/>
    <row r="50536" hidden="1" x14ac:dyDescent="0.2"/>
    <row r="50537" hidden="1" x14ac:dyDescent="0.2"/>
    <row r="50538" hidden="1" x14ac:dyDescent="0.2"/>
    <row r="50539" hidden="1" x14ac:dyDescent="0.2"/>
    <row r="50540" hidden="1" x14ac:dyDescent="0.2"/>
    <row r="50541" hidden="1" x14ac:dyDescent="0.2"/>
    <row r="50542" hidden="1" x14ac:dyDescent="0.2"/>
    <row r="50543" hidden="1" x14ac:dyDescent="0.2"/>
    <row r="50544" hidden="1" x14ac:dyDescent="0.2"/>
    <row r="50545" hidden="1" x14ac:dyDescent="0.2"/>
    <row r="50546" hidden="1" x14ac:dyDescent="0.2"/>
    <row r="50547" hidden="1" x14ac:dyDescent="0.2"/>
    <row r="50548" hidden="1" x14ac:dyDescent="0.2"/>
    <row r="50549" hidden="1" x14ac:dyDescent="0.2"/>
    <row r="50550" hidden="1" x14ac:dyDescent="0.2"/>
    <row r="50551" hidden="1" x14ac:dyDescent="0.2"/>
    <row r="50552" hidden="1" x14ac:dyDescent="0.2"/>
    <row r="50553" hidden="1" x14ac:dyDescent="0.2"/>
    <row r="50554" hidden="1" x14ac:dyDescent="0.2"/>
    <row r="50555" hidden="1" x14ac:dyDescent="0.2"/>
    <row r="50556" hidden="1" x14ac:dyDescent="0.2"/>
    <row r="50557" hidden="1" x14ac:dyDescent="0.2"/>
    <row r="50558" hidden="1" x14ac:dyDescent="0.2"/>
    <row r="50559" hidden="1" x14ac:dyDescent="0.2"/>
    <row r="50560" hidden="1" x14ac:dyDescent="0.2"/>
    <row r="50561" hidden="1" x14ac:dyDescent="0.2"/>
    <row r="50562" hidden="1" x14ac:dyDescent="0.2"/>
    <row r="50563" hidden="1" x14ac:dyDescent="0.2"/>
    <row r="50564" hidden="1" x14ac:dyDescent="0.2"/>
    <row r="50565" hidden="1" x14ac:dyDescent="0.2"/>
    <row r="50566" hidden="1" x14ac:dyDescent="0.2"/>
    <row r="50567" hidden="1" x14ac:dyDescent="0.2"/>
    <row r="50568" hidden="1" x14ac:dyDescent="0.2"/>
    <row r="50569" hidden="1" x14ac:dyDescent="0.2"/>
    <row r="50570" hidden="1" x14ac:dyDescent="0.2"/>
    <row r="50571" hidden="1" x14ac:dyDescent="0.2"/>
    <row r="50572" hidden="1" x14ac:dyDescent="0.2"/>
    <row r="50573" hidden="1" x14ac:dyDescent="0.2"/>
    <row r="50574" hidden="1" x14ac:dyDescent="0.2"/>
    <row r="50575" hidden="1" x14ac:dyDescent="0.2"/>
    <row r="50576" hidden="1" x14ac:dyDescent="0.2"/>
    <row r="50577" hidden="1" x14ac:dyDescent="0.2"/>
    <row r="50578" hidden="1" x14ac:dyDescent="0.2"/>
    <row r="50579" hidden="1" x14ac:dyDescent="0.2"/>
    <row r="50580" hidden="1" x14ac:dyDescent="0.2"/>
    <row r="50581" hidden="1" x14ac:dyDescent="0.2"/>
    <row r="50582" hidden="1" x14ac:dyDescent="0.2"/>
    <row r="50583" hidden="1" x14ac:dyDescent="0.2"/>
    <row r="50584" hidden="1" x14ac:dyDescent="0.2"/>
    <row r="50585" hidden="1" x14ac:dyDescent="0.2"/>
    <row r="50586" hidden="1" x14ac:dyDescent="0.2"/>
    <row r="50587" hidden="1" x14ac:dyDescent="0.2"/>
    <row r="50588" hidden="1" x14ac:dyDescent="0.2"/>
    <row r="50589" hidden="1" x14ac:dyDescent="0.2"/>
    <row r="50590" hidden="1" x14ac:dyDescent="0.2"/>
    <row r="50591" hidden="1" x14ac:dyDescent="0.2"/>
    <row r="50592" hidden="1" x14ac:dyDescent="0.2"/>
    <row r="50593" hidden="1" x14ac:dyDescent="0.2"/>
    <row r="50594" hidden="1" x14ac:dyDescent="0.2"/>
    <row r="50595" hidden="1" x14ac:dyDescent="0.2"/>
    <row r="50596" hidden="1" x14ac:dyDescent="0.2"/>
    <row r="50597" hidden="1" x14ac:dyDescent="0.2"/>
    <row r="50598" hidden="1" x14ac:dyDescent="0.2"/>
    <row r="50599" hidden="1" x14ac:dyDescent="0.2"/>
    <row r="50600" hidden="1" x14ac:dyDescent="0.2"/>
    <row r="50601" hidden="1" x14ac:dyDescent="0.2"/>
    <row r="50602" hidden="1" x14ac:dyDescent="0.2"/>
    <row r="50603" hidden="1" x14ac:dyDescent="0.2"/>
    <row r="50604" hidden="1" x14ac:dyDescent="0.2"/>
    <row r="50605" hidden="1" x14ac:dyDescent="0.2"/>
    <row r="50606" hidden="1" x14ac:dyDescent="0.2"/>
    <row r="50607" hidden="1" x14ac:dyDescent="0.2"/>
    <row r="50608" hidden="1" x14ac:dyDescent="0.2"/>
    <row r="50609" hidden="1" x14ac:dyDescent="0.2"/>
    <row r="50610" hidden="1" x14ac:dyDescent="0.2"/>
    <row r="50611" hidden="1" x14ac:dyDescent="0.2"/>
    <row r="50612" hidden="1" x14ac:dyDescent="0.2"/>
    <row r="50613" hidden="1" x14ac:dyDescent="0.2"/>
    <row r="50614" hidden="1" x14ac:dyDescent="0.2"/>
    <row r="50615" hidden="1" x14ac:dyDescent="0.2"/>
    <row r="50616" hidden="1" x14ac:dyDescent="0.2"/>
    <row r="50617" hidden="1" x14ac:dyDescent="0.2"/>
    <row r="50618" hidden="1" x14ac:dyDescent="0.2"/>
    <row r="50619" hidden="1" x14ac:dyDescent="0.2"/>
    <row r="50620" hidden="1" x14ac:dyDescent="0.2"/>
    <row r="50621" hidden="1" x14ac:dyDescent="0.2"/>
    <row r="50622" hidden="1" x14ac:dyDescent="0.2"/>
    <row r="50623" hidden="1" x14ac:dyDescent="0.2"/>
    <row r="50624" hidden="1" x14ac:dyDescent="0.2"/>
    <row r="50625" hidden="1" x14ac:dyDescent="0.2"/>
    <row r="50626" hidden="1" x14ac:dyDescent="0.2"/>
    <row r="50627" hidden="1" x14ac:dyDescent="0.2"/>
    <row r="50628" hidden="1" x14ac:dyDescent="0.2"/>
    <row r="50629" hidden="1" x14ac:dyDescent="0.2"/>
    <row r="50630" hidden="1" x14ac:dyDescent="0.2"/>
    <row r="50631" hidden="1" x14ac:dyDescent="0.2"/>
    <row r="50632" hidden="1" x14ac:dyDescent="0.2"/>
    <row r="50633" hidden="1" x14ac:dyDescent="0.2"/>
    <row r="50634" hidden="1" x14ac:dyDescent="0.2"/>
    <row r="50635" hidden="1" x14ac:dyDescent="0.2"/>
    <row r="50636" hidden="1" x14ac:dyDescent="0.2"/>
    <row r="50637" hidden="1" x14ac:dyDescent="0.2"/>
    <row r="50638" hidden="1" x14ac:dyDescent="0.2"/>
    <row r="50639" hidden="1" x14ac:dyDescent="0.2"/>
    <row r="50640" hidden="1" x14ac:dyDescent="0.2"/>
    <row r="50641" hidden="1" x14ac:dyDescent="0.2"/>
    <row r="50642" hidden="1" x14ac:dyDescent="0.2"/>
    <row r="50643" hidden="1" x14ac:dyDescent="0.2"/>
    <row r="50644" hidden="1" x14ac:dyDescent="0.2"/>
    <row r="50645" hidden="1" x14ac:dyDescent="0.2"/>
    <row r="50646" hidden="1" x14ac:dyDescent="0.2"/>
    <row r="50647" hidden="1" x14ac:dyDescent="0.2"/>
    <row r="50648" hidden="1" x14ac:dyDescent="0.2"/>
    <row r="50649" hidden="1" x14ac:dyDescent="0.2"/>
    <row r="50650" hidden="1" x14ac:dyDescent="0.2"/>
    <row r="50651" hidden="1" x14ac:dyDescent="0.2"/>
    <row r="50652" hidden="1" x14ac:dyDescent="0.2"/>
    <row r="50653" hidden="1" x14ac:dyDescent="0.2"/>
    <row r="50654" hidden="1" x14ac:dyDescent="0.2"/>
    <row r="50655" hidden="1" x14ac:dyDescent="0.2"/>
    <row r="50656" hidden="1" x14ac:dyDescent="0.2"/>
    <row r="50657" hidden="1" x14ac:dyDescent="0.2"/>
    <row r="50658" hidden="1" x14ac:dyDescent="0.2"/>
    <row r="50659" hidden="1" x14ac:dyDescent="0.2"/>
    <row r="50660" hidden="1" x14ac:dyDescent="0.2"/>
    <row r="50661" hidden="1" x14ac:dyDescent="0.2"/>
    <row r="50662" hidden="1" x14ac:dyDescent="0.2"/>
    <row r="50663" hidden="1" x14ac:dyDescent="0.2"/>
    <row r="50664" hidden="1" x14ac:dyDescent="0.2"/>
    <row r="50665" hidden="1" x14ac:dyDescent="0.2"/>
    <row r="50666" hidden="1" x14ac:dyDescent="0.2"/>
    <row r="50667" hidden="1" x14ac:dyDescent="0.2"/>
    <row r="50668" hidden="1" x14ac:dyDescent="0.2"/>
    <row r="50669" hidden="1" x14ac:dyDescent="0.2"/>
    <row r="50670" hidden="1" x14ac:dyDescent="0.2"/>
    <row r="50671" hidden="1" x14ac:dyDescent="0.2"/>
    <row r="50672" hidden="1" x14ac:dyDescent="0.2"/>
    <row r="50673" hidden="1" x14ac:dyDescent="0.2"/>
    <row r="50674" hidden="1" x14ac:dyDescent="0.2"/>
    <row r="50675" hidden="1" x14ac:dyDescent="0.2"/>
    <row r="50676" hidden="1" x14ac:dyDescent="0.2"/>
    <row r="50677" hidden="1" x14ac:dyDescent="0.2"/>
    <row r="50678" hidden="1" x14ac:dyDescent="0.2"/>
    <row r="50679" hidden="1" x14ac:dyDescent="0.2"/>
    <row r="50680" hidden="1" x14ac:dyDescent="0.2"/>
    <row r="50681" hidden="1" x14ac:dyDescent="0.2"/>
    <row r="50682" hidden="1" x14ac:dyDescent="0.2"/>
    <row r="50683" hidden="1" x14ac:dyDescent="0.2"/>
    <row r="50684" hidden="1" x14ac:dyDescent="0.2"/>
    <row r="50685" hidden="1" x14ac:dyDescent="0.2"/>
    <row r="50686" hidden="1" x14ac:dyDescent="0.2"/>
    <row r="50687" hidden="1" x14ac:dyDescent="0.2"/>
    <row r="50688" hidden="1" x14ac:dyDescent="0.2"/>
    <row r="50689" hidden="1" x14ac:dyDescent="0.2"/>
    <row r="50690" hidden="1" x14ac:dyDescent="0.2"/>
    <row r="50691" hidden="1" x14ac:dyDescent="0.2"/>
    <row r="50692" hidden="1" x14ac:dyDescent="0.2"/>
    <row r="50693" hidden="1" x14ac:dyDescent="0.2"/>
    <row r="50694" hidden="1" x14ac:dyDescent="0.2"/>
    <row r="50695" hidden="1" x14ac:dyDescent="0.2"/>
    <row r="50696" hidden="1" x14ac:dyDescent="0.2"/>
    <row r="50697" hidden="1" x14ac:dyDescent="0.2"/>
    <row r="50698" hidden="1" x14ac:dyDescent="0.2"/>
    <row r="50699" hidden="1" x14ac:dyDescent="0.2"/>
    <row r="50700" hidden="1" x14ac:dyDescent="0.2"/>
    <row r="50701" hidden="1" x14ac:dyDescent="0.2"/>
    <row r="50702" hidden="1" x14ac:dyDescent="0.2"/>
    <row r="50703" hidden="1" x14ac:dyDescent="0.2"/>
    <row r="50704" hidden="1" x14ac:dyDescent="0.2"/>
    <row r="50705" hidden="1" x14ac:dyDescent="0.2"/>
    <row r="50706" hidden="1" x14ac:dyDescent="0.2"/>
    <row r="50707" hidden="1" x14ac:dyDescent="0.2"/>
    <row r="50708" hidden="1" x14ac:dyDescent="0.2"/>
    <row r="50709" hidden="1" x14ac:dyDescent="0.2"/>
    <row r="50710" hidden="1" x14ac:dyDescent="0.2"/>
    <row r="50711" hidden="1" x14ac:dyDescent="0.2"/>
    <row r="50712" hidden="1" x14ac:dyDescent="0.2"/>
    <row r="50713" hidden="1" x14ac:dyDescent="0.2"/>
    <row r="50714" hidden="1" x14ac:dyDescent="0.2"/>
    <row r="50715" hidden="1" x14ac:dyDescent="0.2"/>
    <row r="50716" hidden="1" x14ac:dyDescent="0.2"/>
    <row r="50717" hidden="1" x14ac:dyDescent="0.2"/>
    <row r="50718" hidden="1" x14ac:dyDescent="0.2"/>
    <row r="50719" hidden="1" x14ac:dyDescent="0.2"/>
    <row r="50720" hidden="1" x14ac:dyDescent="0.2"/>
    <row r="50721" hidden="1" x14ac:dyDescent="0.2"/>
    <row r="50722" hidden="1" x14ac:dyDescent="0.2"/>
    <row r="50723" hidden="1" x14ac:dyDescent="0.2"/>
    <row r="50724" hidden="1" x14ac:dyDescent="0.2"/>
    <row r="50725" hidden="1" x14ac:dyDescent="0.2"/>
    <row r="50726" hidden="1" x14ac:dyDescent="0.2"/>
    <row r="50727" hidden="1" x14ac:dyDescent="0.2"/>
    <row r="50728" hidden="1" x14ac:dyDescent="0.2"/>
    <row r="50729" hidden="1" x14ac:dyDescent="0.2"/>
    <row r="50730" hidden="1" x14ac:dyDescent="0.2"/>
    <row r="50731" hidden="1" x14ac:dyDescent="0.2"/>
    <row r="50732" hidden="1" x14ac:dyDescent="0.2"/>
    <row r="50733" hidden="1" x14ac:dyDescent="0.2"/>
    <row r="50734" hidden="1" x14ac:dyDescent="0.2"/>
    <row r="50735" hidden="1" x14ac:dyDescent="0.2"/>
    <row r="50736" hidden="1" x14ac:dyDescent="0.2"/>
    <row r="50737" hidden="1" x14ac:dyDescent="0.2"/>
    <row r="50738" hidden="1" x14ac:dyDescent="0.2"/>
    <row r="50739" hidden="1" x14ac:dyDescent="0.2"/>
    <row r="50740" hidden="1" x14ac:dyDescent="0.2"/>
    <row r="50741" hidden="1" x14ac:dyDescent="0.2"/>
    <row r="50742" hidden="1" x14ac:dyDescent="0.2"/>
    <row r="50743" hidden="1" x14ac:dyDescent="0.2"/>
    <row r="50744" hidden="1" x14ac:dyDescent="0.2"/>
    <row r="50745" hidden="1" x14ac:dyDescent="0.2"/>
    <row r="50746" hidden="1" x14ac:dyDescent="0.2"/>
    <row r="50747" hidden="1" x14ac:dyDescent="0.2"/>
    <row r="50748" hidden="1" x14ac:dyDescent="0.2"/>
    <row r="50749" hidden="1" x14ac:dyDescent="0.2"/>
    <row r="50750" hidden="1" x14ac:dyDescent="0.2"/>
    <row r="50751" hidden="1" x14ac:dyDescent="0.2"/>
    <row r="50752" hidden="1" x14ac:dyDescent="0.2"/>
    <row r="50753" hidden="1" x14ac:dyDescent="0.2"/>
    <row r="50754" hidden="1" x14ac:dyDescent="0.2"/>
    <row r="50755" hidden="1" x14ac:dyDescent="0.2"/>
    <row r="50756" hidden="1" x14ac:dyDescent="0.2"/>
    <row r="50757" hidden="1" x14ac:dyDescent="0.2"/>
    <row r="50758" hidden="1" x14ac:dyDescent="0.2"/>
    <row r="50759" hidden="1" x14ac:dyDescent="0.2"/>
    <row r="50760" hidden="1" x14ac:dyDescent="0.2"/>
    <row r="50761" hidden="1" x14ac:dyDescent="0.2"/>
    <row r="50762" hidden="1" x14ac:dyDescent="0.2"/>
    <row r="50763" hidden="1" x14ac:dyDescent="0.2"/>
    <row r="50764" hidden="1" x14ac:dyDescent="0.2"/>
    <row r="50765" hidden="1" x14ac:dyDescent="0.2"/>
    <row r="50766" hidden="1" x14ac:dyDescent="0.2"/>
    <row r="50767" hidden="1" x14ac:dyDescent="0.2"/>
    <row r="50768" hidden="1" x14ac:dyDescent="0.2"/>
    <row r="50769" hidden="1" x14ac:dyDescent="0.2"/>
    <row r="50770" hidden="1" x14ac:dyDescent="0.2"/>
    <row r="50771" hidden="1" x14ac:dyDescent="0.2"/>
    <row r="50772" hidden="1" x14ac:dyDescent="0.2"/>
    <row r="50773" hidden="1" x14ac:dyDescent="0.2"/>
    <row r="50774" hidden="1" x14ac:dyDescent="0.2"/>
    <row r="50775" hidden="1" x14ac:dyDescent="0.2"/>
    <row r="50776" hidden="1" x14ac:dyDescent="0.2"/>
    <row r="50777" hidden="1" x14ac:dyDescent="0.2"/>
    <row r="50778" hidden="1" x14ac:dyDescent="0.2"/>
    <row r="50779" hidden="1" x14ac:dyDescent="0.2"/>
    <row r="50780" hidden="1" x14ac:dyDescent="0.2"/>
    <row r="50781" hidden="1" x14ac:dyDescent="0.2"/>
    <row r="50782" hidden="1" x14ac:dyDescent="0.2"/>
    <row r="50783" hidden="1" x14ac:dyDescent="0.2"/>
    <row r="50784" hidden="1" x14ac:dyDescent="0.2"/>
    <row r="50785" hidden="1" x14ac:dyDescent="0.2"/>
    <row r="50786" hidden="1" x14ac:dyDescent="0.2"/>
    <row r="50787" hidden="1" x14ac:dyDescent="0.2"/>
    <row r="50788" hidden="1" x14ac:dyDescent="0.2"/>
    <row r="50789" hidden="1" x14ac:dyDescent="0.2"/>
    <row r="50790" hidden="1" x14ac:dyDescent="0.2"/>
    <row r="50791" hidden="1" x14ac:dyDescent="0.2"/>
    <row r="50792" hidden="1" x14ac:dyDescent="0.2"/>
    <row r="50793" hidden="1" x14ac:dyDescent="0.2"/>
    <row r="50794" hidden="1" x14ac:dyDescent="0.2"/>
    <row r="50795" hidden="1" x14ac:dyDescent="0.2"/>
    <row r="50796" hidden="1" x14ac:dyDescent="0.2"/>
    <row r="50797" hidden="1" x14ac:dyDescent="0.2"/>
    <row r="50798" hidden="1" x14ac:dyDescent="0.2"/>
    <row r="50799" hidden="1" x14ac:dyDescent="0.2"/>
    <row r="50800" hidden="1" x14ac:dyDescent="0.2"/>
    <row r="50801" hidden="1" x14ac:dyDescent="0.2"/>
    <row r="50802" hidden="1" x14ac:dyDescent="0.2"/>
    <row r="50803" hidden="1" x14ac:dyDescent="0.2"/>
    <row r="50804" hidden="1" x14ac:dyDescent="0.2"/>
    <row r="50805" hidden="1" x14ac:dyDescent="0.2"/>
    <row r="50806" hidden="1" x14ac:dyDescent="0.2"/>
    <row r="50807" hidden="1" x14ac:dyDescent="0.2"/>
    <row r="50808" hidden="1" x14ac:dyDescent="0.2"/>
    <row r="50809" hidden="1" x14ac:dyDescent="0.2"/>
    <row r="50810" hidden="1" x14ac:dyDescent="0.2"/>
    <row r="50811" hidden="1" x14ac:dyDescent="0.2"/>
    <row r="50812" hidden="1" x14ac:dyDescent="0.2"/>
    <row r="50813" hidden="1" x14ac:dyDescent="0.2"/>
    <row r="50814" hidden="1" x14ac:dyDescent="0.2"/>
    <row r="50815" hidden="1" x14ac:dyDescent="0.2"/>
    <row r="50816" hidden="1" x14ac:dyDescent="0.2"/>
    <row r="50817" hidden="1" x14ac:dyDescent="0.2"/>
    <row r="50818" hidden="1" x14ac:dyDescent="0.2"/>
    <row r="50819" hidden="1" x14ac:dyDescent="0.2"/>
    <row r="50820" hidden="1" x14ac:dyDescent="0.2"/>
    <row r="50821" hidden="1" x14ac:dyDescent="0.2"/>
    <row r="50822" hidden="1" x14ac:dyDescent="0.2"/>
    <row r="50823" hidden="1" x14ac:dyDescent="0.2"/>
    <row r="50824" hidden="1" x14ac:dyDescent="0.2"/>
    <row r="50825" hidden="1" x14ac:dyDescent="0.2"/>
    <row r="50826" hidden="1" x14ac:dyDescent="0.2"/>
    <row r="50827" hidden="1" x14ac:dyDescent="0.2"/>
    <row r="50828" hidden="1" x14ac:dyDescent="0.2"/>
    <row r="50829" hidden="1" x14ac:dyDescent="0.2"/>
    <row r="50830" hidden="1" x14ac:dyDescent="0.2"/>
    <row r="50831" hidden="1" x14ac:dyDescent="0.2"/>
    <row r="50832" hidden="1" x14ac:dyDescent="0.2"/>
    <row r="50833" hidden="1" x14ac:dyDescent="0.2"/>
    <row r="50834" hidden="1" x14ac:dyDescent="0.2"/>
    <row r="50835" hidden="1" x14ac:dyDescent="0.2"/>
    <row r="50836" hidden="1" x14ac:dyDescent="0.2"/>
    <row r="50837" hidden="1" x14ac:dyDescent="0.2"/>
    <row r="50838" hidden="1" x14ac:dyDescent="0.2"/>
    <row r="50839" hidden="1" x14ac:dyDescent="0.2"/>
    <row r="50840" hidden="1" x14ac:dyDescent="0.2"/>
    <row r="50841" hidden="1" x14ac:dyDescent="0.2"/>
    <row r="50842" hidden="1" x14ac:dyDescent="0.2"/>
    <row r="50843" hidden="1" x14ac:dyDescent="0.2"/>
    <row r="50844" hidden="1" x14ac:dyDescent="0.2"/>
    <row r="50845" hidden="1" x14ac:dyDescent="0.2"/>
    <row r="50846" hidden="1" x14ac:dyDescent="0.2"/>
    <row r="50847" hidden="1" x14ac:dyDescent="0.2"/>
    <row r="50848" hidden="1" x14ac:dyDescent="0.2"/>
    <row r="50849" hidden="1" x14ac:dyDescent="0.2"/>
    <row r="50850" hidden="1" x14ac:dyDescent="0.2"/>
    <row r="50851" hidden="1" x14ac:dyDescent="0.2"/>
    <row r="50852" hidden="1" x14ac:dyDescent="0.2"/>
    <row r="50853" hidden="1" x14ac:dyDescent="0.2"/>
    <row r="50854" hidden="1" x14ac:dyDescent="0.2"/>
    <row r="50855" hidden="1" x14ac:dyDescent="0.2"/>
    <row r="50856" hidden="1" x14ac:dyDescent="0.2"/>
    <row r="50857" hidden="1" x14ac:dyDescent="0.2"/>
    <row r="50858" hidden="1" x14ac:dyDescent="0.2"/>
    <row r="50859" hidden="1" x14ac:dyDescent="0.2"/>
    <row r="50860" hidden="1" x14ac:dyDescent="0.2"/>
    <row r="50861" hidden="1" x14ac:dyDescent="0.2"/>
    <row r="50862" hidden="1" x14ac:dyDescent="0.2"/>
    <row r="50863" hidden="1" x14ac:dyDescent="0.2"/>
    <row r="50864" hidden="1" x14ac:dyDescent="0.2"/>
    <row r="50865" hidden="1" x14ac:dyDescent="0.2"/>
    <row r="50866" hidden="1" x14ac:dyDescent="0.2"/>
    <row r="50867" hidden="1" x14ac:dyDescent="0.2"/>
    <row r="50868" hidden="1" x14ac:dyDescent="0.2"/>
    <row r="50869" hidden="1" x14ac:dyDescent="0.2"/>
    <row r="50870" hidden="1" x14ac:dyDescent="0.2"/>
    <row r="50871" hidden="1" x14ac:dyDescent="0.2"/>
    <row r="50872" hidden="1" x14ac:dyDescent="0.2"/>
    <row r="50873" hidden="1" x14ac:dyDescent="0.2"/>
    <row r="50874" hidden="1" x14ac:dyDescent="0.2"/>
    <row r="50875" hidden="1" x14ac:dyDescent="0.2"/>
    <row r="50876" hidden="1" x14ac:dyDescent="0.2"/>
    <row r="50877" hidden="1" x14ac:dyDescent="0.2"/>
    <row r="50878" hidden="1" x14ac:dyDescent="0.2"/>
    <row r="50879" hidden="1" x14ac:dyDescent="0.2"/>
    <row r="50880" hidden="1" x14ac:dyDescent="0.2"/>
    <row r="50881" hidden="1" x14ac:dyDescent="0.2"/>
    <row r="50882" hidden="1" x14ac:dyDescent="0.2"/>
    <row r="50883" hidden="1" x14ac:dyDescent="0.2"/>
    <row r="50884" hidden="1" x14ac:dyDescent="0.2"/>
    <row r="50885" hidden="1" x14ac:dyDescent="0.2"/>
    <row r="50886" hidden="1" x14ac:dyDescent="0.2"/>
    <row r="50887" hidden="1" x14ac:dyDescent="0.2"/>
    <row r="50888" hidden="1" x14ac:dyDescent="0.2"/>
    <row r="50889" hidden="1" x14ac:dyDescent="0.2"/>
    <row r="50890" hidden="1" x14ac:dyDescent="0.2"/>
    <row r="50891" hidden="1" x14ac:dyDescent="0.2"/>
    <row r="50892" hidden="1" x14ac:dyDescent="0.2"/>
    <row r="50893" hidden="1" x14ac:dyDescent="0.2"/>
    <row r="50894" hidden="1" x14ac:dyDescent="0.2"/>
    <row r="50895" hidden="1" x14ac:dyDescent="0.2"/>
    <row r="50896" hidden="1" x14ac:dyDescent="0.2"/>
    <row r="50897" hidden="1" x14ac:dyDescent="0.2"/>
    <row r="50898" hidden="1" x14ac:dyDescent="0.2"/>
    <row r="50899" hidden="1" x14ac:dyDescent="0.2"/>
    <row r="50900" hidden="1" x14ac:dyDescent="0.2"/>
    <row r="50901" hidden="1" x14ac:dyDescent="0.2"/>
    <row r="50902" hidden="1" x14ac:dyDescent="0.2"/>
    <row r="50903" hidden="1" x14ac:dyDescent="0.2"/>
    <row r="50904" hidden="1" x14ac:dyDescent="0.2"/>
    <row r="50905" hidden="1" x14ac:dyDescent="0.2"/>
    <row r="50906" hidden="1" x14ac:dyDescent="0.2"/>
    <row r="50907" hidden="1" x14ac:dyDescent="0.2"/>
    <row r="50908" hidden="1" x14ac:dyDescent="0.2"/>
    <row r="50909" hidden="1" x14ac:dyDescent="0.2"/>
    <row r="50910" hidden="1" x14ac:dyDescent="0.2"/>
    <row r="50911" hidden="1" x14ac:dyDescent="0.2"/>
    <row r="50912" hidden="1" x14ac:dyDescent="0.2"/>
    <row r="50913" hidden="1" x14ac:dyDescent="0.2"/>
    <row r="50914" hidden="1" x14ac:dyDescent="0.2"/>
    <row r="50915" hidden="1" x14ac:dyDescent="0.2"/>
    <row r="50916" hidden="1" x14ac:dyDescent="0.2"/>
    <row r="50917" hidden="1" x14ac:dyDescent="0.2"/>
    <row r="50918" hidden="1" x14ac:dyDescent="0.2"/>
    <row r="50919" hidden="1" x14ac:dyDescent="0.2"/>
    <row r="50920" hidden="1" x14ac:dyDescent="0.2"/>
    <row r="50921" hidden="1" x14ac:dyDescent="0.2"/>
    <row r="50922" hidden="1" x14ac:dyDescent="0.2"/>
    <row r="50923" hidden="1" x14ac:dyDescent="0.2"/>
    <row r="50924" hidden="1" x14ac:dyDescent="0.2"/>
    <row r="50925" hidden="1" x14ac:dyDescent="0.2"/>
    <row r="50926" hidden="1" x14ac:dyDescent="0.2"/>
    <row r="50927" hidden="1" x14ac:dyDescent="0.2"/>
    <row r="50928" hidden="1" x14ac:dyDescent="0.2"/>
    <row r="50929" hidden="1" x14ac:dyDescent="0.2"/>
    <row r="50930" hidden="1" x14ac:dyDescent="0.2"/>
    <row r="50931" hidden="1" x14ac:dyDescent="0.2"/>
    <row r="50932" hidden="1" x14ac:dyDescent="0.2"/>
    <row r="50933" hidden="1" x14ac:dyDescent="0.2"/>
    <row r="50934" hidden="1" x14ac:dyDescent="0.2"/>
    <row r="50935" hidden="1" x14ac:dyDescent="0.2"/>
    <row r="50936" hidden="1" x14ac:dyDescent="0.2"/>
    <row r="50937" hidden="1" x14ac:dyDescent="0.2"/>
    <row r="50938" hidden="1" x14ac:dyDescent="0.2"/>
    <row r="50939" hidden="1" x14ac:dyDescent="0.2"/>
    <row r="50940" hidden="1" x14ac:dyDescent="0.2"/>
    <row r="50941" hidden="1" x14ac:dyDescent="0.2"/>
    <row r="50942" hidden="1" x14ac:dyDescent="0.2"/>
    <row r="50943" hidden="1" x14ac:dyDescent="0.2"/>
    <row r="50944" hidden="1" x14ac:dyDescent="0.2"/>
    <row r="50945" hidden="1" x14ac:dyDescent="0.2"/>
    <row r="50946" hidden="1" x14ac:dyDescent="0.2"/>
    <row r="50947" hidden="1" x14ac:dyDescent="0.2"/>
    <row r="50948" hidden="1" x14ac:dyDescent="0.2"/>
    <row r="50949" hidden="1" x14ac:dyDescent="0.2"/>
    <row r="50950" hidden="1" x14ac:dyDescent="0.2"/>
    <row r="50951" hidden="1" x14ac:dyDescent="0.2"/>
    <row r="50952" hidden="1" x14ac:dyDescent="0.2"/>
    <row r="50953" hidden="1" x14ac:dyDescent="0.2"/>
    <row r="50954" hidden="1" x14ac:dyDescent="0.2"/>
    <row r="50955" hidden="1" x14ac:dyDescent="0.2"/>
    <row r="50956" hidden="1" x14ac:dyDescent="0.2"/>
    <row r="50957" hidden="1" x14ac:dyDescent="0.2"/>
    <row r="50958" hidden="1" x14ac:dyDescent="0.2"/>
    <row r="50959" hidden="1" x14ac:dyDescent="0.2"/>
    <row r="50960" hidden="1" x14ac:dyDescent="0.2"/>
    <row r="50961" hidden="1" x14ac:dyDescent="0.2"/>
    <row r="50962" hidden="1" x14ac:dyDescent="0.2"/>
    <row r="50963" hidden="1" x14ac:dyDescent="0.2"/>
    <row r="50964" hidden="1" x14ac:dyDescent="0.2"/>
    <row r="50965" hidden="1" x14ac:dyDescent="0.2"/>
    <row r="50966" hidden="1" x14ac:dyDescent="0.2"/>
    <row r="50967" hidden="1" x14ac:dyDescent="0.2"/>
    <row r="50968" hidden="1" x14ac:dyDescent="0.2"/>
    <row r="50969" hidden="1" x14ac:dyDescent="0.2"/>
    <row r="50970" hidden="1" x14ac:dyDescent="0.2"/>
    <row r="50971" hidden="1" x14ac:dyDescent="0.2"/>
    <row r="50972" hidden="1" x14ac:dyDescent="0.2"/>
    <row r="50973" hidden="1" x14ac:dyDescent="0.2"/>
    <row r="50974" hidden="1" x14ac:dyDescent="0.2"/>
    <row r="50975" hidden="1" x14ac:dyDescent="0.2"/>
    <row r="50976" hidden="1" x14ac:dyDescent="0.2"/>
    <row r="50977" hidden="1" x14ac:dyDescent="0.2"/>
    <row r="50978" hidden="1" x14ac:dyDescent="0.2"/>
    <row r="50979" hidden="1" x14ac:dyDescent="0.2"/>
    <row r="50980" hidden="1" x14ac:dyDescent="0.2"/>
    <row r="50981" hidden="1" x14ac:dyDescent="0.2"/>
    <row r="50982" hidden="1" x14ac:dyDescent="0.2"/>
    <row r="50983" hidden="1" x14ac:dyDescent="0.2"/>
    <row r="50984" hidden="1" x14ac:dyDescent="0.2"/>
    <row r="50985" hidden="1" x14ac:dyDescent="0.2"/>
    <row r="50986" hidden="1" x14ac:dyDescent="0.2"/>
    <row r="50987" hidden="1" x14ac:dyDescent="0.2"/>
    <row r="50988" hidden="1" x14ac:dyDescent="0.2"/>
    <row r="50989" hidden="1" x14ac:dyDescent="0.2"/>
    <row r="50990" hidden="1" x14ac:dyDescent="0.2"/>
    <row r="50991" hidden="1" x14ac:dyDescent="0.2"/>
    <row r="50992" hidden="1" x14ac:dyDescent="0.2"/>
    <row r="50993" hidden="1" x14ac:dyDescent="0.2"/>
    <row r="50994" hidden="1" x14ac:dyDescent="0.2"/>
    <row r="50995" hidden="1" x14ac:dyDescent="0.2"/>
    <row r="50996" hidden="1" x14ac:dyDescent="0.2"/>
    <row r="50997" hidden="1" x14ac:dyDescent="0.2"/>
    <row r="50998" hidden="1" x14ac:dyDescent="0.2"/>
    <row r="50999" hidden="1" x14ac:dyDescent="0.2"/>
    <row r="51000" hidden="1" x14ac:dyDescent="0.2"/>
    <row r="51001" hidden="1" x14ac:dyDescent="0.2"/>
    <row r="51002" hidden="1" x14ac:dyDescent="0.2"/>
    <row r="51003" hidden="1" x14ac:dyDescent="0.2"/>
    <row r="51004" hidden="1" x14ac:dyDescent="0.2"/>
    <row r="51005" hidden="1" x14ac:dyDescent="0.2"/>
    <row r="51006" hidden="1" x14ac:dyDescent="0.2"/>
    <row r="51007" hidden="1" x14ac:dyDescent="0.2"/>
    <row r="51008" hidden="1" x14ac:dyDescent="0.2"/>
    <row r="51009" hidden="1" x14ac:dyDescent="0.2"/>
    <row r="51010" hidden="1" x14ac:dyDescent="0.2"/>
    <row r="51011" hidden="1" x14ac:dyDescent="0.2"/>
    <row r="51012" hidden="1" x14ac:dyDescent="0.2"/>
    <row r="51013" hidden="1" x14ac:dyDescent="0.2"/>
    <row r="51014" hidden="1" x14ac:dyDescent="0.2"/>
    <row r="51015" hidden="1" x14ac:dyDescent="0.2"/>
    <row r="51016" hidden="1" x14ac:dyDescent="0.2"/>
    <row r="51017" hidden="1" x14ac:dyDescent="0.2"/>
    <row r="51018" hidden="1" x14ac:dyDescent="0.2"/>
    <row r="51019" hidden="1" x14ac:dyDescent="0.2"/>
    <row r="51020" hidden="1" x14ac:dyDescent="0.2"/>
    <row r="51021" hidden="1" x14ac:dyDescent="0.2"/>
    <row r="51022" hidden="1" x14ac:dyDescent="0.2"/>
    <row r="51023" hidden="1" x14ac:dyDescent="0.2"/>
    <row r="51024" hidden="1" x14ac:dyDescent="0.2"/>
    <row r="51025" hidden="1" x14ac:dyDescent="0.2"/>
    <row r="51026" hidden="1" x14ac:dyDescent="0.2"/>
    <row r="51027" hidden="1" x14ac:dyDescent="0.2"/>
    <row r="51028" hidden="1" x14ac:dyDescent="0.2"/>
    <row r="51029" hidden="1" x14ac:dyDescent="0.2"/>
    <row r="51030" hidden="1" x14ac:dyDescent="0.2"/>
    <row r="51031" hidden="1" x14ac:dyDescent="0.2"/>
    <row r="51032" hidden="1" x14ac:dyDescent="0.2"/>
    <row r="51033" hidden="1" x14ac:dyDescent="0.2"/>
    <row r="51034" hidden="1" x14ac:dyDescent="0.2"/>
    <row r="51035" hidden="1" x14ac:dyDescent="0.2"/>
    <row r="51036" hidden="1" x14ac:dyDescent="0.2"/>
    <row r="51037" hidden="1" x14ac:dyDescent="0.2"/>
    <row r="51038" hidden="1" x14ac:dyDescent="0.2"/>
    <row r="51039" hidden="1" x14ac:dyDescent="0.2"/>
    <row r="51040" hidden="1" x14ac:dyDescent="0.2"/>
    <row r="51041" hidden="1" x14ac:dyDescent="0.2"/>
    <row r="51042" hidden="1" x14ac:dyDescent="0.2"/>
    <row r="51043" hidden="1" x14ac:dyDescent="0.2"/>
    <row r="51044" hidden="1" x14ac:dyDescent="0.2"/>
    <row r="51045" hidden="1" x14ac:dyDescent="0.2"/>
    <row r="51046" hidden="1" x14ac:dyDescent="0.2"/>
    <row r="51047" hidden="1" x14ac:dyDescent="0.2"/>
    <row r="51048" hidden="1" x14ac:dyDescent="0.2"/>
    <row r="51049" hidden="1" x14ac:dyDescent="0.2"/>
    <row r="51050" hidden="1" x14ac:dyDescent="0.2"/>
    <row r="51051" hidden="1" x14ac:dyDescent="0.2"/>
    <row r="51052" hidden="1" x14ac:dyDescent="0.2"/>
    <row r="51053" hidden="1" x14ac:dyDescent="0.2"/>
    <row r="51054" hidden="1" x14ac:dyDescent="0.2"/>
    <row r="51055" hidden="1" x14ac:dyDescent="0.2"/>
    <row r="51056" hidden="1" x14ac:dyDescent="0.2"/>
    <row r="51057" hidden="1" x14ac:dyDescent="0.2"/>
    <row r="51058" hidden="1" x14ac:dyDescent="0.2"/>
    <row r="51059" hidden="1" x14ac:dyDescent="0.2"/>
    <row r="51060" hidden="1" x14ac:dyDescent="0.2"/>
    <row r="51061" hidden="1" x14ac:dyDescent="0.2"/>
    <row r="51062" hidden="1" x14ac:dyDescent="0.2"/>
    <row r="51063" hidden="1" x14ac:dyDescent="0.2"/>
    <row r="51064" hidden="1" x14ac:dyDescent="0.2"/>
    <row r="51065" hidden="1" x14ac:dyDescent="0.2"/>
    <row r="51066" hidden="1" x14ac:dyDescent="0.2"/>
    <row r="51067" hidden="1" x14ac:dyDescent="0.2"/>
    <row r="51068" hidden="1" x14ac:dyDescent="0.2"/>
    <row r="51069" hidden="1" x14ac:dyDescent="0.2"/>
    <row r="51070" hidden="1" x14ac:dyDescent="0.2"/>
    <row r="51071" hidden="1" x14ac:dyDescent="0.2"/>
    <row r="51072" hidden="1" x14ac:dyDescent="0.2"/>
    <row r="51073" hidden="1" x14ac:dyDescent="0.2"/>
    <row r="51074" hidden="1" x14ac:dyDescent="0.2"/>
    <row r="51075" hidden="1" x14ac:dyDescent="0.2"/>
    <row r="51076" hidden="1" x14ac:dyDescent="0.2"/>
    <row r="51077" hidden="1" x14ac:dyDescent="0.2"/>
    <row r="51078" hidden="1" x14ac:dyDescent="0.2"/>
    <row r="51079" hidden="1" x14ac:dyDescent="0.2"/>
    <row r="51080" hidden="1" x14ac:dyDescent="0.2"/>
    <row r="51081" hidden="1" x14ac:dyDescent="0.2"/>
    <row r="51082" hidden="1" x14ac:dyDescent="0.2"/>
    <row r="51083" hidden="1" x14ac:dyDescent="0.2"/>
    <row r="51084" hidden="1" x14ac:dyDescent="0.2"/>
    <row r="51085" hidden="1" x14ac:dyDescent="0.2"/>
    <row r="51086" hidden="1" x14ac:dyDescent="0.2"/>
    <row r="51087" hidden="1" x14ac:dyDescent="0.2"/>
    <row r="51088" hidden="1" x14ac:dyDescent="0.2"/>
    <row r="51089" hidden="1" x14ac:dyDescent="0.2"/>
    <row r="51090" hidden="1" x14ac:dyDescent="0.2"/>
    <row r="51091" hidden="1" x14ac:dyDescent="0.2"/>
    <row r="51092" hidden="1" x14ac:dyDescent="0.2"/>
    <row r="51093" hidden="1" x14ac:dyDescent="0.2"/>
    <row r="51094" hidden="1" x14ac:dyDescent="0.2"/>
    <row r="51095" hidden="1" x14ac:dyDescent="0.2"/>
    <row r="51096" hidden="1" x14ac:dyDescent="0.2"/>
    <row r="51097" hidden="1" x14ac:dyDescent="0.2"/>
    <row r="51098" hidden="1" x14ac:dyDescent="0.2"/>
    <row r="51099" hidden="1" x14ac:dyDescent="0.2"/>
    <row r="51100" hidden="1" x14ac:dyDescent="0.2"/>
    <row r="51101" hidden="1" x14ac:dyDescent="0.2"/>
    <row r="51102" hidden="1" x14ac:dyDescent="0.2"/>
    <row r="51103" hidden="1" x14ac:dyDescent="0.2"/>
    <row r="51104" hidden="1" x14ac:dyDescent="0.2"/>
    <row r="51105" hidden="1" x14ac:dyDescent="0.2"/>
    <row r="51106" hidden="1" x14ac:dyDescent="0.2"/>
    <row r="51107" hidden="1" x14ac:dyDescent="0.2"/>
    <row r="51108" hidden="1" x14ac:dyDescent="0.2"/>
    <row r="51109" hidden="1" x14ac:dyDescent="0.2"/>
    <row r="51110" hidden="1" x14ac:dyDescent="0.2"/>
    <row r="51111" hidden="1" x14ac:dyDescent="0.2"/>
    <row r="51112" hidden="1" x14ac:dyDescent="0.2"/>
    <row r="51113" hidden="1" x14ac:dyDescent="0.2"/>
    <row r="51114" hidden="1" x14ac:dyDescent="0.2"/>
    <row r="51115" hidden="1" x14ac:dyDescent="0.2"/>
    <row r="51116" hidden="1" x14ac:dyDescent="0.2"/>
    <row r="51117" hidden="1" x14ac:dyDescent="0.2"/>
    <row r="51118" hidden="1" x14ac:dyDescent="0.2"/>
    <row r="51119" hidden="1" x14ac:dyDescent="0.2"/>
    <row r="51120" hidden="1" x14ac:dyDescent="0.2"/>
    <row r="51121" hidden="1" x14ac:dyDescent="0.2"/>
    <row r="51122" hidden="1" x14ac:dyDescent="0.2"/>
    <row r="51123" hidden="1" x14ac:dyDescent="0.2"/>
    <row r="51124" hidden="1" x14ac:dyDescent="0.2"/>
    <row r="51125" hidden="1" x14ac:dyDescent="0.2"/>
    <row r="51126" hidden="1" x14ac:dyDescent="0.2"/>
    <row r="51127" hidden="1" x14ac:dyDescent="0.2"/>
    <row r="51128" hidden="1" x14ac:dyDescent="0.2"/>
    <row r="51129" hidden="1" x14ac:dyDescent="0.2"/>
    <row r="51130" hidden="1" x14ac:dyDescent="0.2"/>
    <row r="51131" hidden="1" x14ac:dyDescent="0.2"/>
    <row r="51132" hidden="1" x14ac:dyDescent="0.2"/>
    <row r="51133" hidden="1" x14ac:dyDescent="0.2"/>
    <row r="51134" hidden="1" x14ac:dyDescent="0.2"/>
    <row r="51135" hidden="1" x14ac:dyDescent="0.2"/>
    <row r="51136" hidden="1" x14ac:dyDescent="0.2"/>
    <row r="51137" hidden="1" x14ac:dyDescent="0.2"/>
    <row r="51138" hidden="1" x14ac:dyDescent="0.2"/>
    <row r="51139" hidden="1" x14ac:dyDescent="0.2"/>
    <row r="51140" hidden="1" x14ac:dyDescent="0.2"/>
    <row r="51141" hidden="1" x14ac:dyDescent="0.2"/>
    <row r="51142" hidden="1" x14ac:dyDescent="0.2"/>
    <row r="51143" hidden="1" x14ac:dyDescent="0.2"/>
    <row r="51144" hidden="1" x14ac:dyDescent="0.2"/>
    <row r="51145" hidden="1" x14ac:dyDescent="0.2"/>
    <row r="51146" hidden="1" x14ac:dyDescent="0.2"/>
    <row r="51147" hidden="1" x14ac:dyDescent="0.2"/>
    <row r="51148" hidden="1" x14ac:dyDescent="0.2"/>
    <row r="51149" hidden="1" x14ac:dyDescent="0.2"/>
    <row r="51150" hidden="1" x14ac:dyDescent="0.2"/>
    <row r="51151" hidden="1" x14ac:dyDescent="0.2"/>
    <row r="51152" hidden="1" x14ac:dyDescent="0.2"/>
    <row r="51153" hidden="1" x14ac:dyDescent="0.2"/>
    <row r="51154" hidden="1" x14ac:dyDescent="0.2"/>
    <row r="51155" hidden="1" x14ac:dyDescent="0.2"/>
    <row r="51156" hidden="1" x14ac:dyDescent="0.2"/>
    <row r="51157" hidden="1" x14ac:dyDescent="0.2"/>
    <row r="51158" hidden="1" x14ac:dyDescent="0.2"/>
    <row r="51159" hidden="1" x14ac:dyDescent="0.2"/>
    <row r="51160" hidden="1" x14ac:dyDescent="0.2"/>
    <row r="51161" hidden="1" x14ac:dyDescent="0.2"/>
    <row r="51162" hidden="1" x14ac:dyDescent="0.2"/>
    <row r="51163" hidden="1" x14ac:dyDescent="0.2"/>
    <row r="51164" hidden="1" x14ac:dyDescent="0.2"/>
    <row r="51165" hidden="1" x14ac:dyDescent="0.2"/>
    <row r="51166" hidden="1" x14ac:dyDescent="0.2"/>
    <row r="51167" hidden="1" x14ac:dyDescent="0.2"/>
    <row r="51168" hidden="1" x14ac:dyDescent="0.2"/>
    <row r="51169" hidden="1" x14ac:dyDescent="0.2"/>
    <row r="51170" hidden="1" x14ac:dyDescent="0.2"/>
    <row r="51171" hidden="1" x14ac:dyDescent="0.2"/>
    <row r="51172" hidden="1" x14ac:dyDescent="0.2"/>
    <row r="51173" hidden="1" x14ac:dyDescent="0.2"/>
    <row r="51174" hidden="1" x14ac:dyDescent="0.2"/>
    <row r="51175" hidden="1" x14ac:dyDescent="0.2"/>
    <row r="51176" hidden="1" x14ac:dyDescent="0.2"/>
    <row r="51177" hidden="1" x14ac:dyDescent="0.2"/>
    <row r="51178" hidden="1" x14ac:dyDescent="0.2"/>
    <row r="51179" hidden="1" x14ac:dyDescent="0.2"/>
    <row r="51180" hidden="1" x14ac:dyDescent="0.2"/>
    <row r="51181" hidden="1" x14ac:dyDescent="0.2"/>
    <row r="51182" hidden="1" x14ac:dyDescent="0.2"/>
    <row r="51183" hidden="1" x14ac:dyDescent="0.2"/>
    <row r="51184" hidden="1" x14ac:dyDescent="0.2"/>
    <row r="51185" hidden="1" x14ac:dyDescent="0.2"/>
    <row r="51186" hidden="1" x14ac:dyDescent="0.2"/>
    <row r="51187" hidden="1" x14ac:dyDescent="0.2"/>
    <row r="51188" hidden="1" x14ac:dyDescent="0.2"/>
    <row r="51189" hidden="1" x14ac:dyDescent="0.2"/>
    <row r="51190" hidden="1" x14ac:dyDescent="0.2"/>
    <row r="51191" hidden="1" x14ac:dyDescent="0.2"/>
    <row r="51192" hidden="1" x14ac:dyDescent="0.2"/>
    <row r="51193" hidden="1" x14ac:dyDescent="0.2"/>
    <row r="51194" hidden="1" x14ac:dyDescent="0.2"/>
    <row r="51195" hidden="1" x14ac:dyDescent="0.2"/>
    <row r="51196" hidden="1" x14ac:dyDescent="0.2"/>
    <row r="51197" hidden="1" x14ac:dyDescent="0.2"/>
    <row r="51198" hidden="1" x14ac:dyDescent="0.2"/>
    <row r="51199" hidden="1" x14ac:dyDescent="0.2"/>
    <row r="51200" hidden="1" x14ac:dyDescent="0.2"/>
    <row r="51201" hidden="1" x14ac:dyDescent="0.2"/>
    <row r="51202" hidden="1" x14ac:dyDescent="0.2"/>
    <row r="51203" hidden="1" x14ac:dyDescent="0.2"/>
    <row r="51204" hidden="1" x14ac:dyDescent="0.2"/>
    <row r="51205" hidden="1" x14ac:dyDescent="0.2"/>
    <row r="51206" hidden="1" x14ac:dyDescent="0.2"/>
    <row r="51207" hidden="1" x14ac:dyDescent="0.2"/>
    <row r="51208" hidden="1" x14ac:dyDescent="0.2"/>
    <row r="51209" hidden="1" x14ac:dyDescent="0.2"/>
    <row r="51210" hidden="1" x14ac:dyDescent="0.2"/>
    <row r="51211" hidden="1" x14ac:dyDescent="0.2"/>
    <row r="51212" hidden="1" x14ac:dyDescent="0.2"/>
    <row r="51213" hidden="1" x14ac:dyDescent="0.2"/>
    <row r="51214" hidden="1" x14ac:dyDescent="0.2"/>
    <row r="51215" hidden="1" x14ac:dyDescent="0.2"/>
    <row r="51216" hidden="1" x14ac:dyDescent="0.2"/>
    <row r="51217" hidden="1" x14ac:dyDescent="0.2"/>
    <row r="51218" hidden="1" x14ac:dyDescent="0.2"/>
    <row r="51219" hidden="1" x14ac:dyDescent="0.2"/>
    <row r="51220" hidden="1" x14ac:dyDescent="0.2"/>
    <row r="51221" hidden="1" x14ac:dyDescent="0.2"/>
    <row r="51222" hidden="1" x14ac:dyDescent="0.2"/>
    <row r="51223" hidden="1" x14ac:dyDescent="0.2"/>
    <row r="51224" hidden="1" x14ac:dyDescent="0.2"/>
    <row r="51225" hidden="1" x14ac:dyDescent="0.2"/>
    <row r="51226" hidden="1" x14ac:dyDescent="0.2"/>
    <row r="51227" hidden="1" x14ac:dyDescent="0.2"/>
    <row r="51228" hidden="1" x14ac:dyDescent="0.2"/>
    <row r="51229" hidden="1" x14ac:dyDescent="0.2"/>
    <row r="51230" hidden="1" x14ac:dyDescent="0.2"/>
    <row r="51231" hidden="1" x14ac:dyDescent="0.2"/>
    <row r="51232" hidden="1" x14ac:dyDescent="0.2"/>
    <row r="51233" hidden="1" x14ac:dyDescent="0.2"/>
    <row r="51234" hidden="1" x14ac:dyDescent="0.2"/>
    <row r="51235" hidden="1" x14ac:dyDescent="0.2"/>
    <row r="51236" hidden="1" x14ac:dyDescent="0.2"/>
    <row r="51237" hidden="1" x14ac:dyDescent="0.2"/>
    <row r="51238" hidden="1" x14ac:dyDescent="0.2"/>
    <row r="51239" hidden="1" x14ac:dyDescent="0.2"/>
    <row r="51240" hidden="1" x14ac:dyDescent="0.2"/>
    <row r="51241" hidden="1" x14ac:dyDescent="0.2"/>
    <row r="51242" hidden="1" x14ac:dyDescent="0.2"/>
    <row r="51243" hidden="1" x14ac:dyDescent="0.2"/>
    <row r="51244" hidden="1" x14ac:dyDescent="0.2"/>
    <row r="51245" hidden="1" x14ac:dyDescent="0.2"/>
    <row r="51246" hidden="1" x14ac:dyDescent="0.2"/>
    <row r="51247" hidden="1" x14ac:dyDescent="0.2"/>
    <row r="51248" hidden="1" x14ac:dyDescent="0.2"/>
    <row r="51249" hidden="1" x14ac:dyDescent="0.2"/>
    <row r="51250" hidden="1" x14ac:dyDescent="0.2"/>
    <row r="51251" hidden="1" x14ac:dyDescent="0.2"/>
    <row r="51252" hidden="1" x14ac:dyDescent="0.2"/>
    <row r="51253" hidden="1" x14ac:dyDescent="0.2"/>
    <row r="51254" hidden="1" x14ac:dyDescent="0.2"/>
    <row r="51255" hidden="1" x14ac:dyDescent="0.2"/>
    <row r="51256" hidden="1" x14ac:dyDescent="0.2"/>
    <row r="51257" hidden="1" x14ac:dyDescent="0.2"/>
    <row r="51258" hidden="1" x14ac:dyDescent="0.2"/>
    <row r="51259" hidden="1" x14ac:dyDescent="0.2"/>
    <row r="51260" hidden="1" x14ac:dyDescent="0.2"/>
    <row r="51261" hidden="1" x14ac:dyDescent="0.2"/>
    <row r="51262" hidden="1" x14ac:dyDescent="0.2"/>
    <row r="51263" hidden="1" x14ac:dyDescent="0.2"/>
    <row r="51264" hidden="1" x14ac:dyDescent="0.2"/>
    <row r="51265" hidden="1" x14ac:dyDescent="0.2"/>
    <row r="51266" hidden="1" x14ac:dyDescent="0.2"/>
    <row r="51267" hidden="1" x14ac:dyDescent="0.2"/>
    <row r="51268" hidden="1" x14ac:dyDescent="0.2"/>
    <row r="51269" hidden="1" x14ac:dyDescent="0.2"/>
    <row r="51270" hidden="1" x14ac:dyDescent="0.2"/>
    <row r="51271" hidden="1" x14ac:dyDescent="0.2"/>
    <row r="51272" hidden="1" x14ac:dyDescent="0.2"/>
    <row r="51273" hidden="1" x14ac:dyDescent="0.2"/>
    <row r="51274" hidden="1" x14ac:dyDescent="0.2"/>
    <row r="51275" hidden="1" x14ac:dyDescent="0.2"/>
    <row r="51276" hidden="1" x14ac:dyDescent="0.2"/>
    <row r="51277" hidden="1" x14ac:dyDescent="0.2"/>
    <row r="51278" hidden="1" x14ac:dyDescent="0.2"/>
    <row r="51279" hidden="1" x14ac:dyDescent="0.2"/>
    <row r="51280" hidden="1" x14ac:dyDescent="0.2"/>
    <row r="51281" hidden="1" x14ac:dyDescent="0.2"/>
    <row r="51282" hidden="1" x14ac:dyDescent="0.2"/>
    <row r="51283" hidden="1" x14ac:dyDescent="0.2"/>
    <row r="51284" hidden="1" x14ac:dyDescent="0.2"/>
    <row r="51285" hidden="1" x14ac:dyDescent="0.2"/>
    <row r="51286" hidden="1" x14ac:dyDescent="0.2"/>
    <row r="51287" hidden="1" x14ac:dyDescent="0.2"/>
    <row r="51288" hidden="1" x14ac:dyDescent="0.2"/>
    <row r="51289" hidden="1" x14ac:dyDescent="0.2"/>
    <row r="51290" hidden="1" x14ac:dyDescent="0.2"/>
    <row r="51291" hidden="1" x14ac:dyDescent="0.2"/>
    <row r="51292" hidden="1" x14ac:dyDescent="0.2"/>
    <row r="51293" hidden="1" x14ac:dyDescent="0.2"/>
    <row r="51294" hidden="1" x14ac:dyDescent="0.2"/>
    <row r="51295" hidden="1" x14ac:dyDescent="0.2"/>
    <row r="51296" hidden="1" x14ac:dyDescent="0.2"/>
    <row r="51297" hidden="1" x14ac:dyDescent="0.2"/>
    <row r="51298" hidden="1" x14ac:dyDescent="0.2"/>
    <row r="51299" hidden="1" x14ac:dyDescent="0.2"/>
    <row r="51300" hidden="1" x14ac:dyDescent="0.2"/>
    <row r="51301" hidden="1" x14ac:dyDescent="0.2"/>
    <row r="51302" hidden="1" x14ac:dyDescent="0.2"/>
    <row r="51303" hidden="1" x14ac:dyDescent="0.2"/>
    <row r="51304" hidden="1" x14ac:dyDescent="0.2"/>
    <row r="51305" hidden="1" x14ac:dyDescent="0.2"/>
    <row r="51306" hidden="1" x14ac:dyDescent="0.2"/>
    <row r="51307" hidden="1" x14ac:dyDescent="0.2"/>
    <row r="51308" hidden="1" x14ac:dyDescent="0.2"/>
    <row r="51309" hidden="1" x14ac:dyDescent="0.2"/>
    <row r="51310" hidden="1" x14ac:dyDescent="0.2"/>
    <row r="51311" hidden="1" x14ac:dyDescent="0.2"/>
    <row r="51312" hidden="1" x14ac:dyDescent="0.2"/>
    <row r="51313" hidden="1" x14ac:dyDescent="0.2"/>
    <row r="51314" hidden="1" x14ac:dyDescent="0.2"/>
    <row r="51315" hidden="1" x14ac:dyDescent="0.2"/>
    <row r="51316" hidden="1" x14ac:dyDescent="0.2"/>
    <row r="51317" hidden="1" x14ac:dyDescent="0.2"/>
    <row r="51318" hidden="1" x14ac:dyDescent="0.2"/>
    <row r="51319" hidden="1" x14ac:dyDescent="0.2"/>
    <row r="51320" hidden="1" x14ac:dyDescent="0.2"/>
    <row r="51321" hidden="1" x14ac:dyDescent="0.2"/>
    <row r="51322" hidden="1" x14ac:dyDescent="0.2"/>
    <row r="51323" hidden="1" x14ac:dyDescent="0.2"/>
    <row r="51324" hidden="1" x14ac:dyDescent="0.2"/>
    <row r="51325" hidden="1" x14ac:dyDescent="0.2"/>
    <row r="51326" hidden="1" x14ac:dyDescent="0.2"/>
    <row r="51327" hidden="1" x14ac:dyDescent="0.2"/>
    <row r="51328" hidden="1" x14ac:dyDescent="0.2"/>
    <row r="51329" hidden="1" x14ac:dyDescent="0.2"/>
    <row r="51330" hidden="1" x14ac:dyDescent="0.2"/>
    <row r="51331" hidden="1" x14ac:dyDescent="0.2"/>
    <row r="51332" hidden="1" x14ac:dyDescent="0.2"/>
    <row r="51333" hidden="1" x14ac:dyDescent="0.2"/>
    <row r="51334" hidden="1" x14ac:dyDescent="0.2"/>
    <row r="51335" hidden="1" x14ac:dyDescent="0.2"/>
    <row r="51336" hidden="1" x14ac:dyDescent="0.2"/>
    <row r="51337" hidden="1" x14ac:dyDescent="0.2"/>
    <row r="51338" hidden="1" x14ac:dyDescent="0.2"/>
    <row r="51339" hidden="1" x14ac:dyDescent="0.2"/>
    <row r="51340" hidden="1" x14ac:dyDescent="0.2"/>
    <row r="51341" hidden="1" x14ac:dyDescent="0.2"/>
    <row r="51342" hidden="1" x14ac:dyDescent="0.2"/>
    <row r="51343" hidden="1" x14ac:dyDescent="0.2"/>
    <row r="51344" hidden="1" x14ac:dyDescent="0.2"/>
    <row r="51345" hidden="1" x14ac:dyDescent="0.2"/>
    <row r="51346" hidden="1" x14ac:dyDescent="0.2"/>
    <row r="51347" hidden="1" x14ac:dyDescent="0.2"/>
    <row r="51348" hidden="1" x14ac:dyDescent="0.2"/>
    <row r="51349" hidden="1" x14ac:dyDescent="0.2"/>
    <row r="51350" hidden="1" x14ac:dyDescent="0.2"/>
    <row r="51351" hidden="1" x14ac:dyDescent="0.2"/>
    <row r="51352" hidden="1" x14ac:dyDescent="0.2"/>
    <row r="51353" hidden="1" x14ac:dyDescent="0.2"/>
    <row r="51354" hidden="1" x14ac:dyDescent="0.2"/>
    <row r="51355" hidden="1" x14ac:dyDescent="0.2"/>
    <row r="51356" hidden="1" x14ac:dyDescent="0.2"/>
    <row r="51357" hidden="1" x14ac:dyDescent="0.2"/>
    <row r="51358" hidden="1" x14ac:dyDescent="0.2"/>
    <row r="51359" hidden="1" x14ac:dyDescent="0.2"/>
    <row r="51360" hidden="1" x14ac:dyDescent="0.2"/>
    <row r="51361" hidden="1" x14ac:dyDescent="0.2"/>
    <row r="51362" hidden="1" x14ac:dyDescent="0.2"/>
    <row r="51363" hidden="1" x14ac:dyDescent="0.2"/>
    <row r="51364" hidden="1" x14ac:dyDescent="0.2"/>
    <row r="51365" hidden="1" x14ac:dyDescent="0.2"/>
    <row r="51366" hidden="1" x14ac:dyDescent="0.2"/>
    <row r="51367" hidden="1" x14ac:dyDescent="0.2"/>
    <row r="51368" hidden="1" x14ac:dyDescent="0.2"/>
    <row r="51369" hidden="1" x14ac:dyDescent="0.2"/>
    <row r="51370" hidden="1" x14ac:dyDescent="0.2"/>
    <row r="51371" hidden="1" x14ac:dyDescent="0.2"/>
    <row r="51372" hidden="1" x14ac:dyDescent="0.2"/>
    <row r="51373" hidden="1" x14ac:dyDescent="0.2"/>
    <row r="51374" hidden="1" x14ac:dyDescent="0.2"/>
    <row r="51375" hidden="1" x14ac:dyDescent="0.2"/>
    <row r="51376" hidden="1" x14ac:dyDescent="0.2"/>
    <row r="51377" hidden="1" x14ac:dyDescent="0.2"/>
    <row r="51378" hidden="1" x14ac:dyDescent="0.2"/>
    <row r="51379" hidden="1" x14ac:dyDescent="0.2"/>
    <row r="51380" hidden="1" x14ac:dyDescent="0.2"/>
    <row r="51381" hidden="1" x14ac:dyDescent="0.2"/>
    <row r="51382" hidden="1" x14ac:dyDescent="0.2"/>
    <row r="51383" hidden="1" x14ac:dyDescent="0.2"/>
    <row r="51384" hidden="1" x14ac:dyDescent="0.2"/>
    <row r="51385" hidden="1" x14ac:dyDescent="0.2"/>
    <row r="51386" hidden="1" x14ac:dyDescent="0.2"/>
    <row r="51387" hidden="1" x14ac:dyDescent="0.2"/>
    <row r="51388" hidden="1" x14ac:dyDescent="0.2"/>
    <row r="51389" hidden="1" x14ac:dyDescent="0.2"/>
    <row r="51390" hidden="1" x14ac:dyDescent="0.2"/>
    <row r="51391" hidden="1" x14ac:dyDescent="0.2"/>
    <row r="51392" hidden="1" x14ac:dyDescent="0.2"/>
    <row r="51393" hidden="1" x14ac:dyDescent="0.2"/>
    <row r="51394" hidden="1" x14ac:dyDescent="0.2"/>
    <row r="51395" hidden="1" x14ac:dyDescent="0.2"/>
    <row r="51396" hidden="1" x14ac:dyDescent="0.2"/>
    <row r="51397" hidden="1" x14ac:dyDescent="0.2"/>
    <row r="51398" hidden="1" x14ac:dyDescent="0.2"/>
    <row r="51399" hidden="1" x14ac:dyDescent="0.2"/>
    <row r="51400" hidden="1" x14ac:dyDescent="0.2"/>
    <row r="51401" hidden="1" x14ac:dyDescent="0.2"/>
    <row r="51402" hidden="1" x14ac:dyDescent="0.2"/>
    <row r="51403" hidden="1" x14ac:dyDescent="0.2"/>
    <row r="51404" hidden="1" x14ac:dyDescent="0.2"/>
    <row r="51405" hidden="1" x14ac:dyDescent="0.2"/>
    <row r="51406" hidden="1" x14ac:dyDescent="0.2"/>
    <row r="51407" hidden="1" x14ac:dyDescent="0.2"/>
    <row r="51408" hidden="1" x14ac:dyDescent="0.2"/>
    <row r="51409" hidden="1" x14ac:dyDescent="0.2"/>
    <row r="51410" hidden="1" x14ac:dyDescent="0.2"/>
    <row r="51411" hidden="1" x14ac:dyDescent="0.2"/>
    <row r="51412" hidden="1" x14ac:dyDescent="0.2"/>
    <row r="51413" hidden="1" x14ac:dyDescent="0.2"/>
    <row r="51414" hidden="1" x14ac:dyDescent="0.2"/>
    <row r="51415" hidden="1" x14ac:dyDescent="0.2"/>
    <row r="51416" hidden="1" x14ac:dyDescent="0.2"/>
    <row r="51417" hidden="1" x14ac:dyDescent="0.2"/>
    <row r="51418" hidden="1" x14ac:dyDescent="0.2"/>
    <row r="51419" hidden="1" x14ac:dyDescent="0.2"/>
    <row r="51420" hidden="1" x14ac:dyDescent="0.2"/>
    <row r="51421" hidden="1" x14ac:dyDescent="0.2"/>
    <row r="51422" hidden="1" x14ac:dyDescent="0.2"/>
    <row r="51423" hidden="1" x14ac:dyDescent="0.2"/>
    <row r="51424" hidden="1" x14ac:dyDescent="0.2"/>
    <row r="51425" hidden="1" x14ac:dyDescent="0.2"/>
    <row r="51426" hidden="1" x14ac:dyDescent="0.2"/>
    <row r="51427" hidden="1" x14ac:dyDescent="0.2"/>
    <row r="51428" hidden="1" x14ac:dyDescent="0.2"/>
    <row r="51429" hidden="1" x14ac:dyDescent="0.2"/>
    <row r="51430" hidden="1" x14ac:dyDescent="0.2"/>
    <row r="51431" hidden="1" x14ac:dyDescent="0.2"/>
    <row r="51432" hidden="1" x14ac:dyDescent="0.2"/>
    <row r="51433" hidden="1" x14ac:dyDescent="0.2"/>
    <row r="51434" hidden="1" x14ac:dyDescent="0.2"/>
    <row r="51435" hidden="1" x14ac:dyDescent="0.2"/>
    <row r="51436" hidden="1" x14ac:dyDescent="0.2"/>
    <row r="51437" hidden="1" x14ac:dyDescent="0.2"/>
    <row r="51438" hidden="1" x14ac:dyDescent="0.2"/>
    <row r="51439" hidden="1" x14ac:dyDescent="0.2"/>
    <row r="51440" hidden="1" x14ac:dyDescent="0.2"/>
    <row r="51441" hidden="1" x14ac:dyDescent="0.2"/>
    <row r="51442" hidden="1" x14ac:dyDescent="0.2"/>
    <row r="51443" hidden="1" x14ac:dyDescent="0.2"/>
    <row r="51444" hidden="1" x14ac:dyDescent="0.2"/>
    <row r="51445" hidden="1" x14ac:dyDescent="0.2"/>
    <row r="51446" hidden="1" x14ac:dyDescent="0.2"/>
    <row r="51447" hidden="1" x14ac:dyDescent="0.2"/>
    <row r="51448" hidden="1" x14ac:dyDescent="0.2"/>
    <row r="51449" hidden="1" x14ac:dyDescent="0.2"/>
    <row r="51450" hidden="1" x14ac:dyDescent="0.2"/>
    <row r="51451" hidden="1" x14ac:dyDescent="0.2"/>
    <row r="51452" hidden="1" x14ac:dyDescent="0.2"/>
    <row r="51453" hidden="1" x14ac:dyDescent="0.2"/>
    <row r="51454" hidden="1" x14ac:dyDescent="0.2"/>
    <row r="51455" hidden="1" x14ac:dyDescent="0.2"/>
    <row r="51456" hidden="1" x14ac:dyDescent="0.2"/>
    <row r="51457" hidden="1" x14ac:dyDescent="0.2"/>
    <row r="51458" hidden="1" x14ac:dyDescent="0.2"/>
    <row r="51459" hidden="1" x14ac:dyDescent="0.2"/>
    <row r="51460" hidden="1" x14ac:dyDescent="0.2"/>
    <row r="51461" hidden="1" x14ac:dyDescent="0.2"/>
    <row r="51462" hidden="1" x14ac:dyDescent="0.2"/>
    <row r="51463" hidden="1" x14ac:dyDescent="0.2"/>
    <row r="51464" hidden="1" x14ac:dyDescent="0.2"/>
    <row r="51465" hidden="1" x14ac:dyDescent="0.2"/>
    <row r="51466" hidden="1" x14ac:dyDescent="0.2"/>
    <row r="51467" hidden="1" x14ac:dyDescent="0.2"/>
    <row r="51468" hidden="1" x14ac:dyDescent="0.2"/>
    <row r="51469" hidden="1" x14ac:dyDescent="0.2"/>
    <row r="51470" hidden="1" x14ac:dyDescent="0.2"/>
    <row r="51471" hidden="1" x14ac:dyDescent="0.2"/>
    <row r="51472" hidden="1" x14ac:dyDescent="0.2"/>
    <row r="51473" hidden="1" x14ac:dyDescent="0.2"/>
    <row r="51474" hidden="1" x14ac:dyDescent="0.2"/>
    <row r="51475" hidden="1" x14ac:dyDescent="0.2"/>
    <row r="51476" hidden="1" x14ac:dyDescent="0.2"/>
    <row r="51477" hidden="1" x14ac:dyDescent="0.2"/>
    <row r="51478" hidden="1" x14ac:dyDescent="0.2"/>
    <row r="51479" hidden="1" x14ac:dyDescent="0.2"/>
    <row r="51480" hidden="1" x14ac:dyDescent="0.2"/>
    <row r="51481" hidden="1" x14ac:dyDescent="0.2"/>
    <row r="51482" hidden="1" x14ac:dyDescent="0.2"/>
    <row r="51483" hidden="1" x14ac:dyDescent="0.2"/>
    <row r="51484" hidden="1" x14ac:dyDescent="0.2"/>
    <row r="51485" hidden="1" x14ac:dyDescent="0.2"/>
    <row r="51486" hidden="1" x14ac:dyDescent="0.2"/>
    <row r="51487" hidden="1" x14ac:dyDescent="0.2"/>
    <row r="51488" hidden="1" x14ac:dyDescent="0.2"/>
    <row r="51489" hidden="1" x14ac:dyDescent="0.2"/>
    <row r="51490" hidden="1" x14ac:dyDescent="0.2"/>
    <row r="51491" hidden="1" x14ac:dyDescent="0.2"/>
    <row r="51492" hidden="1" x14ac:dyDescent="0.2"/>
    <row r="51493" hidden="1" x14ac:dyDescent="0.2"/>
    <row r="51494" hidden="1" x14ac:dyDescent="0.2"/>
    <row r="51495" hidden="1" x14ac:dyDescent="0.2"/>
    <row r="51496" hidden="1" x14ac:dyDescent="0.2"/>
    <row r="51497" hidden="1" x14ac:dyDescent="0.2"/>
    <row r="51498" hidden="1" x14ac:dyDescent="0.2"/>
    <row r="51499" hidden="1" x14ac:dyDescent="0.2"/>
    <row r="51500" hidden="1" x14ac:dyDescent="0.2"/>
    <row r="51501" hidden="1" x14ac:dyDescent="0.2"/>
    <row r="51502" hidden="1" x14ac:dyDescent="0.2"/>
    <row r="51503" hidden="1" x14ac:dyDescent="0.2"/>
    <row r="51504" hidden="1" x14ac:dyDescent="0.2"/>
    <row r="51505" hidden="1" x14ac:dyDescent="0.2"/>
    <row r="51506" hidden="1" x14ac:dyDescent="0.2"/>
    <row r="51507" hidden="1" x14ac:dyDescent="0.2"/>
    <row r="51508" hidden="1" x14ac:dyDescent="0.2"/>
    <row r="51509" hidden="1" x14ac:dyDescent="0.2"/>
    <row r="51510" hidden="1" x14ac:dyDescent="0.2"/>
    <row r="51511" hidden="1" x14ac:dyDescent="0.2"/>
    <row r="51512" hidden="1" x14ac:dyDescent="0.2"/>
    <row r="51513" hidden="1" x14ac:dyDescent="0.2"/>
    <row r="51514" hidden="1" x14ac:dyDescent="0.2"/>
    <row r="51515" hidden="1" x14ac:dyDescent="0.2"/>
    <row r="51516" hidden="1" x14ac:dyDescent="0.2"/>
    <row r="51517" hidden="1" x14ac:dyDescent="0.2"/>
    <row r="51518" hidden="1" x14ac:dyDescent="0.2"/>
    <row r="51519" hidden="1" x14ac:dyDescent="0.2"/>
    <row r="51520" hidden="1" x14ac:dyDescent="0.2"/>
    <row r="51521" hidden="1" x14ac:dyDescent="0.2"/>
    <row r="51522" hidden="1" x14ac:dyDescent="0.2"/>
    <row r="51523" hidden="1" x14ac:dyDescent="0.2"/>
    <row r="51524" hidden="1" x14ac:dyDescent="0.2"/>
    <row r="51525" hidden="1" x14ac:dyDescent="0.2"/>
    <row r="51526" hidden="1" x14ac:dyDescent="0.2"/>
    <row r="51527" hidden="1" x14ac:dyDescent="0.2"/>
    <row r="51528" hidden="1" x14ac:dyDescent="0.2"/>
    <row r="51529" hidden="1" x14ac:dyDescent="0.2"/>
    <row r="51530" hidden="1" x14ac:dyDescent="0.2"/>
    <row r="51531" hidden="1" x14ac:dyDescent="0.2"/>
    <row r="51532" hidden="1" x14ac:dyDescent="0.2"/>
    <row r="51533" hidden="1" x14ac:dyDescent="0.2"/>
    <row r="51534" hidden="1" x14ac:dyDescent="0.2"/>
    <row r="51535" hidden="1" x14ac:dyDescent="0.2"/>
    <row r="51536" hidden="1" x14ac:dyDescent="0.2"/>
    <row r="51537" hidden="1" x14ac:dyDescent="0.2"/>
    <row r="51538" hidden="1" x14ac:dyDescent="0.2"/>
    <row r="51539" hidden="1" x14ac:dyDescent="0.2"/>
    <row r="51540" hidden="1" x14ac:dyDescent="0.2"/>
    <row r="51541" hidden="1" x14ac:dyDescent="0.2"/>
    <row r="51542" hidden="1" x14ac:dyDescent="0.2"/>
    <row r="51543" hidden="1" x14ac:dyDescent="0.2"/>
    <row r="51544" hidden="1" x14ac:dyDescent="0.2"/>
    <row r="51545" hidden="1" x14ac:dyDescent="0.2"/>
    <row r="51546" hidden="1" x14ac:dyDescent="0.2"/>
    <row r="51547" hidden="1" x14ac:dyDescent="0.2"/>
    <row r="51548" hidden="1" x14ac:dyDescent="0.2"/>
    <row r="51549" hidden="1" x14ac:dyDescent="0.2"/>
    <row r="51550" hidden="1" x14ac:dyDescent="0.2"/>
    <row r="51551" hidden="1" x14ac:dyDescent="0.2"/>
    <row r="51552" hidden="1" x14ac:dyDescent="0.2"/>
    <row r="51553" hidden="1" x14ac:dyDescent="0.2"/>
    <row r="51554" hidden="1" x14ac:dyDescent="0.2"/>
    <row r="51555" hidden="1" x14ac:dyDescent="0.2"/>
    <row r="51556" hidden="1" x14ac:dyDescent="0.2"/>
    <row r="51557" hidden="1" x14ac:dyDescent="0.2"/>
    <row r="51558" hidden="1" x14ac:dyDescent="0.2"/>
    <row r="51559" hidden="1" x14ac:dyDescent="0.2"/>
    <row r="51560" hidden="1" x14ac:dyDescent="0.2"/>
    <row r="51561" hidden="1" x14ac:dyDescent="0.2"/>
    <row r="51562" hidden="1" x14ac:dyDescent="0.2"/>
    <row r="51563" hidden="1" x14ac:dyDescent="0.2"/>
    <row r="51564" hidden="1" x14ac:dyDescent="0.2"/>
    <row r="51565" hidden="1" x14ac:dyDescent="0.2"/>
    <row r="51566" hidden="1" x14ac:dyDescent="0.2"/>
    <row r="51567" hidden="1" x14ac:dyDescent="0.2"/>
    <row r="51568" hidden="1" x14ac:dyDescent="0.2"/>
    <row r="51569" hidden="1" x14ac:dyDescent="0.2"/>
    <row r="51570" hidden="1" x14ac:dyDescent="0.2"/>
    <row r="51571" hidden="1" x14ac:dyDescent="0.2"/>
    <row r="51572" hidden="1" x14ac:dyDescent="0.2"/>
    <row r="51573" hidden="1" x14ac:dyDescent="0.2"/>
    <row r="51574" hidden="1" x14ac:dyDescent="0.2"/>
    <row r="51575" hidden="1" x14ac:dyDescent="0.2"/>
    <row r="51576" hidden="1" x14ac:dyDescent="0.2"/>
    <row r="51577" hidden="1" x14ac:dyDescent="0.2"/>
    <row r="51578" hidden="1" x14ac:dyDescent="0.2"/>
    <row r="51579" hidden="1" x14ac:dyDescent="0.2"/>
    <row r="51580" hidden="1" x14ac:dyDescent="0.2"/>
    <row r="51581" hidden="1" x14ac:dyDescent="0.2"/>
    <row r="51582" hidden="1" x14ac:dyDescent="0.2"/>
    <row r="51583" hidden="1" x14ac:dyDescent="0.2"/>
    <row r="51584" hidden="1" x14ac:dyDescent="0.2"/>
    <row r="51585" hidden="1" x14ac:dyDescent="0.2"/>
    <row r="51586" hidden="1" x14ac:dyDescent="0.2"/>
    <row r="51587" hidden="1" x14ac:dyDescent="0.2"/>
    <row r="51588" hidden="1" x14ac:dyDescent="0.2"/>
    <row r="51589" hidden="1" x14ac:dyDescent="0.2"/>
    <row r="51590" hidden="1" x14ac:dyDescent="0.2"/>
    <row r="51591" hidden="1" x14ac:dyDescent="0.2"/>
    <row r="51592" hidden="1" x14ac:dyDescent="0.2"/>
    <row r="51593" hidden="1" x14ac:dyDescent="0.2"/>
    <row r="51594" hidden="1" x14ac:dyDescent="0.2"/>
    <row r="51595" hidden="1" x14ac:dyDescent="0.2"/>
    <row r="51596" hidden="1" x14ac:dyDescent="0.2"/>
    <row r="51597" hidden="1" x14ac:dyDescent="0.2"/>
    <row r="51598" hidden="1" x14ac:dyDescent="0.2"/>
    <row r="51599" hidden="1" x14ac:dyDescent="0.2"/>
    <row r="51600" hidden="1" x14ac:dyDescent="0.2"/>
    <row r="51601" hidden="1" x14ac:dyDescent="0.2"/>
    <row r="51602" hidden="1" x14ac:dyDescent="0.2"/>
    <row r="51603" hidden="1" x14ac:dyDescent="0.2"/>
    <row r="51604" hidden="1" x14ac:dyDescent="0.2"/>
    <row r="51605" hidden="1" x14ac:dyDescent="0.2"/>
    <row r="51606" hidden="1" x14ac:dyDescent="0.2"/>
    <row r="51607" hidden="1" x14ac:dyDescent="0.2"/>
    <row r="51608" hidden="1" x14ac:dyDescent="0.2"/>
    <row r="51609" hidden="1" x14ac:dyDescent="0.2"/>
    <row r="51610" hidden="1" x14ac:dyDescent="0.2"/>
    <row r="51611" hidden="1" x14ac:dyDescent="0.2"/>
    <row r="51612" hidden="1" x14ac:dyDescent="0.2"/>
    <row r="51613" hidden="1" x14ac:dyDescent="0.2"/>
    <row r="51614" hidden="1" x14ac:dyDescent="0.2"/>
    <row r="51615" hidden="1" x14ac:dyDescent="0.2"/>
    <row r="51616" hidden="1" x14ac:dyDescent="0.2"/>
    <row r="51617" hidden="1" x14ac:dyDescent="0.2"/>
    <row r="51618" hidden="1" x14ac:dyDescent="0.2"/>
    <row r="51619" hidden="1" x14ac:dyDescent="0.2"/>
    <row r="51620" hidden="1" x14ac:dyDescent="0.2"/>
    <row r="51621" hidden="1" x14ac:dyDescent="0.2"/>
    <row r="51622" hidden="1" x14ac:dyDescent="0.2"/>
    <row r="51623" hidden="1" x14ac:dyDescent="0.2"/>
    <row r="51624" hidden="1" x14ac:dyDescent="0.2"/>
    <row r="51625" hidden="1" x14ac:dyDescent="0.2"/>
    <row r="51626" hidden="1" x14ac:dyDescent="0.2"/>
    <row r="51627" hidden="1" x14ac:dyDescent="0.2"/>
    <row r="51628" hidden="1" x14ac:dyDescent="0.2"/>
    <row r="51629" hidden="1" x14ac:dyDescent="0.2"/>
    <row r="51630" hidden="1" x14ac:dyDescent="0.2"/>
    <row r="51631" hidden="1" x14ac:dyDescent="0.2"/>
    <row r="51632" hidden="1" x14ac:dyDescent="0.2"/>
    <row r="51633" hidden="1" x14ac:dyDescent="0.2"/>
    <row r="51634" hidden="1" x14ac:dyDescent="0.2"/>
    <row r="51635" hidden="1" x14ac:dyDescent="0.2"/>
    <row r="51636" hidden="1" x14ac:dyDescent="0.2"/>
    <row r="51637" hidden="1" x14ac:dyDescent="0.2"/>
    <row r="51638" hidden="1" x14ac:dyDescent="0.2"/>
    <row r="51639" hidden="1" x14ac:dyDescent="0.2"/>
    <row r="51640" hidden="1" x14ac:dyDescent="0.2"/>
    <row r="51641" hidden="1" x14ac:dyDescent="0.2"/>
    <row r="51642" hidden="1" x14ac:dyDescent="0.2"/>
    <row r="51643" hidden="1" x14ac:dyDescent="0.2"/>
    <row r="51644" hidden="1" x14ac:dyDescent="0.2"/>
    <row r="51645" hidden="1" x14ac:dyDescent="0.2"/>
    <row r="51646" hidden="1" x14ac:dyDescent="0.2"/>
    <row r="51647" hidden="1" x14ac:dyDescent="0.2"/>
    <row r="51648" hidden="1" x14ac:dyDescent="0.2"/>
    <row r="51649" hidden="1" x14ac:dyDescent="0.2"/>
    <row r="51650" hidden="1" x14ac:dyDescent="0.2"/>
    <row r="51651" hidden="1" x14ac:dyDescent="0.2"/>
    <row r="51652" hidden="1" x14ac:dyDescent="0.2"/>
    <row r="51653" hidden="1" x14ac:dyDescent="0.2"/>
    <row r="51654" hidden="1" x14ac:dyDescent="0.2"/>
    <row r="51655" hidden="1" x14ac:dyDescent="0.2"/>
    <row r="51656" hidden="1" x14ac:dyDescent="0.2"/>
    <row r="51657" hidden="1" x14ac:dyDescent="0.2"/>
    <row r="51658" hidden="1" x14ac:dyDescent="0.2"/>
    <row r="51659" hidden="1" x14ac:dyDescent="0.2"/>
    <row r="51660" hidden="1" x14ac:dyDescent="0.2"/>
    <row r="51661" hidden="1" x14ac:dyDescent="0.2"/>
    <row r="51662" hidden="1" x14ac:dyDescent="0.2"/>
    <row r="51663" hidden="1" x14ac:dyDescent="0.2"/>
    <row r="51664" hidden="1" x14ac:dyDescent="0.2"/>
    <row r="51665" hidden="1" x14ac:dyDescent="0.2"/>
    <row r="51666" hidden="1" x14ac:dyDescent="0.2"/>
    <row r="51667" hidden="1" x14ac:dyDescent="0.2"/>
    <row r="51668" hidden="1" x14ac:dyDescent="0.2"/>
    <row r="51669" hidden="1" x14ac:dyDescent="0.2"/>
    <row r="51670" hidden="1" x14ac:dyDescent="0.2"/>
    <row r="51671" hidden="1" x14ac:dyDescent="0.2"/>
    <row r="51672" hidden="1" x14ac:dyDescent="0.2"/>
    <row r="51673" hidden="1" x14ac:dyDescent="0.2"/>
    <row r="51674" hidden="1" x14ac:dyDescent="0.2"/>
    <row r="51675" hidden="1" x14ac:dyDescent="0.2"/>
    <row r="51676" hidden="1" x14ac:dyDescent="0.2"/>
    <row r="51677" hidden="1" x14ac:dyDescent="0.2"/>
    <row r="51678" hidden="1" x14ac:dyDescent="0.2"/>
    <row r="51679" hidden="1" x14ac:dyDescent="0.2"/>
    <row r="51680" hidden="1" x14ac:dyDescent="0.2"/>
    <row r="51681" hidden="1" x14ac:dyDescent="0.2"/>
    <row r="51682" hidden="1" x14ac:dyDescent="0.2"/>
    <row r="51683" hidden="1" x14ac:dyDescent="0.2"/>
    <row r="51684" hidden="1" x14ac:dyDescent="0.2"/>
    <row r="51685" hidden="1" x14ac:dyDescent="0.2"/>
    <row r="51686" hidden="1" x14ac:dyDescent="0.2"/>
    <row r="51687" hidden="1" x14ac:dyDescent="0.2"/>
    <row r="51688" hidden="1" x14ac:dyDescent="0.2"/>
    <row r="51689" hidden="1" x14ac:dyDescent="0.2"/>
    <row r="51690" hidden="1" x14ac:dyDescent="0.2"/>
    <row r="51691" hidden="1" x14ac:dyDescent="0.2"/>
    <row r="51692" hidden="1" x14ac:dyDescent="0.2"/>
    <row r="51693" hidden="1" x14ac:dyDescent="0.2"/>
    <row r="51694" hidden="1" x14ac:dyDescent="0.2"/>
    <row r="51695" hidden="1" x14ac:dyDescent="0.2"/>
    <row r="51696" hidden="1" x14ac:dyDescent="0.2"/>
    <row r="51697" hidden="1" x14ac:dyDescent="0.2"/>
    <row r="51698" hidden="1" x14ac:dyDescent="0.2"/>
    <row r="51699" hidden="1" x14ac:dyDescent="0.2"/>
    <row r="51700" hidden="1" x14ac:dyDescent="0.2"/>
    <row r="51701" hidden="1" x14ac:dyDescent="0.2"/>
    <row r="51702" hidden="1" x14ac:dyDescent="0.2"/>
    <row r="51703" hidden="1" x14ac:dyDescent="0.2"/>
    <row r="51704" hidden="1" x14ac:dyDescent="0.2"/>
    <row r="51705" hidden="1" x14ac:dyDescent="0.2"/>
    <row r="51706" hidden="1" x14ac:dyDescent="0.2"/>
    <row r="51707" hidden="1" x14ac:dyDescent="0.2"/>
    <row r="51708" hidden="1" x14ac:dyDescent="0.2"/>
    <row r="51709" hidden="1" x14ac:dyDescent="0.2"/>
    <row r="51710" hidden="1" x14ac:dyDescent="0.2"/>
    <row r="51711" hidden="1" x14ac:dyDescent="0.2"/>
    <row r="51712" hidden="1" x14ac:dyDescent="0.2"/>
    <row r="51713" hidden="1" x14ac:dyDescent="0.2"/>
    <row r="51714" hidden="1" x14ac:dyDescent="0.2"/>
    <row r="51715" hidden="1" x14ac:dyDescent="0.2"/>
    <row r="51716" hidden="1" x14ac:dyDescent="0.2"/>
    <row r="51717" hidden="1" x14ac:dyDescent="0.2"/>
    <row r="51718" hidden="1" x14ac:dyDescent="0.2"/>
    <row r="51719" hidden="1" x14ac:dyDescent="0.2"/>
    <row r="51720" hidden="1" x14ac:dyDescent="0.2"/>
    <row r="51721" hidden="1" x14ac:dyDescent="0.2"/>
    <row r="51722" hidden="1" x14ac:dyDescent="0.2"/>
    <row r="51723" hidden="1" x14ac:dyDescent="0.2"/>
    <row r="51724" hidden="1" x14ac:dyDescent="0.2"/>
    <row r="51725" hidden="1" x14ac:dyDescent="0.2"/>
    <row r="51726" hidden="1" x14ac:dyDescent="0.2"/>
    <row r="51727" hidden="1" x14ac:dyDescent="0.2"/>
    <row r="51728" hidden="1" x14ac:dyDescent="0.2"/>
    <row r="51729" hidden="1" x14ac:dyDescent="0.2"/>
    <row r="51730" hidden="1" x14ac:dyDescent="0.2"/>
    <row r="51731" hidden="1" x14ac:dyDescent="0.2"/>
    <row r="51732" hidden="1" x14ac:dyDescent="0.2"/>
    <row r="51733" hidden="1" x14ac:dyDescent="0.2"/>
    <row r="51734" hidden="1" x14ac:dyDescent="0.2"/>
    <row r="51735" hidden="1" x14ac:dyDescent="0.2"/>
    <row r="51736" hidden="1" x14ac:dyDescent="0.2"/>
    <row r="51737" hidden="1" x14ac:dyDescent="0.2"/>
    <row r="51738" hidden="1" x14ac:dyDescent="0.2"/>
    <row r="51739" hidden="1" x14ac:dyDescent="0.2"/>
    <row r="51740" hidden="1" x14ac:dyDescent="0.2"/>
    <row r="51741" hidden="1" x14ac:dyDescent="0.2"/>
    <row r="51742" hidden="1" x14ac:dyDescent="0.2"/>
    <row r="51743" hidden="1" x14ac:dyDescent="0.2"/>
    <row r="51744" hidden="1" x14ac:dyDescent="0.2"/>
    <row r="51745" hidden="1" x14ac:dyDescent="0.2"/>
    <row r="51746" hidden="1" x14ac:dyDescent="0.2"/>
    <row r="51747" hidden="1" x14ac:dyDescent="0.2"/>
    <row r="51748" hidden="1" x14ac:dyDescent="0.2"/>
    <row r="51749" hidden="1" x14ac:dyDescent="0.2"/>
    <row r="51750" hidden="1" x14ac:dyDescent="0.2"/>
    <row r="51751" hidden="1" x14ac:dyDescent="0.2"/>
    <row r="51752" hidden="1" x14ac:dyDescent="0.2"/>
    <row r="51753" hidden="1" x14ac:dyDescent="0.2"/>
    <row r="51754" hidden="1" x14ac:dyDescent="0.2"/>
    <row r="51755" hidden="1" x14ac:dyDescent="0.2"/>
    <row r="51756" hidden="1" x14ac:dyDescent="0.2"/>
    <row r="51757" hidden="1" x14ac:dyDescent="0.2"/>
    <row r="51758" hidden="1" x14ac:dyDescent="0.2"/>
    <row r="51759" hidden="1" x14ac:dyDescent="0.2"/>
    <row r="51760" hidden="1" x14ac:dyDescent="0.2"/>
    <row r="51761" hidden="1" x14ac:dyDescent="0.2"/>
    <row r="51762" hidden="1" x14ac:dyDescent="0.2"/>
    <row r="51763" hidden="1" x14ac:dyDescent="0.2"/>
    <row r="51764" hidden="1" x14ac:dyDescent="0.2"/>
    <row r="51765" hidden="1" x14ac:dyDescent="0.2"/>
    <row r="51766" hidden="1" x14ac:dyDescent="0.2"/>
    <row r="51767" hidden="1" x14ac:dyDescent="0.2"/>
    <row r="51768" hidden="1" x14ac:dyDescent="0.2"/>
    <row r="51769" hidden="1" x14ac:dyDescent="0.2"/>
    <row r="51770" hidden="1" x14ac:dyDescent="0.2"/>
    <row r="51771" hidden="1" x14ac:dyDescent="0.2"/>
    <row r="51772" hidden="1" x14ac:dyDescent="0.2"/>
    <row r="51773" hidden="1" x14ac:dyDescent="0.2"/>
    <row r="51774" hidden="1" x14ac:dyDescent="0.2"/>
    <row r="51775" hidden="1" x14ac:dyDescent="0.2"/>
    <row r="51776" hidden="1" x14ac:dyDescent="0.2"/>
    <row r="51777" hidden="1" x14ac:dyDescent="0.2"/>
    <row r="51778" hidden="1" x14ac:dyDescent="0.2"/>
    <row r="51779" hidden="1" x14ac:dyDescent="0.2"/>
    <row r="51780" hidden="1" x14ac:dyDescent="0.2"/>
    <row r="51781" hidden="1" x14ac:dyDescent="0.2"/>
    <row r="51782" hidden="1" x14ac:dyDescent="0.2"/>
    <row r="51783" hidden="1" x14ac:dyDescent="0.2"/>
    <row r="51784" hidden="1" x14ac:dyDescent="0.2"/>
    <row r="51785" hidden="1" x14ac:dyDescent="0.2"/>
    <row r="51786" hidden="1" x14ac:dyDescent="0.2"/>
    <row r="51787" hidden="1" x14ac:dyDescent="0.2"/>
    <row r="51788" hidden="1" x14ac:dyDescent="0.2"/>
    <row r="51789" hidden="1" x14ac:dyDescent="0.2"/>
    <row r="51790" hidden="1" x14ac:dyDescent="0.2"/>
    <row r="51791" hidden="1" x14ac:dyDescent="0.2"/>
    <row r="51792" hidden="1" x14ac:dyDescent="0.2"/>
    <row r="51793" hidden="1" x14ac:dyDescent="0.2"/>
    <row r="51794" hidden="1" x14ac:dyDescent="0.2"/>
    <row r="51795" hidden="1" x14ac:dyDescent="0.2"/>
    <row r="51796" hidden="1" x14ac:dyDescent="0.2"/>
    <row r="51797" hidden="1" x14ac:dyDescent="0.2"/>
    <row r="51798" hidden="1" x14ac:dyDescent="0.2"/>
    <row r="51799" hidden="1" x14ac:dyDescent="0.2"/>
    <row r="51800" hidden="1" x14ac:dyDescent="0.2"/>
    <row r="51801" hidden="1" x14ac:dyDescent="0.2"/>
    <row r="51802" hidden="1" x14ac:dyDescent="0.2"/>
    <row r="51803" hidden="1" x14ac:dyDescent="0.2"/>
    <row r="51804" hidden="1" x14ac:dyDescent="0.2"/>
    <row r="51805" hidden="1" x14ac:dyDescent="0.2"/>
    <row r="51806" hidden="1" x14ac:dyDescent="0.2"/>
    <row r="51807" hidden="1" x14ac:dyDescent="0.2"/>
    <row r="51808" hidden="1" x14ac:dyDescent="0.2"/>
    <row r="51809" hidden="1" x14ac:dyDescent="0.2"/>
    <row r="51810" hidden="1" x14ac:dyDescent="0.2"/>
    <row r="51811" hidden="1" x14ac:dyDescent="0.2"/>
    <row r="51812" hidden="1" x14ac:dyDescent="0.2"/>
    <row r="51813" hidden="1" x14ac:dyDescent="0.2"/>
    <row r="51814" hidden="1" x14ac:dyDescent="0.2"/>
    <row r="51815" hidden="1" x14ac:dyDescent="0.2"/>
    <row r="51816" hidden="1" x14ac:dyDescent="0.2"/>
    <row r="51817" hidden="1" x14ac:dyDescent="0.2"/>
    <row r="51818" hidden="1" x14ac:dyDescent="0.2"/>
    <row r="51819" hidden="1" x14ac:dyDescent="0.2"/>
    <row r="51820" hidden="1" x14ac:dyDescent="0.2"/>
    <row r="51821" hidden="1" x14ac:dyDescent="0.2"/>
    <row r="51822" hidden="1" x14ac:dyDescent="0.2"/>
    <row r="51823" hidden="1" x14ac:dyDescent="0.2"/>
    <row r="51824" hidden="1" x14ac:dyDescent="0.2"/>
    <row r="51825" hidden="1" x14ac:dyDescent="0.2"/>
    <row r="51826" hidden="1" x14ac:dyDescent="0.2"/>
    <row r="51827" hidden="1" x14ac:dyDescent="0.2"/>
    <row r="51828" hidden="1" x14ac:dyDescent="0.2"/>
    <row r="51829" hidden="1" x14ac:dyDescent="0.2"/>
    <row r="51830" hidden="1" x14ac:dyDescent="0.2"/>
    <row r="51831" hidden="1" x14ac:dyDescent="0.2"/>
    <row r="51832" hidden="1" x14ac:dyDescent="0.2"/>
    <row r="51833" hidden="1" x14ac:dyDescent="0.2"/>
    <row r="51834" hidden="1" x14ac:dyDescent="0.2"/>
    <row r="51835" hidden="1" x14ac:dyDescent="0.2"/>
    <row r="51836" hidden="1" x14ac:dyDescent="0.2"/>
    <row r="51837" hidden="1" x14ac:dyDescent="0.2"/>
    <row r="51838" hidden="1" x14ac:dyDescent="0.2"/>
    <row r="51839" hidden="1" x14ac:dyDescent="0.2"/>
    <row r="51840" hidden="1" x14ac:dyDescent="0.2"/>
    <row r="51841" hidden="1" x14ac:dyDescent="0.2"/>
    <row r="51842" hidden="1" x14ac:dyDescent="0.2"/>
    <row r="51843" hidden="1" x14ac:dyDescent="0.2"/>
    <row r="51844" hidden="1" x14ac:dyDescent="0.2"/>
    <row r="51845" hidden="1" x14ac:dyDescent="0.2"/>
    <row r="51846" hidden="1" x14ac:dyDescent="0.2"/>
    <row r="51847" hidden="1" x14ac:dyDescent="0.2"/>
    <row r="51848" hidden="1" x14ac:dyDescent="0.2"/>
    <row r="51849" hidden="1" x14ac:dyDescent="0.2"/>
    <row r="51850" hidden="1" x14ac:dyDescent="0.2"/>
    <row r="51851" hidden="1" x14ac:dyDescent="0.2"/>
    <row r="51852" hidden="1" x14ac:dyDescent="0.2"/>
    <row r="51853" hidden="1" x14ac:dyDescent="0.2"/>
    <row r="51854" hidden="1" x14ac:dyDescent="0.2"/>
    <row r="51855" hidden="1" x14ac:dyDescent="0.2"/>
    <row r="51856" hidden="1" x14ac:dyDescent="0.2"/>
    <row r="51857" hidden="1" x14ac:dyDescent="0.2"/>
    <row r="51858" hidden="1" x14ac:dyDescent="0.2"/>
    <row r="51859" hidden="1" x14ac:dyDescent="0.2"/>
    <row r="51860" hidden="1" x14ac:dyDescent="0.2"/>
    <row r="51861" hidden="1" x14ac:dyDescent="0.2"/>
    <row r="51862" hidden="1" x14ac:dyDescent="0.2"/>
    <row r="51863" hidden="1" x14ac:dyDescent="0.2"/>
    <row r="51864" hidden="1" x14ac:dyDescent="0.2"/>
    <row r="51865" hidden="1" x14ac:dyDescent="0.2"/>
    <row r="51866" hidden="1" x14ac:dyDescent="0.2"/>
    <row r="51867" hidden="1" x14ac:dyDescent="0.2"/>
    <row r="51868" hidden="1" x14ac:dyDescent="0.2"/>
    <row r="51869" hidden="1" x14ac:dyDescent="0.2"/>
    <row r="51870" hidden="1" x14ac:dyDescent="0.2"/>
    <row r="51871" hidden="1" x14ac:dyDescent="0.2"/>
    <row r="51872" hidden="1" x14ac:dyDescent="0.2"/>
    <row r="51873" hidden="1" x14ac:dyDescent="0.2"/>
    <row r="51874" hidden="1" x14ac:dyDescent="0.2"/>
    <row r="51875" hidden="1" x14ac:dyDescent="0.2"/>
    <row r="51876" hidden="1" x14ac:dyDescent="0.2"/>
    <row r="51877" hidden="1" x14ac:dyDescent="0.2"/>
    <row r="51878" hidden="1" x14ac:dyDescent="0.2"/>
    <row r="51879" hidden="1" x14ac:dyDescent="0.2"/>
    <row r="51880" hidden="1" x14ac:dyDescent="0.2"/>
    <row r="51881" hidden="1" x14ac:dyDescent="0.2"/>
    <row r="51882" hidden="1" x14ac:dyDescent="0.2"/>
    <row r="51883" hidden="1" x14ac:dyDescent="0.2"/>
    <row r="51884" hidden="1" x14ac:dyDescent="0.2"/>
    <row r="51885" hidden="1" x14ac:dyDescent="0.2"/>
    <row r="51886" hidden="1" x14ac:dyDescent="0.2"/>
    <row r="51887" hidden="1" x14ac:dyDescent="0.2"/>
    <row r="51888" hidden="1" x14ac:dyDescent="0.2"/>
    <row r="51889" hidden="1" x14ac:dyDescent="0.2"/>
    <row r="51890" hidden="1" x14ac:dyDescent="0.2"/>
    <row r="51891" hidden="1" x14ac:dyDescent="0.2"/>
    <row r="51892" hidden="1" x14ac:dyDescent="0.2"/>
    <row r="51893" hidden="1" x14ac:dyDescent="0.2"/>
    <row r="51894" hidden="1" x14ac:dyDescent="0.2"/>
    <row r="51895" hidden="1" x14ac:dyDescent="0.2"/>
    <row r="51896" hidden="1" x14ac:dyDescent="0.2"/>
    <row r="51897" hidden="1" x14ac:dyDescent="0.2"/>
    <row r="51898" hidden="1" x14ac:dyDescent="0.2"/>
    <row r="51899" hidden="1" x14ac:dyDescent="0.2"/>
    <row r="51900" hidden="1" x14ac:dyDescent="0.2"/>
    <row r="51901" hidden="1" x14ac:dyDescent="0.2"/>
    <row r="51902" hidden="1" x14ac:dyDescent="0.2"/>
    <row r="51903" hidden="1" x14ac:dyDescent="0.2"/>
    <row r="51904" hidden="1" x14ac:dyDescent="0.2"/>
    <row r="51905" hidden="1" x14ac:dyDescent="0.2"/>
    <row r="51906" hidden="1" x14ac:dyDescent="0.2"/>
    <row r="51907" hidden="1" x14ac:dyDescent="0.2"/>
    <row r="51908" hidden="1" x14ac:dyDescent="0.2"/>
    <row r="51909" hidden="1" x14ac:dyDescent="0.2"/>
    <row r="51910" hidden="1" x14ac:dyDescent="0.2"/>
    <row r="51911" hidden="1" x14ac:dyDescent="0.2"/>
    <row r="51912" hidden="1" x14ac:dyDescent="0.2"/>
    <row r="51913" hidden="1" x14ac:dyDescent="0.2"/>
    <row r="51914" hidden="1" x14ac:dyDescent="0.2"/>
    <row r="51915" hidden="1" x14ac:dyDescent="0.2"/>
    <row r="51916" hidden="1" x14ac:dyDescent="0.2"/>
    <row r="51917" hidden="1" x14ac:dyDescent="0.2"/>
    <row r="51918" hidden="1" x14ac:dyDescent="0.2"/>
    <row r="51919" hidden="1" x14ac:dyDescent="0.2"/>
    <row r="51920" hidden="1" x14ac:dyDescent="0.2"/>
    <row r="51921" hidden="1" x14ac:dyDescent="0.2"/>
    <row r="51922" hidden="1" x14ac:dyDescent="0.2"/>
    <row r="51923" hidden="1" x14ac:dyDescent="0.2"/>
    <row r="51924" hidden="1" x14ac:dyDescent="0.2"/>
    <row r="51925" hidden="1" x14ac:dyDescent="0.2"/>
    <row r="51926" hidden="1" x14ac:dyDescent="0.2"/>
    <row r="51927" hidden="1" x14ac:dyDescent="0.2"/>
    <row r="51928" hidden="1" x14ac:dyDescent="0.2"/>
    <row r="51929" hidden="1" x14ac:dyDescent="0.2"/>
    <row r="51930" hidden="1" x14ac:dyDescent="0.2"/>
    <row r="51931" hidden="1" x14ac:dyDescent="0.2"/>
    <row r="51932" hidden="1" x14ac:dyDescent="0.2"/>
    <row r="51933" hidden="1" x14ac:dyDescent="0.2"/>
    <row r="51934" hidden="1" x14ac:dyDescent="0.2"/>
    <row r="51935" hidden="1" x14ac:dyDescent="0.2"/>
    <row r="51936" hidden="1" x14ac:dyDescent="0.2"/>
    <row r="51937" hidden="1" x14ac:dyDescent="0.2"/>
    <row r="51938" hidden="1" x14ac:dyDescent="0.2"/>
    <row r="51939" hidden="1" x14ac:dyDescent="0.2"/>
    <row r="51940" hidden="1" x14ac:dyDescent="0.2"/>
    <row r="51941" hidden="1" x14ac:dyDescent="0.2"/>
    <row r="51942" hidden="1" x14ac:dyDescent="0.2"/>
    <row r="51943" hidden="1" x14ac:dyDescent="0.2"/>
    <row r="51944" hidden="1" x14ac:dyDescent="0.2"/>
    <row r="51945" hidden="1" x14ac:dyDescent="0.2"/>
    <row r="51946" hidden="1" x14ac:dyDescent="0.2"/>
    <row r="51947" hidden="1" x14ac:dyDescent="0.2"/>
    <row r="51948" hidden="1" x14ac:dyDescent="0.2"/>
    <row r="51949" hidden="1" x14ac:dyDescent="0.2"/>
    <row r="51950" hidden="1" x14ac:dyDescent="0.2"/>
    <row r="51951" hidden="1" x14ac:dyDescent="0.2"/>
    <row r="51952" hidden="1" x14ac:dyDescent="0.2"/>
    <row r="51953" hidden="1" x14ac:dyDescent="0.2"/>
    <row r="51954" hidden="1" x14ac:dyDescent="0.2"/>
    <row r="51955" hidden="1" x14ac:dyDescent="0.2"/>
    <row r="51956" hidden="1" x14ac:dyDescent="0.2"/>
    <row r="51957" hidden="1" x14ac:dyDescent="0.2"/>
    <row r="51958" hidden="1" x14ac:dyDescent="0.2"/>
    <row r="51959" hidden="1" x14ac:dyDescent="0.2"/>
    <row r="51960" hidden="1" x14ac:dyDescent="0.2"/>
    <row r="51961" hidden="1" x14ac:dyDescent="0.2"/>
    <row r="51962" hidden="1" x14ac:dyDescent="0.2"/>
    <row r="51963" hidden="1" x14ac:dyDescent="0.2"/>
    <row r="51964" hidden="1" x14ac:dyDescent="0.2"/>
    <row r="51965" hidden="1" x14ac:dyDescent="0.2"/>
    <row r="51966" hidden="1" x14ac:dyDescent="0.2"/>
    <row r="51967" hidden="1" x14ac:dyDescent="0.2"/>
    <row r="51968" hidden="1" x14ac:dyDescent="0.2"/>
    <row r="51969" hidden="1" x14ac:dyDescent="0.2"/>
    <row r="51970" hidden="1" x14ac:dyDescent="0.2"/>
    <row r="51971" hidden="1" x14ac:dyDescent="0.2"/>
    <row r="51972" hidden="1" x14ac:dyDescent="0.2"/>
    <row r="51973" hidden="1" x14ac:dyDescent="0.2"/>
    <row r="51974" hidden="1" x14ac:dyDescent="0.2"/>
    <row r="51975" hidden="1" x14ac:dyDescent="0.2"/>
    <row r="51976" hidden="1" x14ac:dyDescent="0.2"/>
    <row r="51977" hidden="1" x14ac:dyDescent="0.2"/>
    <row r="51978" hidden="1" x14ac:dyDescent="0.2"/>
    <row r="51979" hidden="1" x14ac:dyDescent="0.2"/>
    <row r="51980" hidden="1" x14ac:dyDescent="0.2"/>
    <row r="51981" hidden="1" x14ac:dyDescent="0.2"/>
    <row r="51982" hidden="1" x14ac:dyDescent="0.2"/>
    <row r="51983" hidden="1" x14ac:dyDescent="0.2"/>
    <row r="51984" hidden="1" x14ac:dyDescent="0.2"/>
    <row r="51985" hidden="1" x14ac:dyDescent="0.2"/>
    <row r="51986" hidden="1" x14ac:dyDescent="0.2"/>
    <row r="51987" hidden="1" x14ac:dyDescent="0.2"/>
    <row r="51988" hidden="1" x14ac:dyDescent="0.2"/>
    <row r="51989" hidden="1" x14ac:dyDescent="0.2"/>
    <row r="51990" hidden="1" x14ac:dyDescent="0.2"/>
    <row r="51991" hidden="1" x14ac:dyDescent="0.2"/>
    <row r="51992" hidden="1" x14ac:dyDescent="0.2"/>
    <row r="51993" hidden="1" x14ac:dyDescent="0.2"/>
    <row r="51994" hidden="1" x14ac:dyDescent="0.2"/>
    <row r="51995" hidden="1" x14ac:dyDescent="0.2"/>
    <row r="51996" hidden="1" x14ac:dyDescent="0.2"/>
    <row r="51997" hidden="1" x14ac:dyDescent="0.2"/>
    <row r="51998" hidden="1" x14ac:dyDescent="0.2"/>
    <row r="51999" hidden="1" x14ac:dyDescent="0.2"/>
    <row r="52000" hidden="1" x14ac:dyDescent="0.2"/>
    <row r="52001" hidden="1" x14ac:dyDescent="0.2"/>
    <row r="52002" hidden="1" x14ac:dyDescent="0.2"/>
    <row r="52003" hidden="1" x14ac:dyDescent="0.2"/>
    <row r="52004" hidden="1" x14ac:dyDescent="0.2"/>
    <row r="52005" hidden="1" x14ac:dyDescent="0.2"/>
    <row r="52006" hidden="1" x14ac:dyDescent="0.2"/>
    <row r="52007" hidden="1" x14ac:dyDescent="0.2"/>
    <row r="52008" hidden="1" x14ac:dyDescent="0.2"/>
    <row r="52009" hidden="1" x14ac:dyDescent="0.2"/>
    <row r="52010" hidden="1" x14ac:dyDescent="0.2"/>
    <row r="52011" hidden="1" x14ac:dyDescent="0.2"/>
    <row r="52012" hidden="1" x14ac:dyDescent="0.2"/>
    <row r="52013" hidden="1" x14ac:dyDescent="0.2"/>
    <row r="52014" hidden="1" x14ac:dyDescent="0.2"/>
    <row r="52015" hidden="1" x14ac:dyDescent="0.2"/>
    <row r="52016" hidden="1" x14ac:dyDescent="0.2"/>
    <row r="52017" hidden="1" x14ac:dyDescent="0.2"/>
    <row r="52018" hidden="1" x14ac:dyDescent="0.2"/>
    <row r="52019" hidden="1" x14ac:dyDescent="0.2"/>
    <row r="52020" hidden="1" x14ac:dyDescent="0.2"/>
    <row r="52021" hidden="1" x14ac:dyDescent="0.2"/>
    <row r="52022" hidden="1" x14ac:dyDescent="0.2"/>
    <row r="52023" hidden="1" x14ac:dyDescent="0.2"/>
    <row r="52024" hidden="1" x14ac:dyDescent="0.2"/>
    <row r="52025" hidden="1" x14ac:dyDescent="0.2"/>
    <row r="52026" hidden="1" x14ac:dyDescent="0.2"/>
    <row r="52027" hidden="1" x14ac:dyDescent="0.2"/>
    <row r="52028" hidden="1" x14ac:dyDescent="0.2"/>
    <row r="52029" hidden="1" x14ac:dyDescent="0.2"/>
    <row r="52030" hidden="1" x14ac:dyDescent="0.2"/>
    <row r="52031" hidden="1" x14ac:dyDescent="0.2"/>
    <row r="52032" hidden="1" x14ac:dyDescent="0.2"/>
    <row r="52033" hidden="1" x14ac:dyDescent="0.2"/>
    <row r="52034" hidden="1" x14ac:dyDescent="0.2"/>
    <row r="52035" hidden="1" x14ac:dyDescent="0.2"/>
    <row r="52036" hidden="1" x14ac:dyDescent="0.2"/>
    <row r="52037" hidden="1" x14ac:dyDescent="0.2"/>
    <row r="52038" hidden="1" x14ac:dyDescent="0.2"/>
    <row r="52039" hidden="1" x14ac:dyDescent="0.2"/>
    <row r="52040" hidden="1" x14ac:dyDescent="0.2"/>
    <row r="52041" hidden="1" x14ac:dyDescent="0.2"/>
    <row r="52042" hidden="1" x14ac:dyDescent="0.2"/>
    <row r="52043" hidden="1" x14ac:dyDescent="0.2"/>
    <row r="52044" hidden="1" x14ac:dyDescent="0.2"/>
    <row r="52045" hidden="1" x14ac:dyDescent="0.2"/>
    <row r="52046" hidden="1" x14ac:dyDescent="0.2"/>
    <row r="52047" hidden="1" x14ac:dyDescent="0.2"/>
    <row r="52048" hidden="1" x14ac:dyDescent="0.2"/>
    <row r="52049" hidden="1" x14ac:dyDescent="0.2"/>
    <row r="52050" hidden="1" x14ac:dyDescent="0.2"/>
    <row r="52051" hidden="1" x14ac:dyDescent="0.2"/>
    <row r="52052" hidden="1" x14ac:dyDescent="0.2"/>
    <row r="52053" hidden="1" x14ac:dyDescent="0.2"/>
    <row r="52054" hidden="1" x14ac:dyDescent="0.2"/>
    <row r="52055" hidden="1" x14ac:dyDescent="0.2"/>
    <row r="52056" hidden="1" x14ac:dyDescent="0.2"/>
    <row r="52057" hidden="1" x14ac:dyDescent="0.2"/>
    <row r="52058" hidden="1" x14ac:dyDescent="0.2"/>
    <row r="52059" hidden="1" x14ac:dyDescent="0.2"/>
    <row r="52060" hidden="1" x14ac:dyDescent="0.2"/>
    <row r="52061" hidden="1" x14ac:dyDescent="0.2"/>
    <row r="52062" hidden="1" x14ac:dyDescent="0.2"/>
    <row r="52063" hidden="1" x14ac:dyDescent="0.2"/>
    <row r="52064" hidden="1" x14ac:dyDescent="0.2"/>
    <row r="52065" hidden="1" x14ac:dyDescent="0.2"/>
    <row r="52066" hidden="1" x14ac:dyDescent="0.2"/>
    <row r="52067" hidden="1" x14ac:dyDescent="0.2"/>
    <row r="52068" hidden="1" x14ac:dyDescent="0.2"/>
    <row r="52069" hidden="1" x14ac:dyDescent="0.2"/>
    <row r="52070" hidden="1" x14ac:dyDescent="0.2"/>
    <row r="52071" hidden="1" x14ac:dyDescent="0.2"/>
    <row r="52072" hidden="1" x14ac:dyDescent="0.2"/>
    <row r="52073" hidden="1" x14ac:dyDescent="0.2"/>
    <row r="52074" hidden="1" x14ac:dyDescent="0.2"/>
    <row r="52075" hidden="1" x14ac:dyDescent="0.2"/>
    <row r="52076" hidden="1" x14ac:dyDescent="0.2"/>
    <row r="52077" hidden="1" x14ac:dyDescent="0.2"/>
    <row r="52078" hidden="1" x14ac:dyDescent="0.2"/>
    <row r="52079" hidden="1" x14ac:dyDescent="0.2"/>
    <row r="52080" hidden="1" x14ac:dyDescent="0.2"/>
    <row r="52081" hidden="1" x14ac:dyDescent="0.2"/>
    <row r="52082" hidden="1" x14ac:dyDescent="0.2"/>
    <row r="52083" hidden="1" x14ac:dyDescent="0.2"/>
    <row r="52084" hidden="1" x14ac:dyDescent="0.2"/>
    <row r="52085" hidden="1" x14ac:dyDescent="0.2"/>
    <row r="52086" hidden="1" x14ac:dyDescent="0.2"/>
    <row r="52087" hidden="1" x14ac:dyDescent="0.2"/>
    <row r="52088" hidden="1" x14ac:dyDescent="0.2"/>
    <row r="52089" hidden="1" x14ac:dyDescent="0.2"/>
    <row r="52090" hidden="1" x14ac:dyDescent="0.2"/>
    <row r="52091" hidden="1" x14ac:dyDescent="0.2"/>
    <row r="52092" hidden="1" x14ac:dyDescent="0.2"/>
    <row r="52093" hidden="1" x14ac:dyDescent="0.2"/>
    <row r="52094" hidden="1" x14ac:dyDescent="0.2"/>
    <row r="52095" hidden="1" x14ac:dyDescent="0.2"/>
    <row r="52096" hidden="1" x14ac:dyDescent="0.2"/>
    <row r="52097" hidden="1" x14ac:dyDescent="0.2"/>
    <row r="52098" hidden="1" x14ac:dyDescent="0.2"/>
    <row r="52099" hidden="1" x14ac:dyDescent="0.2"/>
    <row r="52100" hidden="1" x14ac:dyDescent="0.2"/>
    <row r="52101" hidden="1" x14ac:dyDescent="0.2"/>
    <row r="52102" hidden="1" x14ac:dyDescent="0.2"/>
    <row r="52103" hidden="1" x14ac:dyDescent="0.2"/>
    <row r="52104" hidden="1" x14ac:dyDescent="0.2"/>
    <row r="52105" hidden="1" x14ac:dyDescent="0.2"/>
    <row r="52106" hidden="1" x14ac:dyDescent="0.2"/>
    <row r="52107" hidden="1" x14ac:dyDescent="0.2"/>
    <row r="52108" hidden="1" x14ac:dyDescent="0.2"/>
    <row r="52109" hidden="1" x14ac:dyDescent="0.2"/>
    <row r="52110" hidden="1" x14ac:dyDescent="0.2"/>
    <row r="52111" hidden="1" x14ac:dyDescent="0.2"/>
    <row r="52112" hidden="1" x14ac:dyDescent="0.2"/>
    <row r="52113" hidden="1" x14ac:dyDescent="0.2"/>
    <row r="52114" hidden="1" x14ac:dyDescent="0.2"/>
    <row r="52115" hidden="1" x14ac:dyDescent="0.2"/>
    <row r="52116" hidden="1" x14ac:dyDescent="0.2"/>
    <row r="52117" hidden="1" x14ac:dyDescent="0.2"/>
    <row r="52118" hidden="1" x14ac:dyDescent="0.2"/>
    <row r="52119" hidden="1" x14ac:dyDescent="0.2"/>
    <row r="52120" hidden="1" x14ac:dyDescent="0.2"/>
    <row r="52121" hidden="1" x14ac:dyDescent="0.2"/>
    <row r="52122" hidden="1" x14ac:dyDescent="0.2"/>
    <row r="52123" hidden="1" x14ac:dyDescent="0.2"/>
    <row r="52124" hidden="1" x14ac:dyDescent="0.2"/>
    <row r="52125" hidden="1" x14ac:dyDescent="0.2"/>
    <row r="52126" hidden="1" x14ac:dyDescent="0.2"/>
    <row r="52127" hidden="1" x14ac:dyDescent="0.2"/>
    <row r="52128" hidden="1" x14ac:dyDescent="0.2"/>
    <row r="52129" hidden="1" x14ac:dyDescent="0.2"/>
    <row r="52130" hidden="1" x14ac:dyDescent="0.2"/>
    <row r="52131" hidden="1" x14ac:dyDescent="0.2"/>
    <row r="52132" hidden="1" x14ac:dyDescent="0.2"/>
    <row r="52133" hidden="1" x14ac:dyDescent="0.2"/>
    <row r="52134" hidden="1" x14ac:dyDescent="0.2"/>
    <row r="52135" hidden="1" x14ac:dyDescent="0.2"/>
    <row r="52136" hidden="1" x14ac:dyDescent="0.2"/>
    <row r="52137" hidden="1" x14ac:dyDescent="0.2"/>
    <row r="52138" hidden="1" x14ac:dyDescent="0.2"/>
    <row r="52139" hidden="1" x14ac:dyDescent="0.2"/>
    <row r="52140" hidden="1" x14ac:dyDescent="0.2"/>
    <row r="52141" hidden="1" x14ac:dyDescent="0.2"/>
    <row r="52142" hidden="1" x14ac:dyDescent="0.2"/>
    <row r="52143" hidden="1" x14ac:dyDescent="0.2"/>
    <row r="52144" hidden="1" x14ac:dyDescent="0.2"/>
    <row r="52145" hidden="1" x14ac:dyDescent="0.2"/>
    <row r="52146" hidden="1" x14ac:dyDescent="0.2"/>
    <row r="52147" hidden="1" x14ac:dyDescent="0.2"/>
    <row r="52148" hidden="1" x14ac:dyDescent="0.2"/>
    <row r="52149" hidden="1" x14ac:dyDescent="0.2"/>
    <row r="52150" hidden="1" x14ac:dyDescent="0.2"/>
    <row r="52151" hidden="1" x14ac:dyDescent="0.2"/>
    <row r="52152" hidden="1" x14ac:dyDescent="0.2"/>
    <row r="52153" hidden="1" x14ac:dyDescent="0.2"/>
    <row r="52154" hidden="1" x14ac:dyDescent="0.2"/>
    <row r="52155" hidden="1" x14ac:dyDescent="0.2"/>
    <row r="52156" hidden="1" x14ac:dyDescent="0.2"/>
    <row r="52157" hidden="1" x14ac:dyDescent="0.2"/>
    <row r="52158" hidden="1" x14ac:dyDescent="0.2"/>
    <row r="52159" hidden="1" x14ac:dyDescent="0.2"/>
    <row r="52160" hidden="1" x14ac:dyDescent="0.2"/>
    <row r="52161" hidden="1" x14ac:dyDescent="0.2"/>
    <row r="52162" hidden="1" x14ac:dyDescent="0.2"/>
    <row r="52163" hidden="1" x14ac:dyDescent="0.2"/>
    <row r="52164" hidden="1" x14ac:dyDescent="0.2"/>
    <row r="52165" hidden="1" x14ac:dyDescent="0.2"/>
    <row r="52166" hidden="1" x14ac:dyDescent="0.2"/>
    <row r="52167" hidden="1" x14ac:dyDescent="0.2"/>
    <row r="52168" hidden="1" x14ac:dyDescent="0.2"/>
    <row r="52169" hidden="1" x14ac:dyDescent="0.2"/>
    <row r="52170" hidden="1" x14ac:dyDescent="0.2"/>
    <row r="52171" hidden="1" x14ac:dyDescent="0.2"/>
    <row r="52172" hidden="1" x14ac:dyDescent="0.2"/>
    <row r="52173" hidden="1" x14ac:dyDescent="0.2"/>
    <row r="52174" hidden="1" x14ac:dyDescent="0.2"/>
    <row r="52175" hidden="1" x14ac:dyDescent="0.2"/>
    <row r="52176" hidden="1" x14ac:dyDescent="0.2"/>
    <row r="52177" hidden="1" x14ac:dyDescent="0.2"/>
    <row r="52178" hidden="1" x14ac:dyDescent="0.2"/>
    <row r="52179" hidden="1" x14ac:dyDescent="0.2"/>
    <row r="52180" hidden="1" x14ac:dyDescent="0.2"/>
    <row r="52181" hidden="1" x14ac:dyDescent="0.2"/>
    <row r="52182" hidden="1" x14ac:dyDescent="0.2"/>
    <row r="52183" hidden="1" x14ac:dyDescent="0.2"/>
    <row r="52184" hidden="1" x14ac:dyDescent="0.2"/>
    <row r="52185" hidden="1" x14ac:dyDescent="0.2"/>
    <row r="52186" hidden="1" x14ac:dyDescent="0.2"/>
    <row r="52187" hidden="1" x14ac:dyDescent="0.2"/>
    <row r="52188" hidden="1" x14ac:dyDescent="0.2"/>
    <row r="52189" hidden="1" x14ac:dyDescent="0.2"/>
    <row r="52190" hidden="1" x14ac:dyDescent="0.2"/>
    <row r="52191" hidden="1" x14ac:dyDescent="0.2"/>
    <row r="52192" hidden="1" x14ac:dyDescent="0.2"/>
    <row r="52193" hidden="1" x14ac:dyDescent="0.2"/>
    <row r="52194" hidden="1" x14ac:dyDescent="0.2"/>
    <row r="52195" hidden="1" x14ac:dyDescent="0.2"/>
    <row r="52196" hidden="1" x14ac:dyDescent="0.2"/>
    <row r="52197" hidden="1" x14ac:dyDescent="0.2"/>
    <row r="52198" hidden="1" x14ac:dyDescent="0.2"/>
    <row r="52199" hidden="1" x14ac:dyDescent="0.2"/>
    <row r="52200" hidden="1" x14ac:dyDescent="0.2"/>
    <row r="52201" hidden="1" x14ac:dyDescent="0.2"/>
    <row r="52202" hidden="1" x14ac:dyDescent="0.2"/>
    <row r="52203" hidden="1" x14ac:dyDescent="0.2"/>
    <row r="52204" hidden="1" x14ac:dyDescent="0.2"/>
    <row r="52205" hidden="1" x14ac:dyDescent="0.2"/>
    <row r="52206" hidden="1" x14ac:dyDescent="0.2"/>
    <row r="52207" hidden="1" x14ac:dyDescent="0.2"/>
    <row r="52208" hidden="1" x14ac:dyDescent="0.2"/>
    <row r="52209" hidden="1" x14ac:dyDescent="0.2"/>
    <row r="52210" hidden="1" x14ac:dyDescent="0.2"/>
    <row r="52211" hidden="1" x14ac:dyDescent="0.2"/>
    <row r="52212" hidden="1" x14ac:dyDescent="0.2"/>
    <row r="52213" hidden="1" x14ac:dyDescent="0.2"/>
    <row r="52214" hidden="1" x14ac:dyDescent="0.2"/>
    <row r="52215" hidden="1" x14ac:dyDescent="0.2"/>
    <row r="52216" hidden="1" x14ac:dyDescent="0.2"/>
    <row r="52217" hidden="1" x14ac:dyDescent="0.2"/>
    <row r="52218" hidden="1" x14ac:dyDescent="0.2"/>
    <row r="52219" hidden="1" x14ac:dyDescent="0.2"/>
    <row r="52220" hidden="1" x14ac:dyDescent="0.2"/>
    <row r="52221" hidden="1" x14ac:dyDescent="0.2"/>
    <row r="52222" hidden="1" x14ac:dyDescent="0.2"/>
    <row r="52223" hidden="1" x14ac:dyDescent="0.2"/>
    <row r="52224" hidden="1" x14ac:dyDescent="0.2"/>
    <row r="52225" hidden="1" x14ac:dyDescent="0.2"/>
    <row r="52226" hidden="1" x14ac:dyDescent="0.2"/>
    <row r="52227" hidden="1" x14ac:dyDescent="0.2"/>
    <row r="52228" hidden="1" x14ac:dyDescent="0.2"/>
    <row r="52229" hidden="1" x14ac:dyDescent="0.2"/>
    <row r="52230" hidden="1" x14ac:dyDescent="0.2"/>
    <row r="52231" hidden="1" x14ac:dyDescent="0.2"/>
    <row r="52232" hidden="1" x14ac:dyDescent="0.2"/>
    <row r="52233" hidden="1" x14ac:dyDescent="0.2"/>
    <row r="52234" hidden="1" x14ac:dyDescent="0.2"/>
    <row r="52235" hidden="1" x14ac:dyDescent="0.2"/>
    <row r="52236" hidden="1" x14ac:dyDescent="0.2"/>
    <row r="52237" hidden="1" x14ac:dyDescent="0.2"/>
    <row r="52238" hidden="1" x14ac:dyDescent="0.2"/>
    <row r="52239" hidden="1" x14ac:dyDescent="0.2"/>
    <row r="52240" hidden="1" x14ac:dyDescent="0.2"/>
    <row r="52241" hidden="1" x14ac:dyDescent="0.2"/>
    <row r="52242" hidden="1" x14ac:dyDescent="0.2"/>
    <row r="52243" hidden="1" x14ac:dyDescent="0.2"/>
    <row r="52244" hidden="1" x14ac:dyDescent="0.2"/>
    <row r="52245" hidden="1" x14ac:dyDescent="0.2"/>
    <row r="52246" hidden="1" x14ac:dyDescent="0.2"/>
    <row r="52247" hidden="1" x14ac:dyDescent="0.2"/>
    <row r="52248" hidden="1" x14ac:dyDescent="0.2"/>
    <row r="52249" hidden="1" x14ac:dyDescent="0.2"/>
    <row r="52250" hidden="1" x14ac:dyDescent="0.2"/>
    <row r="52251" hidden="1" x14ac:dyDescent="0.2"/>
    <row r="52252" hidden="1" x14ac:dyDescent="0.2"/>
    <row r="52253" hidden="1" x14ac:dyDescent="0.2"/>
    <row r="52254" hidden="1" x14ac:dyDescent="0.2"/>
    <row r="52255" hidden="1" x14ac:dyDescent="0.2"/>
    <row r="52256" hidden="1" x14ac:dyDescent="0.2"/>
    <row r="52257" hidden="1" x14ac:dyDescent="0.2"/>
    <row r="52258" hidden="1" x14ac:dyDescent="0.2"/>
    <row r="52259" hidden="1" x14ac:dyDescent="0.2"/>
    <row r="52260" hidden="1" x14ac:dyDescent="0.2"/>
    <row r="52261" hidden="1" x14ac:dyDescent="0.2"/>
    <row r="52262" hidden="1" x14ac:dyDescent="0.2"/>
    <row r="52263" hidden="1" x14ac:dyDescent="0.2"/>
    <row r="52264" hidden="1" x14ac:dyDescent="0.2"/>
    <row r="52265" hidden="1" x14ac:dyDescent="0.2"/>
    <row r="52266" hidden="1" x14ac:dyDescent="0.2"/>
    <row r="52267" hidden="1" x14ac:dyDescent="0.2"/>
    <row r="52268" hidden="1" x14ac:dyDescent="0.2"/>
    <row r="52269" hidden="1" x14ac:dyDescent="0.2"/>
    <row r="52270" hidden="1" x14ac:dyDescent="0.2"/>
    <row r="52271" hidden="1" x14ac:dyDescent="0.2"/>
    <row r="52272" hidden="1" x14ac:dyDescent="0.2"/>
    <row r="52273" hidden="1" x14ac:dyDescent="0.2"/>
    <row r="52274" hidden="1" x14ac:dyDescent="0.2"/>
    <row r="52275" hidden="1" x14ac:dyDescent="0.2"/>
    <row r="52276" hidden="1" x14ac:dyDescent="0.2"/>
    <row r="52277" hidden="1" x14ac:dyDescent="0.2"/>
    <row r="52278" hidden="1" x14ac:dyDescent="0.2"/>
    <row r="52279" hidden="1" x14ac:dyDescent="0.2"/>
    <row r="52280" hidden="1" x14ac:dyDescent="0.2"/>
    <row r="52281" hidden="1" x14ac:dyDescent="0.2"/>
    <row r="52282" hidden="1" x14ac:dyDescent="0.2"/>
    <row r="52283" hidden="1" x14ac:dyDescent="0.2"/>
    <row r="52284" hidden="1" x14ac:dyDescent="0.2"/>
    <row r="52285" hidden="1" x14ac:dyDescent="0.2"/>
    <row r="52286" hidden="1" x14ac:dyDescent="0.2"/>
    <row r="52287" hidden="1" x14ac:dyDescent="0.2"/>
    <row r="52288" hidden="1" x14ac:dyDescent="0.2"/>
    <row r="52289" hidden="1" x14ac:dyDescent="0.2"/>
    <row r="52290" hidden="1" x14ac:dyDescent="0.2"/>
    <row r="52291" hidden="1" x14ac:dyDescent="0.2"/>
    <row r="52292" hidden="1" x14ac:dyDescent="0.2"/>
    <row r="52293" hidden="1" x14ac:dyDescent="0.2"/>
    <row r="52294" hidden="1" x14ac:dyDescent="0.2"/>
    <row r="52295" hidden="1" x14ac:dyDescent="0.2"/>
    <row r="52296" hidden="1" x14ac:dyDescent="0.2"/>
    <row r="52297" hidden="1" x14ac:dyDescent="0.2"/>
    <row r="52298" hidden="1" x14ac:dyDescent="0.2"/>
    <row r="52299" hidden="1" x14ac:dyDescent="0.2"/>
    <row r="52300" hidden="1" x14ac:dyDescent="0.2"/>
    <row r="52301" hidden="1" x14ac:dyDescent="0.2"/>
    <row r="52302" hidden="1" x14ac:dyDescent="0.2"/>
    <row r="52303" hidden="1" x14ac:dyDescent="0.2"/>
    <row r="52304" hidden="1" x14ac:dyDescent="0.2"/>
    <row r="52305" hidden="1" x14ac:dyDescent="0.2"/>
    <row r="52306" hidden="1" x14ac:dyDescent="0.2"/>
    <row r="52307" hidden="1" x14ac:dyDescent="0.2"/>
    <row r="52308" hidden="1" x14ac:dyDescent="0.2"/>
    <row r="52309" hidden="1" x14ac:dyDescent="0.2"/>
    <row r="52310" hidden="1" x14ac:dyDescent="0.2"/>
    <row r="52311" hidden="1" x14ac:dyDescent="0.2"/>
    <row r="52312" hidden="1" x14ac:dyDescent="0.2"/>
    <row r="52313" hidden="1" x14ac:dyDescent="0.2"/>
    <row r="52314" hidden="1" x14ac:dyDescent="0.2"/>
    <row r="52315" hidden="1" x14ac:dyDescent="0.2"/>
    <row r="52316" hidden="1" x14ac:dyDescent="0.2"/>
    <row r="52317" hidden="1" x14ac:dyDescent="0.2"/>
    <row r="52318" hidden="1" x14ac:dyDescent="0.2"/>
    <row r="52319" hidden="1" x14ac:dyDescent="0.2"/>
    <row r="52320" hidden="1" x14ac:dyDescent="0.2"/>
    <row r="52321" hidden="1" x14ac:dyDescent="0.2"/>
    <row r="52322" hidden="1" x14ac:dyDescent="0.2"/>
    <row r="52323" hidden="1" x14ac:dyDescent="0.2"/>
    <row r="52324" hidden="1" x14ac:dyDescent="0.2"/>
    <row r="52325" hidden="1" x14ac:dyDescent="0.2"/>
    <row r="52326" hidden="1" x14ac:dyDescent="0.2"/>
    <row r="52327" hidden="1" x14ac:dyDescent="0.2"/>
    <row r="52328" hidden="1" x14ac:dyDescent="0.2"/>
    <row r="52329" hidden="1" x14ac:dyDescent="0.2"/>
    <row r="52330" hidden="1" x14ac:dyDescent="0.2"/>
    <row r="52331" hidden="1" x14ac:dyDescent="0.2"/>
    <row r="52332" hidden="1" x14ac:dyDescent="0.2"/>
    <row r="52333" hidden="1" x14ac:dyDescent="0.2"/>
    <row r="52334" hidden="1" x14ac:dyDescent="0.2"/>
    <row r="52335" hidden="1" x14ac:dyDescent="0.2"/>
    <row r="52336" hidden="1" x14ac:dyDescent="0.2"/>
    <row r="52337" hidden="1" x14ac:dyDescent="0.2"/>
    <row r="52338" hidden="1" x14ac:dyDescent="0.2"/>
    <row r="52339" hidden="1" x14ac:dyDescent="0.2"/>
    <row r="52340" hidden="1" x14ac:dyDescent="0.2"/>
    <row r="52341" hidden="1" x14ac:dyDescent="0.2"/>
    <row r="52342" hidden="1" x14ac:dyDescent="0.2"/>
    <row r="52343" hidden="1" x14ac:dyDescent="0.2"/>
    <row r="52344" hidden="1" x14ac:dyDescent="0.2"/>
    <row r="52345" hidden="1" x14ac:dyDescent="0.2"/>
    <row r="52346" hidden="1" x14ac:dyDescent="0.2"/>
    <row r="52347" hidden="1" x14ac:dyDescent="0.2"/>
    <row r="52348" hidden="1" x14ac:dyDescent="0.2"/>
    <row r="52349" hidden="1" x14ac:dyDescent="0.2"/>
    <row r="52350" hidden="1" x14ac:dyDescent="0.2"/>
    <row r="52351" hidden="1" x14ac:dyDescent="0.2"/>
    <row r="52352" hidden="1" x14ac:dyDescent="0.2"/>
    <row r="52353" hidden="1" x14ac:dyDescent="0.2"/>
    <row r="52354" hidden="1" x14ac:dyDescent="0.2"/>
    <row r="52355" hidden="1" x14ac:dyDescent="0.2"/>
    <row r="52356" hidden="1" x14ac:dyDescent="0.2"/>
    <row r="52357" hidden="1" x14ac:dyDescent="0.2"/>
    <row r="52358" hidden="1" x14ac:dyDescent="0.2"/>
    <row r="52359" hidden="1" x14ac:dyDescent="0.2"/>
    <row r="52360" hidden="1" x14ac:dyDescent="0.2"/>
    <row r="52361" hidden="1" x14ac:dyDescent="0.2"/>
    <row r="52362" hidden="1" x14ac:dyDescent="0.2"/>
    <row r="52363" hidden="1" x14ac:dyDescent="0.2"/>
    <row r="52364" hidden="1" x14ac:dyDescent="0.2"/>
    <row r="52365" hidden="1" x14ac:dyDescent="0.2"/>
    <row r="52366" hidden="1" x14ac:dyDescent="0.2"/>
    <row r="52367" hidden="1" x14ac:dyDescent="0.2"/>
    <row r="52368" hidden="1" x14ac:dyDescent="0.2"/>
    <row r="52369" hidden="1" x14ac:dyDescent="0.2"/>
    <row r="52370" hidden="1" x14ac:dyDescent="0.2"/>
    <row r="52371" hidden="1" x14ac:dyDescent="0.2"/>
    <row r="52372" hidden="1" x14ac:dyDescent="0.2"/>
    <row r="52373" hidden="1" x14ac:dyDescent="0.2"/>
    <row r="52374" hidden="1" x14ac:dyDescent="0.2"/>
    <row r="52375" hidden="1" x14ac:dyDescent="0.2"/>
    <row r="52376" hidden="1" x14ac:dyDescent="0.2"/>
    <row r="52377" hidden="1" x14ac:dyDescent="0.2"/>
    <row r="52378" hidden="1" x14ac:dyDescent="0.2"/>
    <row r="52379" hidden="1" x14ac:dyDescent="0.2"/>
    <row r="52380" hidden="1" x14ac:dyDescent="0.2"/>
    <row r="52381" hidden="1" x14ac:dyDescent="0.2"/>
    <row r="52382" hidden="1" x14ac:dyDescent="0.2"/>
    <row r="52383" hidden="1" x14ac:dyDescent="0.2"/>
    <row r="52384" hidden="1" x14ac:dyDescent="0.2"/>
    <row r="52385" hidden="1" x14ac:dyDescent="0.2"/>
    <row r="52386" hidden="1" x14ac:dyDescent="0.2"/>
    <row r="52387" hidden="1" x14ac:dyDescent="0.2"/>
    <row r="52388" hidden="1" x14ac:dyDescent="0.2"/>
    <row r="52389" hidden="1" x14ac:dyDescent="0.2"/>
    <row r="52390" hidden="1" x14ac:dyDescent="0.2"/>
    <row r="52391" hidden="1" x14ac:dyDescent="0.2"/>
    <row r="52392" hidden="1" x14ac:dyDescent="0.2"/>
    <row r="52393" hidden="1" x14ac:dyDescent="0.2"/>
    <row r="52394" hidden="1" x14ac:dyDescent="0.2"/>
    <row r="52395" hidden="1" x14ac:dyDescent="0.2"/>
    <row r="52396" hidden="1" x14ac:dyDescent="0.2"/>
    <row r="52397" hidden="1" x14ac:dyDescent="0.2"/>
    <row r="52398" hidden="1" x14ac:dyDescent="0.2"/>
    <row r="52399" hidden="1" x14ac:dyDescent="0.2"/>
    <row r="52400" hidden="1" x14ac:dyDescent="0.2"/>
    <row r="52401" hidden="1" x14ac:dyDescent="0.2"/>
    <row r="52402" hidden="1" x14ac:dyDescent="0.2"/>
    <row r="52403" hidden="1" x14ac:dyDescent="0.2"/>
    <row r="52404" hidden="1" x14ac:dyDescent="0.2"/>
    <row r="52405" hidden="1" x14ac:dyDescent="0.2"/>
    <row r="52406" hidden="1" x14ac:dyDescent="0.2"/>
    <row r="52407" hidden="1" x14ac:dyDescent="0.2"/>
    <row r="52408" hidden="1" x14ac:dyDescent="0.2"/>
    <row r="52409" hidden="1" x14ac:dyDescent="0.2"/>
    <row r="52410" hidden="1" x14ac:dyDescent="0.2"/>
    <row r="52411" hidden="1" x14ac:dyDescent="0.2"/>
    <row r="52412" hidden="1" x14ac:dyDescent="0.2"/>
    <row r="52413" hidden="1" x14ac:dyDescent="0.2"/>
    <row r="52414" hidden="1" x14ac:dyDescent="0.2"/>
    <row r="52415" hidden="1" x14ac:dyDescent="0.2"/>
    <row r="52416" hidden="1" x14ac:dyDescent="0.2"/>
    <row r="52417" hidden="1" x14ac:dyDescent="0.2"/>
    <row r="52418" hidden="1" x14ac:dyDescent="0.2"/>
    <row r="52419" hidden="1" x14ac:dyDescent="0.2"/>
    <row r="52420" hidden="1" x14ac:dyDescent="0.2"/>
    <row r="52421" hidden="1" x14ac:dyDescent="0.2"/>
    <row r="52422" hidden="1" x14ac:dyDescent="0.2"/>
    <row r="52423" hidden="1" x14ac:dyDescent="0.2"/>
    <row r="52424" hidden="1" x14ac:dyDescent="0.2"/>
    <row r="52425" hidden="1" x14ac:dyDescent="0.2"/>
    <row r="52426" hidden="1" x14ac:dyDescent="0.2"/>
    <row r="52427" hidden="1" x14ac:dyDescent="0.2"/>
    <row r="52428" hidden="1" x14ac:dyDescent="0.2"/>
    <row r="52429" hidden="1" x14ac:dyDescent="0.2"/>
    <row r="52430" hidden="1" x14ac:dyDescent="0.2"/>
    <row r="52431" hidden="1" x14ac:dyDescent="0.2"/>
    <row r="52432" hidden="1" x14ac:dyDescent="0.2"/>
    <row r="52433" hidden="1" x14ac:dyDescent="0.2"/>
    <row r="52434" hidden="1" x14ac:dyDescent="0.2"/>
    <row r="52435" hidden="1" x14ac:dyDescent="0.2"/>
    <row r="52436" hidden="1" x14ac:dyDescent="0.2"/>
    <row r="52437" hidden="1" x14ac:dyDescent="0.2"/>
    <row r="52438" hidden="1" x14ac:dyDescent="0.2"/>
    <row r="52439" hidden="1" x14ac:dyDescent="0.2"/>
    <row r="52440" hidden="1" x14ac:dyDescent="0.2"/>
    <row r="52441" hidden="1" x14ac:dyDescent="0.2"/>
    <row r="52442" hidden="1" x14ac:dyDescent="0.2"/>
    <row r="52443" hidden="1" x14ac:dyDescent="0.2"/>
    <row r="52444" hidden="1" x14ac:dyDescent="0.2"/>
    <row r="52445" hidden="1" x14ac:dyDescent="0.2"/>
    <row r="52446" hidden="1" x14ac:dyDescent="0.2"/>
    <row r="52447" hidden="1" x14ac:dyDescent="0.2"/>
    <row r="52448" hidden="1" x14ac:dyDescent="0.2"/>
    <row r="52449" hidden="1" x14ac:dyDescent="0.2"/>
    <row r="52450" hidden="1" x14ac:dyDescent="0.2"/>
    <row r="52451" hidden="1" x14ac:dyDescent="0.2"/>
    <row r="52452" hidden="1" x14ac:dyDescent="0.2"/>
    <row r="52453" hidden="1" x14ac:dyDescent="0.2"/>
    <row r="52454" hidden="1" x14ac:dyDescent="0.2"/>
    <row r="52455" hidden="1" x14ac:dyDescent="0.2"/>
    <row r="52456" hidden="1" x14ac:dyDescent="0.2"/>
    <row r="52457" hidden="1" x14ac:dyDescent="0.2"/>
    <row r="52458" hidden="1" x14ac:dyDescent="0.2"/>
    <row r="52459" hidden="1" x14ac:dyDescent="0.2"/>
    <row r="52460" hidden="1" x14ac:dyDescent="0.2"/>
    <row r="52461" hidden="1" x14ac:dyDescent="0.2"/>
    <row r="52462" hidden="1" x14ac:dyDescent="0.2"/>
    <row r="52463" hidden="1" x14ac:dyDescent="0.2"/>
    <row r="52464" hidden="1" x14ac:dyDescent="0.2"/>
    <row r="52465" hidden="1" x14ac:dyDescent="0.2"/>
    <row r="52466" hidden="1" x14ac:dyDescent="0.2"/>
    <row r="52467" hidden="1" x14ac:dyDescent="0.2"/>
    <row r="52468" hidden="1" x14ac:dyDescent="0.2"/>
    <row r="52469" hidden="1" x14ac:dyDescent="0.2"/>
    <row r="52470" hidden="1" x14ac:dyDescent="0.2"/>
    <row r="52471" hidden="1" x14ac:dyDescent="0.2"/>
    <row r="52472" hidden="1" x14ac:dyDescent="0.2"/>
    <row r="52473" hidden="1" x14ac:dyDescent="0.2"/>
    <row r="52474" hidden="1" x14ac:dyDescent="0.2"/>
    <row r="52475" hidden="1" x14ac:dyDescent="0.2"/>
    <row r="52476" hidden="1" x14ac:dyDescent="0.2"/>
    <row r="52477" hidden="1" x14ac:dyDescent="0.2"/>
    <row r="52478" hidden="1" x14ac:dyDescent="0.2"/>
    <row r="52479" hidden="1" x14ac:dyDescent="0.2"/>
    <row r="52480" hidden="1" x14ac:dyDescent="0.2"/>
    <row r="52481" hidden="1" x14ac:dyDescent="0.2"/>
    <row r="52482" hidden="1" x14ac:dyDescent="0.2"/>
    <row r="52483" hidden="1" x14ac:dyDescent="0.2"/>
    <row r="52484" hidden="1" x14ac:dyDescent="0.2"/>
    <row r="52485" hidden="1" x14ac:dyDescent="0.2"/>
    <row r="52486" hidden="1" x14ac:dyDescent="0.2"/>
    <row r="52487" hidden="1" x14ac:dyDescent="0.2"/>
    <row r="52488" hidden="1" x14ac:dyDescent="0.2"/>
    <row r="52489" hidden="1" x14ac:dyDescent="0.2"/>
    <row r="52490" hidden="1" x14ac:dyDescent="0.2"/>
    <row r="52491" hidden="1" x14ac:dyDescent="0.2"/>
    <row r="52492" hidden="1" x14ac:dyDescent="0.2"/>
    <row r="52493" hidden="1" x14ac:dyDescent="0.2"/>
    <row r="52494" hidden="1" x14ac:dyDescent="0.2"/>
    <row r="52495" hidden="1" x14ac:dyDescent="0.2"/>
    <row r="52496" hidden="1" x14ac:dyDescent="0.2"/>
    <row r="52497" hidden="1" x14ac:dyDescent="0.2"/>
    <row r="52498" hidden="1" x14ac:dyDescent="0.2"/>
    <row r="52499" hidden="1" x14ac:dyDescent="0.2"/>
    <row r="52500" hidden="1" x14ac:dyDescent="0.2"/>
    <row r="52501" hidden="1" x14ac:dyDescent="0.2"/>
    <row r="52502" hidden="1" x14ac:dyDescent="0.2"/>
    <row r="52503" hidden="1" x14ac:dyDescent="0.2"/>
    <row r="52504" hidden="1" x14ac:dyDescent="0.2"/>
    <row r="52505" hidden="1" x14ac:dyDescent="0.2"/>
    <row r="52506" hidden="1" x14ac:dyDescent="0.2"/>
    <row r="52507" hidden="1" x14ac:dyDescent="0.2"/>
    <row r="52508" hidden="1" x14ac:dyDescent="0.2"/>
    <row r="52509" hidden="1" x14ac:dyDescent="0.2"/>
    <row r="52510" hidden="1" x14ac:dyDescent="0.2"/>
    <row r="52511" hidden="1" x14ac:dyDescent="0.2"/>
    <row r="52512" hidden="1" x14ac:dyDescent="0.2"/>
    <row r="52513" hidden="1" x14ac:dyDescent="0.2"/>
    <row r="52514" hidden="1" x14ac:dyDescent="0.2"/>
    <row r="52515" hidden="1" x14ac:dyDescent="0.2"/>
    <row r="52516" hidden="1" x14ac:dyDescent="0.2"/>
    <row r="52517" hidden="1" x14ac:dyDescent="0.2"/>
    <row r="52518" hidden="1" x14ac:dyDescent="0.2"/>
    <row r="52519" hidden="1" x14ac:dyDescent="0.2"/>
    <row r="52520" hidden="1" x14ac:dyDescent="0.2"/>
    <row r="52521" hidden="1" x14ac:dyDescent="0.2"/>
    <row r="52522" hidden="1" x14ac:dyDescent="0.2"/>
    <row r="52523" hidden="1" x14ac:dyDescent="0.2"/>
    <row r="52524" hidden="1" x14ac:dyDescent="0.2"/>
    <row r="52525" hidden="1" x14ac:dyDescent="0.2"/>
    <row r="52526" hidden="1" x14ac:dyDescent="0.2"/>
    <row r="52527" hidden="1" x14ac:dyDescent="0.2"/>
    <row r="52528" hidden="1" x14ac:dyDescent="0.2"/>
    <row r="52529" hidden="1" x14ac:dyDescent="0.2"/>
    <row r="52530" hidden="1" x14ac:dyDescent="0.2"/>
    <row r="52531" hidden="1" x14ac:dyDescent="0.2"/>
    <row r="52532" hidden="1" x14ac:dyDescent="0.2"/>
    <row r="52533" hidden="1" x14ac:dyDescent="0.2"/>
    <row r="52534" hidden="1" x14ac:dyDescent="0.2"/>
    <row r="52535" hidden="1" x14ac:dyDescent="0.2"/>
    <row r="52536" hidden="1" x14ac:dyDescent="0.2"/>
    <row r="52537" hidden="1" x14ac:dyDescent="0.2"/>
    <row r="52538" hidden="1" x14ac:dyDescent="0.2"/>
    <row r="52539" hidden="1" x14ac:dyDescent="0.2"/>
    <row r="52540" hidden="1" x14ac:dyDescent="0.2"/>
    <row r="52541" hidden="1" x14ac:dyDescent="0.2"/>
    <row r="52542" hidden="1" x14ac:dyDescent="0.2"/>
    <row r="52543" hidden="1" x14ac:dyDescent="0.2"/>
    <row r="52544" hidden="1" x14ac:dyDescent="0.2"/>
    <row r="52545" hidden="1" x14ac:dyDescent="0.2"/>
    <row r="52546" hidden="1" x14ac:dyDescent="0.2"/>
    <row r="52547" hidden="1" x14ac:dyDescent="0.2"/>
    <row r="52548" hidden="1" x14ac:dyDescent="0.2"/>
    <row r="52549" hidden="1" x14ac:dyDescent="0.2"/>
    <row r="52550" hidden="1" x14ac:dyDescent="0.2"/>
    <row r="52551" hidden="1" x14ac:dyDescent="0.2"/>
    <row r="52552" hidden="1" x14ac:dyDescent="0.2"/>
    <row r="52553" hidden="1" x14ac:dyDescent="0.2"/>
    <row r="52554" hidden="1" x14ac:dyDescent="0.2"/>
    <row r="52555" hidden="1" x14ac:dyDescent="0.2"/>
    <row r="52556" hidden="1" x14ac:dyDescent="0.2"/>
    <row r="52557" hidden="1" x14ac:dyDescent="0.2"/>
    <row r="52558" hidden="1" x14ac:dyDescent="0.2"/>
    <row r="52559" hidden="1" x14ac:dyDescent="0.2"/>
    <row r="52560" hidden="1" x14ac:dyDescent="0.2"/>
    <row r="52561" hidden="1" x14ac:dyDescent="0.2"/>
    <row r="52562" hidden="1" x14ac:dyDescent="0.2"/>
    <row r="52563" hidden="1" x14ac:dyDescent="0.2"/>
    <row r="52564" hidden="1" x14ac:dyDescent="0.2"/>
    <row r="52565" hidden="1" x14ac:dyDescent="0.2"/>
    <row r="52566" hidden="1" x14ac:dyDescent="0.2"/>
    <row r="52567" hidden="1" x14ac:dyDescent="0.2"/>
    <row r="52568" hidden="1" x14ac:dyDescent="0.2"/>
    <row r="52569" hidden="1" x14ac:dyDescent="0.2"/>
    <row r="52570" hidden="1" x14ac:dyDescent="0.2"/>
    <row r="52571" hidden="1" x14ac:dyDescent="0.2"/>
    <row r="52572" hidden="1" x14ac:dyDescent="0.2"/>
    <row r="52573" hidden="1" x14ac:dyDescent="0.2"/>
    <row r="52574" hidden="1" x14ac:dyDescent="0.2"/>
    <row r="52575" hidden="1" x14ac:dyDescent="0.2"/>
    <row r="52576" hidden="1" x14ac:dyDescent="0.2"/>
    <row r="52577" hidden="1" x14ac:dyDescent="0.2"/>
    <row r="52578" hidden="1" x14ac:dyDescent="0.2"/>
    <row r="52579" hidden="1" x14ac:dyDescent="0.2"/>
    <row r="52580" hidden="1" x14ac:dyDescent="0.2"/>
    <row r="52581" hidden="1" x14ac:dyDescent="0.2"/>
    <row r="52582" hidden="1" x14ac:dyDescent="0.2"/>
    <row r="52583" hidden="1" x14ac:dyDescent="0.2"/>
    <row r="52584" hidden="1" x14ac:dyDescent="0.2"/>
    <row r="52585" hidden="1" x14ac:dyDescent="0.2"/>
    <row r="52586" hidden="1" x14ac:dyDescent="0.2"/>
    <row r="52587" hidden="1" x14ac:dyDescent="0.2"/>
    <row r="52588" hidden="1" x14ac:dyDescent="0.2"/>
    <row r="52589" hidden="1" x14ac:dyDescent="0.2"/>
    <row r="52590" hidden="1" x14ac:dyDescent="0.2"/>
    <row r="52591" hidden="1" x14ac:dyDescent="0.2"/>
    <row r="52592" hidden="1" x14ac:dyDescent="0.2"/>
    <row r="52593" hidden="1" x14ac:dyDescent="0.2"/>
    <row r="52594" hidden="1" x14ac:dyDescent="0.2"/>
    <row r="52595" hidden="1" x14ac:dyDescent="0.2"/>
    <row r="52596" hidden="1" x14ac:dyDescent="0.2"/>
    <row r="52597" hidden="1" x14ac:dyDescent="0.2"/>
    <row r="52598" hidden="1" x14ac:dyDescent="0.2"/>
    <row r="52599" hidden="1" x14ac:dyDescent="0.2"/>
    <row r="52600" hidden="1" x14ac:dyDescent="0.2"/>
    <row r="52601" hidden="1" x14ac:dyDescent="0.2"/>
    <row r="52602" hidden="1" x14ac:dyDescent="0.2"/>
    <row r="52603" hidden="1" x14ac:dyDescent="0.2"/>
    <row r="52604" hidden="1" x14ac:dyDescent="0.2"/>
    <row r="52605" hidden="1" x14ac:dyDescent="0.2"/>
    <row r="52606" hidden="1" x14ac:dyDescent="0.2"/>
    <row r="52607" hidden="1" x14ac:dyDescent="0.2"/>
    <row r="52608" hidden="1" x14ac:dyDescent="0.2"/>
    <row r="52609" hidden="1" x14ac:dyDescent="0.2"/>
    <row r="52610" hidden="1" x14ac:dyDescent="0.2"/>
    <row r="52611" hidden="1" x14ac:dyDescent="0.2"/>
    <row r="52612" hidden="1" x14ac:dyDescent="0.2"/>
    <row r="52613" hidden="1" x14ac:dyDescent="0.2"/>
    <row r="52614" hidden="1" x14ac:dyDescent="0.2"/>
    <row r="52615" hidden="1" x14ac:dyDescent="0.2"/>
    <row r="52616" hidden="1" x14ac:dyDescent="0.2"/>
    <row r="52617" hidden="1" x14ac:dyDescent="0.2"/>
    <row r="52618" hidden="1" x14ac:dyDescent="0.2"/>
    <row r="52619" hidden="1" x14ac:dyDescent="0.2"/>
    <row r="52620" hidden="1" x14ac:dyDescent="0.2"/>
    <row r="52621" hidden="1" x14ac:dyDescent="0.2"/>
    <row r="52622" hidden="1" x14ac:dyDescent="0.2"/>
    <row r="52623" hidden="1" x14ac:dyDescent="0.2"/>
    <row r="52624" hidden="1" x14ac:dyDescent="0.2"/>
    <row r="52625" hidden="1" x14ac:dyDescent="0.2"/>
    <row r="52626" hidden="1" x14ac:dyDescent="0.2"/>
    <row r="52627" hidden="1" x14ac:dyDescent="0.2"/>
    <row r="52628" hidden="1" x14ac:dyDescent="0.2"/>
    <row r="52629" hidden="1" x14ac:dyDescent="0.2"/>
    <row r="52630" hidden="1" x14ac:dyDescent="0.2"/>
    <row r="52631" hidden="1" x14ac:dyDescent="0.2"/>
    <row r="52632" hidden="1" x14ac:dyDescent="0.2"/>
    <row r="52633" hidden="1" x14ac:dyDescent="0.2"/>
    <row r="52634" hidden="1" x14ac:dyDescent="0.2"/>
    <row r="52635" hidden="1" x14ac:dyDescent="0.2"/>
    <row r="52636" hidden="1" x14ac:dyDescent="0.2"/>
    <row r="52637" hidden="1" x14ac:dyDescent="0.2"/>
    <row r="52638" hidden="1" x14ac:dyDescent="0.2"/>
    <row r="52639" hidden="1" x14ac:dyDescent="0.2"/>
    <row r="52640" hidden="1" x14ac:dyDescent="0.2"/>
    <row r="52641" hidden="1" x14ac:dyDescent="0.2"/>
    <row r="52642" hidden="1" x14ac:dyDescent="0.2"/>
    <row r="52643" hidden="1" x14ac:dyDescent="0.2"/>
    <row r="52644" hidden="1" x14ac:dyDescent="0.2"/>
    <row r="52645" hidden="1" x14ac:dyDescent="0.2"/>
    <row r="52646" hidden="1" x14ac:dyDescent="0.2"/>
    <row r="52647" hidden="1" x14ac:dyDescent="0.2"/>
    <row r="52648" hidden="1" x14ac:dyDescent="0.2"/>
    <row r="52649" hidden="1" x14ac:dyDescent="0.2"/>
    <row r="52650" hidden="1" x14ac:dyDescent="0.2"/>
    <row r="52651" hidden="1" x14ac:dyDescent="0.2"/>
    <row r="52652" hidden="1" x14ac:dyDescent="0.2"/>
    <row r="52653" hidden="1" x14ac:dyDescent="0.2"/>
    <row r="52654" hidden="1" x14ac:dyDescent="0.2"/>
    <row r="52655" hidden="1" x14ac:dyDescent="0.2"/>
    <row r="52656" hidden="1" x14ac:dyDescent="0.2"/>
    <row r="52657" hidden="1" x14ac:dyDescent="0.2"/>
    <row r="52658" hidden="1" x14ac:dyDescent="0.2"/>
    <row r="52659" hidden="1" x14ac:dyDescent="0.2"/>
    <row r="52660" hidden="1" x14ac:dyDescent="0.2"/>
    <row r="52661" hidden="1" x14ac:dyDescent="0.2"/>
    <row r="52662" hidden="1" x14ac:dyDescent="0.2"/>
    <row r="52663" hidden="1" x14ac:dyDescent="0.2"/>
    <row r="52664" hidden="1" x14ac:dyDescent="0.2"/>
    <row r="52665" hidden="1" x14ac:dyDescent="0.2"/>
    <row r="52666" hidden="1" x14ac:dyDescent="0.2"/>
    <row r="52667" hidden="1" x14ac:dyDescent="0.2"/>
    <row r="52668" hidden="1" x14ac:dyDescent="0.2"/>
    <row r="52669" hidden="1" x14ac:dyDescent="0.2"/>
    <row r="52670" hidden="1" x14ac:dyDescent="0.2"/>
    <row r="52671" hidden="1" x14ac:dyDescent="0.2"/>
    <row r="52672" hidden="1" x14ac:dyDescent="0.2"/>
    <row r="52673" hidden="1" x14ac:dyDescent="0.2"/>
    <row r="52674" hidden="1" x14ac:dyDescent="0.2"/>
    <row r="52675" hidden="1" x14ac:dyDescent="0.2"/>
    <row r="52676" hidden="1" x14ac:dyDescent="0.2"/>
    <row r="52677" hidden="1" x14ac:dyDescent="0.2"/>
    <row r="52678" hidden="1" x14ac:dyDescent="0.2"/>
    <row r="52679" hidden="1" x14ac:dyDescent="0.2"/>
    <row r="52680" hidden="1" x14ac:dyDescent="0.2"/>
    <row r="52681" hidden="1" x14ac:dyDescent="0.2"/>
    <row r="52682" hidden="1" x14ac:dyDescent="0.2"/>
    <row r="52683" hidden="1" x14ac:dyDescent="0.2"/>
    <row r="52684" hidden="1" x14ac:dyDescent="0.2"/>
    <row r="52685" hidden="1" x14ac:dyDescent="0.2"/>
    <row r="52686" hidden="1" x14ac:dyDescent="0.2"/>
    <row r="52687" hidden="1" x14ac:dyDescent="0.2"/>
    <row r="52688" hidden="1" x14ac:dyDescent="0.2"/>
    <row r="52689" hidden="1" x14ac:dyDescent="0.2"/>
    <row r="52690" hidden="1" x14ac:dyDescent="0.2"/>
    <row r="52691" hidden="1" x14ac:dyDescent="0.2"/>
    <row r="52692" hidden="1" x14ac:dyDescent="0.2"/>
    <row r="52693" hidden="1" x14ac:dyDescent="0.2"/>
    <row r="52694" hidden="1" x14ac:dyDescent="0.2"/>
    <row r="52695" hidden="1" x14ac:dyDescent="0.2"/>
    <row r="52696" hidden="1" x14ac:dyDescent="0.2"/>
    <row r="52697" hidden="1" x14ac:dyDescent="0.2"/>
    <row r="52698" hidden="1" x14ac:dyDescent="0.2"/>
    <row r="52699" hidden="1" x14ac:dyDescent="0.2"/>
    <row r="52700" hidden="1" x14ac:dyDescent="0.2"/>
    <row r="52701" hidden="1" x14ac:dyDescent="0.2"/>
    <row r="52702" hidden="1" x14ac:dyDescent="0.2"/>
    <row r="52703" hidden="1" x14ac:dyDescent="0.2"/>
    <row r="52704" hidden="1" x14ac:dyDescent="0.2"/>
    <row r="52705" hidden="1" x14ac:dyDescent="0.2"/>
    <row r="52706" hidden="1" x14ac:dyDescent="0.2"/>
    <row r="52707" hidden="1" x14ac:dyDescent="0.2"/>
    <row r="52708" hidden="1" x14ac:dyDescent="0.2"/>
    <row r="52709" hidden="1" x14ac:dyDescent="0.2"/>
    <row r="52710" hidden="1" x14ac:dyDescent="0.2"/>
    <row r="52711" hidden="1" x14ac:dyDescent="0.2"/>
    <row r="52712" hidden="1" x14ac:dyDescent="0.2"/>
    <row r="52713" hidden="1" x14ac:dyDescent="0.2"/>
    <row r="52714" hidden="1" x14ac:dyDescent="0.2"/>
    <row r="52715" hidden="1" x14ac:dyDescent="0.2"/>
    <row r="52716" hidden="1" x14ac:dyDescent="0.2"/>
    <row r="52717" hidden="1" x14ac:dyDescent="0.2"/>
    <row r="52718" hidden="1" x14ac:dyDescent="0.2"/>
    <row r="52719" hidden="1" x14ac:dyDescent="0.2"/>
    <row r="52720" hidden="1" x14ac:dyDescent="0.2"/>
    <row r="52721" hidden="1" x14ac:dyDescent="0.2"/>
    <row r="52722" hidden="1" x14ac:dyDescent="0.2"/>
    <row r="52723" hidden="1" x14ac:dyDescent="0.2"/>
    <row r="52724" hidden="1" x14ac:dyDescent="0.2"/>
    <row r="52725" hidden="1" x14ac:dyDescent="0.2"/>
    <row r="52726" hidden="1" x14ac:dyDescent="0.2"/>
    <row r="52727" hidden="1" x14ac:dyDescent="0.2"/>
    <row r="52728" hidden="1" x14ac:dyDescent="0.2"/>
    <row r="52729" hidden="1" x14ac:dyDescent="0.2"/>
    <row r="52730" hidden="1" x14ac:dyDescent="0.2"/>
    <row r="52731" hidden="1" x14ac:dyDescent="0.2"/>
    <row r="52732" hidden="1" x14ac:dyDescent="0.2"/>
    <row r="52733" hidden="1" x14ac:dyDescent="0.2"/>
    <row r="52734" hidden="1" x14ac:dyDescent="0.2"/>
    <row r="52735" hidden="1" x14ac:dyDescent="0.2"/>
    <row r="52736" hidden="1" x14ac:dyDescent="0.2"/>
    <row r="52737" hidden="1" x14ac:dyDescent="0.2"/>
    <row r="52738" hidden="1" x14ac:dyDescent="0.2"/>
    <row r="52739" hidden="1" x14ac:dyDescent="0.2"/>
    <row r="52740" hidden="1" x14ac:dyDescent="0.2"/>
    <row r="52741" hidden="1" x14ac:dyDescent="0.2"/>
    <row r="52742" hidden="1" x14ac:dyDescent="0.2"/>
    <row r="52743" hidden="1" x14ac:dyDescent="0.2"/>
    <row r="52744" hidden="1" x14ac:dyDescent="0.2"/>
    <row r="52745" hidden="1" x14ac:dyDescent="0.2"/>
    <row r="52746" hidden="1" x14ac:dyDescent="0.2"/>
    <row r="52747" hidden="1" x14ac:dyDescent="0.2"/>
    <row r="52748" hidden="1" x14ac:dyDescent="0.2"/>
    <row r="52749" hidden="1" x14ac:dyDescent="0.2"/>
    <row r="52750" hidden="1" x14ac:dyDescent="0.2"/>
    <row r="52751" hidden="1" x14ac:dyDescent="0.2"/>
    <row r="52752" hidden="1" x14ac:dyDescent="0.2"/>
    <row r="52753" hidden="1" x14ac:dyDescent="0.2"/>
    <row r="52754" hidden="1" x14ac:dyDescent="0.2"/>
    <row r="52755" hidden="1" x14ac:dyDescent="0.2"/>
    <row r="52756" hidden="1" x14ac:dyDescent="0.2"/>
    <row r="52757" hidden="1" x14ac:dyDescent="0.2"/>
    <row r="52758" hidden="1" x14ac:dyDescent="0.2"/>
    <row r="52759" hidden="1" x14ac:dyDescent="0.2"/>
    <row r="52760" hidden="1" x14ac:dyDescent="0.2"/>
    <row r="52761" hidden="1" x14ac:dyDescent="0.2"/>
    <row r="52762" hidden="1" x14ac:dyDescent="0.2"/>
    <row r="52763" hidden="1" x14ac:dyDescent="0.2"/>
    <row r="52764" hidden="1" x14ac:dyDescent="0.2"/>
    <row r="52765" hidden="1" x14ac:dyDescent="0.2"/>
    <row r="52766" hidden="1" x14ac:dyDescent="0.2"/>
    <row r="52767" hidden="1" x14ac:dyDescent="0.2"/>
    <row r="52768" hidden="1" x14ac:dyDescent="0.2"/>
    <row r="52769" hidden="1" x14ac:dyDescent="0.2"/>
    <row r="52770" hidden="1" x14ac:dyDescent="0.2"/>
    <row r="52771" hidden="1" x14ac:dyDescent="0.2"/>
    <row r="52772" hidden="1" x14ac:dyDescent="0.2"/>
    <row r="52773" hidden="1" x14ac:dyDescent="0.2"/>
    <row r="52774" hidden="1" x14ac:dyDescent="0.2"/>
    <row r="52775" hidden="1" x14ac:dyDescent="0.2"/>
    <row r="52776" hidden="1" x14ac:dyDescent="0.2"/>
    <row r="52777" hidden="1" x14ac:dyDescent="0.2"/>
    <row r="52778" hidden="1" x14ac:dyDescent="0.2"/>
    <row r="52779" hidden="1" x14ac:dyDescent="0.2"/>
    <row r="52780" hidden="1" x14ac:dyDescent="0.2"/>
    <row r="52781" hidden="1" x14ac:dyDescent="0.2"/>
    <row r="52782" hidden="1" x14ac:dyDescent="0.2"/>
    <row r="52783" hidden="1" x14ac:dyDescent="0.2"/>
    <row r="52784" hidden="1" x14ac:dyDescent="0.2"/>
    <row r="52785" hidden="1" x14ac:dyDescent="0.2"/>
    <row r="52786" hidden="1" x14ac:dyDescent="0.2"/>
    <row r="52787" hidden="1" x14ac:dyDescent="0.2"/>
    <row r="52788" hidden="1" x14ac:dyDescent="0.2"/>
    <row r="52789" hidden="1" x14ac:dyDescent="0.2"/>
    <row r="52790" hidden="1" x14ac:dyDescent="0.2"/>
    <row r="52791" hidden="1" x14ac:dyDescent="0.2"/>
    <row r="52792" hidden="1" x14ac:dyDescent="0.2"/>
    <row r="52793" hidden="1" x14ac:dyDescent="0.2"/>
    <row r="52794" hidden="1" x14ac:dyDescent="0.2"/>
    <row r="52795" hidden="1" x14ac:dyDescent="0.2"/>
    <row r="52796" hidden="1" x14ac:dyDescent="0.2"/>
    <row r="52797" hidden="1" x14ac:dyDescent="0.2"/>
    <row r="52798" hidden="1" x14ac:dyDescent="0.2"/>
    <row r="52799" hidden="1" x14ac:dyDescent="0.2"/>
    <row r="52800" hidden="1" x14ac:dyDescent="0.2"/>
    <row r="52801" hidden="1" x14ac:dyDescent="0.2"/>
    <row r="52802" hidden="1" x14ac:dyDescent="0.2"/>
    <row r="52803" hidden="1" x14ac:dyDescent="0.2"/>
    <row r="52804" hidden="1" x14ac:dyDescent="0.2"/>
    <row r="52805" hidden="1" x14ac:dyDescent="0.2"/>
    <row r="52806" hidden="1" x14ac:dyDescent="0.2"/>
    <row r="52807" hidden="1" x14ac:dyDescent="0.2"/>
    <row r="52808" hidden="1" x14ac:dyDescent="0.2"/>
    <row r="52809" hidden="1" x14ac:dyDescent="0.2"/>
    <row r="52810" hidden="1" x14ac:dyDescent="0.2"/>
    <row r="52811" hidden="1" x14ac:dyDescent="0.2"/>
    <row r="52812" hidden="1" x14ac:dyDescent="0.2"/>
    <row r="52813" hidden="1" x14ac:dyDescent="0.2"/>
    <row r="52814" hidden="1" x14ac:dyDescent="0.2"/>
    <row r="52815" hidden="1" x14ac:dyDescent="0.2"/>
    <row r="52816" hidden="1" x14ac:dyDescent="0.2"/>
    <row r="52817" hidden="1" x14ac:dyDescent="0.2"/>
    <row r="52818" hidden="1" x14ac:dyDescent="0.2"/>
    <row r="52819" hidden="1" x14ac:dyDescent="0.2"/>
    <row r="52820" hidden="1" x14ac:dyDescent="0.2"/>
    <row r="52821" hidden="1" x14ac:dyDescent="0.2"/>
    <row r="52822" hidden="1" x14ac:dyDescent="0.2"/>
    <row r="52823" hidden="1" x14ac:dyDescent="0.2"/>
    <row r="52824" hidden="1" x14ac:dyDescent="0.2"/>
    <row r="52825" hidden="1" x14ac:dyDescent="0.2"/>
    <row r="52826" hidden="1" x14ac:dyDescent="0.2"/>
    <row r="52827" hidden="1" x14ac:dyDescent="0.2"/>
    <row r="52828" hidden="1" x14ac:dyDescent="0.2"/>
    <row r="52829" hidden="1" x14ac:dyDescent="0.2"/>
    <row r="52830" hidden="1" x14ac:dyDescent="0.2"/>
    <row r="52831" hidden="1" x14ac:dyDescent="0.2"/>
    <row r="52832" hidden="1" x14ac:dyDescent="0.2"/>
    <row r="52833" hidden="1" x14ac:dyDescent="0.2"/>
    <row r="52834" hidden="1" x14ac:dyDescent="0.2"/>
    <row r="52835" hidden="1" x14ac:dyDescent="0.2"/>
    <row r="52836" hidden="1" x14ac:dyDescent="0.2"/>
    <row r="52837" hidden="1" x14ac:dyDescent="0.2"/>
    <row r="52838" hidden="1" x14ac:dyDescent="0.2"/>
    <row r="52839" hidden="1" x14ac:dyDescent="0.2"/>
    <row r="52840" hidden="1" x14ac:dyDescent="0.2"/>
    <row r="52841" hidden="1" x14ac:dyDescent="0.2"/>
    <row r="52842" hidden="1" x14ac:dyDescent="0.2"/>
    <row r="52843" hidden="1" x14ac:dyDescent="0.2"/>
    <row r="52844" hidden="1" x14ac:dyDescent="0.2"/>
    <row r="52845" hidden="1" x14ac:dyDescent="0.2"/>
    <row r="52846" hidden="1" x14ac:dyDescent="0.2"/>
    <row r="52847" hidden="1" x14ac:dyDescent="0.2"/>
    <row r="52848" hidden="1" x14ac:dyDescent="0.2"/>
    <row r="52849" hidden="1" x14ac:dyDescent="0.2"/>
    <row r="52850" hidden="1" x14ac:dyDescent="0.2"/>
    <row r="52851" hidden="1" x14ac:dyDescent="0.2"/>
    <row r="52852" hidden="1" x14ac:dyDescent="0.2"/>
    <row r="52853" hidden="1" x14ac:dyDescent="0.2"/>
    <row r="52854" hidden="1" x14ac:dyDescent="0.2"/>
    <row r="52855" hidden="1" x14ac:dyDescent="0.2"/>
    <row r="52856" hidden="1" x14ac:dyDescent="0.2"/>
    <row r="52857" hidden="1" x14ac:dyDescent="0.2"/>
    <row r="52858" hidden="1" x14ac:dyDescent="0.2"/>
    <row r="52859" hidden="1" x14ac:dyDescent="0.2"/>
    <row r="52860" hidden="1" x14ac:dyDescent="0.2"/>
    <row r="52861" hidden="1" x14ac:dyDescent="0.2"/>
    <row r="52862" hidden="1" x14ac:dyDescent="0.2"/>
    <row r="52863" hidden="1" x14ac:dyDescent="0.2"/>
    <row r="52864" hidden="1" x14ac:dyDescent="0.2"/>
    <row r="52865" hidden="1" x14ac:dyDescent="0.2"/>
    <row r="52866" hidden="1" x14ac:dyDescent="0.2"/>
    <row r="52867" hidden="1" x14ac:dyDescent="0.2"/>
    <row r="52868" hidden="1" x14ac:dyDescent="0.2"/>
    <row r="52869" hidden="1" x14ac:dyDescent="0.2"/>
    <row r="52870" hidden="1" x14ac:dyDescent="0.2"/>
    <row r="52871" hidden="1" x14ac:dyDescent="0.2"/>
    <row r="52872" hidden="1" x14ac:dyDescent="0.2"/>
    <row r="52873" hidden="1" x14ac:dyDescent="0.2"/>
    <row r="52874" hidden="1" x14ac:dyDescent="0.2"/>
    <row r="52875" hidden="1" x14ac:dyDescent="0.2"/>
    <row r="52876" hidden="1" x14ac:dyDescent="0.2"/>
    <row r="52877" hidden="1" x14ac:dyDescent="0.2"/>
    <row r="52878" hidden="1" x14ac:dyDescent="0.2"/>
    <row r="52879" hidden="1" x14ac:dyDescent="0.2"/>
    <row r="52880" hidden="1" x14ac:dyDescent="0.2"/>
    <row r="52881" hidden="1" x14ac:dyDescent="0.2"/>
    <row r="52882" hidden="1" x14ac:dyDescent="0.2"/>
    <row r="52883" hidden="1" x14ac:dyDescent="0.2"/>
    <row r="52884" hidden="1" x14ac:dyDescent="0.2"/>
    <row r="52885" hidden="1" x14ac:dyDescent="0.2"/>
    <row r="52886" hidden="1" x14ac:dyDescent="0.2"/>
    <row r="52887" hidden="1" x14ac:dyDescent="0.2"/>
    <row r="52888" hidden="1" x14ac:dyDescent="0.2"/>
    <row r="52889" hidden="1" x14ac:dyDescent="0.2"/>
    <row r="52890" hidden="1" x14ac:dyDescent="0.2"/>
    <row r="52891" hidden="1" x14ac:dyDescent="0.2"/>
    <row r="52892" hidden="1" x14ac:dyDescent="0.2"/>
    <row r="52893" hidden="1" x14ac:dyDescent="0.2"/>
    <row r="52894" hidden="1" x14ac:dyDescent="0.2"/>
    <row r="52895" hidden="1" x14ac:dyDescent="0.2"/>
    <row r="52896" hidden="1" x14ac:dyDescent="0.2"/>
    <row r="52897" hidden="1" x14ac:dyDescent="0.2"/>
    <row r="52898" hidden="1" x14ac:dyDescent="0.2"/>
    <row r="52899" hidden="1" x14ac:dyDescent="0.2"/>
    <row r="52900" hidden="1" x14ac:dyDescent="0.2"/>
    <row r="52901" hidden="1" x14ac:dyDescent="0.2"/>
    <row r="52902" hidden="1" x14ac:dyDescent="0.2"/>
    <row r="52903" hidden="1" x14ac:dyDescent="0.2"/>
    <row r="52904" hidden="1" x14ac:dyDescent="0.2"/>
    <row r="52905" hidden="1" x14ac:dyDescent="0.2"/>
    <row r="52906" hidden="1" x14ac:dyDescent="0.2"/>
    <row r="52907" hidden="1" x14ac:dyDescent="0.2"/>
    <row r="52908" hidden="1" x14ac:dyDescent="0.2"/>
    <row r="52909" hidden="1" x14ac:dyDescent="0.2"/>
    <row r="52910" hidden="1" x14ac:dyDescent="0.2"/>
    <row r="52911" hidden="1" x14ac:dyDescent="0.2"/>
    <row r="52912" hidden="1" x14ac:dyDescent="0.2"/>
    <row r="52913" hidden="1" x14ac:dyDescent="0.2"/>
    <row r="52914" hidden="1" x14ac:dyDescent="0.2"/>
    <row r="52915" hidden="1" x14ac:dyDescent="0.2"/>
    <row r="52916" hidden="1" x14ac:dyDescent="0.2"/>
    <row r="52917" hidden="1" x14ac:dyDescent="0.2"/>
    <row r="52918" hidden="1" x14ac:dyDescent="0.2"/>
    <row r="52919" hidden="1" x14ac:dyDescent="0.2"/>
    <row r="52920" hidden="1" x14ac:dyDescent="0.2"/>
    <row r="52921" hidden="1" x14ac:dyDescent="0.2"/>
    <row r="52922" hidden="1" x14ac:dyDescent="0.2"/>
    <row r="52923" hidden="1" x14ac:dyDescent="0.2"/>
    <row r="52924" hidden="1" x14ac:dyDescent="0.2"/>
    <row r="52925" hidden="1" x14ac:dyDescent="0.2"/>
    <row r="52926" hidden="1" x14ac:dyDescent="0.2"/>
    <row r="52927" hidden="1" x14ac:dyDescent="0.2"/>
    <row r="52928" hidden="1" x14ac:dyDescent="0.2"/>
    <row r="52929" hidden="1" x14ac:dyDescent="0.2"/>
    <row r="52930" hidden="1" x14ac:dyDescent="0.2"/>
    <row r="52931" hidden="1" x14ac:dyDescent="0.2"/>
    <row r="52932" hidden="1" x14ac:dyDescent="0.2"/>
    <row r="52933" hidden="1" x14ac:dyDescent="0.2"/>
    <row r="52934" hidden="1" x14ac:dyDescent="0.2"/>
    <row r="52935" hidden="1" x14ac:dyDescent="0.2"/>
    <row r="52936" hidden="1" x14ac:dyDescent="0.2"/>
    <row r="52937" hidden="1" x14ac:dyDescent="0.2"/>
    <row r="52938" hidden="1" x14ac:dyDescent="0.2"/>
    <row r="52939" hidden="1" x14ac:dyDescent="0.2"/>
    <row r="52940" hidden="1" x14ac:dyDescent="0.2"/>
    <row r="52941" hidden="1" x14ac:dyDescent="0.2"/>
    <row r="52942" hidden="1" x14ac:dyDescent="0.2"/>
    <row r="52943" hidden="1" x14ac:dyDescent="0.2"/>
    <row r="52944" hidden="1" x14ac:dyDescent="0.2"/>
    <row r="52945" hidden="1" x14ac:dyDescent="0.2"/>
    <row r="52946" hidden="1" x14ac:dyDescent="0.2"/>
    <row r="52947" hidden="1" x14ac:dyDescent="0.2"/>
    <row r="52948" hidden="1" x14ac:dyDescent="0.2"/>
    <row r="52949" hidden="1" x14ac:dyDescent="0.2"/>
    <row r="52950" hidden="1" x14ac:dyDescent="0.2"/>
    <row r="52951" hidden="1" x14ac:dyDescent="0.2"/>
    <row r="52952" hidden="1" x14ac:dyDescent="0.2"/>
    <row r="52953" hidden="1" x14ac:dyDescent="0.2"/>
    <row r="52954" hidden="1" x14ac:dyDescent="0.2"/>
    <row r="52955" hidden="1" x14ac:dyDescent="0.2"/>
    <row r="52956" hidden="1" x14ac:dyDescent="0.2"/>
    <row r="52957" hidden="1" x14ac:dyDescent="0.2"/>
    <row r="52958" hidden="1" x14ac:dyDescent="0.2"/>
    <row r="52959" hidden="1" x14ac:dyDescent="0.2"/>
    <row r="52960" hidden="1" x14ac:dyDescent="0.2"/>
    <row r="52961" hidden="1" x14ac:dyDescent="0.2"/>
    <row r="52962" hidden="1" x14ac:dyDescent="0.2"/>
    <row r="52963" hidden="1" x14ac:dyDescent="0.2"/>
    <row r="52964" hidden="1" x14ac:dyDescent="0.2"/>
    <row r="52965" hidden="1" x14ac:dyDescent="0.2"/>
    <row r="52966" hidden="1" x14ac:dyDescent="0.2"/>
    <row r="52967" hidden="1" x14ac:dyDescent="0.2"/>
    <row r="52968" hidden="1" x14ac:dyDescent="0.2"/>
    <row r="52969" hidden="1" x14ac:dyDescent="0.2"/>
    <row r="52970" hidden="1" x14ac:dyDescent="0.2"/>
    <row r="52971" hidden="1" x14ac:dyDescent="0.2"/>
    <row r="52972" hidden="1" x14ac:dyDescent="0.2"/>
    <row r="52973" hidden="1" x14ac:dyDescent="0.2"/>
    <row r="52974" hidden="1" x14ac:dyDescent="0.2"/>
    <row r="52975" hidden="1" x14ac:dyDescent="0.2"/>
    <row r="52976" hidden="1" x14ac:dyDescent="0.2"/>
    <row r="52977" hidden="1" x14ac:dyDescent="0.2"/>
    <row r="52978" hidden="1" x14ac:dyDescent="0.2"/>
    <row r="52979" hidden="1" x14ac:dyDescent="0.2"/>
    <row r="52980" hidden="1" x14ac:dyDescent="0.2"/>
    <row r="52981" hidden="1" x14ac:dyDescent="0.2"/>
    <row r="52982" hidden="1" x14ac:dyDescent="0.2"/>
    <row r="52983" hidden="1" x14ac:dyDescent="0.2"/>
    <row r="52984" hidden="1" x14ac:dyDescent="0.2"/>
    <row r="52985" hidden="1" x14ac:dyDescent="0.2"/>
    <row r="52986" hidden="1" x14ac:dyDescent="0.2"/>
    <row r="52987" hidden="1" x14ac:dyDescent="0.2"/>
    <row r="52988" hidden="1" x14ac:dyDescent="0.2"/>
    <row r="52989" hidden="1" x14ac:dyDescent="0.2"/>
    <row r="52990" hidden="1" x14ac:dyDescent="0.2"/>
    <row r="52991" hidden="1" x14ac:dyDescent="0.2"/>
    <row r="52992" hidden="1" x14ac:dyDescent="0.2"/>
    <row r="52993" hidden="1" x14ac:dyDescent="0.2"/>
    <row r="52994" hidden="1" x14ac:dyDescent="0.2"/>
    <row r="52995" hidden="1" x14ac:dyDescent="0.2"/>
    <row r="52996" hidden="1" x14ac:dyDescent="0.2"/>
    <row r="52997" hidden="1" x14ac:dyDescent="0.2"/>
    <row r="52998" hidden="1" x14ac:dyDescent="0.2"/>
    <row r="52999" hidden="1" x14ac:dyDescent="0.2"/>
    <row r="53000" hidden="1" x14ac:dyDescent="0.2"/>
    <row r="53001" hidden="1" x14ac:dyDescent="0.2"/>
    <row r="53002" hidden="1" x14ac:dyDescent="0.2"/>
    <row r="53003" hidden="1" x14ac:dyDescent="0.2"/>
    <row r="53004" hidden="1" x14ac:dyDescent="0.2"/>
    <row r="53005" hidden="1" x14ac:dyDescent="0.2"/>
    <row r="53006" hidden="1" x14ac:dyDescent="0.2"/>
    <row r="53007" hidden="1" x14ac:dyDescent="0.2"/>
    <row r="53008" hidden="1" x14ac:dyDescent="0.2"/>
    <row r="53009" hidden="1" x14ac:dyDescent="0.2"/>
    <row r="53010" hidden="1" x14ac:dyDescent="0.2"/>
    <row r="53011" hidden="1" x14ac:dyDescent="0.2"/>
    <row r="53012" hidden="1" x14ac:dyDescent="0.2"/>
    <row r="53013" hidden="1" x14ac:dyDescent="0.2"/>
    <row r="53014" hidden="1" x14ac:dyDescent="0.2"/>
    <row r="53015" hidden="1" x14ac:dyDescent="0.2"/>
    <row r="53016" hidden="1" x14ac:dyDescent="0.2"/>
    <row r="53017" hidden="1" x14ac:dyDescent="0.2"/>
    <row r="53018" hidden="1" x14ac:dyDescent="0.2"/>
    <row r="53019" hidden="1" x14ac:dyDescent="0.2"/>
    <row r="53020" hidden="1" x14ac:dyDescent="0.2"/>
    <row r="53021" hidden="1" x14ac:dyDescent="0.2"/>
    <row r="53022" hidden="1" x14ac:dyDescent="0.2"/>
    <row r="53023" hidden="1" x14ac:dyDescent="0.2"/>
    <row r="53024" hidden="1" x14ac:dyDescent="0.2"/>
    <row r="53025" hidden="1" x14ac:dyDescent="0.2"/>
    <row r="53026" hidden="1" x14ac:dyDescent="0.2"/>
    <row r="53027" hidden="1" x14ac:dyDescent="0.2"/>
    <row r="53028" hidden="1" x14ac:dyDescent="0.2"/>
    <row r="53029" hidden="1" x14ac:dyDescent="0.2"/>
    <row r="53030" hidden="1" x14ac:dyDescent="0.2"/>
    <row r="53031" hidden="1" x14ac:dyDescent="0.2"/>
    <row r="53032" hidden="1" x14ac:dyDescent="0.2"/>
    <row r="53033" hidden="1" x14ac:dyDescent="0.2"/>
    <row r="53034" hidden="1" x14ac:dyDescent="0.2"/>
    <row r="53035" hidden="1" x14ac:dyDescent="0.2"/>
    <row r="53036" hidden="1" x14ac:dyDescent="0.2"/>
    <row r="53037" hidden="1" x14ac:dyDescent="0.2"/>
    <row r="53038" hidden="1" x14ac:dyDescent="0.2"/>
    <row r="53039" hidden="1" x14ac:dyDescent="0.2"/>
    <row r="53040" hidden="1" x14ac:dyDescent="0.2"/>
    <row r="53041" hidden="1" x14ac:dyDescent="0.2"/>
    <row r="53042" hidden="1" x14ac:dyDescent="0.2"/>
    <row r="53043" hidden="1" x14ac:dyDescent="0.2"/>
    <row r="53044" hidden="1" x14ac:dyDescent="0.2"/>
    <row r="53045" hidden="1" x14ac:dyDescent="0.2"/>
    <row r="53046" hidden="1" x14ac:dyDescent="0.2"/>
    <row r="53047" hidden="1" x14ac:dyDescent="0.2"/>
    <row r="53048" hidden="1" x14ac:dyDescent="0.2"/>
    <row r="53049" hidden="1" x14ac:dyDescent="0.2"/>
    <row r="53050" hidden="1" x14ac:dyDescent="0.2"/>
    <row r="53051" hidden="1" x14ac:dyDescent="0.2"/>
    <row r="53052" hidden="1" x14ac:dyDescent="0.2"/>
    <row r="53053" hidden="1" x14ac:dyDescent="0.2"/>
    <row r="53054" hidden="1" x14ac:dyDescent="0.2"/>
    <row r="53055" hidden="1" x14ac:dyDescent="0.2"/>
    <row r="53056" hidden="1" x14ac:dyDescent="0.2"/>
    <row r="53057" hidden="1" x14ac:dyDescent="0.2"/>
    <row r="53058" hidden="1" x14ac:dyDescent="0.2"/>
    <row r="53059" hidden="1" x14ac:dyDescent="0.2"/>
    <row r="53060" hidden="1" x14ac:dyDescent="0.2"/>
    <row r="53061" hidden="1" x14ac:dyDescent="0.2"/>
    <row r="53062" hidden="1" x14ac:dyDescent="0.2"/>
    <row r="53063" hidden="1" x14ac:dyDescent="0.2"/>
    <row r="53064" hidden="1" x14ac:dyDescent="0.2"/>
    <row r="53065" hidden="1" x14ac:dyDescent="0.2"/>
    <row r="53066" hidden="1" x14ac:dyDescent="0.2"/>
    <row r="53067" hidden="1" x14ac:dyDescent="0.2"/>
    <row r="53068" hidden="1" x14ac:dyDescent="0.2"/>
    <row r="53069" hidden="1" x14ac:dyDescent="0.2"/>
    <row r="53070" hidden="1" x14ac:dyDescent="0.2"/>
    <row r="53071" hidden="1" x14ac:dyDescent="0.2"/>
    <row r="53072" hidden="1" x14ac:dyDescent="0.2"/>
    <row r="53073" hidden="1" x14ac:dyDescent="0.2"/>
    <row r="53074" hidden="1" x14ac:dyDescent="0.2"/>
    <row r="53075" hidden="1" x14ac:dyDescent="0.2"/>
    <row r="53076" hidden="1" x14ac:dyDescent="0.2"/>
    <row r="53077" hidden="1" x14ac:dyDescent="0.2"/>
    <row r="53078" hidden="1" x14ac:dyDescent="0.2"/>
    <row r="53079" hidden="1" x14ac:dyDescent="0.2"/>
    <row r="53080" hidden="1" x14ac:dyDescent="0.2"/>
    <row r="53081" hidden="1" x14ac:dyDescent="0.2"/>
    <row r="53082" hidden="1" x14ac:dyDescent="0.2"/>
    <row r="53083" hidden="1" x14ac:dyDescent="0.2"/>
    <row r="53084" hidden="1" x14ac:dyDescent="0.2"/>
    <row r="53085" hidden="1" x14ac:dyDescent="0.2"/>
    <row r="53086" hidden="1" x14ac:dyDescent="0.2"/>
    <row r="53087" hidden="1" x14ac:dyDescent="0.2"/>
    <row r="53088" hidden="1" x14ac:dyDescent="0.2"/>
    <row r="53089" hidden="1" x14ac:dyDescent="0.2"/>
    <row r="53090" hidden="1" x14ac:dyDescent="0.2"/>
    <row r="53091" hidden="1" x14ac:dyDescent="0.2"/>
    <row r="53092" hidden="1" x14ac:dyDescent="0.2"/>
    <row r="53093" hidden="1" x14ac:dyDescent="0.2"/>
    <row r="53094" hidden="1" x14ac:dyDescent="0.2"/>
    <row r="53095" hidden="1" x14ac:dyDescent="0.2"/>
    <row r="53096" hidden="1" x14ac:dyDescent="0.2"/>
    <row r="53097" hidden="1" x14ac:dyDescent="0.2"/>
    <row r="53098" hidden="1" x14ac:dyDescent="0.2"/>
    <row r="53099" hidden="1" x14ac:dyDescent="0.2"/>
    <row r="53100" hidden="1" x14ac:dyDescent="0.2"/>
    <row r="53101" hidden="1" x14ac:dyDescent="0.2"/>
    <row r="53102" hidden="1" x14ac:dyDescent="0.2"/>
    <row r="53103" hidden="1" x14ac:dyDescent="0.2"/>
    <row r="53104" hidden="1" x14ac:dyDescent="0.2"/>
    <row r="53105" hidden="1" x14ac:dyDescent="0.2"/>
    <row r="53106" hidden="1" x14ac:dyDescent="0.2"/>
    <row r="53107" hidden="1" x14ac:dyDescent="0.2"/>
    <row r="53108" hidden="1" x14ac:dyDescent="0.2"/>
    <row r="53109" hidden="1" x14ac:dyDescent="0.2"/>
    <row r="53110" hidden="1" x14ac:dyDescent="0.2"/>
    <row r="53111" hidden="1" x14ac:dyDescent="0.2"/>
    <row r="53112" hidden="1" x14ac:dyDescent="0.2"/>
    <row r="53113" hidden="1" x14ac:dyDescent="0.2"/>
    <row r="53114" hidden="1" x14ac:dyDescent="0.2"/>
    <row r="53115" hidden="1" x14ac:dyDescent="0.2"/>
    <row r="53116" hidden="1" x14ac:dyDescent="0.2"/>
    <row r="53117" hidden="1" x14ac:dyDescent="0.2"/>
    <row r="53118" hidden="1" x14ac:dyDescent="0.2"/>
    <row r="53119" hidden="1" x14ac:dyDescent="0.2"/>
    <row r="53120" hidden="1" x14ac:dyDescent="0.2"/>
    <row r="53121" hidden="1" x14ac:dyDescent="0.2"/>
    <row r="53122" hidden="1" x14ac:dyDescent="0.2"/>
    <row r="53123" hidden="1" x14ac:dyDescent="0.2"/>
    <row r="53124" hidden="1" x14ac:dyDescent="0.2"/>
    <row r="53125" hidden="1" x14ac:dyDescent="0.2"/>
    <row r="53126" hidden="1" x14ac:dyDescent="0.2"/>
    <row r="53127" hidden="1" x14ac:dyDescent="0.2"/>
    <row r="53128" hidden="1" x14ac:dyDescent="0.2"/>
    <row r="53129" hidden="1" x14ac:dyDescent="0.2"/>
    <row r="53130" hidden="1" x14ac:dyDescent="0.2"/>
    <row r="53131" hidden="1" x14ac:dyDescent="0.2"/>
    <row r="53132" hidden="1" x14ac:dyDescent="0.2"/>
    <row r="53133" hidden="1" x14ac:dyDescent="0.2"/>
    <row r="53134" hidden="1" x14ac:dyDescent="0.2"/>
    <row r="53135" hidden="1" x14ac:dyDescent="0.2"/>
    <row r="53136" hidden="1" x14ac:dyDescent="0.2"/>
    <row r="53137" hidden="1" x14ac:dyDescent="0.2"/>
    <row r="53138" hidden="1" x14ac:dyDescent="0.2"/>
    <row r="53139" hidden="1" x14ac:dyDescent="0.2"/>
    <row r="53140" hidden="1" x14ac:dyDescent="0.2"/>
    <row r="53141" hidden="1" x14ac:dyDescent="0.2"/>
    <row r="53142" hidden="1" x14ac:dyDescent="0.2"/>
    <row r="53143" hidden="1" x14ac:dyDescent="0.2"/>
    <row r="53144" hidden="1" x14ac:dyDescent="0.2"/>
    <row r="53145" hidden="1" x14ac:dyDescent="0.2"/>
    <row r="53146" hidden="1" x14ac:dyDescent="0.2"/>
    <row r="53147" hidden="1" x14ac:dyDescent="0.2"/>
    <row r="53148" hidden="1" x14ac:dyDescent="0.2"/>
    <row r="53149" hidden="1" x14ac:dyDescent="0.2"/>
    <row r="53150" hidden="1" x14ac:dyDescent="0.2"/>
    <row r="53151" hidden="1" x14ac:dyDescent="0.2"/>
    <row r="53152" hidden="1" x14ac:dyDescent="0.2"/>
    <row r="53153" hidden="1" x14ac:dyDescent="0.2"/>
    <row r="53154" hidden="1" x14ac:dyDescent="0.2"/>
    <row r="53155" hidden="1" x14ac:dyDescent="0.2"/>
    <row r="53156" hidden="1" x14ac:dyDescent="0.2"/>
    <row r="53157" hidden="1" x14ac:dyDescent="0.2"/>
    <row r="53158" hidden="1" x14ac:dyDescent="0.2"/>
    <row r="53159" hidden="1" x14ac:dyDescent="0.2"/>
    <row r="53160" hidden="1" x14ac:dyDescent="0.2"/>
    <row r="53161" hidden="1" x14ac:dyDescent="0.2"/>
    <row r="53162" hidden="1" x14ac:dyDescent="0.2"/>
    <row r="53163" hidden="1" x14ac:dyDescent="0.2"/>
    <row r="53164" hidden="1" x14ac:dyDescent="0.2"/>
    <row r="53165" hidden="1" x14ac:dyDescent="0.2"/>
    <row r="53166" hidden="1" x14ac:dyDescent="0.2"/>
    <row r="53167" hidden="1" x14ac:dyDescent="0.2"/>
    <row r="53168" hidden="1" x14ac:dyDescent="0.2"/>
    <row r="53169" hidden="1" x14ac:dyDescent="0.2"/>
    <row r="53170" hidden="1" x14ac:dyDescent="0.2"/>
    <row r="53171" hidden="1" x14ac:dyDescent="0.2"/>
    <row r="53172" hidden="1" x14ac:dyDescent="0.2"/>
    <row r="53173" hidden="1" x14ac:dyDescent="0.2"/>
    <row r="53174" hidden="1" x14ac:dyDescent="0.2"/>
    <row r="53175" hidden="1" x14ac:dyDescent="0.2"/>
    <row r="53176" hidden="1" x14ac:dyDescent="0.2"/>
    <row r="53177" hidden="1" x14ac:dyDescent="0.2"/>
    <row r="53178" hidden="1" x14ac:dyDescent="0.2"/>
    <row r="53179" hidden="1" x14ac:dyDescent="0.2"/>
    <row r="53180" hidden="1" x14ac:dyDescent="0.2"/>
    <row r="53181" hidden="1" x14ac:dyDescent="0.2"/>
    <row r="53182" hidden="1" x14ac:dyDescent="0.2"/>
    <row r="53183" hidden="1" x14ac:dyDescent="0.2"/>
    <row r="53184" hidden="1" x14ac:dyDescent="0.2"/>
    <row r="53185" hidden="1" x14ac:dyDescent="0.2"/>
    <row r="53186" hidden="1" x14ac:dyDescent="0.2"/>
    <row r="53187" hidden="1" x14ac:dyDescent="0.2"/>
    <row r="53188" hidden="1" x14ac:dyDescent="0.2"/>
    <row r="53189" hidden="1" x14ac:dyDescent="0.2"/>
    <row r="53190" hidden="1" x14ac:dyDescent="0.2"/>
    <row r="53191" hidden="1" x14ac:dyDescent="0.2"/>
    <row r="53192" hidden="1" x14ac:dyDescent="0.2"/>
    <row r="53193" hidden="1" x14ac:dyDescent="0.2"/>
    <row r="53194" hidden="1" x14ac:dyDescent="0.2"/>
    <row r="53195" hidden="1" x14ac:dyDescent="0.2"/>
    <row r="53196" hidden="1" x14ac:dyDescent="0.2"/>
    <row r="53197" hidden="1" x14ac:dyDescent="0.2"/>
    <row r="53198" hidden="1" x14ac:dyDescent="0.2"/>
    <row r="53199" hidden="1" x14ac:dyDescent="0.2"/>
    <row r="53200" hidden="1" x14ac:dyDescent="0.2"/>
    <row r="53201" hidden="1" x14ac:dyDescent="0.2"/>
    <row r="53202" hidden="1" x14ac:dyDescent="0.2"/>
    <row r="53203" hidden="1" x14ac:dyDescent="0.2"/>
    <row r="53204" hidden="1" x14ac:dyDescent="0.2"/>
    <row r="53205" hidden="1" x14ac:dyDescent="0.2"/>
    <row r="53206" hidden="1" x14ac:dyDescent="0.2"/>
    <row r="53207" hidden="1" x14ac:dyDescent="0.2"/>
    <row r="53208" hidden="1" x14ac:dyDescent="0.2"/>
    <row r="53209" hidden="1" x14ac:dyDescent="0.2"/>
    <row r="53210" hidden="1" x14ac:dyDescent="0.2"/>
    <row r="53211" hidden="1" x14ac:dyDescent="0.2"/>
    <row r="53212" hidden="1" x14ac:dyDescent="0.2"/>
    <row r="53213" hidden="1" x14ac:dyDescent="0.2"/>
    <row r="53214" hidden="1" x14ac:dyDescent="0.2"/>
    <row r="53215" hidden="1" x14ac:dyDescent="0.2"/>
    <row r="53216" hidden="1" x14ac:dyDescent="0.2"/>
    <row r="53217" hidden="1" x14ac:dyDescent="0.2"/>
    <row r="53218" hidden="1" x14ac:dyDescent="0.2"/>
    <row r="53219" hidden="1" x14ac:dyDescent="0.2"/>
    <row r="53220" hidden="1" x14ac:dyDescent="0.2"/>
    <row r="53221" hidden="1" x14ac:dyDescent="0.2"/>
    <row r="53222" hidden="1" x14ac:dyDescent="0.2"/>
    <row r="53223" hidden="1" x14ac:dyDescent="0.2"/>
    <row r="53224" hidden="1" x14ac:dyDescent="0.2"/>
    <row r="53225" hidden="1" x14ac:dyDescent="0.2"/>
    <row r="53226" hidden="1" x14ac:dyDescent="0.2"/>
    <row r="53227" hidden="1" x14ac:dyDescent="0.2"/>
    <row r="53228" hidden="1" x14ac:dyDescent="0.2"/>
    <row r="53229" hidden="1" x14ac:dyDescent="0.2"/>
    <row r="53230" hidden="1" x14ac:dyDescent="0.2"/>
    <row r="53231" hidden="1" x14ac:dyDescent="0.2"/>
    <row r="53232" hidden="1" x14ac:dyDescent="0.2"/>
    <row r="53233" hidden="1" x14ac:dyDescent="0.2"/>
    <row r="53234" hidden="1" x14ac:dyDescent="0.2"/>
    <row r="53235" hidden="1" x14ac:dyDescent="0.2"/>
    <row r="53236" hidden="1" x14ac:dyDescent="0.2"/>
    <row r="53237" hidden="1" x14ac:dyDescent="0.2"/>
    <row r="53238" hidden="1" x14ac:dyDescent="0.2"/>
    <row r="53239" hidden="1" x14ac:dyDescent="0.2"/>
    <row r="53240" hidden="1" x14ac:dyDescent="0.2"/>
    <row r="53241" hidden="1" x14ac:dyDescent="0.2"/>
    <row r="53242" hidden="1" x14ac:dyDescent="0.2"/>
    <row r="53243" hidden="1" x14ac:dyDescent="0.2"/>
    <row r="53244" hidden="1" x14ac:dyDescent="0.2"/>
    <row r="53245" hidden="1" x14ac:dyDescent="0.2"/>
    <row r="53246" hidden="1" x14ac:dyDescent="0.2"/>
    <row r="53247" hidden="1" x14ac:dyDescent="0.2"/>
    <row r="53248" hidden="1" x14ac:dyDescent="0.2"/>
    <row r="53249" hidden="1" x14ac:dyDescent="0.2"/>
    <row r="53250" hidden="1" x14ac:dyDescent="0.2"/>
    <row r="53251" hidden="1" x14ac:dyDescent="0.2"/>
    <row r="53252" hidden="1" x14ac:dyDescent="0.2"/>
    <row r="53253" hidden="1" x14ac:dyDescent="0.2"/>
    <row r="53254" hidden="1" x14ac:dyDescent="0.2"/>
    <row r="53255" hidden="1" x14ac:dyDescent="0.2"/>
    <row r="53256" hidden="1" x14ac:dyDescent="0.2"/>
    <row r="53257" hidden="1" x14ac:dyDescent="0.2"/>
    <row r="53258" hidden="1" x14ac:dyDescent="0.2"/>
    <row r="53259" hidden="1" x14ac:dyDescent="0.2"/>
    <row r="53260" hidden="1" x14ac:dyDescent="0.2"/>
    <row r="53261" hidden="1" x14ac:dyDescent="0.2"/>
    <row r="53262" hidden="1" x14ac:dyDescent="0.2"/>
    <row r="53263" hidden="1" x14ac:dyDescent="0.2"/>
    <row r="53264" hidden="1" x14ac:dyDescent="0.2"/>
    <row r="53265" hidden="1" x14ac:dyDescent="0.2"/>
    <row r="53266" hidden="1" x14ac:dyDescent="0.2"/>
    <row r="53267" hidden="1" x14ac:dyDescent="0.2"/>
    <row r="53268" hidden="1" x14ac:dyDescent="0.2"/>
    <row r="53269" hidden="1" x14ac:dyDescent="0.2"/>
    <row r="53270" hidden="1" x14ac:dyDescent="0.2"/>
    <row r="53271" hidden="1" x14ac:dyDescent="0.2"/>
    <row r="53272" hidden="1" x14ac:dyDescent="0.2"/>
    <row r="53273" hidden="1" x14ac:dyDescent="0.2"/>
    <row r="53274" hidden="1" x14ac:dyDescent="0.2"/>
    <row r="53275" hidden="1" x14ac:dyDescent="0.2"/>
    <row r="53276" hidden="1" x14ac:dyDescent="0.2"/>
    <row r="53277" hidden="1" x14ac:dyDescent="0.2"/>
    <row r="53278" hidden="1" x14ac:dyDescent="0.2"/>
    <row r="53279" hidden="1" x14ac:dyDescent="0.2"/>
    <row r="53280" hidden="1" x14ac:dyDescent="0.2"/>
    <row r="53281" hidden="1" x14ac:dyDescent="0.2"/>
    <row r="53282" hidden="1" x14ac:dyDescent="0.2"/>
    <row r="53283" hidden="1" x14ac:dyDescent="0.2"/>
    <row r="53284" hidden="1" x14ac:dyDescent="0.2"/>
    <row r="53285" hidden="1" x14ac:dyDescent="0.2"/>
    <row r="53286" hidden="1" x14ac:dyDescent="0.2"/>
    <row r="53287" hidden="1" x14ac:dyDescent="0.2"/>
    <row r="53288" hidden="1" x14ac:dyDescent="0.2"/>
    <row r="53289" hidden="1" x14ac:dyDescent="0.2"/>
    <row r="53290" hidden="1" x14ac:dyDescent="0.2"/>
    <row r="53291" hidden="1" x14ac:dyDescent="0.2"/>
    <row r="53292" hidden="1" x14ac:dyDescent="0.2"/>
    <row r="53293" hidden="1" x14ac:dyDescent="0.2"/>
    <row r="53294" hidden="1" x14ac:dyDescent="0.2"/>
    <row r="53295" hidden="1" x14ac:dyDescent="0.2"/>
    <row r="53296" hidden="1" x14ac:dyDescent="0.2"/>
    <row r="53297" hidden="1" x14ac:dyDescent="0.2"/>
    <row r="53298" hidden="1" x14ac:dyDescent="0.2"/>
    <row r="53299" hidden="1" x14ac:dyDescent="0.2"/>
    <row r="53300" hidden="1" x14ac:dyDescent="0.2"/>
    <row r="53301" hidden="1" x14ac:dyDescent="0.2"/>
    <row r="53302" hidden="1" x14ac:dyDescent="0.2"/>
    <row r="53303" hidden="1" x14ac:dyDescent="0.2"/>
    <row r="53304" hidden="1" x14ac:dyDescent="0.2"/>
    <row r="53305" hidden="1" x14ac:dyDescent="0.2"/>
    <row r="53306" hidden="1" x14ac:dyDescent="0.2"/>
    <row r="53307" hidden="1" x14ac:dyDescent="0.2"/>
    <row r="53308" hidden="1" x14ac:dyDescent="0.2"/>
    <row r="53309" hidden="1" x14ac:dyDescent="0.2"/>
    <row r="53310" hidden="1" x14ac:dyDescent="0.2"/>
    <row r="53311" hidden="1" x14ac:dyDescent="0.2"/>
    <row r="53312" hidden="1" x14ac:dyDescent="0.2"/>
    <row r="53313" hidden="1" x14ac:dyDescent="0.2"/>
    <row r="53314" hidden="1" x14ac:dyDescent="0.2"/>
    <row r="53315" hidden="1" x14ac:dyDescent="0.2"/>
    <row r="53316" hidden="1" x14ac:dyDescent="0.2"/>
    <row r="53317" hidden="1" x14ac:dyDescent="0.2"/>
    <row r="53318" hidden="1" x14ac:dyDescent="0.2"/>
    <row r="53319" hidden="1" x14ac:dyDescent="0.2"/>
    <row r="53320" hidden="1" x14ac:dyDescent="0.2"/>
    <row r="53321" hidden="1" x14ac:dyDescent="0.2"/>
    <row r="53322" hidden="1" x14ac:dyDescent="0.2"/>
    <row r="53323" hidden="1" x14ac:dyDescent="0.2"/>
    <row r="53324" hidden="1" x14ac:dyDescent="0.2"/>
    <row r="53325" hidden="1" x14ac:dyDescent="0.2"/>
    <row r="53326" hidden="1" x14ac:dyDescent="0.2"/>
    <row r="53327" hidden="1" x14ac:dyDescent="0.2"/>
    <row r="53328" hidden="1" x14ac:dyDescent="0.2"/>
    <row r="53329" hidden="1" x14ac:dyDescent="0.2"/>
    <row r="53330" hidden="1" x14ac:dyDescent="0.2"/>
    <row r="53331" hidden="1" x14ac:dyDescent="0.2"/>
    <row r="53332" hidden="1" x14ac:dyDescent="0.2"/>
    <row r="53333" hidden="1" x14ac:dyDescent="0.2"/>
    <row r="53334" hidden="1" x14ac:dyDescent="0.2"/>
    <row r="53335" hidden="1" x14ac:dyDescent="0.2"/>
    <row r="53336" hidden="1" x14ac:dyDescent="0.2"/>
    <row r="53337" hidden="1" x14ac:dyDescent="0.2"/>
    <row r="53338" hidden="1" x14ac:dyDescent="0.2"/>
    <row r="53339" hidden="1" x14ac:dyDescent="0.2"/>
    <row r="53340" hidden="1" x14ac:dyDescent="0.2"/>
    <row r="53341" hidden="1" x14ac:dyDescent="0.2"/>
    <row r="53342" hidden="1" x14ac:dyDescent="0.2"/>
    <row r="53343" hidden="1" x14ac:dyDescent="0.2"/>
    <row r="53344" hidden="1" x14ac:dyDescent="0.2"/>
    <row r="53345" hidden="1" x14ac:dyDescent="0.2"/>
    <row r="53346" hidden="1" x14ac:dyDescent="0.2"/>
    <row r="53347" hidden="1" x14ac:dyDescent="0.2"/>
    <row r="53348" hidden="1" x14ac:dyDescent="0.2"/>
    <row r="53349" hidden="1" x14ac:dyDescent="0.2"/>
    <row r="53350" hidden="1" x14ac:dyDescent="0.2"/>
    <row r="53351" hidden="1" x14ac:dyDescent="0.2"/>
    <row r="53352" hidden="1" x14ac:dyDescent="0.2"/>
    <row r="53353" hidden="1" x14ac:dyDescent="0.2"/>
    <row r="53354" hidden="1" x14ac:dyDescent="0.2"/>
    <row r="53355" hidden="1" x14ac:dyDescent="0.2"/>
    <row r="53356" hidden="1" x14ac:dyDescent="0.2"/>
    <row r="53357" hidden="1" x14ac:dyDescent="0.2"/>
    <row r="53358" hidden="1" x14ac:dyDescent="0.2"/>
    <row r="53359" hidden="1" x14ac:dyDescent="0.2"/>
    <row r="53360" hidden="1" x14ac:dyDescent="0.2"/>
    <row r="53361" hidden="1" x14ac:dyDescent="0.2"/>
    <row r="53362" hidden="1" x14ac:dyDescent="0.2"/>
    <row r="53363" hidden="1" x14ac:dyDescent="0.2"/>
    <row r="53364" hidden="1" x14ac:dyDescent="0.2"/>
    <row r="53365" hidden="1" x14ac:dyDescent="0.2"/>
    <row r="53366" hidden="1" x14ac:dyDescent="0.2"/>
    <row r="53367" hidden="1" x14ac:dyDescent="0.2"/>
    <row r="53368" hidden="1" x14ac:dyDescent="0.2"/>
    <row r="53369" hidden="1" x14ac:dyDescent="0.2"/>
    <row r="53370" hidden="1" x14ac:dyDescent="0.2"/>
    <row r="53371" hidden="1" x14ac:dyDescent="0.2"/>
    <row r="53372" hidden="1" x14ac:dyDescent="0.2"/>
    <row r="53373" hidden="1" x14ac:dyDescent="0.2"/>
    <row r="53374" hidden="1" x14ac:dyDescent="0.2"/>
    <row r="53375" hidden="1" x14ac:dyDescent="0.2"/>
    <row r="53376" hidden="1" x14ac:dyDescent="0.2"/>
    <row r="53377" hidden="1" x14ac:dyDescent="0.2"/>
    <row r="53378" hidden="1" x14ac:dyDescent="0.2"/>
    <row r="53379" hidden="1" x14ac:dyDescent="0.2"/>
    <row r="53380" hidden="1" x14ac:dyDescent="0.2"/>
    <row r="53381" hidden="1" x14ac:dyDescent="0.2"/>
    <row r="53382" hidden="1" x14ac:dyDescent="0.2"/>
    <row r="53383" hidden="1" x14ac:dyDescent="0.2"/>
    <row r="53384" hidden="1" x14ac:dyDescent="0.2"/>
    <row r="53385" hidden="1" x14ac:dyDescent="0.2"/>
    <row r="53386" hidden="1" x14ac:dyDescent="0.2"/>
    <row r="53387" hidden="1" x14ac:dyDescent="0.2"/>
    <row r="53388" hidden="1" x14ac:dyDescent="0.2"/>
    <row r="53389" hidden="1" x14ac:dyDescent="0.2"/>
    <row r="53390" hidden="1" x14ac:dyDescent="0.2"/>
    <row r="53391" hidden="1" x14ac:dyDescent="0.2"/>
    <row r="53392" hidden="1" x14ac:dyDescent="0.2"/>
    <row r="53393" hidden="1" x14ac:dyDescent="0.2"/>
    <row r="53394" hidden="1" x14ac:dyDescent="0.2"/>
    <row r="53395" hidden="1" x14ac:dyDescent="0.2"/>
    <row r="53396" hidden="1" x14ac:dyDescent="0.2"/>
    <row r="53397" hidden="1" x14ac:dyDescent="0.2"/>
    <row r="53398" hidden="1" x14ac:dyDescent="0.2"/>
    <row r="53399" hidden="1" x14ac:dyDescent="0.2"/>
    <row r="53400" hidden="1" x14ac:dyDescent="0.2"/>
    <row r="53401" hidden="1" x14ac:dyDescent="0.2"/>
    <row r="53402" hidden="1" x14ac:dyDescent="0.2"/>
    <row r="53403" hidden="1" x14ac:dyDescent="0.2"/>
    <row r="53404" hidden="1" x14ac:dyDescent="0.2"/>
    <row r="53405" hidden="1" x14ac:dyDescent="0.2"/>
    <row r="53406" hidden="1" x14ac:dyDescent="0.2"/>
    <row r="53407" hidden="1" x14ac:dyDescent="0.2"/>
    <row r="53408" hidden="1" x14ac:dyDescent="0.2"/>
    <row r="53409" hidden="1" x14ac:dyDescent="0.2"/>
    <row r="53410" hidden="1" x14ac:dyDescent="0.2"/>
    <row r="53411" hidden="1" x14ac:dyDescent="0.2"/>
    <row r="53412" hidden="1" x14ac:dyDescent="0.2"/>
    <row r="53413" hidden="1" x14ac:dyDescent="0.2"/>
    <row r="53414" hidden="1" x14ac:dyDescent="0.2"/>
    <row r="53415" hidden="1" x14ac:dyDescent="0.2"/>
    <row r="53416" hidden="1" x14ac:dyDescent="0.2"/>
    <row r="53417" hidden="1" x14ac:dyDescent="0.2"/>
    <row r="53418" hidden="1" x14ac:dyDescent="0.2"/>
    <row r="53419" hidden="1" x14ac:dyDescent="0.2"/>
    <row r="53420" hidden="1" x14ac:dyDescent="0.2"/>
    <row r="53421" hidden="1" x14ac:dyDescent="0.2"/>
    <row r="53422" hidden="1" x14ac:dyDescent="0.2"/>
    <row r="53423" hidden="1" x14ac:dyDescent="0.2"/>
    <row r="53424" hidden="1" x14ac:dyDescent="0.2"/>
    <row r="53425" hidden="1" x14ac:dyDescent="0.2"/>
    <row r="53426" hidden="1" x14ac:dyDescent="0.2"/>
    <row r="53427" hidden="1" x14ac:dyDescent="0.2"/>
    <row r="53428" hidden="1" x14ac:dyDescent="0.2"/>
    <row r="53429" hidden="1" x14ac:dyDescent="0.2"/>
    <row r="53430" hidden="1" x14ac:dyDescent="0.2"/>
    <row r="53431" hidden="1" x14ac:dyDescent="0.2"/>
    <row r="53432" hidden="1" x14ac:dyDescent="0.2"/>
    <row r="53433" hidden="1" x14ac:dyDescent="0.2"/>
    <row r="53434" hidden="1" x14ac:dyDescent="0.2"/>
    <row r="53435" hidden="1" x14ac:dyDescent="0.2"/>
    <row r="53436" hidden="1" x14ac:dyDescent="0.2"/>
    <row r="53437" hidden="1" x14ac:dyDescent="0.2"/>
    <row r="53438" hidden="1" x14ac:dyDescent="0.2"/>
    <row r="53439" hidden="1" x14ac:dyDescent="0.2"/>
    <row r="53440" hidden="1" x14ac:dyDescent="0.2"/>
    <row r="53441" hidden="1" x14ac:dyDescent="0.2"/>
    <row r="53442" hidden="1" x14ac:dyDescent="0.2"/>
    <row r="53443" hidden="1" x14ac:dyDescent="0.2"/>
    <row r="53444" hidden="1" x14ac:dyDescent="0.2"/>
    <row r="53445" hidden="1" x14ac:dyDescent="0.2"/>
    <row r="53446" hidden="1" x14ac:dyDescent="0.2"/>
    <row r="53447" hidden="1" x14ac:dyDescent="0.2"/>
    <row r="53448" hidden="1" x14ac:dyDescent="0.2"/>
    <row r="53449" hidden="1" x14ac:dyDescent="0.2"/>
    <row r="53450" hidden="1" x14ac:dyDescent="0.2"/>
    <row r="53451" hidden="1" x14ac:dyDescent="0.2"/>
    <row r="53452" hidden="1" x14ac:dyDescent="0.2"/>
    <row r="53453" hidden="1" x14ac:dyDescent="0.2"/>
    <row r="53454" hidden="1" x14ac:dyDescent="0.2"/>
    <row r="53455" hidden="1" x14ac:dyDescent="0.2"/>
    <row r="53456" hidden="1" x14ac:dyDescent="0.2"/>
    <row r="53457" hidden="1" x14ac:dyDescent="0.2"/>
    <row r="53458" hidden="1" x14ac:dyDescent="0.2"/>
    <row r="53459" hidden="1" x14ac:dyDescent="0.2"/>
    <row r="53460" hidden="1" x14ac:dyDescent="0.2"/>
    <row r="53461" hidden="1" x14ac:dyDescent="0.2"/>
    <row r="53462" hidden="1" x14ac:dyDescent="0.2"/>
    <row r="53463" hidden="1" x14ac:dyDescent="0.2"/>
    <row r="53464" hidden="1" x14ac:dyDescent="0.2"/>
    <row r="53465" hidden="1" x14ac:dyDescent="0.2"/>
    <row r="53466" hidden="1" x14ac:dyDescent="0.2"/>
    <row r="53467" hidden="1" x14ac:dyDescent="0.2"/>
    <row r="53468" hidden="1" x14ac:dyDescent="0.2"/>
    <row r="53469" hidden="1" x14ac:dyDescent="0.2"/>
    <row r="53470" hidden="1" x14ac:dyDescent="0.2"/>
    <row r="53471" hidden="1" x14ac:dyDescent="0.2"/>
    <row r="53472" hidden="1" x14ac:dyDescent="0.2"/>
    <row r="53473" hidden="1" x14ac:dyDescent="0.2"/>
    <row r="53474" hidden="1" x14ac:dyDescent="0.2"/>
    <row r="53475" hidden="1" x14ac:dyDescent="0.2"/>
    <row r="53476" hidden="1" x14ac:dyDescent="0.2"/>
    <row r="53477" hidden="1" x14ac:dyDescent="0.2"/>
    <row r="53478" hidden="1" x14ac:dyDescent="0.2"/>
    <row r="53479" hidden="1" x14ac:dyDescent="0.2"/>
    <row r="53480" hidden="1" x14ac:dyDescent="0.2"/>
    <row r="53481" hidden="1" x14ac:dyDescent="0.2"/>
    <row r="53482" hidden="1" x14ac:dyDescent="0.2"/>
    <row r="53483" hidden="1" x14ac:dyDescent="0.2"/>
    <row r="53484" hidden="1" x14ac:dyDescent="0.2"/>
    <row r="53485" hidden="1" x14ac:dyDescent="0.2"/>
    <row r="53486" hidden="1" x14ac:dyDescent="0.2"/>
    <row r="53487" hidden="1" x14ac:dyDescent="0.2"/>
    <row r="53488" hidden="1" x14ac:dyDescent="0.2"/>
    <row r="53489" hidden="1" x14ac:dyDescent="0.2"/>
    <row r="53490" hidden="1" x14ac:dyDescent="0.2"/>
    <row r="53491" hidden="1" x14ac:dyDescent="0.2"/>
    <row r="53492" hidden="1" x14ac:dyDescent="0.2"/>
    <row r="53493" hidden="1" x14ac:dyDescent="0.2"/>
    <row r="53494" hidden="1" x14ac:dyDescent="0.2"/>
    <row r="53495" hidden="1" x14ac:dyDescent="0.2"/>
    <row r="53496" hidden="1" x14ac:dyDescent="0.2"/>
    <row r="53497" hidden="1" x14ac:dyDescent="0.2"/>
    <row r="53498" hidden="1" x14ac:dyDescent="0.2"/>
    <row r="53499" hidden="1" x14ac:dyDescent="0.2"/>
    <row r="53500" hidden="1" x14ac:dyDescent="0.2"/>
    <row r="53501" hidden="1" x14ac:dyDescent="0.2"/>
    <row r="53502" hidden="1" x14ac:dyDescent="0.2"/>
    <row r="53503" hidden="1" x14ac:dyDescent="0.2"/>
    <row r="53504" hidden="1" x14ac:dyDescent="0.2"/>
    <row r="53505" hidden="1" x14ac:dyDescent="0.2"/>
    <row r="53506" hidden="1" x14ac:dyDescent="0.2"/>
    <row r="53507" hidden="1" x14ac:dyDescent="0.2"/>
    <row r="53508" hidden="1" x14ac:dyDescent="0.2"/>
    <row r="53509" hidden="1" x14ac:dyDescent="0.2"/>
    <row r="53510" hidden="1" x14ac:dyDescent="0.2"/>
    <row r="53511" hidden="1" x14ac:dyDescent="0.2"/>
    <row r="53512" hidden="1" x14ac:dyDescent="0.2"/>
    <row r="53513" hidden="1" x14ac:dyDescent="0.2"/>
    <row r="53514" hidden="1" x14ac:dyDescent="0.2"/>
    <row r="53515" hidden="1" x14ac:dyDescent="0.2"/>
    <row r="53516" hidden="1" x14ac:dyDescent="0.2"/>
    <row r="53517" hidden="1" x14ac:dyDescent="0.2"/>
    <row r="53518" hidden="1" x14ac:dyDescent="0.2"/>
    <row r="53519" hidden="1" x14ac:dyDescent="0.2"/>
    <row r="53520" hidden="1" x14ac:dyDescent="0.2"/>
    <row r="53521" hidden="1" x14ac:dyDescent="0.2"/>
    <row r="53522" hidden="1" x14ac:dyDescent="0.2"/>
    <row r="53523" hidden="1" x14ac:dyDescent="0.2"/>
    <row r="53524" hidden="1" x14ac:dyDescent="0.2"/>
    <row r="53525" hidden="1" x14ac:dyDescent="0.2"/>
    <row r="53526" hidden="1" x14ac:dyDescent="0.2"/>
    <row r="53527" hidden="1" x14ac:dyDescent="0.2"/>
    <row r="53528" hidden="1" x14ac:dyDescent="0.2"/>
    <row r="53529" hidden="1" x14ac:dyDescent="0.2"/>
    <row r="53530" hidden="1" x14ac:dyDescent="0.2"/>
    <row r="53531" hidden="1" x14ac:dyDescent="0.2"/>
    <row r="53532" hidden="1" x14ac:dyDescent="0.2"/>
    <row r="53533" hidden="1" x14ac:dyDescent="0.2"/>
    <row r="53534" hidden="1" x14ac:dyDescent="0.2"/>
    <row r="53535" hidden="1" x14ac:dyDescent="0.2"/>
    <row r="53536" hidden="1" x14ac:dyDescent="0.2"/>
    <row r="53537" hidden="1" x14ac:dyDescent="0.2"/>
    <row r="53538" hidden="1" x14ac:dyDescent="0.2"/>
    <row r="53539" hidden="1" x14ac:dyDescent="0.2"/>
    <row r="53540" hidden="1" x14ac:dyDescent="0.2"/>
    <row r="53541" hidden="1" x14ac:dyDescent="0.2"/>
    <row r="53542" hidden="1" x14ac:dyDescent="0.2"/>
    <row r="53543" hidden="1" x14ac:dyDescent="0.2"/>
    <row r="53544" hidden="1" x14ac:dyDescent="0.2"/>
    <row r="53545" hidden="1" x14ac:dyDescent="0.2"/>
    <row r="53546" hidden="1" x14ac:dyDescent="0.2"/>
    <row r="53547" hidden="1" x14ac:dyDescent="0.2"/>
    <row r="53548" hidden="1" x14ac:dyDescent="0.2"/>
    <row r="53549" hidden="1" x14ac:dyDescent="0.2"/>
    <row r="53550" hidden="1" x14ac:dyDescent="0.2"/>
    <row r="53551" hidden="1" x14ac:dyDescent="0.2"/>
    <row r="53552" hidden="1" x14ac:dyDescent="0.2"/>
    <row r="53553" hidden="1" x14ac:dyDescent="0.2"/>
    <row r="53554" hidden="1" x14ac:dyDescent="0.2"/>
    <row r="53555" hidden="1" x14ac:dyDescent="0.2"/>
    <row r="53556" hidden="1" x14ac:dyDescent="0.2"/>
    <row r="53557" hidden="1" x14ac:dyDescent="0.2"/>
    <row r="53558" hidden="1" x14ac:dyDescent="0.2"/>
    <row r="53559" hidden="1" x14ac:dyDescent="0.2"/>
    <row r="53560" hidden="1" x14ac:dyDescent="0.2"/>
    <row r="53561" hidden="1" x14ac:dyDescent="0.2"/>
    <row r="53562" hidden="1" x14ac:dyDescent="0.2"/>
    <row r="53563" hidden="1" x14ac:dyDescent="0.2"/>
    <row r="53564" hidden="1" x14ac:dyDescent="0.2"/>
    <row r="53565" hidden="1" x14ac:dyDescent="0.2"/>
    <row r="53566" hidden="1" x14ac:dyDescent="0.2"/>
    <row r="53567" hidden="1" x14ac:dyDescent="0.2"/>
    <row r="53568" hidden="1" x14ac:dyDescent="0.2"/>
    <row r="53569" hidden="1" x14ac:dyDescent="0.2"/>
    <row r="53570" hidden="1" x14ac:dyDescent="0.2"/>
    <row r="53571" hidden="1" x14ac:dyDescent="0.2"/>
    <row r="53572" hidden="1" x14ac:dyDescent="0.2"/>
    <row r="53573" hidden="1" x14ac:dyDescent="0.2"/>
    <row r="53574" hidden="1" x14ac:dyDescent="0.2"/>
    <row r="53575" hidden="1" x14ac:dyDescent="0.2"/>
    <row r="53576" hidden="1" x14ac:dyDescent="0.2"/>
    <row r="53577" hidden="1" x14ac:dyDescent="0.2"/>
    <row r="53578" hidden="1" x14ac:dyDescent="0.2"/>
    <row r="53579" hidden="1" x14ac:dyDescent="0.2"/>
    <row r="53580" hidden="1" x14ac:dyDescent="0.2"/>
    <row r="53581" hidden="1" x14ac:dyDescent="0.2"/>
    <row r="53582" hidden="1" x14ac:dyDescent="0.2"/>
    <row r="53583" hidden="1" x14ac:dyDescent="0.2"/>
    <row r="53584" hidden="1" x14ac:dyDescent="0.2"/>
    <row r="53585" hidden="1" x14ac:dyDescent="0.2"/>
    <row r="53586" hidden="1" x14ac:dyDescent="0.2"/>
    <row r="53587" hidden="1" x14ac:dyDescent="0.2"/>
    <row r="53588" hidden="1" x14ac:dyDescent="0.2"/>
    <row r="53589" hidden="1" x14ac:dyDescent="0.2"/>
    <row r="53590" hidden="1" x14ac:dyDescent="0.2"/>
    <row r="53591" hidden="1" x14ac:dyDescent="0.2"/>
    <row r="53592" hidden="1" x14ac:dyDescent="0.2"/>
    <row r="53593" hidden="1" x14ac:dyDescent="0.2"/>
    <row r="53594" hidden="1" x14ac:dyDescent="0.2"/>
    <row r="53595" hidden="1" x14ac:dyDescent="0.2"/>
    <row r="53596" hidden="1" x14ac:dyDescent="0.2"/>
    <row r="53597" hidden="1" x14ac:dyDescent="0.2"/>
    <row r="53598" hidden="1" x14ac:dyDescent="0.2"/>
    <row r="53599" hidden="1" x14ac:dyDescent="0.2"/>
    <row r="53600" hidden="1" x14ac:dyDescent="0.2"/>
    <row r="53601" hidden="1" x14ac:dyDescent="0.2"/>
    <row r="53602" hidden="1" x14ac:dyDescent="0.2"/>
    <row r="53603" hidden="1" x14ac:dyDescent="0.2"/>
    <row r="53604" hidden="1" x14ac:dyDescent="0.2"/>
    <row r="53605" hidden="1" x14ac:dyDescent="0.2"/>
    <row r="53606" hidden="1" x14ac:dyDescent="0.2"/>
    <row r="53607" hidden="1" x14ac:dyDescent="0.2"/>
    <row r="53608" hidden="1" x14ac:dyDescent="0.2"/>
    <row r="53609" hidden="1" x14ac:dyDescent="0.2"/>
    <row r="53610" hidden="1" x14ac:dyDescent="0.2"/>
    <row r="53611" hidden="1" x14ac:dyDescent="0.2"/>
    <row r="53612" hidden="1" x14ac:dyDescent="0.2"/>
    <row r="53613" hidden="1" x14ac:dyDescent="0.2"/>
    <row r="53614" hidden="1" x14ac:dyDescent="0.2"/>
    <row r="53615" hidden="1" x14ac:dyDescent="0.2"/>
    <row r="53616" hidden="1" x14ac:dyDescent="0.2"/>
    <row r="53617" hidden="1" x14ac:dyDescent="0.2"/>
    <row r="53618" hidden="1" x14ac:dyDescent="0.2"/>
    <row r="53619" hidden="1" x14ac:dyDescent="0.2"/>
    <row r="53620" hidden="1" x14ac:dyDescent="0.2"/>
    <row r="53621" hidden="1" x14ac:dyDescent="0.2"/>
    <row r="53622" hidden="1" x14ac:dyDescent="0.2"/>
    <row r="53623" hidden="1" x14ac:dyDescent="0.2"/>
    <row r="53624" hidden="1" x14ac:dyDescent="0.2"/>
    <row r="53625" hidden="1" x14ac:dyDescent="0.2"/>
    <row r="53626" hidden="1" x14ac:dyDescent="0.2"/>
    <row r="53627" hidden="1" x14ac:dyDescent="0.2"/>
    <row r="53628" hidden="1" x14ac:dyDescent="0.2"/>
    <row r="53629" hidden="1" x14ac:dyDescent="0.2"/>
    <row r="53630" hidden="1" x14ac:dyDescent="0.2"/>
    <row r="53631" hidden="1" x14ac:dyDescent="0.2"/>
    <row r="53632" hidden="1" x14ac:dyDescent="0.2"/>
    <row r="53633" hidden="1" x14ac:dyDescent="0.2"/>
    <row r="53634" hidden="1" x14ac:dyDescent="0.2"/>
    <row r="53635" hidden="1" x14ac:dyDescent="0.2"/>
    <row r="53636" hidden="1" x14ac:dyDescent="0.2"/>
    <row r="53637" hidden="1" x14ac:dyDescent="0.2"/>
    <row r="53638" hidden="1" x14ac:dyDescent="0.2"/>
    <row r="53639" hidden="1" x14ac:dyDescent="0.2"/>
    <row r="53640" hidden="1" x14ac:dyDescent="0.2"/>
    <row r="53641" hidden="1" x14ac:dyDescent="0.2"/>
    <row r="53642" hidden="1" x14ac:dyDescent="0.2"/>
    <row r="53643" hidden="1" x14ac:dyDescent="0.2"/>
    <row r="53644" hidden="1" x14ac:dyDescent="0.2"/>
    <row r="53645" hidden="1" x14ac:dyDescent="0.2"/>
    <row r="53646" hidden="1" x14ac:dyDescent="0.2"/>
    <row r="53647" hidden="1" x14ac:dyDescent="0.2"/>
    <row r="53648" hidden="1" x14ac:dyDescent="0.2"/>
    <row r="53649" hidden="1" x14ac:dyDescent="0.2"/>
    <row r="53650" hidden="1" x14ac:dyDescent="0.2"/>
    <row r="53651" hidden="1" x14ac:dyDescent="0.2"/>
    <row r="53652" hidden="1" x14ac:dyDescent="0.2"/>
    <row r="53653" hidden="1" x14ac:dyDescent="0.2"/>
    <row r="53654" hidden="1" x14ac:dyDescent="0.2"/>
    <row r="53655" hidden="1" x14ac:dyDescent="0.2"/>
    <row r="53656" hidden="1" x14ac:dyDescent="0.2"/>
    <row r="53657" hidden="1" x14ac:dyDescent="0.2"/>
    <row r="53658" hidden="1" x14ac:dyDescent="0.2"/>
    <row r="53659" hidden="1" x14ac:dyDescent="0.2"/>
    <row r="53660" hidden="1" x14ac:dyDescent="0.2"/>
    <row r="53661" hidden="1" x14ac:dyDescent="0.2"/>
    <row r="53662" hidden="1" x14ac:dyDescent="0.2"/>
    <row r="53663" hidden="1" x14ac:dyDescent="0.2"/>
    <row r="53664" hidden="1" x14ac:dyDescent="0.2"/>
    <row r="53665" hidden="1" x14ac:dyDescent="0.2"/>
    <row r="53666" hidden="1" x14ac:dyDescent="0.2"/>
    <row r="53667" hidden="1" x14ac:dyDescent="0.2"/>
    <row r="53668" hidden="1" x14ac:dyDescent="0.2"/>
    <row r="53669" hidden="1" x14ac:dyDescent="0.2"/>
    <row r="53670" hidden="1" x14ac:dyDescent="0.2"/>
    <row r="53671" hidden="1" x14ac:dyDescent="0.2"/>
    <row r="53672" hidden="1" x14ac:dyDescent="0.2"/>
    <row r="53673" hidden="1" x14ac:dyDescent="0.2"/>
    <row r="53674" hidden="1" x14ac:dyDescent="0.2"/>
    <row r="53675" hidden="1" x14ac:dyDescent="0.2"/>
    <row r="53676" hidden="1" x14ac:dyDescent="0.2"/>
    <row r="53677" hidden="1" x14ac:dyDescent="0.2"/>
    <row r="53678" hidden="1" x14ac:dyDescent="0.2"/>
    <row r="53679" hidden="1" x14ac:dyDescent="0.2"/>
    <row r="53680" hidden="1" x14ac:dyDescent="0.2"/>
    <row r="53681" hidden="1" x14ac:dyDescent="0.2"/>
    <row r="53682" hidden="1" x14ac:dyDescent="0.2"/>
    <row r="53683" hidden="1" x14ac:dyDescent="0.2"/>
    <row r="53684" hidden="1" x14ac:dyDescent="0.2"/>
    <row r="53685" hidden="1" x14ac:dyDescent="0.2"/>
    <row r="53686" hidden="1" x14ac:dyDescent="0.2"/>
    <row r="53687" hidden="1" x14ac:dyDescent="0.2"/>
    <row r="53688" hidden="1" x14ac:dyDescent="0.2"/>
    <row r="53689" hidden="1" x14ac:dyDescent="0.2"/>
    <row r="53690" hidden="1" x14ac:dyDescent="0.2"/>
    <row r="53691" hidden="1" x14ac:dyDescent="0.2"/>
    <row r="53692" hidden="1" x14ac:dyDescent="0.2"/>
    <row r="53693" hidden="1" x14ac:dyDescent="0.2"/>
    <row r="53694" hidden="1" x14ac:dyDescent="0.2"/>
    <row r="53695" hidden="1" x14ac:dyDescent="0.2"/>
    <row r="53696" hidden="1" x14ac:dyDescent="0.2"/>
    <row r="53697" hidden="1" x14ac:dyDescent="0.2"/>
    <row r="53698" hidden="1" x14ac:dyDescent="0.2"/>
    <row r="53699" hidden="1" x14ac:dyDescent="0.2"/>
    <row r="53700" hidden="1" x14ac:dyDescent="0.2"/>
    <row r="53701" hidden="1" x14ac:dyDescent="0.2"/>
    <row r="53702" hidden="1" x14ac:dyDescent="0.2"/>
    <row r="53703" hidden="1" x14ac:dyDescent="0.2"/>
    <row r="53704" hidden="1" x14ac:dyDescent="0.2"/>
    <row r="53705" hidden="1" x14ac:dyDescent="0.2"/>
    <row r="53706" hidden="1" x14ac:dyDescent="0.2"/>
    <row r="53707" hidden="1" x14ac:dyDescent="0.2"/>
    <row r="53708" hidden="1" x14ac:dyDescent="0.2"/>
    <row r="53709" hidden="1" x14ac:dyDescent="0.2"/>
    <row r="53710" hidden="1" x14ac:dyDescent="0.2"/>
    <row r="53711" hidden="1" x14ac:dyDescent="0.2"/>
    <row r="53712" hidden="1" x14ac:dyDescent="0.2"/>
    <row r="53713" hidden="1" x14ac:dyDescent="0.2"/>
    <row r="53714" hidden="1" x14ac:dyDescent="0.2"/>
    <row r="53715" hidden="1" x14ac:dyDescent="0.2"/>
    <row r="53716" hidden="1" x14ac:dyDescent="0.2"/>
    <row r="53717" hidden="1" x14ac:dyDescent="0.2"/>
    <row r="53718" hidden="1" x14ac:dyDescent="0.2"/>
    <row r="53719" hidden="1" x14ac:dyDescent="0.2"/>
    <row r="53720" hidden="1" x14ac:dyDescent="0.2"/>
    <row r="53721" hidden="1" x14ac:dyDescent="0.2"/>
    <row r="53722" hidden="1" x14ac:dyDescent="0.2"/>
    <row r="53723" hidden="1" x14ac:dyDescent="0.2"/>
    <row r="53724" hidden="1" x14ac:dyDescent="0.2"/>
    <row r="53725" hidden="1" x14ac:dyDescent="0.2"/>
    <row r="53726" hidden="1" x14ac:dyDescent="0.2"/>
    <row r="53727" hidden="1" x14ac:dyDescent="0.2"/>
    <row r="53728" hidden="1" x14ac:dyDescent="0.2"/>
    <row r="53729" hidden="1" x14ac:dyDescent="0.2"/>
    <row r="53730" hidden="1" x14ac:dyDescent="0.2"/>
    <row r="53731" hidden="1" x14ac:dyDescent="0.2"/>
    <row r="53732" hidden="1" x14ac:dyDescent="0.2"/>
    <row r="53733" hidden="1" x14ac:dyDescent="0.2"/>
    <row r="53734" hidden="1" x14ac:dyDescent="0.2"/>
    <row r="53735" hidden="1" x14ac:dyDescent="0.2"/>
    <row r="53736" hidden="1" x14ac:dyDescent="0.2"/>
    <row r="53737" hidden="1" x14ac:dyDescent="0.2"/>
    <row r="53738" hidden="1" x14ac:dyDescent="0.2"/>
    <row r="53739" hidden="1" x14ac:dyDescent="0.2"/>
    <row r="53740" hidden="1" x14ac:dyDescent="0.2"/>
    <row r="53741" hidden="1" x14ac:dyDescent="0.2"/>
    <row r="53742" hidden="1" x14ac:dyDescent="0.2"/>
    <row r="53743" hidden="1" x14ac:dyDescent="0.2"/>
    <row r="53744" hidden="1" x14ac:dyDescent="0.2"/>
    <row r="53745" hidden="1" x14ac:dyDescent="0.2"/>
    <row r="53746" hidden="1" x14ac:dyDescent="0.2"/>
    <row r="53747" hidden="1" x14ac:dyDescent="0.2"/>
    <row r="53748" hidden="1" x14ac:dyDescent="0.2"/>
    <row r="53749" hidden="1" x14ac:dyDescent="0.2"/>
    <row r="53750" hidden="1" x14ac:dyDescent="0.2"/>
    <row r="53751" hidden="1" x14ac:dyDescent="0.2"/>
    <row r="53752" hidden="1" x14ac:dyDescent="0.2"/>
    <row r="53753" hidden="1" x14ac:dyDescent="0.2"/>
    <row r="53754" hidden="1" x14ac:dyDescent="0.2"/>
    <row r="53755" hidden="1" x14ac:dyDescent="0.2"/>
    <row r="53756" hidden="1" x14ac:dyDescent="0.2"/>
    <row r="53757" hidden="1" x14ac:dyDescent="0.2"/>
    <row r="53758" hidden="1" x14ac:dyDescent="0.2"/>
    <row r="53759" hidden="1" x14ac:dyDescent="0.2"/>
    <row r="53760" hidden="1" x14ac:dyDescent="0.2"/>
    <row r="53761" hidden="1" x14ac:dyDescent="0.2"/>
    <row r="53762" hidden="1" x14ac:dyDescent="0.2"/>
    <row r="53763" hidden="1" x14ac:dyDescent="0.2"/>
    <row r="53764" hidden="1" x14ac:dyDescent="0.2"/>
    <row r="53765" hidden="1" x14ac:dyDescent="0.2"/>
    <row r="53766" hidden="1" x14ac:dyDescent="0.2"/>
    <row r="53767" hidden="1" x14ac:dyDescent="0.2"/>
    <row r="53768" hidden="1" x14ac:dyDescent="0.2"/>
    <row r="53769" hidden="1" x14ac:dyDescent="0.2"/>
    <row r="53770" hidden="1" x14ac:dyDescent="0.2"/>
    <row r="53771" hidden="1" x14ac:dyDescent="0.2"/>
    <row r="53772" hidden="1" x14ac:dyDescent="0.2"/>
    <row r="53773" hidden="1" x14ac:dyDescent="0.2"/>
    <row r="53774" hidden="1" x14ac:dyDescent="0.2"/>
    <row r="53775" hidden="1" x14ac:dyDescent="0.2"/>
    <row r="53776" hidden="1" x14ac:dyDescent="0.2"/>
    <row r="53777" hidden="1" x14ac:dyDescent="0.2"/>
    <row r="53778" hidden="1" x14ac:dyDescent="0.2"/>
    <row r="53779" hidden="1" x14ac:dyDescent="0.2"/>
    <row r="53780" hidden="1" x14ac:dyDescent="0.2"/>
    <row r="53781" hidden="1" x14ac:dyDescent="0.2"/>
    <row r="53782" hidden="1" x14ac:dyDescent="0.2"/>
    <row r="53783" hidden="1" x14ac:dyDescent="0.2"/>
    <row r="53784" hidden="1" x14ac:dyDescent="0.2"/>
    <row r="53785" hidden="1" x14ac:dyDescent="0.2"/>
    <row r="53786" hidden="1" x14ac:dyDescent="0.2"/>
    <row r="53787" hidden="1" x14ac:dyDescent="0.2"/>
    <row r="53788" hidden="1" x14ac:dyDescent="0.2"/>
    <row r="53789" hidden="1" x14ac:dyDescent="0.2"/>
    <row r="53790" hidden="1" x14ac:dyDescent="0.2"/>
    <row r="53791" hidden="1" x14ac:dyDescent="0.2"/>
    <row r="53792" hidden="1" x14ac:dyDescent="0.2"/>
    <row r="53793" hidden="1" x14ac:dyDescent="0.2"/>
    <row r="53794" hidden="1" x14ac:dyDescent="0.2"/>
    <row r="53795" hidden="1" x14ac:dyDescent="0.2"/>
    <row r="53796" hidden="1" x14ac:dyDescent="0.2"/>
    <row r="53797" hidden="1" x14ac:dyDescent="0.2"/>
    <row r="53798" hidden="1" x14ac:dyDescent="0.2"/>
    <row r="53799" hidden="1" x14ac:dyDescent="0.2"/>
    <row r="53800" hidden="1" x14ac:dyDescent="0.2"/>
    <row r="53801" hidden="1" x14ac:dyDescent="0.2"/>
    <row r="53802" hidden="1" x14ac:dyDescent="0.2"/>
    <row r="53803" hidden="1" x14ac:dyDescent="0.2"/>
    <row r="53804" hidden="1" x14ac:dyDescent="0.2"/>
    <row r="53805" hidden="1" x14ac:dyDescent="0.2"/>
    <row r="53806" hidden="1" x14ac:dyDescent="0.2"/>
    <row r="53807" hidden="1" x14ac:dyDescent="0.2"/>
    <row r="53808" hidden="1" x14ac:dyDescent="0.2"/>
    <row r="53809" hidden="1" x14ac:dyDescent="0.2"/>
    <row r="53810" hidden="1" x14ac:dyDescent="0.2"/>
    <row r="53811" hidden="1" x14ac:dyDescent="0.2"/>
    <row r="53812" hidden="1" x14ac:dyDescent="0.2"/>
    <row r="53813" hidden="1" x14ac:dyDescent="0.2"/>
    <row r="53814" hidden="1" x14ac:dyDescent="0.2"/>
    <row r="53815" hidden="1" x14ac:dyDescent="0.2"/>
    <row r="53816" hidden="1" x14ac:dyDescent="0.2"/>
    <row r="53817" hidden="1" x14ac:dyDescent="0.2"/>
    <row r="53818" hidden="1" x14ac:dyDescent="0.2"/>
    <row r="53819" hidden="1" x14ac:dyDescent="0.2"/>
    <row r="53820" hidden="1" x14ac:dyDescent="0.2"/>
    <row r="53821" hidden="1" x14ac:dyDescent="0.2"/>
    <row r="53822" hidden="1" x14ac:dyDescent="0.2"/>
    <row r="53823" hidden="1" x14ac:dyDescent="0.2"/>
    <row r="53824" hidden="1" x14ac:dyDescent="0.2"/>
    <row r="53825" hidden="1" x14ac:dyDescent="0.2"/>
    <row r="53826" hidden="1" x14ac:dyDescent="0.2"/>
    <row r="53827" hidden="1" x14ac:dyDescent="0.2"/>
    <row r="53828" hidden="1" x14ac:dyDescent="0.2"/>
    <row r="53829" hidden="1" x14ac:dyDescent="0.2"/>
    <row r="53830" hidden="1" x14ac:dyDescent="0.2"/>
    <row r="53831" hidden="1" x14ac:dyDescent="0.2"/>
    <row r="53832" hidden="1" x14ac:dyDescent="0.2"/>
    <row r="53833" hidden="1" x14ac:dyDescent="0.2"/>
    <row r="53834" hidden="1" x14ac:dyDescent="0.2"/>
    <row r="53835" hidden="1" x14ac:dyDescent="0.2"/>
    <row r="53836" hidden="1" x14ac:dyDescent="0.2"/>
    <row r="53837" hidden="1" x14ac:dyDescent="0.2"/>
    <row r="53838" hidden="1" x14ac:dyDescent="0.2"/>
    <row r="53839" hidden="1" x14ac:dyDescent="0.2"/>
    <row r="53840" hidden="1" x14ac:dyDescent="0.2"/>
    <row r="53841" hidden="1" x14ac:dyDescent="0.2"/>
    <row r="53842" hidden="1" x14ac:dyDescent="0.2"/>
    <row r="53843" hidden="1" x14ac:dyDescent="0.2"/>
    <row r="53844" hidden="1" x14ac:dyDescent="0.2"/>
    <row r="53845" hidden="1" x14ac:dyDescent="0.2"/>
    <row r="53846" hidden="1" x14ac:dyDescent="0.2"/>
    <row r="53847" hidden="1" x14ac:dyDescent="0.2"/>
    <row r="53848" hidden="1" x14ac:dyDescent="0.2"/>
    <row r="53849" hidden="1" x14ac:dyDescent="0.2"/>
    <row r="53850" hidden="1" x14ac:dyDescent="0.2"/>
    <row r="53851" hidden="1" x14ac:dyDescent="0.2"/>
    <row r="53852" hidden="1" x14ac:dyDescent="0.2"/>
    <row r="53853" hidden="1" x14ac:dyDescent="0.2"/>
    <row r="53854" hidden="1" x14ac:dyDescent="0.2"/>
    <row r="53855" hidden="1" x14ac:dyDescent="0.2"/>
    <row r="53856" hidden="1" x14ac:dyDescent="0.2"/>
    <row r="53857" hidden="1" x14ac:dyDescent="0.2"/>
    <row r="53858" hidden="1" x14ac:dyDescent="0.2"/>
    <row r="53859" hidden="1" x14ac:dyDescent="0.2"/>
    <row r="53860" hidden="1" x14ac:dyDescent="0.2"/>
    <row r="53861" hidden="1" x14ac:dyDescent="0.2"/>
    <row r="53862" hidden="1" x14ac:dyDescent="0.2"/>
    <row r="53863" hidden="1" x14ac:dyDescent="0.2"/>
    <row r="53864" hidden="1" x14ac:dyDescent="0.2"/>
    <row r="53865" hidden="1" x14ac:dyDescent="0.2"/>
    <row r="53866" hidden="1" x14ac:dyDescent="0.2"/>
    <row r="53867" hidden="1" x14ac:dyDescent="0.2"/>
    <row r="53868" hidden="1" x14ac:dyDescent="0.2"/>
    <row r="53869" hidden="1" x14ac:dyDescent="0.2"/>
    <row r="53870" hidden="1" x14ac:dyDescent="0.2"/>
    <row r="53871" hidden="1" x14ac:dyDescent="0.2"/>
    <row r="53872" hidden="1" x14ac:dyDescent="0.2"/>
    <row r="53873" hidden="1" x14ac:dyDescent="0.2"/>
    <row r="53874" hidden="1" x14ac:dyDescent="0.2"/>
    <row r="53875" hidden="1" x14ac:dyDescent="0.2"/>
    <row r="53876" hidden="1" x14ac:dyDescent="0.2"/>
    <row r="53877" hidden="1" x14ac:dyDescent="0.2"/>
    <row r="53878" hidden="1" x14ac:dyDescent="0.2"/>
    <row r="53879" hidden="1" x14ac:dyDescent="0.2"/>
    <row r="53880" hidden="1" x14ac:dyDescent="0.2"/>
    <row r="53881" hidden="1" x14ac:dyDescent="0.2"/>
    <row r="53882" hidden="1" x14ac:dyDescent="0.2"/>
    <row r="53883" hidden="1" x14ac:dyDescent="0.2"/>
    <row r="53884" hidden="1" x14ac:dyDescent="0.2"/>
    <row r="53885" hidden="1" x14ac:dyDescent="0.2"/>
    <row r="53886" hidden="1" x14ac:dyDescent="0.2"/>
    <row r="53887" hidden="1" x14ac:dyDescent="0.2"/>
    <row r="53888" hidden="1" x14ac:dyDescent="0.2"/>
    <row r="53889" hidden="1" x14ac:dyDescent="0.2"/>
    <row r="53890" hidden="1" x14ac:dyDescent="0.2"/>
    <row r="53891" hidden="1" x14ac:dyDescent="0.2"/>
    <row r="53892" hidden="1" x14ac:dyDescent="0.2"/>
    <row r="53893" hidden="1" x14ac:dyDescent="0.2"/>
    <row r="53894" hidden="1" x14ac:dyDescent="0.2"/>
    <row r="53895" hidden="1" x14ac:dyDescent="0.2"/>
    <row r="53896" hidden="1" x14ac:dyDescent="0.2"/>
    <row r="53897" hidden="1" x14ac:dyDescent="0.2"/>
    <row r="53898" hidden="1" x14ac:dyDescent="0.2"/>
    <row r="53899" hidden="1" x14ac:dyDescent="0.2"/>
    <row r="53900" hidden="1" x14ac:dyDescent="0.2"/>
    <row r="53901" hidden="1" x14ac:dyDescent="0.2"/>
    <row r="53902" hidden="1" x14ac:dyDescent="0.2"/>
    <row r="53903" hidden="1" x14ac:dyDescent="0.2"/>
    <row r="53904" hidden="1" x14ac:dyDescent="0.2"/>
    <row r="53905" hidden="1" x14ac:dyDescent="0.2"/>
    <row r="53906" hidden="1" x14ac:dyDescent="0.2"/>
    <row r="53907" hidden="1" x14ac:dyDescent="0.2"/>
    <row r="53908" hidden="1" x14ac:dyDescent="0.2"/>
    <row r="53909" hidden="1" x14ac:dyDescent="0.2"/>
    <row r="53910" hidden="1" x14ac:dyDescent="0.2"/>
    <row r="53911" hidden="1" x14ac:dyDescent="0.2"/>
    <row r="53912" hidden="1" x14ac:dyDescent="0.2"/>
    <row r="53913" hidden="1" x14ac:dyDescent="0.2"/>
    <row r="53914" hidden="1" x14ac:dyDescent="0.2"/>
    <row r="53915" hidden="1" x14ac:dyDescent="0.2"/>
    <row r="53916" hidden="1" x14ac:dyDescent="0.2"/>
    <row r="53917" hidden="1" x14ac:dyDescent="0.2"/>
    <row r="53918" hidden="1" x14ac:dyDescent="0.2"/>
    <row r="53919" hidden="1" x14ac:dyDescent="0.2"/>
    <row r="53920" hidden="1" x14ac:dyDescent="0.2"/>
    <row r="53921" hidden="1" x14ac:dyDescent="0.2"/>
    <row r="53922" hidden="1" x14ac:dyDescent="0.2"/>
    <row r="53923" hidden="1" x14ac:dyDescent="0.2"/>
    <row r="53924" hidden="1" x14ac:dyDescent="0.2"/>
    <row r="53925" hidden="1" x14ac:dyDescent="0.2"/>
    <row r="53926" hidden="1" x14ac:dyDescent="0.2"/>
    <row r="53927" hidden="1" x14ac:dyDescent="0.2"/>
    <row r="53928" hidden="1" x14ac:dyDescent="0.2"/>
    <row r="53929" hidden="1" x14ac:dyDescent="0.2"/>
    <row r="53930" hidden="1" x14ac:dyDescent="0.2"/>
    <row r="53931" hidden="1" x14ac:dyDescent="0.2"/>
    <row r="53932" hidden="1" x14ac:dyDescent="0.2"/>
    <row r="53933" hidden="1" x14ac:dyDescent="0.2"/>
    <row r="53934" hidden="1" x14ac:dyDescent="0.2"/>
    <row r="53935" hidden="1" x14ac:dyDescent="0.2"/>
    <row r="53936" hidden="1" x14ac:dyDescent="0.2"/>
    <row r="53937" hidden="1" x14ac:dyDescent="0.2"/>
    <row r="53938" hidden="1" x14ac:dyDescent="0.2"/>
    <row r="53939" hidden="1" x14ac:dyDescent="0.2"/>
    <row r="53940" hidden="1" x14ac:dyDescent="0.2"/>
    <row r="53941" hidden="1" x14ac:dyDescent="0.2"/>
    <row r="53942" hidden="1" x14ac:dyDescent="0.2"/>
    <row r="53943" hidden="1" x14ac:dyDescent="0.2"/>
    <row r="53944" hidden="1" x14ac:dyDescent="0.2"/>
    <row r="53945" hidden="1" x14ac:dyDescent="0.2"/>
    <row r="53946" hidden="1" x14ac:dyDescent="0.2"/>
    <row r="53947" hidden="1" x14ac:dyDescent="0.2"/>
    <row r="53948" hidden="1" x14ac:dyDescent="0.2"/>
    <row r="53949" hidden="1" x14ac:dyDescent="0.2"/>
    <row r="53950" hidden="1" x14ac:dyDescent="0.2"/>
    <row r="53951" hidden="1" x14ac:dyDescent="0.2"/>
    <row r="53952" hidden="1" x14ac:dyDescent="0.2"/>
    <row r="53953" hidden="1" x14ac:dyDescent="0.2"/>
    <row r="53954" hidden="1" x14ac:dyDescent="0.2"/>
    <row r="53955" hidden="1" x14ac:dyDescent="0.2"/>
    <row r="53956" hidden="1" x14ac:dyDescent="0.2"/>
    <row r="53957" hidden="1" x14ac:dyDescent="0.2"/>
    <row r="53958" hidden="1" x14ac:dyDescent="0.2"/>
    <row r="53959" hidden="1" x14ac:dyDescent="0.2"/>
    <row r="53960" hidden="1" x14ac:dyDescent="0.2"/>
    <row r="53961" hidden="1" x14ac:dyDescent="0.2"/>
    <row r="53962" hidden="1" x14ac:dyDescent="0.2"/>
    <row r="53963" hidden="1" x14ac:dyDescent="0.2"/>
    <row r="53964" hidden="1" x14ac:dyDescent="0.2"/>
    <row r="53965" hidden="1" x14ac:dyDescent="0.2"/>
    <row r="53966" hidden="1" x14ac:dyDescent="0.2"/>
    <row r="53967" hidden="1" x14ac:dyDescent="0.2"/>
    <row r="53968" hidden="1" x14ac:dyDescent="0.2"/>
    <row r="53969" hidden="1" x14ac:dyDescent="0.2"/>
    <row r="53970" hidden="1" x14ac:dyDescent="0.2"/>
    <row r="53971" hidden="1" x14ac:dyDescent="0.2"/>
    <row r="53972" hidden="1" x14ac:dyDescent="0.2"/>
    <row r="53973" hidden="1" x14ac:dyDescent="0.2"/>
    <row r="53974" hidden="1" x14ac:dyDescent="0.2"/>
    <row r="53975" hidden="1" x14ac:dyDescent="0.2"/>
    <row r="53976" hidden="1" x14ac:dyDescent="0.2"/>
    <row r="53977" hidden="1" x14ac:dyDescent="0.2"/>
    <row r="53978" hidden="1" x14ac:dyDescent="0.2"/>
    <row r="53979" hidden="1" x14ac:dyDescent="0.2"/>
    <row r="53980" hidden="1" x14ac:dyDescent="0.2"/>
    <row r="53981" hidden="1" x14ac:dyDescent="0.2"/>
    <row r="53982" hidden="1" x14ac:dyDescent="0.2"/>
    <row r="53983" hidden="1" x14ac:dyDescent="0.2"/>
    <row r="53984" hidden="1" x14ac:dyDescent="0.2"/>
    <row r="53985" hidden="1" x14ac:dyDescent="0.2"/>
    <row r="53986" hidden="1" x14ac:dyDescent="0.2"/>
    <row r="53987" hidden="1" x14ac:dyDescent="0.2"/>
    <row r="53988" hidden="1" x14ac:dyDescent="0.2"/>
    <row r="53989" hidden="1" x14ac:dyDescent="0.2"/>
    <row r="53990" hidden="1" x14ac:dyDescent="0.2"/>
    <row r="53991" hidden="1" x14ac:dyDescent="0.2"/>
    <row r="53992" hidden="1" x14ac:dyDescent="0.2"/>
    <row r="53993" hidden="1" x14ac:dyDescent="0.2"/>
    <row r="53994" hidden="1" x14ac:dyDescent="0.2"/>
    <row r="53995" hidden="1" x14ac:dyDescent="0.2"/>
    <row r="53996" hidden="1" x14ac:dyDescent="0.2"/>
    <row r="53997" hidden="1" x14ac:dyDescent="0.2"/>
    <row r="53998" hidden="1" x14ac:dyDescent="0.2"/>
    <row r="53999" hidden="1" x14ac:dyDescent="0.2"/>
    <row r="54000" hidden="1" x14ac:dyDescent="0.2"/>
    <row r="54001" hidden="1" x14ac:dyDescent="0.2"/>
    <row r="54002" hidden="1" x14ac:dyDescent="0.2"/>
    <row r="54003" hidden="1" x14ac:dyDescent="0.2"/>
    <row r="54004" hidden="1" x14ac:dyDescent="0.2"/>
    <row r="54005" hidden="1" x14ac:dyDescent="0.2"/>
    <row r="54006" hidden="1" x14ac:dyDescent="0.2"/>
    <row r="54007" hidden="1" x14ac:dyDescent="0.2"/>
    <row r="54008" hidden="1" x14ac:dyDescent="0.2"/>
    <row r="54009" hidden="1" x14ac:dyDescent="0.2"/>
    <row r="54010" hidden="1" x14ac:dyDescent="0.2"/>
    <row r="54011" hidden="1" x14ac:dyDescent="0.2"/>
    <row r="54012" hidden="1" x14ac:dyDescent="0.2"/>
    <row r="54013" hidden="1" x14ac:dyDescent="0.2"/>
    <row r="54014" hidden="1" x14ac:dyDescent="0.2"/>
    <row r="54015" hidden="1" x14ac:dyDescent="0.2"/>
    <row r="54016" hidden="1" x14ac:dyDescent="0.2"/>
    <row r="54017" hidden="1" x14ac:dyDescent="0.2"/>
    <row r="54018" hidden="1" x14ac:dyDescent="0.2"/>
    <row r="54019" hidden="1" x14ac:dyDescent="0.2"/>
    <row r="54020" hidden="1" x14ac:dyDescent="0.2"/>
    <row r="54021" hidden="1" x14ac:dyDescent="0.2"/>
    <row r="54022" hidden="1" x14ac:dyDescent="0.2"/>
    <row r="54023" hidden="1" x14ac:dyDescent="0.2"/>
    <row r="54024" hidden="1" x14ac:dyDescent="0.2"/>
    <row r="54025" hidden="1" x14ac:dyDescent="0.2"/>
    <row r="54026" hidden="1" x14ac:dyDescent="0.2"/>
    <row r="54027" hidden="1" x14ac:dyDescent="0.2"/>
    <row r="54028" hidden="1" x14ac:dyDescent="0.2"/>
    <row r="54029" hidden="1" x14ac:dyDescent="0.2"/>
    <row r="54030" hidden="1" x14ac:dyDescent="0.2"/>
    <row r="54031" hidden="1" x14ac:dyDescent="0.2"/>
    <row r="54032" hidden="1" x14ac:dyDescent="0.2"/>
    <row r="54033" hidden="1" x14ac:dyDescent="0.2"/>
    <row r="54034" hidden="1" x14ac:dyDescent="0.2"/>
    <row r="54035" hidden="1" x14ac:dyDescent="0.2"/>
    <row r="54036" hidden="1" x14ac:dyDescent="0.2"/>
    <row r="54037" hidden="1" x14ac:dyDescent="0.2"/>
    <row r="54038" hidden="1" x14ac:dyDescent="0.2"/>
    <row r="54039" hidden="1" x14ac:dyDescent="0.2"/>
    <row r="54040" hidden="1" x14ac:dyDescent="0.2"/>
    <row r="54041" hidden="1" x14ac:dyDescent="0.2"/>
    <row r="54042" hidden="1" x14ac:dyDescent="0.2"/>
    <row r="54043" hidden="1" x14ac:dyDescent="0.2"/>
    <row r="54044" hidden="1" x14ac:dyDescent="0.2"/>
    <row r="54045" hidden="1" x14ac:dyDescent="0.2"/>
    <row r="54046" hidden="1" x14ac:dyDescent="0.2"/>
    <row r="54047" hidden="1" x14ac:dyDescent="0.2"/>
    <row r="54048" hidden="1" x14ac:dyDescent="0.2"/>
    <row r="54049" hidden="1" x14ac:dyDescent="0.2"/>
    <row r="54050" hidden="1" x14ac:dyDescent="0.2"/>
    <row r="54051" hidden="1" x14ac:dyDescent="0.2"/>
    <row r="54052" hidden="1" x14ac:dyDescent="0.2"/>
    <row r="54053" hidden="1" x14ac:dyDescent="0.2"/>
    <row r="54054" hidden="1" x14ac:dyDescent="0.2"/>
    <row r="54055" hidden="1" x14ac:dyDescent="0.2"/>
    <row r="54056" hidden="1" x14ac:dyDescent="0.2"/>
    <row r="54057" hidden="1" x14ac:dyDescent="0.2"/>
    <row r="54058" hidden="1" x14ac:dyDescent="0.2"/>
    <row r="54059" hidden="1" x14ac:dyDescent="0.2"/>
    <row r="54060" hidden="1" x14ac:dyDescent="0.2"/>
    <row r="54061" hidden="1" x14ac:dyDescent="0.2"/>
    <row r="54062" hidden="1" x14ac:dyDescent="0.2"/>
    <row r="54063" hidden="1" x14ac:dyDescent="0.2"/>
    <row r="54064" hidden="1" x14ac:dyDescent="0.2"/>
    <row r="54065" hidden="1" x14ac:dyDescent="0.2"/>
    <row r="54066" hidden="1" x14ac:dyDescent="0.2"/>
    <row r="54067" hidden="1" x14ac:dyDescent="0.2"/>
    <row r="54068" hidden="1" x14ac:dyDescent="0.2"/>
    <row r="54069" hidden="1" x14ac:dyDescent="0.2"/>
    <row r="54070" hidden="1" x14ac:dyDescent="0.2"/>
    <row r="54071" hidden="1" x14ac:dyDescent="0.2"/>
    <row r="54072" hidden="1" x14ac:dyDescent="0.2"/>
    <row r="54073" hidden="1" x14ac:dyDescent="0.2"/>
    <row r="54074" hidden="1" x14ac:dyDescent="0.2"/>
    <row r="54075" hidden="1" x14ac:dyDescent="0.2"/>
    <row r="54076" hidden="1" x14ac:dyDescent="0.2"/>
    <row r="54077" hidden="1" x14ac:dyDescent="0.2"/>
    <row r="54078" hidden="1" x14ac:dyDescent="0.2"/>
    <row r="54079" hidden="1" x14ac:dyDescent="0.2"/>
    <row r="54080" hidden="1" x14ac:dyDescent="0.2"/>
    <row r="54081" hidden="1" x14ac:dyDescent="0.2"/>
    <row r="54082" hidden="1" x14ac:dyDescent="0.2"/>
    <row r="54083" hidden="1" x14ac:dyDescent="0.2"/>
    <row r="54084" hidden="1" x14ac:dyDescent="0.2"/>
    <row r="54085" hidden="1" x14ac:dyDescent="0.2"/>
    <row r="54086" hidden="1" x14ac:dyDescent="0.2"/>
    <row r="54087" hidden="1" x14ac:dyDescent="0.2"/>
    <row r="54088" hidden="1" x14ac:dyDescent="0.2"/>
    <row r="54089" hidden="1" x14ac:dyDescent="0.2"/>
    <row r="54090" hidden="1" x14ac:dyDescent="0.2"/>
    <row r="54091" hidden="1" x14ac:dyDescent="0.2"/>
    <row r="54092" hidden="1" x14ac:dyDescent="0.2"/>
    <row r="54093" hidden="1" x14ac:dyDescent="0.2"/>
    <row r="54094" hidden="1" x14ac:dyDescent="0.2"/>
    <row r="54095" hidden="1" x14ac:dyDescent="0.2"/>
    <row r="54096" hidden="1" x14ac:dyDescent="0.2"/>
    <row r="54097" hidden="1" x14ac:dyDescent="0.2"/>
    <row r="54098" hidden="1" x14ac:dyDescent="0.2"/>
    <row r="54099" hidden="1" x14ac:dyDescent="0.2"/>
    <row r="54100" hidden="1" x14ac:dyDescent="0.2"/>
    <row r="54101" hidden="1" x14ac:dyDescent="0.2"/>
    <row r="54102" hidden="1" x14ac:dyDescent="0.2"/>
    <row r="54103" hidden="1" x14ac:dyDescent="0.2"/>
    <row r="54104" hidden="1" x14ac:dyDescent="0.2"/>
    <row r="54105" hidden="1" x14ac:dyDescent="0.2"/>
    <row r="54106" hidden="1" x14ac:dyDescent="0.2"/>
    <row r="54107" hidden="1" x14ac:dyDescent="0.2"/>
    <row r="54108" hidden="1" x14ac:dyDescent="0.2"/>
    <row r="54109" hidden="1" x14ac:dyDescent="0.2"/>
    <row r="54110" hidden="1" x14ac:dyDescent="0.2"/>
    <row r="54111" hidden="1" x14ac:dyDescent="0.2"/>
    <row r="54112" hidden="1" x14ac:dyDescent="0.2"/>
    <row r="54113" hidden="1" x14ac:dyDescent="0.2"/>
    <row r="54114" hidden="1" x14ac:dyDescent="0.2"/>
    <row r="54115" hidden="1" x14ac:dyDescent="0.2"/>
    <row r="54116" hidden="1" x14ac:dyDescent="0.2"/>
    <row r="54117" hidden="1" x14ac:dyDescent="0.2"/>
    <row r="54118" hidden="1" x14ac:dyDescent="0.2"/>
    <row r="54119" hidden="1" x14ac:dyDescent="0.2"/>
    <row r="54120" hidden="1" x14ac:dyDescent="0.2"/>
    <row r="54121" hidden="1" x14ac:dyDescent="0.2"/>
    <row r="54122" hidden="1" x14ac:dyDescent="0.2"/>
    <row r="54123" hidden="1" x14ac:dyDescent="0.2"/>
    <row r="54124" hidden="1" x14ac:dyDescent="0.2"/>
    <row r="54125" hidden="1" x14ac:dyDescent="0.2"/>
    <row r="54126" hidden="1" x14ac:dyDescent="0.2"/>
    <row r="54127" hidden="1" x14ac:dyDescent="0.2"/>
    <row r="54128" hidden="1" x14ac:dyDescent="0.2"/>
    <row r="54129" hidden="1" x14ac:dyDescent="0.2"/>
    <row r="54130" hidden="1" x14ac:dyDescent="0.2"/>
    <row r="54131" hidden="1" x14ac:dyDescent="0.2"/>
    <row r="54132" hidden="1" x14ac:dyDescent="0.2"/>
    <row r="54133" hidden="1" x14ac:dyDescent="0.2"/>
    <row r="54134" hidden="1" x14ac:dyDescent="0.2"/>
    <row r="54135" hidden="1" x14ac:dyDescent="0.2"/>
    <row r="54136" hidden="1" x14ac:dyDescent="0.2"/>
    <row r="54137" hidden="1" x14ac:dyDescent="0.2"/>
    <row r="54138" hidden="1" x14ac:dyDescent="0.2"/>
    <row r="54139" hidden="1" x14ac:dyDescent="0.2"/>
    <row r="54140" hidden="1" x14ac:dyDescent="0.2"/>
    <row r="54141" hidden="1" x14ac:dyDescent="0.2"/>
    <row r="54142" hidden="1" x14ac:dyDescent="0.2"/>
    <row r="54143" hidden="1" x14ac:dyDescent="0.2"/>
    <row r="54144" hidden="1" x14ac:dyDescent="0.2"/>
    <row r="54145" hidden="1" x14ac:dyDescent="0.2"/>
    <row r="54146" hidden="1" x14ac:dyDescent="0.2"/>
    <row r="54147" hidden="1" x14ac:dyDescent="0.2"/>
    <row r="54148" hidden="1" x14ac:dyDescent="0.2"/>
    <row r="54149" hidden="1" x14ac:dyDescent="0.2"/>
    <row r="54150" hidden="1" x14ac:dyDescent="0.2"/>
    <row r="54151" hidden="1" x14ac:dyDescent="0.2"/>
    <row r="54152" hidden="1" x14ac:dyDescent="0.2"/>
    <row r="54153" hidden="1" x14ac:dyDescent="0.2"/>
    <row r="54154" hidden="1" x14ac:dyDescent="0.2"/>
    <row r="54155" hidden="1" x14ac:dyDescent="0.2"/>
    <row r="54156" hidden="1" x14ac:dyDescent="0.2"/>
    <row r="54157" hidden="1" x14ac:dyDescent="0.2"/>
    <row r="54158" hidden="1" x14ac:dyDescent="0.2"/>
    <row r="54159" hidden="1" x14ac:dyDescent="0.2"/>
    <row r="54160" hidden="1" x14ac:dyDescent="0.2"/>
    <row r="54161" hidden="1" x14ac:dyDescent="0.2"/>
    <row r="54162" hidden="1" x14ac:dyDescent="0.2"/>
    <row r="54163" hidden="1" x14ac:dyDescent="0.2"/>
    <row r="54164" hidden="1" x14ac:dyDescent="0.2"/>
    <row r="54165" hidden="1" x14ac:dyDescent="0.2"/>
    <row r="54166" hidden="1" x14ac:dyDescent="0.2"/>
    <row r="54167" hidden="1" x14ac:dyDescent="0.2"/>
    <row r="54168" hidden="1" x14ac:dyDescent="0.2"/>
    <row r="54169" hidden="1" x14ac:dyDescent="0.2"/>
    <row r="54170" hidden="1" x14ac:dyDescent="0.2"/>
    <row r="54171" hidden="1" x14ac:dyDescent="0.2"/>
    <row r="54172" hidden="1" x14ac:dyDescent="0.2"/>
    <row r="54173" hidden="1" x14ac:dyDescent="0.2"/>
    <row r="54174" hidden="1" x14ac:dyDescent="0.2"/>
    <row r="54175" hidden="1" x14ac:dyDescent="0.2"/>
    <row r="54176" hidden="1" x14ac:dyDescent="0.2"/>
    <row r="54177" hidden="1" x14ac:dyDescent="0.2"/>
    <row r="54178" hidden="1" x14ac:dyDescent="0.2"/>
    <row r="54179" hidden="1" x14ac:dyDescent="0.2"/>
    <row r="54180" hidden="1" x14ac:dyDescent="0.2"/>
    <row r="54181" hidden="1" x14ac:dyDescent="0.2"/>
    <row r="54182" hidden="1" x14ac:dyDescent="0.2"/>
    <row r="54183" hidden="1" x14ac:dyDescent="0.2"/>
    <row r="54184" hidden="1" x14ac:dyDescent="0.2"/>
    <row r="54185" hidden="1" x14ac:dyDescent="0.2"/>
    <row r="54186" hidden="1" x14ac:dyDescent="0.2"/>
    <row r="54187" hidden="1" x14ac:dyDescent="0.2"/>
    <row r="54188" hidden="1" x14ac:dyDescent="0.2"/>
    <row r="54189" hidden="1" x14ac:dyDescent="0.2"/>
    <row r="54190" hidden="1" x14ac:dyDescent="0.2"/>
    <row r="54191" hidden="1" x14ac:dyDescent="0.2"/>
    <row r="54192" hidden="1" x14ac:dyDescent="0.2"/>
    <row r="54193" hidden="1" x14ac:dyDescent="0.2"/>
    <row r="54194" hidden="1" x14ac:dyDescent="0.2"/>
    <row r="54195" hidden="1" x14ac:dyDescent="0.2"/>
    <row r="54196" hidden="1" x14ac:dyDescent="0.2"/>
    <row r="54197" hidden="1" x14ac:dyDescent="0.2"/>
    <row r="54198" hidden="1" x14ac:dyDescent="0.2"/>
    <row r="54199" hidden="1" x14ac:dyDescent="0.2"/>
    <row r="54200" hidden="1" x14ac:dyDescent="0.2"/>
    <row r="54201" hidden="1" x14ac:dyDescent="0.2"/>
    <row r="54202" hidden="1" x14ac:dyDescent="0.2"/>
    <row r="54203" hidden="1" x14ac:dyDescent="0.2"/>
    <row r="54204" hidden="1" x14ac:dyDescent="0.2"/>
    <row r="54205" hidden="1" x14ac:dyDescent="0.2"/>
    <row r="54206" hidden="1" x14ac:dyDescent="0.2"/>
    <row r="54207" hidden="1" x14ac:dyDescent="0.2"/>
    <row r="54208" hidden="1" x14ac:dyDescent="0.2"/>
    <row r="54209" hidden="1" x14ac:dyDescent="0.2"/>
    <row r="54210" hidden="1" x14ac:dyDescent="0.2"/>
    <row r="54211" hidden="1" x14ac:dyDescent="0.2"/>
    <row r="54212" hidden="1" x14ac:dyDescent="0.2"/>
    <row r="54213" hidden="1" x14ac:dyDescent="0.2"/>
    <row r="54214" hidden="1" x14ac:dyDescent="0.2"/>
    <row r="54215" hidden="1" x14ac:dyDescent="0.2"/>
    <row r="54216" hidden="1" x14ac:dyDescent="0.2"/>
    <row r="54217" hidden="1" x14ac:dyDescent="0.2"/>
    <row r="54218" hidden="1" x14ac:dyDescent="0.2"/>
    <row r="54219" hidden="1" x14ac:dyDescent="0.2"/>
    <row r="54220" hidden="1" x14ac:dyDescent="0.2"/>
    <row r="54221" hidden="1" x14ac:dyDescent="0.2"/>
    <row r="54222" hidden="1" x14ac:dyDescent="0.2"/>
    <row r="54223" hidden="1" x14ac:dyDescent="0.2"/>
    <row r="54224" hidden="1" x14ac:dyDescent="0.2"/>
    <row r="54225" hidden="1" x14ac:dyDescent="0.2"/>
    <row r="54226" hidden="1" x14ac:dyDescent="0.2"/>
    <row r="54227" hidden="1" x14ac:dyDescent="0.2"/>
    <row r="54228" hidden="1" x14ac:dyDescent="0.2"/>
    <row r="54229" hidden="1" x14ac:dyDescent="0.2"/>
    <row r="54230" hidden="1" x14ac:dyDescent="0.2"/>
    <row r="54231" hidden="1" x14ac:dyDescent="0.2"/>
    <row r="54232" hidden="1" x14ac:dyDescent="0.2"/>
    <row r="54233" hidden="1" x14ac:dyDescent="0.2"/>
    <row r="54234" hidden="1" x14ac:dyDescent="0.2"/>
    <row r="54235" hidden="1" x14ac:dyDescent="0.2"/>
    <row r="54236" hidden="1" x14ac:dyDescent="0.2"/>
    <row r="54237" hidden="1" x14ac:dyDescent="0.2"/>
    <row r="54238" hidden="1" x14ac:dyDescent="0.2"/>
    <row r="54239" hidden="1" x14ac:dyDescent="0.2"/>
    <row r="54240" hidden="1" x14ac:dyDescent="0.2"/>
    <row r="54241" hidden="1" x14ac:dyDescent="0.2"/>
    <row r="54242" hidden="1" x14ac:dyDescent="0.2"/>
    <row r="54243" hidden="1" x14ac:dyDescent="0.2"/>
    <row r="54244" hidden="1" x14ac:dyDescent="0.2"/>
    <row r="54245" hidden="1" x14ac:dyDescent="0.2"/>
    <row r="54246" hidden="1" x14ac:dyDescent="0.2"/>
    <row r="54247" hidden="1" x14ac:dyDescent="0.2"/>
    <row r="54248" hidden="1" x14ac:dyDescent="0.2"/>
    <row r="54249" hidden="1" x14ac:dyDescent="0.2"/>
    <row r="54250" hidden="1" x14ac:dyDescent="0.2"/>
    <row r="54251" hidden="1" x14ac:dyDescent="0.2"/>
    <row r="54252" hidden="1" x14ac:dyDescent="0.2"/>
    <row r="54253" hidden="1" x14ac:dyDescent="0.2"/>
    <row r="54254" hidden="1" x14ac:dyDescent="0.2"/>
    <row r="54255" hidden="1" x14ac:dyDescent="0.2"/>
    <row r="54256" hidden="1" x14ac:dyDescent="0.2"/>
    <row r="54257" hidden="1" x14ac:dyDescent="0.2"/>
    <row r="54258" hidden="1" x14ac:dyDescent="0.2"/>
    <row r="54259" hidden="1" x14ac:dyDescent="0.2"/>
    <row r="54260" hidden="1" x14ac:dyDescent="0.2"/>
    <row r="54261" hidden="1" x14ac:dyDescent="0.2"/>
    <row r="54262" hidden="1" x14ac:dyDescent="0.2"/>
    <row r="54263" hidden="1" x14ac:dyDescent="0.2"/>
    <row r="54264" hidden="1" x14ac:dyDescent="0.2"/>
    <row r="54265" hidden="1" x14ac:dyDescent="0.2"/>
    <row r="54266" hidden="1" x14ac:dyDescent="0.2"/>
    <row r="54267" hidden="1" x14ac:dyDescent="0.2"/>
    <row r="54268" hidden="1" x14ac:dyDescent="0.2"/>
    <row r="54269" hidden="1" x14ac:dyDescent="0.2"/>
    <row r="54270" hidden="1" x14ac:dyDescent="0.2"/>
    <row r="54271" hidden="1" x14ac:dyDescent="0.2"/>
    <row r="54272" hidden="1" x14ac:dyDescent="0.2"/>
    <row r="54273" hidden="1" x14ac:dyDescent="0.2"/>
    <row r="54274" hidden="1" x14ac:dyDescent="0.2"/>
    <row r="54275" hidden="1" x14ac:dyDescent="0.2"/>
    <row r="54276" hidden="1" x14ac:dyDescent="0.2"/>
    <row r="54277" hidden="1" x14ac:dyDescent="0.2"/>
    <row r="54278" hidden="1" x14ac:dyDescent="0.2"/>
    <row r="54279" hidden="1" x14ac:dyDescent="0.2"/>
    <row r="54280" hidden="1" x14ac:dyDescent="0.2"/>
    <row r="54281" hidden="1" x14ac:dyDescent="0.2"/>
    <row r="54282" hidden="1" x14ac:dyDescent="0.2"/>
    <row r="54283" hidden="1" x14ac:dyDescent="0.2"/>
    <row r="54284" hidden="1" x14ac:dyDescent="0.2"/>
    <row r="54285" hidden="1" x14ac:dyDescent="0.2"/>
    <row r="54286" hidden="1" x14ac:dyDescent="0.2"/>
    <row r="54287" hidden="1" x14ac:dyDescent="0.2"/>
    <row r="54288" hidden="1" x14ac:dyDescent="0.2"/>
    <row r="54289" hidden="1" x14ac:dyDescent="0.2"/>
    <row r="54290" hidden="1" x14ac:dyDescent="0.2"/>
    <row r="54291" hidden="1" x14ac:dyDescent="0.2"/>
    <row r="54292" hidden="1" x14ac:dyDescent="0.2"/>
    <row r="54293" hidden="1" x14ac:dyDescent="0.2"/>
    <row r="54294" hidden="1" x14ac:dyDescent="0.2"/>
    <row r="54295" hidden="1" x14ac:dyDescent="0.2"/>
    <row r="54296" hidden="1" x14ac:dyDescent="0.2"/>
    <row r="54297" hidden="1" x14ac:dyDescent="0.2"/>
    <row r="54298" hidden="1" x14ac:dyDescent="0.2"/>
    <row r="54299" hidden="1" x14ac:dyDescent="0.2"/>
    <row r="54300" hidden="1" x14ac:dyDescent="0.2"/>
    <row r="54301" hidden="1" x14ac:dyDescent="0.2"/>
    <row r="54302" hidden="1" x14ac:dyDescent="0.2"/>
    <row r="54303" hidden="1" x14ac:dyDescent="0.2"/>
    <row r="54304" hidden="1" x14ac:dyDescent="0.2"/>
    <row r="54305" hidden="1" x14ac:dyDescent="0.2"/>
    <row r="54306" hidden="1" x14ac:dyDescent="0.2"/>
    <row r="54307" hidden="1" x14ac:dyDescent="0.2"/>
    <row r="54308" hidden="1" x14ac:dyDescent="0.2"/>
    <row r="54309" hidden="1" x14ac:dyDescent="0.2"/>
    <row r="54310" hidden="1" x14ac:dyDescent="0.2"/>
    <row r="54311" hidden="1" x14ac:dyDescent="0.2"/>
    <row r="54312" hidden="1" x14ac:dyDescent="0.2"/>
    <row r="54313" hidden="1" x14ac:dyDescent="0.2"/>
    <row r="54314" hidden="1" x14ac:dyDescent="0.2"/>
    <row r="54315" hidden="1" x14ac:dyDescent="0.2"/>
    <row r="54316" hidden="1" x14ac:dyDescent="0.2"/>
    <row r="54317" hidden="1" x14ac:dyDescent="0.2"/>
    <row r="54318" hidden="1" x14ac:dyDescent="0.2"/>
    <row r="54319" hidden="1" x14ac:dyDescent="0.2"/>
    <row r="54320" hidden="1" x14ac:dyDescent="0.2"/>
    <row r="54321" hidden="1" x14ac:dyDescent="0.2"/>
    <row r="54322" hidden="1" x14ac:dyDescent="0.2"/>
    <row r="54323" hidden="1" x14ac:dyDescent="0.2"/>
    <row r="54324" hidden="1" x14ac:dyDescent="0.2"/>
    <row r="54325" hidden="1" x14ac:dyDescent="0.2"/>
    <row r="54326" hidden="1" x14ac:dyDescent="0.2"/>
    <row r="54327" hidden="1" x14ac:dyDescent="0.2"/>
    <row r="54328" hidden="1" x14ac:dyDescent="0.2"/>
    <row r="54329" hidden="1" x14ac:dyDescent="0.2"/>
    <row r="54330" hidden="1" x14ac:dyDescent="0.2"/>
    <row r="54331" hidden="1" x14ac:dyDescent="0.2"/>
    <row r="54332" hidden="1" x14ac:dyDescent="0.2"/>
    <row r="54333" hidden="1" x14ac:dyDescent="0.2"/>
    <row r="54334" hidden="1" x14ac:dyDescent="0.2"/>
    <row r="54335" hidden="1" x14ac:dyDescent="0.2"/>
    <row r="54336" hidden="1" x14ac:dyDescent="0.2"/>
    <row r="54337" hidden="1" x14ac:dyDescent="0.2"/>
    <row r="54338" hidden="1" x14ac:dyDescent="0.2"/>
    <row r="54339" hidden="1" x14ac:dyDescent="0.2"/>
    <row r="54340" hidden="1" x14ac:dyDescent="0.2"/>
    <row r="54341" hidden="1" x14ac:dyDescent="0.2"/>
    <row r="54342" hidden="1" x14ac:dyDescent="0.2"/>
    <row r="54343" hidden="1" x14ac:dyDescent="0.2"/>
    <row r="54344" hidden="1" x14ac:dyDescent="0.2"/>
    <row r="54345" hidden="1" x14ac:dyDescent="0.2"/>
    <row r="54346" hidden="1" x14ac:dyDescent="0.2"/>
    <row r="54347" hidden="1" x14ac:dyDescent="0.2"/>
    <row r="54348" hidden="1" x14ac:dyDescent="0.2"/>
    <row r="54349" hidden="1" x14ac:dyDescent="0.2"/>
    <row r="54350" hidden="1" x14ac:dyDescent="0.2"/>
    <row r="54351" hidden="1" x14ac:dyDescent="0.2"/>
    <row r="54352" hidden="1" x14ac:dyDescent="0.2"/>
    <row r="54353" hidden="1" x14ac:dyDescent="0.2"/>
    <row r="54354" hidden="1" x14ac:dyDescent="0.2"/>
    <row r="54355" hidden="1" x14ac:dyDescent="0.2"/>
    <row r="54356" hidden="1" x14ac:dyDescent="0.2"/>
    <row r="54357" hidden="1" x14ac:dyDescent="0.2"/>
    <row r="54358" hidden="1" x14ac:dyDescent="0.2"/>
    <row r="54359" hidden="1" x14ac:dyDescent="0.2"/>
    <row r="54360" hidden="1" x14ac:dyDescent="0.2"/>
    <row r="54361" hidden="1" x14ac:dyDescent="0.2"/>
    <row r="54362" hidden="1" x14ac:dyDescent="0.2"/>
    <row r="54363" hidden="1" x14ac:dyDescent="0.2"/>
    <row r="54364" hidden="1" x14ac:dyDescent="0.2"/>
    <row r="54365" hidden="1" x14ac:dyDescent="0.2"/>
    <row r="54366" hidden="1" x14ac:dyDescent="0.2"/>
    <row r="54367" hidden="1" x14ac:dyDescent="0.2"/>
    <row r="54368" hidden="1" x14ac:dyDescent="0.2"/>
    <row r="54369" hidden="1" x14ac:dyDescent="0.2"/>
    <row r="54370" hidden="1" x14ac:dyDescent="0.2"/>
    <row r="54371" hidden="1" x14ac:dyDescent="0.2"/>
    <row r="54372" hidden="1" x14ac:dyDescent="0.2"/>
    <row r="54373" hidden="1" x14ac:dyDescent="0.2"/>
    <row r="54374" hidden="1" x14ac:dyDescent="0.2"/>
    <row r="54375" hidden="1" x14ac:dyDescent="0.2"/>
    <row r="54376" hidden="1" x14ac:dyDescent="0.2"/>
    <row r="54377" hidden="1" x14ac:dyDescent="0.2"/>
    <row r="54378" hidden="1" x14ac:dyDescent="0.2"/>
    <row r="54379" hidden="1" x14ac:dyDescent="0.2"/>
    <row r="54380" hidden="1" x14ac:dyDescent="0.2"/>
    <row r="54381" hidden="1" x14ac:dyDescent="0.2"/>
    <row r="54382" hidden="1" x14ac:dyDescent="0.2"/>
    <row r="54383" hidden="1" x14ac:dyDescent="0.2"/>
    <row r="54384" hidden="1" x14ac:dyDescent="0.2"/>
    <row r="54385" hidden="1" x14ac:dyDescent="0.2"/>
    <row r="54386" hidden="1" x14ac:dyDescent="0.2"/>
    <row r="54387" hidden="1" x14ac:dyDescent="0.2"/>
    <row r="54388" hidden="1" x14ac:dyDescent="0.2"/>
    <row r="54389" hidden="1" x14ac:dyDescent="0.2"/>
    <row r="54390" hidden="1" x14ac:dyDescent="0.2"/>
    <row r="54391" hidden="1" x14ac:dyDescent="0.2"/>
    <row r="54392" hidden="1" x14ac:dyDescent="0.2"/>
    <row r="54393" hidden="1" x14ac:dyDescent="0.2"/>
    <row r="54394" hidden="1" x14ac:dyDescent="0.2"/>
    <row r="54395" hidden="1" x14ac:dyDescent="0.2"/>
    <row r="54396" hidden="1" x14ac:dyDescent="0.2"/>
    <row r="54397" hidden="1" x14ac:dyDescent="0.2"/>
    <row r="54398" hidden="1" x14ac:dyDescent="0.2"/>
    <row r="54399" hidden="1" x14ac:dyDescent="0.2"/>
    <row r="54400" hidden="1" x14ac:dyDescent="0.2"/>
    <row r="54401" hidden="1" x14ac:dyDescent="0.2"/>
    <row r="54402" hidden="1" x14ac:dyDescent="0.2"/>
    <row r="54403" hidden="1" x14ac:dyDescent="0.2"/>
    <row r="54404" hidden="1" x14ac:dyDescent="0.2"/>
    <row r="54405" hidden="1" x14ac:dyDescent="0.2"/>
    <row r="54406" hidden="1" x14ac:dyDescent="0.2"/>
    <row r="54407" hidden="1" x14ac:dyDescent="0.2"/>
    <row r="54408" hidden="1" x14ac:dyDescent="0.2"/>
    <row r="54409" hidden="1" x14ac:dyDescent="0.2"/>
    <row r="54410" hidden="1" x14ac:dyDescent="0.2"/>
    <row r="54411" hidden="1" x14ac:dyDescent="0.2"/>
    <row r="54412" hidden="1" x14ac:dyDescent="0.2"/>
    <row r="54413" hidden="1" x14ac:dyDescent="0.2"/>
    <row r="54414" hidden="1" x14ac:dyDescent="0.2"/>
    <row r="54415" hidden="1" x14ac:dyDescent="0.2"/>
    <row r="54416" hidden="1" x14ac:dyDescent="0.2"/>
    <row r="54417" hidden="1" x14ac:dyDescent="0.2"/>
    <row r="54418" hidden="1" x14ac:dyDescent="0.2"/>
    <row r="54419" hidden="1" x14ac:dyDescent="0.2"/>
    <row r="54420" hidden="1" x14ac:dyDescent="0.2"/>
    <row r="54421" hidden="1" x14ac:dyDescent="0.2"/>
    <row r="54422" hidden="1" x14ac:dyDescent="0.2"/>
    <row r="54423" hidden="1" x14ac:dyDescent="0.2"/>
    <row r="54424" hidden="1" x14ac:dyDescent="0.2"/>
    <row r="54425" hidden="1" x14ac:dyDescent="0.2"/>
    <row r="54426" hidden="1" x14ac:dyDescent="0.2"/>
    <row r="54427" hidden="1" x14ac:dyDescent="0.2"/>
    <row r="54428" hidden="1" x14ac:dyDescent="0.2"/>
    <row r="54429" hidden="1" x14ac:dyDescent="0.2"/>
    <row r="54430" hidden="1" x14ac:dyDescent="0.2"/>
    <row r="54431" hidden="1" x14ac:dyDescent="0.2"/>
    <row r="54432" hidden="1" x14ac:dyDescent="0.2"/>
    <row r="54433" hidden="1" x14ac:dyDescent="0.2"/>
    <row r="54434" hidden="1" x14ac:dyDescent="0.2"/>
    <row r="54435" hidden="1" x14ac:dyDescent="0.2"/>
    <row r="54436" hidden="1" x14ac:dyDescent="0.2"/>
    <row r="54437" hidden="1" x14ac:dyDescent="0.2"/>
    <row r="54438" hidden="1" x14ac:dyDescent="0.2"/>
    <row r="54439" hidden="1" x14ac:dyDescent="0.2"/>
    <row r="54440" hidden="1" x14ac:dyDescent="0.2"/>
    <row r="54441" hidden="1" x14ac:dyDescent="0.2"/>
    <row r="54442" hidden="1" x14ac:dyDescent="0.2"/>
    <row r="54443" hidden="1" x14ac:dyDescent="0.2"/>
    <row r="54444" hidden="1" x14ac:dyDescent="0.2"/>
    <row r="54445" hidden="1" x14ac:dyDescent="0.2"/>
    <row r="54446" hidden="1" x14ac:dyDescent="0.2"/>
    <row r="54447" hidden="1" x14ac:dyDescent="0.2"/>
    <row r="54448" hidden="1" x14ac:dyDescent="0.2"/>
    <row r="54449" hidden="1" x14ac:dyDescent="0.2"/>
    <row r="54450" hidden="1" x14ac:dyDescent="0.2"/>
    <row r="54451" hidden="1" x14ac:dyDescent="0.2"/>
    <row r="54452" hidden="1" x14ac:dyDescent="0.2"/>
    <row r="54453" hidden="1" x14ac:dyDescent="0.2"/>
    <row r="54454" hidden="1" x14ac:dyDescent="0.2"/>
    <row r="54455" hidden="1" x14ac:dyDescent="0.2"/>
    <row r="54456" hidden="1" x14ac:dyDescent="0.2"/>
    <row r="54457" hidden="1" x14ac:dyDescent="0.2"/>
    <row r="54458" hidden="1" x14ac:dyDescent="0.2"/>
    <row r="54459" hidden="1" x14ac:dyDescent="0.2"/>
    <row r="54460" hidden="1" x14ac:dyDescent="0.2"/>
    <row r="54461" hidden="1" x14ac:dyDescent="0.2"/>
    <row r="54462" hidden="1" x14ac:dyDescent="0.2"/>
    <row r="54463" hidden="1" x14ac:dyDescent="0.2"/>
    <row r="54464" hidden="1" x14ac:dyDescent="0.2"/>
    <row r="54465" hidden="1" x14ac:dyDescent="0.2"/>
    <row r="54466" hidden="1" x14ac:dyDescent="0.2"/>
    <row r="54467" hidden="1" x14ac:dyDescent="0.2"/>
    <row r="54468" hidden="1" x14ac:dyDescent="0.2"/>
    <row r="54469" hidden="1" x14ac:dyDescent="0.2"/>
    <row r="54470" hidden="1" x14ac:dyDescent="0.2"/>
    <row r="54471" hidden="1" x14ac:dyDescent="0.2"/>
    <row r="54472" hidden="1" x14ac:dyDescent="0.2"/>
    <row r="54473" hidden="1" x14ac:dyDescent="0.2"/>
    <row r="54474" hidden="1" x14ac:dyDescent="0.2"/>
    <row r="54475" hidden="1" x14ac:dyDescent="0.2"/>
    <row r="54476" hidden="1" x14ac:dyDescent="0.2"/>
    <row r="54477" hidden="1" x14ac:dyDescent="0.2"/>
    <row r="54478" hidden="1" x14ac:dyDescent="0.2"/>
    <row r="54479" hidden="1" x14ac:dyDescent="0.2"/>
    <row r="54480" hidden="1" x14ac:dyDescent="0.2"/>
    <row r="54481" hidden="1" x14ac:dyDescent="0.2"/>
    <row r="54482" hidden="1" x14ac:dyDescent="0.2"/>
    <row r="54483" hidden="1" x14ac:dyDescent="0.2"/>
    <row r="54484" hidden="1" x14ac:dyDescent="0.2"/>
    <row r="54485" hidden="1" x14ac:dyDescent="0.2"/>
    <row r="54486" hidden="1" x14ac:dyDescent="0.2"/>
    <row r="54487" hidden="1" x14ac:dyDescent="0.2"/>
    <row r="54488" hidden="1" x14ac:dyDescent="0.2"/>
    <row r="54489" hidden="1" x14ac:dyDescent="0.2"/>
    <row r="54490" hidden="1" x14ac:dyDescent="0.2"/>
    <row r="54491" hidden="1" x14ac:dyDescent="0.2"/>
    <row r="54492" hidden="1" x14ac:dyDescent="0.2"/>
    <row r="54493" hidden="1" x14ac:dyDescent="0.2"/>
    <row r="54494" hidden="1" x14ac:dyDescent="0.2"/>
    <row r="54495" hidden="1" x14ac:dyDescent="0.2"/>
    <row r="54496" hidden="1" x14ac:dyDescent="0.2"/>
    <row r="54497" hidden="1" x14ac:dyDescent="0.2"/>
    <row r="54498" hidden="1" x14ac:dyDescent="0.2"/>
    <row r="54499" hidden="1" x14ac:dyDescent="0.2"/>
    <row r="54500" hidden="1" x14ac:dyDescent="0.2"/>
    <row r="54501" hidden="1" x14ac:dyDescent="0.2"/>
    <row r="54502" hidden="1" x14ac:dyDescent="0.2"/>
    <row r="54503" hidden="1" x14ac:dyDescent="0.2"/>
    <row r="54504" hidden="1" x14ac:dyDescent="0.2"/>
    <row r="54505" hidden="1" x14ac:dyDescent="0.2"/>
    <row r="54506" hidden="1" x14ac:dyDescent="0.2"/>
    <row r="54507" hidden="1" x14ac:dyDescent="0.2"/>
    <row r="54508" hidden="1" x14ac:dyDescent="0.2"/>
    <row r="54509" hidden="1" x14ac:dyDescent="0.2"/>
    <row r="54510" hidden="1" x14ac:dyDescent="0.2"/>
    <row r="54511" hidden="1" x14ac:dyDescent="0.2"/>
    <row r="54512" hidden="1" x14ac:dyDescent="0.2"/>
    <row r="54513" hidden="1" x14ac:dyDescent="0.2"/>
    <row r="54514" hidden="1" x14ac:dyDescent="0.2"/>
    <row r="54515" hidden="1" x14ac:dyDescent="0.2"/>
    <row r="54516" hidden="1" x14ac:dyDescent="0.2"/>
    <row r="54517" hidden="1" x14ac:dyDescent="0.2"/>
    <row r="54518" hidden="1" x14ac:dyDescent="0.2"/>
    <row r="54519" hidden="1" x14ac:dyDescent="0.2"/>
    <row r="54520" hidden="1" x14ac:dyDescent="0.2"/>
    <row r="54521" hidden="1" x14ac:dyDescent="0.2"/>
    <row r="54522" hidden="1" x14ac:dyDescent="0.2"/>
    <row r="54523" hidden="1" x14ac:dyDescent="0.2"/>
    <row r="54524" hidden="1" x14ac:dyDescent="0.2"/>
    <row r="54525" hidden="1" x14ac:dyDescent="0.2"/>
    <row r="54526" hidden="1" x14ac:dyDescent="0.2"/>
    <row r="54527" hidden="1" x14ac:dyDescent="0.2"/>
    <row r="54528" hidden="1" x14ac:dyDescent="0.2"/>
    <row r="54529" hidden="1" x14ac:dyDescent="0.2"/>
    <row r="54530" hidden="1" x14ac:dyDescent="0.2"/>
    <row r="54531" hidden="1" x14ac:dyDescent="0.2"/>
    <row r="54532" hidden="1" x14ac:dyDescent="0.2"/>
    <row r="54533" hidden="1" x14ac:dyDescent="0.2"/>
    <row r="54534" hidden="1" x14ac:dyDescent="0.2"/>
    <row r="54535" hidden="1" x14ac:dyDescent="0.2"/>
    <row r="54536" hidden="1" x14ac:dyDescent="0.2"/>
    <row r="54537" hidden="1" x14ac:dyDescent="0.2"/>
    <row r="54538" hidden="1" x14ac:dyDescent="0.2"/>
    <row r="54539" hidden="1" x14ac:dyDescent="0.2"/>
    <row r="54540" hidden="1" x14ac:dyDescent="0.2"/>
    <row r="54541" hidden="1" x14ac:dyDescent="0.2"/>
    <row r="54542" hidden="1" x14ac:dyDescent="0.2"/>
    <row r="54543" hidden="1" x14ac:dyDescent="0.2"/>
    <row r="54544" hidden="1" x14ac:dyDescent="0.2"/>
    <row r="54545" hidden="1" x14ac:dyDescent="0.2"/>
    <row r="54546" hidden="1" x14ac:dyDescent="0.2"/>
    <row r="54547" hidden="1" x14ac:dyDescent="0.2"/>
    <row r="54548" hidden="1" x14ac:dyDescent="0.2"/>
    <row r="54549" hidden="1" x14ac:dyDescent="0.2"/>
    <row r="54550" hidden="1" x14ac:dyDescent="0.2"/>
    <row r="54551" hidden="1" x14ac:dyDescent="0.2"/>
    <row r="54552" hidden="1" x14ac:dyDescent="0.2"/>
    <row r="54553" hidden="1" x14ac:dyDescent="0.2"/>
    <row r="54554" hidden="1" x14ac:dyDescent="0.2"/>
    <row r="54555" hidden="1" x14ac:dyDescent="0.2"/>
    <row r="54556" hidden="1" x14ac:dyDescent="0.2"/>
    <row r="54557" hidden="1" x14ac:dyDescent="0.2"/>
    <row r="54558" hidden="1" x14ac:dyDescent="0.2"/>
    <row r="54559" hidden="1" x14ac:dyDescent="0.2"/>
    <row r="54560" hidden="1" x14ac:dyDescent="0.2"/>
    <row r="54561" hidden="1" x14ac:dyDescent="0.2"/>
    <row r="54562" hidden="1" x14ac:dyDescent="0.2"/>
    <row r="54563" hidden="1" x14ac:dyDescent="0.2"/>
    <row r="54564" hidden="1" x14ac:dyDescent="0.2"/>
    <row r="54565" hidden="1" x14ac:dyDescent="0.2"/>
    <row r="54566" hidden="1" x14ac:dyDescent="0.2"/>
    <row r="54567" hidden="1" x14ac:dyDescent="0.2"/>
    <row r="54568" hidden="1" x14ac:dyDescent="0.2"/>
    <row r="54569" hidden="1" x14ac:dyDescent="0.2"/>
    <row r="54570" hidden="1" x14ac:dyDescent="0.2"/>
    <row r="54571" hidden="1" x14ac:dyDescent="0.2"/>
    <row r="54572" hidden="1" x14ac:dyDescent="0.2"/>
    <row r="54573" hidden="1" x14ac:dyDescent="0.2"/>
    <row r="54574" hidden="1" x14ac:dyDescent="0.2"/>
    <row r="54575" hidden="1" x14ac:dyDescent="0.2"/>
    <row r="54576" hidden="1" x14ac:dyDescent="0.2"/>
    <row r="54577" hidden="1" x14ac:dyDescent="0.2"/>
    <row r="54578" hidden="1" x14ac:dyDescent="0.2"/>
    <row r="54579" hidden="1" x14ac:dyDescent="0.2"/>
    <row r="54580" hidden="1" x14ac:dyDescent="0.2"/>
    <row r="54581" hidden="1" x14ac:dyDescent="0.2"/>
    <row r="54582" hidden="1" x14ac:dyDescent="0.2"/>
    <row r="54583" hidden="1" x14ac:dyDescent="0.2"/>
    <row r="54584" hidden="1" x14ac:dyDescent="0.2"/>
    <row r="54585" hidden="1" x14ac:dyDescent="0.2"/>
    <row r="54586" hidden="1" x14ac:dyDescent="0.2"/>
    <row r="54587" hidden="1" x14ac:dyDescent="0.2"/>
    <row r="54588" hidden="1" x14ac:dyDescent="0.2"/>
    <row r="54589" hidden="1" x14ac:dyDescent="0.2"/>
    <row r="54590" hidden="1" x14ac:dyDescent="0.2"/>
    <row r="54591" hidden="1" x14ac:dyDescent="0.2"/>
    <row r="54592" hidden="1" x14ac:dyDescent="0.2"/>
    <row r="54593" hidden="1" x14ac:dyDescent="0.2"/>
    <row r="54594" hidden="1" x14ac:dyDescent="0.2"/>
    <row r="54595" hidden="1" x14ac:dyDescent="0.2"/>
    <row r="54596" hidden="1" x14ac:dyDescent="0.2"/>
    <row r="54597" hidden="1" x14ac:dyDescent="0.2"/>
    <row r="54598" hidden="1" x14ac:dyDescent="0.2"/>
    <row r="54599" hidden="1" x14ac:dyDescent="0.2"/>
    <row r="54600" hidden="1" x14ac:dyDescent="0.2"/>
    <row r="54601" hidden="1" x14ac:dyDescent="0.2"/>
    <row r="54602" hidden="1" x14ac:dyDescent="0.2"/>
    <row r="54603" hidden="1" x14ac:dyDescent="0.2"/>
    <row r="54604" hidden="1" x14ac:dyDescent="0.2"/>
    <row r="54605" hidden="1" x14ac:dyDescent="0.2"/>
    <row r="54606" hidden="1" x14ac:dyDescent="0.2"/>
    <row r="54607" hidden="1" x14ac:dyDescent="0.2"/>
    <row r="54608" hidden="1" x14ac:dyDescent="0.2"/>
    <row r="54609" hidden="1" x14ac:dyDescent="0.2"/>
    <row r="54610" hidden="1" x14ac:dyDescent="0.2"/>
    <row r="54611" hidden="1" x14ac:dyDescent="0.2"/>
    <row r="54612" hidden="1" x14ac:dyDescent="0.2"/>
    <row r="54613" hidden="1" x14ac:dyDescent="0.2"/>
    <row r="54614" hidden="1" x14ac:dyDescent="0.2"/>
    <row r="54615" hidden="1" x14ac:dyDescent="0.2"/>
    <row r="54616" hidden="1" x14ac:dyDescent="0.2"/>
    <row r="54617" hidden="1" x14ac:dyDescent="0.2"/>
    <row r="54618" hidden="1" x14ac:dyDescent="0.2"/>
    <row r="54619" hidden="1" x14ac:dyDescent="0.2"/>
    <row r="54620" hidden="1" x14ac:dyDescent="0.2"/>
    <row r="54621" hidden="1" x14ac:dyDescent="0.2"/>
    <row r="54622" hidden="1" x14ac:dyDescent="0.2"/>
    <row r="54623" hidden="1" x14ac:dyDescent="0.2"/>
    <row r="54624" hidden="1" x14ac:dyDescent="0.2"/>
    <row r="54625" hidden="1" x14ac:dyDescent="0.2"/>
    <row r="54626" hidden="1" x14ac:dyDescent="0.2"/>
    <row r="54627" hidden="1" x14ac:dyDescent="0.2"/>
    <row r="54628" hidden="1" x14ac:dyDescent="0.2"/>
    <row r="54629" hidden="1" x14ac:dyDescent="0.2"/>
    <row r="54630" hidden="1" x14ac:dyDescent="0.2"/>
    <row r="54631" hidden="1" x14ac:dyDescent="0.2"/>
    <row r="54632" hidden="1" x14ac:dyDescent="0.2"/>
    <row r="54633" hidden="1" x14ac:dyDescent="0.2"/>
    <row r="54634" hidden="1" x14ac:dyDescent="0.2"/>
    <row r="54635" hidden="1" x14ac:dyDescent="0.2"/>
    <row r="54636" hidden="1" x14ac:dyDescent="0.2"/>
    <row r="54637" hidden="1" x14ac:dyDescent="0.2"/>
    <row r="54638" hidden="1" x14ac:dyDescent="0.2"/>
    <row r="54639" hidden="1" x14ac:dyDescent="0.2"/>
    <row r="54640" hidden="1" x14ac:dyDescent="0.2"/>
    <row r="54641" hidden="1" x14ac:dyDescent="0.2"/>
    <row r="54642" hidden="1" x14ac:dyDescent="0.2"/>
    <row r="54643" hidden="1" x14ac:dyDescent="0.2"/>
    <row r="54644" hidden="1" x14ac:dyDescent="0.2"/>
    <row r="54645" hidden="1" x14ac:dyDescent="0.2"/>
    <row r="54646" hidden="1" x14ac:dyDescent="0.2"/>
    <row r="54647" hidden="1" x14ac:dyDescent="0.2"/>
    <row r="54648" hidden="1" x14ac:dyDescent="0.2"/>
    <row r="54649" hidden="1" x14ac:dyDescent="0.2"/>
    <row r="54650" hidden="1" x14ac:dyDescent="0.2"/>
    <row r="54651" hidden="1" x14ac:dyDescent="0.2"/>
    <row r="54652" hidden="1" x14ac:dyDescent="0.2"/>
    <row r="54653" hidden="1" x14ac:dyDescent="0.2"/>
    <row r="54654" hidden="1" x14ac:dyDescent="0.2"/>
    <row r="54655" hidden="1" x14ac:dyDescent="0.2"/>
    <row r="54656" hidden="1" x14ac:dyDescent="0.2"/>
    <row r="54657" hidden="1" x14ac:dyDescent="0.2"/>
    <row r="54658" hidden="1" x14ac:dyDescent="0.2"/>
    <row r="54659" hidden="1" x14ac:dyDescent="0.2"/>
    <row r="54660" hidden="1" x14ac:dyDescent="0.2"/>
    <row r="54661" hidden="1" x14ac:dyDescent="0.2"/>
    <row r="54662" hidden="1" x14ac:dyDescent="0.2"/>
    <row r="54663" hidden="1" x14ac:dyDescent="0.2"/>
    <row r="54664" hidden="1" x14ac:dyDescent="0.2"/>
    <row r="54665" hidden="1" x14ac:dyDescent="0.2"/>
    <row r="54666" hidden="1" x14ac:dyDescent="0.2"/>
    <row r="54667" hidden="1" x14ac:dyDescent="0.2"/>
    <row r="54668" hidden="1" x14ac:dyDescent="0.2"/>
    <row r="54669" hidden="1" x14ac:dyDescent="0.2"/>
    <row r="54670" hidden="1" x14ac:dyDescent="0.2"/>
    <row r="54671" hidden="1" x14ac:dyDescent="0.2"/>
    <row r="54672" hidden="1" x14ac:dyDescent="0.2"/>
    <row r="54673" hidden="1" x14ac:dyDescent="0.2"/>
    <row r="54674" hidden="1" x14ac:dyDescent="0.2"/>
    <row r="54675" hidden="1" x14ac:dyDescent="0.2"/>
    <row r="54676" hidden="1" x14ac:dyDescent="0.2"/>
    <row r="54677" hidden="1" x14ac:dyDescent="0.2"/>
    <row r="54678" hidden="1" x14ac:dyDescent="0.2"/>
    <row r="54679" hidden="1" x14ac:dyDescent="0.2"/>
    <row r="54680" hidden="1" x14ac:dyDescent="0.2"/>
    <row r="54681" hidden="1" x14ac:dyDescent="0.2"/>
    <row r="54682" hidden="1" x14ac:dyDescent="0.2"/>
    <row r="54683" hidden="1" x14ac:dyDescent="0.2"/>
    <row r="54684" hidden="1" x14ac:dyDescent="0.2"/>
    <row r="54685" hidden="1" x14ac:dyDescent="0.2"/>
    <row r="54686" hidden="1" x14ac:dyDescent="0.2"/>
    <row r="54687" hidden="1" x14ac:dyDescent="0.2"/>
    <row r="54688" hidden="1" x14ac:dyDescent="0.2"/>
    <row r="54689" hidden="1" x14ac:dyDescent="0.2"/>
    <row r="54690" hidden="1" x14ac:dyDescent="0.2"/>
    <row r="54691" hidden="1" x14ac:dyDescent="0.2"/>
    <row r="54692" hidden="1" x14ac:dyDescent="0.2"/>
    <row r="54693" hidden="1" x14ac:dyDescent="0.2"/>
    <row r="54694" hidden="1" x14ac:dyDescent="0.2"/>
    <row r="54695" hidden="1" x14ac:dyDescent="0.2"/>
    <row r="54696" hidden="1" x14ac:dyDescent="0.2"/>
    <row r="54697" hidden="1" x14ac:dyDescent="0.2"/>
    <row r="54698" hidden="1" x14ac:dyDescent="0.2"/>
    <row r="54699" hidden="1" x14ac:dyDescent="0.2"/>
    <row r="54700" hidden="1" x14ac:dyDescent="0.2"/>
    <row r="54701" hidden="1" x14ac:dyDescent="0.2"/>
    <row r="54702" hidden="1" x14ac:dyDescent="0.2"/>
    <row r="54703" hidden="1" x14ac:dyDescent="0.2"/>
    <row r="54704" hidden="1" x14ac:dyDescent="0.2"/>
    <row r="54705" hidden="1" x14ac:dyDescent="0.2"/>
    <row r="54706" hidden="1" x14ac:dyDescent="0.2"/>
    <row r="54707" hidden="1" x14ac:dyDescent="0.2"/>
    <row r="54708" hidden="1" x14ac:dyDescent="0.2"/>
    <row r="54709" hidden="1" x14ac:dyDescent="0.2"/>
    <row r="54710" hidden="1" x14ac:dyDescent="0.2"/>
    <row r="54711" hidden="1" x14ac:dyDescent="0.2"/>
    <row r="54712" hidden="1" x14ac:dyDescent="0.2"/>
    <row r="54713" hidden="1" x14ac:dyDescent="0.2"/>
    <row r="54714" hidden="1" x14ac:dyDescent="0.2"/>
    <row r="54715" hidden="1" x14ac:dyDescent="0.2"/>
    <row r="54716" hidden="1" x14ac:dyDescent="0.2"/>
    <row r="54717" hidden="1" x14ac:dyDescent="0.2"/>
    <row r="54718" hidden="1" x14ac:dyDescent="0.2"/>
    <row r="54719" hidden="1" x14ac:dyDescent="0.2"/>
    <row r="54720" hidden="1" x14ac:dyDescent="0.2"/>
    <row r="54721" hidden="1" x14ac:dyDescent="0.2"/>
    <row r="54722" hidden="1" x14ac:dyDescent="0.2"/>
    <row r="54723" hidden="1" x14ac:dyDescent="0.2"/>
    <row r="54724" hidden="1" x14ac:dyDescent="0.2"/>
    <row r="54725" hidden="1" x14ac:dyDescent="0.2"/>
    <row r="54726" hidden="1" x14ac:dyDescent="0.2"/>
    <row r="54727" hidden="1" x14ac:dyDescent="0.2"/>
    <row r="54728" hidden="1" x14ac:dyDescent="0.2"/>
    <row r="54729" hidden="1" x14ac:dyDescent="0.2"/>
    <row r="54730" hidden="1" x14ac:dyDescent="0.2"/>
    <row r="54731" hidden="1" x14ac:dyDescent="0.2"/>
    <row r="54732" hidden="1" x14ac:dyDescent="0.2"/>
    <row r="54733" hidden="1" x14ac:dyDescent="0.2"/>
    <row r="54734" hidden="1" x14ac:dyDescent="0.2"/>
    <row r="54735" hidden="1" x14ac:dyDescent="0.2"/>
    <row r="54736" hidden="1" x14ac:dyDescent="0.2"/>
    <row r="54737" hidden="1" x14ac:dyDescent="0.2"/>
    <row r="54738" hidden="1" x14ac:dyDescent="0.2"/>
    <row r="54739" hidden="1" x14ac:dyDescent="0.2"/>
    <row r="54740" hidden="1" x14ac:dyDescent="0.2"/>
    <row r="54741" hidden="1" x14ac:dyDescent="0.2"/>
    <row r="54742" hidden="1" x14ac:dyDescent="0.2"/>
    <row r="54743" hidden="1" x14ac:dyDescent="0.2"/>
    <row r="54744" hidden="1" x14ac:dyDescent="0.2"/>
    <row r="54745" hidden="1" x14ac:dyDescent="0.2"/>
    <row r="54746" hidden="1" x14ac:dyDescent="0.2"/>
    <row r="54747" hidden="1" x14ac:dyDescent="0.2"/>
    <row r="54748" hidden="1" x14ac:dyDescent="0.2"/>
    <row r="54749" hidden="1" x14ac:dyDescent="0.2"/>
    <row r="54750" hidden="1" x14ac:dyDescent="0.2"/>
    <row r="54751" hidden="1" x14ac:dyDescent="0.2"/>
    <row r="54752" hidden="1" x14ac:dyDescent="0.2"/>
    <row r="54753" hidden="1" x14ac:dyDescent="0.2"/>
    <row r="54754" hidden="1" x14ac:dyDescent="0.2"/>
    <row r="54755" hidden="1" x14ac:dyDescent="0.2"/>
    <row r="54756" hidden="1" x14ac:dyDescent="0.2"/>
    <row r="54757" hidden="1" x14ac:dyDescent="0.2"/>
    <row r="54758" hidden="1" x14ac:dyDescent="0.2"/>
    <row r="54759" hidden="1" x14ac:dyDescent="0.2"/>
    <row r="54760" hidden="1" x14ac:dyDescent="0.2"/>
    <row r="54761" hidden="1" x14ac:dyDescent="0.2"/>
    <row r="54762" hidden="1" x14ac:dyDescent="0.2"/>
    <row r="54763" hidden="1" x14ac:dyDescent="0.2"/>
    <row r="54764" hidden="1" x14ac:dyDescent="0.2"/>
    <row r="54765" hidden="1" x14ac:dyDescent="0.2"/>
    <row r="54766" hidden="1" x14ac:dyDescent="0.2"/>
    <row r="54767" hidden="1" x14ac:dyDescent="0.2"/>
    <row r="54768" hidden="1" x14ac:dyDescent="0.2"/>
    <row r="54769" hidden="1" x14ac:dyDescent="0.2"/>
    <row r="54770" hidden="1" x14ac:dyDescent="0.2"/>
    <row r="54771" hidden="1" x14ac:dyDescent="0.2"/>
    <row r="54772" hidden="1" x14ac:dyDescent="0.2"/>
    <row r="54773" hidden="1" x14ac:dyDescent="0.2"/>
    <row r="54774" hidden="1" x14ac:dyDescent="0.2"/>
    <row r="54775" hidden="1" x14ac:dyDescent="0.2"/>
    <row r="54776" hidden="1" x14ac:dyDescent="0.2"/>
    <row r="54777" hidden="1" x14ac:dyDescent="0.2"/>
    <row r="54778" hidden="1" x14ac:dyDescent="0.2"/>
    <row r="54779" hidden="1" x14ac:dyDescent="0.2"/>
    <row r="54780" hidden="1" x14ac:dyDescent="0.2"/>
    <row r="54781" hidden="1" x14ac:dyDescent="0.2"/>
    <row r="54782" hidden="1" x14ac:dyDescent="0.2"/>
    <row r="54783" hidden="1" x14ac:dyDescent="0.2"/>
    <row r="54784" hidden="1" x14ac:dyDescent="0.2"/>
    <row r="54785" hidden="1" x14ac:dyDescent="0.2"/>
    <row r="54786" hidden="1" x14ac:dyDescent="0.2"/>
    <row r="54787" hidden="1" x14ac:dyDescent="0.2"/>
    <row r="54788" hidden="1" x14ac:dyDescent="0.2"/>
    <row r="54789" hidden="1" x14ac:dyDescent="0.2"/>
    <row r="54790" hidden="1" x14ac:dyDescent="0.2"/>
    <row r="54791" hidden="1" x14ac:dyDescent="0.2"/>
    <row r="54792" hidden="1" x14ac:dyDescent="0.2"/>
    <row r="54793" hidden="1" x14ac:dyDescent="0.2"/>
    <row r="54794" hidden="1" x14ac:dyDescent="0.2"/>
    <row r="54795" hidden="1" x14ac:dyDescent="0.2"/>
    <row r="54796" hidden="1" x14ac:dyDescent="0.2"/>
    <row r="54797" hidden="1" x14ac:dyDescent="0.2"/>
    <row r="54798" hidden="1" x14ac:dyDescent="0.2"/>
    <row r="54799" hidden="1" x14ac:dyDescent="0.2"/>
    <row r="54800" hidden="1" x14ac:dyDescent="0.2"/>
    <row r="54801" hidden="1" x14ac:dyDescent="0.2"/>
    <row r="54802" hidden="1" x14ac:dyDescent="0.2"/>
    <row r="54803" hidden="1" x14ac:dyDescent="0.2"/>
    <row r="54804" hidden="1" x14ac:dyDescent="0.2"/>
    <row r="54805" hidden="1" x14ac:dyDescent="0.2"/>
    <row r="54806" hidden="1" x14ac:dyDescent="0.2"/>
    <row r="54807" hidden="1" x14ac:dyDescent="0.2"/>
    <row r="54808" hidden="1" x14ac:dyDescent="0.2"/>
    <row r="54809" hidden="1" x14ac:dyDescent="0.2"/>
    <row r="54810" hidden="1" x14ac:dyDescent="0.2"/>
    <row r="54811" hidden="1" x14ac:dyDescent="0.2"/>
    <row r="54812" hidden="1" x14ac:dyDescent="0.2"/>
    <row r="54813" hidden="1" x14ac:dyDescent="0.2"/>
    <row r="54814" hidden="1" x14ac:dyDescent="0.2"/>
    <row r="54815" hidden="1" x14ac:dyDescent="0.2"/>
    <row r="54816" hidden="1" x14ac:dyDescent="0.2"/>
    <row r="54817" hidden="1" x14ac:dyDescent="0.2"/>
    <row r="54818" hidden="1" x14ac:dyDescent="0.2"/>
    <row r="54819" hidden="1" x14ac:dyDescent="0.2"/>
    <row r="54820" hidden="1" x14ac:dyDescent="0.2"/>
    <row r="54821" hidden="1" x14ac:dyDescent="0.2"/>
    <row r="54822" hidden="1" x14ac:dyDescent="0.2"/>
    <row r="54823" hidden="1" x14ac:dyDescent="0.2"/>
    <row r="54824" hidden="1" x14ac:dyDescent="0.2"/>
    <row r="54825" hidden="1" x14ac:dyDescent="0.2"/>
    <row r="54826" hidden="1" x14ac:dyDescent="0.2"/>
    <row r="54827" hidden="1" x14ac:dyDescent="0.2"/>
    <row r="54828" hidden="1" x14ac:dyDescent="0.2"/>
    <row r="54829" hidden="1" x14ac:dyDescent="0.2"/>
    <row r="54830" hidden="1" x14ac:dyDescent="0.2"/>
    <row r="54831" hidden="1" x14ac:dyDescent="0.2"/>
    <row r="54832" hidden="1" x14ac:dyDescent="0.2"/>
    <row r="54833" hidden="1" x14ac:dyDescent="0.2"/>
    <row r="54834" hidden="1" x14ac:dyDescent="0.2"/>
    <row r="54835" hidden="1" x14ac:dyDescent="0.2"/>
    <row r="54836" hidden="1" x14ac:dyDescent="0.2"/>
    <row r="54837" hidden="1" x14ac:dyDescent="0.2"/>
    <row r="54838" hidden="1" x14ac:dyDescent="0.2"/>
    <row r="54839" hidden="1" x14ac:dyDescent="0.2"/>
    <row r="54840" hidden="1" x14ac:dyDescent="0.2"/>
    <row r="54841" hidden="1" x14ac:dyDescent="0.2"/>
    <row r="54842" hidden="1" x14ac:dyDescent="0.2"/>
    <row r="54843" hidden="1" x14ac:dyDescent="0.2"/>
    <row r="54844" hidden="1" x14ac:dyDescent="0.2"/>
    <row r="54845" hidden="1" x14ac:dyDescent="0.2"/>
    <row r="54846" hidden="1" x14ac:dyDescent="0.2"/>
    <row r="54847" hidden="1" x14ac:dyDescent="0.2"/>
    <row r="54848" hidden="1" x14ac:dyDescent="0.2"/>
    <row r="54849" hidden="1" x14ac:dyDescent="0.2"/>
    <row r="54850" hidden="1" x14ac:dyDescent="0.2"/>
    <row r="54851" hidden="1" x14ac:dyDescent="0.2"/>
    <row r="54852" hidden="1" x14ac:dyDescent="0.2"/>
    <row r="54853" hidden="1" x14ac:dyDescent="0.2"/>
    <row r="54854" hidden="1" x14ac:dyDescent="0.2"/>
    <row r="54855" hidden="1" x14ac:dyDescent="0.2"/>
    <row r="54856" hidden="1" x14ac:dyDescent="0.2"/>
    <row r="54857" hidden="1" x14ac:dyDescent="0.2"/>
    <row r="54858" hidden="1" x14ac:dyDescent="0.2"/>
    <row r="54859" hidden="1" x14ac:dyDescent="0.2"/>
    <row r="54860" hidden="1" x14ac:dyDescent="0.2"/>
    <row r="54861" hidden="1" x14ac:dyDescent="0.2"/>
    <row r="54862" hidden="1" x14ac:dyDescent="0.2"/>
    <row r="54863" hidden="1" x14ac:dyDescent="0.2"/>
    <row r="54864" hidden="1" x14ac:dyDescent="0.2"/>
    <row r="54865" hidden="1" x14ac:dyDescent="0.2"/>
    <row r="54866" hidden="1" x14ac:dyDescent="0.2"/>
    <row r="54867" hidden="1" x14ac:dyDescent="0.2"/>
    <row r="54868" hidden="1" x14ac:dyDescent="0.2"/>
    <row r="54869" hidden="1" x14ac:dyDescent="0.2"/>
    <row r="54870" hidden="1" x14ac:dyDescent="0.2"/>
    <row r="54871" hidden="1" x14ac:dyDescent="0.2"/>
    <row r="54872" hidden="1" x14ac:dyDescent="0.2"/>
    <row r="54873" hidden="1" x14ac:dyDescent="0.2"/>
    <row r="54874" hidden="1" x14ac:dyDescent="0.2"/>
    <row r="54875" hidden="1" x14ac:dyDescent="0.2"/>
    <row r="54876" hidden="1" x14ac:dyDescent="0.2"/>
    <row r="54877" hidden="1" x14ac:dyDescent="0.2"/>
    <row r="54878" hidden="1" x14ac:dyDescent="0.2"/>
    <row r="54879" hidden="1" x14ac:dyDescent="0.2"/>
    <row r="54880" hidden="1" x14ac:dyDescent="0.2"/>
    <row r="54881" hidden="1" x14ac:dyDescent="0.2"/>
    <row r="54882" hidden="1" x14ac:dyDescent="0.2"/>
    <row r="54883" hidden="1" x14ac:dyDescent="0.2"/>
    <row r="54884" hidden="1" x14ac:dyDescent="0.2"/>
    <row r="54885" hidden="1" x14ac:dyDescent="0.2"/>
    <row r="54886" hidden="1" x14ac:dyDescent="0.2"/>
    <row r="54887" hidden="1" x14ac:dyDescent="0.2"/>
    <row r="54888" hidden="1" x14ac:dyDescent="0.2"/>
    <row r="54889" hidden="1" x14ac:dyDescent="0.2"/>
    <row r="54890" hidden="1" x14ac:dyDescent="0.2"/>
    <row r="54891" hidden="1" x14ac:dyDescent="0.2"/>
    <row r="54892" hidden="1" x14ac:dyDescent="0.2"/>
    <row r="54893" hidden="1" x14ac:dyDescent="0.2"/>
    <row r="54894" hidden="1" x14ac:dyDescent="0.2"/>
    <row r="54895" hidden="1" x14ac:dyDescent="0.2"/>
    <row r="54896" hidden="1" x14ac:dyDescent="0.2"/>
    <row r="54897" hidden="1" x14ac:dyDescent="0.2"/>
    <row r="54898" hidden="1" x14ac:dyDescent="0.2"/>
    <row r="54899" hidden="1" x14ac:dyDescent="0.2"/>
    <row r="54900" hidden="1" x14ac:dyDescent="0.2"/>
    <row r="54901" hidden="1" x14ac:dyDescent="0.2"/>
    <row r="54902" hidden="1" x14ac:dyDescent="0.2"/>
    <row r="54903" hidden="1" x14ac:dyDescent="0.2"/>
    <row r="54904" hidden="1" x14ac:dyDescent="0.2"/>
    <row r="54905" hidden="1" x14ac:dyDescent="0.2"/>
    <row r="54906" hidden="1" x14ac:dyDescent="0.2"/>
    <row r="54907" hidden="1" x14ac:dyDescent="0.2"/>
    <row r="54908" hidden="1" x14ac:dyDescent="0.2"/>
    <row r="54909" hidden="1" x14ac:dyDescent="0.2"/>
    <row r="54910" hidden="1" x14ac:dyDescent="0.2"/>
    <row r="54911" hidden="1" x14ac:dyDescent="0.2"/>
    <row r="54912" hidden="1" x14ac:dyDescent="0.2"/>
    <row r="54913" hidden="1" x14ac:dyDescent="0.2"/>
    <row r="54914" hidden="1" x14ac:dyDescent="0.2"/>
    <row r="54915" hidden="1" x14ac:dyDescent="0.2"/>
    <row r="54916" hidden="1" x14ac:dyDescent="0.2"/>
    <row r="54917" hidden="1" x14ac:dyDescent="0.2"/>
    <row r="54918" hidden="1" x14ac:dyDescent="0.2"/>
    <row r="54919" hidden="1" x14ac:dyDescent="0.2"/>
    <row r="54920" hidden="1" x14ac:dyDescent="0.2"/>
    <row r="54921" hidden="1" x14ac:dyDescent="0.2"/>
    <row r="54922" hidden="1" x14ac:dyDescent="0.2"/>
    <row r="54923" hidden="1" x14ac:dyDescent="0.2"/>
    <row r="54924" hidden="1" x14ac:dyDescent="0.2"/>
    <row r="54925" hidden="1" x14ac:dyDescent="0.2"/>
    <row r="54926" hidden="1" x14ac:dyDescent="0.2"/>
    <row r="54927" hidden="1" x14ac:dyDescent="0.2"/>
    <row r="54928" hidden="1" x14ac:dyDescent="0.2"/>
    <row r="54929" hidden="1" x14ac:dyDescent="0.2"/>
    <row r="54930" hidden="1" x14ac:dyDescent="0.2"/>
    <row r="54931" hidden="1" x14ac:dyDescent="0.2"/>
    <row r="54932" hidden="1" x14ac:dyDescent="0.2"/>
    <row r="54933" hidden="1" x14ac:dyDescent="0.2"/>
    <row r="54934" hidden="1" x14ac:dyDescent="0.2"/>
    <row r="54935" hidden="1" x14ac:dyDescent="0.2"/>
    <row r="54936" hidden="1" x14ac:dyDescent="0.2"/>
    <row r="54937" hidden="1" x14ac:dyDescent="0.2"/>
    <row r="54938" hidden="1" x14ac:dyDescent="0.2"/>
    <row r="54939" hidden="1" x14ac:dyDescent="0.2"/>
    <row r="54940" hidden="1" x14ac:dyDescent="0.2"/>
    <row r="54941" hidden="1" x14ac:dyDescent="0.2"/>
    <row r="54942" hidden="1" x14ac:dyDescent="0.2"/>
    <row r="54943" hidden="1" x14ac:dyDescent="0.2"/>
    <row r="54944" hidden="1" x14ac:dyDescent="0.2"/>
    <row r="54945" hidden="1" x14ac:dyDescent="0.2"/>
    <row r="54946" hidden="1" x14ac:dyDescent="0.2"/>
    <row r="54947" hidden="1" x14ac:dyDescent="0.2"/>
    <row r="54948" hidden="1" x14ac:dyDescent="0.2"/>
    <row r="54949" hidden="1" x14ac:dyDescent="0.2"/>
    <row r="54950" hidden="1" x14ac:dyDescent="0.2"/>
    <row r="54951" hidden="1" x14ac:dyDescent="0.2"/>
    <row r="54952" hidden="1" x14ac:dyDescent="0.2"/>
    <row r="54953" hidden="1" x14ac:dyDescent="0.2"/>
    <row r="54954" hidden="1" x14ac:dyDescent="0.2"/>
    <row r="54955" hidden="1" x14ac:dyDescent="0.2"/>
    <row r="54956" hidden="1" x14ac:dyDescent="0.2"/>
    <row r="54957" hidden="1" x14ac:dyDescent="0.2"/>
    <row r="54958" hidden="1" x14ac:dyDescent="0.2"/>
    <row r="54959" hidden="1" x14ac:dyDescent="0.2"/>
    <row r="54960" hidden="1" x14ac:dyDescent="0.2"/>
    <row r="54961" hidden="1" x14ac:dyDescent="0.2"/>
    <row r="54962" hidden="1" x14ac:dyDescent="0.2"/>
    <row r="54963" hidden="1" x14ac:dyDescent="0.2"/>
    <row r="54964" hidden="1" x14ac:dyDescent="0.2"/>
    <row r="54965" hidden="1" x14ac:dyDescent="0.2"/>
    <row r="54966" hidden="1" x14ac:dyDescent="0.2"/>
    <row r="54967" hidden="1" x14ac:dyDescent="0.2"/>
    <row r="54968" hidden="1" x14ac:dyDescent="0.2"/>
    <row r="54969" hidden="1" x14ac:dyDescent="0.2"/>
    <row r="54970" hidden="1" x14ac:dyDescent="0.2"/>
    <row r="54971" hidden="1" x14ac:dyDescent="0.2"/>
    <row r="54972" hidden="1" x14ac:dyDescent="0.2"/>
    <row r="54973" hidden="1" x14ac:dyDescent="0.2"/>
    <row r="54974" hidden="1" x14ac:dyDescent="0.2"/>
    <row r="54975" hidden="1" x14ac:dyDescent="0.2"/>
    <row r="54976" hidden="1" x14ac:dyDescent="0.2"/>
    <row r="54977" hidden="1" x14ac:dyDescent="0.2"/>
    <row r="54978" hidden="1" x14ac:dyDescent="0.2"/>
    <row r="54979" hidden="1" x14ac:dyDescent="0.2"/>
    <row r="54980" hidden="1" x14ac:dyDescent="0.2"/>
    <row r="54981" hidden="1" x14ac:dyDescent="0.2"/>
    <row r="54982" hidden="1" x14ac:dyDescent="0.2"/>
    <row r="54983" hidden="1" x14ac:dyDescent="0.2"/>
    <row r="54984" hidden="1" x14ac:dyDescent="0.2"/>
    <row r="54985" hidden="1" x14ac:dyDescent="0.2"/>
    <row r="54986" hidden="1" x14ac:dyDescent="0.2"/>
    <row r="54987" hidden="1" x14ac:dyDescent="0.2"/>
    <row r="54988" hidden="1" x14ac:dyDescent="0.2"/>
    <row r="54989" hidden="1" x14ac:dyDescent="0.2"/>
    <row r="54990" hidden="1" x14ac:dyDescent="0.2"/>
    <row r="54991" hidden="1" x14ac:dyDescent="0.2"/>
    <row r="54992" hidden="1" x14ac:dyDescent="0.2"/>
    <row r="54993" hidden="1" x14ac:dyDescent="0.2"/>
    <row r="54994" hidden="1" x14ac:dyDescent="0.2"/>
    <row r="54995" hidden="1" x14ac:dyDescent="0.2"/>
    <row r="54996" hidden="1" x14ac:dyDescent="0.2"/>
    <row r="54997" hidden="1" x14ac:dyDescent="0.2"/>
    <row r="54998" hidden="1" x14ac:dyDescent="0.2"/>
    <row r="54999" hidden="1" x14ac:dyDescent="0.2"/>
    <row r="55000" hidden="1" x14ac:dyDescent="0.2"/>
    <row r="55001" hidden="1" x14ac:dyDescent="0.2"/>
    <row r="55002" hidden="1" x14ac:dyDescent="0.2"/>
    <row r="55003" hidden="1" x14ac:dyDescent="0.2"/>
    <row r="55004" hidden="1" x14ac:dyDescent="0.2"/>
    <row r="55005" hidden="1" x14ac:dyDescent="0.2"/>
    <row r="55006" hidden="1" x14ac:dyDescent="0.2"/>
    <row r="55007" hidden="1" x14ac:dyDescent="0.2"/>
    <row r="55008" hidden="1" x14ac:dyDescent="0.2"/>
    <row r="55009" hidden="1" x14ac:dyDescent="0.2"/>
    <row r="55010" hidden="1" x14ac:dyDescent="0.2"/>
    <row r="55011" hidden="1" x14ac:dyDescent="0.2"/>
    <row r="55012" hidden="1" x14ac:dyDescent="0.2"/>
    <row r="55013" hidden="1" x14ac:dyDescent="0.2"/>
    <row r="55014" hidden="1" x14ac:dyDescent="0.2"/>
    <row r="55015" hidden="1" x14ac:dyDescent="0.2"/>
    <row r="55016" hidden="1" x14ac:dyDescent="0.2"/>
    <row r="55017" hidden="1" x14ac:dyDescent="0.2"/>
    <row r="55018" hidden="1" x14ac:dyDescent="0.2"/>
    <row r="55019" hidden="1" x14ac:dyDescent="0.2"/>
    <row r="55020" hidden="1" x14ac:dyDescent="0.2"/>
    <row r="55021" hidden="1" x14ac:dyDescent="0.2"/>
    <row r="55022" hidden="1" x14ac:dyDescent="0.2"/>
    <row r="55023" hidden="1" x14ac:dyDescent="0.2"/>
    <row r="55024" hidden="1" x14ac:dyDescent="0.2"/>
    <row r="55025" hidden="1" x14ac:dyDescent="0.2"/>
    <row r="55026" hidden="1" x14ac:dyDescent="0.2"/>
    <row r="55027" hidden="1" x14ac:dyDescent="0.2"/>
    <row r="55028" hidden="1" x14ac:dyDescent="0.2"/>
    <row r="55029" hidden="1" x14ac:dyDescent="0.2"/>
    <row r="55030" hidden="1" x14ac:dyDescent="0.2"/>
    <row r="55031" hidden="1" x14ac:dyDescent="0.2"/>
    <row r="55032" hidden="1" x14ac:dyDescent="0.2"/>
    <row r="55033" hidden="1" x14ac:dyDescent="0.2"/>
    <row r="55034" hidden="1" x14ac:dyDescent="0.2"/>
    <row r="55035" hidden="1" x14ac:dyDescent="0.2"/>
    <row r="55036" hidden="1" x14ac:dyDescent="0.2"/>
    <row r="55037" hidden="1" x14ac:dyDescent="0.2"/>
    <row r="55038" hidden="1" x14ac:dyDescent="0.2"/>
    <row r="55039" hidden="1" x14ac:dyDescent="0.2"/>
    <row r="55040" hidden="1" x14ac:dyDescent="0.2"/>
    <row r="55041" hidden="1" x14ac:dyDescent="0.2"/>
    <row r="55042" hidden="1" x14ac:dyDescent="0.2"/>
    <row r="55043" hidden="1" x14ac:dyDescent="0.2"/>
    <row r="55044" hidden="1" x14ac:dyDescent="0.2"/>
    <row r="55045" hidden="1" x14ac:dyDescent="0.2"/>
    <row r="55046" hidden="1" x14ac:dyDescent="0.2"/>
    <row r="55047" hidden="1" x14ac:dyDescent="0.2"/>
    <row r="55048" hidden="1" x14ac:dyDescent="0.2"/>
    <row r="55049" hidden="1" x14ac:dyDescent="0.2"/>
    <row r="55050" hidden="1" x14ac:dyDescent="0.2"/>
    <row r="55051" hidden="1" x14ac:dyDescent="0.2"/>
    <row r="55052" hidden="1" x14ac:dyDescent="0.2"/>
    <row r="55053" hidden="1" x14ac:dyDescent="0.2"/>
    <row r="55054" hidden="1" x14ac:dyDescent="0.2"/>
    <row r="55055" hidden="1" x14ac:dyDescent="0.2"/>
    <row r="55056" hidden="1" x14ac:dyDescent="0.2"/>
    <row r="55057" hidden="1" x14ac:dyDescent="0.2"/>
    <row r="55058" hidden="1" x14ac:dyDescent="0.2"/>
    <row r="55059" hidden="1" x14ac:dyDescent="0.2"/>
    <row r="55060" hidden="1" x14ac:dyDescent="0.2"/>
    <row r="55061" hidden="1" x14ac:dyDescent="0.2"/>
    <row r="55062" hidden="1" x14ac:dyDescent="0.2"/>
    <row r="55063" hidden="1" x14ac:dyDescent="0.2"/>
    <row r="55064" hidden="1" x14ac:dyDescent="0.2"/>
    <row r="55065" hidden="1" x14ac:dyDescent="0.2"/>
    <row r="55066" hidden="1" x14ac:dyDescent="0.2"/>
    <row r="55067" hidden="1" x14ac:dyDescent="0.2"/>
    <row r="55068" hidden="1" x14ac:dyDescent="0.2"/>
    <row r="55069" hidden="1" x14ac:dyDescent="0.2"/>
    <row r="55070" hidden="1" x14ac:dyDescent="0.2"/>
    <row r="55071" hidden="1" x14ac:dyDescent="0.2"/>
    <row r="55072" hidden="1" x14ac:dyDescent="0.2"/>
    <row r="55073" hidden="1" x14ac:dyDescent="0.2"/>
    <row r="55074" hidden="1" x14ac:dyDescent="0.2"/>
    <row r="55075" hidden="1" x14ac:dyDescent="0.2"/>
    <row r="55076" hidden="1" x14ac:dyDescent="0.2"/>
    <row r="55077" hidden="1" x14ac:dyDescent="0.2"/>
    <row r="55078" hidden="1" x14ac:dyDescent="0.2"/>
    <row r="55079" hidden="1" x14ac:dyDescent="0.2"/>
    <row r="55080" hidden="1" x14ac:dyDescent="0.2"/>
    <row r="55081" hidden="1" x14ac:dyDescent="0.2"/>
    <row r="55082" hidden="1" x14ac:dyDescent="0.2"/>
    <row r="55083" hidden="1" x14ac:dyDescent="0.2"/>
    <row r="55084" hidden="1" x14ac:dyDescent="0.2"/>
    <row r="55085" hidden="1" x14ac:dyDescent="0.2"/>
    <row r="55086" hidden="1" x14ac:dyDescent="0.2"/>
    <row r="55087" hidden="1" x14ac:dyDescent="0.2"/>
    <row r="55088" hidden="1" x14ac:dyDescent="0.2"/>
    <row r="55089" hidden="1" x14ac:dyDescent="0.2"/>
    <row r="55090" hidden="1" x14ac:dyDescent="0.2"/>
    <row r="55091" hidden="1" x14ac:dyDescent="0.2"/>
    <row r="55092" hidden="1" x14ac:dyDescent="0.2"/>
    <row r="55093" hidden="1" x14ac:dyDescent="0.2"/>
    <row r="55094" hidden="1" x14ac:dyDescent="0.2"/>
    <row r="55095" hidden="1" x14ac:dyDescent="0.2"/>
    <row r="55096" hidden="1" x14ac:dyDescent="0.2"/>
    <row r="55097" hidden="1" x14ac:dyDescent="0.2"/>
    <row r="55098" hidden="1" x14ac:dyDescent="0.2"/>
    <row r="55099" hidden="1" x14ac:dyDescent="0.2"/>
    <row r="55100" hidden="1" x14ac:dyDescent="0.2"/>
    <row r="55101" hidden="1" x14ac:dyDescent="0.2"/>
    <row r="55102" hidden="1" x14ac:dyDescent="0.2"/>
    <row r="55103" hidden="1" x14ac:dyDescent="0.2"/>
    <row r="55104" hidden="1" x14ac:dyDescent="0.2"/>
    <row r="55105" hidden="1" x14ac:dyDescent="0.2"/>
    <row r="55106" hidden="1" x14ac:dyDescent="0.2"/>
    <row r="55107" hidden="1" x14ac:dyDescent="0.2"/>
    <row r="55108" hidden="1" x14ac:dyDescent="0.2"/>
    <row r="55109" hidden="1" x14ac:dyDescent="0.2"/>
    <row r="55110" hidden="1" x14ac:dyDescent="0.2"/>
    <row r="55111" hidden="1" x14ac:dyDescent="0.2"/>
    <row r="55112" hidden="1" x14ac:dyDescent="0.2"/>
    <row r="55113" hidden="1" x14ac:dyDescent="0.2"/>
    <row r="55114" hidden="1" x14ac:dyDescent="0.2"/>
    <row r="55115" hidden="1" x14ac:dyDescent="0.2"/>
    <row r="55116" hidden="1" x14ac:dyDescent="0.2"/>
    <row r="55117" hidden="1" x14ac:dyDescent="0.2"/>
    <row r="55118" hidden="1" x14ac:dyDescent="0.2"/>
    <row r="55119" hidden="1" x14ac:dyDescent="0.2"/>
    <row r="55120" hidden="1" x14ac:dyDescent="0.2"/>
    <row r="55121" hidden="1" x14ac:dyDescent="0.2"/>
    <row r="55122" hidden="1" x14ac:dyDescent="0.2"/>
    <row r="55123" hidden="1" x14ac:dyDescent="0.2"/>
    <row r="55124" hidden="1" x14ac:dyDescent="0.2"/>
    <row r="55125" hidden="1" x14ac:dyDescent="0.2"/>
    <row r="55126" hidden="1" x14ac:dyDescent="0.2"/>
    <row r="55127" hidden="1" x14ac:dyDescent="0.2"/>
    <row r="55128" hidden="1" x14ac:dyDescent="0.2"/>
    <row r="55129" hidden="1" x14ac:dyDescent="0.2"/>
    <row r="55130" hidden="1" x14ac:dyDescent="0.2"/>
    <row r="55131" hidden="1" x14ac:dyDescent="0.2"/>
    <row r="55132" hidden="1" x14ac:dyDescent="0.2"/>
    <row r="55133" hidden="1" x14ac:dyDescent="0.2"/>
    <row r="55134" hidden="1" x14ac:dyDescent="0.2"/>
    <row r="55135" hidden="1" x14ac:dyDescent="0.2"/>
    <row r="55136" hidden="1" x14ac:dyDescent="0.2"/>
    <row r="55137" hidden="1" x14ac:dyDescent="0.2"/>
    <row r="55138" hidden="1" x14ac:dyDescent="0.2"/>
    <row r="55139" hidden="1" x14ac:dyDescent="0.2"/>
    <row r="55140" hidden="1" x14ac:dyDescent="0.2"/>
    <row r="55141" hidden="1" x14ac:dyDescent="0.2"/>
    <row r="55142" hidden="1" x14ac:dyDescent="0.2"/>
    <row r="55143" hidden="1" x14ac:dyDescent="0.2"/>
    <row r="55144" hidden="1" x14ac:dyDescent="0.2"/>
    <row r="55145" hidden="1" x14ac:dyDescent="0.2"/>
    <row r="55146" hidden="1" x14ac:dyDescent="0.2"/>
    <row r="55147" hidden="1" x14ac:dyDescent="0.2"/>
    <row r="55148" hidden="1" x14ac:dyDescent="0.2"/>
    <row r="55149" hidden="1" x14ac:dyDescent="0.2"/>
    <row r="55150" hidden="1" x14ac:dyDescent="0.2"/>
    <row r="55151" hidden="1" x14ac:dyDescent="0.2"/>
    <row r="55152" hidden="1" x14ac:dyDescent="0.2"/>
    <row r="55153" hidden="1" x14ac:dyDescent="0.2"/>
    <row r="55154" hidden="1" x14ac:dyDescent="0.2"/>
    <row r="55155" hidden="1" x14ac:dyDescent="0.2"/>
    <row r="55156" hidden="1" x14ac:dyDescent="0.2"/>
    <row r="55157" hidden="1" x14ac:dyDescent="0.2"/>
    <row r="55158" hidden="1" x14ac:dyDescent="0.2"/>
    <row r="55159" hidden="1" x14ac:dyDescent="0.2"/>
    <row r="55160" hidden="1" x14ac:dyDescent="0.2"/>
    <row r="55161" hidden="1" x14ac:dyDescent="0.2"/>
    <row r="55162" hidden="1" x14ac:dyDescent="0.2"/>
    <row r="55163" hidden="1" x14ac:dyDescent="0.2"/>
    <row r="55164" hidden="1" x14ac:dyDescent="0.2"/>
    <row r="55165" hidden="1" x14ac:dyDescent="0.2"/>
    <row r="55166" hidden="1" x14ac:dyDescent="0.2"/>
    <row r="55167" hidden="1" x14ac:dyDescent="0.2"/>
    <row r="55168" hidden="1" x14ac:dyDescent="0.2"/>
    <row r="55169" hidden="1" x14ac:dyDescent="0.2"/>
    <row r="55170" hidden="1" x14ac:dyDescent="0.2"/>
    <row r="55171" hidden="1" x14ac:dyDescent="0.2"/>
    <row r="55172" hidden="1" x14ac:dyDescent="0.2"/>
    <row r="55173" hidden="1" x14ac:dyDescent="0.2"/>
    <row r="55174" hidden="1" x14ac:dyDescent="0.2"/>
    <row r="55175" hidden="1" x14ac:dyDescent="0.2"/>
    <row r="55176" hidden="1" x14ac:dyDescent="0.2"/>
    <row r="55177" hidden="1" x14ac:dyDescent="0.2"/>
    <row r="55178" hidden="1" x14ac:dyDescent="0.2"/>
    <row r="55179" hidden="1" x14ac:dyDescent="0.2"/>
    <row r="55180" hidden="1" x14ac:dyDescent="0.2"/>
    <row r="55181" hidden="1" x14ac:dyDescent="0.2"/>
    <row r="55182" hidden="1" x14ac:dyDescent="0.2"/>
    <row r="55183" hidden="1" x14ac:dyDescent="0.2"/>
    <row r="55184" hidden="1" x14ac:dyDescent="0.2"/>
    <row r="55185" hidden="1" x14ac:dyDescent="0.2"/>
    <row r="55186" hidden="1" x14ac:dyDescent="0.2"/>
    <row r="55187" hidden="1" x14ac:dyDescent="0.2"/>
    <row r="55188" hidden="1" x14ac:dyDescent="0.2"/>
    <row r="55189" hidden="1" x14ac:dyDescent="0.2"/>
    <row r="55190" hidden="1" x14ac:dyDescent="0.2"/>
    <row r="55191" hidden="1" x14ac:dyDescent="0.2"/>
    <row r="55192" hidden="1" x14ac:dyDescent="0.2"/>
    <row r="55193" hidden="1" x14ac:dyDescent="0.2"/>
    <row r="55194" hidden="1" x14ac:dyDescent="0.2"/>
    <row r="55195" hidden="1" x14ac:dyDescent="0.2"/>
    <row r="55196" hidden="1" x14ac:dyDescent="0.2"/>
    <row r="55197" hidden="1" x14ac:dyDescent="0.2"/>
    <row r="55198" hidden="1" x14ac:dyDescent="0.2"/>
    <row r="55199" hidden="1" x14ac:dyDescent="0.2"/>
    <row r="55200" hidden="1" x14ac:dyDescent="0.2"/>
    <row r="55201" hidden="1" x14ac:dyDescent="0.2"/>
    <row r="55202" hidden="1" x14ac:dyDescent="0.2"/>
    <row r="55203" hidden="1" x14ac:dyDescent="0.2"/>
    <row r="55204" hidden="1" x14ac:dyDescent="0.2"/>
    <row r="55205" hidden="1" x14ac:dyDescent="0.2"/>
    <row r="55206" hidden="1" x14ac:dyDescent="0.2"/>
    <row r="55207" hidden="1" x14ac:dyDescent="0.2"/>
    <row r="55208" hidden="1" x14ac:dyDescent="0.2"/>
    <row r="55209" hidden="1" x14ac:dyDescent="0.2"/>
    <row r="55210" hidden="1" x14ac:dyDescent="0.2"/>
    <row r="55211" hidden="1" x14ac:dyDescent="0.2"/>
    <row r="55212" hidden="1" x14ac:dyDescent="0.2"/>
    <row r="55213" hidden="1" x14ac:dyDescent="0.2"/>
    <row r="55214" hidden="1" x14ac:dyDescent="0.2"/>
    <row r="55215" hidden="1" x14ac:dyDescent="0.2"/>
    <row r="55216" hidden="1" x14ac:dyDescent="0.2"/>
    <row r="55217" hidden="1" x14ac:dyDescent="0.2"/>
    <row r="55218" hidden="1" x14ac:dyDescent="0.2"/>
    <row r="55219" hidden="1" x14ac:dyDescent="0.2"/>
    <row r="55220" hidden="1" x14ac:dyDescent="0.2"/>
    <row r="55221" hidden="1" x14ac:dyDescent="0.2"/>
    <row r="55222" hidden="1" x14ac:dyDescent="0.2"/>
    <row r="55223" hidden="1" x14ac:dyDescent="0.2"/>
    <row r="55224" hidden="1" x14ac:dyDescent="0.2"/>
    <row r="55225" hidden="1" x14ac:dyDescent="0.2"/>
    <row r="55226" hidden="1" x14ac:dyDescent="0.2"/>
    <row r="55227" hidden="1" x14ac:dyDescent="0.2"/>
    <row r="55228" hidden="1" x14ac:dyDescent="0.2"/>
    <row r="55229" hidden="1" x14ac:dyDescent="0.2"/>
    <row r="55230" hidden="1" x14ac:dyDescent="0.2"/>
    <row r="55231" hidden="1" x14ac:dyDescent="0.2"/>
    <row r="55232" hidden="1" x14ac:dyDescent="0.2"/>
    <row r="55233" hidden="1" x14ac:dyDescent="0.2"/>
    <row r="55234" hidden="1" x14ac:dyDescent="0.2"/>
    <row r="55235" hidden="1" x14ac:dyDescent="0.2"/>
    <row r="55236" hidden="1" x14ac:dyDescent="0.2"/>
    <row r="55237" hidden="1" x14ac:dyDescent="0.2"/>
    <row r="55238" hidden="1" x14ac:dyDescent="0.2"/>
    <row r="55239" hidden="1" x14ac:dyDescent="0.2"/>
    <row r="55240" hidden="1" x14ac:dyDescent="0.2"/>
    <row r="55241" hidden="1" x14ac:dyDescent="0.2"/>
    <row r="55242" hidden="1" x14ac:dyDescent="0.2"/>
    <row r="55243" hidden="1" x14ac:dyDescent="0.2"/>
    <row r="55244" hidden="1" x14ac:dyDescent="0.2"/>
    <row r="55245" hidden="1" x14ac:dyDescent="0.2"/>
    <row r="55246" hidden="1" x14ac:dyDescent="0.2"/>
    <row r="55247" hidden="1" x14ac:dyDescent="0.2"/>
    <row r="55248" hidden="1" x14ac:dyDescent="0.2"/>
    <row r="55249" hidden="1" x14ac:dyDescent="0.2"/>
    <row r="55250" hidden="1" x14ac:dyDescent="0.2"/>
    <row r="55251" hidden="1" x14ac:dyDescent="0.2"/>
    <row r="55252" hidden="1" x14ac:dyDescent="0.2"/>
    <row r="55253" hidden="1" x14ac:dyDescent="0.2"/>
    <row r="55254" hidden="1" x14ac:dyDescent="0.2"/>
    <row r="55255" hidden="1" x14ac:dyDescent="0.2"/>
    <row r="55256" hidden="1" x14ac:dyDescent="0.2"/>
    <row r="55257" hidden="1" x14ac:dyDescent="0.2"/>
    <row r="55258" hidden="1" x14ac:dyDescent="0.2"/>
    <row r="55259" hidden="1" x14ac:dyDescent="0.2"/>
    <row r="55260" hidden="1" x14ac:dyDescent="0.2"/>
    <row r="55261" hidden="1" x14ac:dyDescent="0.2"/>
    <row r="55262" hidden="1" x14ac:dyDescent="0.2"/>
    <row r="55263" hidden="1" x14ac:dyDescent="0.2"/>
    <row r="55264" hidden="1" x14ac:dyDescent="0.2"/>
    <row r="55265" hidden="1" x14ac:dyDescent="0.2"/>
    <row r="55266" hidden="1" x14ac:dyDescent="0.2"/>
    <row r="55267" hidden="1" x14ac:dyDescent="0.2"/>
    <row r="55268" hidden="1" x14ac:dyDescent="0.2"/>
    <row r="55269" hidden="1" x14ac:dyDescent="0.2"/>
    <row r="55270" hidden="1" x14ac:dyDescent="0.2"/>
    <row r="55271" hidden="1" x14ac:dyDescent="0.2"/>
    <row r="55272" hidden="1" x14ac:dyDescent="0.2"/>
    <row r="55273" hidden="1" x14ac:dyDescent="0.2"/>
    <row r="55274" hidden="1" x14ac:dyDescent="0.2"/>
    <row r="55275" hidden="1" x14ac:dyDescent="0.2"/>
    <row r="55276" hidden="1" x14ac:dyDescent="0.2"/>
    <row r="55277" hidden="1" x14ac:dyDescent="0.2"/>
    <row r="55278" hidden="1" x14ac:dyDescent="0.2"/>
    <row r="55279" hidden="1" x14ac:dyDescent="0.2"/>
    <row r="55280" hidden="1" x14ac:dyDescent="0.2"/>
    <row r="55281" hidden="1" x14ac:dyDescent="0.2"/>
    <row r="55282" hidden="1" x14ac:dyDescent="0.2"/>
    <row r="55283" hidden="1" x14ac:dyDescent="0.2"/>
    <row r="55284" hidden="1" x14ac:dyDescent="0.2"/>
    <row r="55285" hidden="1" x14ac:dyDescent="0.2"/>
    <row r="55286" hidden="1" x14ac:dyDescent="0.2"/>
    <row r="55287" hidden="1" x14ac:dyDescent="0.2"/>
    <row r="55288" hidden="1" x14ac:dyDescent="0.2"/>
    <row r="55289" hidden="1" x14ac:dyDescent="0.2"/>
    <row r="55290" hidden="1" x14ac:dyDescent="0.2"/>
    <row r="55291" hidden="1" x14ac:dyDescent="0.2"/>
    <row r="55292" hidden="1" x14ac:dyDescent="0.2"/>
    <row r="55293" hidden="1" x14ac:dyDescent="0.2"/>
    <row r="55294" hidden="1" x14ac:dyDescent="0.2"/>
    <row r="55295" hidden="1" x14ac:dyDescent="0.2"/>
    <row r="55296" hidden="1" x14ac:dyDescent="0.2"/>
    <row r="55297" hidden="1" x14ac:dyDescent="0.2"/>
    <row r="55298" hidden="1" x14ac:dyDescent="0.2"/>
    <row r="55299" hidden="1" x14ac:dyDescent="0.2"/>
    <row r="55300" hidden="1" x14ac:dyDescent="0.2"/>
    <row r="55301" hidden="1" x14ac:dyDescent="0.2"/>
    <row r="55302" hidden="1" x14ac:dyDescent="0.2"/>
    <row r="55303" hidden="1" x14ac:dyDescent="0.2"/>
    <row r="55304" hidden="1" x14ac:dyDescent="0.2"/>
    <row r="55305" hidden="1" x14ac:dyDescent="0.2"/>
    <row r="55306" hidden="1" x14ac:dyDescent="0.2"/>
    <row r="55307" hidden="1" x14ac:dyDescent="0.2"/>
    <row r="55308" hidden="1" x14ac:dyDescent="0.2"/>
    <row r="55309" hidden="1" x14ac:dyDescent="0.2"/>
    <row r="55310" hidden="1" x14ac:dyDescent="0.2"/>
    <row r="55311" hidden="1" x14ac:dyDescent="0.2"/>
    <row r="55312" hidden="1" x14ac:dyDescent="0.2"/>
    <row r="55313" hidden="1" x14ac:dyDescent="0.2"/>
    <row r="55314" hidden="1" x14ac:dyDescent="0.2"/>
    <row r="55315" hidden="1" x14ac:dyDescent="0.2"/>
    <row r="55316" hidden="1" x14ac:dyDescent="0.2"/>
    <row r="55317" hidden="1" x14ac:dyDescent="0.2"/>
    <row r="55318" hidden="1" x14ac:dyDescent="0.2"/>
    <row r="55319" hidden="1" x14ac:dyDescent="0.2"/>
    <row r="55320" hidden="1" x14ac:dyDescent="0.2"/>
    <row r="55321" hidden="1" x14ac:dyDescent="0.2"/>
    <row r="55322" hidden="1" x14ac:dyDescent="0.2"/>
    <row r="55323" hidden="1" x14ac:dyDescent="0.2"/>
    <row r="55324" hidden="1" x14ac:dyDescent="0.2"/>
    <row r="55325" hidden="1" x14ac:dyDescent="0.2"/>
    <row r="55326" hidden="1" x14ac:dyDescent="0.2"/>
    <row r="55327" hidden="1" x14ac:dyDescent="0.2"/>
    <row r="55328" hidden="1" x14ac:dyDescent="0.2"/>
    <row r="55329" hidden="1" x14ac:dyDescent="0.2"/>
    <row r="55330" hidden="1" x14ac:dyDescent="0.2"/>
    <row r="55331" hidden="1" x14ac:dyDescent="0.2"/>
    <row r="55332" hidden="1" x14ac:dyDescent="0.2"/>
    <row r="55333" hidden="1" x14ac:dyDescent="0.2"/>
    <row r="55334" hidden="1" x14ac:dyDescent="0.2"/>
    <row r="55335" hidden="1" x14ac:dyDescent="0.2"/>
    <row r="55336" hidden="1" x14ac:dyDescent="0.2"/>
    <row r="55337" hidden="1" x14ac:dyDescent="0.2"/>
    <row r="55338" hidden="1" x14ac:dyDescent="0.2"/>
    <row r="55339" hidden="1" x14ac:dyDescent="0.2"/>
    <row r="55340" hidden="1" x14ac:dyDescent="0.2"/>
    <row r="55341" hidden="1" x14ac:dyDescent="0.2"/>
    <row r="55342" hidden="1" x14ac:dyDescent="0.2"/>
    <row r="55343" hidden="1" x14ac:dyDescent="0.2"/>
    <row r="55344" hidden="1" x14ac:dyDescent="0.2"/>
    <row r="55345" hidden="1" x14ac:dyDescent="0.2"/>
    <row r="55346" hidden="1" x14ac:dyDescent="0.2"/>
    <row r="55347" hidden="1" x14ac:dyDescent="0.2"/>
    <row r="55348" hidden="1" x14ac:dyDescent="0.2"/>
    <row r="55349" hidden="1" x14ac:dyDescent="0.2"/>
    <row r="55350" hidden="1" x14ac:dyDescent="0.2"/>
    <row r="55351" hidden="1" x14ac:dyDescent="0.2"/>
    <row r="55352" hidden="1" x14ac:dyDescent="0.2"/>
    <row r="55353" hidden="1" x14ac:dyDescent="0.2"/>
    <row r="55354" hidden="1" x14ac:dyDescent="0.2"/>
    <row r="55355" hidden="1" x14ac:dyDescent="0.2"/>
    <row r="55356" hidden="1" x14ac:dyDescent="0.2"/>
    <row r="55357" hidden="1" x14ac:dyDescent="0.2"/>
    <row r="55358" hidden="1" x14ac:dyDescent="0.2"/>
    <row r="55359" hidden="1" x14ac:dyDescent="0.2"/>
    <row r="55360" hidden="1" x14ac:dyDescent="0.2"/>
    <row r="55361" hidden="1" x14ac:dyDescent="0.2"/>
    <row r="55362" hidden="1" x14ac:dyDescent="0.2"/>
    <row r="55363" hidden="1" x14ac:dyDescent="0.2"/>
    <row r="55364" hidden="1" x14ac:dyDescent="0.2"/>
    <row r="55365" hidden="1" x14ac:dyDescent="0.2"/>
    <row r="55366" hidden="1" x14ac:dyDescent="0.2"/>
    <row r="55367" hidden="1" x14ac:dyDescent="0.2"/>
    <row r="55368" hidden="1" x14ac:dyDescent="0.2"/>
    <row r="55369" hidden="1" x14ac:dyDescent="0.2"/>
    <row r="55370" hidden="1" x14ac:dyDescent="0.2"/>
    <row r="55371" hidden="1" x14ac:dyDescent="0.2"/>
    <row r="55372" hidden="1" x14ac:dyDescent="0.2"/>
    <row r="55373" hidden="1" x14ac:dyDescent="0.2"/>
    <row r="55374" hidden="1" x14ac:dyDescent="0.2"/>
    <row r="55375" hidden="1" x14ac:dyDescent="0.2"/>
    <row r="55376" hidden="1" x14ac:dyDescent="0.2"/>
    <row r="55377" hidden="1" x14ac:dyDescent="0.2"/>
    <row r="55378" hidden="1" x14ac:dyDescent="0.2"/>
    <row r="55379" hidden="1" x14ac:dyDescent="0.2"/>
    <row r="55380" hidden="1" x14ac:dyDescent="0.2"/>
    <row r="55381" hidden="1" x14ac:dyDescent="0.2"/>
    <row r="55382" hidden="1" x14ac:dyDescent="0.2"/>
    <row r="55383" hidden="1" x14ac:dyDescent="0.2"/>
    <row r="55384" hidden="1" x14ac:dyDescent="0.2"/>
    <row r="55385" hidden="1" x14ac:dyDescent="0.2"/>
    <row r="55386" hidden="1" x14ac:dyDescent="0.2"/>
    <row r="55387" hidden="1" x14ac:dyDescent="0.2"/>
    <row r="55388" hidden="1" x14ac:dyDescent="0.2"/>
    <row r="55389" hidden="1" x14ac:dyDescent="0.2"/>
    <row r="55390" hidden="1" x14ac:dyDescent="0.2"/>
    <row r="55391" hidden="1" x14ac:dyDescent="0.2"/>
    <row r="55392" hidden="1" x14ac:dyDescent="0.2"/>
    <row r="55393" hidden="1" x14ac:dyDescent="0.2"/>
    <row r="55394" hidden="1" x14ac:dyDescent="0.2"/>
    <row r="55395" hidden="1" x14ac:dyDescent="0.2"/>
    <row r="55396" hidden="1" x14ac:dyDescent="0.2"/>
    <row r="55397" hidden="1" x14ac:dyDescent="0.2"/>
    <row r="55398" hidden="1" x14ac:dyDescent="0.2"/>
    <row r="55399" hidden="1" x14ac:dyDescent="0.2"/>
    <row r="55400" hidden="1" x14ac:dyDescent="0.2"/>
    <row r="55401" hidden="1" x14ac:dyDescent="0.2"/>
    <row r="55402" hidden="1" x14ac:dyDescent="0.2"/>
    <row r="55403" hidden="1" x14ac:dyDescent="0.2"/>
    <row r="55404" hidden="1" x14ac:dyDescent="0.2"/>
    <row r="55405" hidden="1" x14ac:dyDescent="0.2"/>
    <row r="55406" hidden="1" x14ac:dyDescent="0.2"/>
    <row r="55407" hidden="1" x14ac:dyDescent="0.2"/>
    <row r="55408" hidden="1" x14ac:dyDescent="0.2"/>
    <row r="55409" hidden="1" x14ac:dyDescent="0.2"/>
    <row r="55410" hidden="1" x14ac:dyDescent="0.2"/>
    <row r="55411" hidden="1" x14ac:dyDescent="0.2"/>
    <row r="55412" hidden="1" x14ac:dyDescent="0.2"/>
    <row r="55413" hidden="1" x14ac:dyDescent="0.2"/>
    <row r="55414" hidden="1" x14ac:dyDescent="0.2"/>
    <row r="55415" hidden="1" x14ac:dyDescent="0.2"/>
    <row r="55416" hidden="1" x14ac:dyDescent="0.2"/>
    <row r="55417" hidden="1" x14ac:dyDescent="0.2"/>
    <row r="55418" hidden="1" x14ac:dyDescent="0.2"/>
    <row r="55419" hidden="1" x14ac:dyDescent="0.2"/>
    <row r="55420" hidden="1" x14ac:dyDescent="0.2"/>
    <row r="55421" hidden="1" x14ac:dyDescent="0.2"/>
    <row r="55422" hidden="1" x14ac:dyDescent="0.2"/>
    <row r="55423" hidden="1" x14ac:dyDescent="0.2"/>
    <row r="55424" hidden="1" x14ac:dyDescent="0.2"/>
    <row r="55425" hidden="1" x14ac:dyDescent="0.2"/>
    <row r="55426" hidden="1" x14ac:dyDescent="0.2"/>
    <row r="55427" hidden="1" x14ac:dyDescent="0.2"/>
    <row r="55428" hidden="1" x14ac:dyDescent="0.2"/>
    <row r="55429" hidden="1" x14ac:dyDescent="0.2"/>
    <row r="55430" hidden="1" x14ac:dyDescent="0.2"/>
    <row r="55431" hidden="1" x14ac:dyDescent="0.2"/>
    <row r="55432" hidden="1" x14ac:dyDescent="0.2"/>
    <row r="55433" hidden="1" x14ac:dyDescent="0.2"/>
    <row r="55434" hidden="1" x14ac:dyDescent="0.2"/>
    <row r="55435" hidden="1" x14ac:dyDescent="0.2"/>
    <row r="55436" hidden="1" x14ac:dyDescent="0.2"/>
    <row r="55437" hidden="1" x14ac:dyDescent="0.2"/>
    <row r="55438" hidden="1" x14ac:dyDescent="0.2"/>
    <row r="55439" hidden="1" x14ac:dyDescent="0.2"/>
    <row r="55440" hidden="1" x14ac:dyDescent="0.2"/>
    <row r="55441" hidden="1" x14ac:dyDescent="0.2"/>
    <row r="55442" hidden="1" x14ac:dyDescent="0.2"/>
    <row r="55443" hidden="1" x14ac:dyDescent="0.2"/>
    <row r="55444" hidden="1" x14ac:dyDescent="0.2"/>
    <row r="55445" hidden="1" x14ac:dyDescent="0.2"/>
    <row r="55446" hidden="1" x14ac:dyDescent="0.2"/>
    <row r="55447" hidden="1" x14ac:dyDescent="0.2"/>
    <row r="55448" hidden="1" x14ac:dyDescent="0.2"/>
    <row r="55449" hidden="1" x14ac:dyDescent="0.2"/>
    <row r="55450" hidden="1" x14ac:dyDescent="0.2"/>
    <row r="55451" hidden="1" x14ac:dyDescent="0.2"/>
    <row r="55452" hidden="1" x14ac:dyDescent="0.2"/>
    <row r="55453" hidden="1" x14ac:dyDescent="0.2"/>
    <row r="55454" hidden="1" x14ac:dyDescent="0.2"/>
    <row r="55455" hidden="1" x14ac:dyDescent="0.2"/>
    <row r="55456" hidden="1" x14ac:dyDescent="0.2"/>
    <row r="55457" hidden="1" x14ac:dyDescent="0.2"/>
    <row r="55458" hidden="1" x14ac:dyDescent="0.2"/>
    <row r="55459" hidden="1" x14ac:dyDescent="0.2"/>
    <row r="55460" hidden="1" x14ac:dyDescent="0.2"/>
    <row r="55461" hidden="1" x14ac:dyDescent="0.2"/>
    <row r="55462" hidden="1" x14ac:dyDescent="0.2"/>
    <row r="55463" hidden="1" x14ac:dyDescent="0.2"/>
    <row r="55464" hidden="1" x14ac:dyDescent="0.2"/>
    <row r="55465" hidden="1" x14ac:dyDescent="0.2"/>
    <row r="55466" hidden="1" x14ac:dyDescent="0.2"/>
    <row r="55467" hidden="1" x14ac:dyDescent="0.2"/>
    <row r="55468" hidden="1" x14ac:dyDescent="0.2"/>
    <row r="55469" hidden="1" x14ac:dyDescent="0.2"/>
    <row r="55470" hidden="1" x14ac:dyDescent="0.2"/>
    <row r="55471" hidden="1" x14ac:dyDescent="0.2"/>
    <row r="55472" hidden="1" x14ac:dyDescent="0.2"/>
    <row r="55473" hidden="1" x14ac:dyDescent="0.2"/>
    <row r="55474" hidden="1" x14ac:dyDescent="0.2"/>
    <row r="55475" hidden="1" x14ac:dyDescent="0.2"/>
    <row r="55476" hidden="1" x14ac:dyDescent="0.2"/>
    <row r="55477" hidden="1" x14ac:dyDescent="0.2"/>
    <row r="55478" hidden="1" x14ac:dyDescent="0.2"/>
    <row r="55479" hidden="1" x14ac:dyDescent="0.2"/>
    <row r="55480" hidden="1" x14ac:dyDescent="0.2"/>
    <row r="55481" hidden="1" x14ac:dyDescent="0.2"/>
    <row r="55482" hidden="1" x14ac:dyDescent="0.2"/>
    <row r="55483" hidden="1" x14ac:dyDescent="0.2"/>
    <row r="55484" hidden="1" x14ac:dyDescent="0.2"/>
    <row r="55485" hidden="1" x14ac:dyDescent="0.2"/>
    <row r="55486" hidden="1" x14ac:dyDescent="0.2"/>
    <row r="55487" hidden="1" x14ac:dyDescent="0.2"/>
    <row r="55488" hidden="1" x14ac:dyDescent="0.2"/>
    <row r="55489" hidden="1" x14ac:dyDescent="0.2"/>
    <row r="55490" hidden="1" x14ac:dyDescent="0.2"/>
    <row r="55491" hidden="1" x14ac:dyDescent="0.2"/>
    <row r="55492" hidden="1" x14ac:dyDescent="0.2"/>
    <row r="55493" hidden="1" x14ac:dyDescent="0.2"/>
    <row r="55494" hidden="1" x14ac:dyDescent="0.2"/>
    <row r="55495" hidden="1" x14ac:dyDescent="0.2"/>
    <row r="55496" hidden="1" x14ac:dyDescent="0.2"/>
    <row r="55497" hidden="1" x14ac:dyDescent="0.2"/>
    <row r="55498" hidden="1" x14ac:dyDescent="0.2"/>
    <row r="55499" hidden="1" x14ac:dyDescent="0.2"/>
    <row r="55500" hidden="1" x14ac:dyDescent="0.2"/>
    <row r="55501" hidden="1" x14ac:dyDescent="0.2"/>
    <row r="55502" hidden="1" x14ac:dyDescent="0.2"/>
    <row r="55503" hidden="1" x14ac:dyDescent="0.2"/>
    <row r="55504" hidden="1" x14ac:dyDescent="0.2"/>
    <row r="55505" hidden="1" x14ac:dyDescent="0.2"/>
    <row r="55506" hidden="1" x14ac:dyDescent="0.2"/>
    <row r="55507" hidden="1" x14ac:dyDescent="0.2"/>
    <row r="55508" hidden="1" x14ac:dyDescent="0.2"/>
    <row r="55509" hidden="1" x14ac:dyDescent="0.2"/>
    <row r="55510" hidden="1" x14ac:dyDescent="0.2"/>
    <row r="55511" hidden="1" x14ac:dyDescent="0.2"/>
    <row r="55512" hidden="1" x14ac:dyDescent="0.2"/>
    <row r="55513" hidden="1" x14ac:dyDescent="0.2"/>
    <row r="55514" hidden="1" x14ac:dyDescent="0.2"/>
    <row r="55515" hidden="1" x14ac:dyDescent="0.2"/>
    <row r="55516" hidden="1" x14ac:dyDescent="0.2"/>
    <row r="55517" hidden="1" x14ac:dyDescent="0.2"/>
    <row r="55518" hidden="1" x14ac:dyDescent="0.2"/>
    <row r="55519" hidden="1" x14ac:dyDescent="0.2"/>
    <row r="55520" hidden="1" x14ac:dyDescent="0.2"/>
    <row r="55521" hidden="1" x14ac:dyDescent="0.2"/>
    <row r="55522" hidden="1" x14ac:dyDescent="0.2"/>
    <row r="55523" hidden="1" x14ac:dyDescent="0.2"/>
    <row r="55524" hidden="1" x14ac:dyDescent="0.2"/>
    <row r="55525" hidden="1" x14ac:dyDescent="0.2"/>
    <row r="55526" hidden="1" x14ac:dyDescent="0.2"/>
    <row r="55527" hidden="1" x14ac:dyDescent="0.2"/>
    <row r="55528" hidden="1" x14ac:dyDescent="0.2"/>
    <row r="55529" hidden="1" x14ac:dyDescent="0.2"/>
    <row r="55530" hidden="1" x14ac:dyDescent="0.2"/>
    <row r="55531" hidden="1" x14ac:dyDescent="0.2"/>
    <row r="55532" hidden="1" x14ac:dyDescent="0.2"/>
    <row r="55533" hidden="1" x14ac:dyDescent="0.2"/>
    <row r="55534" hidden="1" x14ac:dyDescent="0.2"/>
    <row r="55535" hidden="1" x14ac:dyDescent="0.2"/>
    <row r="55536" hidden="1" x14ac:dyDescent="0.2"/>
    <row r="55537" hidden="1" x14ac:dyDescent="0.2"/>
    <row r="55538" hidden="1" x14ac:dyDescent="0.2"/>
    <row r="55539" hidden="1" x14ac:dyDescent="0.2"/>
    <row r="55540" hidden="1" x14ac:dyDescent="0.2"/>
    <row r="55541" hidden="1" x14ac:dyDescent="0.2"/>
    <row r="55542" hidden="1" x14ac:dyDescent="0.2"/>
    <row r="55543" hidden="1" x14ac:dyDescent="0.2"/>
    <row r="55544" hidden="1" x14ac:dyDescent="0.2"/>
    <row r="55545" hidden="1" x14ac:dyDescent="0.2"/>
    <row r="55546" hidden="1" x14ac:dyDescent="0.2"/>
    <row r="55547" hidden="1" x14ac:dyDescent="0.2"/>
    <row r="55548" hidden="1" x14ac:dyDescent="0.2"/>
    <row r="55549" hidden="1" x14ac:dyDescent="0.2"/>
    <row r="55550" hidden="1" x14ac:dyDescent="0.2"/>
    <row r="55551" hidden="1" x14ac:dyDescent="0.2"/>
    <row r="55552" hidden="1" x14ac:dyDescent="0.2"/>
    <row r="55553" hidden="1" x14ac:dyDescent="0.2"/>
    <row r="55554" hidden="1" x14ac:dyDescent="0.2"/>
    <row r="55555" hidden="1" x14ac:dyDescent="0.2"/>
    <row r="55556" hidden="1" x14ac:dyDescent="0.2"/>
    <row r="55557" hidden="1" x14ac:dyDescent="0.2"/>
    <row r="55558" hidden="1" x14ac:dyDescent="0.2"/>
    <row r="55559" hidden="1" x14ac:dyDescent="0.2"/>
    <row r="55560" hidden="1" x14ac:dyDescent="0.2"/>
    <row r="55561" hidden="1" x14ac:dyDescent="0.2"/>
    <row r="55562" hidden="1" x14ac:dyDescent="0.2"/>
    <row r="55563" hidden="1" x14ac:dyDescent="0.2"/>
    <row r="55564" hidden="1" x14ac:dyDescent="0.2"/>
    <row r="55565" hidden="1" x14ac:dyDescent="0.2"/>
    <row r="55566" hidden="1" x14ac:dyDescent="0.2"/>
    <row r="55567" hidden="1" x14ac:dyDescent="0.2"/>
    <row r="55568" hidden="1" x14ac:dyDescent="0.2"/>
    <row r="55569" hidden="1" x14ac:dyDescent="0.2"/>
    <row r="55570" hidden="1" x14ac:dyDescent="0.2"/>
    <row r="55571" hidden="1" x14ac:dyDescent="0.2"/>
    <row r="55572" hidden="1" x14ac:dyDescent="0.2"/>
    <row r="55573" hidden="1" x14ac:dyDescent="0.2"/>
    <row r="55574" hidden="1" x14ac:dyDescent="0.2"/>
    <row r="55575" hidden="1" x14ac:dyDescent="0.2"/>
    <row r="55576" hidden="1" x14ac:dyDescent="0.2"/>
    <row r="55577" hidden="1" x14ac:dyDescent="0.2"/>
    <row r="55578" hidden="1" x14ac:dyDescent="0.2"/>
    <row r="55579" hidden="1" x14ac:dyDescent="0.2"/>
    <row r="55580" hidden="1" x14ac:dyDescent="0.2"/>
    <row r="55581" hidden="1" x14ac:dyDescent="0.2"/>
    <row r="55582" hidden="1" x14ac:dyDescent="0.2"/>
    <row r="55583" hidden="1" x14ac:dyDescent="0.2"/>
    <row r="55584" hidden="1" x14ac:dyDescent="0.2"/>
    <row r="55585" hidden="1" x14ac:dyDescent="0.2"/>
    <row r="55586" hidden="1" x14ac:dyDescent="0.2"/>
    <row r="55587" hidden="1" x14ac:dyDescent="0.2"/>
    <row r="55588" hidden="1" x14ac:dyDescent="0.2"/>
    <row r="55589" hidden="1" x14ac:dyDescent="0.2"/>
    <row r="55590" hidden="1" x14ac:dyDescent="0.2"/>
    <row r="55591" hidden="1" x14ac:dyDescent="0.2"/>
    <row r="55592" hidden="1" x14ac:dyDescent="0.2"/>
    <row r="55593" hidden="1" x14ac:dyDescent="0.2"/>
    <row r="55594" hidden="1" x14ac:dyDescent="0.2"/>
    <row r="55595" hidden="1" x14ac:dyDescent="0.2"/>
    <row r="55596" hidden="1" x14ac:dyDescent="0.2"/>
    <row r="55597" hidden="1" x14ac:dyDescent="0.2"/>
    <row r="55598" hidden="1" x14ac:dyDescent="0.2"/>
    <row r="55599" hidden="1" x14ac:dyDescent="0.2"/>
    <row r="55600" hidden="1" x14ac:dyDescent="0.2"/>
    <row r="55601" hidden="1" x14ac:dyDescent="0.2"/>
    <row r="55602" hidden="1" x14ac:dyDescent="0.2"/>
    <row r="55603" hidden="1" x14ac:dyDescent="0.2"/>
    <row r="55604" hidden="1" x14ac:dyDescent="0.2"/>
    <row r="55605" hidden="1" x14ac:dyDescent="0.2"/>
    <row r="55606" hidden="1" x14ac:dyDescent="0.2"/>
    <row r="55607" hidden="1" x14ac:dyDescent="0.2"/>
    <row r="55608" hidden="1" x14ac:dyDescent="0.2"/>
    <row r="55609" hidden="1" x14ac:dyDescent="0.2"/>
    <row r="55610" hidden="1" x14ac:dyDescent="0.2"/>
    <row r="55611" hidden="1" x14ac:dyDescent="0.2"/>
    <row r="55612" hidden="1" x14ac:dyDescent="0.2"/>
    <row r="55613" hidden="1" x14ac:dyDescent="0.2"/>
    <row r="55614" hidden="1" x14ac:dyDescent="0.2"/>
    <row r="55615" hidden="1" x14ac:dyDescent="0.2"/>
    <row r="55616" hidden="1" x14ac:dyDescent="0.2"/>
    <row r="55617" hidden="1" x14ac:dyDescent="0.2"/>
    <row r="55618" hidden="1" x14ac:dyDescent="0.2"/>
    <row r="55619" hidden="1" x14ac:dyDescent="0.2"/>
    <row r="55620" hidden="1" x14ac:dyDescent="0.2"/>
    <row r="55621" hidden="1" x14ac:dyDescent="0.2"/>
    <row r="55622" hidden="1" x14ac:dyDescent="0.2"/>
    <row r="55623" hidden="1" x14ac:dyDescent="0.2"/>
    <row r="55624" hidden="1" x14ac:dyDescent="0.2"/>
    <row r="55625" hidden="1" x14ac:dyDescent="0.2"/>
    <row r="55626" hidden="1" x14ac:dyDescent="0.2"/>
    <row r="55627" hidden="1" x14ac:dyDescent="0.2"/>
    <row r="55628" hidden="1" x14ac:dyDescent="0.2"/>
    <row r="55629" hidden="1" x14ac:dyDescent="0.2"/>
    <row r="55630" hidden="1" x14ac:dyDescent="0.2"/>
    <row r="55631" hidden="1" x14ac:dyDescent="0.2"/>
    <row r="55632" hidden="1" x14ac:dyDescent="0.2"/>
    <row r="55633" hidden="1" x14ac:dyDescent="0.2"/>
    <row r="55634" hidden="1" x14ac:dyDescent="0.2"/>
    <row r="55635" hidden="1" x14ac:dyDescent="0.2"/>
    <row r="55636" hidden="1" x14ac:dyDescent="0.2"/>
    <row r="55637" hidden="1" x14ac:dyDescent="0.2"/>
    <row r="55638" hidden="1" x14ac:dyDescent="0.2"/>
    <row r="55639" hidden="1" x14ac:dyDescent="0.2"/>
    <row r="55640" hidden="1" x14ac:dyDescent="0.2"/>
    <row r="55641" hidden="1" x14ac:dyDescent="0.2"/>
    <row r="55642" hidden="1" x14ac:dyDescent="0.2"/>
    <row r="55643" hidden="1" x14ac:dyDescent="0.2"/>
    <row r="55644" hidden="1" x14ac:dyDescent="0.2"/>
    <row r="55645" hidden="1" x14ac:dyDescent="0.2"/>
    <row r="55646" hidden="1" x14ac:dyDescent="0.2"/>
    <row r="55647" hidden="1" x14ac:dyDescent="0.2"/>
    <row r="55648" hidden="1" x14ac:dyDescent="0.2"/>
    <row r="55649" hidden="1" x14ac:dyDescent="0.2"/>
    <row r="55650" hidden="1" x14ac:dyDescent="0.2"/>
    <row r="55651" hidden="1" x14ac:dyDescent="0.2"/>
    <row r="55652" hidden="1" x14ac:dyDescent="0.2"/>
    <row r="55653" hidden="1" x14ac:dyDescent="0.2"/>
    <row r="55654" hidden="1" x14ac:dyDescent="0.2"/>
    <row r="55655" hidden="1" x14ac:dyDescent="0.2"/>
    <row r="55656" hidden="1" x14ac:dyDescent="0.2"/>
    <row r="55657" hidden="1" x14ac:dyDescent="0.2"/>
    <row r="55658" hidden="1" x14ac:dyDescent="0.2"/>
    <row r="55659" hidden="1" x14ac:dyDescent="0.2"/>
    <row r="55660" hidden="1" x14ac:dyDescent="0.2"/>
    <row r="55661" hidden="1" x14ac:dyDescent="0.2"/>
    <row r="55662" hidden="1" x14ac:dyDescent="0.2"/>
    <row r="55663" hidden="1" x14ac:dyDescent="0.2"/>
    <row r="55664" hidden="1" x14ac:dyDescent="0.2"/>
    <row r="55665" hidden="1" x14ac:dyDescent="0.2"/>
    <row r="55666" hidden="1" x14ac:dyDescent="0.2"/>
    <row r="55667" hidden="1" x14ac:dyDescent="0.2"/>
    <row r="55668" hidden="1" x14ac:dyDescent="0.2"/>
    <row r="55669" hidden="1" x14ac:dyDescent="0.2"/>
    <row r="55670" hidden="1" x14ac:dyDescent="0.2"/>
    <row r="55671" hidden="1" x14ac:dyDescent="0.2"/>
    <row r="55672" hidden="1" x14ac:dyDescent="0.2"/>
    <row r="55673" hidden="1" x14ac:dyDescent="0.2"/>
    <row r="55674" hidden="1" x14ac:dyDescent="0.2"/>
    <row r="55675" hidden="1" x14ac:dyDescent="0.2"/>
    <row r="55676" hidden="1" x14ac:dyDescent="0.2"/>
    <row r="55677" hidden="1" x14ac:dyDescent="0.2"/>
    <row r="55678" hidden="1" x14ac:dyDescent="0.2"/>
    <row r="55679" hidden="1" x14ac:dyDescent="0.2"/>
    <row r="55680" hidden="1" x14ac:dyDescent="0.2"/>
    <row r="55681" hidden="1" x14ac:dyDescent="0.2"/>
    <row r="55682" hidden="1" x14ac:dyDescent="0.2"/>
    <row r="55683" hidden="1" x14ac:dyDescent="0.2"/>
    <row r="55684" hidden="1" x14ac:dyDescent="0.2"/>
    <row r="55685" hidden="1" x14ac:dyDescent="0.2"/>
    <row r="55686" hidden="1" x14ac:dyDescent="0.2"/>
    <row r="55687" hidden="1" x14ac:dyDescent="0.2"/>
    <row r="55688" hidden="1" x14ac:dyDescent="0.2"/>
    <row r="55689" hidden="1" x14ac:dyDescent="0.2"/>
    <row r="55690" hidden="1" x14ac:dyDescent="0.2"/>
    <row r="55691" hidden="1" x14ac:dyDescent="0.2"/>
    <row r="55692" hidden="1" x14ac:dyDescent="0.2"/>
    <row r="55693" hidden="1" x14ac:dyDescent="0.2"/>
    <row r="55694" hidden="1" x14ac:dyDescent="0.2"/>
    <row r="55695" hidden="1" x14ac:dyDescent="0.2"/>
    <row r="55696" hidden="1" x14ac:dyDescent="0.2"/>
    <row r="55697" hidden="1" x14ac:dyDescent="0.2"/>
    <row r="55698" hidden="1" x14ac:dyDescent="0.2"/>
    <row r="55699" hidden="1" x14ac:dyDescent="0.2"/>
    <row r="55700" hidden="1" x14ac:dyDescent="0.2"/>
    <row r="55701" hidden="1" x14ac:dyDescent="0.2"/>
    <row r="55702" hidden="1" x14ac:dyDescent="0.2"/>
    <row r="55703" hidden="1" x14ac:dyDescent="0.2"/>
    <row r="55704" hidden="1" x14ac:dyDescent="0.2"/>
    <row r="55705" hidden="1" x14ac:dyDescent="0.2"/>
    <row r="55706" hidden="1" x14ac:dyDescent="0.2"/>
    <row r="55707" hidden="1" x14ac:dyDescent="0.2"/>
    <row r="55708" hidden="1" x14ac:dyDescent="0.2"/>
    <row r="55709" hidden="1" x14ac:dyDescent="0.2"/>
    <row r="55710" hidden="1" x14ac:dyDescent="0.2"/>
    <row r="55711" hidden="1" x14ac:dyDescent="0.2"/>
    <row r="55712" hidden="1" x14ac:dyDescent="0.2"/>
    <row r="55713" hidden="1" x14ac:dyDescent="0.2"/>
    <row r="55714" hidden="1" x14ac:dyDescent="0.2"/>
    <row r="55715" hidden="1" x14ac:dyDescent="0.2"/>
    <row r="55716" hidden="1" x14ac:dyDescent="0.2"/>
    <row r="55717" hidden="1" x14ac:dyDescent="0.2"/>
    <row r="55718" hidden="1" x14ac:dyDescent="0.2"/>
    <row r="55719" hidden="1" x14ac:dyDescent="0.2"/>
    <row r="55720" hidden="1" x14ac:dyDescent="0.2"/>
    <row r="55721" hidden="1" x14ac:dyDescent="0.2"/>
    <row r="55722" hidden="1" x14ac:dyDescent="0.2"/>
    <row r="55723" hidden="1" x14ac:dyDescent="0.2"/>
    <row r="55724" hidden="1" x14ac:dyDescent="0.2"/>
    <row r="55725" hidden="1" x14ac:dyDescent="0.2"/>
    <row r="55726" hidden="1" x14ac:dyDescent="0.2"/>
    <row r="55727" hidden="1" x14ac:dyDescent="0.2"/>
    <row r="55728" hidden="1" x14ac:dyDescent="0.2"/>
    <row r="55729" hidden="1" x14ac:dyDescent="0.2"/>
    <row r="55730" hidden="1" x14ac:dyDescent="0.2"/>
    <row r="55731" hidden="1" x14ac:dyDescent="0.2"/>
    <row r="55732" hidden="1" x14ac:dyDescent="0.2"/>
    <row r="55733" hidden="1" x14ac:dyDescent="0.2"/>
    <row r="55734" hidden="1" x14ac:dyDescent="0.2"/>
    <row r="55735" hidden="1" x14ac:dyDescent="0.2"/>
    <row r="55736" hidden="1" x14ac:dyDescent="0.2"/>
    <row r="55737" hidden="1" x14ac:dyDescent="0.2"/>
    <row r="55738" hidden="1" x14ac:dyDescent="0.2"/>
    <row r="55739" hidden="1" x14ac:dyDescent="0.2"/>
    <row r="55740" hidden="1" x14ac:dyDescent="0.2"/>
    <row r="55741" hidden="1" x14ac:dyDescent="0.2"/>
    <row r="55742" hidden="1" x14ac:dyDescent="0.2"/>
    <row r="55743" hidden="1" x14ac:dyDescent="0.2"/>
    <row r="55744" hidden="1" x14ac:dyDescent="0.2"/>
    <row r="55745" hidden="1" x14ac:dyDescent="0.2"/>
    <row r="55746" hidden="1" x14ac:dyDescent="0.2"/>
    <row r="55747" hidden="1" x14ac:dyDescent="0.2"/>
    <row r="55748" hidden="1" x14ac:dyDescent="0.2"/>
    <row r="55749" hidden="1" x14ac:dyDescent="0.2"/>
    <row r="55750" hidden="1" x14ac:dyDescent="0.2"/>
    <row r="55751" hidden="1" x14ac:dyDescent="0.2"/>
    <row r="55752" hidden="1" x14ac:dyDescent="0.2"/>
    <row r="55753" hidden="1" x14ac:dyDescent="0.2"/>
    <row r="55754" hidden="1" x14ac:dyDescent="0.2"/>
    <row r="55755" hidden="1" x14ac:dyDescent="0.2"/>
    <row r="55756" hidden="1" x14ac:dyDescent="0.2"/>
    <row r="55757" hidden="1" x14ac:dyDescent="0.2"/>
    <row r="55758" hidden="1" x14ac:dyDescent="0.2"/>
    <row r="55759" hidden="1" x14ac:dyDescent="0.2"/>
    <row r="55760" hidden="1" x14ac:dyDescent="0.2"/>
    <row r="55761" hidden="1" x14ac:dyDescent="0.2"/>
    <row r="55762" hidden="1" x14ac:dyDescent="0.2"/>
    <row r="55763" hidden="1" x14ac:dyDescent="0.2"/>
    <row r="55764" hidden="1" x14ac:dyDescent="0.2"/>
    <row r="55765" hidden="1" x14ac:dyDescent="0.2"/>
    <row r="55766" hidden="1" x14ac:dyDescent="0.2"/>
    <row r="55767" hidden="1" x14ac:dyDescent="0.2"/>
    <row r="55768" hidden="1" x14ac:dyDescent="0.2"/>
    <row r="55769" hidden="1" x14ac:dyDescent="0.2"/>
    <row r="55770" hidden="1" x14ac:dyDescent="0.2"/>
    <row r="55771" hidden="1" x14ac:dyDescent="0.2"/>
    <row r="55772" hidden="1" x14ac:dyDescent="0.2"/>
    <row r="55773" hidden="1" x14ac:dyDescent="0.2"/>
    <row r="55774" hidden="1" x14ac:dyDescent="0.2"/>
    <row r="55775" hidden="1" x14ac:dyDescent="0.2"/>
    <row r="55776" hidden="1" x14ac:dyDescent="0.2"/>
    <row r="55777" hidden="1" x14ac:dyDescent="0.2"/>
    <row r="55778" hidden="1" x14ac:dyDescent="0.2"/>
    <row r="55779" hidden="1" x14ac:dyDescent="0.2"/>
    <row r="55780" hidden="1" x14ac:dyDescent="0.2"/>
    <row r="55781" hidden="1" x14ac:dyDescent="0.2"/>
    <row r="55782" hidden="1" x14ac:dyDescent="0.2"/>
    <row r="55783" hidden="1" x14ac:dyDescent="0.2"/>
    <row r="55784" hidden="1" x14ac:dyDescent="0.2"/>
    <row r="55785" hidden="1" x14ac:dyDescent="0.2"/>
    <row r="55786" hidden="1" x14ac:dyDescent="0.2"/>
    <row r="55787" hidden="1" x14ac:dyDescent="0.2"/>
    <row r="55788" hidden="1" x14ac:dyDescent="0.2"/>
    <row r="55789" hidden="1" x14ac:dyDescent="0.2"/>
    <row r="55790" hidden="1" x14ac:dyDescent="0.2"/>
    <row r="55791" hidden="1" x14ac:dyDescent="0.2"/>
    <row r="55792" hidden="1" x14ac:dyDescent="0.2"/>
    <row r="55793" hidden="1" x14ac:dyDescent="0.2"/>
    <row r="55794" hidden="1" x14ac:dyDescent="0.2"/>
    <row r="55795" hidden="1" x14ac:dyDescent="0.2"/>
    <row r="55796" hidden="1" x14ac:dyDescent="0.2"/>
    <row r="55797" hidden="1" x14ac:dyDescent="0.2"/>
    <row r="55798" hidden="1" x14ac:dyDescent="0.2"/>
    <row r="55799" hidden="1" x14ac:dyDescent="0.2"/>
    <row r="55800" hidden="1" x14ac:dyDescent="0.2"/>
    <row r="55801" hidden="1" x14ac:dyDescent="0.2"/>
    <row r="55802" hidden="1" x14ac:dyDescent="0.2"/>
    <row r="55803" hidden="1" x14ac:dyDescent="0.2"/>
    <row r="55804" hidden="1" x14ac:dyDescent="0.2"/>
    <row r="55805" hidden="1" x14ac:dyDescent="0.2"/>
    <row r="55806" hidden="1" x14ac:dyDescent="0.2"/>
    <row r="55807" hidden="1" x14ac:dyDescent="0.2"/>
    <row r="55808" hidden="1" x14ac:dyDescent="0.2"/>
    <row r="55809" hidden="1" x14ac:dyDescent="0.2"/>
    <row r="55810" hidden="1" x14ac:dyDescent="0.2"/>
    <row r="55811" hidden="1" x14ac:dyDescent="0.2"/>
    <row r="55812" hidden="1" x14ac:dyDescent="0.2"/>
    <row r="55813" hidden="1" x14ac:dyDescent="0.2"/>
    <row r="55814" hidden="1" x14ac:dyDescent="0.2"/>
    <row r="55815" hidden="1" x14ac:dyDescent="0.2"/>
    <row r="55816" hidden="1" x14ac:dyDescent="0.2"/>
    <row r="55817" hidden="1" x14ac:dyDescent="0.2"/>
    <row r="55818" hidden="1" x14ac:dyDescent="0.2"/>
    <row r="55819" hidden="1" x14ac:dyDescent="0.2"/>
    <row r="55820" hidden="1" x14ac:dyDescent="0.2"/>
    <row r="55821" hidden="1" x14ac:dyDescent="0.2"/>
    <row r="55822" hidden="1" x14ac:dyDescent="0.2"/>
    <row r="55823" hidden="1" x14ac:dyDescent="0.2"/>
    <row r="55824" hidden="1" x14ac:dyDescent="0.2"/>
    <row r="55825" hidden="1" x14ac:dyDescent="0.2"/>
    <row r="55826" hidden="1" x14ac:dyDescent="0.2"/>
    <row r="55827" hidden="1" x14ac:dyDescent="0.2"/>
    <row r="55828" hidden="1" x14ac:dyDescent="0.2"/>
    <row r="55829" hidden="1" x14ac:dyDescent="0.2"/>
    <row r="55830" hidden="1" x14ac:dyDescent="0.2"/>
    <row r="55831" hidden="1" x14ac:dyDescent="0.2"/>
    <row r="55832" hidden="1" x14ac:dyDescent="0.2"/>
    <row r="55833" hidden="1" x14ac:dyDescent="0.2"/>
    <row r="55834" hidden="1" x14ac:dyDescent="0.2"/>
    <row r="55835" hidden="1" x14ac:dyDescent="0.2"/>
    <row r="55836" hidden="1" x14ac:dyDescent="0.2"/>
    <row r="55837" hidden="1" x14ac:dyDescent="0.2"/>
    <row r="55838" hidden="1" x14ac:dyDescent="0.2"/>
    <row r="55839" hidden="1" x14ac:dyDescent="0.2"/>
    <row r="55840" hidden="1" x14ac:dyDescent="0.2"/>
    <row r="55841" hidden="1" x14ac:dyDescent="0.2"/>
    <row r="55842" hidden="1" x14ac:dyDescent="0.2"/>
    <row r="55843" hidden="1" x14ac:dyDescent="0.2"/>
    <row r="55844" hidden="1" x14ac:dyDescent="0.2"/>
    <row r="55845" hidden="1" x14ac:dyDescent="0.2"/>
    <row r="55846" hidden="1" x14ac:dyDescent="0.2"/>
    <row r="55847" hidden="1" x14ac:dyDescent="0.2"/>
    <row r="55848" hidden="1" x14ac:dyDescent="0.2"/>
    <row r="55849" hidden="1" x14ac:dyDescent="0.2"/>
    <row r="55850" hidden="1" x14ac:dyDescent="0.2"/>
    <row r="55851" hidden="1" x14ac:dyDescent="0.2"/>
    <row r="55852" hidden="1" x14ac:dyDescent="0.2"/>
    <row r="55853" hidden="1" x14ac:dyDescent="0.2"/>
    <row r="55854" hidden="1" x14ac:dyDescent="0.2"/>
    <row r="55855" hidden="1" x14ac:dyDescent="0.2"/>
    <row r="55856" hidden="1" x14ac:dyDescent="0.2"/>
    <row r="55857" hidden="1" x14ac:dyDescent="0.2"/>
    <row r="55858" hidden="1" x14ac:dyDescent="0.2"/>
    <row r="55859" hidden="1" x14ac:dyDescent="0.2"/>
    <row r="55860" hidden="1" x14ac:dyDescent="0.2"/>
    <row r="55861" hidden="1" x14ac:dyDescent="0.2"/>
    <row r="55862" hidden="1" x14ac:dyDescent="0.2"/>
    <row r="55863" hidden="1" x14ac:dyDescent="0.2"/>
    <row r="55864" hidden="1" x14ac:dyDescent="0.2"/>
    <row r="55865" hidden="1" x14ac:dyDescent="0.2"/>
    <row r="55866" hidden="1" x14ac:dyDescent="0.2"/>
    <row r="55867" hidden="1" x14ac:dyDescent="0.2"/>
    <row r="55868" hidden="1" x14ac:dyDescent="0.2"/>
    <row r="55869" hidden="1" x14ac:dyDescent="0.2"/>
    <row r="55870" hidden="1" x14ac:dyDescent="0.2"/>
    <row r="55871" hidden="1" x14ac:dyDescent="0.2"/>
    <row r="55872" hidden="1" x14ac:dyDescent="0.2"/>
    <row r="55873" hidden="1" x14ac:dyDescent="0.2"/>
    <row r="55874" hidden="1" x14ac:dyDescent="0.2"/>
    <row r="55875" hidden="1" x14ac:dyDescent="0.2"/>
    <row r="55876" hidden="1" x14ac:dyDescent="0.2"/>
    <row r="55877" hidden="1" x14ac:dyDescent="0.2"/>
    <row r="55878" hidden="1" x14ac:dyDescent="0.2"/>
    <row r="55879" hidden="1" x14ac:dyDescent="0.2"/>
    <row r="55880" hidden="1" x14ac:dyDescent="0.2"/>
    <row r="55881" hidden="1" x14ac:dyDescent="0.2"/>
    <row r="55882" hidden="1" x14ac:dyDescent="0.2"/>
    <row r="55883" hidden="1" x14ac:dyDescent="0.2"/>
    <row r="55884" hidden="1" x14ac:dyDescent="0.2"/>
    <row r="55885" hidden="1" x14ac:dyDescent="0.2"/>
    <row r="55886" hidden="1" x14ac:dyDescent="0.2"/>
    <row r="55887" hidden="1" x14ac:dyDescent="0.2"/>
    <row r="55888" hidden="1" x14ac:dyDescent="0.2"/>
    <row r="55889" hidden="1" x14ac:dyDescent="0.2"/>
    <row r="55890" hidden="1" x14ac:dyDescent="0.2"/>
    <row r="55891" hidden="1" x14ac:dyDescent="0.2"/>
    <row r="55892" hidden="1" x14ac:dyDescent="0.2"/>
    <row r="55893" hidden="1" x14ac:dyDescent="0.2"/>
    <row r="55894" hidden="1" x14ac:dyDescent="0.2"/>
    <row r="55895" hidden="1" x14ac:dyDescent="0.2"/>
    <row r="55896" hidden="1" x14ac:dyDescent="0.2"/>
    <row r="55897" hidden="1" x14ac:dyDescent="0.2"/>
    <row r="55898" hidden="1" x14ac:dyDescent="0.2"/>
    <row r="55899" hidden="1" x14ac:dyDescent="0.2"/>
    <row r="55900" hidden="1" x14ac:dyDescent="0.2"/>
    <row r="55901" hidden="1" x14ac:dyDescent="0.2"/>
    <row r="55902" hidden="1" x14ac:dyDescent="0.2"/>
    <row r="55903" hidden="1" x14ac:dyDescent="0.2"/>
    <row r="55904" hidden="1" x14ac:dyDescent="0.2"/>
    <row r="55905" hidden="1" x14ac:dyDescent="0.2"/>
    <row r="55906" hidden="1" x14ac:dyDescent="0.2"/>
    <row r="55907" hidden="1" x14ac:dyDescent="0.2"/>
    <row r="55908" hidden="1" x14ac:dyDescent="0.2"/>
    <row r="55909" hidden="1" x14ac:dyDescent="0.2"/>
    <row r="55910" hidden="1" x14ac:dyDescent="0.2"/>
    <row r="55911" hidden="1" x14ac:dyDescent="0.2"/>
    <row r="55912" hidden="1" x14ac:dyDescent="0.2"/>
    <row r="55913" hidden="1" x14ac:dyDescent="0.2"/>
    <row r="55914" hidden="1" x14ac:dyDescent="0.2"/>
    <row r="55915" hidden="1" x14ac:dyDescent="0.2"/>
    <row r="55916" hidden="1" x14ac:dyDescent="0.2"/>
    <row r="55917" hidden="1" x14ac:dyDescent="0.2"/>
    <row r="55918" hidden="1" x14ac:dyDescent="0.2"/>
    <row r="55919" hidden="1" x14ac:dyDescent="0.2"/>
    <row r="55920" hidden="1" x14ac:dyDescent="0.2"/>
    <row r="55921" hidden="1" x14ac:dyDescent="0.2"/>
    <row r="55922" hidden="1" x14ac:dyDescent="0.2"/>
    <row r="55923" hidden="1" x14ac:dyDescent="0.2"/>
    <row r="55924" hidden="1" x14ac:dyDescent="0.2"/>
    <row r="55925" hidden="1" x14ac:dyDescent="0.2"/>
    <row r="55926" hidden="1" x14ac:dyDescent="0.2"/>
    <row r="55927" hidden="1" x14ac:dyDescent="0.2"/>
    <row r="55928" hidden="1" x14ac:dyDescent="0.2"/>
    <row r="55929" hidden="1" x14ac:dyDescent="0.2"/>
    <row r="55930" hidden="1" x14ac:dyDescent="0.2"/>
    <row r="55931" hidden="1" x14ac:dyDescent="0.2"/>
    <row r="55932" hidden="1" x14ac:dyDescent="0.2"/>
    <row r="55933" hidden="1" x14ac:dyDescent="0.2"/>
    <row r="55934" hidden="1" x14ac:dyDescent="0.2"/>
    <row r="55935" hidden="1" x14ac:dyDescent="0.2"/>
    <row r="55936" hidden="1" x14ac:dyDescent="0.2"/>
    <row r="55937" hidden="1" x14ac:dyDescent="0.2"/>
    <row r="55938" hidden="1" x14ac:dyDescent="0.2"/>
    <row r="55939" hidden="1" x14ac:dyDescent="0.2"/>
    <row r="55940" hidden="1" x14ac:dyDescent="0.2"/>
    <row r="55941" hidden="1" x14ac:dyDescent="0.2"/>
    <row r="55942" hidden="1" x14ac:dyDescent="0.2"/>
    <row r="55943" hidden="1" x14ac:dyDescent="0.2"/>
    <row r="55944" hidden="1" x14ac:dyDescent="0.2"/>
    <row r="55945" hidden="1" x14ac:dyDescent="0.2"/>
    <row r="55946" hidden="1" x14ac:dyDescent="0.2"/>
    <row r="55947" hidden="1" x14ac:dyDescent="0.2"/>
    <row r="55948" hidden="1" x14ac:dyDescent="0.2"/>
    <row r="55949" hidden="1" x14ac:dyDescent="0.2"/>
    <row r="55950" hidden="1" x14ac:dyDescent="0.2"/>
    <row r="55951" hidden="1" x14ac:dyDescent="0.2"/>
    <row r="55952" hidden="1" x14ac:dyDescent="0.2"/>
    <row r="55953" hidden="1" x14ac:dyDescent="0.2"/>
    <row r="55954" hidden="1" x14ac:dyDescent="0.2"/>
    <row r="55955" hidden="1" x14ac:dyDescent="0.2"/>
    <row r="55956" hidden="1" x14ac:dyDescent="0.2"/>
    <row r="55957" hidden="1" x14ac:dyDescent="0.2"/>
    <row r="55958" hidden="1" x14ac:dyDescent="0.2"/>
    <row r="55959" hidden="1" x14ac:dyDescent="0.2"/>
    <row r="55960" hidden="1" x14ac:dyDescent="0.2"/>
    <row r="55961" hidden="1" x14ac:dyDescent="0.2"/>
    <row r="55962" hidden="1" x14ac:dyDescent="0.2"/>
    <row r="55963" hidden="1" x14ac:dyDescent="0.2"/>
    <row r="55964" hidden="1" x14ac:dyDescent="0.2"/>
    <row r="55965" hidden="1" x14ac:dyDescent="0.2"/>
    <row r="55966" hidden="1" x14ac:dyDescent="0.2"/>
    <row r="55967" hidden="1" x14ac:dyDescent="0.2"/>
    <row r="55968" hidden="1" x14ac:dyDescent="0.2"/>
    <row r="55969" hidden="1" x14ac:dyDescent="0.2"/>
    <row r="55970" hidden="1" x14ac:dyDescent="0.2"/>
    <row r="55971" hidden="1" x14ac:dyDescent="0.2"/>
    <row r="55972" hidden="1" x14ac:dyDescent="0.2"/>
    <row r="55973" hidden="1" x14ac:dyDescent="0.2"/>
    <row r="55974" hidden="1" x14ac:dyDescent="0.2"/>
    <row r="55975" hidden="1" x14ac:dyDescent="0.2"/>
    <row r="55976" hidden="1" x14ac:dyDescent="0.2"/>
    <row r="55977" hidden="1" x14ac:dyDescent="0.2"/>
    <row r="55978" hidden="1" x14ac:dyDescent="0.2"/>
    <row r="55979" hidden="1" x14ac:dyDescent="0.2"/>
    <row r="55980" hidden="1" x14ac:dyDescent="0.2"/>
    <row r="55981" hidden="1" x14ac:dyDescent="0.2"/>
    <row r="55982" hidden="1" x14ac:dyDescent="0.2"/>
    <row r="55983" hidden="1" x14ac:dyDescent="0.2"/>
    <row r="55984" hidden="1" x14ac:dyDescent="0.2"/>
    <row r="55985" hidden="1" x14ac:dyDescent="0.2"/>
    <row r="55986" hidden="1" x14ac:dyDescent="0.2"/>
    <row r="55987" hidden="1" x14ac:dyDescent="0.2"/>
    <row r="55988" hidden="1" x14ac:dyDescent="0.2"/>
    <row r="55989" hidden="1" x14ac:dyDescent="0.2"/>
    <row r="55990" hidden="1" x14ac:dyDescent="0.2"/>
    <row r="55991" hidden="1" x14ac:dyDescent="0.2"/>
    <row r="55992" hidden="1" x14ac:dyDescent="0.2"/>
    <row r="55993" hidden="1" x14ac:dyDescent="0.2"/>
    <row r="55994" hidden="1" x14ac:dyDescent="0.2"/>
    <row r="55995" hidden="1" x14ac:dyDescent="0.2"/>
    <row r="55996" hidden="1" x14ac:dyDescent="0.2"/>
    <row r="55997" hidden="1" x14ac:dyDescent="0.2"/>
    <row r="55998" hidden="1" x14ac:dyDescent="0.2"/>
    <row r="55999" hidden="1" x14ac:dyDescent="0.2"/>
    <row r="56000" hidden="1" x14ac:dyDescent="0.2"/>
    <row r="56001" hidden="1" x14ac:dyDescent="0.2"/>
    <row r="56002" hidden="1" x14ac:dyDescent="0.2"/>
    <row r="56003" hidden="1" x14ac:dyDescent="0.2"/>
    <row r="56004" hidden="1" x14ac:dyDescent="0.2"/>
    <row r="56005" hidden="1" x14ac:dyDescent="0.2"/>
    <row r="56006" hidden="1" x14ac:dyDescent="0.2"/>
    <row r="56007" hidden="1" x14ac:dyDescent="0.2"/>
    <row r="56008" hidden="1" x14ac:dyDescent="0.2"/>
    <row r="56009" hidden="1" x14ac:dyDescent="0.2"/>
    <row r="56010" hidden="1" x14ac:dyDescent="0.2"/>
    <row r="56011" hidden="1" x14ac:dyDescent="0.2"/>
    <row r="56012" hidden="1" x14ac:dyDescent="0.2"/>
    <row r="56013" hidden="1" x14ac:dyDescent="0.2"/>
    <row r="56014" hidden="1" x14ac:dyDescent="0.2"/>
    <row r="56015" hidden="1" x14ac:dyDescent="0.2"/>
    <row r="56016" hidden="1" x14ac:dyDescent="0.2"/>
    <row r="56017" hidden="1" x14ac:dyDescent="0.2"/>
    <row r="56018" hidden="1" x14ac:dyDescent="0.2"/>
    <row r="56019" hidden="1" x14ac:dyDescent="0.2"/>
    <row r="56020" hidden="1" x14ac:dyDescent="0.2"/>
    <row r="56021" hidden="1" x14ac:dyDescent="0.2"/>
    <row r="56022" hidden="1" x14ac:dyDescent="0.2"/>
    <row r="56023" hidden="1" x14ac:dyDescent="0.2"/>
    <row r="56024" hidden="1" x14ac:dyDescent="0.2"/>
    <row r="56025" hidden="1" x14ac:dyDescent="0.2"/>
    <row r="56026" hidden="1" x14ac:dyDescent="0.2"/>
    <row r="56027" hidden="1" x14ac:dyDescent="0.2"/>
    <row r="56028" hidden="1" x14ac:dyDescent="0.2"/>
    <row r="56029" hidden="1" x14ac:dyDescent="0.2"/>
    <row r="56030" hidden="1" x14ac:dyDescent="0.2"/>
    <row r="56031" hidden="1" x14ac:dyDescent="0.2"/>
    <row r="56032" hidden="1" x14ac:dyDescent="0.2"/>
    <row r="56033" hidden="1" x14ac:dyDescent="0.2"/>
    <row r="56034" hidden="1" x14ac:dyDescent="0.2"/>
    <row r="56035" hidden="1" x14ac:dyDescent="0.2"/>
    <row r="56036" hidden="1" x14ac:dyDescent="0.2"/>
    <row r="56037" hidden="1" x14ac:dyDescent="0.2"/>
    <row r="56038" hidden="1" x14ac:dyDescent="0.2"/>
    <row r="56039" hidden="1" x14ac:dyDescent="0.2"/>
    <row r="56040" hidden="1" x14ac:dyDescent="0.2"/>
    <row r="56041" hidden="1" x14ac:dyDescent="0.2"/>
    <row r="56042" hidden="1" x14ac:dyDescent="0.2"/>
    <row r="56043" hidden="1" x14ac:dyDescent="0.2"/>
    <row r="56044" hidden="1" x14ac:dyDescent="0.2"/>
    <row r="56045" hidden="1" x14ac:dyDescent="0.2"/>
    <row r="56046" hidden="1" x14ac:dyDescent="0.2"/>
    <row r="56047" hidden="1" x14ac:dyDescent="0.2"/>
    <row r="56048" hidden="1" x14ac:dyDescent="0.2"/>
    <row r="56049" hidden="1" x14ac:dyDescent="0.2"/>
    <row r="56050" hidden="1" x14ac:dyDescent="0.2"/>
    <row r="56051" hidden="1" x14ac:dyDescent="0.2"/>
    <row r="56052" hidden="1" x14ac:dyDescent="0.2"/>
    <row r="56053" hidden="1" x14ac:dyDescent="0.2"/>
    <row r="56054" hidden="1" x14ac:dyDescent="0.2"/>
    <row r="56055" hidden="1" x14ac:dyDescent="0.2"/>
    <row r="56056" hidden="1" x14ac:dyDescent="0.2"/>
    <row r="56057" hidden="1" x14ac:dyDescent="0.2"/>
    <row r="56058" hidden="1" x14ac:dyDescent="0.2"/>
    <row r="56059" hidden="1" x14ac:dyDescent="0.2"/>
    <row r="56060" hidden="1" x14ac:dyDescent="0.2"/>
    <row r="56061" hidden="1" x14ac:dyDescent="0.2"/>
    <row r="56062" hidden="1" x14ac:dyDescent="0.2"/>
    <row r="56063" hidden="1" x14ac:dyDescent="0.2"/>
    <row r="56064" hidden="1" x14ac:dyDescent="0.2"/>
    <row r="56065" hidden="1" x14ac:dyDescent="0.2"/>
    <row r="56066" hidden="1" x14ac:dyDescent="0.2"/>
    <row r="56067" hidden="1" x14ac:dyDescent="0.2"/>
    <row r="56068" hidden="1" x14ac:dyDescent="0.2"/>
    <row r="56069" hidden="1" x14ac:dyDescent="0.2"/>
    <row r="56070" hidden="1" x14ac:dyDescent="0.2"/>
    <row r="56071" hidden="1" x14ac:dyDescent="0.2"/>
    <row r="56072" hidden="1" x14ac:dyDescent="0.2"/>
    <row r="56073" hidden="1" x14ac:dyDescent="0.2"/>
    <row r="56074" hidden="1" x14ac:dyDescent="0.2"/>
    <row r="56075" hidden="1" x14ac:dyDescent="0.2"/>
    <row r="56076" hidden="1" x14ac:dyDescent="0.2"/>
    <row r="56077" hidden="1" x14ac:dyDescent="0.2"/>
    <row r="56078" hidden="1" x14ac:dyDescent="0.2"/>
    <row r="56079" hidden="1" x14ac:dyDescent="0.2"/>
    <row r="56080" hidden="1" x14ac:dyDescent="0.2"/>
    <row r="56081" hidden="1" x14ac:dyDescent="0.2"/>
    <row r="56082" hidden="1" x14ac:dyDescent="0.2"/>
    <row r="56083" hidden="1" x14ac:dyDescent="0.2"/>
    <row r="56084" hidden="1" x14ac:dyDescent="0.2"/>
    <row r="56085" hidden="1" x14ac:dyDescent="0.2"/>
    <row r="56086" hidden="1" x14ac:dyDescent="0.2"/>
    <row r="56087" hidden="1" x14ac:dyDescent="0.2"/>
    <row r="56088" hidden="1" x14ac:dyDescent="0.2"/>
    <row r="56089" hidden="1" x14ac:dyDescent="0.2"/>
    <row r="56090" hidden="1" x14ac:dyDescent="0.2"/>
    <row r="56091" hidden="1" x14ac:dyDescent="0.2"/>
    <row r="56092" hidden="1" x14ac:dyDescent="0.2"/>
    <row r="56093" hidden="1" x14ac:dyDescent="0.2"/>
    <row r="56094" hidden="1" x14ac:dyDescent="0.2"/>
    <row r="56095" hidden="1" x14ac:dyDescent="0.2"/>
    <row r="56096" hidden="1" x14ac:dyDescent="0.2"/>
    <row r="56097" hidden="1" x14ac:dyDescent="0.2"/>
    <row r="56098" hidden="1" x14ac:dyDescent="0.2"/>
    <row r="56099" hidden="1" x14ac:dyDescent="0.2"/>
    <row r="56100" hidden="1" x14ac:dyDescent="0.2"/>
    <row r="56101" hidden="1" x14ac:dyDescent="0.2"/>
    <row r="56102" hidden="1" x14ac:dyDescent="0.2"/>
    <row r="56103" hidden="1" x14ac:dyDescent="0.2"/>
    <row r="56104" hidden="1" x14ac:dyDescent="0.2"/>
    <row r="56105" hidden="1" x14ac:dyDescent="0.2"/>
    <row r="56106" hidden="1" x14ac:dyDescent="0.2"/>
    <row r="56107" hidden="1" x14ac:dyDescent="0.2"/>
    <row r="56108" hidden="1" x14ac:dyDescent="0.2"/>
    <row r="56109" hidden="1" x14ac:dyDescent="0.2"/>
    <row r="56110" hidden="1" x14ac:dyDescent="0.2"/>
    <row r="56111" hidden="1" x14ac:dyDescent="0.2"/>
    <row r="56112" hidden="1" x14ac:dyDescent="0.2"/>
    <row r="56113" hidden="1" x14ac:dyDescent="0.2"/>
    <row r="56114" hidden="1" x14ac:dyDescent="0.2"/>
    <row r="56115" hidden="1" x14ac:dyDescent="0.2"/>
    <row r="56116" hidden="1" x14ac:dyDescent="0.2"/>
    <row r="56117" hidden="1" x14ac:dyDescent="0.2"/>
    <row r="56118" hidden="1" x14ac:dyDescent="0.2"/>
    <row r="56119" hidden="1" x14ac:dyDescent="0.2"/>
    <row r="56120" hidden="1" x14ac:dyDescent="0.2"/>
    <row r="56121" hidden="1" x14ac:dyDescent="0.2"/>
    <row r="56122" hidden="1" x14ac:dyDescent="0.2"/>
    <row r="56123" hidden="1" x14ac:dyDescent="0.2"/>
    <row r="56124" hidden="1" x14ac:dyDescent="0.2"/>
    <row r="56125" hidden="1" x14ac:dyDescent="0.2"/>
    <row r="56126" hidden="1" x14ac:dyDescent="0.2"/>
    <row r="56127" hidden="1" x14ac:dyDescent="0.2"/>
    <row r="56128" hidden="1" x14ac:dyDescent="0.2"/>
    <row r="56129" hidden="1" x14ac:dyDescent="0.2"/>
    <row r="56130" hidden="1" x14ac:dyDescent="0.2"/>
    <row r="56131" hidden="1" x14ac:dyDescent="0.2"/>
    <row r="56132" hidden="1" x14ac:dyDescent="0.2"/>
    <row r="56133" hidden="1" x14ac:dyDescent="0.2"/>
    <row r="56134" hidden="1" x14ac:dyDescent="0.2"/>
    <row r="56135" hidden="1" x14ac:dyDescent="0.2"/>
    <row r="56136" hidden="1" x14ac:dyDescent="0.2"/>
    <row r="56137" hidden="1" x14ac:dyDescent="0.2"/>
    <row r="56138" hidden="1" x14ac:dyDescent="0.2"/>
    <row r="56139" hidden="1" x14ac:dyDescent="0.2"/>
    <row r="56140" hidden="1" x14ac:dyDescent="0.2"/>
    <row r="56141" hidden="1" x14ac:dyDescent="0.2"/>
    <row r="56142" hidden="1" x14ac:dyDescent="0.2"/>
    <row r="56143" hidden="1" x14ac:dyDescent="0.2"/>
    <row r="56144" hidden="1" x14ac:dyDescent="0.2"/>
    <row r="56145" hidden="1" x14ac:dyDescent="0.2"/>
    <row r="56146" hidden="1" x14ac:dyDescent="0.2"/>
    <row r="56147" hidden="1" x14ac:dyDescent="0.2"/>
    <row r="56148" hidden="1" x14ac:dyDescent="0.2"/>
    <row r="56149" hidden="1" x14ac:dyDescent="0.2"/>
    <row r="56150" hidden="1" x14ac:dyDescent="0.2"/>
    <row r="56151" hidden="1" x14ac:dyDescent="0.2"/>
    <row r="56152" hidden="1" x14ac:dyDescent="0.2"/>
    <row r="56153" hidden="1" x14ac:dyDescent="0.2"/>
    <row r="56154" hidden="1" x14ac:dyDescent="0.2"/>
    <row r="56155" hidden="1" x14ac:dyDescent="0.2"/>
    <row r="56156" hidden="1" x14ac:dyDescent="0.2"/>
    <row r="56157" hidden="1" x14ac:dyDescent="0.2"/>
    <row r="56158" hidden="1" x14ac:dyDescent="0.2"/>
    <row r="56159" hidden="1" x14ac:dyDescent="0.2"/>
    <row r="56160" hidden="1" x14ac:dyDescent="0.2"/>
    <row r="56161" hidden="1" x14ac:dyDescent="0.2"/>
    <row r="56162" hidden="1" x14ac:dyDescent="0.2"/>
    <row r="56163" hidden="1" x14ac:dyDescent="0.2"/>
    <row r="56164" hidden="1" x14ac:dyDescent="0.2"/>
    <row r="56165" hidden="1" x14ac:dyDescent="0.2"/>
    <row r="56166" hidden="1" x14ac:dyDescent="0.2"/>
    <row r="56167" hidden="1" x14ac:dyDescent="0.2"/>
    <row r="56168" hidden="1" x14ac:dyDescent="0.2"/>
    <row r="56169" hidden="1" x14ac:dyDescent="0.2"/>
    <row r="56170" hidden="1" x14ac:dyDescent="0.2"/>
    <row r="56171" hidden="1" x14ac:dyDescent="0.2"/>
    <row r="56172" hidden="1" x14ac:dyDescent="0.2"/>
    <row r="56173" hidden="1" x14ac:dyDescent="0.2"/>
    <row r="56174" hidden="1" x14ac:dyDescent="0.2"/>
    <row r="56175" hidden="1" x14ac:dyDescent="0.2"/>
    <row r="56176" hidden="1" x14ac:dyDescent="0.2"/>
    <row r="56177" hidden="1" x14ac:dyDescent="0.2"/>
    <row r="56178" hidden="1" x14ac:dyDescent="0.2"/>
    <row r="56179" hidden="1" x14ac:dyDescent="0.2"/>
    <row r="56180" hidden="1" x14ac:dyDescent="0.2"/>
    <row r="56181" hidden="1" x14ac:dyDescent="0.2"/>
    <row r="56182" hidden="1" x14ac:dyDescent="0.2"/>
    <row r="56183" hidden="1" x14ac:dyDescent="0.2"/>
    <row r="56184" hidden="1" x14ac:dyDescent="0.2"/>
    <row r="56185" hidden="1" x14ac:dyDescent="0.2"/>
    <row r="56186" hidden="1" x14ac:dyDescent="0.2"/>
    <row r="56187" hidden="1" x14ac:dyDescent="0.2"/>
    <row r="56188" hidden="1" x14ac:dyDescent="0.2"/>
    <row r="56189" hidden="1" x14ac:dyDescent="0.2"/>
    <row r="56190" hidden="1" x14ac:dyDescent="0.2"/>
    <row r="56191" hidden="1" x14ac:dyDescent="0.2"/>
    <row r="56192" hidden="1" x14ac:dyDescent="0.2"/>
    <row r="56193" hidden="1" x14ac:dyDescent="0.2"/>
    <row r="56194" hidden="1" x14ac:dyDescent="0.2"/>
    <row r="56195" hidden="1" x14ac:dyDescent="0.2"/>
    <row r="56196" hidden="1" x14ac:dyDescent="0.2"/>
    <row r="56197" hidden="1" x14ac:dyDescent="0.2"/>
    <row r="56198" hidden="1" x14ac:dyDescent="0.2"/>
    <row r="56199" hidden="1" x14ac:dyDescent="0.2"/>
    <row r="56200" hidden="1" x14ac:dyDescent="0.2"/>
    <row r="56201" hidden="1" x14ac:dyDescent="0.2"/>
    <row r="56202" hidden="1" x14ac:dyDescent="0.2"/>
    <row r="56203" hidden="1" x14ac:dyDescent="0.2"/>
    <row r="56204" hidden="1" x14ac:dyDescent="0.2"/>
    <row r="56205" hidden="1" x14ac:dyDescent="0.2"/>
    <row r="56206" hidden="1" x14ac:dyDescent="0.2"/>
    <row r="56207" hidden="1" x14ac:dyDescent="0.2"/>
    <row r="56208" hidden="1" x14ac:dyDescent="0.2"/>
    <row r="56209" hidden="1" x14ac:dyDescent="0.2"/>
    <row r="56210" hidden="1" x14ac:dyDescent="0.2"/>
    <row r="56211" hidden="1" x14ac:dyDescent="0.2"/>
    <row r="56212" hidden="1" x14ac:dyDescent="0.2"/>
    <row r="56213" hidden="1" x14ac:dyDescent="0.2"/>
    <row r="56214" hidden="1" x14ac:dyDescent="0.2"/>
    <row r="56215" hidden="1" x14ac:dyDescent="0.2"/>
    <row r="56216" hidden="1" x14ac:dyDescent="0.2"/>
    <row r="56217" hidden="1" x14ac:dyDescent="0.2"/>
    <row r="56218" hidden="1" x14ac:dyDescent="0.2"/>
    <row r="56219" hidden="1" x14ac:dyDescent="0.2"/>
    <row r="56220" hidden="1" x14ac:dyDescent="0.2"/>
    <row r="56221" hidden="1" x14ac:dyDescent="0.2"/>
    <row r="56222" hidden="1" x14ac:dyDescent="0.2"/>
    <row r="56223" hidden="1" x14ac:dyDescent="0.2"/>
    <row r="56224" hidden="1" x14ac:dyDescent="0.2"/>
    <row r="56225" hidden="1" x14ac:dyDescent="0.2"/>
    <row r="56226" hidden="1" x14ac:dyDescent="0.2"/>
    <row r="56227" hidden="1" x14ac:dyDescent="0.2"/>
    <row r="56228" hidden="1" x14ac:dyDescent="0.2"/>
    <row r="56229" hidden="1" x14ac:dyDescent="0.2"/>
    <row r="56230" hidden="1" x14ac:dyDescent="0.2"/>
    <row r="56231" hidden="1" x14ac:dyDescent="0.2"/>
    <row r="56232" hidden="1" x14ac:dyDescent="0.2"/>
    <row r="56233" hidden="1" x14ac:dyDescent="0.2"/>
    <row r="56234" hidden="1" x14ac:dyDescent="0.2"/>
    <row r="56235" hidden="1" x14ac:dyDescent="0.2"/>
    <row r="56236" hidden="1" x14ac:dyDescent="0.2"/>
    <row r="56237" hidden="1" x14ac:dyDescent="0.2"/>
    <row r="56238" hidden="1" x14ac:dyDescent="0.2"/>
    <row r="56239" hidden="1" x14ac:dyDescent="0.2"/>
    <row r="56240" hidden="1" x14ac:dyDescent="0.2"/>
    <row r="56241" hidden="1" x14ac:dyDescent="0.2"/>
    <row r="56242" hidden="1" x14ac:dyDescent="0.2"/>
    <row r="56243" hidden="1" x14ac:dyDescent="0.2"/>
    <row r="56244" hidden="1" x14ac:dyDescent="0.2"/>
    <row r="56245" hidden="1" x14ac:dyDescent="0.2"/>
    <row r="56246" hidden="1" x14ac:dyDescent="0.2"/>
    <row r="56247" hidden="1" x14ac:dyDescent="0.2"/>
    <row r="56248" hidden="1" x14ac:dyDescent="0.2"/>
    <row r="56249" hidden="1" x14ac:dyDescent="0.2"/>
    <row r="56250" hidden="1" x14ac:dyDescent="0.2"/>
    <row r="56251" hidden="1" x14ac:dyDescent="0.2"/>
    <row r="56252" hidden="1" x14ac:dyDescent="0.2"/>
    <row r="56253" hidden="1" x14ac:dyDescent="0.2"/>
    <row r="56254" hidden="1" x14ac:dyDescent="0.2"/>
    <row r="56255" hidden="1" x14ac:dyDescent="0.2"/>
    <row r="56256" hidden="1" x14ac:dyDescent="0.2"/>
    <row r="56257" hidden="1" x14ac:dyDescent="0.2"/>
    <row r="56258" hidden="1" x14ac:dyDescent="0.2"/>
    <row r="56259" hidden="1" x14ac:dyDescent="0.2"/>
    <row r="56260" hidden="1" x14ac:dyDescent="0.2"/>
    <row r="56261" hidden="1" x14ac:dyDescent="0.2"/>
    <row r="56262" hidden="1" x14ac:dyDescent="0.2"/>
    <row r="56263" hidden="1" x14ac:dyDescent="0.2"/>
    <row r="56264" hidden="1" x14ac:dyDescent="0.2"/>
    <row r="56265" hidden="1" x14ac:dyDescent="0.2"/>
    <row r="56266" hidden="1" x14ac:dyDescent="0.2"/>
    <row r="56267" hidden="1" x14ac:dyDescent="0.2"/>
    <row r="56268" hidden="1" x14ac:dyDescent="0.2"/>
    <row r="56269" hidden="1" x14ac:dyDescent="0.2"/>
    <row r="56270" hidden="1" x14ac:dyDescent="0.2"/>
    <row r="56271" hidden="1" x14ac:dyDescent="0.2"/>
    <row r="56272" hidden="1" x14ac:dyDescent="0.2"/>
    <row r="56273" hidden="1" x14ac:dyDescent="0.2"/>
    <row r="56274" hidden="1" x14ac:dyDescent="0.2"/>
    <row r="56275" hidden="1" x14ac:dyDescent="0.2"/>
    <row r="56276" hidden="1" x14ac:dyDescent="0.2"/>
    <row r="56277" hidden="1" x14ac:dyDescent="0.2"/>
    <row r="56278" hidden="1" x14ac:dyDescent="0.2"/>
    <row r="56279" hidden="1" x14ac:dyDescent="0.2"/>
    <row r="56280" hidden="1" x14ac:dyDescent="0.2"/>
    <row r="56281" hidden="1" x14ac:dyDescent="0.2"/>
    <row r="56282" hidden="1" x14ac:dyDescent="0.2"/>
    <row r="56283" hidden="1" x14ac:dyDescent="0.2"/>
    <row r="56284" hidden="1" x14ac:dyDescent="0.2"/>
    <row r="56285" hidden="1" x14ac:dyDescent="0.2"/>
    <row r="56286" hidden="1" x14ac:dyDescent="0.2"/>
    <row r="56287" hidden="1" x14ac:dyDescent="0.2"/>
    <row r="56288" hidden="1" x14ac:dyDescent="0.2"/>
    <row r="56289" hidden="1" x14ac:dyDescent="0.2"/>
    <row r="56290" hidden="1" x14ac:dyDescent="0.2"/>
    <row r="56291" hidden="1" x14ac:dyDescent="0.2"/>
    <row r="56292" hidden="1" x14ac:dyDescent="0.2"/>
    <row r="56293" hidden="1" x14ac:dyDescent="0.2"/>
    <row r="56294" hidden="1" x14ac:dyDescent="0.2"/>
    <row r="56295" hidden="1" x14ac:dyDescent="0.2"/>
    <row r="56296" hidden="1" x14ac:dyDescent="0.2"/>
    <row r="56297" hidden="1" x14ac:dyDescent="0.2"/>
    <row r="56298" hidden="1" x14ac:dyDescent="0.2"/>
    <row r="56299" hidden="1" x14ac:dyDescent="0.2"/>
    <row r="56300" hidden="1" x14ac:dyDescent="0.2"/>
    <row r="56301" hidden="1" x14ac:dyDescent="0.2"/>
    <row r="56302" hidden="1" x14ac:dyDescent="0.2"/>
    <row r="56303" hidden="1" x14ac:dyDescent="0.2"/>
    <row r="56304" hidden="1" x14ac:dyDescent="0.2"/>
    <row r="56305" hidden="1" x14ac:dyDescent="0.2"/>
    <row r="56306" hidden="1" x14ac:dyDescent="0.2"/>
    <row r="56307" hidden="1" x14ac:dyDescent="0.2"/>
    <row r="56308" hidden="1" x14ac:dyDescent="0.2"/>
    <row r="56309" hidden="1" x14ac:dyDescent="0.2"/>
    <row r="56310" hidden="1" x14ac:dyDescent="0.2"/>
    <row r="56311" hidden="1" x14ac:dyDescent="0.2"/>
    <row r="56312" hidden="1" x14ac:dyDescent="0.2"/>
    <row r="56313" hidden="1" x14ac:dyDescent="0.2"/>
    <row r="56314" hidden="1" x14ac:dyDescent="0.2"/>
    <row r="56315" hidden="1" x14ac:dyDescent="0.2"/>
    <row r="56316" hidden="1" x14ac:dyDescent="0.2"/>
    <row r="56317" hidden="1" x14ac:dyDescent="0.2"/>
    <row r="56318" hidden="1" x14ac:dyDescent="0.2"/>
    <row r="56319" hidden="1" x14ac:dyDescent="0.2"/>
    <row r="56320" hidden="1" x14ac:dyDescent="0.2"/>
    <row r="56321" hidden="1" x14ac:dyDescent="0.2"/>
    <row r="56322" hidden="1" x14ac:dyDescent="0.2"/>
    <row r="56323" hidden="1" x14ac:dyDescent="0.2"/>
    <row r="56324" hidden="1" x14ac:dyDescent="0.2"/>
    <row r="56325" hidden="1" x14ac:dyDescent="0.2"/>
    <row r="56326" hidden="1" x14ac:dyDescent="0.2"/>
    <row r="56327" hidden="1" x14ac:dyDescent="0.2"/>
    <row r="56328" hidden="1" x14ac:dyDescent="0.2"/>
    <row r="56329" hidden="1" x14ac:dyDescent="0.2"/>
    <row r="56330" hidden="1" x14ac:dyDescent="0.2"/>
    <row r="56331" hidden="1" x14ac:dyDescent="0.2"/>
    <row r="56332" hidden="1" x14ac:dyDescent="0.2"/>
    <row r="56333" hidden="1" x14ac:dyDescent="0.2"/>
    <row r="56334" hidden="1" x14ac:dyDescent="0.2"/>
    <row r="56335" hidden="1" x14ac:dyDescent="0.2"/>
    <row r="56336" hidden="1" x14ac:dyDescent="0.2"/>
    <row r="56337" hidden="1" x14ac:dyDescent="0.2"/>
    <row r="56338" hidden="1" x14ac:dyDescent="0.2"/>
    <row r="56339" hidden="1" x14ac:dyDescent="0.2"/>
    <row r="56340" hidden="1" x14ac:dyDescent="0.2"/>
    <row r="56341" hidden="1" x14ac:dyDescent="0.2"/>
    <row r="56342" hidden="1" x14ac:dyDescent="0.2"/>
    <row r="56343" hidden="1" x14ac:dyDescent="0.2"/>
    <row r="56344" hidden="1" x14ac:dyDescent="0.2"/>
    <row r="56345" hidden="1" x14ac:dyDescent="0.2"/>
    <row r="56346" hidden="1" x14ac:dyDescent="0.2"/>
    <row r="56347" hidden="1" x14ac:dyDescent="0.2"/>
    <row r="56348" hidden="1" x14ac:dyDescent="0.2"/>
    <row r="56349" hidden="1" x14ac:dyDescent="0.2"/>
    <row r="56350" hidden="1" x14ac:dyDescent="0.2"/>
    <row r="56351" hidden="1" x14ac:dyDescent="0.2"/>
    <row r="56352" hidden="1" x14ac:dyDescent="0.2"/>
    <row r="56353" hidden="1" x14ac:dyDescent="0.2"/>
    <row r="56354" hidden="1" x14ac:dyDescent="0.2"/>
    <row r="56355" hidden="1" x14ac:dyDescent="0.2"/>
    <row r="56356" hidden="1" x14ac:dyDescent="0.2"/>
    <row r="56357" hidden="1" x14ac:dyDescent="0.2"/>
    <row r="56358" hidden="1" x14ac:dyDescent="0.2"/>
    <row r="56359" hidden="1" x14ac:dyDescent="0.2"/>
    <row r="56360" hidden="1" x14ac:dyDescent="0.2"/>
    <row r="56361" hidden="1" x14ac:dyDescent="0.2"/>
    <row r="56362" hidden="1" x14ac:dyDescent="0.2"/>
    <row r="56363" hidden="1" x14ac:dyDescent="0.2"/>
    <row r="56364" hidden="1" x14ac:dyDescent="0.2"/>
    <row r="56365" hidden="1" x14ac:dyDescent="0.2"/>
    <row r="56366" hidden="1" x14ac:dyDescent="0.2"/>
    <row r="56367" hidden="1" x14ac:dyDescent="0.2"/>
    <row r="56368" hidden="1" x14ac:dyDescent="0.2"/>
    <row r="56369" hidden="1" x14ac:dyDescent="0.2"/>
    <row r="56370" hidden="1" x14ac:dyDescent="0.2"/>
    <row r="56371" hidden="1" x14ac:dyDescent="0.2"/>
    <row r="56372" hidden="1" x14ac:dyDescent="0.2"/>
    <row r="56373" hidden="1" x14ac:dyDescent="0.2"/>
    <row r="56374" hidden="1" x14ac:dyDescent="0.2"/>
    <row r="56375" hidden="1" x14ac:dyDescent="0.2"/>
    <row r="56376" hidden="1" x14ac:dyDescent="0.2"/>
    <row r="56377" hidden="1" x14ac:dyDescent="0.2"/>
    <row r="56378" hidden="1" x14ac:dyDescent="0.2"/>
    <row r="56379" hidden="1" x14ac:dyDescent="0.2"/>
    <row r="56380" hidden="1" x14ac:dyDescent="0.2"/>
    <row r="56381" hidden="1" x14ac:dyDescent="0.2"/>
    <row r="56382" hidden="1" x14ac:dyDescent="0.2"/>
    <row r="56383" hidden="1" x14ac:dyDescent="0.2"/>
    <row r="56384" hidden="1" x14ac:dyDescent="0.2"/>
    <row r="56385" hidden="1" x14ac:dyDescent="0.2"/>
    <row r="56386" hidden="1" x14ac:dyDescent="0.2"/>
    <row r="56387" hidden="1" x14ac:dyDescent="0.2"/>
    <row r="56388" hidden="1" x14ac:dyDescent="0.2"/>
    <row r="56389" hidden="1" x14ac:dyDescent="0.2"/>
    <row r="56390" hidden="1" x14ac:dyDescent="0.2"/>
    <row r="56391" hidden="1" x14ac:dyDescent="0.2"/>
    <row r="56392" hidden="1" x14ac:dyDescent="0.2"/>
    <row r="56393" hidden="1" x14ac:dyDescent="0.2"/>
    <row r="56394" hidden="1" x14ac:dyDescent="0.2"/>
    <row r="56395" hidden="1" x14ac:dyDescent="0.2"/>
    <row r="56396" hidden="1" x14ac:dyDescent="0.2"/>
    <row r="56397" hidden="1" x14ac:dyDescent="0.2"/>
    <row r="56398" hidden="1" x14ac:dyDescent="0.2"/>
    <row r="56399" hidden="1" x14ac:dyDescent="0.2"/>
    <row r="56400" hidden="1" x14ac:dyDescent="0.2"/>
    <row r="56401" hidden="1" x14ac:dyDescent="0.2"/>
    <row r="56402" hidden="1" x14ac:dyDescent="0.2"/>
    <row r="56403" hidden="1" x14ac:dyDescent="0.2"/>
    <row r="56404" hidden="1" x14ac:dyDescent="0.2"/>
    <row r="56405" hidden="1" x14ac:dyDescent="0.2"/>
    <row r="56406" hidden="1" x14ac:dyDescent="0.2"/>
    <row r="56407" hidden="1" x14ac:dyDescent="0.2"/>
    <row r="56408" hidden="1" x14ac:dyDescent="0.2"/>
    <row r="56409" hidden="1" x14ac:dyDescent="0.2"/>
    <row r="56410" hidden="1" x14ac:dyDescent="0.2"/>
    <row r="56411" hidden="1" x14ac:dyDescent="0.2"/>
    <row r="56412" hidden="1" x14ac:dyDescent="0.2"/>
    <row r="56413" hidden="1" x14ac:dyDescent="0.2"/>
    <row r="56414" hidden="1" x14ac:dyDescent="0.2"/>
    <row r="56415" hidden="1" x14ac:dyDescent="0.2"/>
    <row r="56416" hidden="1" x14ac:dyDescent="0.2"/>
    <row r="56417" hidden="1" x14ac:dyDescent="0.2"/>
    <row r="56418" hidden="1" x14ac:dyDescent="0.2"/>
    <row r="56419" hidden="1" x14ac:dyDescent="0.2"/>
    <row r="56420" hidden="1" x14ac:dyDescent="0.2"/>
    <row r="56421" hidden="1" x14ac:dyDescent="0.2"/>
    <row r="56422" hidden="1" x14ac:dyDescent="0.2"/>
    <row r="56423" hidden="1" x14ac:dyDescent="0.2"/>
    <row r="56424" hidden="1" x14ac:dyDescent="0.2"/>
    <row r="56425" hidden="1" x14ac:dyDescent="0.2"/>
    <row r="56426" hidden="1" x14ac:dyDescent="0.2"/>
    <row r="56427" hidden="1" x14ac:dyDescent="0.2"/>
    <row r="56428" hidden="1" x14ac:dyDescent="0.2"/>
    <row r="56429" hidden="1" x14ac:dyDescent="0.2"/>
    <row r="56430" hidden="1" x14ac:dyDescent="0.2"/>
    <row r="56431" hidden="1" x14ac:dyDescent="0.2"/>
    <row r="56432" hidden="1" x14ac:dyDescent="0.2"/>
    <row r="56433" hidden="1" x14ac:dyDescent="0.2"/>
    <row r="56434" hidden="1" x14ac:dyDescent="0.2"/>
    <row r="56435" hidden="1" x14ac:dyDescent="0.2"/>
    <row r="56436" hidden="1" x14ac:dyDescent="0.2"/>
    <row r="56437" hidden="1" x14ac:dyDescent="0.2"/>
    <row r="56438" hidden="1" x14ac:dyDescent="0.2"/>
    <row r="56439" hidden="1" x14ac:dyDescent="0.2"/>
    <row r="56440" hidden="1" x14ac:dyDescent="0.2"/>
    <row r="56441" hidden="1" x14ac:dyDescent="0.2"/>
    <row r="56442" hidden="1" x14ac:dyDescent="0.2"/>
    <row r="56443" hidden="1" x14ac:dyDescent="0.2"/>
    <row r="56444" hidden="1" x14ac:dyDescent="0.2"/>
    <row r="56445" hidden="1" x14ac:dyDescent="0.2"/>
    <row r="56446" hidden="1" x14ac:dyDescent="0.2"/>
    <row r="56447" hidden="1" x14ac:dyDescent="0.2"/>
    <row r="56448" hidden="1" x14ac:dyDescent="0.2"/>
    <row r="56449" hidden="1" x14ac:dyDescent="0.2"/>
    <row r="56450" hidden="1" x14ac:dyDescent="0.2"/>
    <row r="56451" hidden="1" x14ac:dyDescent="0.2"/>
    <row r="56452" hidden="1" x14ac:dyDescent="0.2"/>
    <row r="56453" hidden="1" x14ac:dyDescent="0.2"/>
    <row r="56454" hidden="1" x14ac:dyDescent="0.2"/>
    <row r="56455" hidden="1" x14ac:dyDescent="0.2"/>
    <row r="56456" hidden="1" x14ac:dyDescent="0.2"/>
    <row r="56457" hidden="1" x14ac:dyDescent="0.2"/>
    <row r="56458" hidden="1" x14ac:dyDescent="0.2"/>
    <row r="56459" hidden="1" x14ac:dyDescent="0.2"/>
    <row r="56460" hidden="1" x14ac:dyDescent="0.2"/>
    <row r="56461" hidden="1" x14ac:dyDescent="0.2"/>
    <row r="56462" hidden="1" x14ac:dyDescent="0.2"/>
    <row r="56463" hidden="1" x14ac:dyDescent="0.2"/>
    <row r="56464" hidden="1" x14ac:dyDescent="0.2"/>
    <row r="56465" hidden="1" x14ac:dyDescent="0.2"/>
    <row r="56466" hidden="1" x14ac:dyDescent="0.2"/>
    <row r="56467" hidden="1" x14ac:dyDescent="0.2"/>
    <row r="56468" hidden="1" x14ac:dyDescent="0.2"/>
    <row r="56469" hidden="1" x14ac:dyDescent="0.2"/>
    <row r="56470" hidden="1" x14ac:dyDescent="0.2"/>
    <row r="56471" hidden="1" x14ac:dyDescent="0.2"/>
    <row r="56472" hidden="1" x14ac:dyDescent="0.2"/>
    <row r="56473" hidden="1" x14ac:dyDescent="0.2"/>
    <row r="56474" hidden="1" x14ac:dyDescent="0.2"/>
    <row r="56475" hidden="1" x14ac:dyDescent="0.2"/>
    <row r="56476" hidden="1" x14ac:dyDescent="0.2"/>
    <row r="56477" hidden="1" x14ac:dyDescent="0.2"/>
    <row r="56478" hidden="1" x14ac:dyDescent="0.2"/>
    <row r="56479" hidden="1" x14ac:dyDescent="0.2"/>
    <row r="56480" hidden="1" x14ac:dyDescent="0.2"/>
    <row r="56481" hidden="1" x14ac:dyDescent="0.2"/>
    <row r="56482" hidden="1" x14ac:dyDescent="0.2"/>
    <row r="56483" hidden="1" x14ac:dyDescent="0.2"/>
    <row r="56484" hidden="1" x14ac:dyDescent="0.2"/>
    <row r="56485" hidden="1" x14ac:dyDescent="0.2"/>
    <row r="56486" hidden="1" x14ac:dyDescent="0.2"/>
    <row r="56487" hidden="1" x14ac:dyDescent="0.2"/>
    <row r="56488" hidden="1" x14ac:dyDescent="0.2"/>
    <row r="56489" hidden="1" x14ac:dyDescent="0.2"/>
    <row r="56490" hidden="1" x14ac:dyDescent="0.2"/>
    <row r="56491" hidden="1" x14ac:dyDescent="0.2"/>
    <row r="56492" hidden="1" x14ac:dyDescent="0.2"/>
    <row r="56493" hidden="1" x14ac:dyDescent="0.2"/>
    <row r="56494" hidden="1" x14ac:dyDescent="0.2"/>
    <row r="56495" hidden="1" x14ac:dyDescent="0.2"/>
    <row r="56496" hidden="1" x14ac:dyDescent="0.2"/>
    <row r="56497" hidden="1" x14ac:dyDescent="0.2"/>
    <row r="56498" hidden="1" x14ac:dyDescent="0.2"/>
    <row r="56499" hidden="1" x14ac:dyDescent="0.2"/>
    <row r="56500" hidden="1" x14ac:dyDescent="0.2"/>
    <row r="56501" hidden="1" x14ac:dyDescent="0.2"/>
    <row r="56502" hidden="1" x14ac:dyDescent="0.2"/>
    <row r="56503" hidden="1" x14ac:dyDescent="0.2"/>
    <row r="56504" hidden="1" x14ac:dyDescent="0.2"/>
    <row r="56505" hidden="1" x14ac:dyDescent="0.2"/>
    <row r="56506" hidden="1" x14ac:dyDescent="0.2"/>
    <row r="56507" hidden="1" x14ac:dyDescent="0.2"/>
    <row r="56508" hidden="1" x14ac:dyDescent="0.2"/>
    <row r="56509" hidden="1" x14ac:dyDescent="0.2"/>
    <row r="56510" hidden="1" x14ac:dyDescent="0.2"/>
    <row r="56511" hidden="1" x14ac:dyDescent="0.2"/>
    <row r="56512" hidden="1" x14ac:dyDescent="0.2"/>
    <row r="56513" hidden="1" x14ac:dyDescent="0.2"/>
    <row r="56514" hidden="1" x14ac:dyDescent="0.2"/>
    <row r="56515" hidden="1" x14ac:dyDescent="0.2"/>
    <row r="56516" hidden="1" x14ac:dyDescent="0.2"/>
    <row r="56517" hidden="1" x14ac:dyDescent="0.2"/>
    <row r="56518" hidden="1" x14ac:dyDescent="0.2"/>
    <row r="56519" hidden="1" x14ac:dyDescent="0.2"/>
    <row r="56520" hidden="1" x14ac:dyDescent="0.2"/>
    <row r="56521" hidden="1" x14ac:dyDescent="0.2"/>
    <row r="56522" hidden="1" x14ac:dyDescent="0.2"/>
    <row r="56523" hidden="1" x14ac:dyDescent="0.2"/>
    <row r="56524" hidden="1" x14ac:dyDescent="0.2"/>
    <row r="56525" hidden="1" x14ac:dyDescent="0.2"/>
    <row r="56526" hidden="1" x14ac:dyDescent="0.2"/>
    <row r="56527" hidden="1" x14ac:dyDescent="0.2"/>
    <row r="56528" hidden="1" x14ac:dyDescent="0.2"/>
    <row r="56529" hidden="1" x14ac:dyDescent="0.2"/>
    <row r="56530" hidden="1" x14ac:dyDescent="0.2"/>
    <row r="56531" hidden="1" x14ac:dyDescent="0.2"/>
    <row r="56532" hidden="1" x14ac:dyDescent="0.2"/>
    <row r="56533" hidden="1" x14ac:dyDescent="0.2"/>
    <row r="56534" hidden="1" x14ac:dyDescent="0.2"/>
    <row r="56535" hidden="1" x14ac:dyDescent="0.2"/>
    <row r="56536" hidden="1" x14ac:dyDescent="0.2"/>
    <row r="56537" hidden="1" x14ac:dyDescent="0.2"/>
    <row r="56538" hidden="1" x14ac:dyDescent="0.2"/>
    <row r="56539" hidden="1" x14ac:dyDescent="0.2"/>
    <row r="56540" hidden="1" x14ac:dyDescent="0.2"/>
    <row r="56541" hidden="1" x14ac:dyDescent="0.2"/>
    <row r="56542" hidden="1" x14ac:dyDescent="0.2"/>
    <row r="56543" hidden="1" x14ac:dyDescent="0.2"/>
    <row r="56544" hidden="1" x14ac:dyDescent="0.2"/>
    <row r="56545" hidden="1" x14ac:dyDescent="0.2"/>
    <row r="56546" hidden="1" x14ac:dyDescent="0.2"/>
    <row r="56547" hidden="1" x14ac:dyDescent="0.2"/>
    <row r="56548" hidden="1" x14ac:dyDescent="0.2"/>
    <row r="56549" hidden="1" x14ac:dyDescent="0.2"/>
    <row r="56550" hidden="1" x14ac:dyDescent="0.2"/>
    <row r="56551" hidden="1" x14ac:dyDescent="0.2"/>
    <row r="56552" hidden="1" x14ac:dyDescent="0.2"/>
    <row r="56553" hidden="1" x14ac:dyDescent="0.2"/>
    <row r="56554" hidden="1" x14ac:dyDescent="0.2"/>
    <row r="56555" hidden="1" x14ac:dyDescent="0.2"/>
    <row r="56556" hidden="1" x14ac:dyDescent="0.2"/>
    <row r="56557" hidden="1" x14ac:dyDescent="0.2"/>
    <row r="56558" hidden="1" x14ac:dyDescent="0.2"/>
    <row r="56559" hidden="1" x14ac:dyDescent="0.2"/>
    <row r="56560" hidden="1" x14ac:dyDescent="0.2"/>
    <row r="56561" hidden="1" x14ac:dyDescent="0.2"/>
    <row r="56562" hidden="1" x14ac:dyDescent="0.2"/>
    <row r="56563" hidden="1" x14ac:dyDescent="0.2"/>
    <row r="56564" hidden="1" x14ac:dyDescent="0.2"/>
    <row r="56565" hidden="1" x14ac:dyDescent="0.2"/>
    <row r="56566" hidden="1" x14ac:dyDescent="0.2"/>
    <row r="56567" hidden="1" x14ac:dyDescent="0.2"/>
    <row r="56568" hidden="1" x14ac:dyDescent="0.2"/>
    <row r="56569" hidden="1" x14ac:dyDescent="0.2"/>
    <row r="56570" hidden="1" x14ac:dyDescent="0.2"/>
    <row r="56571" hidden="1" x14ac:dyDescent="0.2"/>
    <row r="56572" hidden="1" x14ac:dyDescent="0.2"/>
    <row r="56573" hidden="1" x14ac:dyDescent="0.2"/>
    <row r="56574" hidden="1" x14ac:dyDescent="0.2"/>
    <row r="56575" hidden="1" x14ac:dyDescent="0.2"/>
    <row r="56576" hidden="1" x14ac:dyDescent="0.2"/>
    <row r="56577" hidden="1" x14ac:dyDescent="0.2"/>
    <row r="56578" hidden="1" x14ac:dyDescent="0.2"/>
    <row r="56579" hidden="1" x14ac:dyDescent="0.2"/>
    <row r="56580" hidden="1" x14ac:dyDescent="0.2"/>
    <row r="56581" hidden="1" x14ac:dyDescent="0.2"/>
    <row r="56582" hidden="1" x14ac:dyDescent="0.2"/>
    <row r="56583" hidden="1" x14ac:dyDescent="0.2"/>
    <row r="56584" hidden="1" x14ac:dyDescent="0.2"/>
    <row r="56585" hidden="1" x14ac:dyDescent="0.2"/>
    <row r="56586" hidden="1" x14ac:dyDescent="0.2"/>
    <row r="56587" hidden="1" x14ac:dyDescent="0.2"/>
    <row r="56588" hidden="1" x14ac:dyDescent="0.2"/>
    <row r="56589" hidden="1" x14ac:dyDescent="0.2"/>
    <row r="56590" hidden="1" x14ac:dyDescent="0.2"/>
    <row r="56591" hidden="1" x14ac:dyDescent="0.2"/>
    <row r="56592" hidden="1" x14ac:dyDescent="0.2"/>
    <row r="56593" hidden="1" x14ac:dyDescent="0.2"/>
    <row r="56594" hidden="1" x14ac:dyDescent="0.2"/>
    <row r="56595" hidden="1" x14ac:dyDescent="0.2"/>
    <row r="56596" hidden="1" x14ac:dyDescent="0.2"/>
    <row r="56597" hidden="1" x14ac:dyDescent="0.2"/>
    <row r="56598" hidden="1" x14ac:dyDescent="0.2"/>
    <row r="56599" hidden="1" x14ac:dyDescent="0.2"/>
    <row r="56600" hidden="1" x14ac:dyDescent="0.2"/>
    <row r="56601" hidden="1" x14ac:dyDescent="0.2"/>
    <row r="56602" hidden="1" x14ac:dyDescent="0.2"/>
    <row r="56603" hidden="1" x14ac:dyDescent="0.2"/>
    <row r="56604" hidden="1" x14ac:dyDescent="0.2"/>
    <row r="56605" hidden="1" x14ac:dyDescent="0.2"/>
    <row r="56606" hidden="1" x14ac:dyDescent="0.2"/>
    <row r="56607" hidden="1" x14ac:dyDescent="0.2"/>
    <row r="56608" hidden="1" x14ac:dyDescent="0.2"/>
    <row r="56609" hidden="1" x14ac:dyDescent="0.2"/>
    <row r="56610" hidden="1" x14ac:dyDescent="0.2"/>
    <row r="56611" hidden="1" x14ac:dyDescent="0.2"/>
    <row r="56612" hidden="1" x14ac:dyDescent="0.2"/>
    <row r="56613" hidden="1" x14ac:dyDescent="0.2"/>
    <row r="56614" hidden="1" x14ac:dyDescent="0.2"/>
    <row r="56615" hidden="1" x14ac:dyDescent="0.2"/>
    <row r="56616" hidden="1" x14ac:dyDescent="0.2"/>
    <row r="56617" hidden="1" x14ac:dyDescent="0.2"/>
    <row r="56618" hidden="1" x14ac:dyDescent="0.2"/>
    <row r="56619" hidden="1" x14ac:dyDescent="0.2"/>
    <row r="56620" hidden="1" x14ac:dyDescent="0.2"/>
    <row r="56621" hidden="1" x14ac:dyDescent="0.2"/>
    <row r="56622" hidden="1" x14ac:dyDescent="0.2"/>
    <row r="56623" hidden="1" x14ac:dyDescent="0.2"/>
    <row r="56624" hidden="1" x14ac:dyDescent="0.2"/>
    <row r="56625" hidden="1" x14ac:dyDescent="0.2"/>
    <row r="56626" hidden="1" x14ac:dyDescent="0.2"/>
    <row r="56627" hidden="1" x14ac:dyDescent="0.2"/>
    <row r="56628" hidden="1" x14ac:dyDescent="0.2"/>
    <row r="56629" hidden="1" x14ac:dyDescent="0.2"/>
    <row r="56630" hidden="1" x14ac:dyDescent="0.2"/>
    <row r="56631" hidden="1" x14ac:dyDescent="0.2"/>
    <row r="56632" hidden="1" x14ac:dyDescent="0.2"/>
    <row r="56633" hidden="1" x14ac:dyDescent="0.2"/>
    <row r="56634" hidden="1" x14ac:dyDescent="0.2"/>
    <row r="56635" hidden="1" x14ac:dyDescent="0.2"/>
    <row r="56636" hidden="1" x14ac:dyDescent="0.2"/>
    <row r="56637" hidden="1" x14ac:dyDescent="0.2"/>
    <row r="56638" hidden="1" x14ac:dyDescent="0.2"/>
    <row r="56639" hidden="1" x14ac:dyDescent="0.2"/>
    <row r="56640" hidden="1" x14ac:dyDescent="0.2"/>
    <row r="56641" hidden="1" x14ac:dyDescent="0.2"/>
    <row r="56642" hidden="1" x14ac:dyDescent="0.2"/>
    <row r="56643" hidden="1" x14ac:dyDescent="0.2"/>
    <row r="56644" hidden="1" x14ac:dyDescent="0.2"/>
    <row r="56645" hidden="1" x14ac:dyDescent="0.2"/>
    <row r="56646" hidden="1" x14ac:dyDescent="0.2"/>
    <row r="56647" hidden="1" x14ac:dyDescent="0.2"/>
    <row r="56648" hidden="1" x14ac:dyDescent="0.2"/>
    <row r="56649" hidden="1" x14ac:dyDescent="0.2"/>
    <row r="56650" hidden="1" x14ac:dyDescent="0.2"/>
    <row r="56651" hidden="1" x14ac:dyDescent="0.2"/>
    <row r="56652" hidden="1" x14ac:dyDescent="0.2"/>
    <row r="56653" hidden="1" x14ac:dyDescent="0.2"/>
    <row r="56654" hidden="1" x14ac:dyDescent="0.2"/>
    <row r="56655" hidden="1" x14ac:dyDescent="0.2"/>
    <row r="56656" hidden="1" x14ac:dyDescent="0.2"/>
    <row r="56657" hidden="1" x14ac:dyDescent="0.2"/>
    <row r="56658" hidden="1" x14ac:dyDescent="0.2"/>
    <row r="56659" hidden="1" x14ac:dyDescent="0.2"/>
    <row r="56660" hidden="1" x14ac:dyDescent="0.2"/>
    <row r="56661" hidden="1" x14ac:dyDescent="0.2"/>
    <row r="56662" hidden="1" x14ac:dyDescent="0.2"/>
    <row r="56663" hidden="1" x14ac:dyDescent="0.2"/>
    <row r="56664" hidden="1" x14ac:dyDescent="0.2"/>
    <row r="56665" hidden="1" x14ac:dyDescent="0.2"/>
    <row r="56666" hidden="1" x14ac:dyDescent="0.2"/>
    <row r="56667" hidden="1" x14ac:dyDescent="0.2"/>
    <row r="56668" hidden="1" x14ac:dyDescent="0.2"/>
    <row r="56669" hidden="1" x14ac:dyDescent="0.2"/>
    <row r="56670" hidden="1" x14ac:dyDescent="0.2"/>
    <row r="56671" hidden="1" x14ac:dyDescent="0.2"/>
    <row r="56672" hidden="1" x14ac:dyDescent="0.2"/>
    <row r="56673" hidden="1" x14ac:dyDescent="0.2"/>
    <row r="56674" hidden="1" x14ac:dyDescent="0.2"/>
    <row r="56675" hidden="1" x14ac:dyDescent="0.2"/>
    <row r="56676" hidden="1" x14ac:dyDescent="0.2"/>
    <row r="56677" hidden="1" x14ac:dyDescent="0.2"/>
    <row r="56678" hidden="1" x14ac:dyDescent="0.2"/>
    <row r="56679" hidden="1" x14ac:dyDescent="0.2"/>
    <row r="56680" hidden="1" x14ac:dyDescent="0.2"/>
    <row r="56681" hidden="1" x14ac:dyDescent="0.2"/>
    <row r="56682" hidden="1" x14ac:dyDescent="0.2"/>
    <row r="56683" hidden="1" x14ac:dyDescent="0.2"/>
    <row r="56684" hidden="1" x14ac:dyDescent="0.2"/>
    <row r="56685" hidden="1" x14ac:dyDescent="0.2"/>
    <row r="56686" hidden="1" x14ac:dyDescent="0.2"/>
    <row r="56687" hidden="1" x14ac:dyDescent="0.2"/>
    <row r="56688" hidden="1" x14ac:dyDescent="0.2"/>
    <row r="56689" hidden="1" x14ac:dyDescent="0.2"/>
    <row r="56690" hidden="1" x14ac:dyDescent="0.2"/>
    <row r="56691" hidden="1" x14ac:dyDescent="0.2"/>
    <row r="56692" hidden="1" x14ac:dyDescent="0.2"/>
    <row r="56693" hidden="1" x14ac:dyDescent="0.2"/>
    <row r="56694" hidden="1" x14ac:dyDescent="0.2"/>
    <row r="56695" hidden="1" x14ac:dyDescent="0.2"/>
    <row r="56696" hidden="1" x14ac:dyDescent="0.2"/>
    <row r="56697" hidden="1" x14ac:dyDescent="0.2"/>
    <row r="56698" hidden="1" x14ac:dyDescent="0.2"/>
    <row r="56699" hidden="1" x14ac:dyDescent="0.2"/>
    <row r="56700" hidden="1" x14ac:dyDescent="0.2"/>
    <row r="56701" hidden="1" x14ac:dyDescent="0.2"/>
    <row r="56702" hidden="1" x14ac:dyDescent="0.2"/>
    <row r="56703" hidden="1" x14ac:dyDescent="0.2"/>
    <row r="56704" hidden="1" x14ac:dyDescent="0.2"/>
    <row r="56705" hidden="1" x14ac:dyDescent="0.2"/>
    <row r="56706" hidden="1" x14ac:dyDescent="0.2"/>
    <row r="56707" hidden="1" x14ac:dyDescent="0.2"/>
    <row r="56708" hidden="1" x14ac:dyDescent="0.2"/>
    <row r="56709" hidden="1" x14ac:dyDescent="0.2"/>
    <row r="56710" hidden="1" x14ac:dyDescent="0.2"/>
    <row r="56711" hidden="1" x14ac:dyDescent="0.2"/>
    <row r="56712" hidden="1" x14ac:dyDescent="0.2"/>
    <row r="56713" hidden="1" x14ac:dyDescent="0.2"/>
    <row r="56714" hidden="1" x14ac:dyDescent="0.2"/>
    <row r="56715" hidden="1" x14ac:dyDescent="0.2"/>
    <row r="56716" hidden="1" x14ac:dyDescent="0.2"/>
    <row r="56717" hidden="1" x14ac:dyDescent="0.2"/>
    <row r="56718" hidden="1" x14ac:dyDescent="0.2"/>
    <row r="56719" hidden="1" x14ac:dyDescent="0.2"/>
    <row r="56720" hidden="1" x14ac:dyDescent="0.2"/>
    <row r="56721" hidden="1" x14ac:dyDescent="0.2"/>
    <row r="56722" hidden="1" x14ac:dyDescent="0.2"/>
    <row r="56723" hidden="1" x14ac:dyDescent="0.2"/>
    <row r="56724" hidden="1" x14ac:dyDescent="0.2"/>
    <row r="56725" hidden="1" x14ac:dyDescent="0.2"/>
    <row r="56726" hidden="1" x14ac:dyDescent="0.2"/>
    <row r="56727" hidden="1" x14ac:dyDescent="0.2"/>
    <row r="56728" hidden="1" x14ac:dyDescent="0.2"/>
    <row r="56729" hidden="1" x14ac:dyDescent="0.2"/>
    <row r="56730" hidden="1" x14ac:dyDescent="0.2"/>
    <row r="56731" hidden="1" x14ac:dyDescent="0.2"/>
    <row r="56732" hidden="1" x14ac:dyDescent="0.2"/>
    <row r="56733" hidden="1" x14ac:dyDescent="0.2"/>
    <row r="56734" hidden="1" x14ac:dyDescent="0.2"/>
    <row r="56735" hidden="1" x14ac:dyDescent="0.2"/>
    <row r="56736" hidden="1" x14ac:dyDescent="0.2"/>
    <row r="56737" hidden="1" x14ac:dyDescent="0.2"/>
    <row r="56738" hidden="1" x14ac:dyDescent="0.2"/>
    <row r="56739" hidden="1" x14ac:dyDescent="0.2"/>
    <row r="56740" hidden="1" x14ac:dyDescent="0.2"/>
    <row r="56741" hidden="1" x14ac:dyDescent="0.2"/>
    <row r="56742" hidden="1" x14ac:dyDescent="0.2"/>
    <row r="56743" hidden="1" x14ac:dyDescent="0.2"/>
    <row r="56744" hidden="1" x14ac:dyDescent="0.2"/>
    <row r="56745" hidden="1" x14ac:dyDescent="0.2"/>
    <row r="56746" hidden="1" x14ac:dyDescent="0.2"/>
    <row r="56747" hidden="1" x14ac:dyDescent="0.2"/>
    <row r="56748" hidden="1" x14ac:dyDescent="0.2"/>
    <row r="56749" hidden="1" x14ac:dyDescent="0.2"/>
    <row r="56750" hidden="1" x14ac:dyDescent="0.2"/>
    <row r="56751" hidden="1" x14ac:dyDescent="0.2"/>
    <row r="56752" hidden="1" x14ac:dyDescent="0.2"/>
    <row r="56753" hidden="1" x14ac:dyDescent="0.2"/>
    <row r="56754" hidden="1" x14ac:dyDescent="0.2"/>
    <row r="56755" hidden="1" x14ac:dyDescent="0.2"/>
    <row r="56756" hidden="1" x14ac:dyDescent="0.2"/>
    <row r="56757" hidden="1" x14ac:dyDescent="0.2"/>
    <row r="56758" hidden="1" x14ac:dyDescent="0.2"/>
    <row r="56759" hidden="1" x14ac:dyDescent="0.2"/>
    <row r="56760" hidden="1" x14ac:dyDescent="0.2"/>
    <row r="56761" hidden="1" x14ac:dyDescent="0.2"/>
    <row r="56762" hidden="1" x14ac:dyDescent="0.2"/>
    <row r="56763" hidden="1" x14ac:dyDescent="0.2"/>
    <row r="56764" hidden="1" x14ac:dyDescent="0.2"/>
    <row r="56765" hidden="1" x14ac:dyDescent="0.2"/>
    <row r="56766" hidden="1" x14ac:dyDescent="0.2"/>
    <row r="56767" hidden="1" x14ac:dyDescent="0.2"/>
    <row r="56768" hidden="1" x14ac:dyDescent="0.2"/>
    <row r="56769" hidden="1" x14ac:dyDescent="0.2"/>
    <row r="56770" hidden="1" x14ac:dyDescent="0.2"/>
    <row r="56771" hidden="1" x14ac:dyDescent="0.2"/>
    <row r="56772" hidden="1" x14ac:dyDescent="0.2"/>
    <row r="56773" hidden="1" x14ac:dyDescent="0.2"/>
    <row r="56774" hidden="1" x14ac:dyDescent="0.2"/>
    <row r="56775" hidden="1" x14ac:dyDescent="0.2"/>
    <row r="56776" hidden="1" x14ac:dyDescent="0.2"/>
    <row r="56777" hidden="1" x14ac:dyDescent="0.2"/>
    <row r="56778" hidden="1" x14ac:dyDescent="0.2"/>
    <row r="56779" hidden="1" x14ac:dyDescent="0.2"/>
    <row r="56780" hidden="1" x14ac:dyDescent="0.2"/>
    <row r="56781" hidden="1" x14ac:dyDescent="0.2"/>
    <row r="56782" hidden="1" x14ac:dyDescent="0.2"/>
    <row r="56783" hidden="1" x14ac:dyDescent="0.2"/>
    <row r="56784" hidden="1" x14ac:dyDescent="0.2"/>
    <row r="56785" hidden="1" x14ac:dyDescent="0.2"/>
    <row r="56786" hidden="1" x14ac:dyDescent="0.2"/>
    <row r="56787" hidden="1" x14ac:dyDescent="0.2"/>
    <row r="56788" hidden="1" x14ac:dyDescent="0.2"/>
    <row r="56789" hidden="1" x14ac:dyDescent="0.2"/>
    <row r="56790" hidden="1" x14ac:dyDescent="0.2"/>
    <row r="56791" hidden="1" x14ac:dyDescent="0.2"/>
    <row r="56792" hidden="1" x14ac:dyDescent="0.2"/>
    <row r="56793" hidden="1" x14ac:dyDescent="0.2"/>
    <row r="56794" hidden="1" x14ac:dyDescent="0.2"/>
    <row r="56795" hidden="1" x14ac:dyDescent="0.2"/>
    <row r="56796" hidden="1" x14ac:dyDescent="0.2"/>
    <row r="56797" hidden="1" x14ac:dyDescent="0.2"/>
    <row r="56798" hidden="1" x14ac:dyDescent="0.2"/>
    <row r="56799" hidden="1" x14ac:dyDescent="0.2"/>
    <row r="56800" hidden="1" x14ac:dyDescent="0.2"/>
    <row r="56801" hidden="1" x14ac:dyDescent="0.2"/>
    <row r="56802" hidden="1" x14ac:dyDescent="0.2"/>
    <row r="56803" hidden="1" x14ac:dyDescent="0.2"/>
    <row r="56804" hidden="1" x14ac:dyDescent="0.2"/>
    <row r="56805" hidden="1" x14ac:dyDescent="0.2"/>
    <row r="56806" hidden="1" x14ac:dyDescent="0.2"/>
    <row r="56807" hidden="1" x14ac:dyDescent="0.2"/>
    <row r="56808" hidden="1" x14ac:dyDescent="0.2"/>
    <row r="56809" hidden="1" x14ac:dyDescent="0.2"/>
    <row r="56810" hidden="1" x14ac:dyDescent="0.2"/>
    <row r="56811" hidden="1" x14ac:dyDescent="0.2"/>
    <row r="56812" hidden="1" x14ac:dyDescent="0.2"/>
    <row r="56813" hidden="1" x14ac:dyDescent="0.2"/>
    <row r="56814" hidden="1" x14ac:dyDescent="0.2"/>
    <row r="56815" hidden="1" x14ac:dyDescent="0.2"/>
    <row r="56816" hidden="1" x14ac:dyDescent="0.2"/>
    <row r="56817" hidden="1" x14ac:dyDescent="0.2"/>
    <row r="56818" hidden="1" x14ac:dyDescent="0.2"/>
    <row r="56819" hidden="1" x14ac:dyDescent="0.2"/>
    <row r="56820" hidden="1" x14ac:dyDescent="0.2"/>
    <row r="56821" hidden="1" x14ac:dyDescent="0.2"/>
    <row r="56822" hidden="1" x14ac:dyDescent="0.2"/>
    <row r="56823" hidden="1" x14ac:dyDescent="0.2"/>
    <row r="56824" hidden="1" x14ac:dyDescent="0.2"/>
    <row r="56825" hidden="1" x14ac:dyDescent="0.2"/>
    <row r="56826" hidden="1" x14ac:dyDescent="0.2"/>
    <row r="56827" hidden="1" x14ac:dyDescent="0.2"/>
    <row r="56828" hidden="1" x14ac:dyDescent="0.2"/>
    <row r="56829" hidden="1" x14ac:dyDescent="0.2"/>
    <row r="56830" hidden="1" x14ac:dyDescent="0.2"/>
    <row r="56831" hidden="1" x14ac:dyDescent="0.2"/>
    <row r="56832" hidden="1" x14ac:dyDescent="0.2"/>
    <row r="56833" hidden="1" x14ac:dyDescent="0.2"/>
    <row r="56834" hidden="1" x14ac:dyDescent="0.2"/>
    <row r="56835" hidden="1" x14ac:dyDescent="0.2"/>
    <row r="56836" hidden="1" x14ac:dyDescent="0.2"/>
    <row r="56837" hidden="1" x14ac:dyDescent="0.2"/>
    <row r="56838" hidden="1" x14ac:dyDescent="0.2"/>
    <row r="56839" hidden="1" x14ac:dyDescent="0.2"/>
    <row r="56840" hidden="1" x14ac:dyDescent="0.2"/>
    <row r="56841" hidden="1" x14ac:dyDescent="0.2"/>
    <row r="56842" hidden="1" x14ac:dyDescent="0.2"/>
    <row r="56843" hidden="1" x14ac:dyDescent="0.2"/>
    <row r="56844" hidden="1" x14ac:dyDescent="0.2"/>
    <row r="56845" hidden="1" x14ac:dyDescent="0.2"/>
    <row r="56846" hidden="1" x14ac:dyDescent="0.2"/>
    <row r="56847" hidden="1" x14ac:dyDescent="0.2"/>
    <row r="56848" hidden="1" x14ac:dyDescent="0.2"/>
    <row r="56849" hidden="1" x14ac:dyDescent="0.2"/>
    <row r="56850" hidden="1" x14ac:dyDescent="0.2"/>
    <row r="56851" hidden="1" x14ac:dyDescent="0.2"/>
    <row r="56852" hidden="1" x14ac:dyDescent="0.2"/>
    <row r="56853" hidden="1" x14ac:dyDescent="0.2"/>
    <row r="56854" hidden="1" x14ac:dyDescent="0.2"/>
    <row r="56855" hidden="1" x14ac:dyDescent="0.2"/>
    <row r="56856" hidden="1" x14ac:dyDescent="0.2"/>
    <row r="56857" hidden="1" x14ac:dyDescent="0.2"/>
    <row r="56858" hidden="1" x14ac:dyDescent="0.2"/>
    <row r="56859" hidden="1" x14ac:dyDescent="0.2"/>
    <row r="56860" hidden="1" x14ac:dyDescent="0.2"/>
    <row r="56861" hidden="1" x14ac:dyDescent="0.2"/>
    <row r="56862" hidden="1" x14ac:dyDescent="0.2"/>
    <row r="56863" hidden="1" x14ac:dyDescent="0.2"/>
    <row r="56864" hidden="1" x14ac:dyDescent="0.2"/>
    <row r="56865" hidden="1" x14ac:dyDescent="0.2"/>
    <row r="56866" hidden="1" x14ac:dyDescent="0.2"/>
    <row r="56867" hidden="1" x14ac:dyDescent="0.2"/>
    <row r="56868" hidden="1" x14ac:dyDescent="0.2"/>
    <row r="56869" hidden="1" x14ac:dyDescent="0.2"/>
    <row r="56870" hidden="1" x14ac:dyDescent="0.2"/>
    <row r="56871" hidden="1" x14ac:dyDescent="0.2"/>
    <row r="56872" hidden="1" x14ac:dyDescent="0.2"/>
    <row r="56873" hidden="1" x14ac:dyDescent="0.2"/>
    <row r="56874" hidden="1" x14ac:dyDescent="0.2"/>
    <row r="56875" hidden="1" x14ac:dyDescent="0.2"/>
    <row r="56876" hidden="1" x14ac:dyDescent="0.2"/>
    <row r="56877" hidden="1" x14ac:dyDescent="0.2"/>
    <row r="56878" hidden="1" x14ac:dyDescent="0.2"/>
    <row r="56879" hidden="1" x14ac:dyDescent="0.2"/>
    <row r="56880" hidden="1" x14ac:dyDescent="0.2"/>
    <row r="56881" hidden="1" x14ac:dyDescent="0.2"/>
    <row r="56882" hidden="1" x14ac:dyDescent="0.2"/>
    <row r="56883" hidden="1" x14ac:dyDescent="0.2"/>
    <row r="56884" hidden="1" x14ac:dyDescent="0.2"/>
    <row r="56885" hidden="1" x14ac:dyDescent="0.2"/>
    <row r="56886" hidden="1" x14ac:dyDescent="0.2"/>
    <row r="56887" hidden="1" x14ac:dyDescent="0.2"/>
    <row r="56888" hidden="1" x14ac:dyDescent="0.2"/>
    <row r="56889" hidden="1" x14ac:dyDescent="0.2"/>
    <row r="56890" hidden="1" x14ac:dyDescent="0.2"/>
    <row r="56891" hidden="1" x14ac:dyDescent="0.2"/>
    <row r="56892" hidden="1" x14ac:dyDescent="0.2"/>
    <row r="56893" hidden="1" x14ac:dyDescent="0.2"/>
    <row r="56894" hidden="1" x14ac:dyDescent="0.2"/>
    <row r="56895" hidden="1" x14ac:dyDescent="0.2"/>
    <row r="56896" hidden="1" x14ac:dyDescent="0.2"/>
    <row r="56897" hidden="1" x14ac:dyDescent="0.2"/>
    <row r="56898" hidden="1" x14ac:dyDescent="0.2"/>
    <row r="56899" hidden="1" x14ac:dyDescent="0.2"/>
    <row r="56900" hidden="1" x14ac:dyDescent="0.2"/>
    <row r="56901" hidden="1" x14ac:dyDescent="0.2"/>
    <row r="56902" hidden="1" x14ac:dyDescent="0.2"/>
    <row r="56903" hidden="1" x14ac:dyDescent="0.2"/>
    <row r="56904" hidden="1" x14ac:dyDescent="0.2"/>
    <row r="56905" hidden="1" x14ac:dyDescent="0.2"/>
    <row r="56906" hidden="1" x14ac:dyDescent="0.2"/>
    <row r="56907" hidden="1" x14ac:dyDescent="0.2"/>
    <row r="56908" hidden="1" x14ac:dyDescent="0.2"/>
    <row r="56909" hidden="1" x14ac:dyDescent="0.2"/>
    <row r="56910" hidden="1" x14ac:dyDescent="0.2"/>
    <row r="56911" hidden="1" x14ac:dyDescent="0.2"/>
    <row r="56912" hidden="1" x14ac:dyDescent="0.2"/>
    <row r="56913" hidden="1" x14ac:dyDescent="0.2"/>
    <row r="56914" hidden="1" x14ac:dyDescent="0.2"/>
    <row r="56915" hidden="1" x14ac:dyDescent="0.2"/>
    <row r="56916" hidden="1" x14ac:dyDescent="0.2"/>
    <row r="56917" hidden="1" x14ac:dyDescent="0.2"/>
    <row r="56918" hidden="1" x14ac:dyDescent="0.2"/>
    <row r="56919" hidden="1" x14ac:dyDescent="0.2"/>
    <row r="56920" hidden="1" x14ac:dyDescent="0.2"/>
    <row r="56921" hidden="1" x14ac:dyDescent="0.2"/>
    <row r="56922" hidden="1" x14ac:dyDescent="0.2"/>
    <row r="56923" hidden="1" x14ac:dyDescent="0.2"/>
    <row r="56924" hidden="1" x14ac:dyDescent="0.2"/>
    <row r="56925" hidden="1" x14ac:dyDescent="0.2"/>
    <row r="56926" hidden="1" x14ac:dyDescent="0.2"/>
    <row r="56927" hidden="1" x14ac:dyDescent="0.2"/>
    <row r="56928" hidden="1" x14ac:dyDescent="0.2"/>
    <row r="56929" hidden="1" x14ac:dyDescent="0.2"/>
    <row r="56930" hidden="1" x14ac:dyDescent="0.2"/>
    <row r="56931" hidden="1" x14ac:dyDescent="0.2"/>
    <row r="56932" hidden="1" x14ac:dyDescent="0.2"/>
    <row r="56933" hidden="1" x14ac:dyDescent="0.2"/>
    <row r="56934" hidden="1" x14ac:dyDescent="0.2"/>
    <row r="56935" hidden="1" x14ac:dyDescent="0.2"/>
    <row r="56936" hidden="1" x14ac:dyDescent="0.2"/>
    <row r="56937" hidden="1" x14ac:dyDescent="0.2"/>
    <row r="56938" hidden="1" x14ac:dyDescent="0.2"/>
    <row r="56939" hidden="1" x14ac:dyDescent="0.2"/>
    <row r="56940" hidden="1" x14ac:dyDescent="0.2"/>
    <row r="56941" hidden="1" x14ac:dyDescent="0.2"/>
    <row r="56942" hidden="1" x14ac:dyDescent="0.2"/>
    <row r="56943" hidden="1" x14ac:dyDescent="0.2"/>
    <row r="56944" hidden="1" x14ac:dyDescent="0.2"/>
    <row r="56945" hidden="1" x14ac:dyDescent="0.2"/>
    <row r="56946" hidden="1" x14ac:dyDescent="0.2"/>
    <row r="56947" hidden="1" x14ac:dyDescent="0.2"/>
    <row r="56948" hidden="1" x14ac:dyDescent="0.2"/>
    <row r="56949" hidden="1" x14ac:dyDescent="0.2"/>
    <row r="56950" hidden="1" x14ac:dyDescent="0.2"/>
    <row r="56951" hidden="1" x14ac:dyDescent="0.2"/>
    <row r="56952" hidden="1" x14ac:dyDescent="0.2"/>
    <row r="56953" hidden="1" x14ac:dyDescent="0.2"/>
    <row r="56954" hidden="1" x14ac:dyDescent="0.2"/>
    <row r="56955" hidden="1" x14ac:dyDescent="0.2"/>
    <row r="56956" hidden="1" x14ac:dyDescent="0.2"/>
    <row r="56957" hidden="1" x14ac:dyDescent="0.2"/>
    <row r="56958" hidden="1" x14ac:dyDescent="0.2"/>
    <row r="56959" hidden="1" x14ac:dyDescent="0.2"/>
    <row r="56960" hidden="1" x14ac:dyDescent="0.2"/>
    <row r="56961" hidden="1" x14ac:dyDescent="0.2"/>
    <row r="56962" hidden="1" x14ac:dyDescent="0.2"/>
    <row r="56963" hidden="1" x14ac:dyDescent="0.2"/>
    <row r="56964" hidden="1" x14ac:dyDescent="0.2"/>
    <row r="56965" hidden="1" x14ac:dyDescent="0.2"/>
    <row r="56966" hidden="1" x14ac:dyDescent="0.2"/>
    <row r="56967" hidden="1" x14ac:dyDescent="0.2"/>
    <row r="56968" hidden="1" x14ac:dyDescent="0.2"/>
    <row r="56969" hidden="1" x14ac:dyDescent="0.2"/>
    <row r="56970" hidden="1" x14ac:dyDescent="0.2"/>
    <row r="56971" hidden="1" x14ac:dyDescent="0.2"/>
    <row r="56972" hidden="1" x14ac:dyDescent="0.2"/>
    <row r="56973" hidden="1" x14ac:dyDescent="0.2"/>
    <row r="56974" hidden="1" x14ac:dyDescent="0.2"/>
    <row r="56975" hidden="1" x14ac:dyDescent="0.2"/>
    <row r="56976" hidden="1" x14ac:dyDescent="0.2"/>
    <row r="56977" hidden="1" x14ac:dyDescent="0.2"/>
    <row r="56978" hidden="1" x14ac:dyDescent="0.2"/>
    <row r="56979" hidden="1" x14ac:dyDescent="0.2"/>
    <row r="56980" hidden="1" x14ac:dyDescent="0.2"/>
    <row r="56981" hidden="1" x14ac:dyDescent="0.2"/>
    <row r="56982" hidden="1" x14ac:dyDescent="0.2"/>
    <row r="56983" hidden="1" x14ac:dyDescent="0.2"/>
    <row r="56984" hidden="1" x14ac:dyDescent="0.2"/>
    <row r="56985" hidden="1" x14ac:dyDescent="0.2"/>
    <row r="56986" hidden="1" x14ac:dyDescent="0.2"/>
    <row r="56987" hidden="1" x14ac:dyDescent="0.2"/>
    <row r="56988" hidden="1" x14ac:dyDescent="0.2"/>
    <row r="56989" hidden="1" x14ac:dyDescent="0.2"/>
    <row r="56990" hidden="1" x14ac:dyDescent="0.2"/>
    <row r="56991" hidden="1" x14ac:dyDescent="0.2"/>
    <row r="56992" hidden="1" x14ac:dyDescent="0.2"/>
    <row r="56993" hidden="1" x14ac:dyDescent="0.2"/>
    <row r="56994" hidden="1" x14ac:dyDescent="0.2"/>
    <row r="56995" hidden="1" x14ac:dyDescent="0.2"/>
    <row r="56996" hidden="1" x14ac:dyDescent="0.2"/>
    <row r="56997" hidden="1" x14ac:dyDescent="0.2"/>
    <row r="56998" hidden="1" x14ac:dyDescent="0.2"/>
    <row r="56999" hidden="1" x14ac:dyDescent="0.2"/>
    <row r="57000" hidden="1" x14ac:dyDescent="0.2"/>
    <row r="57001" hidden="1" x14ac:dyDescent="0.2"/>
    <row r="57002" hidden="1" x14ac:dyDescent="0.2"/>
    <row r="57003" hidden="1" x14ac:dyDescent="0.2"/>
    <row r="57004" hidden="1" x14ac:dyDescent="0.2"/>
    <row r="57005" hidden="1" x14ac:dyDescent="0.2"/>
    <row r="57006" hidden="1" x14ac:dyDescent="0.2"/>
    <row r="57007" hidden="1" x14ac:dyDescent="0.2"/>
    <row r="57008" hidden="1" x14ac:dyDescent="0.2"/>
    <row r="57009" hidden="1" x14ac:dyDescent="0.2"/>
    <row r="57010" hidden="1" x14ac:dyDescent="0.2"/>
    <row r="57011" hidden="1" x14ac:dyDescent="0.2"/>
    <row r="57012" hidden="1" x14ac:dyDescent="0.2"/>
    <row r="57013" hidden="1" x14ac:dyDescent="0.2"/>
    <row r="57014" hidden="1" x14ac:dyDescent="0.2"/>
    <row r="57015" hidden="1" x14ac:dyDescent="0.2"/>
    <row r="57016" hidden="1" x14ac:dyDescent="0.2"/>
    <row r="57017" hidden="1" x14ac:dyDescent="0.2"/>
    <row r="57018" hidden="1" x14ac:dyDescent="0.2"/>
    <row r="57019" hidden="1" x14ac:dyDescent="0.2"/>
    <row r="57020" hidden="1" x14ac:dyDescent="0.2"/>
    <row r="57021" hidden="1" x14ac:dyDescent="0.2"/>
    <row r="57022" hidden="1" x14ac:dyDescent="0.2"/>
    <row r="57023" hidden="1" x14ac:dyDescent="0.2"/>
    <row r="57024" hidden="1" x14ac:dyDescent="0.2"/>
    <row r="57025" hidden="1" x14ac:dyDescent="0.2"/>
    <row r="57026" hidden="1" x14ac:dyDescent="0.2"/>
    <row r="57027" hidden="1" x14ac:dyDescent="0.2"/>
    <row r="57028" hidden="1" x14ac:dyDescent="0.2"/>
    <row r="57029" hidden="1" x14ac:dyDescent="0.2"/>
    <row r="57030" hidden="1" x14ac:dyDescent="0.2"/>
    <row r="57031" hidden="1" x14ac:dyDescent="0.2"/>
    <row r="57032" hidden="1" x14ac:dyDescent="0.2"/>
    <row r="57033" hidden="1" x14ac:dyDescent="0.2"/>
    <row r="57034" hidden="1" x14ac:dyDescent="0.2"/>
    <row r="57035" hidden="1" x14ac:dyDescent="0.2"/>
    <row r="57036" hidden="1" x14ac:dyDescent="0.2"/>
    <row r="57037" hidden="1" x14ac:dyDescent="0.2"/>
    <row r="57038" hidden="1" x14ac:dyDescent="0.2"/>
    <row r="57039" hidden="1" x14ac:dyDescent="0.2"/>
    <row r="57040" hidden="1" x14ac:dyDescent="0.2"/>
    <row r="57041" hidden="1" x14ac:dyDescent="0.2"/>
    <row r="57042" hidden="1" x14ac:dyDescent="0.2"/>
    <row r="57043" hidden="1" x14ac:dyDescent="0.2"/>
    <row r="57044" hidden="1" x14ac:dyDescent="0.2"/>
    <row r="57045" hidden="1" x14ac:dyDescent="0.2"/>
    <row r="57046" hidden="1" x14ac:dyDescent="0.2"/>
    <row r="57047" hidden="1" x14ac:dyDescent="0.2"/>
    <row r="57048" hidden="1" x14ac:dyDescent="0.2"/>
    <row r="57049" hidden="1" x14ac:dyDescent="0.2"/>
    <row r="57050" hidden="1" x14ac:dyDescent="0.2"/>
    <row r="57051" hidden="1" x14ac:dyDescent="0.2"/>
    <row r="57052" hidden="1" x14ac:dyDescent="0.2"/>
    <row r="57053" hidden="1" x14ac:dyDescent="0.2"/>
    <row r="57054" hidden="1" x14ac:dyDescent="0.2"/>
    <row r="57055" hidden="1" x14ac:dyDescent="0.2"/>
    <row r="57056" hidden="1" x14ac:dyDescent="0.2"/>
    <row r="57057" hidden="1" x14ac:dyDescent="0.2"/>
    <row r="57058" hidden="1" x14ac:dyDescent="0.2"/>
    <row r="57059" hidden="1" x14ac:dyDescent="0.2"/>
    <row r="57060" hidden="1" x14ac:dyDescent="0.2"/>
    <row r="57061" hidden="1" x14ac:dyDescent="0.2"/>
    <row r="57062" hidden="1" x14ac:dyDescent="0.2"/>
    <row r="57063" hidden="1" x14ac:dyDescent="0.2"/>
    <row r="57064" hidden="1" x14ac:dyDescent="0.2"/>
    <row r="57065" hidden="1" x14ac:dyDescent="0.2"/>
    <row r="57066" hidden="1" x14ac:dyDescent="0.2"/>
    <row r="57067" hidden="1" x14ac:dyDescent="0.2"/>
    <row r="57068" hidden="1" x14ac:dyDescent="0.2"/>
    <row r="57069" hidden="1" x14ac:dyDescent="0.2"/>
    <row r="57070" hidden="1" x14ac:dyDescent="0.2"/>
    <row r="57071" hidden="1" x14ac:dyDescent="0.2"/>
    <row r="57072" hidden="1" x14ac:dyDescent="0.2"/>
    <row r="57073" hidden="1" x14ac:dyDescent="0.2"/>
    <row r="57074" hidden="1" x14ac:dyDescent="0.2"/>
    <row r="57075" hidden="1" x14ac:dyDescent="0.2"/>
    <row r="57076" hidden="1" x14ac:dyDescent="0.2"/>
    <row r="57077" hidden="1" x14ac:dyDescent="0.2"/>
    <row r="57078" hidden="1" x14ac:dyDescent="0.2"/>
    <row r="57079" hidden="1" x14ac:dyDescent="0.2"/>
    <row r="57080" hidden="1" x14ac:dyDescent="0.2"/>
    <row r="57081" hidden="1" x14ac:dyDescent="0.2"/>
    <row r="57082" hidden="1" x14ac:dyDescent="0.2"/>
    <row r="57083" hidden="1" x14ac:dyDescent="0.2"/>
    <row r="57084" hidden="1" x14ac:dyDescent="0.2"/>
    <row r="57085" hidden="1" x14ac:dyDescent="0.2"/>
    <row r="57086" hidden="1" x14ac:dyDescent="0.2"/>
    <row r="57087" hidden="1" x14ac:dyDescent="0.2"/>
    <row r="57088" hidden="1" x14ac:dyDescent="0.2"/>
    <row r="57089" hidden="1" x14ac:dyDescent="0.2"/>
    <row r="57090" hidden="1" x14ac:dyDescent="0.2"/>
    <row r="57091" hidden="1" x14ac:dyDescent="0.2"/>
    <row r="57092" hidden="1" x14ac:dyDescent="0.2"/>
    <row r="57093" hidden="1" x14ac:dyDescent="0.2"/>
    <row r="57094" hidden="1" x14ac:dyDescent="0.2"/>
    <row r="57095" hidden="1" x14ac:dyDescent="0.2"/>
    <row r="57096" hidden="1" x14ac:dyDescent="0.2"/>
    <row r="57097" hidden="1" x14ac:dyDescent="0.2"/>
    <row r="57098" hidden="1" x14ac:dyDescent="0.2"/>
    <row r="57099" hidden="1" x14ac:dyDescent="0.2"/>
    <row r="57100" hidden="1" x14ac:dyDescent="0.2"/>
    <row r="57101" hidden="1" x14ac:dyDescent="0.2"/>
    <row r="57102" hidden="1" x14ac:dyDescent="0.2"/>
    <row r="57103" hidden="1" x14ac:dyDescent="0.2"/>
    <row r="57104" hidden="1" x14ac:dyDescent="0.2"/>
    <row r="57105" hidden="1" x14ac:dyDescent="0.2"/>
    <row r="57106" hidden="1" x14ac:dyDescent="0.2"/>
    <row r="57107" hidden="1" x14ac:dyDescent="0.2"/>
    <row r="57108" hidden="1" x14ac:dyDescent="0.2"/>
    <row r="57109" hidden="1" x14ac:dyDescent="0.2"/>
    <row r="57110" hidden="1" x14ac:dyDescent="0.2"/>
    <row r="57111" hidden="1" x14ac:dyDescent="0.2"/>
    <row r="57112" hidden="1" x14ac:dyDescent="0.2"/>
    <row r="57113" hidden="1" x14ac:dyDescent="0.2"/>
    <row r="57114" hidden="1" x14ac:dyDescent="0.2"/>
    <row r="57115" hidden="1" x14ac:dyDescent="0.2"/>
    <row r="57116" hidden="1" x14ac:dyDescent="0.2"/>
    <row r="57117" hidden="1" x14ac:dyDescent="0.2"/>
    <row r="57118" hidden="1" x14ac:dyDescent="0.2"/>
    <row r="57119" hidden="1" x14ac:dyDescent="0.2"/>
    <row r="57120" hidden="1" x14ac:dyDescent="0.2"/>
    <row r="57121" hidden="1" x14ac:dyDescent="0.2"/>
    <row r="57122" hidden="1" x14ac:dyDescent="0.2"/>
    <row r="57123" hidden="1" x14ac:dyDescent="0.2"/>
    <row r="57124" hidden="1" x14ac:dyDescent="0.2"/>
    <row r="57125" hidden="1" x14ac:dyDescent="0.2"/>
    <row r="57126" hidden="1" x14ac:dyDescent="0.2"/>
    <row r="57127" hidden="1" x14ac:dyDescent="0.2"/>
    <row r="57128" hidden="1" x14ac:dyDescent="0.2"/>
    <row r="57129" hidden="1" x14ac:dyDescent="0.2"/>
    <row r="57130" hidden="1" x14ac:dyDescent="0.2"/>
    <row r="57131" hidden="1" x14ac:dyDescent="0.2"/>
    <row r="57132" hidden="1" x14ac:dyDescent="0.2"/>
    <row r="57133" hidden="1" x14ac:dyDescent="0.2"/>
    <row r="57134" hidden="1" x14ac:dyDescent="0.2"/>
    <row r="57135" hidden="1" x14ac:dyDescent="0.2"/>
    <row r="57136" hidden="1" x14ac:dyDescent="0.2"/>
    <row r="57137" hidden="1" x14ac:dyDescent="0.2"/>
    <row r="57138" hidden="1" x14ac:dyDescent="0.2"/>
    <row r="57139" hidden="1" x14ac:dyDescent="0.2"/>
    <row r="57140" hidden="1" x14ac:dyDescent="0.2"/>
    <row r="57141" hidden="1" x14ac:dyDescent="0.2"/>
    <row r="57142" hidden="1" x14ac:dyDescent="0.2"/>
    <row r="57143" hidden="1" x14ac:dyDescent="0.2"/>
    <row r="57144" hidden="1" x14ac:dyDescent="0.2"/>
    <row r="57145" hidden="1" x14ac:dyDescent="0.2"/>
    <row r="57146" hidden="1" x14ac:dyDescent="0.2"/>
    <row r="57147" hidden="1" x14ac:dyDescent="0.2"/>
    <row r="57148" hidden="1" x14ac:dyDescent="0.2"/>
    <row r="57149" hidden="1" x14ac:dyDescent="0.2"/>
    <row r="57150" hidden="1" x14ac:dyDescent="0.2"/>
    <row r="57151" hidden="1" x14ac:dyDescent="0.2"/>
    <row r="57152" hidden="1" x14ac:dyDescent="0.2"/>
    <row r="57153" hidden="1" x14ac:dyDescent="0.2"/>
    <row r="57154" hidden="1" x14ac:dyDescent="0.2"/>
    <row r="57155" hidden="1" x14ac:dyDescent="0.2"/>
    <row r="57156" hidden="1" x14ac:dyDescent="0.2"/>
    <row r="57157" hidden="1" x14ac:dyDescent="0.2"/>
    <row r="57158" hidden="1" x14ac:dyDescent="0.2"/>
    <row r="57159" hidden="1" x14ac:dyDescent="0.2"/>
    <row r="57160" hidden="1" x14ac:dyDescent="0.2"/>
    <row r="57161" hidden="1" x14ac:dyDescent="0.2"/>
    <row r="57162" hidden="1" x14ac:dyDescent="0.2"/>
    <row r="57163" hidden="1" x14ac:dyDescent="0.2"/>
    <row r="57164" hidden="1" x14ac:dyDescent="0.2"/>
    <row r="57165" hidden="1" x14ac:dyDescent="0.2"/>
    <row r="57166" hidden="1" x14ac:dyDescent="0.2"/>
    <row r="57167" hidden="1" x14ac:dyDescent="0.2"/>
    <row r="57168" hidden="1" x14ac:dyDescent="0.2"/>
    <row r="57169" hidden="1" x14ac:dyDescent="0.2"/>
    <row r="57170" hidden="1" x14ac:dyDescent="0.2"/>
    <row r="57171" hidden="1" x14ac:dyDescent="0.2"/>
    <row r="57172" hidden="1" x14ac:dyDescent="0.2"/>
    <row r="57173" hidden="1" x14ac:dyDescent="0.2"/>
    <row r="57174" hidden="1" x14ac:dyDescent="0.2"/>
    <row r="57175" hidden="1" x14ac:dyDescent="0.2"/>
    <row r="57176" hidden="1" x14ac:dyDescent="0.2"/>
    <row r="57177" hidden="1" x14ac:dyDescent="0.2"/>
    <row r="57178" hidden="1" x14ac:dyDescent="0.2"/>
    <row r="57179" hidden="1" x14ac:dyDescent="0.2"/>
    <row r="57180" hidden="1" x14ac:dyDescent="0.2"/>
    <row r="57181" hidden="1" x14ac:dyDescent="0.2"/>
    <row r="57182" hidden="1" x14ac:dyDescent="0.2"/>
    <row r="57183" hidden="1" x14ac:dyDescent="0.2"/>
    <row r="57184" hidden="1" x14ac:dyDescent="0.2"/>
    <row r="57185" hidden="1" x14ac:dyDescent="0.2"/>
    <row r="57186" hidden="1" x14ac:dyDescent="0.2"/>
    <row r="57187" hidden="1" x14ac:dyDescent="0.2"/>
    <row r="57188" hidden="1" x14ac:dyDescent="0.2"/>
    <row r="57189" hidden="1" x14ac:dyDescent="0.2"/>
    <row r="57190" hidden="1" x14ac:dyDescent="0.2"/>
    <row r="57191" hidden="1" x14ac:dyDescent="0.2"/>
    <row r="57192" hidden="1" x14ac:dyDescent="0.2"/>
    <row r="57193" hidden="1" x14ac:dyDescent="0.2"/>
    <row r="57194" hidden="1" x14ac:dyDescent="0.2"/>
    <row r="57195" hidden="1" x14ac:dyDescent="0.2"/>
    <row r="57196" hidden="1" x14ac:dyDescent="0.2"/>
    <row r="57197" hidden="1" x14ac:dyDescent="0.2"/>
    <row r="57198" hidden="1" x14ac:dyDescent="0.2"/>
    <row r="57199" hidden="1" x14ac:dyDescent="0.2"/>
    <row r="57200" hidden="1" x14ac:dyDescent="0.2"/>
    <row r="57201" hidden="1" x14ac:dyDescent="0.2"/>
    <row r="57202" hidden="1" x14ac:dyDescent="0.2"/>
    <row r="57203" hidden="1" x14ac:dyDescent="0.2"/>
    <row r="57204" hidden="1" x14ac:dyDescent="0.2"/>
    <row r="57205" hidden="1" x14ac:dyDescent="0.2"/>
    <row r="57206" hidden="1" x14ac:dyDescent="0.2"/>
    <row r="57207" hidden="1" x14ac:dyDescent="0.2"/>
    <row r="57208" hidden="1" x14ac:dyDescent="0.2"/>
    <row r="57209" hidden="1" x14ac:dyDescent="0.2"/>
    <row r="57210" hidden="1" x14ac:dyDescent="0.2"/>
    <row r="57211" hidden="1" x14ac:dyDescent="0.2"/>
    <row r="57212" hidden="1" x14ac:dyDescent="0.2"/>
    <row r="57213" hidden="1" x14ac:dyDescent="0.2"/>
    <row r="57214" hidden="1" x14ac:dyDescent="0.2"/>
    <row r="57215" hidden="1" x14ac:dyDescent="0.2"/>
    <row r="57216" hidden="1" x14ac:dyDescent="0.2"/>
    <row r="57217" hidden="1" x14ac:dyDescent="0.2"/>
    <row r="57218" hidden="1" x14ac:dyDescent="0.2"/>
    <row r="57219" hidden="1" x14ac:dyDescent="0.2"/>
    <row r="57220" hidden="1" x14ac:dyDescent="0.2"/>
    <row r="57221" hidden="1" x14ac:dyDescent="0.2"/>
    <row r="57222" hidden="1" x14ac:dyDescent="0.2"/>
    <row r="57223" hidden="1" x14ac:dyDescent="0.2"/>
    <row r="57224" hidden="1" x14ac:dyDescent="0.2"/>
    <row r="57225" hidden="1" x14ac:dyDescent="0.2"/>
    <row r="57226" hidden="1" x14ac:dyDescent="0.2"/>
    <row r="57227" hidden="1" x14ac:dyDescent="0.2"/>
    <row r="57228" hidden="1" x14ac:dyDescent="0.2"/>
    <row r="57229" hidden="1" x14ac:dyDescent="0.2"/>
    <row r="57230" hidden="1" x14ac:dyDescent="0.2"/>
    <row r="57231" hidden="1" x14ac:dyDescent="0.2"/>
    <row r="57232" hidden="1" x14ac:dyDescent="0.2"/>
    <row r="57233" hidden="1" x14ac:dyDescent="0.2"/>
    <row r="57234" hidden="1" x14ac:dyDescent="0.2"/>
    <row r="57235" hidden="1" x14ac:dyDescent="0.2"/>
    <row r="57236" hidden="1" x14ac:dyDescent="0.2"/>
    <row r="57237" hidden="1" x14ac:dyDescent="0.2"/>
    <row r="57238" hidden="1" x14ac:dyDescent="0.2"/>
    <row r="57239" hidden="1" x14ac:dyDescent="0.2"/>
    <row r="57240" hidden="1" x14ac:dyDescent="0.2"/>
    <row r="57241" hidden="1" x14ac:dyDescent="0.2"/>
    <row r="57242" hidden="1" x14ac:dyDescent="0.2"/>
    <row r="57243" hidden="1" x14ac:dyDescent="0.2"/>
    <row r="57244" hidden="1" x14ac:dyDescent="0.2"/>
    <row r="57245" hidden="1" x14ac:dyDescent="0.2"/>
    <row r="57246" hidden="1" x14ac:dyDescent="0.2"/>
    <row r="57247" hidden="1" x14ac:dyDescent="0.2"/>
    <row r="57248" hidden="1" x14ac:dyDescent="0.2"/>
    <row r="57249" hidden="1" x14ac:dyDescent="0.2"/>
    <row r="57250" hidden="1" x14ac:dyDescent="0.2"/>
    <row r="57251" hidden="1" x14ac:dyDescent="0.2"/>
    <row r="57252" hidden="1" x14ac:dyDescent="0.2"/>
    <row r="57253" hidden="1" x14ac:dyDescent="0.2"/>
    <row r="57254" hidden="1" x14ac:dyDescent="0.2"/>
    <row r="57255" hidden="1" x14ac:dyDescent="0.2"/>
    <row r="57256" hidden="1" x14ac:dyDescent="0.2"/>
    <row r="57257" hidden="1" x14ac:dyDescent="0.2"/>
    <row r="57258" hidden="1" x14ac:dyDescent="0.2"/>
    <row r="57259" hidden="1" x14ac:dyDescent="0.2"/>
    <row r="57260" hidden="1" x14ac:dyDescent="0.2"/>
    <row r="57261" hidden="1" x14ac:dyDescent="0.2"/>
    <row r="57262" hidden="1" x14ac:dyDescent="0.2"/>
    <row r="57263" hidden="1" x14ac:dyDescent="0.2"/>
    <row r="57264" hidden="1" x14ac:dyDescent="0.2"/>
    <row r="57265" hidden="1" x14ac:dyDescent="0.2"/>
    <row r="57266" hidden="1" x14ac:dyDescent="0.2"/>
    <row r="57267" hidden="1" x14ac:dyDescent="0.2"/>
    <row r="57268" hidden="1" x14ac:dyDescent="0.2"/>
    <row r="57269" hidden="1" x14ac:dyDescent="0.2"/>
    <row r="57270" hidden="1" x14ac:dyDescent="0.2"/>
    <row r="57271" hidden="1" x14ac:dyDescent="0.2"/>
    <row r="57272" hidden="1" x14ac:dyDescent="0.2"/>
    <row r="57273" hidden="1" x14ac:dyDescent="0.2"/>
    <row r="57274" hidden="1" x14ac:dyDescent="0.2"/>
    <row r="57275" hidden="1" x14ac:dyDescent="0.2"/>
    <row r="57276" hidden="1" x14ac:dyDescent="0.2"/>
    <row r="57277" hidden="1" x14ac:dyDescent="0.2"/>
    <row r="57278" hidden="1" x14ac:dyDescent="0.2"/>
    <row r="57279" hidden="1" x14ac:dyDescent="0.2"/>
    <row r="57280" hidden="1" x14ac:dyDescent="0.2"/>
    <row r="57281" hidden="1" x14ac:dyDescent="0.2"/>
    <row r="57282" hidden="1" x14ac:dyDescent="0.2"/>
    <row r="57283" hidden="1" x14ac:dyDescent="0.2"/>
    <row r="57284" hidden="1" x14ac:dyDescent="0.2"/>
    <row r="57285" hidden="1" x14ac:dyDescent="0.2"/>
    <row r="57286" hidden="1" x14ac:dyDescent="0.2"/>
    <row r="57287" hidden="1" x14ac:dyDescent="0.2"/>
    <row r="57288" hidden="1" x14ac:dyDescent="0.2"/>
    <row r="57289" hidden="1" x14ac:dyDescent="0.2"/>
    <row r="57290" hidden="1" x14ac:dyDescent="0.2"/>
    <row r="57291" hidden="1" x14ac:dyDescent="0.2"/>
    <row r="57292" hidden="1" x14ac:dyDescent="0.2"/>
    <row r="57293" hidden="1" x14ac:dyDescent="0.2"/>
    <row r="57294" hidden="1" x14ac:dyDescent="0.2"/>
    <row r="57295" hidden="1" x14ac:dyDescent="0.2"/>
    <row r="57296" hidden="1" x14ac:dyDescent="0.2"/>
    <row r="57297" hidden="1" x14ac:dyDescent="0.2"/>
    <row r="57298" hidden="1" x14ac:dyDescent="0.2"/>
    <row r="57299" hidden="1" x14ac:dyDescent="0.2"/>
    <row r="57300" hidden="1" x14ac:dyDescent="0.2"/>
    <row r="57301" hidden="1" x14ac:dyDescent="0.2"/>
    <row r="57302" hidden="1" x14ac:dyDescent="0.2"/>
    <row r="57303" hidden="1" x14ac:dyDescent="0.2"/>
    <row r="57304" hidden="1" x14ac:dyDescent="0.2"/>
    <row r="57305" hidden="1" x14ac:dyDescent="0.2"/>
    <row r="57306" hidden="1" x14ac:dyDescent="0.2"/>
    <row r="57307" hidden="1" x14ac:dyDescent="0.2"/>
    <row r="57308" hidden="1" x14ac:dyDescent="0.2"/>
    <row r="57309" hidden="1" x14ac:dyDescent="0.2"/>
    <row r="57310" hidden="1" x14ac:dyDescent="0.2"/>
    <row r="57311" hidden="1" x14ac:dyDescent="0.2"/>
    <row r="57312" hidden="1" x14ac:dyDescent="0.2"/>
    <row r="57313" hidden="1" x14ac:dyDescent="0.2"/>
    <row r="57314" hidden="1" x14ac:dyDescent="0.2"/>
    <row r="57315" hidden="1" x14ac:dyDescent="0.2"/>
    <row r="57316" hidden="1" x14ac:dyDescent="0.2"/>
    <row r="57317" hidden="1" x14ac:dyDescent="0.2"/>
    <row r="57318" hidden="1" x14ac:dyDescent="0.2"/>
    <row r="57319" hidden="1" x14ac:dyDescent="0.2"/>
    <row r="57320" hidden="1" x14ac:dyDescent="0.2"/>
    <row r="57321" hidden="1" x14ac:dyDescent="0.2"/>
    <row r="57322" hidden="1" x14ac:dyDescent="0.2"/>
    <row r="57323" hidden="1" x14ac:dyDescent="0.2"/>
    <row r="57324" hidden="1" x14ac:dyDescent="0.2"/>
    <row r="57325" hidden="1" x14ac:dyDescent="0.2"/>
    <row r="57326" hidden="1" x14ac:dyDescent="0.2"/>
    <row r="57327" hidden="1" x14ac:dyDescent="0.2"/>
    <row r="57328" hidden="1" x14ac:dyDescent="0.2"/>
    <row r="57329" hidden="1" x14ac:dyDescent="0.2"/>
    <row r="57330" hidden="1" x14ac:dyDescent="0.2"/>
    <row r="57331" hidden="1" x14ac:dyDescent="0.2"/>
    <row r="57332" hidden="1" x14ac:dyDescent="0.2"/>
    <row r="57333" hidden="1" x14ac:dyDescent="0.2"/>
    <row r="57334" hidden="1" x14ac:dyDescent="0.2"/>
    <row r="57335" hidden="1" x14ac:dyDescent="0.2"/>
    <row r="57336" hidden="1" x14ac:dyDescent="0.2"/>
    <row r="57337" hidden="1" x14ac:dyDescent="0.2"/>
    <row r="57338" hidden="1" x14ac:dyDescent="0.2"/>
    <row r="57339" hidden="1" x14ac:dyDescent="0.2"/>
    <row r="57340" hidden="1" x14ac:dyDescent="0.2"/>
    <row r="57341" hidden="1" x14ac:dyDescent="0.2"/>
    <row r="57342" hidden="1" x14ac:dyDescent="0.2"/>
    <row r="57343" hidden="1" x14ac:dyDescent="0.2"/>
    <row r="57344" hidden="1" x14ac:dyDescent="0.2"/>
    <row r="57345" hidden="1" x14ac:dyDescent="0.2"/>
    <row r="57346" hidden="1" x14ac:dyDescent="0.2"/>
    <row r="57347" hidden="1" x14ac:dyDescent="0.2"/>
    <row r="57348" hidden="1" x14ac:dyDescent="0.2"/>
    <row r="57349" hidden="1" x14ac:dyDescent="0.2"/>
    <row r="57350" hidden="1" x14ac:dyDescent="0.2"/>
    <row r="57351" hidden="1" x14ac:dyDescent="0.2"/>
    <row r="57352" hidden="1" x14ac:dyDescent="0.2"/>
    <row r="57353" hidden="1" x14ac:dyDescent="0.2"/>
    <row r="57354" hidden="1" x14ac:dyDescent="0.2"/>
    <row r="57355" hidden="1" x14ac:dyDescent="0.2"/>
    <row r="57356" hidden="1" x14ac:dyDescent="0.2"/>
    <row r="57357" hidden="1" x14ac:dyDescent="0.2"/>
    <row r="57358" hidden="1" x14ac:dyDescent="0.2"/>
    <row r="57359" hidden="1" x14ac:dyDescent="0.2"/>
    <row r="57360" hidden="1" x14ac:dyDescent="0.2"/>
    <row r="57361" hidden="1" x14ac:dyDescent="0.2"/>
    <row r="57362" hidden="1" x14ac:dyDescent="0.2"/>
    <row r="57363" hidden="1" x14ac:dyDescent="0.2"/>
    <row r="57364" hidden="1" x14ac:dyDescent="0.2"/>
    <row r="57365" hidden="1" x14ac:dyDescent="0.2"/>
    <row r="57366" hidden="1" x14ac:dyDescent="0.2"/>
    <row r="57367" hidden="1" x14ac:dyDescent="0.2"/>
    <row r="57368" hidden="1" x14ac:dyDescent="0.2"/>
    <row r="57369" hidden="1" x14ac:dyDescent="0.2"/>
    <row r="57370" hidden="1" x14ac:dyDescent="0.2"/>
    <row r="57371" hidden="1" x14ac:dyDescent="0.2"/>
    <row r="57372" hidden="1" x14ac:dyDescent="0.2"/>
    <row r="57373" hidden="1" x14ac:dyDescent="0.2"/>
    <row r="57374" hidden="1" x14ac:dyDescent="0.2"/>
    <row r="57375" hidden="1" x14ac:dyDescent="0.2"/>
    <row r="57376" hidden="1" x14ac:dyDescent="0.2"/>
    <row r="57377" hidden="1" x14ac:dyDescent="0.2"/>
    <row r="57378" hidden="1" x14ac:dyDescent="0.2"/>
    <row r="57379" hidden="1" x14ac:dyDescent="0.2"/>
    <row r="57380" hidden="1" x14ac:dyDescent="0.2"/>
    <row r="57381" hidden="1" x14ac:dyDescent="0.2"/>
    <row r="57382" hidden="1" x14ac:dyDescent="0.2"/>
    <row r="57383" hidden="1" x14ac:dyDescent="0.2"/>
    <row r="57384" hidden="1" x14ac:dyDescent="0.2"/>
    <row r="57385" hidden="1" x14ac:dyDescent="0.2"/>
    <row r="57386" hidden="1" x14ac:dyDescent="0.2"/>
    <row r="57387" hidden="1" x14ac:dyDescent="0.2"/>
    <row r="57388" hidden="1" x14ac:dyDescent="0.2"/>
    <row r="57389" hidden="1" x14ac:dyDescent="0.2"/>
    <row r="57390" hidden="1" x14ac:dyDescent="0.2"/>
    <row r="57391" hidden="1" x14ac:dyDescent="0.2"/>
    <row r="57392" hidden="1" x14ac:dyDescent="0.2"/>
    <row r="57393" hidden="1" x14ac:dyDescent="0.2"/>
    <row r="57394" hidden="1" x14ac:dyDescent="0.2"/>
    <row r="57395" hidden="1" x14ac:dyDescent="0.2"/>
    <row r="57396" hidden="1" x14ac:dyDescent="0.2"/>
    <row r="57397" hidden="1" x14ac:dyDescent="0.2"/>
    <row r="57398" hidden="1" x14ac:dyDescent="0.2"/>
    <row r="57399" hidden="1" x14ac:dyDescent="0.2"/>
    <row r="57400" hidden="1" x14ac:dyDescent="0.2"/>
    <row r="57401" hidden="1" x14ac:dyDescent="0.2"/>
    <row r="57402" hidden="1" x14ac:dyDescent="0.2"/>
    <row r="57403" hidden="1" x14ac:dyDescent="0.2"/>
    <row r="57404" hidden="1" x14ac:dyDescent="0.2"/>
    <row r="57405" hidden="1" x14ac:dyDescent="0.2"/>
    <row r="57406" hidden="1" x14ac:dyDescent="0.2"/>
    <row r="57407" hidden="1" x14ac:dyDescent="0.2"/>
    <row r="57408" hidden="1" x14ac:dyDescent="0.2"/>
    <row r="57409" hidden="1" x14ac:dyDescent="0.2"/>
    <row r="57410" hidden="1" x14ac:dyDescent="0.2"/>
    <row r="57411" hidden="1" x14ac:dyDescent="0.2"/>
    <row r="57412" hidden="1" x14ac:dyDescent="0.2"/>
    <row r="57413" hidden="1" x14ac:dyDescent="0.2"/>
    <row r="57414" hidden="1" x14ac:dyDescent="0.2"/>
    <row r="57415" hidden="1" x14ac:dyDescent="0.2"/>
    <row r="57416" hidden="1" x14ac:dyDescent="0.2"/>
    <row r="57417" hidden="1" x14ac:dyDescent="0.2"/>
    <row r="57418" hidden="1" x14ac:dyDescent="0.2"/>
    <row r="57419" hidden="1" x14ac:dyDescent="0.2"/>
    <row r="57420" hidden="1" x14ac:dyDescent="0.2"/>
    <row r="57421" hidden="1" x14ac:dyDescent="0.2"/>
    <row r="57422" hidden="1" x14ac:dyDescent="0.2"/>
    <row r="57423" hidden="1" x14ac:dyDescent="0.2"/>
    <row r="57424" hidden="1" x14ac:dyDescent="0.2"/>
    <row r="57425" hidden="1" x14ac:dyDescent="0.2"/>
    <row r="57426" hidden="1" x14ac:dyDescent="0.2"/>
    <row r="57427" hidden="1" x14ac:dyDescent="0.2"/>
    <row r="57428" hidden="1" x14ac:dyDescent="0.2"/>
    <row r="57429" hidden="1" x14ac:dyDescent="0.2"/>
    <row r="57430" hidden="1" x14ac:dyDescent="0.2"/>
    <row r="57431" hidden="1" x14ac:dyDescent="0.2"/>
    <row r="57432" hidden="1" x14ac:dyDescent="0.2"/>
    <row r="57433" hidden="1" x14ac:dyDescent="0.2"/>
    <row r="57434" hidden="1" x14ac:dyDescent="0.2"/>
    <row r="57435" hidden="1" x14ac:dyDescent="0.2"/>
    <row r="57436" hidden="1" x14ac:dyDescent="0.2"/>
    <row r="57437" hidden="1" x14ac:dyDescent="0.2"/>
    <row r="57438" hidden="1" x14ac:dyDescent="0.2"/>
    <row r="57439" hidden="1" x14ac:dyDescent="0.2"/>
    <row r="57440" hidden="1" x14ac:dyDescent="0.2"/>
    <row r="57441" hidden="1" x14ac:dyDescent="0.2"/>
    <row r="57442" hidden="1" x14ac:dyDescent="0.2"/>
    <row r="57443" hidden="1" x14ac:dyDescent="0.2"/>
    <row r="57444" hidden="1" x14ac:dyDescent="0.2"/>
    <row r="57445" hidden="1" x14ac:dyDescent="0.2"/>
    <row r="57446" hidden="1" x14ac:dyDescent="0.2"/>
    <row r="57447" hidden="1" x14ac:dyDescent="0.2"/>
    <row r="57448" hidden="1" x14ac:dyDescent="0.2"/>
    <row r="57449" hidden="1" x14ac:dyDescent="0.2"/>
    <row r="57450" hidden="1" x14ac:dyDescent="0.2"/>
    <row r="57451" hidden="1" x14ac:dyDescent="0.2"/>
    <row r="57452" hidden="1" x14ac:dyDescent="0.2"/>
    <row r="57453" hidden="1" x14ac:dyDescent="0.2"/>
    <row r="57454" hidden="1" x14ac:dyDescent="0.2"/>
    <row r="57455" hidden="1" x14ac:dyDescent="0.2"/>
    <row r="57456" hidden="1" x14ac:dyDescent="0.2"/>
    <row r="57457" hidden="1" x14ac:dyDescent="0.2"/>
    <row r="57458" hidden="1" x14ac:dyDescent="0.2"/>
    <row r="57459" hidden="1" x14ac:dyDescent="0.2"/>
    <row r="57460" hidden="1" x14ac:dyDescent="0.2"/>
    <row r="57461" hidden="1" x14ac:dyDescent="0.2"/>
    <row r="57462" hidden="1" x14ac:dyDescent="0.2"/>
    <row r="57463" hidden="1" x14ac:dyDescent="0.2"/>
    <row r="57464" hidden="1" x14ac:dyDescent="0.2"/>
    <row r="57465" hidden="1" x14ac:dyDescent="0.2"/>
    <row r="57466" hidden="1" x14ac:dyDescent="0.2"/>
    <row r="57467" hidden="1" x14ac:dyDescent="0.2"/>
    <row r="57468" hidden="1" x14ac:dyDescent="0.2"/>
    <row r="57469" hidden="1" x14ac:dyDescent="0.2"/>
    <row r="57470" hidden="1" x14ac:dyDescent="0.2"/>
    <row r="57471" hidden="1" x14ac:dyDescent="0.2"/>
    <row r="57472" hidden="1" x14ac:dyDescent="0.2"/>
    <row r="57473" hidden="1" x14ac:dyDescent="0.2"/>
    <row r="57474" hidden="1" x14ac:dyDescent="0.2"/>
    <row r="57475" hidden="1" x14ac:dyDescent="0.2"/>
    <row r="57476" hidden="1" x14ac:dyDescent="0.2"/>
    <row r="57477" hidden="1" x14ac:dyDescent="0.2"/>
    <row r="57478" hidden="1" x14ac:dyDescent="0.2"/>
    <row r="57479" hidden="1" x14ac:dyDescent="0.2"/>
    <row r="57480" hidden="1" x14ac:dyDescent="0.2"/>
    <row r="57481" hidden="1" x14ac:dyDescent="0.2"/>
    <row r="57482" hidden="1" x14ac:dyDescent="0.2"/>
    <row r="57483" hidden="1" x14ac:dyDescent="0.2"/>
    <row r="57484" hidden="1" x14ac:dyDescent="0.2"/>
    <row r="57485" hidden="1" x14ac:dyDescent="0.2"/>
    <row r="57486" hidden="1" x14ac:dyDescent="0.2"/>
    <row r="57487" hidden="1" x14ac:dyDescent="0.2"/>
    <row r="57488" hidden="1" x14ac:dyDescent="0.2"/>
    <row r="57489" hidden="1" x14ac:dyDescent="0.2"/>
    <row r="57490" hidden="1" x14ac:dyDescent="0.2"/>
    <row r="57491" hidden="1" x14ac:dyDescent="0.2"/>
    <row r="57492" hidden="1" x14ac:dyDescent="0.2"/>
    <row r="57493" hidden="1" x14ac:dyDescent="0.2"/>
    <row r="57494" hidden="1" x14ac:dyDescent="0.2"/>
    <row r="57495" hidden="1" x14ac:dyDescent="0.2"/>
    <row r="57496" hidden="1" x14ac:dyDescent="0.2"/>
    <row r="57497" hidden="1" x14ac:dyDescent="0.2"/>
    <row r="57498" hidden="1" x14ac:dyDescent="0.2"/>
    <row r="57499" hidden="1" x14ac:dyDescent="0.2"/>
    <row r="57500" hidden="1" x14ac:dyDescent="0.2"/>
    <row r="57501" hidden="1" x14ac:dyDescent="0.2"/>
    <row r="57502" hidden="1" x14ac:dyDescent="0.2"/>
    <row r="57503" hidden="1" x14ac:dyDescent="0.2"/>
    <row r="57504" hidden="1" x14ac:dyDescent="0.2"/>
    <row r="57505" hidden="1" x14ac:dyDescent="0.2"/>
    <row r="57506" hidden="1" x14ac:dyDescent="0.2"/>
    <row r="57507" hidden="1" x14ac:dyDescent="0.2"/>
    <row r="57508" hidden="1" x14ac:dyDescent="0.2"/>
    <row r="57509" hidden="1" x14ac:dyDescent="0.2"/>
    <row r="57510" hidden="1" x14ac:dyDescent="0.2"/>
    <row r="57511" hidden="1" x14ac:dyDescent="0.2"/>
    <row r="57512" hidden="1" x14ac:dyDescent="0.2"/>
    <row r="57513" hidden="1" x14ac:dyDescent="0.2"/>
    <row r="57514" hidden="1" x14ac:dyDescent="0.2"/>
    <row r="57515" hidden="1" x14ac:dyDescent="0.2"/>
    <row r="57516" hidden="1" x14ac:dyDescent="0.2"/>
    <row r="57517" hidden="1" x14ac:dyDescent="0.2"/>
    <row r="57518" hidden="1" x14ac:dyDescent="0.2"/>
    <row r="57519" hidden="1" x14ac:dyDescent="0.2"/>
    <row r="57520" hidden="1" x14ac:dyDescent="0.2"/>
    <row r="57521" hidden="1" x14ac:dyDescent="0.2"/>
    <row r="57522" hidden="1" x14ac:dyDescent="0.2"/>
    <row r="57523" hidden="1" x14ac:dyDescent="0.2"/>
    <row r="57524" hidden="1" x14ac:dyDescent="0.2"/>
    <row r="57525" hidden="1" x14ac:dyDescent="0.2"/>
    <row r="57526" hidden="1" x14ac:dyDescent="0.2"/>
    <row r="57527" hidden="1" x14ac:dyDescent="0.2"/>
    <row r="57528" hidden="1" x14ac:dyDescent="0.2"/>
    <row r="57529" hidden="1" x14ac:dyDescent="0.2"/>
    <row r="57530" hidden="1" x14ac:dyDescent="0.2"/>
    <row r="57531" hidden="1" x14ac:dyDescent="0.2"/>
    <row r="57532" hidden="1" x14ac:dyDescent="0.2"/>
    <row r="57533" hidden="1" x14ac:dyDescent="0.2"/>
    <row r="57534" hidden="1" x14ac:dyDescent="0.2"/>
    <row r="57535" hidden="1" x14ac:dyDescent="0.2"/>
    <row r="57536" hidden="1" x14ac:dyDescent="0.2"/>
    <row r="57537" hidden="1" x14ac:dyDescent="0.2"/>
    <row r="57538" hidden="1" x14ac:dyDescent="0.2"/>
    <row r="57539" hidden="1" x14ac:dyDescent="0.2"/>
    <row r="57540" hidden="1" x14ac:dyDescent="0.2"/>
    <row r="57541" hidden="1" x14ac:dyDescent="0.2"/>
    <row r="57542" hidden="1" x14ac:dyDescent="0.2"/>
    <row r="57543" hidden="1" x14ac:dyDescent="0.2"/>
    <row r="57544" hidden="1" x14ac:dyDescent="0.2"/>
    <row r="57545" hidden="1" x14ac:dyDescent="0.2"/>
    <row r="57546" hidden="1" x14ac:dyDescent="0.2"/>
    <row r="57547" hidden="1" x14ac:dyDescent="0.2"/>
    <row r="57548" hidden="1" x14ac:dyDescent="0.2"/>
    <row r="57549" hidden="1" x14ac:dyDescent="0.2"/>
    <row r="57550" hidden="1" x14ac:dyDescent="0.2"/>
    <row r="57551" hidden="1" x14ac:dyDescent="0.2"/>
    <row r="57552" hidden="1" x14ac:dyDescent="0.2"/>
    <row r="57553" hidden="1" x14ac:dyDescent="0.2"/>
    <row r="57554" hidden="1" x14ac:dyDescent="0.2"/>
    <row r="57555" hidden="1" x14ac:dyDescent="0.2"/>
    <row r="57556" hidden="1" x14ac:dyDescent="0.2"/>
    <row r="57557" hidden="1" x14ac:dyDescent="0.2"/>
    <row r="57558" hidden="1" x14ac:dyDescent="0.2"/>
    <row r="57559" hidden="1" x14ac:dyDescent="0.2"/>
    <row r="57560" hidden="1" x14ac:dyDescent="0.2"/>
    <row r="57561" hidden="1" x14ac:dyDescent="0.2"/>
    <row r="57562" hidden="1" x14ac:dyDescent="0.2"/>
    <row r="57563" hidden="1" x14ac:dyDescent="0.2"/>
    <row r="57564" hidden="1" x14ac:dyDescent="0.2"/>
    <row r="57565" hidden="1" x14ac:dyDescent="0.2"/>
    <row r="57566" hidden="1" x14ac:dyDescent="0.2"/>
    <row r="57567" hidden="1" x14ac:dyDescent="0.2"/>
    <row r="57568" hidden="1" x14ac:dyDescent="0.2"/>
    <row r="57569" hidden="1" x14ac:dyDescent="0.2"/>
    <row r="57570" hidden="1" x14ac:dyDescent="0.2"/>
    <row r="57571" hidden="1" x14ac:dyDescent="0.2"/>
    <row r="57572" hidden="1" x14ac:dyDescent="0.2"/>
    <row r="57573" hidden="1" x14ac:dyDescent="0.2"/>
    <row r="57574" hidden="1" x14ac:dyDescent="0.2"/>
    <row r="57575" hidden="1" x14ac:dyDescent="0.2"/>
    <row r="57576" hidden="1" x14ac:dyDescent="0.2"/>
    <row r="57577" hidden="1" x14ac:dyDescent="0.2"/>
    <row r="57578" hidden="1" x14ac:dyDescent="0.2"/>
    <row r="57579" hidden="1" x14ac:dyDescent="0.2"/>
    <row r="57580" hidden="1" x14ac:dyDescent="0.2"/>
    <row r="57581" hidden="1" x14ac:dyDescent="0.2"/>
    <row r="57582" hidden="1" x14ac:dyDescent="0.2"/>
    <row r="57583" hidden="1" x14ac:dyDescent="0.2"/>
    <row r="57584" hidden="1" x14ac:dyDescent="0.2"/>
    <row r="57585" hidden="1" x14ac:dyDescent="0.2"/>
    <row r="57586" hidden="1" x14ac:dyDescent="0.2"/>
    <row r="57587" hidden="1" x14ac:dyDescent="0.2"/>
    <row r="57588" hidden="1" x14ac:dyDescent="0.2"/>
    <row r="57589" hidden="1" x14ac:dyDescent="0.2"/>
    <row r="57590" hidden="1" x14ac:dyDescent="0.2"/>
    <row r="57591" hidden="1" x14ac:dyDescent="0.2"/>
    <row r="57592" hidden="1" x14ac:dyDescent="0.2"/>
    <row r="57593" hidden="1" x14ac:dyDescent="0.2"/>
    <row r="57594" hidden="1" x14ac:dyDescent="0.2"/>
    <row r="57595" hidden="1" x14ac:dyDescent="0.2"/>
    <row r="57596" hidden="1" x14ac:dyDescent="0.2"/>
    <row r="57597" hidden="1" x14ac:dyDescent="0.2"/>
    <row r="57598" hidden="1" x14ac:dyDescent="0.2"/>
    <row r="57599" hidden="1" x14ac:dyDescent="0.2"/>
    <row r="57600" hidden="1" x14ac:dyDescent="0.2"/>
    <row r="57601" hidden="1" x14ac:dyDescent="0.2"/>
    <row r="57602" hidden="1" x14ac:dyDescent="0.2"/>
    <row r="57603" hidden="1" x14ac:dyDescent="0.2"/>
    <row r="57604" hidden="1" x14ac:dyDescent="0.2"/>
    <row r="57605" hidden="1" x14ac:dyDescent="0.2"/>
    <row r="57606" hidden="1" x14ac:dyDescent="0.2"/>
    <row r="57607" hidden="1" x14ac:dyDescent="0.2"/>
    <row r="57608" hidden="1" x14ac:dyDescent="0.2"/>
    <row r="57609" hidden="1" x14ac:dyDescent="0.2"/>
    <row r="57610" hidden="1" x14ac:dyDescent="0.2"/>
    <row r="57611" hidden="1" x14ac:dyDescent="0.2"/>
    <row r="57612" hidden="1" x14ac:dyDescent="0.2"/>
    <row r="57613" hidden="1" x14ac:dyDescent="0.2"/>
    <row r="57614" hidden="1" x14ac:dyDescent="0.2"/>
    <row r="57615" hidden="1" x14ac:dyDescent="0.2"/>
    <row r="57616" hidden="1" x14ac:dyDescent="0.2"/>
    <row r="57617" hidden="1" x14ac:dyDescent="0.2"/>
    <row r="57618" hidden="1" x14ac:dyDescent="0.2"/>
    <row r="57619" hidden="1" x14ac:dyDescent="0.2"/>
    <row r="57620" hidden="1" x14ac:dyDescent="0.2"/>
    <row r="57621" hidden="1" x14ac:dyDescent="0.2"/>
    <row r="57622" hidden="1" x14ac:dyDescent="0.2"/>
    <row r="57623" hidden="1" x14ac:dyDescent="0.2"/>
    <row r="57624" hidden="1" x14ac:dyDescent="0.2"/>
    <row r="57625" hidden="1" x14ac:dyDescent="0.2"/>
    <row r="57626" hidden="1" x14ac:dyDescent="0.2"/>
    <row r="57627" hidden="1" x14ac:dyDescent="0.2"/>
    <row r="57628" hidden="1" x14ac:dyDescent="0.2"/>
    <row r="57629" hidden="1" x14ac:dyDescent="0.2"/>
    <row r="57630" hidden="1" x14ac:dyDescent="0.2"/>
    <row r="57631" hidden="1" x14ac:dyDescent="0.2"/>
    <row r="57632" hidden="1" x14ac:dyDescent="0.2"/>
    <row r="57633" hidden="1" x14ac:dyDescent="0.2"/>
    <row r="57634" hidden="1" x14ac:dyDescent="0.2"/>
    <row r="57635" hidden="1" x14ac:dyDescent="0.2"/>
    <row r="57636" hidden="1" x14ac:dyDescent="0.2"/>
    <row r="57637" hidden="1" x14ac:dyDescent="0.2"/>
    <row r="57638" hidden="1" x14ac:dyDescent="0.2"/>
    <row r="57639" hidden="1" x14ac:dyDescent="0.2"/>
    <row r="57640" hidden="1" x14ac:dyDescent="0.2"/>
    <row r="57641" hidden="1" x14ac:dyDescent="0.2"/>
    <row r="57642" hidden="1" x14ac:dyDescent="0.2"/>
    <row r="57643" hidden="1" x14ac:dyDescent="0.2"/>
    <row r="57644" hidden="1" x14ac:dyDescent="0.2"/>
    <row r="57645" hidden="1" x14ac:dyDescent="0.2"/>
    <row r="57646" hidden="1" x14ac:dyDescent="0.2"/>
    <row r="57647" hidden="1" x14ac:dyDescent="0.2"/>
    <row r="57648" hidden="1" x14ac:dyDescent="0.2"/>
    <row r="57649" hidden="1" x14ac:dyDescent="0.2"/>
    <row r="57650" hidden="1" x14ac:dyDescent="0.2"/>
    <row r="57651" hidden="1" x14ac:dyDescent="0.2"/>
    <row r="57652" hidden="1" x14ac:dyDescent="0.2"/>
    <row r="57653" hidden="1" x14ac:dyDescent="0.2"/>
    <row r="57654" hidden="1" x14ac:dyDescent="0.2"/>
    <row r="57655" hidden="1" x14ac:dyDescent="0.2"/>
    <row r="57656" hidden="1" x14ac:dyDescent="0.2"/>
    <row r="57657" hidden="1" x14ac:dyDescent="0.2"/>
    <row r="57658" hidden="1" x14ac:dyDescent="0.2"/>
    <row r="57659" hidden="1" x14ac:dyDescent="0.2"/>
    <row r="57660" hidden="1" x14ac:dyDescent="0.2"/>
    <row r="57661" hidden="1" x14ac:dyDescent="0.2"/>
    <row r="57662" hidden="1" x14ac:dyDescent="0.2"/>
    <row r="57663" hidden="1" x14ac:dyDescent="0.2"/>
    <row r="57664" hidden="1" x14ac:dyDescent="0.2"/>
    <row r="57665" hidden="1" x14ac:dyDescent="0.2"/>
    <row r="57666" hidden="1" x14ac:dyDescent="0.2"/>
    <row r="57667" hidden="1" x14ac:dyDescent="0.2"/>
    <row r="57668" hidden="1" x14ac:dyDescent="0.2"/>
    <row r="57669" hidden="1" x14ac:dyDescent="0.2"/>
    <row r="57670" hidden="1" x14ac:dyDescent="0.2"/>
    <row r="57671" hidden="1" x14ac:dyDescent="0.2"/>
    <row r="57672" hidden="1" x14ac:dyDescent="0.2"/>
    <row r="57673" hidden="1" x14ac:dyDescent="0.2"/>
    <row r="57674" hidden="1" x14ac:dyDescent="0.2"/>
    <row r="57675" hidden="1" x14ac:dyDescent="0.2"/>
    <row r="57676" hidden="1" x14ac:dyDescent="0.2"/>
    <row r="57677" hidden="1" x14ac:dyDescent="0.2"/>
    <row r="57678" hidden="1" x14ac:dyDescent="0.2"/>
    <row r="57679" hidden="1" x14ac:dyDescent="0.2"/>
    <row r="57680" hidden="1" x14ac:dyDescent="0.2"/>
    <row r="57681" hidden="1" x14ac:dyDescent="0.2"/>
    <row r="57682" hidden="1" x14ac:dyDescent="0.2"/>
    <row r="57683" hidden="1" x14ac:dyDescent="0.2"/>
    <row r="57684" hidden="1" x14ac:dyDescent="0.2"/>
    <row r="57685" hidden="1" x14ac:dyDescent="0.2"/>
    <row r="57686" hidden="1" x14ac:dyDescent="0.2"/>
    <row r="57687" hidden="1" x14ac:dyDescent="0.2"/>
    <row r="57688" hidden="1" x14ac:dyDescent="0.2"/>
    <row r="57689" hidden="1" x14ac:dyDescent="0.2"/>
    <row r="57690" hidden="1" x14ac:dyDescent="0.2"/>
    <row r="57691" hidden="1" x14ac:dyDescent="0.2"/>
    <row r="57692" hidden="1" x14ac:dyDescent="0.2"/>
    <row r="57693" hidden="1" x14ac:dyDescent="0.2"/>
    <row r="57694" hidden="1" x14ac:dyDescent="0.2"/>
    <row r="57695" hidden="1" x14ac:dyDescent="0.2"/>
    <row r="57696" hidden="1" x14ac:dyDescent="0.2"/>
    <row r="57697" hidden="1" x14ac:dyDescent="0.2"/>
    <row r="57698" hidden="1" x14ac:dyDescent="0.2"/>
    <row r="57699" hidden="1" x14ac:dyDescent="0.2"/>
    <row r="57700" hidden="1" x14ac:dyDescent="0.2"/>
    <row r="57701" hidden="1" x14ac:dyDescent="0.2"/>
    <row r="57702" hidden="1" x14ac:dyDescent="0.2"/>
    <row r="57703" hidden="1" x14ac:dyDescent="0.2"/>
    <row r="57704" hidden="1" x14ac:dyDescent="0.2"/>
    <row r="57705" hidden="1" x14ac:dyDescent="0.2"/>
    <row r="57706" hidden="1" x14ac:dyDescent="0.2"/>
    <row r="57707" hidden="1" x14ac:dyDescent="0.2"/>
    <row r="57708" hidden="1" x14ac:dyDescent="0.2"/>
    <row r="57709" hidden="1" x14ac:dyDescent="0.2"/>
    <row r="57710" hidden="1" x14ac:dyDescent="0.2"/>
    <row r="57711" hidden="1" x14ac:dyDescent="0.2"/>
    <row r="57712" hidden="1" x14ac:dyDescent="0.2"/>
    <row r="57713" hidden="1" x14ac:dyDescent="0.2"/>
    <row r="57714" hidden="1" x14ac:dyDescent="0.2"/>
    <row r="57715" hidden="1" x14ac:dyDescent="0.2"/>
    <row r="57716" hidden="1" x14ac:dyDescent="0.2"/>
    <row r="57717" hidden="1" x14ac:dyDescent="0.2"/>
    <row r="57718" hidden="1" x14ac:dyDescent="0.2"/>
    <row r="57719" hidden="1" x14ac:dyDescent="0.2"/>
    <row r="57720" hidden="1" x14ac:dyDescent="0.2"/>
    <row r="57721" hidden="1" x14ac:dyDescent="0.2"/>
    <row r="57722" hidden="1" x14ac:dyDescent="0.2"/>
    <row r="57723" hidden="1" x14ac:dyDescent="0.2"/>
    <row r="57724" hidden="1" x14ac:dyDescent="0.2"/>
    <row r="57725" hidden="1" x14ac:dyDescent="0.2"/>
    <row r="57726" hidden="1" x14ac:dyDescent="0.2"/>
    <row r="57727" hidden="1" x14ac:dyDescent="0.2"/>
    <row r="57728" hidden="1" x14ac:dyDescent="0.2"/>
    <row r="57729" hidden="1" x14ac:dyDescent="0.2"/>
    <row r="57730" hidden="1" x14ac:dyDescent="0.2"/>
    <row r="57731" hidden="1" x14ac:dyDescent="0.2"/>
    <row r="57732" hidden="1" x14ac:dyDescent="0.2"/>
    <row r="57733" hidden="1" x14ac:dyDescent="0.2"/>
    <row r="57734" hidden="1" x14ac:dyDescent="0.2"/>
    <row r="57735" hidden="1" x14ac:dyDescent="0.2"/>
    <row r="57736" hidden="1" x14ac:dyDescent="0.2"/>
    <row r="57737" hidden="1" x14ac:dyDescent="0.2"/>
    <row r="57738" hidden="1" x14ac:dyDescent="0.2"/>
    <row r="57739" hidden="1" x14ac:dyDescent="0.2"/>
    <row r="57740" hidden="1" x14ac:dyDescent="0.2"/>
    <row r="57741" hidden="1" x14ac:dyDescent="0.2"/>
    <row r="57742" hidden="1" x14ac:dyDescent="0.2"/>
    <row r="57743" hidden="1" x14ac:dyDescent="0.2"/>
    <row r="57744" hidden="1" x14ac:dyDescent="0.2"/>
    <row r="57745" hidden="1" x14ac:dyDescent="0.2"/>
    <row r="57746" hidden="1" x14ac:dyDescent="0.2"/>
    <row r="57747" hidden="1" x14ac:dyDescent="0.2"/>
    <row r="57748" hidden="1" x14ac:dyDescent="0.2"/>
    <row r="57749" hidden="1" x14ac:dyDescent="0.2"/>
    <row r="57750" hidden="1" x14ac:dyDescent="0.2"/>
    <row r="57751" hidden="1" x14ac:dyDescent="0.2"/>
    <row r="57752" hidden="1" x14ac:dyDescent="0.2"/>
    <row r="57753" hidden="1" x14ac:dyDescent="0.2"/>
    <row r="57754" hidden="1" x14ac:dyDescent="0.2"/>
    <row r="57755" hidden="1" x14ac:dyDescent="0.2"/>
    <row r="57756" hidden="1" x14ac:dyDescent="0.2"/>
    <row r="57757" hidden="1" x14ac:dyDescent="0.2"/>
    <row r="57758" hidden="1" x14ac:dyDescent="0.2"/>
    <row r="57759" hidden="1" x14ac:dyDescent="0.2"/>
    <row r="57760" hidden="1" x14ac:dyDescent="0.2"/>
    <row r="57761" hidden="1" x14ac:dyDescent="0.2"/>
    <row r="57762" hidden="1" x14ac:dyDescent="0.2"/>
    <row r="57763" hidden="1" x14ac:dyDescent="0.2"/>
    <row r="57764" hidden="1" x14ac:dyDescent="0.2"/>
    <row r="57765" hidden="1" x14ac:dyDescent="0.2"/>
    <row r="57766" hidden="1" x14ac:dyDescent="0.2"/>
    <row r="57767" hidden="1" x14ac:dyDescent="0.2"/>
    <row r="57768" hidden="1" x14ac:dyDescent="0.2"/>
    <row r="57769" hidden="1" x14ac:dyDescent="0.2"/>
    <row r="57770" hidden="1" x14ac:dyDescent="0.2"/>
    <row r="57771" hidden="1" x14ac:dyDescent="0.2"/>
    <row r="57772" hidden="1" x14ac:dyDescent="0.2"/>
    <row r="57773" hidden="1" x14ac:dyDescent="0.2"/>
    <row r="57774" hidden="1" x14ac:dyDescent="0.2"/>
    <row r="57775" hidden="1" x14ac:dyDescent="0.2"/>
    <row r="57776" hidden="1" x14ac:dyDescent="0.2"/>
    <row r="57777" hidden="1" x14ac:dyDescent="0.2"/>
    <row r="57778" hidden="1" x14ac:dyDescent="0.2"/>
    <row r="57779" hidden="1" x14ac:dyDescent="0.2"/>
    <row r="57780" hidden="1" x14ac:dyDescent="0.2"/>
    <row r="57781" hidden="1" x14ac:dyDescent="0.2"/>
    <row r="57782" hidden="1" x14ac:dyDescent="0.2"/>
    <row r="57783" hidden="1" x14ac:dyDescent="0.2"/>
    <row r="57784" hidden="1" x14ac:dyDescent="0.2"/>
    <row r="57785" hidden="1" x14ac:dyDescent="0.2"/>
    <row r="57786" hidden="1" x14ac:dyDescent="0.2"/>
    <row r="57787" hidden="1" x14ac:dyDescent="0.2"/>
    <row r="57788" hidden="1" x14ac:dyDescent="0.2"/>
    <row r="57789" hidden="1" x14ac:dyDescent="0.2"/>
    <row r="57790" hidden="1" x14ac:dyDescent="0.2"/>
    <row r="57791" hidden="1" x14ac:dyDescent="0.2"/>
    <row r="57792" hidden="1" x14ac:dyDescent="0.2"/>
    <row r="57793" hidden="1" x14ac:dyDescent="0.2"/>
    <row r="57794" hidden="1" x14ac:dyDescent="0.2"/>
    <row r="57795" hidden="1" x14ac:dyDescent="0.2"/>
    <row r="57796" hidden="1" x14ac:dyDescent="0.2"/>
    <row r="57797" hidden="1" x14ac:dyDescent="0.2"/>
    <row r="57798" hidden="1" x14ac:dyDescent="0.2"/>
    <row r="57799" hidden="1" x14ac:dyDescent="0.2"/>
    <row r="57800" hidden="1" x14ac:dyDescent="0.2"/>
    <row r="57801" hidden="1" x14ac:dyDescent="0.2"/>
    <row r="57802" hidden="1" x14ac:dyDescent="0.2"/>
    <row r="57803" hidden="1" x14ac:dyDescent="0.2"/>
    <row r="57804" hidden="1" x14ac:dyDescent="0.2"/>
    <row r="57805" hidden="1" x14ac:dyDescent="0.2"/>
    <row r="57806" hidden="1" x14ac:dyDescent="0.2"/>
    <row r="57807" hidden="1" x14ac:dyDescent="0.2"/>
    <row r="57808" hidden="1" x14ac:dyDescent="0.2"/>
    <row r="57809" hidden="1" x14ac:dyDescent="0.2"/>
    <row r="57810" hidden="1" x14ac:dyDescent="0.2"/>
    <row r="57811" hidden="1" x14ac:dyDescent="0.2"/>
    <row r="57812" hidden="1" x14ac:dyDescent="0.2"/>
    <row r="57813" hidden="1" x14ac:dyDescent="0.2"/>
    <row r="57814" hidden="1" x14ac:dyDescent="0.2"/>
    <row r="57815" hidden="1" x14ac:dyDescent="0.2"/>
    <row r="57816" hidden="1" x14ac:dyDescent="0.2"/>
    <row r="57817" hidden="1" x14ac:dyDescent="0.2"/>
    <row r="57818" hidden="1" x14ac:dyDescent="0.2"/>
    <row r="57819" hidden="1" x14ac:dyDescent="0.2"/>
    <row r="57820" hidden="1" x14ac:dyDescent="0.2"/>
    <row r="57821" hidden="1" x14ac:dyDescent="0.2"/>
    <row r="57822" hidden="1" x14ac:dyDescent="0.2"/>
    <row r="57823" hidden="1" x14ac:dyDescent="0.2"/>
    <row r="57824" hidden="1" x14ac:dyDescent="0.2"/>
    <row r="57825" hidden="1" x14ac:dyDescent="0.2"/>
    <row r="57826" hidden="1" x14ac:dyDescent="0.2"/>
    <row r="57827" hidden="1" x14ac:dyDescent="0.2"/>
    <row r="57828" hidden="1" x14ac:dyDescent="0.2"/>
    <row r="57829" hidden="1" x14ac:dyDescent="0.2"/>
    <row r="57830" hidden="1" x14ac:dyDescent="0.2"/>
    <row r="57831" hidden="1" x14ac:dyDescent="0.2"/>
    <row r="57832" hidden="1" x14ac:dyDescent="0.2"/>
    <row r="57833" hidden="1" x14ac:dyDescent="0.2"/>
    <row r="57834" hidden="1" x14ac:dyDescent="0.2"/>
    <row r="57835" hidden="1" x14ac:dyDescent="0.2"/>
    <row r="57836" hidden="1" x14ac:dyDescent="0.2"/>
    <row r="57837" hidden="1" x14ac:dyDescent="0.2"/>
    <row r="57838" hidden="1" x14ac:dyDescent="0.2"/>
    <row r="57839" hidden="1" x14ac:dyDescent="0.2"/>
    <row r="57840" hidden="1" x14ac:dyDescent="0.2"/>
    <row r="57841" hidden="1" x14ac:dyDescent="0.2"/>
    <row r="57842" hidden="1" x14ac:dyDescent="0.2"/>
    <row r="57843" hidden="1" x14ac:dyDescent="0.2"/>
    <row r="57844" hidden="1" x14ac:dyDescent="0.2"/>
    <row r="57845" hidden="1" x14ac:dyDescent="0.2"/>
    <row r="57846" hidden="1" x14ac:dyDescent="0.2"/>
    <row r="57847" hidden="1" x14ac:dyDescent="0.2"/>
    <row r="57848" hidden="1" x14ac:dyDescent="0.2"/>
    <row r="57849" hidden="1" x14ac:dyDescent="0.2"/>
    <row r="57850" hidden="1" x14ac:dyDescent="0.2"/>
    <row r="57851" hidden="1" x14ac:dyDescent="0.2"/>
    <row r="57852" hidden="1" x14ac:dyDescent="0.2"/>
    <row r="57853" hidden="1" x14ac:dyDescent="0.2"/>
    <row r="57854" hidden="1" x14ac:dyDescent="0.2"/>
    <row r="57855" hidden="1" x14ac:dyDescent="0.2"/>
    <row r="57856" hidden="1" x14ac:dyDescent="0.2"/>
    <row r="57857" hidden="1" x14ac:dyDescent="0.2"/>
    <row r="57858" hidden="1" x14ac:dyDescent="0.2"/>
    <row r="57859" hidden="1" x14ac:dyDescent="0.2"/>
    <row r="57860" hidden="1" x14ac:dyDescent="0.2"/>
    <row r="57861" hidden="1" x14ac:dyDescent="0.2"/>
    <row r="57862" hidden="1" x14ac:dyDescent="0.2"/>
    <row r="57863" hidden="1" x14ac:dyDescent="0.2"/>
    <row r="57864" hidden="1" x14ac:dyDescent="0.2"/>
    <row r="57865" hidden="1" x14ac:dyDescent="0.2"/>
    <row r="57866" hidden="1" x14ac:dyDescent="0.2"/>
    <row r="57867" hidden="1" x14ac:dyDescent="0.2"/>
    <row r="57868" hidden="1" x14ac:dyDescent="0.2"/>
    <row r="57869" hidden="1" x14ac:dyDescent="0.2"/>
    <row r="57870" hidden="1" x14ac:dyDescent="0.2"/>
    <row r="57871" hidden="1" x14ac:dyDescent="0.2"/>
    <row r="57872" hidden="1" x14ac:dyDescent="0.2"/>
    <row r="57873" hidden="1" x14ac:dyDescent="0.2"/>
    <row r="57874" hidden="1" x14ac:dyDescent="0.2"/>
    <row r="57875" hidden="1" x14ac:dyDescent="0.2"/>
    <row r="57876" hidden="1" x14ac:dyDescent="0.2"/>
    <row r="57877" hidden="1" x14ac:dyDescent="0.2"/>
    <row r="57878" hidden="1" x14ac:dyDescent="0.2"/>
    <row r="57879" hidden="1" x14ac:dyDescent="0.2"/>
    <row r="57880" hidden="1" x14ac:dyDescent="0.2"/>
    <row r="57881" hidden="1" x14ac:dyDescent="0.2"/>
    <row r="57882" hidden="1" x14ac:dyDescent="0.2"/>
    <row r="57883" hidden="1" x14ac:dyDescent="0.2"/>
    <row r="57884" hidden="1" x14ac:dyDescent="0.2"/>
    <row r="57885" hidden="1" x14ac:dyDescent="0.2"/>
    <row r="57886" hidden="1" x14ac:dyDescent="0.2"/>
    <row r="57887" hidden="1" x14ac:dyDescent="0.2"/>
    <row r="57888" hidden="1" x14ac:dyDescent="0.2"/>
    <row r="57889" hidden="1" x14ac:dyDescent="0.2"/>
    <row r="57890" hidden="1" x14ac:dyDescent="0.2"/>
    <row r="57891" hidden="1" x14ac:dyDescent="0.2"/>
    <row r="57892" hidden="1" x14ac:dyDescent="0.2"/>
    <row r="57893" hidden="1" x14ac:dyDescent="0.2"/>
    <row r="57894" hidden="1" x14ac:dyDescent="0.2"/>
    <row r="57895" hidden="1" x14ac:dyDescent="0.2"/>
    <row r="57896" hidden="1" x14ac:dyDescent="0.2"/>
    <row r="57897" hidden="1" x14ac:dyDescent="0.2"/>
    <row r="57898" hidden="1" x14ac:dyDescent="0.2"/>
    <row r="57899" hidden="1" x14ac:dyDescent="0.2"/>
    <row r="57900" hidden="1" x14ac:dyDescent="0.2"/>
    <row r="57901" hidden="1" x14ac:dyDescent="0.2"/>
    <row r="57902" hidden="1" x14ac:dyDescent="0.2"/>
    <row r="57903" hidden="1" x14ac:dyDescent="0.2"/>
    <row r="57904" hidden="1" x14ac:dyDescent="0.2"/>
    <row r="57905" hidden="1" x14ac:dyDescent="0.2"/>
    <row r="57906" hidden="1" x14ac:dyDescent="0.2"/>
    <row r="57907" hidden="1" x14ac:dyDescent="0.2"/>
    <row r="57908" hidden="1" x14ac:dyDescent="0.2"/>
    <row r="57909" hidden="1" x14ac:dyDescent="0.2"/>
    <row r="57910" hidden="1" x14ac:dyDescent="0.2"/>
    <row r="57911" hidden="1" x14ac:dyDescent="0.2"/>
    <row r="57912" hidden="1" x14ac:dyDescent="0.2"/>
    <row r="57913" hidden="1" x14ac:dyDescent="0.2"/>
    <row r="57914" hidden="1" x14ac:dyDescent="0.2"/>
    <row r="57915" hidden="1" x14ac:dyDescent="0.2"/>
    <row r="57916" hidden="1" x14ac:dyDescent="0.2"/>
    <row r="57917" hidden="1" x14ac:dyDescent="0.2"/>
    <row r="57918" hidden="1" x14ac:dyDescent="0.2"/>
    <row r="57919" hidden="1" x14ac:dyDescent="0.2"/>
    <row r="57920" hidden="1" x14ac:dyDescent="0.2"/>
    <row r="57921" hidden="1" x14ac:dyDescent="0.2"/>
    <row r="57922" hidden="1" x14ac:dyDescent="0.2"/>
    <row r="57923" hidden="1" x14ac:dyDescent="0.2"/>
    <row r="57924" hidden="1" x14ac:dyDescent="0.2"/>
    <row r="57925" hidden="1" x14ac:dyDescent="0.2"/>
    <row r="57926" hidden="1" x14ac:dyDescent="0.2"/>
    <row r="57927" hidden="1" x14ac:dyDescent="0.2"/>
    <row r="57928" hidden="1" x14ac:dyDescent="0.2"/>
    <row r="57929" hidden="1" x14ac:dyDescent="0.2"/>
    <row r="57930" hidden="1" x14ac:dyDescent="0.2"/>
    <row r="57931" hidden="1" x14ac:dyDescent="0.2"/>
    <row r="57932" hidden="1" x14ac:dyDescent="0.2"/>
    <row r="57933" hidden="1" x14ac:dyDescent="0.2"/>
    <row r="57934" hidden="1" x14ac:dyDescent="0.2"/>
    <row r="57935" hidden="1" x14ac:dyDescent="0.2"/>
    <row r="57936" hidden="1" x14ac:dyDescent="0.2"/>
    <row r="57937" hidden="1" x14ac:dyDescent="0.2"/>
    <row r="57938" hidden="1" x14ac:dyDescent="0.2"/>
    <row r="57939" hidden="1" x14ac:dyDescent="0.2"/>
    <row r="57940" hidden="1" x14ac:dyDescent="0.2"/>
    <row r="57941" hidden="1" x14ac:dyDescent="0.2"/>
    <row r="57942" hidden="1" x14ac:dyDescent="0.2"/>
    <row r="57943" hidden="1" x14ac:dyDescent="0.2"/>
    <row r="57944" hidden="1" x14ac:dyDescent="0.2"/>
    <row r="57945" hidden="1" x14ac:dyDescent="0.2"/>
    <row r="57946" hidden="1" x14ac:dyDescent="0.2"/>
    <row r="57947" hidden="1" x14ac:dyDescent="0.2"/>
    <row r="57948" hidden="1" x14ac:dyDescent="0.2"/>
    <row r="57949" hidden="1" x14ac:dyDescent="0.2"/>
    <row r="57950" hidden="1" x14ac:dyDescent="0.2"/>
    <row r="57951" hidden="1" x14ac:dyDescent="0.2"/>
    <row r="57952" hidden="1" x14ac:dyDescent="0.2"/>
    <row r="57953" hidden="1" x14ac:dyDescent="0.2"/>
    <row r="57954" hidden="1" x14ac:dyDescent="0.2"/>
    <row r="57955" hidden="1" x14ac:dyDescent="0.2"/>
    <row r="57956" hidden="1" x14ac:dyDescent="0.2"/>
    <row r="57957" hidden="1" x14ac:dyDescent="0.2"/>
    <row r="57958" hidden="1" x14ac:dyDescent="0.2"/>
    <row r="57959" hidden="1" x14ac:dyDescent="0.2"/>
    <row r="57960" hidden="1" x14ac:dyDescent="0.2"/>
    <row r="57961" hidden="1" x14ac:dyDescent="0.2"/>
    <row r="57962" hidden="1" x14ac:dyDescent="0.2"/>
    <row r="57963" hidden="1" x14ac:dyDescent="0.2"/>
    <row r="57964" hidden="1" x14ac:dyDescent="0.2"/>
    <row r="57965" hidden="1" x14ac:dyDescent="0.2"/>
    <row r="57966" hidden="1" x14ac:dyDescent="0.2"/>
    <row r="57967" hidden="1" x14ac:dyDescent="0.2"/>
    <row r="57968" hidden="1" x14ac:dyDescent="0.2"/>
    <row r="57969" hidden="1" x14ac:dyDescent="0.2"/>
    <row r="57970" hidden="1" x14ac:dyDescent="0.2"/>
    <row r="57971" hidden="1" x14ac:dyDescent="0.2"/>
    <row r="57972" hidden="1" x14ac:dyDescent="0.2"/>
    <row r="57973" hidden="1" x14ac:dyDescent="0.2"/>
    <row r="57974" hidden="1" x14ac:dyDescent="0.2"/>
    <row r="57975" hidden="1" x14ac:dyDescent="0.2"/>
    <row r="57976" hidden="1" x14ac:dyDescent="0.2"/>
    <row r="57977" hidden="1" x14ac:dyDescent="0.2"/>
    <row r="57978" hidden="1" x14ac:dyDescent="0.2"/>
    <row r="57979" hidden="1" x14ac:dyDescent="0.2"/>
    <row r="57980" hidden="1" x14ac:dyDescent="0.2"/>
    <row r="57981" hidden="1" x14ac:dyDescent="0.2"/>
    <row r="57982" hidden="1" x14ac:dyDescent="0.2"/>
    <row r="57983" hidden="1" x14ac:dyDescent="0.2"/>
    <row r="57984" hidden="1" x14ac:dyDescent="0.2"/>
    <row r="57985" hidden="1" x14ac:dyDescent="0.2"/>
    <row r="57986" hidden="1" x14ac:dyDescent="0.2"/>
    <row r="57987" hidden="1" x14ac:dyDescent="0.2"/>
    <row r="57988" hidden="1" x14ac:dyDescent="0.2"/>
    <row r="57989" hidden="1" x14ac:dyDescent="0.2"/>
    <row r="57990" hidden="1" x14ac:dyDescent="0.2"/>
    <row r="57991" hidden="1" x14ac:dyDescent="0.2"/>
    <row r="57992" hidden="1" x14ac:dyDescent="0.2"/>
    <row r="57993" hidden="1" x14ac:dyDescent="0.2"/>
    <row r="57994" hidden="1" x14ac:dyDescent="0.2"/>
    <row r="57995" hidden="1" x14ac:dyDescent="0.2"/>
    <row r="57996" hidden="1" x14ac:dyDescent="0.2"/>
    <row r="57997" hidden="1" x14ac:dyDescent="0.2"/>
    <row r="57998" hidden="1" x14ac:dyDescent="0.2"/>
    <row r="57999" hidden="1" x14ac:dyDescent="0.2"/>
    <row r="58000" hidden="1" x14ac:dyDescent="0.2"/>
    <row r="58001" hidden="1" x14ac:dyDescent="0.2"/>
    <row r="58002" hidden="1" x14ac:dyDescent="0.2"/>
    <row r="58003" hidden="1" x14ac:dyDescent="0.2"/>
    <row r="58004" hidden="1" x14ac:dyDescent="0.2"/>
    <row r="58005" hidden="1" x14ac:dyDescent="0.2"/>
    <row r="58006" hidden="1" x14ac:dyDescent="0.2"/>
    <row r="58007" hidden="1" x14ac:dyDescent="0.2"/>
    <row r="58008" hidden="1" x14ac:dyDescent="0.2"/>
    <row r="58009" hidden="1" x14ac:dyDescent="0.2"/>
    <row r="58010" hidden="1" x14ac:dyDescent="0.2"/>
    <row r="58011" hidden="1" x14ac:dyDescent="0.2"/>
    <row r="58012" hidden="1" x14ac:dyDescent="0.2"/>
    <row r="58013" hidden="1" x14ac:dyDescent="0.2"/>
    <row r="58014" hidden="1" x14ac:dyDescent="0.2"/>
    <row r="58015" hidden="1" x14ac:dyDescent="0.2"/>
    <row r="58016" hidden="1" x14ac:dyDescent="0.2"/>
    <row r="58017" hidden="1" x14ac:dyDescent="0.2"/>
    <row r="58018" hidden="1" x14ac:dyDescent="0.2"/>
    <row r="58019" hidden="1" x14ac:dyDescent="0.2"/>
    <row r="58020" hidden="1" x14ac:dyDescent="0.2"/>
    <row r="58021" hidden="1" x14ac:dyDescent="0.2"/>
    <row r="58022" hidden="1" x14ac:dyDescent="0.2"/>
    <row r="58023" hidden="1" x14ac:dyDescent="0.2"/>
    <row r="58024" hidden="1" x14ac:dyDescent="0.2"/>
    <row r="58025" hidden="1" x14ac:dyDescent="0.2"/>
    <row r="58026" hidden="1" x14ac:dyDescent="0.2"/>
    <row r="58027" hidden="1" x14ac:dyDescent="0.2"/>
    <row r="58028" hidden="1" x14ac:dyDescent="0.2"/>
    <row r="58029" hidden="1" x14ac:dyDescent="0.2"/>
    <row r="58030" hidden="1" x14ac:dyDescent="0.2"/>
    <row r="58031" hidden="1" x14ac:dyDescent="0.2"/>
    <row r="58032" hidden="1" x14ac:dyDescent="0.2"/>
    <row r="58033" hidden="1" x14ac:dyDescent="0.2"/>
    <row r="58034" hidden="1" x14ac:dyDescent="0.2"/>
    <row r="58035" hidden="1" x14ac:dyDescent="0.2"/>
    <row r="58036" hidden="1" x14ac:dyDescent="0.2"/>
    <row r="58037" hidden="1" x14ac:dyDescent="0.2"/>
    <row r="58038" hidden="1" x14ac:dyDescent="0.2"/>
    <row r="58039" hidden="1" x14ac:dyDescent="0.2"/>
    <row r="58040" hidden="1" x14ac:dyDescent="0.2"/>
    <row r="58041" hidden="1" x14ac:dyDescent="0.2"/>
    <row r="58042" hidden="1" x14ac:dyDescent="0.2"/>
    <row r="58043" hidden="1" x14ac:dyDescent="0.2"/>
    <row r="58044" hidden="1" x14ac:dyDescent="0.2"/>
    <row r="58045" hidden="1" x14ac:dyDescent="0.2"/>
    <row r="58046" hidden="1" x14ac:dyDescent="0.2"/>
    <row r="58047" hidden="1" x14ac:dyDescent="0.2"/>
    <row r="58048" hidden="1" x14ac:dyDescent="0.2"/>
    <row r="58049" hidden="1" x14ac:dyDescent="0.2"/>
    <row r="58050" hidden="1" x14ac:dyDescent="0.2"/>
    <row r="58051" hidden="1" x14ac:dyDescent="0.2"/>
    <row r="58052" hidden="1" x14ac:dyDescent="0.2"/>
    <row r="58053" hidden="1" x14ac:dyDescent="0.2"/>
    <row r="58054" hidden="1" x14ac:dyDescent="0.2"/>
    <row r="58055" hidden="1" x14ac:dyDescent="0.2"/>
    <row r="58056" hidden="1" x14ac:dyDescent="0.2"/>
    <row r="58057" hidden="1" x14ac:dyDescent="0.2"/>
    <row r="58058" hidden="1" x14ac:dyDescent="0.2"/>
    <row r="58059" hidden="1" x14ac:dyDescent="0.2"/>
    <row r="58060" hidden="1" x14ac:dyDescent="0.2"/>
    <row r="58061" hidden="1" x14ac:dyDescent="0.2"/>
    <row r="58062" hidden="1" x14ac:dyDescent="0.2"/>
    <row r="58063" hidden="1" x14ac:dyDescent="0.2"/>
    <row r="58064" hidden="1" x14ac:dyDescent="0.2"/>
    <row r="58065" hidden="1" x14ac:dyDescent="0.2"/>
    <row r="58066" hidden="1" x14ac:dyDescent="0.2"/>
    <row r="58067" hidden="1" x14ac:dyDescent="0.2"/>
    <row r="58068" hidden="1" x14ac:dyDescent="0.2"/>
    <row r="58069" hidden="1" x14ac:dyDescent="0.2"/>
    <row r="58070" hidden="1" x14ac:dyDescent="0.2"/>
    <row r="58071" hidden="1" x14ac:dyDescent="0.2"/>
    <row r="58072" hidden="1" x14ac:dyDescent="0.2"/>
    <row r="58073" hidden="1" x14ac:dyDescent="0.2"/>
    <row r="58074" hidden="1" x14ac:dyDescent="0.2"/>
    <row r="58075" hidden="1" x14ac:dyDescent="0.2"/>
    <row r="58076" hidden="1" x14ac:dyDescent="0.2"/>
    <row r="58077" hidden="1" x14ac:dyDescent="0.2"/>
    <row r="58078" hidden="1" x14ac:dyDescent="0.2"/>
    <row r="58079" hidden="1" x14ac:dyDescent="0.2"/>
    <row r="58080" hidden="1" x14ac:dyDescent="0.2"/>
    <row r="58081" hidden="1" x14ac:dyDescent="0.2"/>
    <row r="58082" hidden="1" x14ac:dyDescent="0.2"/>
    <row r="58083" hidden="1" x14ac:dyDescent="0.2"/>
    <row r="58084" hidden="1" x14ac:dyDescent="0.2"/>
    <row r="58085" hidden="1" x14ac:dyDescent="0.2"/>
    <row r="58086" hidden="1" x14ac:dyDescent="0.2"/>
    <row r="58087" hidden="1" x14ac:dyDescent="0.2"/>
    <row r="58088" hidden="1" x14ac:dyDescent="0.2"/>
    <row r="58089" hidden="1" x14ac:dyDescent="0.2"/>
    <row r="58090" hidden="1" x14ac:dyDescent="0.2"/>
    <row r="58091" hidden="1" x14ac:dyDescent="0.2"/>
    <row r="58092" hidden="1" x14ac:dyDescent="0.2"/>
    <row r="58093" hidden="1" x14ac:dyDescent="0.2"/>
    <row r="58094" hidden="1" x14ac:dyDescent="0.2"/>
    <row r="58095" hidden="1" x14ac:dyDescent="0.2"/>
    <row r="58096" hidden="1" x14ac:dyDescent="0.2"/>
    <row r="58097" hidden="1" x14ac:dyDescent="0.2"/>
    <row r="58098" hidden="1" x14ac:dyDescent="0.2"/>
    <row r="58099" hidden="1" x14ac:dyDescent="0.2"/>
    <row r="58100" hidden="1" x14ac:dyDescent="0.2"/>
    <row r="58101" hidden="1" x14ac:dyDescent="0.2"/>
    <row r="58102" hidden="1" x14ac:dyDescent="0.2"/>
    <row r="58103" hidden="1" x14ac:dyDescent="0.2"/>
    <row r="58104" hidden="1" x14ac:dyDescent="0.2"/>
    <row r="58105" hidden="1" x14ac:dyDescent="0.2"/>
    <row r="58106" hidden="1" x14ac:dyDescent="0.2"/>
    <row r="58107" hidden="1" x14ac:dyDescent="0.2"/>
    <row r="58108" hidden="1" x14ac:dyDescent="0.2"/>
    <row r="58109" hidden="1" x14ac:dyDescent="0.2"/>
    <row r="58110" hidden="1" x14ac:dyDescent="0.2"/>
    <row r="58111" hidden="1" x14ac:dyDescent="0.2"/>
    <row r="58112" hidden="1" x14ac:dyDescent="0.2"/>
    <row r="58113" hidden="1" x14ac:dyDescent="0.2"/>
    <row r="58114" hidden="1" x14ac:dyDescent="0.2"/>
    <row r="58115" hidden="1" x14ac:dyDescent="0.2"/>
    <row r="58116" hidden="1" x14ac:dyDescent="0.2"/>
    <row r="58117" hidden="1" x14ac:dyDescent="0.2"/>
    <row r="58118" hidden="1" x14ac:dyDescent="0.2"/>
    <row r="58119" hidden="1" x14ac:dyDescent="0.2"/>
    <row r="58120" hidden="1" x14ac:dyDescent="0.2"/>
    <row r="58121" hidden="1" x14ac:dyDescent="0.2"/>
    <row r="58122" hidden="1" x14ac:dyDescent="0.2"/>
    <row r="58123" hidden="1" x14ac:dyDescent="0.2"/>
    <row r="58124" hidden="1" x14ac:dyDescent="0.2"/>
    <row r="58125" hidden="1" x14ac:dyDescent="0.2"/>
    <row r="58126" hidden="1" x14ac:dyDescent="0.2"/>
    <row r="58127" hidden="1" x14ac:dyDescent="0.2"/>
    <row r="58128" hidden="1" x14ac:dyDescent="0.2"/>
    <row r="58129" hidden="1" x14ac:dyDescent="0.2"/>
    <row r="58130" hidden="1" x14ac:dyDescent="0.2"/>
    <row r="58131" hidden="1" x14ac:dyDescent="0.2"/>
    <row r="58132" hidden="1" x14ac:dyDescent="0.2"/>
    <row r="58133" hidden="1" x14ac:dyDescent="0.2"/>
    <row r="58134" hidden="1" x14ac:dyDescent="0.2"/>
    <row r="58135" hidden="1" x14ac:dyDescent="0.2"/>
    <row r="58136" hidden="1" x14ac:dyDescent="0.2"/>
    <row r="58137" hidden="1" x14ac:dyDescent="0.2"/>
    <row r="58138" hidden="1" x14ac:dyDescent="0.2"/>
    <row r="58139" hidden="1" x14ac:dyDescent="0.2"/>
    <row r="58140" hidden="1" x14ac:dyDescent="0.2"/>
    <row r="58141" hidden="1" x14ac:dyDescent="0.2"/>
    <row r="58142" hidden="1" x14ac:dyDescent="0.2"/>
    <row r="58143" hidden="1" x14ac:dyDescent="0.2"/>
    <row r="58144" hidden="1" x14ac:dyDescent="0.2"/>
    <row r="58145" hidden="1" x14ac:dyDescent="0.2"/>
    <row r="58146" hidden="1" x14ac:dyDescent="0.2"/>
    <row r="58147" hidden="1" x14ac:dyDescent="0.2"/>
    <row r="58148" hidden="1" x14ac:dyDescent="0.2"/>
    <row r="58149" hidden="1" x14ac:dyDescent="0.2"/>
    <row r="58150" hidden="1" x14ac:dyDescent="0.2"/>
    <row r="58151" hidden="1" x14ac:dyDescent="0.2"/>
    <row r="58152" hidden="1" x14ac:dyDescent="0.2"/>
    <row r="58153" hidden="1" x14ac:dyDescent="0.2"/>
    <row r="58154" hidden="1" x14ac:dyDescent="0.2"/>
    <row r="58155" hidden="1" x14ac:dyDescent="0.2"/>
    <row r="58156" hidden="1" x14ac:dyDescent="0.2"/>
    <row r="58157" hidden="1" x14ac:dyDescent="0.2"/>
    <row r="58158" hidden="1" x14ac:dyDescent="0.2"/>
    <row r="58159" hidden="1" x14ac:dyDescent="0.2"/>
    <row r="58160" hidden="1" x14ac:dyDescent="0.2"/>
    <row r="58161" hidden="1" x14ac:dyDescent="0.2"/>
    <row r="58162" hidden="1" x14ac:dyDescent="0.2"/>
    <row r="58163" hidden="1" x14ac:dyDescent="0.2"/>
    <row r="58164" hidden="1" x14ac:dyDescent="0.2"/>
    <row r="58165" hidden="1" x14ac:dyDescent="0.2"/>
    <row r="58166" hidden="1" x14ac:dyDescent="0.2"/>
    <row r="58167" hidden="1" x14ac:dyDescent="0.2"/>
    <row r="58168" hidden="1" x14ac:dyDescent="0.2"/>
    <row r="58169" hidden="1" x14ac:dyDescent="0.2"/>
    <row r="58170" hidden="1" x14ac:dyDescent="0.2"/>
    <row r="58171" hidden="1" x14ac:dyDescent="0.2"/>
    <row r="58172" hidden="1" x14ac:dyDescent="0.2"/>
    <row r="58173" hidden="1" x14ac:dyDescent="0.2"/>
    <row r="58174" hidden="1" x14ac:dyDescent="0.2"/>
    <row r="58175" hidden="1" x14ac:dyDescent="0.2"/>
    <row r="58176" hidden="1" x14ac:dyDescent="0.2"/>
    <row r="58177" hidden="1" x14ac:dyDescent="0.2"/>
    <row r="58178" hidden="1" x14ac:dyDescent="0.2"/>
    <row r="58179" hidden="1" x14ac:dyDescent="0.2"/>
    <row r="58180" hidden="1" x14ac:dyDescent="0.2"/>
    <row r="58181" hidden="1" x14ac:dyDescent="0.2"/>
    <row r="58182" hidden="1" x14ac:dyDescent="0.2"/>
    <row r="58183" hidden="1" x14ac:dyDescent="0.2"/>
    <row r="58184" hidden="1" x14ac:dyDescent="0.2"/>
    <row r="58185" hidden="1" x14ac:dyDescent="0.2"/>
    <row r="58186" hidden="1" x14ac:dyDescent="0.2"/>
    <row r="58187" hidden="1" x14ac:dyDescent="0.2"/>
    <row r="58188" hidden="1" x14ac:dyDescent="0.2"/>
    <row r="58189" hidden="1" x14ac:dyDescent="0.2"/>
    <row r="58190" hidden="1" x14ac:dyDescent="0.2"/>
    <row r="58191" hidden="1" x14ac:dyDescent="0.2"/>
    <row r="58192" hidden="1" x14ac:dyDescent="0.2"/>
    <row r="58193" hidden="1" x14ac:dyDescent="0.2"/>
    <row r="58194" hidden="1" x14ac:dyDescent="0.2"/>
    <row r="58195" hidden="1" x14ac:dyDescent="0.2"/>
    <row r="58196" hidden="1" x14ac:dyDescent="0.2"/>
    <row r="58197" hidden="1" x14ac:dyDescent="0.2"/>
    <row r="58198" hidden="1" x14ac:dyDescent="0.2"/>
    <row r="58199" hidden="1" x14ac:dyDescent="0.2"/>
    <row r="58200" hidden="1" x14ac:dyDescent="0.2"/>
    <row r="58201" hidden="1" x14ac:dyDescent="0.2"/>
    <row r="58202" hidden="1" x14ac:dyDescent="0.2"/>
    <row r="58203" hidden="1" x14ac:dyDescent="0.2"/>
    <row r="58204" hidden="1" x14ac:dyDescent="0.2"/>
    <row r="58205" hidden="1" x14ac:dyDescent="0.2"/>
    <row r="58206" hidden="1" x14ac:dyDescent="0.2"/>
    <row r="58207" hidden="1" x14ac:dyDescent="0.2"/>
    <row r="58208" hidden="1" x14ac:dyDescent="0.2"/>
    <row r="58209" hidden="1" x14ac:dyDescent="0.2"/>
    <row r="58210" hidden="1" x14ac:dyDescent="0.2"/>
    <row r="58211" hidden="1" x14ac:dyDescent="0.2"/>
    <row r="58212" hidden="1" x14ac:dyDescent="0.2"/>
    <row r="58213" hidden="1" x14ac:dyDescent="0.2"/>
    <row r="58214" hidden="1" x14ac:dyDescent="0.2"/>
    <row r="58215" hidden="1" x14ac:dyDescent="0.2"/>
    <row r="58216" hidden="1" x14ac:dyDescent="0.2"/>
    <row r="58217" hidden="1" x14ac:dyDescent="0.2"/>
    <row r="58218" hidden="1" x14ac:dyDescent="0.2"/>
    <row r="58219" hidden="1" x14ac:dyDescent="0.2"/>
    <row r="58220" hidden="1" x14ac:dyDescent="0.2"/>
    <row r="58221" hidden="1" x14ac:dyDescent="0.2"/>
    <row r="58222" hidden="1" x14ac:dyDescent="0.2"/>
    <row r="58223" hidden="1" x14ac:dyDescent="0.2"/>
    <row r="58224" hidden="1" x14ac:dyDescent="0.2"/>
    <row r="58225" hidden="1" x14ac:dyDescent="0.2"/>
    <row r="58226" hidden="1" x14ac:dyDescent="0.2"/>
    <row r="58227" hidden="1" x14ac:dyDescent="0.2"/>
    <row r="58228" hidden="1" x14ac:dyDescent="0.2"/>
    <row r="58229" hidden="1" x14ac:dyDescent="0.2"/>
    <row r="58230" hidden="1" x14ac:dyDescent="0.2"/>
    <row r="58231" hidden="1" x14ac:dyDescent="0.2"/>
    <row r="58232" hidden="1" x14ac:dyDescent="0.2"/>
    <row r="58233" hidden="1" x14ac:dyDescent="0.2"/>
    <row r="58234" hidden="1" x14ac:dyDescent="0.2"/>
    <row r="58235" hidden="1" x14ac:dyDescent="0.2"/>
    <row r="58236" hidden="1" x14ac:dyDescent="0.2"/>
    <row r="58237" hidden="1" x14ac:dyDescent="0.2"/>
    <row r="58238" hidden="1" x14ac:dyDescent="0.2"/>
    <row r="58239" hidden="1" x14ac:dyDescent="0.2"/>
    <row r="58240" hidden="1" x14ac:dyDescent="0.2"/>
    <row r="58241" hidden="1" x14ac:dyDescent="0.2"/>
    <row r="58242" hidden="1" x14ac:dyDescent="0.2"/>
    <row r="58243" hidden="1" x14ac:dyDescent="0.2"/>
    <row r="58244" hidden="1" x14ac:dyDescent="0.2"/>
    <row r="58245" hidden="1" x14ac:dyDescent="0.2"/>
    <row r="58246" hidden="1" x14ac:dyDescent="0.2"/>
    <row r="58247" hidden="1" x14ac:dyDescent="0.2"/>
    <row r="58248" hidden="1" x14ac:dyDescent="0.2"/>
    <row r="58249" hidden="1" x14ac:dyDescent="0.2"/>
    <row r="58250" hidden="1" x14ac:dyDescent="0.2"/>
    <row r="58251" hidden="1" x14ac:dyDescent="0.2"/>
    <row r="58252" hidden="1" x14ac:dyDescent="0.2"/>
    <row r="58253" hidden="1" x14ac:dyDescent="0.2"/>
    <row r="58254" hidden="1" x14ac:dyDescent="0.2"/>
    <row r="58255" hidden="1" x14ac:dyDescent="0.2"/>
    <row r="58256" hidden="1" x14ac:dyDescent="0.2"/>
    <row r="58257" hidden="1" x14ac:dyDescent="0.2"/>
    <row r="58258" hidden="1" x14ac:dyDescent="0.2"/>
    <row r="58259" hidden="1" x14ac:dyDescent="0.2"/>
    <row r="58260" hidden="1" x14ac:dyDescent="0.2"/>
    <row r="58261" hidden="1" x14ac:dyDescent="0.2"/>
    <row r="58262" hidden="1" x14ac:dyDescent="0.2"/>
    <row r="58263" hidden="1" x14ac:dyDescent="0.2"/>
    <row r="58264" hidden="1" x14ac:dyDescent="0.2"/>
    <row r="58265" hidden="1" x14ac:dyDescent="0.2"/>
    <row r="58266" hidden="1" x14ac:dyDescent="0.2"/>
    <row r="58267" hidden="1" x14ac:dyDescent="0.2"/>
    <row r="58268" hidden="1" x14ac:dyDescent="0.2"/>
    <row r="58269" hidden="1" x14ac:dyDescent="0.2"/>
    <row r="58270" hidden="1" x14ac:dyDescent="0.2"/>
    <row r="58271" hidden="1" x14ac:dyDescent="0.2"/>
    <row r="58272" hidden="1" x14ac:dyDescent="0.2"/>
    <row r="58273" hidden="1" x14ac:dyDescent="0.2"/>
    <row r="58274" hidden="1" x14ac:dyDescent="0.2"/>
    <row r="58275" hidden="1" x14ac:dyDescent="0.2"/>
    <row r="58276" hidden="1" x14ac:dyDescent="0.2"/>
    <row r="58277" hidden="1" x14ac:dyDescent="0.2"/>
    <row r="58278" hidden="1" x14ac:dyDescent="0.2"/>
    <row r="58279" hidden="1" x14ac:dyDescent="0.2"/>
    <row r="58280" hidden="1" x14ac:dyDescent="0.2"/>
    <row r="58281" hidden="1" x14ac:dyDescent="0.2"/>
    <row r="58282" hidden="1" x14ac:dyDescent="0.2"/>
    <row r="58283" hidden="1" x14ac:dyDescent="0.2"/>
    <row r="58284" hidden="1" x14ac:dyDescent="0.2"/>
    <row r="58285" hidden="1" x14ac:dyDescent="0.2"/>
    <row r="58286" hidden="1" x14ac:dyDescent="0.2"/>
    <row r="58287" hidden="1" x14ac:dyDescent="0.2"/>
    <row r="58288" hidden="1" x14ac:dyDescent="0.2"/>
    <row r="58289" hidden="1" x14ac:dyDescent="0.2"/>
    <row r="58290" hidden="1" x14ac:dyDescent="0.2"/>
    <row r="58291" hidden="1" x14ac:dyDescent="0.2"/>
    <row r="58292" hidden="1" x14ac:dyDescent="0.2"/>
    <row r="58293" hidden="1" x14ac:dyDescent="0.2"/>
    <row r="58294" hidden="1" x14ac:dyDescent="0.2"/>
    <row r="58295" hidden="1" x14ac:dyDescent="0.2"/>
    <row r="58296" hidden="1" x14ac:dyDescent="0.2"/>
    <row r="58297" hidden="1" x14ac:dyDescent="0.2"/>
    <row r="58298" hidden="1" x14ac:dyDescent="0.2"/>
    <row r="58299" hidden="1" x14ac:dyDescent="0.2"/>
    <row r="58300" hidden="1" x14ac:dyDescent="0.2"/>
    <row r="58301" hidden="1" x14ac:dyDescent="0.2"/>
    <row r="58302" hidden="1" x14ac:dyDescent="0.2"/>
    <row r="58303" hidden="1" x14ac:dyDescent="0.2"/>
    <row r="58304" hidden="1" x14ac:dyDescent="0.2"/>
    <row r="58305" hidden="1" x14ac:dyDescent="0.2"/>
    <row r="58306" hidden="1" x14ac:dyDescent="0.2"/>
    <row r="58307" hidden="1" x14ac:dyDescent="0.2"/>
    <row r="58308" hidden="1" x14ac:dyDescent="0.2"/>
    <row r="58309" hidden="1" x14ac:dyDescent="0.2"/>
    <row r="58310" hidden="1" x14ac:dyDescent="0.2"/>
    <row r="58311" hidden="1" x14ac:dyDescent="0.2"/>
    <row r="58312" hidden="1" x14ac:dyDescent="0.2"/>
    <row r="58313" hidden="1" x14ac:dyDescent="0.2"/>
    <row r="58314" hidden="1" x14ac:dyDescent="0.2"/>
    <row r="58315" hidden="1" x14ac:dyDescent="0.2"/>
    <row r="58316" hidden="1" x14ac:dyDescent="0.2"/>
    <row r="58317" hidden="1" x14ac:dyDescent="0.2"/>
    <row r="58318" hidden="1" x14ac:dyDescent="0.2"/>
    <row r="58319" hidden="1" x14ac:dyDescent="0.2"/>
    <row r="58320" hidden="1" x14ac:dyDescent="0.2"/>
    <row r="58321" hidden="1" x14ac:dyDescent="0.2"/>
    <row r="58322" hidden="1" x14ac:dyDescent="0.2"/>
    <row r="58323" hidden="1" x14ac:dyDescent="0.2"/>
    <row r="58324" hidden="1" x14ac:dyDescent="0.2"/>
    <row r="58325" hidden="1" x14ac:dyDescent="0.2"/>
    <row r="58326" hidden="1" x14ac:dyDescent="0.2"/>
    <row r="58327" hidden="1" x14ac:dyDescent="0.2"/>
    <row r="58328" hidden="1" x14ac:dyDescent="0.2"/>
    <row r="58329" hidden="1" x14ac:dyDescent="0.2"/>
    <row r="58330" hidden="1" x14ac:dyDescent="0.2"/>
    <row r="58331" hidden="1" x14ac:dyDescent="0.2"/>
    <row r="58332" hidden="1" x14ac:dyDescent="0.2"/>
    <row r="58333" hidden="1" x14ac:dyDescent="0.2"/>
    <row r="58334" hidden="1" x14ac:dyDescent="0.2"/>
    <row r="58335" hidden="1" x14ac:dyDescent="0.2"/>
    <row r="58336" hidden="1" x14ac:dyDescent="0.2"/>
    <row r="58337" hidden="1" x14ac:dyDescent="0.2"/>
    <row r="58338" hidden="1" x14ac:dyDescent="0.2"/>
    <row r="58339" hidden="1" x14ac:dyDescent="0.2"/>
    <row r="58340" hidden="1" x14ac:dyDescent="0.2"/>
    <row r="58341" hidden="1" x14ac:dyDescent="0.2"/>
    <row r="58342" hidden="1" x14ac:dyDescent="0.2"/>
    <row r="58343" hidden="1" x14ac:dyDescent="0.2"/>
    <row r="58344" hidden="1" x14ac:dyDescent="0.2"/>
    <row r="58345" hidden="1" x14ac:dyDescent="0.2"/>
    <row r="58346" hidden="1" x14ac:dyDescent="0.2"/>
    <row r="58347" hidden="1" x14ac:dyDescent="0.2"/>
    <row r="58348" hidden="1" x14ac:dyDescent="0.2"/>
    <row r="58349" hidden="1" x14ac:dyDescent="0.2"/>
    <row r="58350" hidden="1" x14ac:dyDescent="0.2"/>
    <row r="58351" hidden="1" x14ac:dyDescent="0.2"/>
    <row r="58352" hidden="1" x14ac:dyDescent="0.2"/>
    <row r="58353" hidden="1" x14ac:dyDescent="0.2"/>
    <row r="58354" hidden="1" x14ac:dyDescent="0.2"/>
    <row r="58355" hidden="1" x14ac:dyDescent="0.2"/>
    <row r="58356" hidden="1" x14ac:dyDescent="0.2"/>
    <row r="58357" hidden="1" x14ac:dyDescent="0.2"/>
    <row r="58358" hidden="1" x14ac:dyDescent="0.2"/>
    <row r="58359" hidden="1" x14ac:dyDescent="0.2"/>
    <row r="58360" hidden="1" x14ac:dyDescent="0.2"/>
    <row r="58361" hidden="1" x14ac:dyDescent="0.2"/>
    <row r="58362" hidden="1" x14ac:dyDescent="0.2"/>
    <row r="58363" hidden="1" x14ac:dyDescent="0.2"/>
    <row r="58364" hidden="1" x14ac:dyDescent="0.2"/>
    <row r="58365" hidden="1" x14ac:dyDescent="0.2"/>
    <row r="58366" hidden="1" x14ac:dyDescent="0.2"/>
    <row r="58367" hidden="1" x14ac:dyDescent="0.2"/>
    <row r="58368" hidden="1" x14ac:dyDescent="0.2"/>
    <row r="58369" hidden="1" x14ac:dyDescent="0.2"/>
    <row r="58370" hidden="1" x14ac:dyDescent="0.2"/>
    <row r="58371" hidden="1" x14ac:dyDescent="0.2"/>
    <row r="58372" hidden="1" x14ac:dyDescent="0.2"/>
    <row r="58373" hidden="1" x14ac:dyDescent="0.2"/>
    <row r="58374" hidden="1" x14ac:dyDescent="0.2"/>
    <row r="58375" hidden="1" x14ac:dyDescent="0.2"/>
    <row r="58376" hidden="1" x14ac:dyDescent="0.2"/>
    <row r="58377" hidden="1" x14ac:dyDescent="0.2"/>
    <row r="58378" hidden="1" x14ac:dyDescent="0.2"/>
    <row r="58379" hidden="1" x14ac:dyDescent="0.2"/>
    <row r="58380" hidden="1" x14ac:dyDescent="0.2"/>
    <row r="58381" hidden="1" x14ac:dyDescent="0.2"/>
    <row r="58382" hidden="1" x14ac:dyDescent="0.2"/>
    <row r="58383" hidden="1" x14ac:dyDescent="0.2"/>
    <row r="58384" hidden="1" x14ac:dyDescent="0.2"/>
    <row r="58385" hidden="1" x14ac:dyDescent="0.2"/>
    <row r="58386" hidden="1" x14ac:dyDescent="0.2"/>
    <row r="58387" hidden="1" x14ac:dyDescent="0.2"/>
    <row r="58388" hidden="1" x14ac:dyDescent="0.2"/>
    <row r="58389" hidden="1" x14ac:dyDescent="0.2"/>
    <row r="58390" hidden="1" x14ac:dyDescent="0.2"/>
    <row r="58391" hidden="1" x14ac:dyDescent="0.2"/>
    <row r="58392" hidden="1" x14ac:dyDescent="0.2"/>
    <row r="58393" hidden="1" x14ac:dyDescent="0.2"/>
    <row r="58394" hidden="1" x14ac:dyDescent="0.2"/>
    <row r="58395" hidden="1" x14ac:dyDescent="0.2"/>
    <row r="58396" hidden="1" x14ac:dyDescent="0.2"/>
    <row r="58397" hidden="1" x14ac:dyDescent="0.2"/>
    <row r="58398" hidden="1" x14ac:dyDescent="0.2"/>
    <row r="58399" hidden="1" x14ac:dyDescent="0.2"/>
    <row r="58400" hidden="1" x14ac:dyDescent="0.2"/>
    <row r="58401" hidden="1" x14ac:dyDescent="0.2"/>
    <row r="58402" hidden="1" x14ac:dyDescent="0.2"/>
    <row r="58403" hidden="1" x14ac:dyDescent="0.2"/>
    <row r="58404" hidden="1" x14ac:dyDescent="0.2"/>
    <row r="58405" hidden="1" x14ac:dyDescent="0.2"/>
    <row r="58406" hidden="1" x14ac:dyDescent="0.2"/>
    <row r="58407" hidden="1" x14ac:dyDescent="0.2"/>
    <row r="58408" hidden="1" x14ac:dyDescent="0.2"/>
    <row r="58409" hidden="1" x14ac:dyDescent="0.2"/>
    <row r="58410" hidden="1" x14ac:dyDescent="0.2"/>
    <row r="58411" hidden="1" x14ac:dyDescent="0.2"/>
    <row r="58412" hidden="1" x14ac:dyDescent="0.2"/>
    <row r="58413" hidden="1" x14ac:dyDescent="0.2"/>
    <row r="58414" hidden="1" x14ac:dyDescent="0.2"/>
    <row r="58415" hidden="1" x14ac:dyDescent="0.2"/>
    <row r="58416" hidden="1" x14ac:dyDescent="0.2"/>
    <row r="58417" hidden="1" x14ac:dyDescent="0.2"/>
    <row r="58418" hidden="1" x14ac:dyDescent="0.2"/>
    <row r="58419" hidden="1" x14ac:dyDescent="0.2"/>
    <row r="58420" hidden="1" x14ac:dyDescent="0.2"/>
    <row r="58421" hidden="1" x14ac:dyDescent="0.2"/>
    <row r="58422" hidden="1" x14ac:dyDescent="0.2"/>
    <row r="58423" hidden="1" x14ac:dyDescent="0.2"/>
    <row r="58424" hidden="1" x14ac:dyDescent="0.2"/>
    <row r="58425" hidden="1" x14ac:dyDescent="0.2"/>
    <row r="58426" hidden="1" x14ac:dyDescent="0.2"/>
    <row r="58427" hidden="1" x14ac:dyDescent="0.2"/>
    <row r="58428" hidden="1" x14ac:dyDescent="0.2"/>
    <row r="58429" hidden="1" x14ac:dyDescent="0.2"/>
    <row r="58430" hidden="1" x14ac:dyDescent="0.2"/>
    <row r="58431" hidden="1" x14ac:dyDescent="0.2"/>
    <row r="58432" hidden="1" x14ac:dyDescent="0.2"/>
    <row r="58433" hidden="1" x14ac:dyDescent="0.2"/>
    <row r="58434" hidden="1" x14ac:dyDescent="0.2"/>
    <row r="58435" hidden="1" x14ac:dyDescent="0.2"/>
    <row r="58436" hidden="1" x14ac:dyDescent="0.2"/>
    <row r="58437" hidden="1" x14ac:dyDescent="0.2"/>
    <row r="58438" hidden="1" x14ac:dyDescent="0.2"/>
    <row r="58439" hidden="1" x14ac:dyDescent="0.2"/>
    <row r="58440" hidden="1" x14ac:dyDescent="0.2"/>
    <row r="58441" hidden="1" x14ac:dyDescent="0.2"/>
    <row r="58442" hidden="1" x14ac:dyDescent="0.2"/>
    <row r="58443" hidden="1" x14ac:dyDescent="0.2"/>
    <row r="58444" hidden="1" x14ac:dyDescent="0.2"/>
    <row r="58445" hidden="1" x14ac:dyDescent="0.2"/>
    <row r="58446" hidden="1" x14ac:dyDescent="0.2"/>
    <row r="58447" hidden="1" x14ac:dyDescent="0.2"/>
    <row r="58448" hidden="1" x14ac:dyDescent="0.2"/>
    <row r="58449" hidden="1" x14ac:dyDescent="0.2"/>
    <row r="58450" hidden="1" x14ac:dyDescent="0.2"/>
    <row r="58451" hidden="1" x14ac:dyDescent="0.2"/>
    <row r="58452" hidden="1" x14ac:dyDescent="0.2"/>
    <row r="58453" hidden="1" x14ac:dyDescent="0.2"/>
    <row r="58454" hidden="1" x14ac:dyDescent="0.2"/>
    <row r="58455" hidden="1" x14ac:dyDescent="0.2"/>
    <row r="58456" hidden="1" x14ac:dyDescent="0.2"/>
    <row r="58457" hidden="1" x14ac:dyDescent="0.2"/>
    <row r="58458" hidden="1" x14ac:dyDescent="0.2"/>
    <row r="58459" hidden="1" x14ac:dyDescent="0.2"/>
    <row r="58460" hidden="1" x14ac:dyDescent="0.2"/>
    <row r="58461" hidden="1" x14ac:dyDescent="0.2"/>
    <row r="58462" hidden="1" x14ac:dyDescent="0.2"/>
    <row r="58463" hidden="1" x14ac:dyDescent="0.2"/>
    <row r="58464" hidden="1" x14ac:dyDescent="0.2"/>
    <row r="58465" hidden="1" x14ac:dyDescent="0.2"/>
    <row r="58466" hidden="1" x14ac:dyDescent="0.2"/>
    <row r="58467" hidden="1" x14ac:dyDescent="0.2"/>
    <row r="58468" hidden="1" x14ac:dyDescent="0.2"/>
    <row r="58469" hidden="1" x14ac:dyDescent="0.2"/>
    <row r="58470" hidden="1" x14ac:dyDescent="0.2"/>
    <row r="58471" hidden="1" x14ac:dyDescent="0.2"/>
    <row r="58472" hidden="1" x14ac:dyDescent="0.2"/>
    <row r="58473" hidden="1" x14ac:dyDescent="0.2"/>
    <row r="58474" hidden="1" x14ac:dyDescent="0.2"/>
    <row r="58475" hidden="1" x14ac:dyDescent="0.2"/>
    <row r="58476" hidden="1" x14ac:dyDescent="0.2"/>
    <row r="58477" hidden="1" x14ac:dyDescent="0.2"/>
    <row r="58478" hidden="1" x14ac:dyDescent="0.2"/>
    <row r="58479" hidden="1" x14ac:dyDescent="0.2"/>
    <row r="58480" hidden="1" x14ac:dyDescent="0.2"/>
    <row r="58481" hidden="1" x14ac:dyDescent="0.2"/>
    <row r="58482" hidden="1" x14ac:dyDescent="0.2"/>
    <row r="58483" hidden="1" x14ac:dyDescent="0.2"/>
    <row r="58484" hidden="1" x14ac:dyDescent="0.2"/>
    <row r="58485" hidden="1" x14ac:dyDescent="0.2"/>
    <row r="58486" hidden="1" x14ac:dyDescent="0.2"/>
    <row r="58487" hidden="1" x14ac:dyDescent="0.2"/>
    <row r="58488" hidden="1" x14ac:dyDescent="0.2"/>
    <row r="58489" hidden="1" x14ac:dyDescent="0.2"/>
    <row r="58490" hidden="1" x14ac:dyDescent="0.2"/>
    <row r="58491" hidden="1" x14ac:dyDescent="0.2"/>
    <row r="58492" hidden="1" x14ac:dyDescent="0.2"/>
    <row r="58493" hidden="1" x14ac:dyDescent="0.2"/>
    <row r="58494" hidden="1" x14ac:dyDescent="0.2"/>
    <row r="58495" hidden="1" x14ac:dyDescent="0.2"/>
    <row r="58496" hidden="1" x14ac:dyDescent="0.2"/>
    <row r="58497" hidden="1" x14ac:dyDescent="0.2"/>
    <row r="58498" hidden="1" x14ac:dyDescent="0.2"/>
    <row r="58499" hidden="1" x14ac:dyDescent="0.2"/>
    <row r="58500" hidden="1" x14ac:dyDescent="0.2"/>
    <row r="58501" hidden="1" x14ac:dyDescent="0.2"/>
    <row r="58502" hidden="1" x14ac:dyDescent="0.2"/>
    <row r="58503" hidden="1" x14ac:dyDescent="0.2"/>
    <row r="58504" hidden="1" x14ac:dyDescent="0.2"/>
    <row r="58505" hidden="1" x14ac:dyDescent="0.2"/>
    <row r="58506" hidden="1" x14ac:dyDescent="0.2"/>
    <row r="58507" hidden="1" x14ac:dyDescent="0.2"/>
    <row r="58508" hidden="1" x14ac:dyDescent="0.2"/>
    <row r="58509" hidden="1" x14ac:dyDescent="0.2"/>
    <row r="58510" hidden="1" x14ac:dyDescent="0.2"/>
    <row r="58511" hidden="1" x14ac:dyDescent="0.2"/>
    <row r="58512" hidden="1" x14ac:dyDescent="0.2"/>
    <row r="58513" hidden="1" x14ac:dyDescent="0.2"/>
    <row r="58514" hidden="1" x14ac:dyDescent="0.2"/>
    <row r="58515" hidden="1" x14ac:dyDescent="0.2"/>
    <row r="58516" hidden="1" x14ac:dyDescent="0.2"/>
    <row r="58517" hidden="1" x14ac:dyDescent="0.2"/>
    <row r="58518" hidden="1" x14ac:dyDescent="0.2"/>
    <row r="58519" hidden="1" x14ac:dyDescent="0.2"/>
    <row r="58520" hidden="1" x14ac:dyDescent="0.2"/>
    <row r="58521" hidden="1" x14ac:dyDescent="0.2"/>
    <row r="58522" hidden="1" x14ac:dyDescent="0.2"/>
    <row r="58523" hidden="1" x14ac:dyDescent="0.2"/>
    <row r="58524" hidden="1" x14ac:dyDescent="0.2"/>
    <row r="58525" hidden="1" x14ac:dyDescent="0.2"/>
    <row r="58526" hidden="1" x14ac:dyDescent="0.2"/>
    <row r="58527" hidden="1" x14ac:dyDescent="0.2"/>
    <row r="58528" hidden="1" x14ac:dyDescent="0.2"/>
    <row r="58529" hidden="1" x14ac:dyDescent="0.2"/>
    <row r="58530" hidden="1" x14ac:dyDescent="0.2"/>
    <row r="58531" hidden="1" x14ac:dyDescent="0.2"/>
    <row r="58532" hidden="1" x14ac:dyDescent="0.2"/>
    <row r="58533" hidden="1" x14ac:dyDescent="0.2"/>
    <row r="58534" hidden="1" x14ac:dyDescent="0.2"/>
    <row r="58535" hidden="1" x14ac:dyDescent="0.2"/>
    <row r="58536" hidden="1" x14ac:dyDescent="0.2"/>
    <row r="58537" hidden="1" x14ac:dyDescent="0.2"/>
    <row r="58538" hidden="1" x14ac:dyDescent="0.2"/>
    <row r="58539" hidden="1" x14ac:dyDescent="0.2"/>
    <row r="58540" hidden="1" x14ac:dyDescent="0.2"/>
    <row r="58541" hidden="1" x14ac:dyDescent="0.2"/>
    <row r="58542" hidden="1" x14ac:dyDescent="0.2"/>
    <row r="58543" hidden="1" x14ac:dyDescent="0.2"/>
    <row r="58544" hidden="1" x14ac:dyDescent="0.2"/>
    <row r="58545" hidden="1" x14ac:dyDescent="0.2"/>
    <row r="58546" hidden="1" x14ac:dyDescent="0.2"/>
    <row r="58547" hidden="1" x14ac:dyDescent="0.2"/>
    <row r="58548" hidden="1" x14ac:dyDescent="0.2"/>
    <row r="58549" hidden="1" x14ac:dyDescent="0.2"/>
    <row r="58550" hidden="1" x14ac:dyDescent="0.2"/>
    <row r="58551" hidden="1" x14ac:dyDescent="0.2"/>
    <row r="58552" hidden="1" x14ac:dyDescent="0.2"/>
    <row r="58553" hidden="1" x14ac:dyDescent="0.2"/>
    <row r="58554" hidden="1" x14ac:dyDescent="0.2"/>
    <row r="58555" hidden="1" x14ac:dyDescent="0.2"/>
    <row r="58556" hidden="1" x14ac:dyDescent="0.2"/>
    <row r="58557" hidden="1" x14ac:dyDescent="0.2"/>
    <row r="58558" hidden="1" x14ac:dyDescent="0.2"/>
    <row r="58559" hidden="1" x14ac:dyDescent="0.2"/>
    <row r="58560" hidden="1" x14ac:dyDescent="0.2"/>
    <row r="58561" hidden="1" x14ac:dyDescent="0.2"/>
    <row r="58562" hidden="1" x14ac:dyDescent="0.2"/>
    <row r="58563" hidden="1" x14ac:dyDescent="0.2"/>
    <row r="58564" hidden="1" x14ac:dyDescent="0.2"/>
    <row r="58565" hidden="1" x14ac:dyDescent="0.2"/>
    <row r="58566" hidden="1" x14ac:dyDescent="0.2"/>
    <row r="58567" hidden="1" x14ac:dyDescent="0.2"/>
    <row r="58568" hidden="1" x14ac:dyDescent="0.2"/>
    <row r="58569" hidden="1" x14ac:dyDescent="0.2"/>
    <row r="58570" hidden="1" x14ac:dyDescent="0.2"/>
    <row r="58571" hidden="1" x14ac:dyDescent="0.2"/>
    <row r="58572" hidden="1" x14ac:dyDescent="0.2"/>
    <row r="58573" hidden="1" x14ac:dyDescent="0.2"/>
    <row r="58574" hidden="1" x14ac:dyDescent="0.2"/>
    <row r="58575" hidden="1" x14ac:dyDescent="0.2"/>
    <row r="58576" hidden="1" x14ac:dyDescent="0.2"/>
    <row r="58577" hidden="1" x14ac:dyDescent="0.2"/>
    <row r="58578" hidden="1" x14ac:dyDescent="0.2"/>
    <row r="58579" hidden="1" x14ac:dyDescent="0.2"/>
    <row r="58580" hidden="1" x14ac:dyDescent="0.2"/>
    <row r="58581" hidden="1" x14ac:dyDescent="0.2"/>
    <row r="58582" hidden="1" x14ac:dyDescent="0.2"/>
    <row r="58583" hidden="1" x14ac:dyDescent="0.2"/>
    <row r="58584" hidden="1" x14ac:dyDescent="0.2"/>
    <row r="58585" hidden="1" x14ac:dyDescent="0.2"/>
    <row r="58586" hidden="1" x14ac:dyDescent="0.2"/>
    <row r="58587" hidden="1" x14ac:dyDescent="0.2"/>
    <row r="58588" hidden="1" x14ac:dyDescent="0.2"/>
    <row r="58589" hidden="1" x14ac:dyDescent="0.2"/>
    <row r="58590" hidden="1" x14ac:dyDescent="0.2"/>
    <row r="58591" hidden="1" x14ac:dyDescent="0.2"/>
    <row r="58592" hidden="1" x14ac:dyDescent="0.2"/>
    <row r="58593" hidden="1" x14ac:dyDescent="0.2"/>
    <row r="58594" hidden="1" x14ac:dyDescent="0.2"/>
    <row r="58595" hidden="1" x14ac:dyDescent="0.2"/>
    <row r="58596" hidden="1" x14ac:dyDescent="0.2"/>
    <row r="58597" hidden="1" x14ac:dyDescent="0.2"/>
    <row r="58598" hidden="1" x14ac:dyDescent="0.2"/>
    <row r="58599" hidden="1" x14ac:dyDescent="0.2"/>
    <row r="58600" hidden="1" x14ac:dyDescent="0.2"/>
    <row r="58601" hidden="1" x14ac:dyDescent="0.2"/>
    <row r="58602" hidden="1" x14ac:dyDescent="0.2"/>
    <row r="58603" hidden="1" x14ac:dyDescent="0.2"/>
    <row r="58604" hidden="1" x14ac:dyDescent="0.2"/>
    <row r="58605" hidden="1" x14ac:dyDescent="0.2"/>
    <row r="58606" hidden="1" x14ac:dyDescent="0.2"/>
    <row r="58607" hidden="1" x14ac:dyDescent="0.2"/>
    <row r="58608" hidden="1" x14ac:dyDescent="0.2"/>
    <row r="58609" hidden="1" x14ac:dyDescent="0.2"/>
    <row r="58610" hidden="1" x14ac:dyDescent="0.2"/>
    <row r="58611" hidden="1" x14ac:dyDescent="0.2"/>
    <row r="58612" hidden="1" x14ac:dyDescent="0.2"/>
    <row r="58613" hidden="1" x14ac:dyDescent="0.2"/>
    <row r="58614" hidden="1" x14ac:dyDescent="0.2"/>
    <row r="58615" hidden="1" x14ac:dyDescent="0.2"/>
    <row r="58616" hidden="1" x14ac:dyDescent="0.2"/>
    <row r="58617" hidden="1" x14ac:dyDescent="0.2"/>
    <row r="58618" hidden="1" x14ac:dyDescent="0.2"/>
    <row r="58619" hidden="1" x14ac:dyDescent="0.2"/>
    <row r="58620" hidden="1" x14ac:dyDescent="0.2"/>
    <row r="58621" hidden="1" x14ac:dyDescent="0.2"/>
    <row r="58622" hidden="1" x14ac:dyDescent="0.2"/>
    <row r="58623" hidden="1" x14ac:dyDescent="0.2"/>
    <row r="58624" hidden="1" x14ac:dyDescent="0.2"/>
    <row r="58625" hidden="1" x14ac:dyDescent="0.2"/>
    <row r="58626" hidden="1" x14ac:dyDescent="0.2"/>
    <row r="58627" hidden="1" x14ac:dyDescent="0.2"/>
    <row r="58628" hidden="1" x14ac:dyDescent="0.2"/>
    <row r="58629" hidden="1" x14ac:dyDescent="0.2"/>
    <row r="58630" hidden="1" x14ac:dyDescent="0.2"/>
    <row r="58631" hidden="1" x14ac:dyDescent="0.2"/>
    <row r="58632" hidden="1" x14ac:dyDescent="0.2"/>
    <row r="58633" hidden="1" x14ac:dyDescent="0.2"/>
    <row r="58634" hidden="1" x14ac:dyDescent="0.2"/>
    <row r="58635" hidden="1" x14ac:dyDescent="0.2"/>
    <row r="58636" hidden="1" x14ac:dyDescent="0.2"/>
    <row r="58637" hidden="1" x14ac:dyDescent="0.2"/>
    <row r="58638" hidden="1" x14ac:dyDescent="0.2"/>
    <row r="58639" hidden="1" x14ac:dyDescent="0.2"/>
    <row r="58640" hidden="1" x14ac:dyDescent="0.2"/>
    <row r="58641" hidden="1" x14ac:dyDescent="0.2"/>
    <row r="58642" hidden="1" x14ac:dyDescent="0.2"/>
    <row r="58643" hidden="1" x14ac:dyDescent="0.2"/>
    <row r="58644" hidden="1" x14ac:dyDescent="0.2"/>
    <row r="58645" hidden="1" x14ac:dyDescent="0.2"/>
    <row r="58646" hidden="1" x14ac:dyDescent="0.2"/>
    <row r="58647" hidden="1" x14ac:dyDescent="0.2"/>
    <row r="58648" hidden="1" x14ac:dyDescent="0.2"/>
    <row r="58649" hidden="1" x14ac:dyDescent="0.2"/>
    <row r="58650" hidden="1" x14ac:dyDescent="0.2"/>
    <row r="58651" hidden="1" x14ac:dyDescent="0.2"/>
    <row r="58652" hidden="1" x14ac:dyDescent="0.2"/>
    <row r="58653" hidden="1" x14ac:dyDescent="0.2"/>
    <row r="58654" hidden="1" x14ac:dyDescent="0.2"/>
    <row r="58655" hidden="1" x14ac:dyDescent="0.2"/>
    <row r="58656" hidden="1" x14ac:dyDescent="0.2"/>
    <row r="58657" hidden="1" x14ac:dyDescent="0.2"/>
    <row r="58658" hidden="1" x14ac:dyDescent="0.2"/>
    <row r="58659" hidden="1" x14ac:dyDescent="0.2"/>
    <row r="58660" hidden="1" x14ac:dyDescent="0.2"/>
    <row r="58661" hidden="1" x14ac:dyDescent="0.2"/>
    <row r="58662" hidden="1" x14ac:dyDescent="0.2"/>
    <row r="58663" hidden="1" x14ac:dyDescent="0.2"/>
    <row r="58664" hidden="1" x14ac:dyDescent="0.2"/>
    <row r="58665" hidden="1" x14ac:dyDescent="0.2"/>
    <row r="58666" hidden="1" x14ac:dyDescent="0.2"/>
    <row r="58667" hidden="1" x14ac:dyDescent="0.2"/>
    <row r="58668" hidden="1" x14ac:dyDescent="0.2"/>
    <row r="58669" hidden="1" x14ac:dyDescent="0.2"/>
    <row r="58670" hidden="1" x14ac:dyDescent="0.2"/>
    <row r="58671" hidden="1" x14ac:dyDescent="0.2"/>
    <row r="58672" hidden="1" x14ac:dyDescent="0.2"/>
    <row r="58673" hidden="1" x14ac:dyDescent="0.2"/>
    <row r="58674" hidden="1" x14ac:dyDescent="0.2"/>
    <row r="58675" hidden="1" x14ac:dyDescent="0.2"/>
    <row r="58676" hidden="1" x14ac:dyDescent="0.2"/>
    <row r="58677" hidden="1" x14ac:dyDescent="0.2"/>
    <row r="58678" hidden="1" x14ac:dyDescent="0.2"/>
    <row r="58679" hidden="1" x14ac:dyDescent="0.2"/>
    <row r="58680" hidden="1" x14ac:dyDescent="0.2"/>
    <row r="58681" hidden="1" x14ac:dyDescent="0.2"/>
    <row r="58682" hidden="1" x14ac:dyDescent="0.2"/>
    <row r="58683" hidden="1" x14ac:dyDescent="0.2"/>
    <row r="58684" hidden="1" x14ac:dyDescent="0.2"/>
    <row r="58685" hidden="1" x14ac:dyDescent="0.2"/>
    <row r="58686" hidden="1" x14ac:dyDescent="0.2"/>
    <row r="58687" hidden="1" x14ac:dyDescent="0.2"/>
    <row r="58688" hidden="1" x14ac:dyDescent="0.2"/>
    <row r="58689" hidden="1" x14ac:dyDescent="0.2"/>
    <row r="58690" hidden="1" x14ac:dyDescent="0.2"/>
    <row r="58691" hidden="1" x14ac:dyDescent="0.2"/>
    <row r="58692" hidden="1" x14ac:dyDescent="0.2"/>
    <row r="58693" hidden="1" x14ac:dyDescent="0.2"/>
    <row r="58694" hidden="1" x14ac:dyDescent="0.2"/>
    <row r="58695" hidden="1" x14ac:dyDescent="0.2"/>
    <row r="58696" hidden="1" x14ac:dyDescent="0.2"/>
    <row r="58697" hidden="1" x14ac:dyDescent="0.2"/>
    <row r="58698" hidden="1" x14ac:dyDescent="0.2"/>
    <row r="58699" hidden="1" x14ac:dyDescent="0.2"/>
    <row r="58700" hidden="1" x14ac:dyDescent="0.2"/>
    <row r="58701" hidden="1" x14ac:dyDescent="0.2"/>
    <row r="58702" hidden="1" x14ac:dyDescent="0.2"/>
    <row r="58703" hidden="1" x14ac:dyDescent="0.2"/>
    <row r="58704" hidden="1" x14ac:dyDescent="0.2"/>
    <row r="58705" hidden="1" x14ac:dyDescent="0.2"/>
    <row r="58706" hidden="1" x14ac:dyDescent="0.2"/>
    <row r="58707" hidden="1" x14ac:dyDescent="0.2"/>
    <row r="58708" hidden="1" x14ac:dyDescent="0.2"/>
    <row r="58709" hidden="1" x14ac:dyDescent="0.2"/>
    <row r="58710" hidden="1" x14ac:dyDescent="0.2"/>
    <row r="58711" hidden="1" x14ac:dyDescent="0.2"/>
    <row r="58712" hidden="1" x14ac:dyDescent="0.2"/>
    <row r="58713" hidden="1" x14ac:dyDescent="0.2"/>
    <row r="58714" hidden="1" x14ac:dyDescent="0.2"/>
    <row r="58715" hidden="1" x14ac:dyDescent="0.2"/>
    <row r="58716" hidden="1" x14ac:dyDescent="0.2"/>
    <row r="58717" hidden="1" x14ac:dyDescent="0.2"/>
    <row r="58718" hidden="1" x14ac:dyDescent="0.2"/>
    <row r="58719" hidden="1" x14ac:dyDescent="0.2"/>
    <row r="58720" hidden="1" x14ac:dyDescent="0.2"/>
    <row r="58721" hidden="1" x14ac:dyDescent="0.2"/>
    <row r="58722" hidden="1" x14ac:dyDescent="0.2"/>
    <row r="58723" hidden="1" x14ac:dyDescent="0.2"/>
    <row r="58724" hidden="1" x14ac:dyDescent="0.2"/>
    <row r="58725" hidden="1" x14ac:dyDescent="0.2"/>
    <row r="58726" hidden="1" x14ac:dyDescent="0.2"/>
    <row r="58727" hidden="1" x14ac:dyDescent="0.2"/>
    <row r="58728" hidden="1" x14ac:dyDescent="0.2"/>
    <row r="58729" hidden="1" x14ac:dyDescent="0.2"/>
    <row r="58730" hidden="1" x14ac:dyDescent="0.2"/>
    <row r="58731" hidden="1" x14ac:dyDescent="0.2"/>
    <row r="58732" hidden="1" x14ac:dyDescent="0.2"/>
    <row r="58733" hidden="1" x14ac:dyDescent="0.2"/>
    <row r="58734" hidden="1" x14ac:dyDescent="0.2"/>
    <row r="58735" hidden="1" x14ac:dyDescent="0.2"/>
    <row r="58736" hidden="1" x14ac:dyDescent="0.2"/>
    <row r="58737" hidden="1" x14ac:dyDescent="0.2"/>
    <row r="58738" hidden="1" x14ac:dyDescent="0.2"/>
    <row r="58739" hidden="1" x14ac:dyDescent="0.2"/>
    <row r="58740" hidden="1" x14ac:dyDescent="0.2"/>
    <row r="58741" hidden="1" x14ac:dyDescent="0.2"/>
    <row r="58742" hidden="1" x14ac:dyDescent="0.2"/>
    <row r="58743" hidden="1" x14ac:dyDescent="0.2"/>
    <row r="58744" hidden="1" x14ac:dyDescent="0.2"/>
    <row r="58745" hidden="1" x14ac:dyDescent="0.2"/>
    <row r="58746" hidden="1" x14ac:dyDescent="0.2"/>
    <row r="58747" hidden="1" x14ac:dyDescent="0.2"/>
    <row r="58748" hidden="1" x14ac:dyDescent="0.2"/>
    <row r="58749" hidden="1" x14ac:dyDescent="0.2"/>
    <row r="58750" hidden="1" x14ac:dyDescent="0.2"/>
    <row r="58751" hidden="1" x14ac:dyDescent="0.2"/>
    <row r="58752" hidden="1" x14ac:dyDescent="0.2"/>
    <row r="58753" hidden="1" x14ac:dyDescent="0.2"/>
    <row r="58754" hidden="1" x14ac:dyDescent="0.2"/>
    <row r="58755" hidden="1" x14ac:dyDescent="0.2"/>
    <row r="58756" hidden="1" x14ac:dyDescent="0.2"/>
    <row r="58757" hidden="1" x14ac:dyDescent="0.2"/>
    <row r="58758" hidden="1" x14ac:dyDescent="0.2"/>
    <row r="58759" hidden="1" x14ac:dyDescent="0.2"/>
    <row r="58760" hidden="1" x14ac:dyDescent="0.2"/>
    <row r="58761" hidden="1" x14ac:dyDescent="0.2"/>
    <row r="58762" hidden="1" x14ac:dyDescent="0.2"/>
    <row r="58763" hidden="1" x14ac:dyDescent="0.2"/>
    <row r="58764" hidden="1" x14ac:dyDescent="0.2"/>
    <row r="58765" hidden="1" x14ac:dyDescent="0.2"/>
    <row r="58766" hidden="1" x14ac:dyDescent="0.2"/>
    <row r="58767" hidden="1" x14ac:dyDescent="0.2"/>
    <row r="58768" hidden="1" x14ac:dyDescent="0.2"/>
    <row r="58769" hidden="1" x14ac:dyDescent="0.2"/>
    <row r="58770" hidden="1" x14ac:dyDescent="0.2"/>
    <row r="58771" hidden="1" x14ac:dyDescent="0.2"/>
    <row r="58772" hidden="1" x14ac:dyDescent="0.2"/>
    <row r="58773" hidden="1" x14ac:dyDescent="0.2"/>
    <row r="58774" hidden="1" x14ac:dyDescent="0.2"/>
    <row r="58775" hidden="1" x14ac:dyDescent="0.2"/>
    <row r="58776" hidden="1" x14ac:dyDescent="0.2"/>
    <row r="58777" hidden="1" x14ac:dyDescent="0.2"/>
    <row r="58778" hidden="1" x14ac:dyDescent="0.2"/>
    <row r="58779" hidden="1" x14ac:dyDescent="0.2"/>
    <row r="58780" hidden="1" x14ac:dyDescent="0.2"/>
    <row r="58781" hidden="1" x14ac:dyDescent="0.2"/>
    <row r="58782" hidden="1" x14ac:dyDescent="0.2"/>
    <row r="58783" hidden="1" x14ac:dyDescent="0.2"/>
    <row r="58784" hidden="1" x14ac:dyDescent="0.2"/>
    <row r="58785" hidden="1" x14ac:dyDescent="0.2"/>
    <row r="58786" hidden="1" x14ac:dyDescent="0.2"/>
    <row r="58787" hidden="1" x14ac:dyDescent="0.2"/>
    <row r="58788" hidden="1" x14ac:dyDescent="0.2"/>
    <row r="58789" hidden="1" x14ac:dyDescent="0.2"/>
    <row r="58790" hidden="1" x14ac:dyDescent="0.2"/>
    <row r="58791" hidden="1" x14ac:dyDescent="0.2"/>
    <row r="58792" hidden="1" x14ac:dyDescent="0.2"/>
    <row r="58793" hidden="1" x14ac:dyDescent="0.2"/>
    <row r="58794" hidden="1" x14ac:dyDescent="0.2"/>
    <row r="58795" hidden="1" x14ac:dyDescent="0.2"/>
    <row r="58796" hidden="1" x14ac:dyDescent="0.2"/>
    <row r="58797" hidden="1" x14ac:dyDescent="0.2"/>
    <row r="58798" hidden="1" x14ac:dyDescent="0.2"/>
    <row r="58799" hidden="1" x14ac:dyDescent="0.2"/>
    <row r="58800" hidden="1" x14ac:dyDescent="0.2"/>
    <row r="58801" hidden="1" x14ac:dyDescent="0.2"/>
    <row r="58802" hidden="1" x14ac:dyDescent="0.2"/>
    <row r="58803" hidden="1" x14ac:dyDescent="0.2"/>
    <row r="58804" hidden="1" x14ac:dyDescent="0.2"/>
    <row r="58805" hidden="1" x14ac:dyDescent="0.2"/>
    <row r="58806" hidden="1" x14ac:dyDescent="0.2"/>
    <row r="58807" hidden="1" x14ac:dyDescent="0.2"/>
    <row r="58808" hidden="1" x14ac:dyDescent="0.2"/>
    <row r="58809" hidden="1" x14ac:dyDescent="0.2"/>
    <row r="58810" hidden="1" x14ac:dyDescent="0.2"/>
    <row r="58811" hidden="1" x14ac:dyDescent="0.2"/>
    <row r="58812" hidden="1" x14ac:dyDescent="0.2"/>
    <row r="58813" hidden="1" x14ac:dyDescent="0.2"/>
    <row r="58814" hidden="1" x14ac:dyDescent="0.2"/>
    <row r="58815" hidden="1" x14ac:dyDescent="0.2"/>
    <row r="58816" hidden="1" x14ac:dyDescent="0.2"/>
    <row r="58817" hidden="1" x14ac:dyDescent="0.2"/>
    <row r="58818" hidden="1" x14ac:dyDescent="0.2"/>
    <row r="58819" hidden="1" x14ac:dyDescent="0.2"/>
    <row r="58820" hidden="1" x14ac:dyDescent="0.2"/>
    <row r="58821" hidden="1" x14ac:dyDescent="0.2"/>
    <row r="58822" hidden="1" x14ac:dyDescent="0.2"/>
    <row r="58823" hidden="1" x14ac:dyDescent="0.2"/>
    <row r="58824" hidden="1" x14ac:dyDescent="0.2"/>
    <row r="58825" hidden="1" x14ac:dyDescent="0.2"/>
    <row r="58826" hidden="1" x14ac:dyDescent="0.2"/>
    <row r="58827" hidden="1" x14ac:dyDescent="0.2"/>
    <row r="58828" hidden="1" x14ac:dyDescent="0.2"/>
    <row r="58829" hidden="1" x14ac:dyDescent="0.2"/>
    <row r="58830" hidden="1" x14ac:dyDescent="0.2"/>
    <row r="58831" hidden="1" x14ac:dyDescent="0.2"/>
    <row r="58832" hidden="1" x14ac:dyDescent="0.2"/>
    <row r="58833" hidden="1" x14ac:dyDescent="0.2"/>
    <row r="58834" hidden="1" x14ac:dyDescent="0.2"/>
    <row r="58835" hidden="1" x14ac:dyDescent="0.2"/>
    <row r="58836" hidden="1" x14ac:dyDescent="0.2"/>
    <row r="58837" hidden="1" x14ac:dyDescent="0.2"/>
    <row r="58838" hidden="1" x14ac:dyDescent="0.2"/>
    <row r="58839" hidden="1" x14ac:dyDescent="0.2"/>
    <row r="58840" hidden="1" x14ac:dyDescent="0.2"/>
    <row r="58841" hidden="1" x14ac:dyDescent="0.2"/>
    <row r="58842" hidden="1" x14ac:dyDescent="0.2"/>
    <row r="58843" hidden="1" x14ac:dyDescent="0.2"/>
    <row r="58844" hidden="1" x14ac:dyDescent="0.2"/>
    <row r="58845" hidden="1" x14ac:dyDescent="0.2"/>
    <row r="58846" hidden="1" x14ac:dyDescent="0.2"/>
    <row r="58847" hidden="1" x14ac:dyDescent="0.2"/>
    <row r="58848" hidden="1" x14ac:dyDescent="0.2"/>
    <row r="58849" hidden="1" x14ac:dyDescent="0.2"/>
    <row r="58850" hidden="1" x14ac:dyDescent="0.2"/>
    <row r="58851" hidden="1" x14ac:dyDescent="0.2"/>
    <row r="58852" hidden="1" x14ac:dyDescent="0.2"/>
    <row r="58853" hidden="1" x14ac:dyDescent="0.2"/>
    <row r="58854" hidden="1" x14ac:dyDescent="0.2"/>
    <row r="58855" hidden="1" x14ac:dyDescent="0.2"/>
    <row r="58856" hidden="1" x14ac:dyDescent="0.2"/>
    <row r="58857" hidden="1" x14ac:dyDescent="0.2"/>
    <row r="58858" hidden="1" x14ac:dyDescent="0.2"/>
    <row r="58859" hidden="1" x14ac:dyDescent="0.2"/>
    <row r="58860" hidden="1" x14ac:dyDescent="0.2"/>
    <row r="58861" hidden="1" x14ac:dyDescent="0.2"/>
    <row r="58862" hidden="1" x14ac:dyDescent="0.2"/>
    <row r="58863" hidden="1" x14ac:dyDescent="0.2"/>
    <row r="58864" hidden="1" x14ac:dyDescent="0.2"/>
    <row r="58865" hidden="1" x14ac:dyDescent="0.2"/>
    <row r="58866" hidden="1" x14ac:dyDescent="0.2"/>
    <row r="58867" hidden="1" x14ac:dyDescent="0.2"/>
    <row r="58868" hidden="1" x14ac:dyDescent="0.2"/>
    <row r="58869" hidden="1" x14ac:dyDescent="0.2"/>
    <row r="58870" hidden="1" x14ac:dyDescent="0.2"/>
    <row r="58871" hidden="1" x14ac:dyDescent="0.2"/>
    <row r="58872" hidden="1" x14ac:dyDescent="0.2"/>
    <row r="58873" hidden="1" x14ac:dyDescent="0.2"/>
    <row r="58874" hidden="1" x14ac:dyDescent="0.2"/>
    <row r="58875" hidden="1" x14ac:dyDescent="0.2"/>
    <row r="58876" hidden="1" x14ac:dyDescent="0.2"/>
    <row r="58877" hidden="1" x14ac:dyDescent="0.2"/>
    <row r="58878" hidden="1" x14ac:dyDescent="0.2"/>
    <row r="58879" hidden="1" x14ac:dyDescent="0.2"/>
    <row r="58880" hidden="1" x14ac:dyDescent="0.2"/>
    <row r="58881" hidden="1" x14ac:dyDescent="0.2"/>
    <row r="58882" hidden="1" x14ac:dyDescent="0.2"/>
    <row r="58883" hidden="1" x14ac:dyDescent="0.2"/>
    <row r="58884" hidden="1" x14ac:dyDescent="0.2"/>
    <row r="58885" hidden="1" x14ac:dyDescent="0.2"/>
    <row r="58886" hidden="1" x14ac:dyDescent="0.2"/>
    <row r="58887" hidden="1" x14ac:dyDescent="0.2"/>
    <row r="58888" hidden="1" x14ac:dyDescent="0.2"/>
    <row r="58889" hidden="1" x14ac:dyDescent="0.2"/>
    <row r="58890" hidden="1" x14ac:dyDescent="0.2"/>
    <row r="58891" hidden="1" x14ac:dyDescent="0.2"/>
    <row r="58892" hidden="1" x14ac:dyDescent="0.2"/>
    <row r="58893" hidden="1" x14ac:dyDescent="0.2"/>
    <row r="58894" hidden="1" x14ac:dyDescent="0.2"/>
    <row r="58895" hidden="1" x14ac:dyDescent="0.2"/>
    <row r="58896" hidden="1" x14ac:dyDescent="0.2"/>
    <row r="58897" hidden="1" x14ac:dyDescent="0.2"/>
    <row r="58898" hidden="1" x14ac:dyDescent="0.2"/>
    <row r="58899" hidden="1" x14ac:dyDescent="0.2"/>
    <row r="58900" hidden="1" x14ac:dyDescent="0.2"/>
    <row r="58901" hidden="1" x14ac:dyDescent="0.2"/>
    <row r="58902" hidden="1" x14ac:dyDescent="0.2"/>
    <row r="58903" hidden="1" x14ac:dyDescent="0.2"/>
    <row r="58904" hidden="1" x14ac:dyDescent="0.2"/>
    <row r="58905" hidden="1" x14ac:dyDescent="0.2"/>
    <row r="58906" hidden="1" x14ac:dyDescent="0.2"/>
    <row r="58907" hidden="1" x14ac:dyDescent="0.2"/>
    <row r="58908" hidden="1" x14ac:dyDescent="0.2"/>
    <row r="58909" hidden="1" x14ac:dyDescent="0.2"/>
    <row r="58910" hidden="1" x14ac:dyDescent="0.2"/>
    <row r="58911" hidden="1" x14ac:dyDescent="0.2"/>
    <row r="58912" hidden="1" x14ac:dyDescent="0.2"/>
    <row r="58913" hidden="1" x14ac:dyDescent="0.2"/>
    <row r="58914" hidden="1" x14ac:dyDescent="0.2"/>
    <row r="58915" hidden="1" x14ac:dyDescent="0.2"/>
    <row r="58916" hidden="1" x14ac:dyDescent="0.2"/>
    <row r="58917" hidden="1" x14ac:dyDescent="0.2"/>
    <row r="58918" hidden="1" x14ac:dyDescent="0.2"/>
    <row r="58919" hidden="1" x14ac:dyDescent="0.2"/>
    <row r="58920" hidden="1" x14ac:dyDescent="0.2"/>
    <row r="58921" hidden="1" x14ac:dyDescent="0.2"/>
    <row r="58922" hidden="1" x14ac:dyDescent="0.2"/>
    <row r="58923" hidden="1" x14ac:dyDescent="0.2"/>
    <row r="58924" hidden="1" x14ac:dyDescent="0.2"/>
    <row r="58925" hidden="1" x14ac:dyDescent="0.2"/>
    <row r="58926" hidden="1" x14ac:dyDescent="0.2"/>
    <row r="58927" hidden="1" x14ac:dyDescent="0.2"/>
    <row r="58928" hidden="1" x14ac:dyDescent="0.2"/>
    <row r="58929" hidden="1" x14ac:dyDescent="0.2"/>
    <row r="58930" hidden="1" x14ac:dyDescent="0.2"/>
    <row r="58931" hidden="1" x14ac:dyDescent="0.2"/>
    <row r="58932" hidden="1" x14ac:dyDescent="0.2"/>
    <row r="58933" hidden="1" x14ac:dyDescent="0.2"/>
    <row r="58934" hidden="1" x14ac:dyDescent="0.2"/>
    <row r="58935" hidden="1" x14ac:dyDescent="0.2"/>
    <row r="58936" hidden="1" x14ac:dyDescent="0.2"/>
    <row r="58937" hidden="1" x14ac:dyDescent="0.2"/>
    <row r="58938" hidden="1" x14ac:dyDescent="0.2"/>
    <row r="58939" hidden="1" x14ac:dyDescent="0.2"/>
    <row r="58940" hidden="1" x14ac:dyDescent="0.2"/>
    <row r="58941" hidden="1" x14ac:dyDescent="0.2"/>
    <row r="58942" hidden="1" x14ac:dyDescent="0.2"/>
    <row r="58943" hidden="1" x14ac:dyDescent="0.2"/>
    <row r="58944" hidden="1" x14ac:dyDescent="0.2"/>
    <row r="58945" hidden="1" x14ac:dyDescent="0.2"/>
    <row r="58946" hidden="1" x14ac:dyDescent="0.2"/>
    <row r="58947" hidden="1" x14ac:dyDescent="0.2"/>
    <row r="58948" hidden="1" x14ac:dyDescent="0.2"/>
    <row r="58949" hidden="1" x14ac:dyDescent="0.2"/>
    <row r="58950" hidden="1" x14ac:dyDescent="0.2"/>
    <row r="58951" hidden="1" x14ac:dyDescent="0.2"/>
    <row r="58952" hidden="1" x14ac:dyDescent="0.2"/>
    <row r="58953" hidden="1" x14ac:dyDescent="0.2"/>
    <row r="58954" hidden="1" x14ac:dyDescent="0.2"/>
    <row r="58955" hidden="1" x14ac:dyDescent="0.2"/>
    <row r="58956" hidden="1" x14ac:dyDescent="0.2"/>
    <row r="58957" hidden="1" x14ac:dyDescent="0.2"/>
    <row r="58958" hidden="1" x14ac:dyDescent="0.2"/>
    <row r="58959" hidden="1" x14ac:dyDescent="0.2"/>
    <row r="58960" hidden="1" x14ac:dyDescent="0.2"/>
    <row r="58961" hidden="1" x14ac:dyDescent="0.2"/>
    <row r="58962" hidden="1" x14ac:dyDescent="0.2"/>
    <row r="58963" hidden="1" x14ac:dyDescent="0.2"/>
    <row r="58964" hidden="1" x14ac:dyDescent="0.2"/>
    <row r="58965" hidden="1" x14ac:dyDescent="0.2"/>
    <row r="58966" hidden="1" x14ac:dyDescent="0.2"/>
    <row r="58967" hidden="1" x14ac:dyDescent="0.2"/>
    <row r="58968" hidden="1" x14ac:dyDescent="0.2"/>
    <row r="58969" hidden="1" x14ac:dyDescent="0.2"/>
    <row r="58970" hidden="1" x14ac:dyDescent="0.2"/>
    <row r="58971" hidden="1" x14ac:dyDescent="0.2"/>
    <row r="58972" hidden="1" x14ac:dyDescent="0.2"/>
    <row r="58973" hidden="1" x14ac:dyDescent="0.2"/>
    <row r="58974" hidden="1" x14ac:dyDescent="0.2"/>
    <row r="58975" hidden="1" x14ac:dyDescent="0.2"/>
    <row r="58976" hidden="1" x14ac:dyDescent="0.2"/>
    <row r="58977" hidden="1" x14ac:dyDescent="0.2"/>
    <row r="58978" hidden="1" x14ac:dyDescent="0.2"/>
    <row r="58979" hidden="1" x14ac:dyDescent="0.2"/>
    <row r="58980" hidden="1" x14ac:dyDescent="0.2"/>
    <row r="58981" hidden="1" x14ac:dyDescent="0.2"/>
    <row r="58982" hidden="1" x14ac:dyDescent="0.2"/>
    <row r="58983" hidden="1" x14ac:dyDescent="0.2"/>
    <row r="58984" hidden="1" x14ac:dyDescent="0.2"/>
    <row r="58985" hidden="1" x14ac:dyDescent="0.2"/>
    <row r="58986" hidden="1" x14ac:dyDescent="0.2"/>
    <row r="58987" hidden="1" x14ac:dyDescent="0.2"/>
    <row r="58988" hidden="1" x14ac:dyDescent="0.2"/>
    <row r="58989" hidden="1" x14ac:dyDescent="0.2"/>
    <row r="58990" hidden="1" x14ac:dyDescent="0.2"/>
    <row r="58991" hidden="1" x14ac:dyDescent="0.2"/>
    <row r="58992" hidden="1" x14ac:dyDescent="0.2"/>
    <row r="58993" hidden="1" x14ac:dyDescent="0.2"/>
    <row r="58994" hidden="1" x14ac:dyDescent="0.2"/>
    <row r="58995" hidden="1" x14ac:dyDescent="0.2"/>
    <row r="58996" hidden="1" x14ac:dyDescent="0.2"/>
    <row r="58997" hidden="1" x14ac:dyDescent="0.2"/>
    <row r="58998" hidden="1" x14ac:dyDescent="0.2"/>
    <row r="58999" hidden="1" x14ac:dyDescent="0.2"/>
    <row r="59000" hidden="1" x14ac:dyDescent="0.2"/>
    <row r="59001" hidden="1" x14ac:dyDescent="0.2"/>
    <row r="59002" hidden="1" x14ac:dyDescent="0.2"/>
    <row r="59003" hidden="1" x14ac:dyDescent="0.2"/>
    <row r="59004" hidden="1" x14ac:dyDescent="0.2"/>
    <row r="59005" hidden="1" x14ac:dyDescent="0.2"/>
    <row r="59006" hidden="1" x14ac:dyDescent="0.2"/>
    <row r="59007" hidden="1" x14ac:dyDescent="0.2"/>
    <row r="59008" hidden="1" x14ac:dyDescent="0.2"/>
    <row r="59009" hidden="1" x14ac:dyDescent="0.2"/>
    <row r="59010" hidden="1" x14ac:dyDescent="0.2"/>
    <row r="59011" hidden="1" x14ac:dyDescent="0.2"/>
    <row r="59012" hidden="1" x14ac:dyDescent="0.2"/>
    <row r="59013" hidden="1" x14ac:dyDescent="0.2"/>
    <row r="59014" hidden="1" x14ac:dyDescent="0.2"/>
    <row r="59015" hidden="1" x14ac:dyDescent="0.2"/>
    <row r="59016" hidden="1" x14ac:dyDescent="0.2"/>
    <row r="59017" hidden="1" x14ac:dyDescent="0.2"/>
    <row r="59018" hidden="1" x14ac:dyDescent="0.2"/>
    <row r="59019" hidden="1" x14ac:dyDescent="0.2"/>
    <row r="59020" hidden="1" x14ac:dyDescent="0.2"/>
    <row r="59021" hidden="1" x14ac:dyDescent="0.2"/>
    <row r="59022" hidden="1" x14ac:dyDescent="0.2"/>
    <row r="59023" hidden="1" x14ac:dyDescent="0.2"/>
    <row r="59024" hidden="1" x14ac:dyDescent="0.2"/>
    <row r="59025" hidden="1" x14ac:dyDescent="0.2"/>
    <row r="59026" hidden="1" x14ac:dyDescent="0.2"/>
    <row r="59027" hidden="1" x14ac:dyDescent="0.2"/>
    <row r="59028" hidden="1" x14ac:dyDescent="0.2"/>
    <row r="59029" hidden="1" x14ac:dyDescent="0.2"/>
    <row r="59030" hidden="1" x14ac:dyDescent="0.2"/>
    <row r="59031" hidden="1" x14ac:dyDescent="0.2"/>
    <row r="59032" hidden="1" x14ac:dyDescent="0.2"/>
    <row r="59033" hidden="1" x14ac:dyDescent="0.2"/>
    <row r="59034" hidden="1" x14ac:dyDescent="0.2"/>
    <row r="59035" hidden="1" x14ac:dyDescent="0.2"/>
    <row r="59036" hidden="1" x14ac:dyDescent="0.2"/>
    <row r="59037" hidden="1" x14ac:dyDescent="0.2"/>
    <row r="59038" hidden="1" x14ac:dyDescent="0.2"/>
    <row r="59039" hidden="1" x14ac:dyDescent="0.2"/>
    <row r="59040" hidden="1" x14ac:dyDescent="0.2"/>
    <row r="59041" hidden="1" x14ac:dyDescent="0.2"/>
    <row r="59042" hidden="1" x14ac:dyDescent="0.2"/>
    <row r="59043" hidden="1" x14ac:dyDescent="0.2"/>
    <row r="59044" hidden="1" x14ac:dyDescent="0.2"/>
    <row r="59045" hidden="1" x14ac:dyDescent="0.2"/>
    <row r="59046" hidden="1" x14ac:dyDescent="0.2"/>
    <row r="59047" hidden="1" x14ac:dyDescent="0.2"/>
    <row r="59048" hidden="1" x14ac:dyDescent="0.2"/>
    <row r="59049" hidden="1" x14ac:dyDescent="0.2"/>
    <row r="59050" hidden="1" x14ac:dyDescent="0.2"/>
    <row r="59051" hidden="1" x14ac:dyDescent="0.2"/>
    <row r="59052" hidden="1" x14ac:dyDescent="0.2"/>
    <row r="59053" hidden="1" x14ac:dyDescent="0.2"/>
    <row r="59054" hidden="1" x14ac:dyDescent="0.2"/>
    <row r="59055" hidden="1" x14ac:dyDescent="0.2"/>
    <row r="59056" hidden="1" x14ac:dyDescent="0.2"/>
    <row r="59057" hidden="1" x14ac:dyDescent="0.2"/>
    <row r="59058" hidden="1" x14ac:dyDescent="0.2"/>
    <row r="59059" hidden="1" x14ac:dyDescent="0.2"/>
    <row r="59060" hidden="1" x14ac:dyDescent="0.2"/>
    <row r="59061" hidden="1" x14ac:dyDescent="0.2"/>
    <row r="59062" hidden="1" x14ac:dyDescent="0.2"/>
    <row r="59063" hidden="1" x14ac:dyDescent="0.2"/>
    <row r="59064" hidden="1" x14ac:dyDescent="0.2"/>
    <row r="59065" hidden="1" x14ac:dyDescent="0.2"/>
    <row r="59066" hidden="1" x14ac:dyDescent="0.2"/>
    <row r="59067" hidden="1" x14ac:dyDescent="0.2"/>
    <row r="59068" hidden="1" x14ac:dyDescent="0.2"/>
    <row r="59069" hidden="1" x14ac:dyDescent="0.2"/>
    <row r="59070" hidden="1" x14ac:dyDescent="0.2"/>
    <row r="59071" hidden="1" x14ac:dyDescent="0.2"/>
    <row r="59072" hidden="1" x14ac:dyDescent="0.2"/>
    <row r="59073" hidden="1" x14ac:dyDescent="0.2"/>
    <row r="59074" hidden="1" x14ac:dyDescent="0.2"/>
    <row r="59075" hidden="1" x14ac:dyDescent="0.2"/>
    <row r="59076" hidden="1" x14ac:dyDescent="0.2"/>
    <row r="59077" hidden="1" x14ac:dyDescent="0.2"/>
    <row r="59078" hidden="1" x14ac:dyDescent="0.2"/>
    <row r="59079" hidden="1" x14ac:dyDescent="0.2"/>
    <row r="59080" hidden="1" x14ac:dyDescent="0.2"/>
    <row r="59081" hidden="1" x14ac:dyDescent="0.2"/>
    <row r="59082" hidden="1" x14ac:dyDescent="0.2"/>
    <row r="59083" hidden="1" x14ac:dyDescent="0.2"/>
    <row r="59084" hidden="1" x14ac:dyDescent="0.2"/>
    <row r="59085" hidden="1" x14ac:dyDescent="0.2"/>
    <row r="59086" hidden="1" x14ac:dyDescent="0.2"/>
    <row r="59087" hidden="1" x14ac:dyDescent="0.2"/>
    <row r="59088" hidden="1" x14ac:dyDescent="0.2"/>
    <row r="59089" hidden="1" x14ac:dyDescent="0.2"/>
    <row r="59090" hidden="1" x14ac:dyDescent="0.2"/>
    <row r="59091" hidden="1" x14ac:dyDescent="0.2"/>
    <row r="59092" hidden="1" x14ac:dyDescent="0.2"/>
    <row r="59093" hidden="1" x14ac:dyDescent="0.2"/>
    <row r="59094" hidden="1" x14ac:dyDescent="0.2"/>
    <row r="59095" hidden="1" x14ac:dyDescent="0.2"/>
    <row r="59096" hidden="1" x14ac:dyDescent="0.2"/>
    <row r="59097" hidden="1" x14ac:dyDescent="0.2"/>
    <row r="59098" hidden="1" x14ac:dyDescent="0.2"/>
    <row r="59099" hidden="1" x14ac:dyDescent="0.2"/>
    <row r="59100" hidden="1" x14ac:dyDescent="0.2"/>
    <row r="59101" hidden="1" x14ac:dyDescent="0.2"/>
    <row r="59102" hidden="1" x14ac:dyDescent="0.2"/>
    <row r="59103" hidden="1" x14ac:dyDescent="0.2"/>
    <row r="59104" hidden="1" x14ac:dyDescent="0.2"/>
    <row r="59105" hidden="1" x14ac:dyDescent="0.2"/>
    <row r="59106" hidden="1" x14ac:dyDescent="0.2"/>
    <row r="59107" hidden="1" x14ac:dyDescent="0.2"/>
    <row r="59108" hidden="1" x14ac:dyDescent="0.2"/>
    <row r="59109" hidden="1" x14ac:dyDescent="0.2"/>
    <row r="59110" hidden="1" x14ac:dyDescent="0.2"/>
    <row r="59111" hidden="1" x14ac:dyDescent="0.2"/>
    <row r="59112" hidden="1" x14ac:dyDescent="0.2"/>
    <row r="59113" hidden="1" x14ac:dyDescent="0.2"/>
    <row r="59114" hidden="1" x14ac:dyDescent="0.2"/>
    <row r="59115" hidden="1" x14ac:dyDescent="0.2"/>
    <row r="59116" hidden="1" x14ac:dyDescent="0.2"/>
    <row r="59117" hidden="1" x14ac:dyDescent="0.2"/>
    <row r="59118" hidden="1" x14ac:dyDescent="0.2"/>
    <row r="59119" hidden="1" x14ac:dyDescent="0.2"/>
    <row r="59120" hidden="1" x14ac:dyDescent="0.2"/>
    <row r="59121" hidden="1" x14ac:dyDescent="0.2"/>
    <row r="59122" hidden="1" x14ac:dyDescent="0.2"/>
    <row r="59123" hidden="1" x14ac:dyDescent="0.2"/>
    <row r="59124" hidden="1" x14ac:dyDescent="0.2"/>
    <row r="59125" hidden="1" x14ac:dyDescent="0.2"/>
    <row r="59126" hidden="1" x14ac:dyDescent="0.2"/>
    <row r="59127" hidden="1" x14ac:dyDescent="0.2"/>
    <row r="59128" hidden="1" x14ac:dyDescent="0.2"/>
    <row r="59129" hidden="1" x14ac:dyDescent="0.2"/>
    <row r="59130" hidden="1" x14ac:dyDescent="0.2"/>
    <row r="59131" hidden="1" x14ac:dyDescent="0.2"/>
    <row r="59132" hidden="1" x14ac:dyDescent="0.2"/>
    <row r="59133" hidden="1" x14ac:dyDescent="0.2"/>
    <row r="59134" hidden="1" x14ac:dyDescent="0.2"/>
    <row r="59135" hidden="1" x14ac:dyDescent="0.2"/>
    <row r="59136" hidden="1" x14ac:dyDescent="0.2"/>
    <row r="59137" hidden="1" x14ac:dyDescent="0.2"/>
    <row r="59138" hidden="1" x14ac:dyDescent="0.2"/>
    <row r="59139" hidden="1" x14ac:dyDescent="0.2"/>
    <row r="59140" hidden="1" x14ac:dyDescent="0.2"/>
    <row r="59141" hidden="1" x14ac:dyDescent="0.2"/>
    <row r="59142" hidden="1" x14ac:dyDescent="0.2"/>
    <row r="59143" hidden="1" x14ac:dyDescent="0.2"/>
    <row r="59144" hidden="1" x14ac:dyDescent="0.2"/>
    <row r="59145" hidden="1" x14ac:dyDescent="0.2"/>
    <row r="59146" hidden="1" x14ac:dyDescent="0.2"/>
    <row r="59147" hidden="1" x14ac:dyDescent="0.2"/>
    <row r="59148" hidden="1" x14ac:dyDescent="0.2"/>
    <row r="59149" hidden="1" x14ac:dyDescent="0.2"/>
    <row r="59150" hidden="1" x14ac:dyDescent="0.2"/>
    <row r="59151" hidden="1" x14ac:dyDescent="0.2"/>
    <row r="59152" hidden="1" x14ac:dyDescent="0.2"/>
    <row r="59153" hidden="1" x14ac:dyDescent="0.2"/>
    <row r="59154" hidden="1" x14ac:dyDescent="0.2"/>
    <row r="59155" hidden="1" x14ac:dyDescent="0.2"/>
    <row r="59156" hidden="1" x14ac:dyDescent="0.2"/>
    <row r="59157" hidden="1" x14ac:dyDescent="0.2"/>
    <row r="59158" hidden="1" x14ac:dyDescent="0.2"/>
    <row r="59159" hidden="1" x14ac:dyDescent="0.2"/>
    <row r="59160" hidden="1" x14ac:dyDescent="0.2"/>
    <row r="59161" hidden="1" x14ac:dyDescent="0.2"/>
    <row r="59162" hidden="1" x14ac:dyDescent="0.2"/>
    <row r="59163" hidden="1" x14ac:dyDescent="0.2"/>
    <row r="59164" hidden="1" x14ac:dyDescent="0.2"/>
    <row r="59165" hidden="1" x14ac:dyDescent="0.2"/>
    <row r="59166" hidden="1" x14ac:dyDescent="0.2"/>
    <row r="59167" hidden="1" x14ac:dyDescent="0.2"/>
    <row r="59168" hidden="1" x14ac:dyDescent="0.2"/>
    <row r="59169" hidden="1" x14ac:dyDescent="0.2"/>
    <row r="59170" hidden="1" x14ac:dyDescent="0.2"/>
    <row r="59171" hidden="1" x14ac:dyDescent="0.2"/>
    <row r="59172" hidden="1" x14ac:dyDescent="0.2"/>
    <row r="59173" hidden="1" x14ac:dyDescent="0.2"/>
    <row r="59174" hidden="1" x14ac:dyDescent="0.2"/>
    <row r="59175" hidden="1" x14ac:dyDescent="0.2"/>
    <row r="59176" hidden="1" x14ac:dyDescent="0.2"/>
    <row r="59177" hidden="1" x14ac:dyDescent="0.2"/>
    <row r="59178" hidden="1" x14ac:dyDescent="0.2"/>
    <row r="59179" hidden="1" x14ac:dyDescent="0.2"/>
    <row r="59180" hidden="1" x14ac:dyDescent="0.2"/>
    <row r="59181" hidden="1" x14ac:dyDescent="0.2"/>
    <row r="59182" hidden="1" x14ac:dyDescent="0.2"/>
    <row r="59183" hidden="1" x14ac:dyDescent="0.2"/>
    <row r="59184" hidden="1" x14ac:dyDescent="0.2"/>
    <row r="59185" hidden="1" x14ac:dyDescent="0.2"/>
    <row r="59186" hidden="1" x14ac:dyDescent="0.2"/>
    <row r="59187" hidden="1" x14ac:dyDescent="0.2"/>
    <row r="59188" hidden="1" x14ac:dyDescent="0.2"/>
    <row r="59189" hidden="1" x14ac:dyDescent="0.2"/>
    <row r="59190" hidden="1" x14ac:dyDescent="0.2"/>
    <row r="59191" hidden="1" x14ac:dyDescent="0.2"/>
    <row r="59192" hidden="1" x14ac:dyDescent="0.2"/>
    <row r="59193" hidden="1" x14ac:dyDescent="0.2"/>
    <row r="59194" hidden="1" x14ac:dyDescent="0.2"/>
    <row r="59195" hidden="1" x14ac:dyDescent="0.2"/>
    <row r="59196" hidden="1" x14ac:dyDescent="0.2"/>
    <row r="59197" hidden="1" x14ac:dyDescent="0.2"/>
    <row r="59198" hidden="1" x14ac:dyDescent="0.2"/>
    <row r="59199" hidden="1" x14ac:dyDescent="0.2"/>
    <row r="59200" hidden="1" x14ac:dyDescent="0.2"/>
    <row r="59201" hidden="1" x14ac:dyDescent="0.2"/>
    <row r="59202" hidden="1" x14ac:dyDescent="0.2"/>
    <row r="59203" hidden="1" x14ac:dyDescent="0.2"/>
    <row r="59204" hidden="1" x14ac:dyDescent="0.2"/>
    <row r="59205" hidden="1" x14ac:dyDescent="0.2"/>
    <row r="59206" hidden="1" x14ac:dyDescent="0.2"/>
    <row r="59207" hidden="1" x14ac:dyDescent="0.2"/>
    <row r="59208" hidden="1" x14ac:dyDescent="0.2"/>
    <row r="59209" hidden="1" x14ac:dyDescent="0.2"/>
    <row r="59210" hidden="1" x14ac:dyDescent="0.2"/>
    <row r="59211" hidden="1" x14ac:dyDescent="0.2"/>
    <row r="59212" hidden="1" x14ac:dyDescent="0.2"/>
    <row r="59213" hidden="1" x14ac:dyDescent="0.2"/>
    <row r="59214" hidden="1" x14ac:dyDescent="0.2"/>
    <row r="59215" hidden="1" x14ac:dyDescent="0.2"/>
    <row r="59216" hidden="1" x14ac:dyDescent="0.2"/>
    <row r="59217" hidden="1" x14ac:dyDescent="0.2"/>
    <row r="59218" hidden="1" x14ac:dyDescent="0.2"/>
    <row r="59219" hidden="1" x14ac:dyDescent="0.2"/>
    <row r="59220" hidden="1" x14ac:dyDescent="0.2"/>
    <row r="59221" hidden="1" x14ac:dyDescent="0.2"/>
    <row r="59222" hidden="1" x14ac:dyDescent="0.2"/>
    <row r="59223" hidden="1" x14ac:dyDescent="0.2"/>
    <row r="59224" hidden="1" x14ac:dyDescent="0.2"/>
    <row r="59225" hidden="1" x14ac:dyDescent="0.2"/>
    <row r="59226" hidden="1" x14ac:dyDescent="0.2"/>
    <row r="59227" hidden="1" x14ac:dyDescent="0.2"/>
    <row r="59228" hidden="1" x14ac:dyDescent="0.2"/>
    <row r="59229" hidden="1" x14ac:dyDescent="0.2"/>
    <row r="59230" hidden="1" x14ac:dyDescent="0.2"/>
    <row r="59231" hidden="1" x14ac:dyDescent="0.2"/>
    <row r="59232" hidden="1" x14ac:dyDescent="0.2"/>
    <row r="59233" hidden="1" x14ac:dyDescent="0.2"/>
    <row r="59234" hidden="1" x14ac:dyDescent="0.2"/>
    <row r="59235" hidden="1" x14ac:dyDescent="0.2"/>
    <row r="59236" hidden="1" x14ac:dyDescent="0.2"/>
    <row r="59237" hidden="1" x14ac:dyDescent="0.2"/>
    <row r="59238" hidden="1" x14ac:dyDescent="0.2"/>
    <row r="59239" hidden="1" x14ac:dyDescent="0.2"/>
    <row r="59240" hidden="1" x14ac:dyDescent="0.2"/>
    <row r="59241" hidden="1" x14ac:dyDescent="0.2"/>
    <row r="59242" hidden="1" x14ac:dyDescent="0.2"/>
    <row r="59243" hidden="1" x14ac:dyDescent="0.2"/>
    <row r="59244" hidden="1" x14ac:dyDescent="0.2"/>
    <row r="59245" hidden="1" x14ac:dyDescent="0.2"/>
    <row r="59246" hidden="1" x14ac:dyDescent="0.2"/>
    <row r="59247" hidden="1" x14ac:dyDescent="0.2"/>
    <row r="59248" hidden="1" x14ac:dyDescent="0.2"/>
    <row r="59249" hidden="1" x14ac:dyDescent="0.2"/>
    <row r="59250" hidden="1" x14ac:dyDescent="0.2"/>
    <row r="59251" hidden="1" x14ac:dyDescent="0.2"/>
    <row r="59252" hidden="1" x14ac:dyDescent="0.2"/>
    <row r="59253" hidden="1" x14ac:dyDescent="0.2"/>
    <row r="59254" hidden="1" x14ac:dyDescent="0.2"/>
    <row r="59255" hidden="1" x14ac:dyDescent="0.2"/>
    <row r="59256" hidden="1" x14ac:dyDescent="0.2"/>
    <row r="59257" hidden="1" x14ac:dyDescent="0.2"/>
    <row r="59258" hidden="1" x14ac:dyDescent="0.2"/>
    <row r="59259" hidden="1" x14ac:dyDescent="0.2"/>
    <row r="59260" hidden="1" x14ac:dyDescent="0.2"/>
    <row r="59261" hidden="1" x14ac:dyDescent="0.2"/>
    <row r="59262" hidden="1" x14ac:dyDescent="0.2"/>
    <row r="59263" hidden="1" x14ac:dyDescent="0.2"/>
    <row r="59264" hidden="1" x14ac:dyDescent="0.2"/>
    <row r="59265" hidden="1" x14ac:dyDescent="0.2"/>
    <row r="59266" hidden="1" x14ac:dyDescent="0.2"/>
    <row r="59267" hidden="1" x14ac:dyDescent="0.2"/>
    <row r="59268" hidden="1" x14ac:dyDescent="0.2"/>
    <row r="59269" hidden="1" x14ac:dyDescent="0.2"/>
    <row r="59270" hidden="1" x14ac:dyDescent="0.2"/>
    <row r="59271" hidden="1" x14ac:dyDescent="0.2"/>
    <row r="59272" hidden="1" x14ac:dyDescent="0.2"/>
    <row r="59273" hidden="1" x14ac:dyDescent="0.2"/>
    <row r="59274" hidden="1" x14ac:dyDescent="0.2"/>
    <row r="59275" hidden="1" x14ac:dyDescent="0.2"/>
    <row r="59276" hidden="1" x14ac:dyDescent="0.2"/>
    <row r="59277" hidden="1" x14ac:dyDescent="0.2"/>
    <row r="59278" hidden="1" x14ac:dyDescent="0.2"/>
    <row r="59279" hidden="1" x14ac:dyDescent="0.2"/>
    <row r="59280" hidden="1" x14ac:dyDescent="0.2"/>
    <row r="59281" hidden="1" x14ac:dyDescent="0.2"/>
    <row r="59282" hidden="1" x14ac:dyDescent="0.2"/>
    <row r="59283" hidden="1" x14ac:dyDescent="0.2"/>
    <row r="59284" hidden="1" x14ac:dyDescent="0.2"/>
    <row r="59285" hidden="1" x14ac:dyDescent="0.2"/>
    <row r="59286" hidden="1" x14ac:dyDescent="0.2"/>
    <row r="59287" hidden="1" x14ac:dyDescent="0.2"/>
    <row r="59288" hidden="1" x14ac:dyDescent="0.2"/>
    <row r="59289" hidden="1" x14ac:dyDescent="0.2"/>
    <row r="59290" hidden="1" x14ac:dyDescent="0.2"/>
    <row r="59291" hidden="1" x14ac:dyDescent="0.2"/>
    <row r="59292" hidden="1" x14ac:dyDescent="0.2"/>
    <row r="59293" hidden="1" x14ac:dyDescent="0.2"/>
    <row r="59294" hidden="1" x14ac:dyDescent="0.2"/>
    <row r="59295" hidden="1" x14ac:dyDescent="0.2"/>
    <row r="59296" hidden="1" x14ac:dyDescent="0.2"/>
    <row r="59297" hidden="1" x14ac:dyDescent="0.2"/>
    <row r="59298" hidden="1" x14ac:dyDescent="0.2"/>
    <row r="59299" hidden="1" x14ac:dyDescent="0.2"/>
    <row r="59300" hidden="1" x14ac:dyDescent="0.2"/>
    <row r="59301" hidden="1" x14ac:dyDescent="0.2"/>
    <row r="59302" hidden="1" x14ac:dyDescent="0.2"/>
    <row r="59303" hidden="1" x14ac:dyDescent="0.2"/>
    <row r="59304" hidden="1" x14ac:dyDescent="0.2"/>
    <row r="59305" hidden="1" x14ac:dyDescent="0.2"/>
    <row r="59306" hidden="1" x14ac:dyDescent="0.2"/>
    <row r="59307" hidden="1" x14ac:dyDescent="0.2"/>
    <row r="59308" hidden="1" x14ac:dyDescent="0.2"/>
    <row r="59309" hidden="1" x14ac:dyDescent="0.2"/>
    <row r="59310" hidden="1" x14ac:dyDescent="0.2"/>
    <row r="59311" hidden="1" x14ac:dyDescent="0.2"/>
    <row r="59312" hidden="1" x14ac:dyDescent="0.2"/>
    <row r="59313" hidden="1" x14ac:dyDescent="0.2"/>
    <row r="59314" hidden="1" x14ac:dyDescent="0.2"/>
    <row r="59315" hidden="1" x14ac:dyDescent="0.2"/>
    <row r="59316" hidden="1" x14ac:dyDescent="0.2"/>
    <row r="59317" hidden="1" x14ac:dyDescent="0.2"/>
    <row r="59318" hidden="1" x14ac:dyDescent="0.2"/>
    <row r="59319" hidden="1" x14ac:dyDescent="0.2"/>
    <row r="59320" hidden="1" x14ac:dyDescent="0.2"/>
    <row r="59321" hidden="1" x14ac:dyDescent="0.2"/>
    <row r="59322" hidden="1" x14ac:dyDescent="0.2"/>
    <row r="59323" hidden="1" x14ac:dyDescent="0.2"/>
    <row r="59324" hidden="1" x14ac:dyDescent="0.2"/>
    <row r="59325" hidden="1" x14ac:dyDescent="0.2"/>
    <row r="59326" hidden="1" x14ac:dyDescent="0.2"/>
    <row r="59327" hidden="1" x14ac:dyDescent="0.2"/>
    <row r="59328" hidden="1" x14ac:dyDescent="0.2"/>
    <row r="59329" hidden="1" x14ac:dyDescent="0.2"/>
    <row r="59330" hidden="1" x14ac:dyDescent="0.2"/>
    <row r="59331" hidden="1" x14ac:dyDescent="0.2"/>
    <row r="59332" hidden="1" x14ac:dyDescent="0.2"/>
    <row r="59333" hidden="1" x14ac:dyDescent="0.2"/>
    <row r="59334" hidden="1" x14ac:dyDescent="0.2"/>
    <row r="59335" hidden="1" x14ac:dyDescent="0.2"/>
    <row r="59336" hidden="1" x14ac:dyDescent="0.2"/>
    <row r="59337" hidden="1" x14ac:dyDescent="0.2"/>
    <row r="59338" hidden="1" x14ac:dyDescent="0.2"/>
    <row r="59339" hidden="1" x14ac:dyDescent="0.2"/>
    <row r="59340" hidden="1" x14ac:dyDescent="0.2"/>
    <row r="59341" hidden="1" x14ac:dyDescent="0.2"/>
    <row r="59342" hidden="1" x14ac:dyDescent="0.2"/>
    <row r="59343" hidden="1" x14ac:dyDescent="0.2"/>
    <row r="59344" hidden="1" x14ac:dyDescent="0.2"/>
    <row r="59345" hidden="1" x14ac:dyDescent="0.2"/>
    <row r="59346" hidden="1" x14ac:dyDescent="0.2"/>
    <row r="59347" hidden="1" x14ac:dyDescent="0.2"/>
    <row r="59348" hidden="1" x14ac:dyDescent="0.2"/>
    <row r="59349" hidden="1" x14ac:dyDescent="0.2"/>
    <row r="59350" hidden="1" x14ac:dyDescent="0.2"/>
    <row r="59351" hidden="1" x14ac:dyDescent="0.2"/>
    <row r="59352" hidden="1" x14ac:dyDescent="0.2"/>
    <row r="59353" hidden="1" x14ac:dyDescent="0.2"/>
    <row r="59354" hidden="1" x14ac:dyDescent="0.2"/>
    <row r="59355" hidden="1" x14ac:dyDescent="0.2"/>
    <row r="59356" hidden="1" x14ac:dyDescent="0.2"/>
    <row r="59357" hidden="1" x14ac:dyDescent="0.2"/>
    <row r="59358" hidden="1" x14ac:dyDescent="0.2"/>
    <row r="59359" hidden="1" x14ac:dyDescent="0.2"/>
    <row r="59360" hidden="1" x14ac:dyDescent="0.2"/>
    <row r="59361" hidden="1" x14ac:dyDescent="0.2"/>
    <row r="59362" hidden="1" x14ac:dyDescent="0.2"/>
    <row r="59363" hidden="1" x14ac:dyDescent="0.2"/>
    <row r="59364" hidden="1" x14ac:dyDescent="0.2"/>
    <row r="59365" hidden="1" x14ac:dyDescent="0.2"/>
    <row r="59366" hidden="1" x14ac:dyDescent="0.2"/>
    <row r="59367" hidden="1" x14ac:dyDescent="0.2"/>
    <row r="59368" hidden="1" x14ac:dyDescent="0.2"/>
    <row r="59369" hidden="1" x14ac:dyDescent="0.2"/>
    <row r="59370" hidden="1" x14ac:dyDescent="0.2"/>
    <row r="59371" hidden="1" x14ac:dyDescent="0.2"/>
    <row r="59372" hidden="1" x14ac:dyDescent="0.2"/>
    <row r="59373" hidden="1" x14ac:dyDescent="0.2"/>
    <row r="59374" hidden="1" x14ac:dyDescent="0.2"/>
    <row r="59375" hidden="1" x14ac:dyDescent="0.2"/>
    <row r="59376" hidden="1" x14ac:dyDescent="0.2"/>
    <row r="59377" hidden="1" x14ac:dyDescent="0.2"/>
    <row r="59378" hidden="1" x14ac:dyDescent="0.2"/>
    <row r="59379" hidden="1" x14ac:dyDescent="0.2"/>
    <row r="59380" hidden="1" x14ac:dyDescent="0.2"/>
    <row r="59381" hidden="1" x14ac:dyDescent="0.2"/>
    <row r="59382" hidden="1" x14ac:dyDescent="0.2"/>
    <row r="59383" hidden="1" x14ac:dyDescent="0.2"/>
    <row r="59384" hidden="1" x14ac:dyDescent="0.2"/>
    <row r="59385" hidden="1" x14ac:dyDescent="0.2"/>
    <row r="59386" hidden="1" x14ac:dyDescent="0.2"/>
    <row r="59387" hidden="1" x14ac:dyDescent="0.2"/>
    <row r="59388" hidden="1" x14ac:dyDescent="0.2"/>
    <row r="59389" hidden="1" x14ac:dyDescent="0.2"/>
    <row r="59390" hidden="1" x14ac:dyDescent="0.2"/>
    <row r="59391" hidden="1" x14ac:dyDescent="0.2"/>
    <row r="59392" hidden="1" x14ac:dyDescent="0.2"/>
    <row r="59393" hidden="1" x14ac:dyDescent="0.2"/>
    <row r="59394" hidden="1" x14ac:dyDescent="0.2"/>
    <row r="59395" hidden="1" x14ac:dyDescent="0.2"/>
    <row r="59396" hidden="1" x14ac:dyDescent="0.2"/>
    <row r="59397" hidden="1" x14ac:dyDescent="0.2"/>
    <row r="59398" hidden="1" x14ac:dyDescent="0.2"/>
    <row r="59399" hidden="1" x14ac:dyDescent="0.2"/>
    <row r="59400" hidden="1" x14ac:dyDescent="0.2"/>
    <row r="59401" hidden="1" x14ac:dyDescent="0.2"/>
    <row r="59402" hidden="1" x14ac:dyDescent="0.2"/>
    <row r="59403" hidden="1" x14ac:dyDescent="0.2"/>
    <row r="59404" hidden="1" x14ac:dyDescent="0.2"/>
    <row r="59405" hidden="1" x14ac:dyDescent="0.2"/>
    <row r="59406" hidden="1" x14ac:dyDescent="0.2"/>
    <row r="59407" hidden="1" x14ac:dyDescent="0.2"/>
    <row r="59408" hidden="1" x14ac:dyDescent="0.2"/>
    <row r="59409" hidden="1" x14ac:dyDescent="0.2"/>
    <row r="59410" hidden="1" x14ac:dyDescent="0.2"/>
    <row r="59411" hidden="1" x14ac:dyDescent="0.2"/>
    <row r="59412" hidden="1" x14ac:dyDescent="0.2"/>
    <row r="59413" hidden="1" x14ac:dyDescent="0.2"/>
    <row r="59414" hidden="1" x14ac:dyDescent="0.2"/>
    <row r="59415" hidden="1" x14ac:dyDescent="0.2"/>
    <row r="59416" hidden="1" x14ac:dyDescent="0.2"/>
    <row r="59417" hidden="1" x14ac:dyDescent="0.2"/>
    <row r="59418" hidden="1" x14ac:dyDescent="0.2"/>
    <row r="59419" hidden="1" x14ac:dyDescent="0.2"/>
    <row r="59420" hidden="1" x14ac:dyDescent="0.2"/>
    <row r="59421" hidden="1" x14ac:dyDescent="0.2"/>
    <row r="59422" hidden="1" x14ac:dyDescent="0.2"/>
    <row r="59423" hidden="1" x14ac:dyDescent="0.2"/>
    <row r="59424" hidden="1" x14ac:dyDescent="0.2"/>
    <row r="59425" hidden="1" x14ac:dyDescent="0.2"/>
    <row r="59426" hidden="1" x14ac:dyDescent="0.2"/>
    <row r="59427" hidden="1" x14ac:dyDescent="0.2"/>
    <row r="59428" hidden="1" x14ac:dyDescent="0.2"/>
    <row r="59429" hidden="1" x14ac:dyDescent="0.2"/>
    <row r="59430" hidden="1" x14ac:dyDescent="0.2"/>
    <row r="59431" hidden="1" x14ac:dyDescent="0.2"/>
    <row r="59432" hidden="1" x14ac:dyDescent="0.2"/>
    <row r="59433" hidden="1" x14ac:dyDescent="0.2"/>
    <row r="59434" hidden="1" x14ac:dyDescent="0.2"/>
    <row r="59435" hidden="1" x14ac:dyDescent="0.2"/>
    <row r="59436" hidden="1" x14ac:dyDescent="0.2"/>
    <row r="59437" hidden="1" x14ac:dyDescent="0.2"/>
    <row r="59438" hidden="1" x14ac:dyDescent="0.2"/>
    <row r="59439" hidden="1" x14ac:dyDescent="0.2"/>
    <row r="59440" hidden="1" x14ac:dyDescent="0.2"/>
    <row r="59441" hidden="1" x14ac:dyDescent="0.2"/>
    <row r="59442" hidden="1" x14ac:dyDescent="0.2"/>
    <row r="59443" hidden="1" x14ac:dyDescent="0.2"/>
    <row r="59444" hidden="1" x14ac:dyDescent="0.2"/>
    <row r="59445" hidden="1" x14ac:dyDescent="0.2"/>
    <row r="59446" hidden="1" x14ac:dyDescent="0.2"/>
    <row r="59447" hidden="1" x14ac:dyDescent="0.2"/>
    <row r="59448" hidden="1" x14ac:dyDescent="0.2"/>
    <row r="59449" hidden="1" x14ac:dyDescent="0.2"/>
    <row r="59450" hidden="1" x14ac:dyDescent="0.2"/>
    <row r="59451" hidden="1" x14ac:dyDescent="0.2"/>
    <row r="59452" hidden="1" x14ac:dyDescent="0.2"/>
    <row r="59453" hidden="1" x14ac:dyDescent="0.2"/>
    <row r="59454" hidden="1" x14ac:dyDescent="0.2"/>
    <row r="59455" hidden="1" x14ac:dyDescent="0.2"/>
    <row r="59456" hidden="1" x14ac:dyDescent="0.2"/>
    <row r="59457" hidden="1" x14ac:dyDescent="0.2"/>
    <row r="59458" hidden="1" x14ac:dyDescent="0.2"/>
    <row r="59459" hidden="1" x14ac:dyDescent="0.2"/>
    <row r="59460" hidden="1" x14ac:dyDescent="0.2"/>
    <row r="59461" hidden="1" x14ac:dyDescent="0.2"/>
    <row r="59462" hidden="1" x14ac:dyDescent="0.2"/>
    <row r="59463" hidden="1" x14ac:dyDescent="0.2"/>
    <row r="59464" hidden="1" x14ac:dyDescent="0.2"/>
    <row r="59465" hidden="1" x14ac:dyDescent="0.2"/>
    <row r="59466" hidden="1" x14ac:dyDescent="0.2"/>
    <row r="59467" hidden="1" x14ac:dyDescent="0.2"/>
    <row r="59468" hidden="1" x14ac:dyDescent="0.2"/>
    <row r="59469" hidden="1" x14ac:dyDescent="0.2"/>
    <row r="59470" hidden="1" x14ac:dyDescent="0.2"/>
    <row r="59471" hidden="1" x14ac:dyDescent="0.2"/>
    <row r="59472" hidden="1" x14ac:dyDescent="0.2"/>
    <row r="59473" hidden="1" x14ac:dyDescent="0.2"/>
    <row r="59474" hidden="1" x14ac:dyDescent="0.2"/>
    <row r="59475" hidden="1" x14ac:dyDescent="0.2"/>
    <row r="59476" hidden="1" x14ac:dyDescent="0.2"/>
    <row r="59477" hidden="1" x14ac:dyDescent="0.2"/>
    <row r="59478" hidden="1" x14ac:dyDescent="0.2"/>
    <row r="59479" hidden="1" x14ac:dyDescent="0.2"/>
    <row r="59480" hidden="1" x14ac:dyDescent="0.2"/>
    <row r="59481" hidden="1" x14ac:dyDescent="0.2"/>
    <row r="59482" hidden="1" x14ac:dyDescent="0.2"/>
    <row r="59483" hidden="1" x14ac:dyDescent="0.2"/>
    <row r="59484" hidden="1" x14ac:dyDescent="0.2"/>
    <row r="59485" hidden="1" x14ac:dyDescent="0.2"/>
    <row r="59486" hidden="1" x14ac:dyDescent="0.2"/>
    <row r="59487" hidden="1" x14ac:dyDescent="0.2"/>
    <row r="59488" hidden="1" x14ac:dyDescent="0.2"/>
    <row r="59489" hidden="1" x14ac:dyDescent="0.2"/>
    <row r="59490" hidden="1" x14ac:dyDescent="0.2"/>
    <row r="59491" hidden="1" x14ac:dyDescent="0.2"/>
    <row r="59492" hidden="1" x14ac:dyDescent="0.2"/>
    <row r="59493" hidden="1" x14ac:dyDescent="0.2"/>
    <row r="59494" hidden="1" x14ac:dyDescent="0.2"/>
    <row r="59495" hidden="1" x14ac:dyDescent="0.2"/>
    <row r="59496" hidden="1" x14ac:dyDescent="0.2"/>
    <row r="59497" hidden="1" x14ac:dyDescent="0.2"/>
    <row r="59498" hidden="1" x14ac:dyDescent="0.2"/>
    <row r="59499" hidden="1" x14ac:dyDescent="0.2"/>
    <row r="59500" hidden="1" x14ac:dyDescent="0.2"/>
    <row r="59501" hidden="1" x14ac:dyDescent="0.2"/>
    <row r="59502" hidden="1" x14ac:dyDescent="0.2"/>
    <row r="59503" hidden="1" x14ac:dyDescent="0.2"/>
    <row r="59504" hidden="1" x14ac:dyDescent="0.2"/>
    <row r="59505" hidden="1" x14ac:dyDescent="0.2"/>
    <row r="59506" hidden="1" x14ac:dyDescent="0.2"/>
    <row r="59507" hidden="1" x14ac:dyDescent="0.2"/>
    <row r="59508" hidden="1" x14ac:dyDescent="0.2"/>
    <row r="59509" hidden="1" x14ac:dyDescent="0.2"/>
    <row r="59510" hidden="1" x14ac:dyDescent="0.2"/>
    <row r="59511" hidden="1" x14ac:dyDescent="0.2"/>
    <row r="59512" hidden="1" x14ac:dyDescent="0.2"/>
    <row r="59513" hidden="1" x14ac:dyDescent="0.2"/>
    <row r="59514" hidden="1" x14ac:dyDescent="0.2"/>
    <row r="59515" hidden="1" x14ac:dyDescent="0.2"/>
    <row r="59516" hidden="1" x14ac:dyDescent="0.2"/>
    <row r="59517" hidden="1" x14ac:dyDescent="0.2"/>
    <row r="59518" hidden="1" x14ac:dyDescent="0.2"/>
    <row r="59519" hidden="1" x14ac:dyDescent="0.2"/>
    <row r="59520" hidden="1" x14ac:dyDescent="0.2"/>
    <row r="59521" hidden="1" x14ac:dyDescent="0.2"/>
    <row r="59522" hidden="1" x14ac:dyDescent="0.2"/>
    <row r="59523" hidden="1" x14ac:dyDescent="0.2"/>
    <row r="59524" hidden="1" x14ac:dyDescent="0.2"/>
    <row r="59525" hidden="1" x14ac:dyDescent="0.2"/>
    <row r="59526" hidden="1" x14ac:dyDescent="0.2"/>
    <row r="59527" hidden="1" x14ac:dyDescent="0.2"/>
    <row r="59528" hidden="1" x14ac:dyDescent="0.2"/>
    <row r="59529" hidden="1" x14ac:dyDescent="0.2"/>
    <row r="59530" hidden="1" x14ac:dyDescent="0.2"/>
    <row r="59531" hidden="1" x14ac:dyDescent="0.2"/>
    <row r="59532" hidden="1" x14ac:dyDescent="0.2"/>
    <row r="59533" hidden="1" x14ac:dyDescent="0.2"/>
    <row r="59534" hidden="1" x14ac:dyDescent="0.2"/>
    <row r="59535" hidden="1" x14ac:dyDescent="0.2"/>
    <row r="59536" hidden="1" x14ac:dyDescent="0.2"/>
    <row r="59537" hidden="1" x14ac:dyDescent="0.2"/>
    <row r="59538" hidden="1" x14ac:dyDescent="0.2"/>
    <row r="59539" hidden="1" x14ac:dyDescent="0.2"/>
    <row r="59540" hidden="1" x14ac:dyDescent="0.2"/>
    <row r="59541" hidden="1" x14ac:dyDescent="0.2"/>
    <row r="59542" hidden="1" x14ac:dyDescent="0.2"/>
    <row r="59543" hidden="1" x14ac:dyDescent="0.2"/>
    <row r="59544" hidden="1" x14ac:dyDescent="0.2"/>
    <row r="59545" hidden="1" x14ac:dyDescent="0.2"/>
    <row r="59546" hidden="1" x14ac:dyDescent="0.2"/>
    <row r="59547" hidden="1" x14ac:dyDescent="0.2"/>
    <row r="59548" hidden="1" x14ac:dyDescent="0.2"/>
    <row r="59549" hidden="1" x14ac:dyDescent="0.2"/>
    <row r="59550" hidden="1" x14ac:dyDescent="0.2"/>
    <row r="59551" hidden="1" x14ac:dyDescent="0.2"/>
    <row r="59552" hidden="1" x14ac:dyDescent="0.2"/>
    <row r="59553" hidden="1" x14ac:dyDescent="0.2"/>
    <row r="59554" hidden="1" x14ac:dyDescent="0.2"/>
    <row r="59555" hidden="1" x14ac:dyDescent="0.2"/>
    <row r="59556" hidden="1" x14ac:dyDescent="0.2"/>
    <row r="59557" hidden="1" x14ac:dyDescent="0.2"/>
    <row r="59558" hidden="1" x14ac:dyDescent="0.2"/>
    <row r="59559" hidden="1" x14ac:dyDescent="0.2"/>
    <row r="59560" hidden="1" x14ac:dyDescent="0.2"/>
    <row r="59561" hidden="1" x14ac:dyDescent="0.2"/>
    <row r="59562" hidden="1" x14ac:dyDescent="0.2"/>
    <row r="59563" hidden="1" x14ac:dyDescent="0.2"/>
    <row r="59564" hidden="1" x14ac:dyDescent="0.2"/>
    <row r="59565" hidden="1" x14ac:dyDescent="0.2"/>
    <row r="59566" hidden="1" x14ac:dyDescent="0.2"/>
    <row r="59567" hidden="1" x14ac:dyDescent="0.2"/>
    <row r="59568" hidden="1" x14ac:dyDescent="0.2"/>
    <row r="59569" hidden="1" x14ac:dyDescent="0.2"/>
    <row r="59570" hidden="1" x14ac:dyDescent="0.2"/>
    <row r="59571" hidden="1" x14ac:dyDescent="0.2"/>
    <row r="59572" hidden="1" x14ac:dyDescent="0.2"/>
    <row r="59573" hidden="1" x14ac:dyDescent="0.2"/>
    <row r="59574" hidden="1" x14ac:dyDescent="0.2"/>
    <row r="59575" hidden="1" x14ac:dyDescent="0.2"/>
    <row r="59576" hidden="1" x14ac:dyDescent="0.2"/>
    <row r="59577" hidden="1" x14ac:dyDescent="0.2"/>
    <row r="59578" hidden="1" x14ac:dyDescent="0.2"/>
    <row r="59579" hidden="1" x14ac:dyDescent="0.2"/>
    <row r="59580" hidden="1" x14ac:dyDescent="0.2"/>
    <row r="59581" hidden="1" x14ac:dyDescent="0.2"/>
    <row r="59582" hidden="1" x14ac:dyDescent="0.2"/>
    <row r="59583" hidden="1" x14ac:dyDescent="0.2"/>
    <row r="59584" hidden="1" x14ac:dyDescent="0.2"/>
    <row r="59585" hidden="1" x14ac:dyDescent="0.2"/>
    <row r="59586" hidden="1" x14ac:dyDescent="0.2"/>
    <row r="59587" hidden="1" x14ac:dyDescent="0.2"/>
    <row r="59588" hidden="1" x14ac:dyDescent="0.2"/>
    <row r="59589" hidden="1" x14ac:dyDescent="0.2"/>
    <row r="59590" hidden="1" x14ac:dyDescent="0.2"/>
    <row r="59591" hidden="1" x14ac:dyDescent="0.2"/>
    <row r="59592" hidden="1" x14ac:dyDescent="0.2"/>
    <row r="59593" hidden="1" x14ac:dyDescent="0.2"/>
    <row r="59594" hidden="1" x14ac:dyDescent="0.2"/>
    <row r="59595" hidden="1" x14ac:dyDescent="0.2"/>
    <row r="59596" hidden="1" x14ac:dyDescent="0.2"/>
    <row r="59597" hidden="1" x14ac:dyDescent="0.2"/>
    <row r="59598" hidden="1" x14ac:dyDescent="0.2"/>
    <row r="59599" hidden="1" x14ac:dyDescent="0.2"/>
    <row r="59600" hidden="1" x14ac:dyDescent="0.2"/>
    <row r="59601" hidden="1" x14ac:dyDescent="0.2"/>
    <row r="59602" hidden="1" x14ac:dyDescent="0.2"/>
    <row r="59603" hidden="1" x14ac:dyDescent="0.2"/>
    <row r="59604" hidden="1" x14ac:dyDescent="0.2"/>
    <row r="59605" hidden="1" x14ac:dyDescent="0.2"/>
    <row r="59606" hidden="1" x14ac:dyDescent="0.2"/>
    <row r="59607" hidden="1" x14ac:dyDescent="0.2"/>
    <row r="59608" hidden="1" x14ac:dyDescent="0.2"/>
    <row r="59609" hidden="1" x14ac:dyDescent="0.2"/>
    <row r="59610" hidden="1" x14ac:dyDescent="0.2"/>
    <row r="59611" hidden="1" x14ac:dyDescent="0.2"/>
    <row r="59612" hidden="1" x14ac:dyDescent="0.2"/>
    <row r="59613" hidden="1" x14ac:dyDescent="0.2"/>
    <row r="59614" hidden="1" x14ac:dyDescent="0.2"/>
    <row r="59615" hidden="1" x14ac:dyDescent="0.2"/>
    <row r="59616" hidden="1" x14ac:dyDescent="0.2"/>
    <row r="59617" hidden="1" x14ac:dyDescent="0.2"/>
    <row r="59618" hidden="1" x14ac:dyDescent="0.2"/>
    <row r="59619" hidden="1" x14ac:dyDescent="0.2"/>
    <row r="59620" hidden="1" x14ac:dyDescent="0.2"/>
    <row r="59621" hidden="1" x14ac:dyDescent="0.2"/>
    <row r="59622" hidden="1" x14ac:dyDescent="0.2"/>
    <row r="59623" hidden="1" x14ac:dyDescent="0.2"/>
    <row r="59624" hidden="1" x14ac:dyDescent="0.2"/>
    <row r="59625" hidden="1" x14ac:dyDescent="0.2"/>
    <row r="59626" hidden="1" x14ac:dyDescent="0.2"/>
    <row r="59627" hidden="1" x14ac:dyDescent="0.2"/>
    <row r="59628" hidden="1" x14ac:dyDescent="0.2"/>
    <row r="59629" hidden="1" x14ac:dyDescent="0.2"/>
    <row r="59630" hidden="1" x14ac:dyDescent="0.2"/>
    <row r="59631" hidden="1" x14ac:dyDescent="0.2"/>
    <row r="59632" hidden="1" x14ac:dyDescent="0.2"/>
    <row r="59633" hidden="1" x14ac:dyDescent="0.2"/>
    <row r="59634" hidden="1" x14ac:dyDescent="0.2"/>
    <row r="59635" hidden="1" x14ac:dyDescent="0.2"/>
    <row r="59636" hidden="1" x14ac:dyDescent="0.2"/>
    <row r="59637" hidden="1" x14ac:dyDescent="0.2"/>
    <row r="59638" hidden="1" x14ac:dyDescent="0.2"/>
    <row r="59639" hidden="1" x14ac:dyDescent="0.2"/>
    <row r="59640" hidden="1" x14ac:dyDescent="0.2"/>
    <row r="59641" hidden="1" x14ac:dyDescent="0.2"/>
    <row r="59642" hidden="1" x14ac:dyDescent="0.2"/>
    <row r="59643" hidden="1" x14ac:dyDescent="0.2"/>
    <row r="59644" hidden="1" x14ac:dyDescent="0.2"/>
    <row r="59645" hidden="1" x14ac:dyDescent="0.2"/>
    <row r="59646" hidden="1" x14ac:dyDescent="0.2"/>
    <row r="59647" hidden="1" x14ac:dyDescent="0.2"/>
    <row r="59648" hidden="1" x14ac:dyDescent="0.2"/>
    <row r="59649" hidden="1" x14ac:dyDescent="0.2"/>
    <row r="59650" hidden="1" x14ac:dyDescent="0.2"/>
    <row r="59651" hidden="1" x14ac:dyDescent="0.2"/>
    <row r="59652" hidden="1" x14ac:dyDescent="0.2"/>
    <row r="59653" hidden="1" x14ac:dyDescent="0.2"/>
    <row r="59654" hidden="1" x14ac:dyDescent="0.2"/>
    <row r="59655" hidden="1" x14ac:dyDescent="0.2"/>
    <row r="59656" hidden="1" x14ac:dyDescent="0.2"/>
    <row r="59657" hidden="1" x14ac:dyDescent="0.2"/>
    <row r="59658" hidden="1" x14ac:dyDescent="0.2"/>
    <row r="59659" hidden="1" x14ac:dyDescent="0.2"/>
    <row r="59660" hidden="1" x14ac:dyDescent="0.2"/>
    <row r="59661" hidden="1" x14ac:dyDescent="0.2"/>
    <row r="59662" hidden="1" x14ac:dyDescent="0.2"/>
    <row r="59663" hidden="1" x14ac:dyDescent="0.2"/>
    <row r="59664" hidden="1" x14ac:dyDescent="0.2"/>
    <row r="59665" hidden="1" x14ac:dyDescent="0.2"/>
    <row r="59666" hidden="1" x14ac:dyDescent="0.2"/>
    <row r="59667" hidden="1" x14ac:dyDescent="0.2"/>
    <row r="59668" hidden="1" x14ac:dyDescent="0.2"/>
    <row r="59669" hidden="1" x14ac:dyDescent="0.2"/>
    <row r="59670" hidden="1" x14ac:dyDescent="0.2"/>
    <row r="59671" hidden="1" x14ac:dyDescent="0.2"/>
    <row r="59672" hidden="1" x14ac:dyDescent="0.2"/>
    <row r="59673" hidden="1" x14ac:dyDescent="0.2"/>
    <row r="59674" hidden="1" x14ac:dyDescent="0.2"/>
    <row r="59675" hidden="1" x14ac:dyDescent="0.2"/>
    <row r="59676" hidden="1" x14ac:dyDescent="0.2"/>
    <row r="59677" hidden="1" x14ac:dyDescent="0.2"/>
    <row r="59678" hidden="1" x14ac:dyDescent="0.2"/>
    <row r="59679" hidden="1" x14ac:dyDescent="0.2"/>
    <row r="59680" hidden="1" x14ac:dyDescent="0.2"/>
    <row r="59681" hidden="1" x14ac:dyDescent="0.2"/>
    <row r="59682" hidden="1" x14ac:dyDescent="0.2"/>
    <row r="59683" hidden="1" x14ac:dyDescent="0.2"/>
    <row r="59684" hidden="1" x14ac:dyDescent="0.2"/>
    <row r="59685" hidden="1" x14ac:dyDescent="0.2"/>
    <row r="59686" hidden="1" x14ac:dyDescent="0.2"/>
    <row r="59687" hidden="1" x14ac:dyDescent="0.2"/>
    <row r="59688" hidden="1" x14ac:dyDescent="0.2"/>
    <row r="59689" hidden="1" x14ac:dyDescent="0.2"/>
    <row r="59690" hidden="1" x14ac:dyDescent="0.2"/>
    <row r="59691" hidden="1" x14ac:dyDescent="0.2"/>
    <row r="59692" hidden="1" x14ac:dyDescent="0.2"/>
    <row r="59693" hidden="1" x14ac:dyDescent="0.2"/>
    <row r="59694" hidden="1" x14ac:dyDescent="0.2"/>
    <row r="59695" hidden="1" x14ac:dyDescent="0.2"/>
    <row r="59696" hidden="1" x14ac:dyDescent="0.2"/>
    <row r="59697" hidden="1" x14ac:dyDescent="0.2"/>
    <row r="59698" hidden="1" x14ac:dyDescent="0.2"/>
    <row r="59699" hidden="1" x14ac:dyDescent="0.2"/>
    <row r="59700" hidden="1" x14ac:dyDescent="0.2"/>
    <row r="59701" hidden="1" x14ac:dyDescent="0.2"/>
    <row r="59702" hidden="1" x14ac:dyDescent="0.2"/>
    <row r="59703" hidden="1" x14ac:dyDescent="0.2"/>
    <row r="59704" hidden="1" x14ac:dyDescent="0.2"/>
    <row r="59705" hidden="1" x14ac:dyDescent="0.2"/>
    <row r="59706" hidden="1" x14ac:dyDescent="0.2"/>
    <row r="59707" hidden="1" x14ac:dyDescent="0.2"/>
    <row r="59708" hidden="1" x14ac:dyDescent="0.2"/>
    <row r="59709" hidden="1" x14ac:dyDescent="0.2"/>
    <row r="59710" hidden="1" x14ac:dyDescent="0.2"/>
    <row r="59711" hidden="1" x14ac:dyDescent="0.2"/>
    <row r="59712" hidden="1" x14ac:dyDescent="0.2"/>
    <row r="59713" hidden="1" x14ac:dyDescent="0.2"/>
    <row r="59714" hidden="1" x14ac:dyDescent="0.2"/>
    <row r="59715" hidden="1" x14ac:dyDescent="0.2"/>
    <row r="59716" hidden="1" x14ac:dyDescent="0.2"/>
    <row r="59717" hidden="1" x14ac:dyDescent="0.2"/>
    <row r="59718" hidden="1" x14ac:dyDescent="0.2"/>
    <row r="59719" hidden="1" x14ac:dyDescent="0.2"/>
    <row r="59720" hidden="1" x14ac:dyDescent="0.2"/>
    <row r="59721" hidden="1" x14ac:dyDescent="0.2"/>
    <row r="59722" hidden="1" x14ac:dyDescent="0.2"/>
    <row r="59723" hidden="1" x14ac:dyDescent="0.2"/>
    <row r="59724" hidden="1" x14ac:dyDescent="0.2"/>
    <row r="59725" hidden="1" x14ac:dyDescent="0.2"/>
    <row r="59726" hidden="1" x14ac:dyDescent="0.2"/>
    <row r="59727" hidden="1" x14ac:dyDescent="0.2"/>
    <row r="59728" hidden="1" x14ac:dyDescent="0.2"/>
    <row r="59729" hidden="1" x14ac:dyDescent="0.2"/>
    <row r="59730" hidden="1" x14ac:dyDescent="0.2"/>
    <row r="59731" hidden="1" x14ac:dyDescent="0.2"/>
    <row r="59732" hidden="1" x14ac:dyDescent="0.2"/>
    <row r="59733" hidden="1" x14ac:dyDescent="0.2"/>
    <row r="59734" hidden="1" x14ac:dyDescent="0.2"/>
    <row r="59735" hidden="1" x14ac:dyDescent="0.2"/>
    <row r="59736" hidden="1" x14ac:dyDescent="0.2"/>
    <row r="59737" hidden="1" x14ac:dyDescent="0.2"/>
    <row r="59738" hidden="1" x14ac:dyDescent="0.2"/>
    <row r="59739" hidden="1" x14ac:dyDescent="0.2"/>
    <row r="59740" hidden="1" x14ac:dyDescent="0.2"/>
    <row r="59741" hidden="1" x14ac:dyDescent="0.2"/>
    <row r="59742" hidden="1" x14ac:dyDescent="0.2"/>
    <row r="59743" hidden="1" x14ac:dyDescent="0.2"/>
    <row r="59744" hidden="1" x14ac:dyDescent="0.2"/>
    <row r="59745" hidden="1" x14ac:dyDescent="0.2"/>
    <row r="59746" hidden="1" x14ac:dyDescent="0.2"/>
    <row r="59747" hidden="1" x14ac:dyDescent="0.2"/>
    <row r="59748" hidden="1" x14ac:dyDescent="0.2"/>
    <row r="59749" hidden="1" x14ac:dyDescent="0.2"/>
    <row r="59750" hidden="1" x14ac:dyDescent="0.2"/>
    <row r="59751" hidden="1" x14ac:dyDescent="0.2"/>
    <row r="59752" hidden="1" x14ac:dyDescent="0.2"/>
    <row r="59753" hidden="1" x14ac:dyDescent="0.2"/>
    <row r="59754" hidden="1" x14ac:dyDescent="0.2"/>
    <row r="59755" hidden="1" x14ac:dyDescent="0.2"/>
    <row r="59756" hidden="1" x14ac:dyDescent="0.2"/>
    <row r="59757" hidden="1" x14ac:dyDescent="0.2"/>
    <row r="59758" hidden="1" x14ac:dyDescent="0.2"/>
    <row r="59759" hidden="1" x14ac:dyDescent="0.2"/>
    <row r="59760" hidden="1" x14ac:dyDescent="0.2"/>
    <row r="59761" hidden="1" x14ac:dyDescent="0.2"/>
    <row r="59762" hidden="1" x14ac:dyDescent="0.2"/>
    <row r="59763" hidden="1" x14ac:dyDescent="0.2"/>
    <row r="59764" hidden="1" x14ac:dyDescent="0.2"/>
    <row r="59765" hidden="1" x14ac:dyDescent="0.2"/>
    <row r="59766" hidden="1" x14ac:dyDescent="0.2"/>
    <row r="59767" hidden="1" x14ac:dyDescent="0.2"/>
    <row r="59768" hidden="1" x14ac:dyDescent="0.2"/>
    <row r="59769" hidden="1" x14ac:dyDescent="0.2"/>
    <row r="59770" hidden="1" x14ac:dyDescent="0.2"/>
    <row r="59771" hidden="1" x14ac:dyDescent="0.2"/>
    <row r="59772" hidden="1" x14ac:dyDescent="0.2"/>
    <row r="59773" hidden="1" x14ac:dyDescent="0.2"/>
    <row r="59774" hidden="1" x14ac:dyDescent="0.2"/>
    <row r="59775" hidden="1" x14ac:dyDescent="0.2"/>
    <row r="59776" hidden="1" x14ac:dyDescent="0.2"/>
    <row r="59777" hidden="1" x14ac:dyDescent="0.2"/>
    <row r="59778" hidden="1" x14ac:dyDescent="0.2"/>
    <row r="59779" hidden="1" x14ac:dyDescent="0.2"/>
    <row r="59780" hidden="1" x14ac:dyDescent="0.2"/>
    <row r="59781" hidden="1" x14ac:dyDescent="0.2"/>
    <row r="59782" hidden="1" x14ac:dyDescent="0.2"/>
    <row r="59783" hidden="1" x14ac:dyDescent="0.2"/>
    <row r="59784" hidden="1" x14ac:dyDescent="0.2"/>
    <row r="59785" hidden="1" x14ac:dyDescent="0.2"/>
    <row r="59786" hidden="1" x14ac:dyDescent="0.2"/>
    <row r="59787" hidden="1" x14ac:dyDescent="0.2"/>
    <row r="59788" hidden="1" x14ac:dyDescent="0.2"/>
    <row r="59789" hidden="1" x14ac:dyDescent="0.2"/>
    <row r="59790" hidden="1" x14ac:dyDescent="0.2"/>
    <row r="59791" hidden="1" x14ac:dyDescent="0.2"/>
    <row r="59792" hidden="1" x14ac:dyDescent="0.2"/>
    <row r="59793" hidden="1" x14ac:dyDescent="0.2"/>
    <row r="59794" hidden="1" x14ac:dyDescent="0.2"/>
    <row r="59795" hidden="1" x14ac:dyDescent="0.2"/>
    <row r="59796" hidden="1" x14ac:dyDescent="0.2"/>
    <row r="59797" hidden="1" x14ac:dyDescent="0.2"/>
    <row r="59798" hidden="1" x14ac:dyDescent="0.2"/>
    <row r="59799" hidden="1" x14ac:dyDescent="0.2"/>
    <row r="59800" hidden="1" x14ac:dyDescent="0.2"/>
    <row r="59801" hidden="1" x14ac:dyDescent="0.2"/>
    <row r="59802" hidden="1" x14ac:dyDescent="0.2"/>
    <row r="59803" hidden="1" x14ac:dyDescent="0.2"/>
    <row r="59804" hidden="1" x14ac:dyDescent="0.2"/>
    <row r="59805" hidden="1" x14ac:dyDescent="0.2"/>
    <row r="59806" hidden="1" x14ac:dyDescent="0.2"/>
    <row r="59807" hidden="1" x14ac:dyDescent="0.2"/>
    <row r="59808" hidden="1" x14ac:dyDescent="0.2"/>
    <row r="59809" hidden="1" x14ac:dyDescent="0.2"/>
    <row r="59810" hidden="1" x14ac:dyDescent="0.2"/>
    <row r="59811" hidden="1" x14ac:dyDescent="0.2"/>
    <row r="59812" hidden="1" x14ac:dyDescent="0.2"/>
    <row r="59813" hidden="1" x14ac:dyDescent="0.2"/>
    <row r="59814" hidden="1" x14ac:dyDescent="0.2"/>
    <row r="59815" hidden="1" x14ac:dyDescent="0.2"/>
    <row r="59816" hidden="1" x14ac:dyDescent="0.2"/>
    <row r="59817" hidden="1" x14ac:dyDescent="0.2"/>
    <row r="59818" hidden="1" x14ac:dyDescent="0.2"/>
    <row r="59819" hidden="1" x14ac:dyDescent="0.2"/>
    <row r="59820" hidden="1" x14ac:dyDescent="0.2"/>
    <row r="59821" hidden="1" x14ac:dyDescent="0.2"/>
    <row r="59822" hidden="1" x14ac:dyDescent="0.2"/>
    <row r="59823" hidden="1" x14ac:dyDescent="0.2"/>
    <row r="59824" hidden="1" x14ac:dyDescent="0.2"/>
    <row r="59825" hidden="1" x14ac:dyDescent="0.2"/>
    <row r="59826" hidden="1" x14ac:dyDescent="0.2"/>
    <row r="59827" hidden="1" x14ac:dyDescent="0.2"/>
    <row r="59828" hidden="1" x14ac:dyDescent="0.2"/>
    <row r="59829" hidden="1" x14ac:dyDescent="0.2"/>
    <row r="59830" hidden="1" x14ac:dyDescent="0.2"/>
    <row r="59831" hidden="1" x14ac:dyDescent="0.2"/>
    <row r="59832" hidden="1" x14ac:dyDescent="0.2"/>
    <row r="59833" hidden="1" x14ac:dyDescent="0.2"/>
    <row r="59834" hidden="1" x14ac:dyDescent="0.2"/>
    <row r="59835" hidden="1" x14ac:dyDescent="0.2"/>
    <row r="59836" hidden="1" x14ac:dyDescent="0.2"/>
    <row r="59837" hidden="1" x14ac:dyDescent="0.2"/>
    <row r="59838" hidden="1" x14ac:dyDescent="0.2"/>
    <row r="59839" hidden="1" x14ac:dyDescent="0.2"/>
    <row r="59840" hidden="1" x14ac:dyDescent="0.2"/>
    <row r="59841" hidden="1" x14ac:dyDescent="0.2"/>
    <row r="59842" hidden="1" x14ac:dyDescent="0.2"/>
    <row r="59843" hidden="1" x14ac:dyDescent="0.2"/>
    <row r="59844" hidden="1" x14ac:dyDescent="0.2"/>
    <row r="59845" hidden="1" x14ac:dyDescent="0.2"/>
    <row r="59846" hidden="1" x14ac:dyDescent="0.2"/>
    <row r="59847" hidden="1" x14ac:dyDescent="0.2"/>
    <row r="59848" hidden="1" x14ac:dyDescent="0.2"/>
    <row r="59849" hidden="1" x14ac:dyDescent="0.2"/>
    <row r="59850" hidden="1" x14ac:dyDescent="0.2"/>
    <row r="59851" hidden="1" x14ac:dyDescent="0.2"/>
    <row r="59852" hidden="1" x14ac:dyDescent="0.2"/>
    <row r="59853" hidden="1" x14ac:dyDescent="0.2"/>
    <row r="59854" hidden="1" x14ac:dyDescent="0.2"/>
    <row r="59855" hidden="1" x14ac:dyDescent="0.2"/>
    <row r="59856" hidden="1" x14ac:dyDescent="0.2"/>
    <row r="59857" hidden="1" x14ac:dyDescent="0.2"/>
    <row r="59858" hidden="1" x14ac:dyDescent="0.2"/>
    <row r="59859" hidden="1" x14ac:dyDescent="0.2"/>
    <row r="59860" hidden="1" x14ac:dyDescent="0.2"/>
    <row r="59861" hidden="1" x14ac:dyDescent="0.2"/>
    <row r="59862" hidden="1" x14ac:dyDescent="0.2"/>
    <row r="59863" hidden="1" x14ac:dyDescent="0.2"/>
    <row r="59864" hidden="1" x14ac:dyDescent="0.2"/>
    <row r="59865" hidden="1" x14ac:dyDescent="0.2"/>
    <row r="59866" hidden="1" x14ac:dyDescent="0.2"/>
    <row r="59867" hidden="1" x14ac:dyDescent="0.2"/>
    <row r="59868" hidden="1" x14ac:dyDescent="0.2"/>
    <row r="59869" hidden="1" x14ac:dyDescent="0.2"/>
    <row r="59870" hidden="1" x14ac:dyDescent="0.2"/>
    <row r="59871" hidden="1" x14ac:dyDescent="0.2"/>
    <row r="59872" hidden="1" x14ac:dyDescent="0.2"/>
    <row r="59873" hidden="1" x14ac:dyDescent="0.2"/>
    <row r="59874" hidden="1" x14ac:dyDescent="0.2"/>
    <row r="59875" hidden="1" x14ac:dyDescent="0.2"/>
    <row r="59876" hidden="1" x14ac:dyDescent="0.2"/>
    <row r="59877" hidden="1" x14ac:dyDescent="0.2"/>
    <row r="59878" hidden="1" x14ac:dyDescent="0.2"/>
    <row r="59879" hidden="1" x14ac:dyDescent="0.2"/>
    <row r="59880" hidden="1" x14ac:dyDescent="0.2"/>
    <row r="59881" hidden="1" x14ac:dyDescent="0.2"/>
    <row r="59882" hidden="1" x14ac:dyDescent="0.2"/>
    <row r="59883" hidden="1" x14ac:dyDescent="0.2"/>
    <row r="59884" hidden="1" x14ac:dyDescent="0.2"/>
    <row r="59885" hidden="1" x14ac:dyDescent="0.2"/>
    <row r="59886" hidden="1" x14ac:dyDescent="0.2"/>
    <row r="59887" hidden="1" x14ac:dyDescent="0.2"/>
    <row r="59888" hidden="1" x14ac:dyDescent="0.2"/>
    <row r="59889" hidden="1" x14ac:dyDescent="0.2"/>
    <row r="59890" hidden="1" x14ac:dyDescent="0.2"/>
    <row r="59891" hidden="1" x14ac:dyDescent="0.2"/>
    <row r="59892" hidden="1" x14ac:dyDescent="0.2"/>
    <row r="59893" hidden="1" x14ac:dyDescent="0.2"/>
    <row r="59894" hidden="1" x14ac:dyDescent="0.2"/>
    <row r="59895" hidden="1" x14ac:dyDescent="0.2"/>
    <row r="59896" hidden="1" x14ac:dyDescent="0.2"/>
    <row r="59897" hidden="1" x14ac:dyDescent="0.2"/>
    <row r="59898" hidden="1" x14ac:dyDescent="0.2"/>
    <row r="59899" hidden="1" x14ac:dyDescent="0.2"/>
    <row r="59900" hidden="1" x14ac:dyDescent="0.2"/>
    <row r="59901" hidden="1" x14ac:dyDescent="0.2"/>
    <row r="59902" hidden="1" x14ac:dyDescent="0.2"/>
    <row r="59903" hidden="1" x14ac:dyDescent="0.2"/>
    <row r="59904" hidden="1" x14ac:dyDescent="0.2"/>
    <row r="59905" hidden="1" x14ac:dyDescent="0.2"/>
    <row r="59906" hidden="1" x14ac:dyDescent="0.2"/>
    <row r="59907" hidden="1" x14ac:dyDescent="0.2"/>
    <row r="59908" hidden="1" x14ac:dyDescent="0.2"/>
    <row r="59909" hidden="1" x14ac:dyDescent="0.2"/>
    <row r="59910" hidden="1" x14ac:dyDescent="0.2"/>
    <row r="59911" hidden="1" x14ac:dyDescent="0.2"/>
    <row r="59912" hidden="1" x14ac:dyDescent="0.2"/>
    <row r="59913" hidden="1" x14ac:dyDescent="0.2"/>
    <row r="59914" hidden="1" x14ac:dyDescent="0.2"/>
    <row r="59915" hidden="1" x14ac:dyDescent="0.2"/>
    <row r="59916" hidden="1" x14ac:dyDescent="0.2"/>
    <row r="59917" hidden="1" x14ac:dyDescent="0.2"/>
    <row r="59918" hidden="1" x14ac:dyDescent="0.2"/>
    <row r="59919" hidden="1" x14ac:dyDescent="0.2"/>
    <row r="59920" hidden="1" x14ac:dyDescent="0.2"/>
    <row r="59921" hidden="1" x14ac:dyDescent="0.2"/>
    <row r="59922" hidden="1" x14ac:dyDescent="0.2"/>
    <row r="59923" hidden="1" x14ac:dyDescent="0.2"/>
    <row r="59924" hidden="1" x14ac:dyDescent="0.2"/>
    <row r="59925" hidden="1" x14ac:dyDescent="0.2"/>
    <row r="59926" hidden="1" x14ac:dyDescent="0.2"/>
    <row r="59927" hidden="1" x14ac:dyDescent="0.2"/>
    <row r="59928" hidden="1" x14ac:dyDescent="0.2"/>
    <row r="59929" hidden="1" x14ac:dyDescent="0.2"/>
    <row r="59930" hidden="1" x14ac:dyDescent="0.2"/>
    <row r="59931" hidden="1" x14ac:dyDescent="0.2"/>
    <row r="59932" hidden="1" x14ac:dyDescent="0.2"/>
    <row r="59933" hidden="1" x14ac:dyDescent="0.2"/>
    <row r="59934" hidden="1" x14ac:dyDescent="0.2"/>
    <row r="59935" hidden="1" x14ac:dyDescent="0.2"/>
    <row r="59936" hidden="1" x14ac:dyDescent="0.2"/>
    <row r="59937" hidden="1" x14ac:dyDescent="0.2"/>
    <row r="59938" hidden="1" x14ac:dyDescent="0.2"/>
    <row r="59939" hidden="1" x14ac:dyDescent="0.2"/>
    <row r="59940" hidden="1" x14ac:dyDescent="0.2"/>
    <row r="59941" hidden="1" x14ac:dyDescent="0.2"/>
    <row r="59942" hidden="1" x14ac:dyDescent="0.2"/>
    <row r="59943" hidden="1" x14ac:dyDescent="0.2"/>
    <row r="59944" hidden="1" x14ac:dyDescent="0.2"/>
    <row r="59945" hidden="1" x14ac:dyDescent="0.2"/>
    <row r="59946" hidden="1" x14ac:dyDescent="0.2"/>
    <row r="59947" hidden="1" x14ac:dyDescent="0.2"/>
    <row r="59948" hidden="1" x14ac:dyDescent="0.2"/>
    <row r="59949" hidden="1" x14ac:dyDescent="0.2"/>
    <row r="59950" hidden="1" x14ac:dyDescent="0.2"/>
    <row r="59951" hidden="1" x14ac:dyDescent="0.2"/>
    <row r="59952" hidden="1" x14ac:dyDescent="0.2"/>
    <row r="59953" hidden="1" x14ac:dyDescent="0.2"/>
    <row r="59954" hidden="1" x14ac:dyDescent="0.2"/>
    <row r="59955" hidden="1" x14ac:dyDescent="0.2"/>
    <row r="59956" hidden="1" x14ac:dyDescent="0.2"/>
    <row r="59957" hidden="1" x14ac:dyDescent="0.2"/>
    <row r="59958" hidden="1" x14ac:dyDescent="0.2"/>
    <row r="59959" hidden="1" x14ac:dyDescent="0.2"/>
    <row r="59960" hidden="1" x14ac:dyDescent="0.2"/>
    <row r="59961" hidden="1" x14ac:dyDescent="0.2"/>
    <row r="59962" hidden="1" x14ac:dyDescent="0.2"/>
    <row r="59963" hidden="1" x14ac:dyDescent="0.2"/>
    <row r="59964" hidden="1" x14ac:dyDescent="0.2"/>
    <row r="59965" hidden="1" x14ac:dyDescent="0.2"/>
    <row r="59966" hidden="1" x14ac:dyDescent="0.2"/>
    <row r="59967" hidden="1" x14ac:dyDescent="0.2"/>
    <row r="59968" hidden="1" x14ac:dyDescent="0.2"/>
    <row r="59969" hidden="1" x14ac:dyDescent="0.2"/>
    <row r="59970" hidden="1" x14ac:dyDescent="0.2"/>
    <row r="59971" hidden="1" x14ac:dyDescent="0.2"/>
    <row r="59972" hidden="1" x14ac:dyDescent="0.2"/>
    <row r="59973" hidden="1" x14ac:dyDescent="0.2"/>
    <row r="59974" hidden="1" x14ac:dyDescent="0.2"/>
    <row r="59975" hidden="1" x14ac:dyDescent="0.2"/>
    <row r="59976" hidden="1" x14ac:dyDescent="0.2"/>
    <row r="59977" hidden="1" x14ac:dyDescent="0.2"/>
    <row r="59978" hidden="1" x14ac:dyDescent="0.2"/>
    <row r="59979" hidden="1" x14ac:dyDescent="0.2"/>
    <row r="59980" hidden="1" x14ac:dyDescent="0.2"/>
    <row r="59981" hidden="1" x14ac:dyDescent="0.2"/>
    <row r="59982" hidden="1" x14ac:dyDescent="0.2"/>
    <row r="59983" hidden="1" x14ac:dyDescent="0.2"/>
    <row r="59984" hidden="1" x14ac:dyDescent="0.2"/>
    <row r="59985" hidden="1" x14ac:dyDescent="0.2"/>
    <row r="59986" hidden="1" x14ac:dyDescent="0.2"/>
    <row r="59987" hidden="1" x14ac:dyDescent="0.2"/>
    <row r="59988" hidden="1" x14ac:dyDescent="0.2"/>
    <row r="59989" hidden="1" x14ac:dyDescent="0.2"/>
    <row r="59990" hidden="1" x14ac:dyDescent="0.2"/>
    <row r="59991" hidden="1" x14ac:dyDescent="0.2"/>
    <row r="59992" hidden="1" x14ac:dyDescent="0.2"/>
    <row r="59993" hidden="1" x14ac:dyDescent="0.2"/>
    <row r="59994" hidden="1" x14ac:dyDescent="0.2"/>
    <row r="59995" hidden="1" x14ac:dyDescent="0.2"/>
    <row r="59996" hidden="1" x14ac:dyDescent="0.2"/>
    <row r="59997" hidden="1" x14ac:dyDescent="0.2"/>
    <row r="59998" hidden="1" x14ac:dyDescent="0.2"/>
    <row r="59999" hidden="1" x14ac:dyDescent="0.2"/>
    <row r="60000" hidden="1" x14ac:dyDescent="0.2"/>
    <row r="60001" hidden="1" x14ac:dyDescent="0.2"/>
    <row r="60002" hidden="1" x14ac:dyDescent="0.2"/>
    <row r="60003" hidden="1" x14ac:dyDescent="0.2"/>
    <row r="60004" hidden="1" x14ac:dyDescent="0.2"/>
    <row r="60005" hidden="1" x14ac:dyDescent="0.2"/>
    <row r="60006" hidden="1" x14ac:dyDescent="0.2"/>
    <row r="60007" hidden="1" x14ac:dyDescent="0.2"/>
    <row r="60008" hidden="1" x14ac:dyDescent="0.2"/>
    <row r="60009" hidden="1" x14ac:dyDescent="0.2"/>
    <row r="60010" hidden="1" x14ac:dyDescent="0.2"/>
    <row r="60011" hidden="1" x14ac:dyDescent="0.2"/>
    <row r="60012" hidden="1" x14ac:dyDescent="0.2"/>
    <row r="60013" hidden="1" x14ac:dyDescent="0.2"/>
    <row r="60014" hidden="1" x14ac:dyDescent="0.2"/>
    <row r="60015" hidden="1" x14ac:dyDescent="0.2"/>
    <row r="60016" hidden="1" x14ac:dyDescent="0.2"/>
    <row r="60017" hidden="1" x14ac:dyDescent="0.2"/>
    <row r="60018" hidden="1" x14ac:dyDescent="0.2"/>
    <row r="60019" hidden="1" x14ac:dyDescent="0.2"/>
    <row r="60020" hidden="1" x14ac:dyDescent="0.2"/>
    <row r="60021" hidden="1" x14ac:dyDescent="0.2"/>
    <row r="60022" hidden="1" x14ac:dyDescent="0.2"/>
    <row r="60023" hidden="1" x14ac:dyDescent="0.2"/>
    <row r="60024" hidden="1" x14ac:dyDescent="0.2"/>
    <row r="60025" hidden="1" x14ac:dyDescent="0.2"/>
    <row r="60026" hidden="1" x14ac:dyDescent="0.2"/>
    <row r="60027" hidden="1" x14ac:dyDescent="0.2"/>
    <row r="60028" hidden="1" x14ac:dyDescent="0.2"/>
    <row r="60029" hidden="1" x14ac:dyDescent="0.2"/>
    <row r="60030" hidden="1" x14ac:dyDescent="0.2"/>
    <row r="60031" hidden="1" x14ac:dyDescent="0.2"/>
    <row r="60032" hidden="1" x14ac:dyDescent="0.2"/>
    <row r="60033" hidden="1" x14ac:dyDescent="0.2"/>
    <row r="60034" hidden="1" x14ac:dyDescent="0.2"/>
    <row r="60035" hidden="1" x14ac:dyDescent="0.2"/>
    <row r="60036" hidden="1" x14ac:dyDescent="0.2"/>
    <row r="60037" hidden="1" x14ac:dyDescent="0.2"/>
    <row r="60038" hidden="1" x14ac:dyDescent="0.2"/>
    <row r="60039" hidden="1" x14ac:dyDescent="0.2"/>
    <row r="60040" hidden="1" x14ac:dyDescent="0.2"/>
    <row r="60041" hidden="1" x14ac:dyDescent="0.2"/>
    <row r="60042" hidden="1" x14ac:dyDescent="0.2"/>
    <row r="60043" hidden="1" x14ac:dyDescent="0.2"/>
    <row r="60044" hidden="1" x14ac:dyDescent="0.2"/>
    <row r="60045" hidden="1" x14ac:dyDescent="0.2"/>
    <row r="60046" hidden="1" x14ac:dyDescent="0.2"/>
    <row r="60047" hidden="1" x14ac:dyDescent="0.2"/>
    <row r="60048" hidden="1" x14ac:dyDescent="0.2"/>
    <row r="60049" hidden="1" x14ac:dyDescent="0.2"/>
    <row r="60050" hidden="1" x14ac:dyDescent="0.2"/>
    <row r="60051" hidden="1" x14ac:dyDescent="0.2"/>
    <row r="60052" hidden="1" x14ac:dyDescent="0.2"/>
    <row r="60053" hidden="1" x14ac:dyDescent="0.2"/>
    <row r="60054" hidden="1" x14ac:dyDescent="0.2"/>
    <row r="60055" hidden="1" x14ac:dyDescent="0.2"/>
    <row r="60056" hidden="1" x14ac:dyDescent="0.2"/>
    <row r="60057" hidden="1" x14ac:dyDescent="0.2"/>
    <row r="60058" hidden="1" x14ac:dyDescent="0.2"/>
    <row r="60059" hidden="1" x14ac:dyDescent="0.2"/>
    <row r="60060" hidden="1" x14ac:dyDescent="0.2"/>
    <row r="60061" hidden="1" x14ac:dyDescent="0.2"/>
    <row r="60062" hidden="1" x14ac:dyDescent="0.2"/>
    <row r="60063" hidden="1" x14ac:dyDescent="0.2"/>
    <row r="60064" hidden="1" x14ac:dyDescent="0.2"/>
    <row r="60065" hidden="1" x14ac:dyDescent="0.2"/>
    <row r="60066" hidden="1" x14ac:dyDescent="0.2"/>
    <row r="60067" hidden="1" x14ac:dyDescent="0.2"/>
    <row r="60068" hidden="1" x14ac:dyDescent="0.2"/>
    <row r="60069" hidden="1" x14ac:dyDescent="0.2"/>
    <row r="60070" hidden="1" x14ac:dyDescent="0.2"/>
    <row r="60071" hidden="1" x14ac:dyDescent="0.2"/>
    <row r="60072" hidden="1" x14ac:dyDescent="0.2"/>
    <row r="60073" hidden="1" x14ac:dyDescent="0.2"/>
    <row r="60074" hidden="1" x14ac:dyDescent="0.2"/>
    <row r="60075" hidden="1" x14ac:dyDescent="0.2"/>
    <row r="60076" hidden="1" x14ac:dyDescent="0.2"/>
    <row r="60077" hidden="1" x14ac:dyDescent="0.2"/>
    <row r="60078" hidden="1" x14ac:dyDescent="0.2"/>
    <row r="60079" hidden="1" x14ac:dyDescent="0.2"/>
    <row r="60080" hidden="1" x14ac:dyDescent="0.2"/>
    <row r="60081" hidden="1" x14ac:dyDescent="0.2"/>
    <row r="60082" hidden="1" x14ac:dyDescent="0.2"/>
    <row r="60083" hidden="1" x14ac:dyDescent="0.2"/>
    <row r="60084" hidden="1" x14ac:dyDescent="0.2"/>
    <row r="60085" hidden="1" x14ac:dyDescent="0.2"/>
    <row r="60086" hidden="1" x14ac:dyDescent="0.2"/>
    <row r="60087" hidden="1" x14ac:dyDescent="0.2"/>
    <row r="60088" hidden="1" x14ac:dyDescent="0.2"/>
    <row r="60089" hidden="1" x14ac:dyDescent="0.2"/>
    <row r="60090" hidden="1" x14ac:dyDescent="0.2"/>
    <row r="60091" hidden="1" x14ac:dyDescent="0.2"/>
    <row r="60092" hidden="1" x14ac:dyDescent="0.2"/>
    <row r="60093" hidden="1" x14ac:dyDescent="0.2"/>
    <row r="60094" hidden="1" x14ac:dyDescent="0.2"/>
    <row r="60095" hidden="1" x14ac:dyDescent="0.2"/>
    <row r="60096" hidden="1" x14ac:dyDescent="0.2"/>
    <row r="60097" hidden="1" x14ac:dyDescent="0.2"/>
    <row r="60098" hidden="1" x14ac:dyDescent="0.2"/>
    <row r="60099" hidden="1" x14ac:dyDescent="0.2"/>
    <row r="60100" hidden="1" x14ac:dyDescent="0.2"/>
    <row r="60101" hidden="1" x14ac:dyDescent="0.2"/>
    <row r="60102" hidden="1" x14ac:dyDescent="0.2"/>
    <row r="60103" hidden="1" x14ac:dyDescent="0.2"/>
    <row r="60104" hidden="1" x14ac:dyDescent="0.2"/>
    <row r="60105" hidden="1" x14ac:dyDescent="0.2"/>
    <row r="60106" hidden="1" x14ac:dyDescent="0.2"/>
    <row r="60107" hidden="1" x14ac:dyDescent="0.2"/>
    <row r="60108" hidden="1" x14ac:dyDescent="0.2"/>
    <row r="60109" hidden="1" x14ac:dyDescent="0.2"/>
    <row r="60110" hidden="1" x14ac:dyDescent="0.2"/>
    <row r="60111" hidden="1" x14ac:dyDescent="0.2"/>
    <row r="60112" hidden="1" x14ac:dyDescent="0.2"/>
    <row r="60113" hidden="1" x14ac:dyDescent="0.2"/>
    <row r="60114" hidden="1" x14ac:dyDescent="0.2"/>
    <row r="60115" hidden="1" x14ac:dyDescent="0.2"/>
    <row r="60116" hidden="1" x14ac:dyDescent="0.2"/>
    <row r="60117" hidden="1" x14ac:dyDescent="0.2"/>
    <row r="60118" hidden="1" x14ac:dyDescent="0.2"/>
    <row r="60119" hidden="1" x14ac:dyDescent="0.2"/>
    <row r="60120" hidden="1" x14ac:dyDescent="0.2"/>
    <row r="60121" hidden="1" x14ac:dyDescent="0.2"/>
    <row r="60122" hidden="1" x14ac:dyDescent="0.2"/>
    <row r="60123" hidden="1" x14ac:dyDescent="0.2"/>
    <row r="60124" hidden="1" x14ac:dyDescent="0.2"/>
    <row r="60125" hidden="1" x14ac:dyDescent="0.2"/>
    <row r="60126" hidden="1" x14ac:dyDescent="0.2"/>
    <row r="60127" hidden="1" x14ac:dyDescent="0.2"/>
    <row r="60128" hidden="1" x14ac:dyDescent="0.2"/>
    <row r="60129" hidden="1" x14ac:dyDescent="0.2"/>
    <row r="60130" hidden="1" x14ac:dyDescent="0.2"/>
    <row r="60131" hidden="1" x14ac:dyDescent="0.2"/>
    <row r="60132" hidden="1" x14ac:dyDescent="0.2"/>
    <row r="60133" hidden="1" x14ac:dyDescent="0.2"/>
    <row r="60134" hidden="1" x14ac:dyDescent="0.2"/>
    <row r="60135" hidden="1" x14ac:dyDescent="0.2"/>
    <row r="60136" hidden="1" x14ac:dyDescent="0.2"/>
    <row r="60137" hidden="1" x14ac:dyDescent="0.2"/>
    <row r="60138" hidden="1" x14ac:dyDescent="0.2"/>
    <row r="60139" hidden="1" x14ac:dyDescent="0.2"/>
    <row r="60140" hidden="1" x14ac:dyDescent="0.2"/>
    <row r="60141" hidden="1" x14ac:dyDescent="0.2"/>
    <row r="60142" hidden="1" x14ac:dyDescent="0.2"/>
    <row r="60143" hidden="1" x14ac:dyDescent="0.2"/>
    <row r="60144" hidden="1" x14ac:dyDescent="0.2"/>
    <row r="60145" hidden="1" x14ac:dyDescent="0.2"/>
    <row r="60146" hidden="1" x14ac:dyDescent="0.2"/>
    <row r="60147" hidden="1" x14ac:dyDescent="0.2"/>
    <row r="60148" hidden="1" x14ac:dyDescent="0.2"/>
    <row r="60149" hidden="1" x14ac:dyDescent="0.2"/>
    <row r="60150" hidden="1" x14ac:dyDescent="0.2"/>
    <row r="60151" hidden="1" x14ac:dyDescent="0.2"/>
    <row r="60152" hidden="1" x14ac:dyDescent="0.2"/>
    <row r="60153" hidden="1" x14ac:dyDescent="0.2"/>
    <row r="60154" hidden="1" x14ac:dyDescent="0.2"/>
    <row r="60155" hidden="1" x14ac:dyDescent="0.2"/>
    <row r="60156" hidden="1" x14ac:dyDescent="0.2"/>
    <row r="60157" hidden="1" x14ac:dyDescent="0.2"/>
    <row r="60158" hidden="1" x14ac:dyDescent="0.2"/>
    <row r="60159" hidden="1" x14ac:dyDescent="0.2"/>
    <row r="60160" hidden="1" x14ac:dyDescent="0.2"/>
    <row r="60161" hidden="1" x14ac:dyDescent="0.2"/>
    <row r="60162" hidden="1" x14ac:dyDescent="0.2"/>
    <row r="60163" hidden="1" x14ac:dyDescent="0.2"/>
    <row r="60164" hidden="1" x14ac:dyDescent="0.2"/>
    <row r="60165" hidden="1" x14ac:dyDescent="0.2"/>
    <row r="60166" hidden="1" x14ac:dyDescent="0.2"/>
    <row r="60167" hidden="1" x14ac:dyDescent="0.2"/>
    <row r="60168" hidden="1" x14ac:dyDescent="0.2"/>
    <row r="60169" hidden="1" x14ac:dyDescent="0.2"/>
    <row r="60170" hidden="1" x14ac:dyDescent="0.2"/>
    <row r="60171" hidden="1" x14ac:dyDescent="0.2"/>
    <row r="60172" hidden="1" x14ac:dyDescent="0.2"/>
    <row r="60173" hidden="1" x14ac:dyDescent="0.2"/>
    <row r="60174" hidden="1" x14ac:dyDescent="0.2"/>
    <row r="60175" hidden="1" x14ac:dyDescent="0.2"/>
    <row r="60176" hidden="1" x14ac:dyDescent="0.2"/>
    <row r="60177" hidden="1" x14ac:dyDescent="0.2"/>
    <row r="60178" hidden="1" x14ac:dyDescent="0.2"/>
    <row r="60179" hidden="1" x14ac:dyDescent="0.2"/>
    <row r="60180" hidden="1" x14ac:dyDescent="0.2"/>
    <row r="60181" hidden="1" x14ac:dyDescent="0.2"/>
    <row r="60182" hidden="1" x14ac:dyDescent="0.2"/>
    <row r="60183" hidden="1" x14ac:dyDescent="0.2"/>
    <row r="60184" hidden="1" x14ac:dyDescent="0.2"/>
    <row r="60185" hidden="1" x14ac:dyDescent="0.2"/>
    <row r="60186" hidden="1" x14ac:dyDescent="0.2"/>
    <row r="60187" hidden="1" x14ac:dyDescent="0.2"/>
    <row r="60188" hidden="1" x14ac:dyDescent="0.2"/>
    <row r="60189" hidden="1" x14ac:dyDescent="0.2"/>
    <row r="60190" hidden="1" x14ac:dyDescent="0.2"/>
    <row r="60191" hidden="1" x14ac:dyDescent="0.2"/>
    <row r="60192" hidden="1" x14ac:dyDescent="0.2"/>
    <row r="60193" hidden="1" x14ac:dyDescent="0.2"/>
    <row r="60194" hidden="1" x14ac:dyDescent="0.2"/>
    <row r="60195" hidden="1" x14ac:dyDescent="0.2"/>
    <row r="60196" hidden="1" x14ac:dyDescent="0.2"/>
    <row r="60197" hidden="1" x14ac:dyDescent="0.2"/>
    <row r="60198" hidden="1" x14ac:dyDescent="0.2"/>
    <row r="60199" hidden="1" x14ac:dyDescent="0.2"/>
    <row r="60200" hidden="1" x14ac:dyDescent="0.2"/>
    <row r="60201" hidden="1" x14ac:dyDescent="0.2"/>
    <row r="60202" hidden="1" x14ac:dyDescent="0.2"/>
    <row r="60203" hidden="1" x14ac:dyDescent="0.2"/>
    <row r="60204" hidden="1" x14ac:dyDescent="0.2"/>
    <row r="60205" hidden="1" x14ac:dyDescent="0.2"/>
    <row r="60206" hidden="1" x14ac:dyDescent="0.2"/>
    <row r="60207" hidden="1" x14ac:dyDescent="0.2"/>
    <row r="60208" hidden="1" x14ac:dyDescent="0.2"/>
    <row r="60209" hidden="1" x14ac:dyDescent="0.2"/>
    <row r="60210" hidden="1" x14ac:dyDescent="0.2"/>
    <row r="60211" hidden="1" x14ac:dyDescent="0.2"/>
    <row r="60212" hidden="1" x14ac:dyDescent="0.2"/>
    <row r="60213" hidden="1" x14ac:dyDescent="0.2"/>
    <row r="60214" hidden="1" x14ac:dyDescent="0.2"/>
    <row r="60215" hidden="1" x14ac:dyDescent="0.2"/>
    <row r="60216" hidden="1" x14ac:dyDescent="0.2"/>
    <row r="60217" hidden="1" x14ac:dyDescent="0.2"/>
    <row r="60218" hidden="1" x14ac:dyDescent="0.2"/>
    <row r="60219" hidden="1" x14ac:dyDescent="0.2"/>
    <row r="60220" hidden="1" x14ac:dyDescent="0.2"/>
    <row r="60221" hidden="1" x14ac:dyDescent="0.2"/>
    <row r="60222" hidden="1" x14ac:dyDescent="0.2"/>
    <row r="60223" hidden="1" x14ac:dyDescent="0.2"/>
    <row r="60224" hidden="1" x14ac:dyDescent="0.2"/>
    <row r="60225" hidden="1" x14ac:dyDescent="0.2"/>
    <row r="60226" hidden="1" x14ac:dyDescent="0.2"/>
    <row r="60227" hidden="1" x14ac:dyDescent="0.2"/>
    <row r="60228" hidden="1" x14ac:dyDescent="0.2"/>
    <row r="60229" hidden="1" x14ac:dyDescent="0.2"/>
    <row r="60230" hidden="1" x14ac:dyDescent="0.2"/>
    <row r="60231" hidden="1" x14ac:dyDescent="0.2"/>
    <row r="60232" hidden="1" x14ac:dyDescent="0.2"/>
    <row r="60233" hidden="1" x14ac:dyDescent="0.2"/>
    <row r="60234" hidden="1" x14ac:dyDescent="0.2"/>
    <row r="60235" hidden="1" x14ac:dyDescent="0.2"/>
    <row r="60236" hidden="1" x14ac:dyDescent="0.2"/>
    <row r="60237" hidden="1" x14ac:dyDescent="0.2"/>
    <row r="60238" hidden="1" x14ac:dyDescent="0.2"/>
    <row r="60239" hidden="1" x14ac:dyDescent="0.2"/>
    <row r="60240" hidden="1" x14ac:dyDescent="0.2"/>
    <row r="60241" hidden="1" x14ac:dyDescent="0.2"/>
    <row r="60242" hidden="1" x14ac:dyDescent="0.2"/>
    <row r="60243" hidden="1" x14ac:dyDescent="0.2"/>
    <row r="60244" hidden="1" x14ac:dyDescent="0.2"/>
    <row r="60245" hidden="1" x14ac:dyDescent="0.2"/>
    <row r="60246" hidden="1" x14ac:dyDescent="0.2"/>
    <row r="60247" hidden="1" x14ac:dyDescent="0.2"/>
    <row r="60248" hidden="1" x14ac:dyDescent="0.2"/>
    <row r="60249" hidden="1" x14ac:dyDescent="0.2"/>
    <row r="60250" hidden="1" x14ac:dyDescent="0.2"/>
    <row r="60251" hidden="1" x14ac:dyDescent="0.2"/>
    <row r="60252" hidden="1" x14ac:dyDescent="0.2"/>
    <row r="60253" hidden="1" x14ac:dyDescent="0.2"/>
    <row r="60254" hidden="1" x14ac:dyDescent="0.2"/>
    <row r="60255" hidden="1" x14ac:dyDescent="0.2"/>
    <row r="60256" hidden="1" x14ac:dyDescent="0.2"/>
    <row r="60257" hidden="1" x14ac:dyDescent="0.2"/>
    <row r="60258" hidden="1" x14ac:dyDescent="0.2"/>
    <row r="60259" hidden="1" x14ac:dyDescent="0.2"/>
    <row r="60260" hidden="1" x14ac:dyDescent="0.2"/>
    <row r="60261" hidden="1" x14ac:dyDescent="0.2"/>
    <row r="60262" hidden="1" x14ac:dyDescent="0.2"/>
    <row r="60263" hidden="1" x14ac:dyDescent="0.2"/>
    <row r="60264" hidden="1" x14ac:dyDescent="0.2"/>
    <row r="60265" hidden="1" x14ac:dyDescent="0.2"/>
    <row r="60266" hidden="1" x14ac:dyDescent="0.2"/>
    <row r="60267" hidden="1" x14ac:dyDescent="0.2"/>
    <row r="60268" hidden="1" x14ac:dyDescent="0.2"/>
    <row r="60269" hidden="1" x14ac:dyDescent="0.2"/>
    <row r="60270" hidden="1" x14ac:dyDescent="0.2"/>
    <row r="60271" hidden="1" x14ac:dyDescent="0.2"/>
    <row r="60272" hidden="1" x14ac:dyDescent="0.2"/>
    <row r="60273" hidden="1" x14ac:dyDescent="0.2"/>
    <row r="60274" hidden="1" x14ac:dyDescent="0.2"/>
    <row r="60275" hidden="1" x14ac:dyDescent="0.2"/>
    <row r="60276" hidden="1" x14ac:dyDescent="0.2"/>
    <row r="60277" hidden="1" x14ac:dyDescent="0.2"/>
    <row r="60278" hidden="1" x14ac:dyDescent="0.2"/>
    <row r="60279" hidden="1" x14ac:dyDescent="0.2"/>
    <row r="60280" hidden="1" x14ac:dyDescent="0.2"/>
    <row r="60281" hidden="1" x14ac:dyDescent="0.2"/>
    <row r="60282" hidden="1" x14ac:dyDescent="0.2"/>
    <row r="60283" hidden="1" x14ac:dyDescent="0.2"/>
    <row r="60284" hidden="1" x14ac:dyDescent="0.2"/>
    <row r="60285" hidden="1" x14ac:dyDescent="0.2"/>
    <row r="60286" hidden="1" x14ac:dyDescent="0.2"/>
    <row r="60287" hidden="1" x14ac:dyDescent="0.2"/>
    <row r="60288" hidden="1" x14ac:dyDescent="0.2"/>
    <row r="60289" hidden="1" x14ac:dyDescent="0.2"/>
    <row r="60290" hidden="1" x14ac:dyDescent="0.2"/>
    <row r="60291" hidden="1" x14ac:dyDescent="0.2"/>
    <row r="60292" hidden="1" x14ac:dyDescent="0.2"/>
    <row r="60293" hidden="1" x14ac:dyDescent="0.2"/>
    <row r="60294" hidden="1" x14ac:dyDescent="0.2"/>
    <row r="60295" hidden="1" x14ac:dyDescent="0.2"/>
    <row r="60296" hidden="1" x14ac:dyDescent="0.2"/>
    <row r="60297" hidden="1" x14ac:dyDescent="0.2"/>
    <row r="60298" hidden="1" x14ac:dyDescent="0.2"/>
    <row r="60299" hidden="1" x14ac:dyDescent="0.2"/>
    <row r="60300" hidden="1" x14ac:dyDescent="0.2"/>
    <row r="60301" hidden="1" x14ac:dyDescent="0.2"/>
    <row r="60302" hidden="1" x14ac:dyDescent="0.2"/>
    <row r="60303" hidden="1" x14ac:dyDescent="0.2"/>
    <row r="60304" hidden="1" x14ac:dyDescent="0.2"/>
    <row r="60305" hidden="1" x14ac:dyDescent="0.2"/>
    <row r="60306" hidden="1" x14ac:dyDescent="0.2"/>
    <row r="60307" hidden="1" x14ac:dyDescent="0.2"/>
    <row r="60308" hidden="1" x14ac:dyDescent="0.2"/>
    <row r="60309" hidden="1" x14ac:dyDescent="0.2"/>
    <row r="60310" hidden="1" x14ac:dyDescent="0.2"/>
    <row r="60311" hidden="1" x14ac:dyDescent="0.2"/>
    <row r="60312" hidden="1" x14ac:dyDescent="0.2"/>
    <row r="60313" hidden="1" x14ac:dyDescent="0.2"/>
    <row r="60314" hidden="1" x14ac:dyDescent="0.2"/>
    <row r="60315" hidden="1" x14ac:dyDescent="0.2"/>
    <row r="60316" hidden="1" x14ac:dyDescent="0.2"/>
    <row r="60317" hidden="1" x14ac:dyDescent="0.2"/>
    <row r="60318" hidden="1" x14ac:dyDescent="0.2"/>
    <row r="60319" hidden="1" x14ac:dyDescent="0.2"/>
    <row r="60320" hidden="1" x14ac:dyDescent="0.2"/>
    <row r="60321" hidden="1" x14ac:dyDescent="0.2"/>
    <row r="60322" hidden="1" x14ac:dyDescent="0.2"/>
    <row r="60323" hidden="1" x14ac:dyDescent="0.2"/>
    <row r="60324" hidden="1" x14ac:dyDescent="0.2"/>
    <row r="60325" hidden="1" x14ac:dyDescent="0.2"/>
    <row r="60326" hidden="1" x14ac:dyDescent="0.2"/>
    <row r="60327" hidden="1" x14ac:dyDescent="0.2"/>
    <row r="60328" hidden="1" x14ac:dyDescent="0.2"/>
    <row r="60329" hidden="1" x14ac:dyDescent="0.2"/>
    <row r="60330" hidden="1" x14ac:dyDescent="0.2"/>
    <row r="60331" hidden="1" x14ac:dyDescent="0.2"/>
    <row r="60332" hidden="1" x14ac:dyDescent="0.2"/>
    <row r="60333" hidden="1" x14ac:dyDescent="0.2"/>
    <row r="60334" hidden="1" x14ac:dyDescent="0.2"/>
    <row r="60335" hidden="1" x14ac:dyDescent="0.2"/>
    <row r="60336" hidden="1" x14ac:dyDescent="0.2"/>
    <row r="60337" hidden="1" x14ac:dyDescent="0.2"/>
    <row r="60338" hidden="1" x14ac:dyDescent="0.2"/>
    <row r="60339" hidden="1" x14ac:dyDescent="0.2"/>
    <row r="60340" hidden="1" x14ac:dyDescent="0.2"/>
    <row r="60341" hidden="1" x14ac:dyDescent="0.2"/>
    <row r="60342" hidden="1" x14ac:dyDescent="0.2"/>
    <row r="60343" hidden="1" x14ac:dyDescent="0.2"/>
    <row r="60344" hidden="1" x14ac:dyDescent="0.2"/>
    <row r="60345" hidden="1" x14ac:dyDescent="0.2"/>
    <row r="60346" hidden="1" x14ac:dyDescent="0.2"/>
    <row r="60347" hidden="1" x14ac:dyDescent="0.2"/>
    <row r="60348" hidden="1" x14ac:dyDescent="0.2"/>
    <row r="60349" hidden="1" x14ac:dyDescent="0.2"/>
    <row r="60350" hidden="1" x14ac:dyDescent="0.2"/>
    <row r="60351" hidden="1" x14ac:dyDescent="0.2"/>
    <row r="60352" hidden="1" x14ac:dyDescent="0.2"/>
    <row r="60353" hidden="1" x14ac:dyDescent="0.2"/>
    <row r="60354" hidden="1" x14ac:dyDescent="0.2"/>
    <row r="60355" hidden="1" x14ac:dyDescent="0.2"/>
    <row r="60356" hidden="1" x14ac:dyDescent="0.2"/>
    <row r="60357" hidden="1" x14ac:dyDescent="0.2"/>
    <row r="60358" hidden="1" x14ac:dyDescent="0.2"/>
    <row r="60359" hidden="1" x14ac:dyDescent="0.2"/>
    <row r="60360" hidden="1" x14ac:dyDescent="0.2"/>
    <row r="60361" hidden="1" x14ac:dyDescent="0.2"/>
    <row r="60362" hidden="1" x14ac:dyDescent="0.2"/>
    <row r="60363" hidden="1" x14ac:dyDescent="0.2"/>
    <row r="60364" hidden="1" x14ac:dyDescent="0.2"/>
    <row r="60365" hidden="1" x14ac:dyDescent="0.2"/>
    <row r="60366" hidden="1" x14ac:dyDescent="0.2"/>
    <row r="60367" hidden="1" x14ac:dyDescent="0.2"/>
    <row r="60368" hidden="1" x14ac:dyDescent="0.2"/>
    <row r="60369" hidden="1" x14ac:dyDescent="0.2"/>
    <row r="60370" hidden="1" x14ac:dyDescent="0.2"/>
    <row r="60371" hidden="1" x14ac:dyDescent="0.2"/>
    <row r="60372" hidden="1" x14ac:dyDescent="0.2"/>
    <row r="60373" hidden="1" x14ac:dyDescent="0.2"/>
    <row r="60374" hidden="1" x14ac:dyDescent="0.2"/>
    <row r="60375" hidden="1" x14ac:dyDescent="0.2"/>
    <row r="60376" hidden="1" x14ac:dyDescent="0.2"/>
    <row r="60377" hidden="1" x14ac:dyDescent="0.2"/>
    <row r="60378" hidden="1" x14ac:dyDescent="0.2"/>
    <row r="60379" hidden="1" x14ac:dyDescent="0.2"/>
    <row r="60380" hidden="1" x14ac:dyDescent="0.2"/>
    <row r="60381" hidden="1" x14ac:dyDescent="0.2"/>
    <row r="60382" hidden="1" x14ac:dyDescent="0.2"/>
    <row r="60383" hidden="1" x14ac:dyDescent="0.2"/>
    <row r="60384" hidden="1" x14ac:dyDescent="0.2"/>
    <row r="60385" hidden="1" x14ac:dyDescent="0.2"/>
    <row r="60386" hidden="1" x14ac:dyDescent="0.2"/>
    <row r="60387" hidden="1" x14ac:dyDescent="0.2"/>
    <row r="60388" hidden="1" x14ac:dyDescent="0.2"/>
    <row r="60389" hidden="1" x14ac:dyDescent="0.2"/>
    <row r="60390" hidden="1" x14ac:dyDescent="0.2"/>
    <row r="60391" hidden="1" x14ac:dyDescent="0.2"/>
    <row r="60392" hidden="1" x14ac:dyDescent="0.2"/>
    <row r="60393" hidden="1" x14ac:dyDescent="0.2"/>
    <row r="60394" hidden="1" x14ac:dyDescent="0.2"/>
    <row r="60395" hidden="1" x14ac:dyDescent="0.2"/>
    <row r="60396" hidden="1" x14ac:dyDescent="0.2"/>
    <row r="60397" hidden="1" x14ac:dyDescent="0.2"/>
    <row r="60398" hidden="1" x14ac:dyDescent="0.2"/>
    <row r="60399" hidden="1" x14ac:dyDescent="0.2"/>
    <row r="60400" hidden="1" x14ac:dyDescent="0.2"/>
    <row r="60401" hidden="1" x14ac:dyDescent="0.2"/>
    <row r="60402" hidden="1" x14ac:dyDescent="0.2"/>
    <row r="60403" hidden="1" x14ac:dyDescent="0.2"/>
    <row r="60404" hidden="1" x14ac:dyDescent="0.2"/>
    <row r="60405" hidden="1" x14ac:dyDescent="0.2"/>
    <row r="60406" hidden="1" x14ac:dyDescent="0.2"/>
    <row r="60407" hidden="1" x14ac:dyDescent="0.2"/>
    <row r="60408" hidden="1" x14ac:dyDescent="0.2"/>
    <row r="60409" hidden="1" x14ac:dyDescent="0.2"/>
    <row r="60410" hidden="1" x14ac:dyDescent="0.2"/>
    <row r="60411" hidden="1" x14ac:dyDescent="0.2"/>
    <row r="60412" hidden="1" x14ac:dyDescent="0.2"/>
    <row r="60413" hidden="1" x14ac:dyDescent="0.2"/>
    <row r="60414" hidden="1" x14ac:dyDescent="0.2"/>
    <row r="60415" hidden="1" x14ac:dyDescent="0.2"/>
    <row r="60416" hidden="1" x14ac:dyDescent="0.2"/>
    <row r="60417" hidden="1" x14ac:dyDescent="0.2"/>
    <row r="60418" hidden="1" x14ac:dyDescent="0.2"/>
    <row r="60419" hidden="1" x14ac:dyDescent="0.2"/>
    <row r="60420" hidden="1" x14ac:dyDescent="0.2"/>
    <row r="60421" hidden="1" x14ac:dyDescent="0.2"/>
    <row r="60422" hidden="1" x14ac:dyDescent="0.2"/>
    <row r="60423" hidden="1" x14ac:dyDescent="0.2"/>
    <row r="60424" hidden="1" x14ac:dyDescent="0.2"/>
    <row r="60425" hidden="1" x14ac:dyDescent="0.2"/>
    <row r="60426" hidden="1" x14ac:dyDescent="0.2"/>
    <row r="60427" hidden="1" x14ac:dyDescent="0.2"/>
    <row r="60428" hidden="1" x14ac:dyDescent="0.2"/>
    <row r="60429" hidden="1" x14ac:dyDescent="0.2"/>
    <row r="60430" hidden="1" x14ac:dyDescent="0.2"/>
    <row r="60431" hidden="1" x14ac:dyDescent="0.2"/>
    <row r="60432" hidden="1" x14ac:dyDescent="0.2"/>
    <row r="60433" hidden="1" x14ac:dyDescent="0.2"/>
    <row r="60434" hidden="1" x14ac:dyDescent="0.2"/>
    <row r="60435" hidden="1" x14ac:dyDescent="0.2"/>
    <row r="60436" hidden="1" x14ac:dyDescent="0.2"/>
    <row r="60437" hidden="1" x14ac:dyDescent="0.2"/>
    <row r="60438" hidden="1" x14ac:dyDescent="0.2"/>
    <row r="60439" hidden="1" x14ac:dyDescent="0.2"/>
    <row r="60440" hidden="1" x14ac:dyDescent="0.2"/>
    <row r="60441" hidden="1" x14ac:dyDescent="0.2"/>
    <row r="60442" hidden="1" x14ac:dyDescent="0.2"/>
    <row r="60443" hidden="1" x14ac:dyDescent="0.2"/>
    <row r="60444" hidden="1" x14ac:dyDescent="0.2"/>
    <row r="60445" hidden="1" x14ac:dyDescent="0.2"/>
    <row r="60446" hidden="1" x14ac:dyDescent="0.2"/>
    <row r="60447" hidden="1" x14ac:dyDescent="0.2"/>
    <row r="60448" hidden="1" x14ac:dyDescent="0.2"/>
    <row r="60449" hidden="1" x14ac:dyDescent="0.2"/>
    <row r="60450" hidden="1" x14ac:dyDescent="0.2"/>
    <row r="60451" hidden="1" x14ac:dyDescent="0.2"/>
    <row r="60452" hidden="1" x14ac:dyDescent="0.2"/>
    <row r="60453" hidden="1" x14ac:dyDescent="0.2"/>
    <row r="60454" hidden="1" x14ac:dyDescent="0.2"/>
    <row r="60455" hidden="1" x14ac:dyDescent="0.2"/>
    <row r="60456" hidden="1" x14ac:dyDescent="0.2"/>
    <row r="60457" hidden="1" x14ac:dyDescent="0.2"/>
    <row r="60458" hidden="1" x14ac:dyDescent="0.2"/>
    <row r="60459" hidden="1" x14ac:dyDescent="0.2"/>
    <row r="60460" hidden="1" x14ac:dyDescent="0.2"/>
    <row r="60461" hidden="1" x14ac:dyDescent="0.2"/>
    <row r="60462" hidden="1" x14ac:dyDescent="0.2"/>
    <row r="60463" hidden="1" x14ac:dyDescent="0.2"/>
    <row r="60464" hidden="1" x14ac:dyDescent="0.2"/>
    <row r="60465" hidden="1" x14ac:dyDescent="0.2"/>
    <row r="60466" hidden="1" x14ac:dyDescent="0.2"/>
    <row r="60467" hidden="1" x14ac:dyDescent="0.2"/>
    <row r="60468" hidden="1" x14ac:dyDescent="0.2"/>
    <row r="60469" hidden="1" x14ac:dyDescent="0.2"/>
    <row r="60470" hidden="1" x14ac:dyDescent="0.2"/>
    <row r="60471" hidden="1" x14ac:dyDescent="0.2"/>
    <row r="60472" hidden="1" x14ac:dyDescent="0.2"/>
    <row r="60473" hidden="1" x14ac:dyDescent="0.2"/>
    <row r="60474" hidden="1" x14ac:dyDescent="0.2"/>
    <row r="60475" hidden="1" x14ac:dyDescent="0.2"/>
    <row r="60476" hidden="1" x14ac:dyDescent="0.2"/>
    <row r="60477" hidden="1" x14ac:dyDescent="0.2"/>
    <row r="60478" hidden="1" x14ac:dyDescent="0.2"/>
    <row r="60479" hidden="1" x14ac:dyDescent="0.2"/>
    <row r="60480" hidden="1" x14ac:dyDescent="0.2"/>
    <row r="60481" hidden="1" x14ac:dyDescent="0.2"/>
    <row r="60482" hidden="1" x14ac:dyDescent="0.2"/>
    <row r="60483" hidden="1" x14ac:dyDescent="0.2"/>
    <row r="60484" hidden="1" x14ac:dyDescent="0.2"/>
    <row r="60485" hidden="1" x14ac:dyDescent="0.2"/>
    <row r="60486" hidden="1" x14ac:dyDescent="0.2"/>
    <row r="60487" hidden="1" x14ac:dyDescent="0.2"/>
    <row r="60488" hidden="1" x14ac:dyDescent="0.2"/>
    <row r="60489" hidden="1" x14ac:dyDescent="0.2"/>
    <row r="60490" hidden="1" x14ac:dyDescent="0.2"/>
    <row r="60491" hidden="1" x14ac:dyDescent="0.2"/>
    <row r="60492" hidden="1" x14ac:dyDescent="0.2"/>
    <row r="60493" hidden="1" x14ac:dyDescent="0.2"/>
    <row r="60494" hidden="1" x14ac:dyDescent="0.2"/>
    <row r="60495" hidden="1" x14ac:dyDescent="0.2"/>
    <row r="60496" hidden="1" x14ac:dyDescent="0.2"/>
    <row r="60497" hidden="1" x14ac:dyDescent="0.2"/>
    <row r="60498" hidden="1" x14ac:dyDescent="0.2"/>
    <row r="60499" hidden="1" x14ac:dyDescent="0.2"/>
    <row r="60500" hidden="1" x14ac:dyDescent="0.2"/>
    <row r="60501" hidden="1" x14ac:dyDescent="0.2"/>
    <row r="60502" hidden="1" x14ac:dyDescent="0.2"/>
    <row r="60503" hidden="1" x14ac:dyDescent="0.2"/>
    <row r="60504" hidden="1" x14ac:dyDescent="0.2"/>
    <row r="60505" hidden="1" x14ac:dyDescent="0.2"/>
    <row r="60506" hidden="1" x14ac:dyDescent="0.2"/>
    <row r="60507" hidden="1" x14ac:dyDescent="0.2"/>
    <row r="60508" hidden="1" x14ac:dyDescent="0.2"/>
    <row r="60509" hidden="1" x14ac:dyDescent="0.2"/>
    <row r="60510" hidden="1" x14ac:dyDescent="0.2"/>
    <row r="60511" hidden="1" x14ac:dyDescent="0.2"/>
    <row r="60512" hidden="1" x14ac:dyDescent="0.2"/>
    <row r="60513" hidden="1" x14ac:dyDescent="0.2"/>
    <row r="60514" hidden="1" x14ac:dyDescent="0.2"/>
    <row r="60515" hidden="1" x14ac:dyDescent="0.2"/>
    <row r="60516" hidden="1" x14ac:dyDescent="0.2"/>
    <row r="60517" hidden="1" x14ac:dyDescent="0.2"/>
    <row r="60518" hidden="1" x14ac:dyDescent="0.2"/>
    <row r="60519" hidden="1" x14ac:dyDescent="0.2"/>
    <row r="60520" hidden="1" x14ac:dyDescent="0.2"/>
    <row r="60521" hidden="1" x14ac:dyDescent="0.2"/>
    <row r="60522" hidden="1" x14ac:dyDescent="0.2"/>
    <row r="60523" hidden="1" x14ac:dyDescent="0.2"/>
    <row r="60524" hidden="1" x14ac:dyDescent="0.2"/>
    <row r="60525" hidden="1" x14ac:dyDescent="0.2"/>
    <row r="60526" hidden="1" x14ac:dyDescent="0.2"/>
    <row r="60527" hidden="1" x14ac:dyDescent="0.2"/>
    <row r="60528" hidden="1" x14ac:dyDescent="0.2"/>
    <row r="60529" hidden="1" x14ac:dyDescent="0.2"/>
    <row r="60530" hidden="1" x14ac:dyDescent="0.2"/>
    <row r="60531" hidden="1" x14ac:dyDescent="0.2"/>
    <row r="60532" hidden="1" x14ac:dyDescent="0.2"/>
    <row r="60533" hidden="1" x14ac:dyDescent="0.2"/>
    <row r="60534" hidden="1" x14ac:dyDescent="0.2"/>
    <row r="60535" hidden="1" x14ac:dyDescent="0.2"/>
    <row r="60536" hidden="1" x14ac:dyDescent="0.2"/>
    <row r="60537" hidden="1" x14ac:dyDescent="0.2"/>
    <row r="60538" hidden="1" x14ac:dyDescent="0.2"/>
    <row r="60539" hidden="1" x14ac:dyDescent="0.2"/>
    <row r="60540" hidden="1" x14ac:dyDescent="0.2"/>
    <row r="60541" hidden="1" x14ac:dyDescent="0.2"/>
    <row r="60542" hidden="1" x14ac:dyDescent="0.2"/>
    <row r="60543" hidden="1" x14ac:dyDescent="0.2"/>
    <row r="60544" hidden="1" x14ac:dyDescent="0.2"/>
    <row r="60545" hidden="1" x14ac:dyDescent="0.2"/>
    <row r="60546" hidden="1" x14ac:dyDescent="0.2"/>
    <row r="60547" hidden="1" x14ac:dyDescent="0.2"/>
    <row r="60548" hidden="1" x14ac:dyDescent="0.2"/>
    <row r="60549" hidden="1" x14ac:dyDescent="0.2"/>
    <row r="60550" hidden="1" x14ac:dyDescent="0.2"/>
    <row r="60551" hidden="1" x14ac:dyDescent="0.2"/>
    <row r="60552" hidden="1" x14ac:dyDescent="0.2"/>
    <row r="60553" hidden="1" x14ac:dyDescent="0.2"/>
    <row r="60554" hidden="1" x14ac:dyDescent="0.2"/>
    <row r="60555" hidden="1" x14ac:dyDescent="0.2"/>
    <row r="60556" hidden="1" x14ac:dyDescent="0.2"/>
    <row r="60557" hidden="1" x14ac:dyDescent="0.2"/>
    <row r="60558" hidden="1" x14ac:dyDescent="0.2"/>
    <row r="60559" hidden="1" x14ac:dyDescent="0.2"/>
    <row r="60560" hidden="1" x14ac:dyDescent="0.2"/>
    <row r="60561" hidden="1" x14ac:dyDescent="0.2"/>
    <row r="60562" hidden="1" x14ac:dyDescent="0.2"/>
    <row r="60563" hidden="1" x14ac:dyDescent="0.2"/>
    <row r="60564" hidden="1" x14ac:dyDescent="0.2"/>
    <row r="60565" hidden="1" x14ac:dyDescent="0.2"/>
    <row r="60566" hidden="1" x14ac:dyDescent="0.2"/>
    <row r="60567" hidden="1" x14ac:dyDescent="0.2"/>
    <row r="60568" hidden="1" x14ac:dyDescent="0.2"/>
    <row r="60569" hidden="1" x14ac:dyDescent="0.2"/>
    <row r="60570" hidden="1" x14ac:dyDescent="0.2"/>
    <row r="60571" hidden="1" x14ac:dyDescent="0.2"/>
    <row r="60572" hidden="1" x14ac:dyDescent="0.2"/>
    <row r="60573" hidden="1" x14ac:dyDescent="0.2"/>
    <row r="60574" hidden="1" x14ac:dyDescent="0.2"/>
    <row r="60575" hidden="1" x14ac:dyDescent="0.2"/>
    <row r="60576" hidden="1" x14ac:dyDescent="0.2"/>
    <row r="60577" hidden="1" x14ac:dyDescent="0.2"/>
    <row r="60578" hidden="1" x14ac:dyDescent="0.2"/>
    <row r="60579" hidden="1" x14ac:dyDescent="0.2"/>
    <row r="60580" hidden="1" x14ac:dyDescent="0.2"/>
    <row r="60581" hidden="1" x14ac:dyDescent="0.2"/>
    <row r="60582" hidden="1" x14ac:dyDescent="0.2"/>
    <row r="60583" hidden="1" x14ac:dyDescent="0.2"/>
    <row r="60584" hidden="1" x14ac:dyDescent="0.2"/>
    <row r="60585" hidden="1" x14ac:dyDescent="0.2"/>
    <row r="60586" hidden="1" x14ac:dyDescent="0.2"/>
    <row r="60587" hidden="1" x14ac:dyDescent="0.2"/>
    <row r="60588" hidden="1" x14ac:dyDescent="0.2"/>
    <row r="60589" hidden="1" x14ac:dyDescent="0.2"/>
    <row r="60590" hidden="1" x14ac:dyDescent="0.2"/>
    <row r="60591" hidden="1" x14ac:dyDescent="0.2"/>
    <row r="60592" hidden="1" x14ac:dyDescent="0.2"/>
    <row r="60593" hidden="1" x14ac:dyDescent="0.2"/>
    <row r="60594" hidden="1" x14ac:dyDescent="0.2"/>
    <row r="60595" hidden="1" x14ac:dyDescent="0.2"/>
    <row r="60596" hidden="1" x14ac:dyDescent="0.2"/>
    <row r="60597" hidden="1" x14ac:dyDescent="0.2"/>
    <row r="60598" hidden="1" x14ac:dyDescent="0.2"/>
    <row r="60599" hidden="1" x14ac:dyDescent="0.2"/>
    <row r="60600" hidden="1" x14ac:dyDescent="0.2"/>
    <row r="60601" hidden="1" x14ac:dyDescent="0.2"/>
    <row r="60602" hidden="1" x14ac:dyDescent="0.2"/>
    <row r="60603" hidden="1" x14ac:dyDescent="0.2"/>
    <row r="60604" hidden="1" x14ac:dyDescent="0.2"/>
    <row r="60605" hidden="1" x14ac:dyDescent="0.2"/>
    <row r="60606" hidden="1" x14ac:dyDescent="0.2"/>
    <row r="60607" hidden="1" x14ac:dyDescent="0.2"/>
    <row r="60608" hidden="1" x14ac:dyDescent="0.2"/>
    <row r="60609" hidden="1" x14ac:dyDescent="0.2"/>
    <row r="60610" hidden="1" x14ac:dyDescent="0.2"/>
    <row r="60611" hidden="1" x14ac:dyDescent="0.2"/>
    <row r="60612" hidden="1" x14ac:dyDescent="0.2"/>
    <row r="60613" hidden="1" x14ac:dyDescent="0.2"/>
    <row r="60614" hidden="1" x14ac:dyDescent="0.2"/>
    <row r="60615" hidden="1" x14ac:dyDescent="0.2"/>
    <row r="60616" hidden="1" x14ac:dyDescent="0.2"/>
    <row r="60617" hidden="1" x14ac:dyDescent="0.2"/>
    <row r="60618" hidden="1" x14ac:dyDescent="0.2"/>
    <row r="60619" hidden="1" x14ac:dyDescent="0.2"/>
    <row r="60620" hidden="1" x14ac:dyDescent="0.2"/>
    <row r="60621" hidden="1" x14ac:dyDescent="0.2"/>
    <row r="60622" hidden="1" x14ac:dyDescent="0.2"/>
    <row r="60623" hidden="1" x14ac:dyDescent="0.2"/>
    <row r="60624" hidden="1" x14ac:dyDescent="0.2"/>
    <row r="60625" hidden="1" x14ac:dyDescent="0.2"/>
    <row r="60626" hidden="1" x14ac:dyDescent="0.2"/>
    <row r="60627" hidden="1" x14ac:dyDescent="0.2"/>
    <row r="60628" hidden="1" x14ac:dyDescent="0.2"/>
    <row r="60629" hidden="1" x14ac:dyDescent="0.2"/>
    <row r="60630" hidden="1" x14ac:dyDescent="0.2"/>
    <row r="60631" hidden="1" x14ac:dyDescent="0.2"/>
    <row r="60632" hidden="1" x14ac:dyDescent="0.2"/>
    <row r="60633" hidden="1" x14ac:dyDescent="0.2"/>
    <row r="60634" hidden="1" x14ac:dyDescent="0.2"/>
    <row r="60635" hidden="1" x14ac:dyDescent="0.2"/>
    <row r="60636" hidden="1" x14ac:dyDescent="0.2"/>
    <row r="60637" hidden="1" x14ac:dyDescent="0.2"/>
    <row r="60638" hidden="1" x14ac:dyDescent="0.2"/>
    <row r="60639" hidden="1" x14ac:dyDescent="0.2"/>
    <row r="60640" hidden="1" x14ac:dyDescent="0.2"/>
    <row r="60641" hidden="1" x14ac:dyDescent="0.2"/>
    <row r="60642" hidden="1" x14ac:dyDescent="0.2"/>
    <row r="60643" hidden="1" x14ac:dyDescent="0.2"/>
    <row r="60644" hidden="1" x14ac:dyDescent="0.2"/>
    <row r="60645" hidden="1" x14ac:dyDescent="0.2"/>
    <row r="60646" hidden="1" x14ac:dyDescent="0.2"/>
    <row r="60647" hidden="1" x14ac:dyDescent="0.2"/>
    <row r="60648" hidden="1" x14ac:dyDescent="0.2"/>
    <row r="60649" hidden="1" x14ac:dyDescent="0.2"/>
    <row r="60650" hidden="1" x14ac:dyDescent="0.2"/>
    <row r="60651" hidden="1" x14ac:dyDescent="0.2"/>
    <row r="60652" hidden="1" x14ac:dyDescent="0.2"/>
    <row r="60653" hidden="1" x14ac:dyDescent="0.2"/>
    <row r="60654" hidden="1" x14ac:dyDescent="0.2"/>
    <row r="60655" hidden="1" x14ac:dyDescent="0.2"/>
    <row r="60656" hidden="1" x14ac:dyDescent="0.2"/>
    <row r="60657" hidden="1" x14ac:dyDescent="0.2"/>
    <row r="60658" hidden="1" x14ac:dyDescent="0.2"/>
    <row r="60659" hidden="1" x14ac:dyDescent="0.2"/>
    <row r="60660" hidden="1" x14ac:dyDescent="0.2"/>
    <row r="60661" hidden="1" x14ac:dyDescent="0.2"/>
    <row r="60662" hidden="1" x14ac:dyDescent="0.2"/>
    <row r="60663" hidden="1" x14ac:dyDescent="0.2"/>
    <row r="60664" hidden="1" x14ac:dyDescent="0.2"/>
    <row r="60665" hidden="1" x14ac:dyDescent="0.2"/>
    <row r="60666" hidden="1" x14ac:dyDescent="0.2"/>
    <row r="60667" hidden="1" x14ac:dyDescent="0.2"/>
    <row r="60668" hidden="1" x14ac:dyDescent="0.2"/>
    <row r="60669" hidden="1" x14ac:dyDescent="0.2"/>
    <row r="60670" hidden="1" x14ac:dyDescent="0.2"/>
    <row r="60671" hidden="1" x14ac:dyDescent="0.2"/>
    <row r="60672" hidden="1" x14ac:dyDescent="0.2"/>
    <row r="60673" hidden="1" x14ac:dyDescent="0.2"/>
    <row r="60674" hidden="1" x14ac:dyDescent="0.2"/>
    <row r="60675" hidden="1" x14ac:dyDescent="0.2"/>
    <row r="60676" hidden="1" x14ac:dyDescent="0.2"/>
    <row r="60677" hidden="1" x14ac:dyDescent="0.2"/>
    <row r="60678" hidden="1" x14ac:dyDescent="0.2"/>
    <row r="60679" hidden="1" x14ac:dyDescent="0.2"/>
    <row r="60680" hidden="1" x14ac:dyDescent="0.2"/>
    <row r="60681" hidden="1" x14ac:dyDescent="0.2"/>
    <row r="60682" hidden="1" x14ac:dyDescent="0.2"/>
    <row r="60683" hidden="1" x14ac:dyDescent="0.2"/>
    <row r="60684" hidden="1" x14ac:dyDescent="0.2"/>
    <row r="60685" hidden="1" x14ac:dyDescent="0.2"/>
    <row r="60686" hidden="1" x14ac:dyDescent="0.2"/>
    <row r="60687" hidden="1" x14ac:dyDescent="0.2"/>
    <row r="60688" hidden="1" x14ac:dyDescent="0.2"/>
    <row r="60689" hidden="1" x14ac:dyDescent="0.2"/>
    <row r="60690" hidden="1" x14ac:dyDescent="0.2"/>
    <row r="60691" hidden="1" x14ac:dyDescent="0.2"/>
    <row r="60692" hidden="1" x14ac:dyDescent="0.2"/>
    <row r="60693" hidden="1" x14ac:dyDescent="0.2"/>
    <row r="60694" hidden="1" x14ac:dyDescent="0.2"/>
    <row r="60695" hidden="1" x14ac:dyDescent="0.2"/>
    <row r="60696" hidden="1" x14ac:dyDescent="0.2"/>
    <row r="60697" hidden="1" x14ac:dyDescent="0.2"/>
    <row r="60698" hidden="1" x14ac:dyDescent="0.2"/>
    <row r="60699" hidden="1" x14ac:dyDescent="0.2"/>
    <row r="60700" hidden="1" x14ac:dyDescent="0.2"/>
    <row r="60701" hidden="1" x14ac:dyDescent="0.2"/>
    <row r="60702" hidden="1" x14ac:dyDescent="0.2"/>
    <row r="60703" hidden="1" x14ac:dyDescent="0.2"/>
    <row r="60704" hidden="1" x14ac:dyDescent="0.2"/>
    <row r="60705" hidden="1" x14ac:dyDescent="0.2"/>
    <row r="60706" hidden="1" x14ac:dyDescent="0.2"/>
    <row r="60707" hidden="1" x14ac:dyDescent="0.2"/>
    <row r="60708" hidden="1" x14ac:dyDescent="0.2"/>
    <row r="60709" hidden="1" x14ac:dyDescent="0.2"/>
    <row r="60710" hidden="1" x14ac:dyDescent="0.2"/>
    <row r="60711" hidden="1" x14ac:dyDescent="0.2"/>
    <row r="60712" hidden="1" x14ac:dyDescent="0.2"/>
    <row r="60713" hidden="1" x14ac:dyDescent="0.2"/>
    <row r="60714" hidden="1" x14ac:dyDescent="0.2"/>
    <row r="60715" hidden="1" x14ac:dyDescent="0.2"/>
    <row r="60716" hidden="1" x14ac:dyDescent="0.2"/>
    <row r="60717" hidden="1" x14ac:dyDescent="0.2"/>
    <row r="60718" hidden="1" x14ac:dyDescent="0.2"/>
    <row r="60719" hidden="1" x14ac:dyDescent="0.2"/>
    <row r="60720" hidden="1" x14ac:dyDescent="0.2"/>
    <row r="60721" hidden="1" x14ac:dyDescent="0.2"/>
    <row r="60722" hidden="1" x14ac:dyDescent="0.2"/>
    <row r="60723" hidden="1" x14ac:dyDescent="0.2"/>
    <row r="60724" hidden="1" x14ac:dyDescent="0.2"/>
    <row r="60725" hidden="1" x14ac:dyDescent="0.2"/>
    <row r="60726" hidden="1" x14ac:dyDescent="0.2"/>
    <row r="60727" hidden="1" x14ac:dyDescent="0.2"/>
    <row r="60728" hidden="1" x14ac:dyDescent="0.2"/>
    <row r="60729" hidden="1" x14ac:dyDescent="0.2"/>
    <row r="60730" hidden="1" x14ac:dyDescent="0.2"/>
    <row r="60731" hidden="1" x14ac:dyDescent="0.2"/>
    <row r="60732" hidden="1" x14ac:dyDescent="0.2"/>
    <row r="60733" hidden="1" x14ac:dyDescent="0.2"/>
    <row r="60734" hidden="1" x14ac:dyDescent="0.2"/>
    <row r="60735" hidden="1" x14ac:dyDescent="0.2"/>
    <row r="60736" hidden="1" x14ac:dyDescent="0.2"/>
    <row r="60737" hidden="1" x14ac:dyDescent="0.2"/>
    <row r="60738" hidden="1" x14ac:dyDescent="0.2"/>
    <row r="60739" hidden="1" x14ac:dyDescent="0.2"/>
    <row r="60740" hidden="1" x14ac:dyDescent="0.2"/>
    <row r="60741" hidden="1" x14ac:dyDescent="0.2"/>
    <row r="60742" hidden="1" x14ac:dyDescent="0.2"/>
    <row r="60743" hidden="1" x14ac:dyDescent="0.2"/>
    <row r="60744" hidden="1" x14ac:dyDescent="0.2"/>
    <row r="60745" hidden="1" x14ac:dyDescent="0.2"/>
    <row r="60746" hidden="1" x14ac:dyDescent="0.2"/>
    <row r="60747" hidden="1" x14ac:dyDescent="0.2"/>
    <row r="60748" hidden="1" x14ac:dyDescent="0.2"/>
    <row r="60749" hidden="1" x14ac:dyDescent="0.2"/>
    <row r="60750" hidden="1" x14ac:dyDescent="0.2"/>
    <row r="60751" hidden="1" x14ac:dyDescent="0.2"/>
    <row r="60752" hidden="1" x14ac:dyDescent="0.2"/>
    <row r="60753" hidden="1" x14ac:dyDescent="0.2"/>
    <row r="60754" hidden="1" x14ac:dyDescent="0.2"/>
    <row r="60755" hidden="1" x14ac:dyDescent="0.2"/>
    <row r="60756" hidden="1" x14ac:dyDescent="0.2"/>
    <row r="60757" hidden="1" x14ac:dyDescent="0.2"/>
    <row r="60758" hidden="1" x14ac:dyDescent="0.2"/>
    <row r="60759" hidden="1" x14ac:dyDescent="0.2"/>
    <row r="60760" hidden="1" x14ac:dyDescent="0.2"/>
    <row r="60761" hidden="1" x14ac:dyDescent="0.2"/>
    <row r="60762" hidden="1" x14ac:dyDescent="0.2"/>
    <row r="60763" hidden="1" x14ac:dyDescent="0.2"/>
    <row r="60764" hidden="1" x14ac:dyDescent="0.2"/>
    <row r="60765" hidden="1" x14ac:dyDescent="0.2"/>
    <row r="60766" hidden="1" x14ac:dyDescent="0.2"/>
    <row r="60767" hidden="1" x14ac:dyDescent="0.2"/>
    <row r="60768" hidden="1" x14ac:dyDescent="0.2"/>
    <row r="60769" hidden="1" x14ac:dyDescent="0.2"/>
    <row r="60770" hidden="1" x14ac:dyDescent="0.2"/>
    <row r="60771" hidden="1" x14ac:dyDescent="0.2"/>
    <row r="60772" hidden="1" x14ac:dyDescent="0.2"/>
    <row r="60773" hidden="1" x14ac:dyDescent="0.2"/>
    <row r="60774" hidden="1" x14ac:dyDescent="0.2"/>
    <row r="60775" hidden="1" x14ac:dyDescent="0.2"/>
    <row r="60776" hidden="1" x14ac:dyDescent="0.2"/>
    <row r="60777" hidden="1" x14ac:dyDescent="0.2"/>
    <row r="60778" hidden="1" x14ac:dyDescent="0.2"/>
    <row r="60779" hidden="1" x14ac:dyDescent="0.2"/>
    <row r="60780" hidden="1" x14ac:dyDescent="0.2"/>
    <row r="60781" hidden="1" x14ac:dyDescent="0.2"/>
    <row r="60782" hidden="1" x14ac:dyDescent="0.2"/>
    <row r="60783" hidden="1" x14ac:dyDescent="0.2"/>
    <row r="60784" hidden="1" x14ac:dyDescent="0.2"/>
    <row r="60785" hidden="1" x14ac:dyDescent="0.2"/>
    <row r="60786" hidden="1" x14ac:dyDescent="0.2"/>
    <row r="60787" hidden="1" x14ac:dyDescent="0.2"/>
    <row r="60788" hidden="1" x14ac:dyDescent="0.2"/>
    <row r="60789" hidden="1" x14ac:dyDescent="0.2"/>
    <row r="60790" hidden="1" x14ac:dyDescent="0.2"/>
    <row r="60791" hidden="1" x14ac:dyDescent="0.2"/>
    <row r="60792" hidden="1" x14ac:dyDescent="0.2"/>
    <row r="60793" hidden="1" x14ac:dyDescent="0.2"/>
    <row r="60794" hidden="1" x14ac:dyDescent="0.2"/>
    <row r="60795" hidden="1" x14ac:dyDescent="0.2"/>
    <row r="60796" hidden="1" x14ac:dyDescent="0.2"/>
    <row r="60797" hidden="1" x14ac:dyDescent="0.2"/>
    <row r="60798" hidden="1" x14ac:dyDescent="0.2"/>
    <row r="60799" hidden="1" x14ac:dyDescent="0.2"/>
    <row r="60800" hidden="1" x14ac:dyDescent="0.2"/>
    <row r="60801" hidden="1" x14ac:dyDescent="0.2"/>
    <row r="60802" hidden="1" x14ac:dyDescent="0.2"/>
    <row r="60803" hidden="1" x14ac:dyDescent="0.2"/>
    <row r="60804" hidden="1" x14ac:dyDescent="0.2"/>
    <row r="60805" hidden="1" x14ac:dyDescent="0.2"/>
    <row r="60806" hidden="1" x14ac:dyDescent="0.2"/>
    <row r="60807" hidden="1" x14ac:dyDescent="0.2"/>
    <row r="60808" hidden="1" x14ac:dyDescent="0.2"/>
    <row r="60809" hidden="1" x14ac:dyDescent="0.2"/>
    <row r="60810" hidden="1" x14ac:dyDescent="0.2"/>
    <row r="60811" hidden="1" x14ac:dyDescent="0.2"/>
    <row r="60812" hidden="1" x14ac:dyDescent="0.2"/>
    <row r="60813" hidden="1" x14ac:dyDescent="0.2"/>
    <row r="60814" hidden="1" x14ac:dyDescent="0.2"/>
    <row r="60815" hidden="1" x14ac:dyDescent="0.2"/>
    <row r="60816" hidden="1" x14ac:dyDescent="0.2"/>
    <row r="60817" hidden="1" x14ac:dyDescent="0.2"/>
    <row r="60818" hidden="1" x14ac:dyDescent="0.2"/>
    <row r="60819" hidden="1" x14ac:dyDescent="0.2"/>
    <row r="60820" hidden="1" x14ac:dyDescent="0.2"/>
    <row r="60821" hidden="1" x14ac:dyDescent="0.2"/>
    <row r="60822" hidden="1" x14ac:dyDescent="0.2"/>
    <row r="60823" hidden="1" x14ac:dyDescent="0.2"/>
    <row r="60824" hidden="1" x14ac:dyDescent="0.2"/>
    <row r="60825" hidden="1" x14ac:dyDescent="0.2"/>
    <row r="60826" hidden="1" x14ac:dyDescent="0.2"/>
    <row r="60827" hidden="1" x14ac:dyDescent="0.2"/>
    <row r="60828" hidden="1" x14ac:dyDescent="0.2"/>
    <row r="60829" hidden="1" x14ac:dyDescent="0.2"/>
    <row r="60830" hidden="1" x14ac:dyDescent="0.2"/>
    <row r="60831" hidden="1" x14ac:dyDescent="0.2"/>
    <row r="60832" hidden="1" x14ac:dyDescent="0.2"/>
    <row r="60833" hidden="1" x14ac:dyDescent="0.2"/>
    <row r="60834" hidden="1" x14ac:dyDescent="0.2"/>
    <row r="60835" hidden="1" x14ac:dyDescent="0.2"/>
    <row r="60836" hidden="1" x14ac:dyDescent="0.2"/>
    <row r="60837" hidden="1" x14ac:dyDescent="0.2"/>
    <row r="60838" hidden="1" x14ac:dyDescent="0.2"/>
    <row r="60839" hidden="1" x14ac:dyDescent="0.2"/>
    <row r="60840" hidden="1" x14ac:dyDescent="0.2"/>
    <row r="60841" hidden="1" x14ac:dyDescent="0.2"/>
    <row r="60842" hidden="1" x14ac:dyDescent="0.2"/>
    <row r="60843" hidden="1" x14ac:dyDescent="0.2"/>
    <row r="60844" hidden="1" x14ac:dyDescent="0.2"/>
    <row r="60845" hidden="1" x14ac:dyDescent="0.2"/>
    <row r="60846" hidden="1" x14ac:dyDescent="0.2"/>
    <row r="60847" hidden="1" x14ac:dyDescent="0.2"/>
    <row r="60848" hidden="1" x14ac:dyDescent="0.2"/>
    <row r="60849" hidden="1" x14ac:dyDescent="0.2"/>
    <row r="60850" hidden="1" x14ac:dyDescent="0.2"/>
    <row r="60851" hidden="1" x14ac:dyDescent="0.2"/>
    <row r="60852" hidden="1" x14ac:dyDescent="0.2"/>
    <row r="60853" hidden="1" x14ac:dyDescent="0.2"/>
    <row r="60854" hidden="1" x14ac:dyDescent="0.2"/>
    <row r="60855" hidden="1" x14ac:dyDescent="0.2"/>
    <row r="60856" hidden="1" x14ac:dyDescent="0.2"/>
    <row r="60857" hidden="1" x14ac:dyDescent="0.2"/>
    <row r="60858" hidden="1" x14ac:dyDescent="0.2"/>
    <row r="60859" hidden="1" x14ac:dyDescent="0.2"/>
    <row r="60860" hidden="1" x14ac:dyDescent="0.2"/>
    <row r="60861" hidden="1" x14ac:dyDescent="0.2"/>
    <row r="60862" hidden="1" x14ac:dyDescent="0.2"/>
    <row r="60863" hidden="1" x14ac:dyDescent="0.2"/>
    <row r="60864" hidden="1" x14ac:dyDescent="0.2"/>
    <row r="60865" hidden="1" x14ac:dyDescent="0.2"/>
    <row r="60866" hidden="1" x14ac:dyDescent="0.2"/>
    <row r="60867" hidden="1" x14ac:dyDescent="0.2"/>
    <row r="60868" hidden="1" x14ac:dyDescent="0.2"/>
    <row r="60869" hidden="1" x14ac:dyDescent="0.2"/>
    <row r="60870" hidden="1" x14ac:dyDescent="0.2"/>
    <row r="60871" hidden="1" x14ac:dyDescent="0.2"/>
    <row r="60872" hidden="1" x14ac:dyDescent="0.2"/>
    <row r="60873" hidden="1" x14ac:dyDescent="0.2"/>
    <row r="60874" hidden="1" x14ac:dyDescent="0.2"/>
    <row r="60875" hidden="1" x14ac:dyDescent="0.2"/>
    <row r="60876" hidden="1" x14ac:dyDescent="0.2"/>
    <row r="60877" hidden="1" x14ac:dyDescent="0.2"/>
    <row r="60878" hidden="1" x14ac:dyDescent="0.2"/>
    <row r="60879" hidden="1" x14ac:dyDescent="0.2"/>
    <row r="60880" hidden="1" x14ac:dyDescent="0.2"/>
    <row r="60881" hidden="1" x14ac:dyDescent="0.2"/>
    <row r="60882" hidden="1" x14ac:dyDescent="0.2"/>
    <row r="60883" hidden="1" x14ac:dyDescent="0.2"/>
    <row r="60884" hidden="1" x14ac:dyDescent="0.2"/>
    <row r="60885" hidden="1" x14ac:dyDescent="0.2"/>
    <row r="60886" hidden="1" x14ac:dyDescent="0.2"/>
    <row r="60887" hidden="1" x14ac:dyDescent="0.2"/>
    <row r="60888" hidden="1" x14ac:dyDescent="0.2"/>
    <row r="60889" hidden="1" x14ac:dyDescent="0.2"/>
    <row r="60890" hidden="1" x14ac:dyDescent="0.2"/>
    <row r="60891" hidden="1" x14ac:dyDescent="0.2"/>
    <row r="60892" hidden="1" x14ac:dyDescent="0.2"/>
    <row r="60893" hidden="1" x14ac:dyDescent="0.2"/>
    <row r="60894" hidden="1" x14ac:dyDescent="0.2"/>
    <row r="60895" hidden="1" x14ac:dyDescent="0.2"/>
    <row r="60896" hidden="1" x14ac:dyDescent="0.2"/>
    <row r="60897" hidden="1" x14ac:dyDescent="0.2"/>
    <row r="60898" hidden="1" x14ac:dyDescent="0.2"/>
    <row r="60899" hidden="1" x14ac:dyDescent="0.2"/>
    <row r="60900" hidden="1" x14ac:dyDescent="0.2"/>
    <row r="60901" hidden="1" x14ac:dyDescent="0.2"/>
    <row r="60902" hidden="1" x14ac:dyDescent="0.2"/>
    <row r="60903" hidden="1" x14ac:dyDescent="0.2"/>
    <row r="60904" hidden="1" x14ac:dyDescent="0.2"/>
    <row r="60905" hidden="1" x14ac:dyDescent="0.2"/>
    <row r="60906" hidden="1" x14ac:dyDescent="0.2"/>
    <row r="60907" hidden="1" x14ac:dyDescent="0.2"/>
    <row r="60908" hidden="1" x14ac:dyDescent="0.2"/>
    <row r="60909" hidden="1" x14ac:dyDescent="0.2"/>
    <row r="60910" hidden="1" x14ac:dyDescent="0.2"/>
    <row r="60911" hidden="1" x14ac:dyDescent="0.2"/>
    <row r="60912" hidden="1" x14ac:dyDescent="0.2"/>
    <row r="60913" hidden="1" x14ac:dyDescent="0.2"/>
    <row r="60914" hidden="1" x14ac:dyDescent="0.2"/>
    <row r="60915" hidden="1" x14ac:dyDescent="0.2"/>
    <row r="60916" hidden="1" x14ac:dyDescent="0.2"/>
    <row r="60917" hidden="1" x14ac:dyDescent="0.2"/>
    <row r="60918" hidden="1" x14ac:dyDescent="0.2"/>
    <row r="60919" hidden="1" x14ac:dyDescent="0.2"/>
    <row r="60920" hidden="1" x14ac:dyDescent="0.2"/>
    <row r="60921" hidden="1" x14ac:dyDescent="0.2"/>
    <row r="60922" hidden="1" x14ac:dyDescent="0.2"/>
    <row r="60923" hidden="1" x14ac:dyDescent="0.2"/>
    <row r="60924" hidden="1" x14ac:dyDescent="0.2"/>
    <row r="60925" hidden="1" x14ac:dyDescent="0.2"/>
    <row r="60926" hidden="1" x14ac:dyDescent="0.2"/>
    <row r="60927" hidden="1" x14ac:dyDescent="0.2"/>
    <row r="60928" hidden="1" x14ac:dyDescent="0.2"/>
    <row r="60929" hidden="1" x14ac:dyDescent="0.2"/>
    <row r="60930" hidden="1" x14ac:dyDescent="0.2"/>
    <row r="60931" hidden="1" x14ac:dyDescent="0.2"/>
    <row r="60932" hidden="1" x14ac:dyDescent="0.2"/>
    <row r="60933" hidden="1" x14ac:dyDescent="0.2"/>
    <row r="60934" hidden="1" x14ac:dyDescent="0.2"/>
    <row r="60935" hidden="1" x14ac:dyDescent="0.2"/>
    <row r="60936" hidden="1" x14ac:dyDescent="0.2"/>
    <row r="60937" hidden="1" x14ac:dyDescent="0.2"/>
    <row r="60938" hidden="1" x14ac:dyDescent="0.2"/>
    <row r="60939" hidden="1" x14ac:dyDescent="0.2"/>
    <row r="60940" hidden="1" x14ac:dyDescent="0.2"/>
    <row r="60941" hidden="1" x14ac:dyDescent="0.2"/>
    <row r="60942" hidden="1" x14ac:dyDescent="0.2"/>
    <row r="60943" hidden="1" x14ac:dyDescent="0.2"/>
    <row r="60944" hidden="1" x14ac:dyDescent="0.2"/>
    <row r="60945" hidden="1" x14ac:dyDescent="0.2"/>
    <row r="60946" hidden="1" x14ac:dyDescent="0.2"/>
    <row r="60947" hidden="1" x14ac:dyDescent="0.2"/>
    <row r="60948" hidden="1" x14ac:dyDescent="0.2"/>
    <row r="60949" hidden="1" x14ac:dyDescent="0.2"/>
    <row r="60950" hidden="1" x14ac:dyDescent="0.2"/>
    <row r="60951" hidden="1" x14ac:dyDescent="0.2"/>
    <row r="60952" hidden="1" x14ac:dyDescent="0.2"/>
    <row r="60953" hidden="1" x14ac:dyDescent="0.2"/>
    <row r="60954" hidden="1" x14ac:dyDescent="0.2"/>
    <row r="60955" hidden="1" x14ac:dyDescent="0.2"/>
    <row r="60956" hidden="1" x14ac:dyDescent="0.2"/>
    <row r="60957" hidden="1" x14ac:dyDescent="0.2"/>
    <row r="60958" hidden="1" x14ac:dyDescent="0.2"/>
    <row r="60959" hidden="1" x14ac:dyDescent="0.2"/>
    <row r="60960" hidden="1" x14ac:dyDescent="0.2"/>
    <row r="60961" hidden="1" x14ac:dyDescent="0.2"/>
    <row r="60962" hidden="1" x14ac:dyDescent="0.2"/>
    <row r="60963" hidden="1" x14ac:dyDescent="0.2"/>
    <row r="60964" hidden="1" x14ac:dyDescent="0.2"/>
    <row r="60965" hidden="1" x14ac:dyDescent="0.2"/>
    <row r="60966" hidden="1" x14ac:dyDescent="0.2"/>
    <row r="60967" hidden="1" x14ac:dyDescent="0.2"/>
    <row r="60968" hidden="1" x14ac:dyDescent="0.2"/>
    <row r="60969" hidden="1" x14ac:dyDescent="0.2"/>
    <row r="60970" hidden="1" x14ac:dyDescent="0.2"/>
    <row r="60971" hidden="1" x14ac:dyDescent="0.2"/>
    <row r="60972" hidden="1" x14ac:dyDescent="0.2"/>
    <row r="60973" hidden="1" x14ac:dyDescent="0.2"/>
    <row r="60974" hidden="1" x14ac:dyDescent="0.2"/>
    <row r="60975" hidden="1" x14ac:dyDescent="0.2"/>
    <row r="60976" hidden="1" x14ac:dyDescent="0.2"/>
    <row r="60977" hidden="1" x14ac:dyDescent="0.2"/>
    <row r="60978" hidden="1" x14ac:dyDescent="0.2"/>
    <row r="60979" hidden="1" x14ac:dyDescent="0.2"/>
    <row r="60980" hidden="1" x14ac:dyDescent="0.2"/>
    <row r="60981" hidden="1" x14ac:dyDescent="0.2"/>
    <row r="60982" hidden="1" x14ac:dyDescent="0.2"/>
    <row r="60983" hidden="1" x14ac:dyDescent="0.2"/>
    <row r="60984" hidden="1" x14ac:dyDescent="0.2"/>
    <row r="60985" hidden="1" x14ac:dyDescent="0.2"/>
    <row r="60986" hidden="1" x14ac:dyDescent="0.2"/>
    <row r="60987" hidden="1" x14ac:dyDescent="0.2"/>
    <row r="60988" hidden="1" x14ac:dyDescent="0.2"/>
    <row r="60989" hidden="1" x14ac:dyDescent="0.2"/>
    <row r="60990" hidden="1" x14ac:dyDescent="0.2"/>
    <row r="60991" hidden="1" x14ac:dyDescent="0.2"/>
    <row r="60992" hidden="1" x14ac:dyDescent="0.2"/>
    <row r="60993" hidden="1" x14ac:dyDescent="0.2"/>
    <row r="60994" hidden="1" x14ac:dyDescent="0.2"/>
    <row r="60995" hidden="1" x14ac:dyDescent="0.2"/>
    <row r="60996" hidden="1" x14ac:dyDescent="0.2"/>
    <row r="60997" hidden="1" x14ac:dyDescent="0.2"/>
    <row r="60998" hidden="1" x14ac:dyDescent="0.2"/>
    <row r="60999" hidden="1" x14ac:dyDescent="0.2"/>
    <row r="61000" hidden="1" x14ac:dyDescent="0.2"/>
    <row r="61001" hidden="1" x14ac:dyDescent="0.2"/>
    <row r="61002" hidden="1" x14ac:dyDescent="0.2"/>
    <row r="61003" hidden="1" x14ac:dyDescent="0.2"/>
    <row r="61004" hidden="1" x14ac:dyDescent="0.2"/>
    <row r="61005" hidden="1" x14ac:dyDescent="0.2"/>
    <row r="61006" hidden="1" x14ac:dyDescent="0.2"/>
    <row r="61007" hidden="1" x14ac:dyDescent="0.2"/>
    <row r="61008" hidden="1" x14ac:dyDescent="0.2"/>
    <row r="61009" hidden="1" x14ac:dyDescent="0.2"/>
    <row r="61010" hidden="1" x14ac:dyDescent="0.2"/>
    <row r="61011" hidden="1" x14ac:dyDescent="0.2"/>
    <row r="61012" hidden="1" x14ac:dyDescent="0.2"/>
    <row r="61013" hidden="1" x14ac:dyDescent="0.2"/>
    <row r="61014" hidden="1" x14ac:dyDescent="0.2"/>
    <row r="61015" hidden="1" x14ac:dyDescent="0.2"/>
    <row r="61016" hidden="1" x14ac:dyDescent="0.2"/>
    <row r="61017" hidden="1" x14ac:dyDescent="0.2"/>
    <row r="61018" hidden="1" x14ac:dyDescent="0.2"/>
    <row r="61019" hidden="1" x14ac:dyDescent="0.2"/>
    <row r="61020" hidden="1" x14ac:dyDescent="0.2"/>
    <row r="61021" hidden="1" x14ac:dyDescent="0.2"/>
    <row r="61022" hidden="1" x14ac:dyDescent="0.2"/>
    <row r="61023" hidden="1" x14ac:dyDescent="0.2"/>
    <row r="61024" hidden="1" x14ac:dyDescent="0.2"/>
    <row r="61025" hidden="1" x14ac:dyDescent="0.2"/>
    <row r="61026" hidden="1" x14ac:dyDescent="0.2"/>
    <row r="61027" hidden="1" x14ac:dyDescent="0.2"/>
    <row r="61028" hidden="1" x14ac:dyDescent="0.2"/>
    <row r="61029" hidden="1" x14ac:dyDescent="0.2"/>
    <row r="61030" hidden="1" x14ac:dyDescent="0.2"/>
    <row r="61031" hidden="1" x14ac:dyDescent="0.2"/>
    <row r="61032" hidden="1" x14ac:dyDescent="0.2"/>
    <row r="61033" hidden="1" x14ac:dyDescent="0.2"/>
    <row r="61034" hidden="1" x14ac:dyDescent="0.2"/>
    <row r="61035" hidden="1" x14ac:dyDescent="0.2"/>
    <row r="61036" hidden="1" x14ac:dyDescent="0.2"/>
    <row r="61037" hidden="1" x14ac:dyDescent="0.2"/>
    <row r="61038" hidden="1" x14ac:dyDescent="0.2"/>
    <row r="61039" hidden="1" x14ac:dyDescent="0.2"/>
    <row r="61040" hidden="1" x14ac:dyDescent="0.2"/>
    <row r="61041" hidden="1" x14ac:dyDescent="0.2"/>
    <row r="61042" hidden="1" x14ac:dyDescent="0.2"/>
    <row r="61043" hidden="1" x14ac:dyDescent="0.2"/>
    <row r="61044" hidden="1" x14ac:dyDescent="0.2"/>
    <row r="61045" hidden="1" x14ac:dyDescent="0.2"/>
    <row r="61046" hidden="1" x14ac:dyDescent="0.2"/>
    <row r="61047" hidden="1" x14ac:dyDescent="0.2"/>
    <row r="61048" hidden="1" x14ac:dyDescent="0.2"/>
    <row r="61049" hidden="1" x14ac:dyDescent="0.2"/>
    <row r="61050" hidden="1" x14ac:dyDescent="0.2"/>
    <row r="61051" hidden="1" x14ac:dyDescent="0.2"/>
    <row r="61052" hidden="1" x14ac:dyDescent="0.2"/>
    <row r="61053" hidden="1" x14ac:dyDescent="0.2"/>
    <row r="61054" hidden="1" x14ac:dyDescent="0.2"/>
    <row r="61055" hidden="1" x14ac:dyDescent="0.2"/>
    <row r="61056" hidden="1" x14ac:dyDescent="0.2"/>
    <row r="61057" hidden="1" x14ac:dyDescent="0.2"/>
    <row r="61058" hidden="1" x14ac:dyDescent="0.2"/>
    <row r="61059" hidden="1" x14ac:dyDescent="0.2"/>
    <row r="61060" hidden="1" x14ac:dyDescent="0.2"/>
    <row r="61061" hidden="1" x14ac:dyDescent="0.2"/>
    <row r="61062" hidden="1" x14ac:dyDescent="0.2"/>
    <row r="61063" hidden="1" x14ac:dyDescent="0.2"/>
    <row r="61064" hidden="1" x14ac:dyDescent="0.2"/>
    <row r="61065" hidden="1" x14ac:dyDescent="0.2"/>
    <row r="61066" hidden="1" x14ac:dyDescent="0.2"/>
    <row r="61067" hidden="1" x14ac:dyDescent="0.2"/>
    <row r="61068" hidden="1" x14ac:dyDescent="0.2"/>
    <row r="61069" hidden="1" x14ac:dyDescent="0.2"/>
    <row r="61070" hidden="1" x14ac:dyDescent="0.2"/>
    <row r="61071" hidden="1" x14ac:dyDescent="0.2"/>
    <row r="61072" hidden="1" x14ac:dyDescent="0.2"/>
    <row r="61073" hidden="1" x14ac:dyDescent="0.2"/>
    <row r="61074" hidden="1" x14ac:dyDescent="0.2"/>
    <row r="61075" hidden="1" x14ac:dyDescent="0.2"/>
    <row r="61076" hidden="1" x14ac:dyDescent="0.2"/>
    <row r="61077" hidden="1" x14ac:dyDescent="0.2"/>
    <row r="61078" hidden="1" x14ac:dyDescent="0.2"/>
    <row r="61079" hidden="1" x14ac:dyDescent="0.2"/>
    <row r="61080" hidden="1" x14ac:dyDescent="0.2"/>
    <row r="61081" hidden="1" x14ac:dyDescent="0.2"/>
    <row r="61082" hidden="1" x14ac:dyDescent="0.2"/>
    <row r="61083" hidden="1" x14ac:dyDescent="0.2"/>
    <row r="61084" hidden="1" x14ac:dyDescent="0.2"/>
    <row r="61085" hidden="1" x14ac:dyDescent="0.2"/>
    <row r="61086" hidden="1" x14ac:dyDescent="0.2"/>
    <row r="61087" hidden="1" x14ac:dyDescent="0.2"/>
    <row r="61088" hidden="1" x14ac:dyDescent="0.2"/>
    <row r="61089" hidden="1" x14ac:dyDescent="0.2"/>
    <row r="61090" hidden="1" x14ac:dyDescent="0.2"/>
    <row r="61091" hidden="1" x14ac:dyDescent="0.2"/>
    <row r="61092" hidden="1" x14ac:dyDescent="0.2"/>
    <row r="61093" hidden="1" x14ac:dyDescent="0.2"/>
    <row r="61094" hidden="1" x14ac:dyDescent="0.2"/>
    <row r="61095" hidden="1" x14ac:dyDescent="0.2"/>
    <row r="61096" hidden="1" x14ac:dyDescent="0.2"/>
    <row r="61097" hidden="1" x14ac:dyDescent="0.2"/>
    <row r="61098" hidden="1" x14ac:dyDescent="0.2"/>
    <row r="61099" hidden="1" x14ac:dyDescent="0.2"/>
    <row r="61100" hidden="1" x14ac:dyDescent="0.2"/>
    <row r="61101" hidden="1" x14ac:dyDescent="0.2"/>
    <row r="61102" hidden="1" x14ac:dyDescent="0.2"/>
    <row r="61103" hidden="1" x14ac:dyDescent="0.2"/>
    <row r="61104" hidden="1" x14ac:dyDescent="0.2"/>
    <row r="61105" hidden="1" x14ac:dyDescent="0.2"/>
    <row r="61106" hidden="1" x14ac:dyDescent="0.2"/>
    <row r="61107" hidden="1" x14ac:dyDescent="0.2"/>
    <row r="61108" hidden="1" x14ac:dyDescent="0.2"/>
    <row r="61109" hidden="1" x14ac:dyDescent="0.2"/>
    <row r="61110" hidden="1" x14ac:dyDescent="0.2"/>
    <row r="61111" hidden="1" x14ac:dyDescent="0.2"/>
    <row r="61112" hidden="1" x14ac:dyDescent="0.2"/>
    <row r="61113" hidden="1" x14ac:dyDescent="0.2"/>
    <row r="61114" hidden="1" x14ac:dyDescent="0.2"/>
    <row r="61115" hidden="1" x14ac:dyDescent="0.2"/>
    <row r="61116" hidden="1" x14ac:dyDescent="0.2"/>
    <row r="61117" hidden="1" x14ac:dyDescent="0.2"/>
    <row r="61118" hidden="1" x14ac:dyDescent="0.2"/>
    <row r="61119" hidden="1" x14ac:dyDescent="0.2"/>
    <row r="61120" hidden="1" x14ac:dyDescent="0.2"/>
    <row r="61121" hidden="1" x14ac:dyDescent="0.2"/>
    <row r="61122" hidden="1" x14ac:dyDescent="0.2"/>
    <row r="61123" hidden="1" x14ac:dyDescent="0.2"/>
    <row r="61124" hidden="1" x14ac:dyDescent="0.2"/>
    <row r="61125" hidden="1" x14ac:dyDescent="0.2"/>
    <row r="61126" hidden="1" x14ac:dyDescent="0.2"/>
    <row r="61127" hidden="1" x14ac:dyDescent="0.2"/>
    <row r="61128" hidden="1" x14ac:dyDescent="0.2"/>
    <row r="61129" hidden="1" x14ac:dyDescent="0.2"/>
    <row r="61130" hidden="1" x14ac:dyDescent="0.2"/>
    <row r="61131" hidden="1" x14ac:dyDescent="0.2"/>
    <row r="61132" hidden="1" x14ac:dyDescent="0.2"/>
    <row r="61133" hidden="1" x14ac:dyDescent="0.2"/>
    <row r="61134" hidden="1" x14ac:dyDescent="0.2"/>
    <row r="61135" hidden="1" x14ac:dyDescent="0.2"/>
    <row r="61136" hidden="1" x14ac:dyDescent="0.2"/>
    <row r="61137" hidden="1" x14ac:dyDescent="0.2"/>
    <row r="61138" hidden="1" x14ac:dyDescent="0.2"/>
    <row r="61139" hidden="1" x14ac:dyDescent="0.2"/>
    <row r="61140" hidden="1" x14ac:dyDescent="0.2"/>
    <row r="61141" hidden="1" x14ac:dyDescent="0.2"/>
    <row r="61142" hidden="1" x14ac:dyDescent="0.2"/>
    <row r="61143" hidden="1" x14ac:dyDescent="0.2"/>
    <row r="61144" hidden="1" x14ac:dyDescent="0.2"/>
    <row r="61145" hidden="1" x14ac:dyDescent="0.2"/>
    <row r="61146" hidden="1" x14ac:dyDescent="0.2"/>
    <row r="61147" hidden="1" x14ac:dyDescent="0.2"/>
    <row r="61148" hidden="1" x14ac:dyDescent="0.2"/>
    <row r="61149" hidden="1" x14ac:dyDescent="0.2"/>
    <row r="61150" hidden="1" x14ac:dyDescent="0.2"/>
    <row r="61151" hidden="1" x14ac:dyDescent="0.2"/>
    <row r="61152" hidden="1" x14ac:dyDescent="0.2"/>
    <row r="61153" hidden="1" x14ac:dyDescent="0.2"/>
    <row r="61154" hidden="1" x14ac:dyDescent="0.2"/>
    <row r="61155" hidden="1" x14ac:dyDescent="0.2"/>
    <row r="61156" hidden="1" x14ac:dyDescent="0.2"/>
    <row r="61157" hidden="1" x14ac:dyDescent="0.2"/>
    <row r="61158" hidden="1" x14ac:dyDescent="0.2"/>
    <row r="61159" hidden="1" x14ac:dyDescent="0.2"/>
    <row r="61160" hidden="1" x14ac:dyDescent="0.2"/>
    <row r="61161" hidden="1" x14ac:dyDescent="0.2"/>
    <row r="61162" hidden="1" x14ac:dyDescent="0.2"/>
    <row r="61163" hidden="1" x14ac:dyDescent="0.2"/>
    <row r="61164" hidden="1" x14ac:dyDescent="0.2"/>
    <row r="61165" hidden="1" x14ac:dyDescent="0.2"/>
    <row r="61166" hidden="1" x14ac:dyDescent="0.2"/>
    <row r="61167" hidden="1" x14ac:dyDescent="0.2"/>
    <row r="61168" hidden="1" x14ac:dyDescent="0.2"/>
    <row r="61169" hidden="1" x14ac:dyDescent="0.2"/>
    <row r="61170" hidden="1" x14ac:dyDescent="0.2"/>
    <row r="61171" hidden="1" x14ac:dyDescent="0.2"/>
    <row r="61172" hidden="1" x14ac:dyDescent="0.2"/>
    <row r="61173" hidden="1" x14ac:dyDescent="0.2"/>
    <row r="61174" hidden="1" x14ac:dyDescent="0.2"/>
    <row r="61175" hidden="1" x14ac:dyDescent="0.2"/>
    <row r="61176" hidden="1" x14ac:dyDescent="0.2"/>
    <row r="61177" hidden="1" x14ac:dyDescent="0.2"/>
    <row r="61178" hidden="1" x14ac:dyDescent="0.2"/>
    <row r="61179" hidden="1" x14ac:dyDescent="0.2"/>
    <row r="61180" hidden="1" x14ac:dyDescent="0.2"/>
    <row r="61181" hidden="1" x14ac:dyDescent="0.2"/>
    <row r="61182" hidden="1" x14ac:dyDescent="0.2"/>
    <row r="61183" hidden="1" x14ac:dyDescent="0.2"/>
    <row r="61184" hidden="1" x14ac:dyDescent="0.2"/>
    <row r="61185" hidden="1" x14ac:dyDescent="0.2"/>
    <row r="61186" hidden="1" x14ac:dyDescent="0.2"/>
    <row r="61187" hidden="1" x14ac:dyDescent="0.2"/>
    <row r="61188" hidden="1" x14ac:dyDescent="0.2"/>
    <row r="61189" hidden="1" x14ac:dyDescent="0.2"/>
    <row r="61190" hidden="1" x14ac:dyDescent="0.2"/>
    <row r="61191" hidden="1" x14ac:dyDescent="0.2"/>
    <row r="61192" hidden="1" x14ac:dyDescent="0.2"/>
    <row r="61193" hidden="1" x14ac:dyDescent="0.2"/>
    <row r="61194" hidden="1" x14ac:dyDescent="0.2"/>
    <row r="61195" hidden="1" x14ac:dyDescent="0.2"/>
    <row r="61196" hidden="1" x14ac:dyDescent="0.2"/>
    <row r="61197" hidden="1" x14ac:dyDescent="0.2"/>
    <row r="61198" hidden="1" x14ac:dyDescent="0.2"/>
    <row r="61199" hidden="1" x14ac:dyDescent="0.2"/>
    <row r="61200" hidden="1" x14ac:dyDescent="0.2"/>
    <row r="61201" hidden="1" x14ac:dyDescent="0.2"/>
    <row r="61202" hidden="1" x14ac:dyDescent="0.2"/>
    <row r="61203" hidden="1" x14ac:dyDescent="0.2"/>
    <row r="61204" hidden="1" x14ac:dyDescent="0.2"/>
    <row r="61205" hidden="1" x14ac:dyDescent="0.2"/>
    <row r="61206" hidden="1" x14ac:dyDescent="0.2"/>
    <row r="61207" hidden="1" x14ac:dyDescent="0.2"/>
    <row r="61208" hidden="1" x14ac:dyDescent="0.2"/>
    <row r="61209" hidden="1" x14ac:dyDescent="0.2"/>
    <row r="61210" hidden="1" x14ac:dyDescent="0.2"/>
    <row r="61211" hidden="1" x14ac:dyDescent="0.2"/>
    <row r="61212" hidden="1" x14ac:dyDescent="0.2"/>
    <row r="61213" hidden="1" x14ac:dyDescent="0.2"/>
    <row r="61214" hidden="1" x14ac:dyDescent="0.2"/>
    <row r="61215" hidden="1" x14ac:dyDescent="0.2"/>
    <row r="61216" hidden="1" x14ac:dyDescent="0.2"/>
    <row r="61217" hidden="1" x14ac:dyDescent="0.2"/>
    <row r="61218" hidden="1" x14ac:dyDescent="0.2"/>
    <row r="61219" hidden="1" x14ac:dyDescent="0.2"/>
    <row r="61220" hidden="1" x14ac:dyDescent="0.2"/>
    <row r="61221" hidden="1" x14ac:dyDescent="0.2"/>
    <row r="61222" hidden="1" x14ac:dyDescent="0.2"/>
    <row r="61223" hidden="1" x14ac:dyDescent="0.2"/>
    <row r="61224" hidden="1" x14ac:dyDescent="0.2"/>
    <row r="61225" hidden="1" x14ac:dyDescent="0.2"/>
    <row r="61226" hidden="1" x14ac:dyDescent="0.2"/>
    <row r="61227" hidden="1" x14ac:dyDescent="0.2"/>
    <row r="61228" hidden="1" x14ac:dyDescent="0.2"/>
    <row r="61229" hidden="1" x14ac:dyDescent="0.2"/>
    <row r="61230" hidden="1" x14ac:dyDescent="0.2"/>
    <row r="61231" hidden="1" x14ac:dyDescent="0.2"/>
    <row r="61232" hidden="1" x14ac:dyDescent="0.2"/>
    <row r="61233" hidden="1" x14ac:dyDescent="0.2"/>
    <row r="61234" hidden="1" x14ac:dyDescent="0.2"/>
    <row r="61235" hidden="1" x14ac:dyDescent="0.2"/>
    <row r="61236" hidden="1" x14ac:dyDescent="0.2"/>
    <row r="61237" hidden="1" x14ac:dyDescent="0.2"/>
    <row r="61238" hidden="1" x14ac:dyDescent="0.2"/>
    <row r="61239" hidden="1" x14ac:dyDescent="0.2"/>
    <row r="61240" hidden="1" x14ac:dyDescent="0.2"/>
    <row r="61241" hidden="1" x14ac:dyDescent="0.2"/>
    <row r="61242" hidden="1" x14ac:dyDescent="0.2"/>
    <row r="61243" hidden="1" x14ac:dyDescent="0.2"/>
    <row r="61244" hidden="1" x14ac:dyDescent="0.2"/>
    <row r="61245" hidden="1" x14ac:dyDescent="0.2"/>
    <row r="61246" hidden="1" x14ac:dyDescent="0.2"/>
    <row r="61247" hidden="1" x14ac:dyDescent="0.2"/>
    <row r="61248" hidden="1" x14ac:dyDescent="0.2"/>
    <row r="61249" hidden="1" x14ac:dyDescent="0.2"/>
    <row r="61250" hidden="1" x14ac:dyDescent="0.2"/>
    <row r="61251" hidden="1" x14ac:dyDescent="0.2"/>
    <row r="61252" hidden="1" x14ac:dyDescent="0.2"/>
    <row r="61253" hidden="1" x14ac:dyDescent="0.2"/>
    <row r="61254" hidden="1" x14ac:dyDescent="0.2"/>
    <row r="61255" hidden="1" x14ac:dyDescent="0.2"/>
    <row r="61256" hidden="1" x14ac:dyDescent="0.2"/>
    <row r="61257" hidden="1" x14ac:dyDescent="0.2"/>
    <row r="61258" hidden="1" x14ac:dyDescent="0.2"/>
    <row r="61259" hidden="1" x14ac:dyDescent="0.2"/>
    <row r="61260" hidden="1" x14ac:dyDescent="0.2"/>
    <row r="61261" hidden="1" x14ac:dyDescent="0.2"/>
    <row r="61262" hidden="1" x14ac:dyDescent="0.2"/>
    <row r="61263" hidden="1" x14ac:dyDescent="0.2"/>
    <row r="61264" hidden="1" x14ac:dyDescent="0.2"/>
    <row r="61265" hidden="1" x14ac:dyDescent="0.2"/>
    <row r="61266" hidden="1" x14ac:dyDescent="0.2"/>
    <row r="61267" hidden="1" x14ac:dyDescent="0.2"/>
    <row r="61268" hidden="1" x14ac:dyDescent="0.2"/>
    <row r="61269" hidden="1" x14ac:dyDescent="0.2"/>
    <row r="61270" hidden="1" x14ac:dyDescent="0.2"/>
    <row r="61271" hidden="1" x14ac:dyDescent="0.2"/>
    <row r="61272" hidden="1" x14ac:dyDescent="0.2"/>
    <row r="61273" hidden="1" x14ac:dyDescent="0.2"/>
    <row r="61274" hidden="1" x14ac:dyDescent="0.2"/>
    <row r="61275" hidden="1" x14ac:dyDescent="0.2"/>
    <row r="61276" hidden="1" x14ac:dyDescent="0.2"/>
    <row r="61277" hidden="1" x14ac:dyDescent="0.2"/>
    <row r="61278" hidden="1" x14ac:dyDescent="0.2"/>
    <row r="61279" hidden="1" x14ac:dyDescent="0.2"/>
    <row r="61280" hidden="1" x14ac:dyDescent="0.2"/>
    <row r="61281" hidden="1" x14ac:dyDescent="0.2"/>
    <row r="61282" hidden="1" x14ac:dyDescent="0.2"/>
    <row r="61283" hidden="1" x14ac:dyDescent="0.2"/>
    <row r="61284" hidden="1" x14ac:dyDescent="0.2"/>
    <row r="61285" hidden="1" x14ac:dyDescent="0.2"/>
    <row r="61286" hidden="1" x14ac:dyDescent="0.2"/>
    <row r="61287" hidden="1" x14ac:dyDescent="0.2"/>
    <row r="61288" hidden="1" x14ac:dyDescent="0.2"/>
    <row r="61289" hidden="1" x14ac:dyDescent="0.2"/>
    <row r="61290" hidden="1" x14ac:dyDescent="0.2"/>
    <row r="61291" hidden="1" x14ac:dyDescent="0.2"/>
    <row r="61292" hidden="1" x14ac:dyDescent="0.2"/>
    <row r="61293" hidden="1" x14ac:dyDescent="0.2"/>
    <row r="61294" hidden="1" x14ac:dyDescent="0.2"/>
    <row r="61295" hidden="1" x14ac:dyDescent="0.2"/>
    <row r="61296" hidden="1" x14ac:dyDescent="0.2"/>
    <row r="61297" hidden="1" x14ac:dyDescent="0.2"/>
    <row r="61298" hidden="1" x14ac:dyDescent="0.2"/>
    <row r="61299" hidden="1" x14ac:dyDescent="0.2"/>
    <row r="61300" hidden="1" x14ac:dyDescent="0.2"/>
    <row r="61301" hidden="1" x14ac:dyDescent="0.2"/>
    <row r="61302" hidden="1" x14ac:dyDescent="0.2"/>
    <row r="61303" hidden="1" x14ac:dyDescent="0.2"/>
    <row r="61304" hidden="1" x14ac:dyDescent="0.2"/>
    <row r="61305" hidden="1" x14ac:dyDescent="0.2"/>
    <row r="61306" hidden="1" x14ac:dyDescent="0.2"/>
    <row r="61307" hidden="1" x14ac:dyDescent="0.2"/>
    <row r="61308" hidden="1" x14ac:dyDescent="0.2"/>
    <row r="61309" hidden="1" x14ac:dyDescent="0.2"/>
    <row r="61310" hidden="1" x14ac:dyDescent="0.2"/>
    <row r="61311" hidden="1" x14ac:dyDescent="0.2"/>
    <row r="61312" hidden="1" x14ac:dyDescent="0.2"/>
    <row r="61313" hidden="1" x14ac:dyDescent="0.2"/>
    <row r="61314" hidden="1" x14ac:dyDescent="0.2"/>
    <row r="61315" hidden="1" x14ac:dyDescent="0.2"/>
    <row r="61316" hidden="1" x14ac:dyDescent="0.2"/>
    <row r="61317" hidden="1" x14ac:dyDescent="0.2"/>
    <row r="61318" hidden="1" x14ac:dyDescent="0.2"/>
    <row r="61319" hidden="1" x14ac:dyDescent="0.2"/>
    <row r="61320" hidden="1" x14ac:dyDescent="0.2"/>
    <row r="61321" hidden="1" x14ac:dyDescent="0.2"/>
    <row r="61322" hidden="1" x14ac:dyDescent="0.2"/>
    <row r="61323" hidden="1" x14ac:dyDescent="0.2"/>
    <row r="61324" hidden="1" x14ac:dyDescent="0.2"/>
    <row r="61325" hidden="1" x14ac:dyDescent="0.2"/>
    <row r="61326" hidden="1" x14ac:dyDescent="0.2"/>
    <row r="61327" hidden="1" x14ac:dyDescent="0.2"/>
    <row r="61328" hidden="1" x14ac:dyDescent="0.2"/>
    <row r="61329" hidden="1" x14ac:dyDescent="0.2"/>
    <row r="61330" hidden="1" x14ac:dyDescent="0.2"/>
    <row r="61331" hidden="1" x14ac:dyDescent="0.2"/>
    <row r="61332" hidden="1" x14ac:dyDescent="0.2"/>
    <row r="61333" hidden="1" x14ac:dyDescent="0.2"/>
    <row r="61334" hidden="1" x14ac:dyDescent="0.2"/>
    <row r="61335" hidden="1" x14ac:dyDescent="0.2"/>
    <row r="61336" hidden="1" x14ac:dyDescent="0.2"/>
    <row r="61337" hidden="1" x14ac:dyDescent="0.2"/>
    <row r="61338" hidden="1" x14ac:dyDescent="0.2"/>
    <row r="61339" hidden="1" x14ac:dyDescent="0.2"/>
    <row r="61340" hidden="1" x14ac:dyDescent="0.2"/>
    <row r="61341" hidden="1" x14ac:dyDescent="0.2"/>
    <row r="61342" hidden="1" x14ac:dyDescent="0.2"/>
    <row r="61343" hidden="1" x14ac:dyDescent="0.2"/>
    <row r="61344" hidden="1" x14ac:dyDescent="0.2"/>
    <row r="61345" hidden="1" x14ac:dyDescent="0.2"/>
    <row r="61346" hidden="1" x14ac:dyDescent="0.2"/>
    <row r="61347" hidden="1" x14ac:dyDescent="0.2"/>
    <row r="61348" hidden="1" x14ac:dyDescent="0.2"/>
    <row r="61349" hidden="1" x14ac:dyDescent="0.2"/>
    <row r="61350" hidden="1" x14ac:dyDescent="0.2"/>
    <row r="61351" hidden="1" x14ac:dyDescent="0.2"/>
    <row r="61352" hidden="1" x14ac:dyDescent="0.2"/>
    <row r="61353" hidden="1" x14ac:dyDescent="0.2"/>
    <row r="61354" hidden="1" x14ac:dyDescent="0.2"/>
    <row r="61355" hidden="1" x14ac:dyDescent="0.2"/>
    <row r="61356" hidden="1" x14ac:dyDescent="0.2"/>
    <row r="61357" hidden="1" x14ac:dyDescent="0.2"/>
    <row r="61358" hidden="1" x14ac:dyDescent="0.2"/>
    <row r="61359" hidden="1" x14ac:dyDescent="0.2"/>
    <row r="61360" hidden="1" x14ac:dyDescent="0.2"/>
    <row r="61361" hidden="1" x14ac:dyDescent="0.2"/>
    <row r="61362" hidden="1" x14ac:dyDescent="0.2"/>
    <row r="61363" hidden="1" x14ac:dyDescent="0.2"/>
    <row r="61364" hidden="1" x14ac:dyDescent="0.2"/>
    <row r="61365" hidden="1" x14ac:dyDescent="0.2"/>
    <row r="61366" hidden="1" x14ac:dyDescent="0.2"/>
    <row r="61367" hidden="1" x14ac:dyDescent="0.2"/>
    <row r="61368" hidden="1" x14ac:dyDescent="0.2"/>
    <row r="61369" hidden="1" x14ac:dyDescent="0.2"/>
    <row r="61370" hidden="1" x14ac:dyDescent="0.2"/>
    <row r="61371" hidden="1" x14ac:dyDescent="0.2"/>
    <row r="61372" hidden="1" x14ac:dyDescent="0.2"/>
    <row r="61373" hidden="1" x14ac:dyDescent="0.2"/>
    <row r="61374" hidden="1" x14ac:dyDescent="0.2"/>
    <row r="61375" hidden="1" x14ac:dyDescent="0.2"/>
    <row r="61376" hidden="1" x14ac:dyDescent="0.2"/>
    <row r="61377" hidden="1" x14ac:dyDescent="0.2"/>
    <row r="61378" hidden="1" x14ac:dyDescent="0.2"/>
    <row r="61379" hidden="1" x14ac:dyDescent="0.2"/>
    <row r="61380" hidden="1" x14ac:dyDescent="0.2"/>
    <row r="61381" hidden="1" x14ac:dyDescent="0.2"/>
    <row r="61382" hidden="1" x14ac:dyDescent="0.2"/>
    <row r="61383" hidden="1" x14ac:dyDescent="0.2"/>
    <row r="61384" hidden="1" x14ac:dyDescent="0.2"/>
    <row r="61385" hidden="1" x14ac:dyDescent="0.2"/>
    <row r="61386" hidden="1" x14ac:dyDescent="0.2"/>
    <row r="61387" hidden="1" x14ac:dyDescent="0.2"/>
    <row r="61388" hidden="1" x14ac:dyDescent="0.2"/>
    <row r="61389" hidden="1" x14ac:dyDescent="0.2"/>
    <row r="61390" hidden="1" x14ac:dyDescent="0.2"/>
    <row r="61391" hidden="1" x14ac:dyDescent="0.2"/>
    <row r="61392" hidden="1" x14ac:dyDescent="0.2"/>
    <row r="61393" hidden="1" x14ac:dyDescent="0.2"/>
    <row r="61394" hidden="1" x14ac:dyDescent="0.2"/>
    <row r="61395" hidden="1" x14ac:dyDescent="0.2"/>
    <row r="61396" hidden="1" x14ac:dyDescent="0.2"/>
    <row r="61397" hidden="1" x14ac:dyDescent="0.2"/>
    <row r="61398" hidden="1" x14ac:dyDescent="0.2"/>
    <row r="61399" hidden="1" x14ac:dyDescent="0.2"/>
    <row r="61400" hidden="1" x14ac:dyDescent="0.2"/>
    <row r="61401" hidden="1" x14ac:dyDescent="0.2"/>
    <row r="61402" hidden="1" x14ac:dyDescent="0.2"/>
    <row r="61403" hidden="1" x14ac:dyDescent="0.2"/>
    <row r="61404" hidden="1" x14ac:dyDescent="0.2"/>
    <row r="61405" hidden="1" x14ac:dyDescent="0.2"/>
    <row r="61406" hidden="1" x14ac:dyDescent="0.2"/>
    <row r="61407" hidden="1" x14ac:dyDescent="0.2"/>
    <row r="61408" hidden="1" x14ac:dyDescent="0.2"/>
    <row r="61409" hidden="1" x14ac:dyDescent="0.2"/>
    <row r="61410" hidden="1" x14ac:dyDescent="0.2"/>
    <row r="61411" hidden="1" x14ac:dyDescent="0.2"/>
    <row r="61412" hidden="1" x14ac:dyDescent="0.2"/>
    <row r="61413" hidden="1" x14ac:dyDescent="0.2"/>
    <row r="61414" hidden="1" x14ac:dyDescent="0.2"/>
    <row r="61415" hidden="1" x14ac:dyDescent="0.2"/>
    <row r="61416" hidden="1" x14ac:dyDescent="0.2"/>
    <row r="61417" hidden="1" x14ac:dyDescent="0.2"/>
    <row r="61418" hidden="1" x14ac:dyDescent="0.2"/>
    <row r="61419" hidden="1" x14ac:dyDescent="0.2"/>
    <row r="61420" hidden="1" x14ac:dyDescent="0.2"/>
    <row r="61421" hidden="1" x14ac:dyDescent="0.2"/>
    <row r="61422" hidden="1" x14ac:dyDescent="0.2"/>
    <row r="61423" hidden="1" x14ac:dyDescent="0.2"/>
    <row r="61424" hidden="1" x14ac:dyDescent="0.2"/>
    <row r="61425" hidden="1" x14ac:dyDescent="0.2"/>
    <row r="61426" hidden="1" x14ac:dyDescent="0.2"/>
    <row r="61427" hidden="1" x14ac:dyDescent="0.2"/>
    <row r="61428" hidden="1" x14ac:dyDescent="0.2"/>
    <row r="61429" hidden="1" x14ac:dyDescent="0.2"/>
    <row r="61430" hidden="1" x14ac:dyDescent="0.2"/>
    <row r="61431" hidden="1" x14ac:dyDescent="0.2"/>
    <row r="61432" hidden="1" x14ac:dyDescent="0.2"/>
    <row r="61433" hidden="1" x14ac:dyDescent="0.2"/>
    <row r="61434" hidden="1" x14ac:dyDescent="0.2"/>
    <row r="61435" hidden="1" x14ac:dyDescent="0.2"/>
    <row r="61436" hidden="1" x14ac:dyDescent="0.2"/>
    <row r="61437" hidden="1" x14ac:dyDescent="0.2"/>
    <row r="61438" hidden="1" x14ac:dyDescent="0.2"/>
    <row r="61439" hidden="1" x14ac:dyDescent="0.2"/>
    <row r="61440" hidden="1" x14ac:dyDescent="0.2"/>
    <row r="61441" hidden="1" x14ac:dyDescent="0.2"/>
    <row r="61442" hidden="1" x14ac:dyDescent="0.2"/>
    <row r="61443" hidden="1" x14ac:dyDescent="0.2"/>
    <row r="61444" hidden="1" x14ac:dyDescent="0.2"/>
    <row r="61445" hidden="1" x14ac:dyDescent="0.2"/>
    <row r="61446" hidden="1" x14ac:dyDescent="0.2"/>
    <row r="61447" hidden="1" x14ac:dyDescent="0.2"/>
    <row r="61448" hidden="1" x14ac:dyDescent="0.2"/>
    <row r="61449" hidden="1" x14ac:dyDescent="0.2"/>
    <row r="61450" hidden="1" x14ac:dyDescent="0.2"/>
    <row r="61451" hidden="1" x14ac:dyDescent="0.2"/>
    <row r="61452" hidden="1" x14ac:dyDescent="0.2"/>
    <row r="61453" hidden="1" x14ac:dyDescent="0.2"/>
    <row r="61454" hidden="1" x14ac:dyDescent="0.2"/>
    <row r="61455" hidden="1" x14ac:dyDescent="0.2"/>
    <row r="61456" hidden="1" x14ac:dyDescent="0.2"/>
    <row r="61457" hidden="1" x14ac:dyDescent="0.2"/>
    <row r="61458" hidden="1" x14ac:dyDescent="0.2"/>
    <row r="61459" hidden="1" x14ac:dyDescent="0.2"/>
    <row r="61460" hidden="1" x14ac:dyDescent="0.2"/>
    <row r="61461" hidden="1" x14ac:dyDescent="0.2"/>
    <row r="61462" hidden="1" x14ac:dyDescent="0.2"/>
    <row r="61463" hidden="1" x14ac:dyDescent="0.2"/>
    <row r="61464" hidden="1" x14ac:dyDescent="0.2"/>
    <row r="61465" hidden="1" x14ac:dyDescent="0.2"/>
    <row r="61466" hidden="1" x14ac:dyDescent="0.2"/>
    <row r="61467" hidden="1" x14ac:dyDescent="0.2"/>
    <row r="61468" hidden="1" x14ac:dyDescent="0.2"/>
    <row r="61469" hidden="1" x14ac:dyDescent="0.2"/>
    <row r="61470" hidden="1" x14ac:dyDescent="0.2"/>
    <row r="61471" hidden="1" x14ac:dyDescent="0.2"/>
    <row r="61472" hidden="1" x14ac:dyDescent="0.2"/>
    <row r="61473" hidden="1" x14ac:dyDescent="0.2"/>
    <row r="61474" hidden="1" x14ac:dyDescent="0.2"/>
    <row r="61475" hidden="1" x14ac:dyDescent="0.2"/>
    <row r="61476" hidden="1" x14ac:dyDescent="0.2"/>
    <row r="61477" hidden="1" x14ac:dyDescent="0.2"/>
    <row r="61478" hidden="1" x14ac:dyDescent="0.2"/>
    <row r="61479" hidden="1" x14ac:dyDescent="0.2"/>
    <row r="61480" hidden="1" x14ac:dyDescent="0.2"/>
    <row r="61481" hidden="1" x14ac:dyDescent="0.2"/>
    <row r="61482" hidden="1" x14ac:dyDescent="0.2"/>
    <row r="61483" hidden="1" x14ac:dyDescent="0.2"/>
    <row r="61484" hidden="1" x14ac:dyDescent="0.2"/>
    <row r="61485" hidden="1" x14ac:dyDescent="0.2"/>
    <row r="61486" hidden="1" x14ac:dyDescent="0.2"/>
    <row r="61487" hidden="1" x14ac:dyDescent="0.2"/>
    <row r="61488" hidden="1" x14ac:dyDescent="0.2"/>
    <row r="61489" hidden="1" x14ac:dyDescent="0.2"/>
    <row r="61490" hidden="1" x14ac:dyDescent="0.2"/>
    <row r="61491" hidden="1" x14ac:dyDescent="0.2"/>
    <row r="61492" hidden="1" x14ac:dyDescent="0.2"/>
    <row r="61493" hidden="1" x14ac:dyDescent="0.2"/>
    <row r="61494" hidden="1" x14ac:dyDescent="0.2"/>
    <row r="61495" hidden="1" x14ac:dyDescent="0.2"/>
    <row r="61496" hidden="1" x14ac:dyDescent="0.2"/>
    <row r="61497" hidden="1" x14ac:dyDescent="0.2"/>
    <row r="61498" hidden="1" x14ac:dyDescent="0.2"/>
    <row r="61499" hidden="1" x14ac:dyDescent="0.2"/>
    <row r="61500" hidden="1" x14ac:dyDescent="0.2"/>
    <row r="61501" hidden="1" x14ac:dyDescent="0.2"/>
    <row r="61502" hidden="1" x14ac:dyDescent="0.2"/>
    <row r="61503" hidden="1" x14ac:dyDescent="0.2"/>
    <row r="61504" hidden="1" x14ac:dyDescent="0.2"/>
    <row r="61505" hidden="1" x14ac:dyDescent="0.2"/>
    <row r="61506" hidden="1" x14ac:dyDescent="0.2"/>
    <row r="61507" hidden="1" x14ac:dyDescent="0.2"/>
    <row r="61508" hidden="1" x14ac:dyDescent="0.2"/>
    <row r="61509" hidden="1" x14ac:dyDescent="0.2"/>
    <row r="61510" hidden="1" x14ac:dyDescent="0.2"/>
    <row r="61511" hidden="1" x14ac:dyDescent="0.2"/>
    <row r="61512" hidden="1" x14ac:dyDescent="0.2"/>
    <row r="61513" hidden="1" x14ac:dyDescent="0.2"/>
    <row r="61514" hidden="1" x14ac:dyDescent="0.2"/>
    <row r="61515" hidden="1" x14ac:dyDescent="0.2"/>
    <row r="61516" hidden="1" x14ac:dyDescent="0.2"/>
    <row r="61517" hidden="1" x14ac:dyDescent="0.2"/>
    <row r="61518" hidden="1" x14ac:dyDescent="0.2"/>
    <row r="61519" hidden="1" x14ac:dyDescent="0.2"/>
    <row r="61520" hidden="1" x14ac:dyDescent="0.2"/>
    <row r="61521" hidden="1" x14ac:dyDescent="0.2"/>
    <row r="61522" hidden="1" x14ac:dyDescent="0.2"/>
    <row r="61523" hidden="1" x14ac:dyDescent="0.2"/>
    <row r="61524" hidden="1" x14ac:dyDescent="0.2"/>
    <row r="61525" hidden="1" x14ac:dyDescent="0.2"/>
    <row r="61526" hidden="1" x14ac:dyDescent="0.2"/>
    <row r="61527" hidden="1" x14ac:dyDescent="0.2"/>
    <row r="61528" hidden="1" x14ac:dyDescent="0.2"/>
    <row r="61529" hidden="1" x14ac:dyDescent="0.2"/>
    <row r="61530" hidden="1" x14ac:dyDescent="0.2"/>
    <row r="61531" hidden="1" x14ac:dyDescent="0.2"/>
    <row r="61532" hidden="1" x14ac:dyDescent="0.2"/>
    <row r="61533" hidden="1" x14ac:dyDescent="0.2"/>
    <row r="61534" hidden="1" x14ac:dyDescent="0.2"/>
    <row r="61535" hidden="1" x14ac:dyDescent="0.2"/>
    <row r="61536" hidden="1" x14ac:dyDescent="0.2"/>
    <row r="61537" hidden="1" x14ac:dyDescent="0.2"/>
    <row r="61538" hidden="1" x14ac:dyDescent="0.2"/>
    <row r="61539" hidden="1" x14ac:dyDescent="0.2"/>
    <row r="61540" hidden="1" x14ac:dyDescent="0.2"/>
    <row r="61541" hidden="1" x14ac:dyDescent="0.2"/>
    <row r="61542" hidden="1" x14ac:dyDescent="0.2"/>
    <row r="61543" hidden="1" x14ac:dyDescent="0.2"/>
    <row r="61544" hidden="1" x14ac:dyDescent="0.2"/>
    <row r="61545" hidden="1" x14ac:dyDescent="0.2"/>
    <row r="61546" hidden="1" x14ac:dyDescent="0.2"/>
    <row r="61547" hidden="1" x14ac:dyDescent="0.2"/>
    <row r="61548" hidden="1" x14ac:dyDescent="0.2"/>
    <row r="61549" hidden="1" x14ac:dyDescent="0.2"/>
    <row r="61550" hidden="1" x14ac:dyDescent="0.2"/>
    <row r="61551" hidden="1" x14ac:dyDescent="0.2"/>
    <row r="61552" hidden="1" x14ac:dyDescent="0.2"/>
    <row r="61553" hidden="1" x14ac:dyDescent="0.2"/>
    <row r="61554" hidden="1" x14ac:dyDescent="0.2"/>
    <row r="61555" hidden="1" x14ac:dyDescent="0.2"/>
    <row r="61556" hidden="1" x14ac:dyDescent="0.2"/>
    <row r="61557" hidden="1" x14ac:dyDescent="0.2"/>
    <row r="61558" hidden="1" x14ac:dyDescent="0.2"/>
    <row r="61559" hidden="1" x14ac:dyDescent="0.2"/>
    <row r="61560" hidden="1" x14ac:dyDescent="0.2"/>
    <row r="61561" hidden="1" x14ac:dyDescent="0.2"/>
    <row r="61562" hidden="1" x14ac:dyDescent="0.2"/>
    <row r="61563" hidden="1" x14ac:dyDescent="0.2"/>
    <row r="61564" hidden="1" x14ac:dyDescent="0.2"/>
    <row r="61565" hidden="1" x14ac:dyDescent="0.2"/>
    <row r="61566" hidden="1" x14ac:dyDescent="0.2"/>
    <row r="61567" hidden="1" x14ac:dyDescent="0.2"/>
    <row r="61568" hidden="1" x14ac:dyDescent="0.2"/>
    <row r="61569" hidden="1" x14ac:dyDescent="0.2"/>
    <row r="61570" hidden="1" x14ac:dyDescent="0.2"/>
    <row r="61571" hidden="1" x14ac:dyDescent="0.2"/>
    <row r="61572" hidden="1" x14ac:dyDescent="0.2"/>
    <row r="61573" hidden="1" x14ac:dyDescent="0.2"/>
    <row r="61574" hidden="1" x14ac:dyDescent="0.2"/>
    <row r="61575" hidden="1" x14ac:dyDescent="0.2"/>
    <row r="61576" hidden="1" x14ac:dyDescent="0.2"/>
    <row r="61577" hidden="1" x14ac:dyDescent="0.2"/>
    <row r="61578" hidden="1" x14ac:dyDescent="0.2"/>
    <row r="61579" hidden="1" x14ac:dyDescent="0.2"/>
    <row r="61580" hidden="1" x14ac:dyDescent="0.2"/>
    <row r="61581" hidden="1" x14ac:dyDescent="0.2"/>
    <row r="61582" hidden="1" x14ac:dyDescent="0.2"/>
    <row r="61583" hidden="1" x14ac:dyDescent="0.2"/>
    <row r="61584" hidden="1" x14ac:dyDescent="0.2"/>
    <row r="61585" hidden="1" x14ac:dyDescent="0.2"/>
    <row r="61586" hidden="1" x14ac:dyDescent="0.2"/>
    <row r="61587" hidden="1" x14ac:dyDescent="0.2"/>
    <row r="61588" hidden="1" x14ac:dyDescent="0.2"/>
    <row r="61589" hidden="1" x14ac:dyDescent="0.2"/>
    <row r="61590" hidden="1" x14ac:dyDescent="0.2"/>
    <row r="61591" hidden="1" x14ac:dyDescent="0.2"/>
    <row r="61592" hidden="1" x14ac:dyDescent="0.2"/>
    <row r="61593" hidden="1" x14ac:dyDescent="0.2"/>
    <row r="61594" hidden="1" x14ac:dyDescent="0.2"/>
    <row r="61595" hidden="1" x14ac:dyDescent="0.2"/>
    <row r="61596" hidden="1" x14ac:dyDescent="0.2"/>
    <row r="61597" hidden="1" x14ac:dyDescent="0.2"/>
    <row r="61598" hidden="1" x14ac:dyDescent="0.2"/>
    <row r="61599" hidden="1" x14ac:dyDescent="0.2"/>
    <row r="61600" hidden="1" x14ac:dyDescent="0.2"/>
    <row r="61601" hidden="1" x14ac:dyDescent="0.2"/>
    <row r="61602" hidden="1" x14ac:dyDescent="0.2"/>
    <row r="61603" hidden="1" x14ac:dyDescent="0.2"/>
    <row r="61604" hidden="1" x14ac:dyDescent="0.2"/>
    <row r="61605" hidden="1" x14ac:dyDescent="0.2"/>
    <row r="61606" hidden="1" x14ac:dyDescent="0.2"/>
    <row r="61607" hidden="1" x14ac:dyDescent="0.2"/>
    <row r="61608" hidden="1" x14ac:dyDescent="0.2"/>
    <row r="61609" hidden="1" x14ac:dyDescent="0.2"/>
    <row r="61610" hidden="1" x14ac:dyDescent="0.2"/>
    <row r="61611" hidden="1" x14ac:dyDescent="0.2"/>
    <row r="61612" hidden="1" x14ac:dyDescent="0.2"/>
    <row r="61613" hidden="1" x14ac:dyDescent="0.2"/>
    <row r="61614" hidden="1" x14ac:dyDescent="0.2"/>
    <row r="61615" hidden="1" x14ac:dyDescent="0.2"/>
    <row r="61616" hidden="1" x14ac:dyDescent="0.2"/>
    <row r="61617" hidden="1" x14ac:dyDescent="0.2"/>
    <row r="61618" hidden="1" x14ac:dyDescent="0.2"/>
    <row r="61619" hidden="1" x14ac:dyDescent="0.2"/>
    <row r="61620" hidden="1" x14ac:dyDescent="0.2"/>
    <row r="61621" hidden="1" x14ac:dyDescent="0.2"/>
    <row r="61622" hidden="1" x14ac:dyDescent="0.2"/>
    <row r="61623" hidden="1" x14ac:dyDescent="0.2"/>
    <row r="61624" hidden="1" x14ac:dyDescent="0.2"/>
    <row r="61625" hidden="1" x14ac:dyDescent="0.2"/>
    <row r="61626" hidden="1" x14ac:dyDescent="0.2"/>
    <row r="61627" hidden="1" x14ac:dyDescent="0.2"/>
    <row r="61628" hidden="1" x14ac:dyDescent="0.2"/>
    <row r="61629" hidden="1" x14ac:dyDescent="0.2"/>
    <row r="61630" hidden="1" x14ac:dyDescent="0.2"/>
    <row r="61631" hidden="1" x14ac:dyDescent="0.2"/>
    <row r="61632" hidden="1" x14ac:dyDescent="0.2"/>
    <row r="61633" hidden="1" x14ac:dyDescent="0.2"/>
    <row r="61634" hidden="1" x14ac:dyDescent="0.2"/>
    <row r="61635" hidden="1" x14ac:dyDescent="0.2"/>
    <row r="61636" hidden="1" x14ac:dyDescent="0.2"/>
    <row r="61637" hidden="1" x14ac:dyDescent="0.2"/>
    <row r="61638" hidden="1" x14ac:dyDescent="0.2"/>
    <row r="61639" hidden="1" x14ac:dyDescent="0.2"/>
    <row r="61640" hidden="1" x14ac:dyDescent="0.2"/>
    <row r="61641" hidden="1" x14ac:dyDescent="0.2"/>
    <row r="61642" hidden="1" x14ac:dyDescent="0.2"/>
    <row r="61643" hidden="1" x14ac:dyDescent="0.2"/>
    <row r="61644" hidden="1" x14ac:dyDescent="0.2"/>
    <row r="61645" hidden="1" x14ac:dyDescent="0.2"/>
    <row r="61646" hidden="1" x14ac:dyDescent="0.2"/>
    <row r="61647" hidden="1" x14ac:dyDescent="0.2"/>
    <row r="61648" hidden="1" x14ac:dyDescent="0.2"/>
    <row r="61649" hidden="1" x14ac:dyDescent="0.2"/>
    <row r="61650" hidden="1" x14ac:dyDescent="0.2"/>
    <row r="61651" hidden="1" x14ac:dyDescent="0.2"/>
    <row r="61652" hidden="1" x14ac:dyDescent="0.2"/>
    <row r="61653" hidden="1" x14ac:dyDescent="0.2"/>
    <row r="61654" hidden="1" x14ac:dyDescent="0.2"/>
    <row r="61655" hidden="1" x14ac:dyDescent="0.2"/>
    <row r="61656" hidden="1" x14ac:dyDescent="0.2"/>
    <row r="61657" hidden="1" x14ac:dyDescent="0.2"/>
    <row r="61658" hidden="1" x14ac:dyDescent="0.2"/>
    <row r="61659" hidden="1" x14ac:dyDescent="0.2"/>
    <row r="61660" hidden="1" x14ac:dyDescent="0.2"/>
    <row r="61661" hidden="1" x14ac:dyDescent="0.2"/>
    <row r="61662" hidden="1" x14ac:dyDescent="0.2"/>
    <row r="61663" hidden="1" x14ac:dyDescent="0.2"/>
    <row r="61664" hidden="1" x14ac:dyDescent="0.2"/>
    <row r="61665" hidden="1" x14ac:dyDescent="0.2"/>
    <row r="61666" hidden="1" x14ac:dyDescent="0.2"/>
    <row r="61667" hidden="1" x14ac:dyDescent="0.2"/>
    <row r="61668" hidden="1" x14ac:dyDescent="0.2"/>
    <row r="61669" hidden="1" x14ac:dyDescent="0.2"/>
    <row r="61670" hidden="1" x14ac:dyDescent="0.2"/>
    <row r="61671" hidden="1" x14ac:dyDescent="0.2"/>
    <row r="61672" hidden="1" x14ac:dyDescent="0.2"/>
    <row r="61673" hidden="1" x14ac:dyDescent="0.2"/>
    <row r="61674" hidden="1" x14ac:dyDescent="0.2"/>
    <row r="61675" hidden="1" x14ac:dyDescent="0.2"/>
    <row r="61676" hidden="1" x14ac:dyDescent="0.2"/>
    <row r="61677" hidden="1" x14ac:dyDescent="0.2"/>
    <row r="61678" hidden="1" x14ac:dyDescent="0.2"/>
    <row r="61679" hidden="1" x14ac:dyDescent="0.2"/>
    <row r="61680" hidden="1" x14ac:dyDescent="0.2"/>
    <row r="61681" hidden="1" x14ac:dyDescent="0.2"/>
    <row r="61682" hidden="1" x14ac:dyDescent="0.2"/>
    <row r="61683" hidden="1" x14ac:dyDescent="0.2"/>
    <row r="61684" hidden="1" x14ac:dyDescent="0.2"/>
    <row r="61685" hidden="1" x14ac:dyDescent="0.2"/>
    <row r="61686" hidden="1" x14ac:dyDescent="0.2"/>
    <row r="61687" hidden="1" x14ac:dyDescent="0.2"/>
    <row r="61688" hidden="1" x14ac:dyDescent="0.2"/>
    <row r="61689" hidden="1" x14ac:dyDescent="0.2"/>
    <row r="61690" hidden="1" x14ac:dyDescent="0.2"/>
    <row r="61691" hidden="1" x14ac:dyDescent="0.2"/>
    <row r="61692" hidden="1" x14ac:dyDescent="0.2"/>
    <row r="61693" hidden="1" x14ac:dyDescent="0.2"/>
    <row r="61694" hidden="1" x14ac:dyDescent="0.2"/>
    <row r="61695" hidden="1" x14ac:dyDescent="0.2"/>
    <row r="61696" hidden="1" x14ac:dyDescent="0.2"/>
    <row r="61697" hidden="1" x14ac:dyDescent="0.2"/>
    <row r="61698" hidden="1" x14ac:dyDescent="0.2"/>
    <row r="61699" hidden="1" x14ac:dyDescent="0.2"/>
    <row r="61700" hidden="1" x14ac:dyDescent="0.2"/>
    <row r="61701" hidden="1" x14ac:dyDescent="0.2"/>
    <row r="61702" hidden="1" x14ac:dyDescent="0.2"/>
    <row r="61703" hidden="1" x14ac:dyDescent="0.2"/>
    <row r="61704" hidden="1" x14ac:dyDescent="0.2"/>
    <row r="61705" hidden="1" x14ac:dyDescent="0.2"/>
    <row r="61706" hidden="1" x14ac:dyDescent="0.2"/>
    <row r="61707" hidden="1" x14ac:dyDescent="0.2"/>
    <row r="61708" hidden="1" x14ac:dyDescent="0.2"/>
    <row r="61709" hidden="1" x14ac:dyDescent="0.2"/>
    <row r="61710" hidden="1" x14ac:dyDescent="0.2"/>
    <row r="61711" hidden="1" x14ac:dyDescent="0.2"/>
    <row r="61712" hidden="1" x14ac:dyDescent="0.2"/>
    <row r="61713" hidden="1" x14ac:dyDescent="0.2"/>
    <row r="61714" hidden="1" x14ac:dyDescent="0.2"/>
    <row r="61715" hidden="1" x14ac:dyDescent="0.2"/>
    <row r="61716" hidden="1" x14ac:dyDescent="0.2"/>
    <row r="61717" hidden="1" x14ac:dyDescent="0.2"/>
    <row r="61718" hidden="1" x14ac:dyDescent="0.2"/>
    <row r="61719" hidden="1" x14ac:dyDescent="0.2"/>
    <row r="61720" hidden="1" x14ac:dyDescent="0.2"/>
    <row r="61721" hidden="1" x14ac:dyDescent="0.2"/>
    <row r="61722" hidden="1" x14ac:dyDescent="0.2"/>
    <row r="61723" hidden="1" x14ac:dyDescent="0.2"/>
    <row r="61724" hidden="1" x14ac:dyDescent="0.2"/>
    <row r="61725" hidden="1" x14ac:dyDescent="0.2"/>
    <row r="61726" hidden="1" x14ac:dyDescent="0.2"/>
    <row r="61727" hidden="1" x14ac:dyDescent="0.2"/>
    <row r="61728" hidden="1" x14ac:dyDescent="0.2"/>
    <row r="61729" hidden="1" x14ac:dyDescent="0.2"/>
    <row r="61730" hidden="1" x14ac:dyDescent="0.2"/>
    <row r="61731" hidden="1" x14ac:dyDescent="0.2"/>
    <row r="61732" hidden="1" x14ac:dyDescent="0.2"/>
    <row r="61733" hidden="1" x14ac:dyDescent="0.2"/>
    <row r="61734" hidden="1" x14ac:dyDescent="0.2"/>
    <row r="61735" hidden="1" x14ac:dyDescent="0.2"/>
    <row r="61736" hidden="1" x14ac:dyDescent="0.2"/>
    <row r="61737" hidden="1" x14ac:dyDescent="0.2"/>
    <row r="61738" hidden="1" x14ac:dyDescent="0.2"/>
    <row r="61739" hidden="1" x14ac:dyDescent="0.2"/>
    <row r="61740" hidden="1" x14ac:dyDescent="0.2"/>
    <row r="61741" hidden="1" x14ac:dyDescent="0.2"/>
    <row r="61742" hidden="1" x14ac:dyDescent="0.2"/>
    <row r="61743" hidden="1" x14ac:dyDescent="0.2"/>
    <row r="61744" hidden="1" x14ac:dyDescent="0.2"/>
    <row r="61745" hidden="1" x14ac:dyDescent="0.2"/>
    <row r="61746" hidden="1" x14ac:dyDescent="0.2"/>
    <row r="61747" hidden="1" x14ac:dyDescent="0.2"/>
    <row r="61748" hidden="1" x14ac:dyDescent="0.2"/>
    <row r="61749" hidden="1" x14ac:dyDescent="0.2"/>
    <row r="61750" hidden="1" x14ac:dyDescent="0.2"/>
    <row r="61751" hidden="1" x14ac:dyDescent="0.2"/>
    <row r="61752" hidden="1" x14ac:dyDescent="0.2"/>
    <row r="61753" hidden="1" x14ac:dyDescent="0.2"/>
    <row r="61754" hidden="1" x14ac:dyDescent="0.2"/>
    <row r="61755" hidden="1" x14ac:dyDescent="0.2"/>
    <row r="61756" hidden="1" x14ac:dyDescent="0.2"/>
    <row r="61757" hidden="1" x14ac:dyDescent="0.2"/>
    <row r="61758" hidden="1" x14ac:dyDescent="0.2"/>
    <row r="61759" hidden="1" x14ac:dyDescent="0.2"/>
    <row r="61760" hidden="1" x14ac:dyDescent="0.2"/>
    <row r="61761" hidden="1" x14ac:dyDescent="0.2"/>
    <row r="61762" hidden="1" x14ac:dyDescent="0.2"/>
    <row r="61763" hidden="1" x14ac:dyDescent="0.2"/>
    <row r="61764" hidden="1" x14ac:dyDescent="0.2"/>
    <row r="61765" hidden="1" x14ac:dyDescent="0.2"/>
    <row r="61766" hidden="1" x14ac:dyDescent="0.2"/>
    <row r="61767" hidden="1" x14ac:dyDescent="0.2"/>
    <row r="61768" hidden="1" x14ac:dyDescent="0.2"/>
    <row r="61769" hidden="1" x14ac:dyDescent="0.2"/>
    <row r="61770" hidden="1" x14ac:dyDescent="0.2"/>
    <row r="61771" hidden="1" x14ac:dyDescent="0.2"/>
    <row r="61772" hidden="1" x14ac:dyDescent="0.2"/>
    <row r="61773" hidden="1" x14ac:dyDescent="0.2"/>
    <row r="61774" hidden="1" x14ac:dyDescent="0.2"/>
    <row r="61775" hidden="1" x14ac:dyDescent="0.2"/>
    <row r="61776" hidden="1" x14ac:dyDescent="0.2"/>
    <row r="61777" hidden="1" x14ac:dyDescent="0.2"/>
    <row r="61778" hidden="1" x14ac:dyDescent="0.2"/>
    <row r="61779" hidden="1" x14ac:dyDescent="0.2"/>
    <row r="61780" hidden="1" x14ac:dyDescent="0.2"/>
    <row r="61781" hidden="1" x14ac:dyDescent="0.2"/>
    <row r="61782" hidden="1" x14ac:dyDescent="0.2"/>
    <row r="61783" hidden="1" x14ac:dyDescent="0.2"/>
    <row r="61784" hidden="1" x14ac:dyDescent="0.2"/>
    <row r="61785" hidden="1" x14ac:dyDescent="0.2"/>
    <row r="61786" hidden="1" x14ac:dyDescent="0.2"/>
    <row r="61787" hidden="1" x14ac:dyDescent="0.2"/>
    <row r="61788" hidden="1" x14ac:dyDescent="0.2"/>
    <row r="61789" hidden="1" x14ac:dyDescent="0.2"/>
    <row r="61790" hidden="1" x14ac:dyDescent="0.2"/>
    <row r="61791" hidden="1" x14ac:dyDescent="0.2"/>
    <row r="61792" hidden="1" x14ac:dyDescent="0.2"/>
    <row r="61793" hidden="1" x14ac:dyDescent="0.2"/>
    <row r="61794" hidden="1" x14ac:dyDescent="0.2"/>
    <row r="61795" hidden="1" x14ac:dyDescent="0.2"/>
    <row r="61796" hidden="1" x14ac:dyDescent="0.2"/>
    <row r="61797" hidden="1" x14ac:dyDescent="0.2"/>
    <row r="61798" hidden="1" x14ac:dyDescent="0.2"/>
    <row r="61799" hidden="1" x14ac:dyDescent="0.2"/>
    <row r="61800" hidden="1" x14ac:dyDescent="0.2"/>
    <row r="61801" hidden="1" x14ac:dyDescent="0.2"/>
    <row r="61802" hidden="1" x14ac:dyDescent="0.2"/>
    <row r="61803" hidden="1" x14ac:dyDescent="0.2"/>
    <row r="61804" hidden="1" x14ac:dyDescent="0.2"/>
    <row r="61805" hidden="1" x14ac:dyDescent="0.2"/>
    <row r="61806" hidden="1" x14ac:dyDescent="0.2"/>
    <row r="61807" hidden="1" x14ac:dyDescent="0.2"/>
    <row r="61808" hidden="1" x14ac:dyDescent="0.2"/>
    <row r="61809" hidden="1" x14ac:dyDescent="0.2"/>
    <row r="61810" hidden="1" x14ac:dyDescent="0.2"/>
    <row r="61811" hidden="1" x14ac:dyDescent="0.2"/>
    <row r="61812" hidden="1" x14ac:dyDescent="0.2"/>
    <row r="61813" hidden="1" x14ac:dyDescent="0.2"/>
    <row r="61814" hidden="1" x14ac:dyDescent="0.2"/>
    <row r="61815" hidden="1" x14ac:dyDescent="0.2"/>
    <row r="61816" hidden="1" x14ac:dyDescent="0.2"/>
    <row r="61817" hidden="1" x14ac:dyDescent="0.2"/>
    <row r="61818" hidden="1" x14ac:dyDescent="0.2"/>
    <row r="61819" hidden="1" x14ac:dyDescent="0.2"/>
    <row r="61820" hidden="1" x14ac:dyDescent="0.2"/>
    <row r="61821" hidden="1" x14ac:dyDescent="0.2"/>
    <row r="61822" hidden="1" x14ac:dyDescent="0.2"/>
    <row r="61823" hidden="1" x14ac:dyDescent="0.2"/>
    <row r="61824" hidden="1" x14ac:dyDescent="0.2"/>
    <row r="61825" hidden="1" x14ac:dyDescent="0.2"/>
    <row r="61826" hidden="1" x14ac:dyDescent="0.2"/>
    <row r="61827" hidden="1" x14ac:dyDescent="0.2"/>
    <row r="61828" hidden="1" x14ac:dyDescent="0.2"/>
    <row r="61829" hidden="1" x14ac:dyDescent="0.2"/>
    <row r="61830" hidden="1" x14ac:dyDescent="0.2"/>
    <row r="61831" hidden="1" x14ac:dyDescent="0.2"/>
    <row r="61832" hidden="1" x14ac:dyDescent="0.2"/>
    <row r="61833" hidden="1" x14ac:dyDescent="0.2"/>
    <row r="61834" hidden="1" x14ac:dyDescent="0.2"/>
    <row r="61835" hidden="1" x14ac:dyDescent="0.2"/>
    <row r="61836" hidden="1" x14ac:dyDescent="0.2"/>
    <row r="61837" hidden="1" x14ac:dyDescent="0.2"/>
    <row r="61838" hidden="1" x14ac:dyDescent="0.2"/>
    <row r="61839" hidden="1" x14ac:dyDescent="0.2"/>
    <row r="61840" hidden="1" x14ac:dyDescent="0.2"/>
    <row r="61841" hidden="1" x14ac:dyDescent="0.2"/>
    <row r="61842" hidden="1" x14ac:dyDescent="0.2"/>
    <row r="61843" hidden="1" x14ac:dyDescent="0.2"/>
    <row r="61844" hidden="1" x14ac:dyDescent="0.2"/>
    <row r="61845" hidden="1" x14ac:dyDescent="0.2"/>
    <row r="61846" hidden="1" x14ac:dyDescent="0.2"/>
    <row r="61847" hidden="1" x14ac:dyDescent="0.2"/>
    <row r="61848" hidden="1" x14ac:dyDescent="0.2"/>
    <row r="61849" hidden="1" x14ac:dyDescent="0.2"/>
    <row r="61850" hidden="1" x14ac:dyDescent="0.2"/>
    <row r="61851" hidden="1" x14ac:dyDescent="0.2"/>
    <row r="61852" hidden="1" x14ac:dyDescent="0.2"/>
    <row r="61853" hidden="1" x14ac:dyDescent="0.2"/>
    <row r="61854" hidden="1" x14ac:dyDescent="0.2"/>
    <row r="61855" hidden="1" x14ac:dyDescent="0.2"/>
    <row r="61856" hidden="1" x14ac:dyDescent="0.2"/>
    <row r="61857" hidden="1" x14ac:dyDescent="0.2"/>
    <row r="61858" hidden="1" x14ac:dyDescent="0.2"/>
    <row r="61859" hidden="1" x14ac:dyDescent="0.2"/>
    <row r="61860" hidden="1" x14ac:dyDescent="0.2"/>
    <row r="61861" hidden="1" x14ac:dyDescent="0.2"/>
    <row r="61862" hidden="1" x14ac:dyDescent="0.2"/>
    <row r="61863" hidden="1" x14ac:dyDescent="0.2"/>
    <row r="61864" hidden="1" x14ac:dyDescent="0.2"/>
    <row r="61865" hidden="1" x14ac:dyDescent="0.2"/>
    <row r="61866" hidden="1" x14ac:dyDescent="0.2"/>
    <row r="61867" hidden="1" x14ac:dyDescent="0.2"/>
    <row r="61868" hidden="1" x14ac:dyDescent="0.2"/>
    <row r="61869" hidden="1" x14ac:dyDescent="0.2"/>
    <row r="61870" hidden="1" x14ac:dyDescent="0.2"/>
    <row r="61871" hidden="1" x14ac:dyDescent="0.2"/>
    <row r="61872" hidden="1" x14ac:dyDescent="0.2"/>
    <row r="61873" hidden="1" x14ac:dyDescent="0.2"/>
    <row r="61874" hidden="1" x14ac:dyDescent="0.2"/>
    <row r="61875" hidden="1" x14ac:dyDescent="0.2"/>
    <row r="61876" hidden="1" x14ac:dyDescent="0.2"/>
    <row r="61877" hidden="1" x14ac:dyDescent="0.2"/>
    <row r="61878" hidden="1" x14ac:dyDescent="0.2"/>
    <row r="61879" hidden="1" x14ac:dyDescent="0.2"/>
    <row r="61880" hidden="1" x14ac:dyDescent="0.2"/>
    <row r="61881" hidden="1" x14ac:dyDescent="0.2"/>
    <row r="61882" hidden="1" x14ac:dyDescent="0.2"/>
    <row r="61883" hidden="1" x14ac:dyDescent="0.2"/>
    <row r="61884" hidden="1" x14ac:dyDescent="0.2"/>
    <row r="61885" hidden="1" x14ac:dyDescent="0.2"/>
    <row r="61886" hidden="1" x14ac:dyDescent="0.2"/>
    <row r="61887" hidden="1" x14ac:dyDescent="0.2"/>
    <row r="61888" hidden="1" x14ac:dyDescent="0.2"/>
    <row r="61889" hidden="1" x14ac:dyDescent="0.2"/>
    <row r="61890" hidden="1" x14ac:dyDescent="0.2"/>
    <row r="61891" hidden="1" x14ac:dyDescent="0.2"/>
    <row r="61892" hidden="1" x14ac:dyDescent="0.2"/>
    <row r="61893" hidden="1" x14ac:dyDescent="0.2"/>
    <row r="61894" hidden="1" x14ac:dyDescent="0.2"/>
    <row r="61895" hidden="1" x14ac:dyDescent="0.2"/>
    <row r="61896" hidden="1" x14ac:dyDescent="0.2"/>
    <row r="61897" hidden="1" x14ac:dyDescent="0.2"/>
    <row r="61898" hidden="1" x14ac:dyDescent="0.2"/>
    <row r="61899" hidden="1" x14ac:dyDescent="0.2"/>
    <row r="61900" hidden="1" x14ac:dyDescent="0.2"/>
    <row r="61901" hidden="1" x14ac:dyDescent="0.2"/>
    <row r="61902" hidden="1" x14ac:dyDescent="0.2"/>
    <row r="61903" hidden="1" x14ac:dyDescent="0.2"/>
    <row r="61904" hidden="1" x14ac:dyDescent="0.2"/>
    <row r="61905" hidden="1" x14ac:dyDescent="0.2"/>
    <row r="61906" hidden="1" x14ac:dyDescent="0.2"/>
    <row r="61907" hidden="1" x14ac:dyDescent="0.2"/>
    <row r="61908" hidden="1" x14ac:dyDescent="0.2"/>
    <row r="61909" hidden="1" x14ac:dyDescent="0.2"/>
    <row r="61910" hidden="1" x14ac:dyDescent="0.2"/>
    <row r="61911" hidden="1" x14ac:dyDescent="0.2"/>
    <row r="61912" hidden="1" x14ac:dyDescent="0.2"/>
    <row r="61913" hidden="1" x14ac:dyDescent="0.2"/>
    <row r="61914" hidden="1" x14ac:dyDescent="0.2"/>
    <row r="61915" hidden="1" x14ac:dyDescent="0.2"/>
    <row r="61916" hidden="1" x14ac:dyDescent="0.2"/>
    <row r="61917" hidden="1" x14ac:dyDescent="0.2"/>
    <row r="61918" hidden="1" x14ac:dyDescent="0.2"/>
    <row r="61919" hidden="1" x14ac:dyDescent="0.2"/>
    <row r="61920" hidden="1" x14ac:dyDescent="0.2"/>
    <row r="61921" hidden="1" x14ac:dyDescent="0.2"/>
    <row r="61922" hidden="1" x14ac:dyDescent="0.2"/>
    <row r="61923" hidden="1" x14ac:dyDescent="0.2"/>
    <row r="61924" hidden="1" x14ac:dyDescent="0.2"/>
    <row r="61925" hidden="1" x14ac:dyDescent="0.2"/>
    <row r="61926" hidden="1" x14ac:dyDescent="0.2"/>
    <row r="61927" hidden="1" x14ac:dyDescent="0.2"/>
    <row r="61928" hidden="1" x14ac:dyDescent="0.2"/>
    <row r="61929" hidden="1" x14ac:dyDescent="0.2"/>
    <row r="61930" hidden="1" x14ac:dyDescent="0.2"/>
    <row r="61931" hidden="1" x14ac:dyDescent="0.2"/>
    <row r="61932" hidden="1" x14ac:dyDescent="0.2"/>
    <row r="61933" hidden="1" x14ac:dyDescent="0.2"/>
    <row r="61934" hidden="1" x14ac:dyDescent="0.2"/>
    <row r="61935" hidden="1" x14ac:dyDescent="0.2"/>
    <row r="61936" hidden="1" x14ac:dyDescent="0.2"/>
    <row r="61937" hidden="1" x14ac:dyDescent="0.2"/>
    <row r="61938" hidden="1" x14ac:dyDescent="0.2"/>
    <row r="61939" hidden="1" x14ac:dyDescent="0.2"/>
    <row r="61940" hidden="1" x14ac:dyDescent="0.2"/>
    <row r="61941" hidden="1" x14ac:dyDescent="0.2"/>
    <row r="61942" hidden="1" x14ac:dyDescent="0.2"/>
    <row r="61943" hidden="1" x14ac:dyDescent="0.2"/>
    <row r="61944" hidden="1" x14ac:dyDescent="0.2"/>
    <row r="61945" hidden="1" x14ac:dyDescent="0.2"/>
    <row r="61946" hidden="1" x14ac:dyDescent="0.2"/>
    <row r="61947" hidden="1" x14ac:dyDescent="0.2"/>
    <row r="61948" hidden="1" x14ac:dyDescent="0.2"/>
    <row r="61949" hidden="1" x14ac:dyDescent="0.2"/>
    <row r="61950" hidden="1" x14ac:dyDescent="0.2"/>
    <row r="61951" hidden="1" x14ac:dyDescent="0.2"/>
    <row r="61952" hidden="1" x14ac:dyDescent="0.2"/>
    <row r="61953" hidden="1" x14ac:dyDescent="0.2"/>
    <row r="61954" hidden="1" x14ac:dyDescent="0.2"/>
    <row r="61955" hidden="1" x14ac:dyDescent="0.2"/>
    <row r="61956" hidden="1" x14ac:dyDescent="0.2"/>
    <row r="61957" hidden="1" x14ac:dyDescent="0.2"/>
    <row r="61958" hidden="1" x14ac:dyDescent="0.2"/>
    <row r="61959" hidden="1" x14ac:dyDescent="0.2"/>
    <row r="61960" hidden="1" x14ac:dyDescent="0.2"/>
    <row r="61961" hidden="1" x14ac:dyDescent="0.2"/>
    <row r="61962" hidden="1" x14ac:dyDescent="0.2"/>
    <row r="61963" hidden="1" x14ac:dyDescent="0.2"/>
    <row r="61964" hidden="1" x14ac:dyDescent="0.2"/>
    <row r="61965" hidden="1" x14ac:dyDescent="0.2"/>
    <row r="61966" hidden="1" x14ac:dyDescent="0.2"/>
    <row r="61967" hidden="1" x14ac:dyDescent="0.2"/>
    <row r="61968" hidden="1" x14ac:dyDescent="0.2"/>
    <row r="61969" hidden="1" x14ac:dyDescent="0.2"/>
    <row r="61970" hidden="1" x14ac:dyDescent="0.2"/>
    <row r="61971" hidden="1" x14ac:dyDescent="0.2"/>
    <row r="61972" hidden="1" x14ac:dyDescent="0.2"/>
    <row r="61973" hidden="1" x14ac:dyDescent="0.2"/>
    <row r="61974" hidden="1" x14ac:dyDescent="0.2"/>
    <row r="61975" hidden="1" x14ac:dyDescent="0.2"/>
    <row r="61976" hidden="1" x14ac:dyDescent="0.2"/>
    <row r="61977" hidden="1" x14ac:dyDescent="0.2"/>
    <row r="61978" hidden="1" x14ac:dyDescent="0.2"/>
    <row r="61979" hidden="1" x14ac:dyDescent="0.2"/>
    <row r="61980" hidden="1" x14ac:dyDescent="0.2"/>
    <row r="61981" hidden="1" x14ac:dyDescent="0.2"/>
    <row r="61982" hidden="1" x14ac:dyDescent="0.2"/>
    <row r="61983" hidden="1" x14ac:dyDescent="0.2"/>
    <row r="61984" hidden="1" x14ac:dyDescent="0.2"/>
    <row r="61985" hidden="1" x14ac:dyDescent="0.2"/>
    <row r="61986" hidden="1" x14ac:dyDescent="0.2"/>
    <row r="61987" hidden="1" x14ac:dyDescent="0.2"/>
    <row r="61988" hidden="1" x14ac:dyDescent="0.2"/>
    <row r="61989" hidden="1" x14ac:dyDescent="0.2"/>
    <row r="61990" hidden="1" x14ac:dyDescent="0.2"/>
    <row r="61991" hidden="1" x14ac:dyDescent="0.2"/>
    <row r="61992" hidden="1" x14ac:dyDescent="0.2"/>
    <row r="61993" hidden="1" x14ac:dyDescent="0.2"/>
    <row r="61994" hidden="1" x14ac:dyDescent="0.2"/>
    <row r="61995" hidden="1" x14ac:dyDescent="0.2"/>
    <row r="61996" hidden="1" x14ac:dyDescent="0.2"/>
    <row r="61997" hidden="1" x14ac:dyDescent="0.2"/>
    <row r="61998" hidden="1" x14ac:dyDescent="0.2"/>
    <row r="61999" hidden="1" x14ac:dyDescent="0.2"/>
    <row r="62000" hidden="1" x14ac:dyDescent="0.2"/>
    <row r="62001" hidden="1" x14ac:dyDescent="0.2"/>
    <row r="62002" hidden="1" x14ac:dyDescent="0.2"/>
    <row r="62003" hidden="1" x14ac:dyDescent="0.2"/>
    <row r="62004" hidden="1" x14ac:dyDescent="0.2"/>
    <row r="62005" hidden="1" x14ac:dyDescent="0.2"/>
    <row r="62006" hidden="1" x14ac:dyDescent="0.2"/>
    <row r="62007" hidden="1" x14ac:dyDescent="0.2"/>
    <row r="62008" hidden="1" x14ac:dyDescent="0.2"/>
    <row r="62009" hidden="1" x14ac:dyDescent="0.2"/>
    <row r="62010" hidden="1" x14ac:dyDescent="0.2"/>
    <row r="62011" hidden="1" x14ac:dyDescent="0.2"/>
    <row r="62012" hidden="1" x14ac:dyDescent="0.2"/>
    <row r="62013" hidden="1" x14ac:dyDescent="0.2"/>
    <row r="62014" hidden="1" x14ac:dyDescent="0.2"/>
    <row r="62015" hidden="1" x14ac:dyDescent="0.2"/>
    <row r="62016" hidden="1" x14ac:dyDescent="0.2"/>
    <row r="62017" hidden="1" x14ac:dyDescent="0.2"/>
    <row r="62018" hidden="1" x14ac:dyDescent="0.2"/>
    <row r="62019" hidden="1" x14ac:dyDescent="0.2"/>
    <row r="62020" hidden="1" x14ac:dyDescent="0.2"/>
    <row r="62021" hidden="1" x14ac:dyDescent="0.2"/>
    <row r="62022" hidden="1" x14ac:dyDescent="0.2"/>
    <row r="62023" hidden="1" x14ac:dyDescent="0.2"/>
    <row r="62024" hidden="1" x14ac:dyDescent="0.2"/>
    <row r="62025" hidden="1" x14ac:dyDescent="0.2"/>
    <row r="62026" hidden="1" x14ac:dyDescent="0.2"/>
    <row r="62027" hidden="1" x14ac:dyDescent="0.2"/>
    <row r="62028" hidden="1" x14ac:dyDescent="0.2"/>
    <row r="62029" hidden="1" x14ac:dyDescent="0.2"/>
    <row r="62030" hidden="1" x14ac:dyDescent="0.2"/>
    <row r="62031" hidden="1" x14ac:dyDescent="0.2"/>
    <row r="62032" hidden="1" x14ac:dyDescent="0.2"/>
    <row r="62033" hidden="1" x14ac:dyDescent="0.2"/>
    <row r="62034" hidden="1" x14ac:dyDescent="0.2"/>
    <row r="62035" hidden="1" x14ac:dyDescent="0.2"/>
    <row r="62036" hidden="1" x14ac:dyDescent="0.2"/>
    <row r="62037" hidden="1" x14ac:dyDescent="0.2"/>
    <row r="62038" hidden="1" x14ac:dyDescent="0.2"/>
    <row r="62039" hidden="1" x14ac:dyDescent="0.2"/>
    <row r="62040" hidden="1" x14ac:dyDescent="0.2"/>
    <row r="62041" hidden="1" x14ac:dyDescent="0.2"/>
    <row r="62042" hidden="1" x14ac:dyDescent="0.2"/>
    <row r="62043" hidden="1" x14ac:dyDescent="0.2"/>
    <row r="62044" hidden="1" x14ac:dyDescent="0.2"/>
    <row r="62045" hidden="1" x14ac:dyDescent="0.2"/>
    <row r="62046" hidden="1" x14ac:dyDescent="0.2"/>
    <row r="62047" hidden="1" x14ac:dyDescent="0.2"/>
    <row r="62048" hidden="1" x14ac:dyDescent="0.2"/>
    <row r="62049" hidden="1" x14ac:dyDescent="0.2"/>
    <row r="62050" hidden="1" x14ac:dyDescent="0.2"/>
    <row r="62051" hidden="1" x14ac:dyDescent="0.2"/>
    <row r="62052" hidden="1" x14ac:dyDescent="0.2"/>
    <row r="62053" hidden="1" x14ac:dyDescent="0.2"/>
    <row r="62054" hidden="1" x14ac:dyDescent="0.2"/>
    <row r="62055" hidden="1" x14ac:dyDescent="0.2"/>
    <row r="62056" hidden="1" x14ac:dyDescent="0.2"/>
    <row r="62057" hidden="1" x14ac:dyDescent="0.2"/>
    <row r="62058" hidden="1" x14ac:dyDescent="0.2"/>
    <row r="62059" hidden="1" x14ac:dyDescent="0.2"/>
    <row r="62060" hidden="1" x14ac:dyDescent="0.2"/>
    <row r="62061" hidden="1" x14ac:dyDescent="0.2"/>
    <row r="62062" hidden="1" x14ac:dyDescent="0.2"/>
    <row r="62063" hidden="1" x14ac:dyDescent="0.2"/>
    <row r="62064" hidden="1" x14ac:dyDescent="0.2"/>
    <row r="62065" hidden="1" x14ac:dyDescent="0.2"/>
    <row r="62066" hidden="1" x14ac:dyDescent="0.2"/>
    <row r="62067" hidden="1" x14ac:dyDescent="0.2"/>
    <row r="62068" hidden="1" x14ac:dyDescent="0.2"/>
    <row r="62069" hidden="1" x14ac:dyDescent="0.2"/>
    <row r="62070" hidden="1" x14ac:dyDescent="0.2"/>
    <row r="62071" hidden="1" x14ac:dyDescent="0.2"/>
    <row r="62072" hidden="1" x14ac:dyDescent="0.2"/>
    <row r="62073" hidden="1" x14ac:dyDescent="0.2"/>
    <row r="62074" hidden="1" x14ac:dyDescent="0.2"/>
    <row r="62075" hidden="1" x14ac:dyDescent="0.2"/>
    <row r="62076" hidden="1" x14ac:dyDescent="0.2"/>
    <row r="62077" hidden="1" x14ac:dyDescent="0.2"/>
    <row r="62078" hidden="1" x14ac:dyDescent="0.2"/>
    <row r="62079" hidden="1" x14ac:dyDescent="0.2"/>
    <row r="62080" hidden="1" x14ac:dyDescent="0.2"/>
    <row r="62081" hidden="1" x14ac:dyDescent="0.2"/>
    <row r="62082" hidden="1" x14ac:dyDescent="0.2"/>
    <row r="62083" hidden="1" x14ac:dyDescent="0.2"/>
    <row r="62084" hidden="1" x14ac:dyDescent="0.2"/>
    <row r="62085" hidden="1" x14ac:dyDescent="0.2"/>
    <row r="62086" hidden="1" x14ac:dyDescent="0.2"/>
    <row r="62087" hidden="1" x14ac:dyDescent="0.2"/>
    <row r="62088" hidden="1" x14ac:dyDescent="0.2"/>
    <row r="62089" hidden="1" x14ac:dyDescent="0.2"/>
    <row r="62090" hidden="1" x14ac:dyDescent="0.2"/>
    <row r="62091" hidden="1" x14ac:dyDescent="0.2"/>
    <row r="62092" hidden="1" x14ac:dyDescent="0.2"/>
    <row r="62093" hidden="1" x14ac:dyDescent="0.2"/>
    <row r="62094" hidden="1" x14ac:dyDescent="0.2"/>
    <row r="62095" hidden="1" x14ac:dyDescent="0.2"/>
    <row r="62096" hidden="1" x14ac:dyDescent="0.2"/>
    <row r="62097" hidden="1" x14ac:dyDescent="0.2"/>
    <row r="62098" hidden="1" x14ac:dyDescent="0.2"/>
    <row r="62099" hidden="1" x14ac:dyDescent="0.2"/>
    <row r="62100" hidden="1" x14ac:dyDescent="0.2"/>
    <row r="62101" hidden="1" x14ac:dyDescent="0.2"/>
    <row r="62102" hidden="1" x14ac:dyDescent="0.2"/>
    <row r="62103" hidden="1" x14ac:dyDescent="0.2"/>
    <row r="62104" hidden="1" x14ac:dyDescent="0.2"/>
    <row r="62105" hidden="1" x14ac:dyDescent="0.2"/>
    <row r="62106" hidden="1" x14ac:dyDescent="0.2"/>
    <row r="62107" hidden="1" x14ac:dyDescent="0.2"/>
    <row r="62108" hidden="1" x14ac:dyDescent="0.2"/>
    <row r="62109" hidden="1" x14ac:dyDescent="0.2"/>
    <row r="62110" hidden="1" x14ac:dyDescent="0.2"/>
    <row r="62111" hidden="1" x14ac:dyDescent="0.2"/>
    <row r="62112" hidden="1" x14ac:dyDescent="0.2"/>
    <row r="62113" hidden="1" x14ac:dyDescent="0.2"/>
    <row r="62114" hidden="1" x14ac:dyDescent="0.2"/>
    <row r="62115" hidden="1" x14ac:dyDescent="0.2"/>
    <row r="62116" hidden="1" x14ac:dyDescent="0.2"/>
    <row r="62117" hidden="1" x14ac:dyDescent="0.2"/>
    <row r="62118" hidden="1" x14ac:dyDescent="0.2"/>
    <row r="62119" hidden="1" x14ac:dyDescent="0.2"/>
    <row r="62120" hidden="1" x14ac:dyDescent="0.2"/>
    <row r="62121" hidden="1" x14ac:dyDescent="0.2"/>
    <row r="62122" hidden="1" x14ac:dyDescent="0.2"/>
    <row r="62123" hidden="1" x14ac:dyDescent="0.2"/>
    <row r="62124" hidden="1" x14ac:dyDescent="0.2"/>
    <row r="62125" hidden="1" x14ac:dyDescent="0.2"/>
    <row r="62126" hidden="1" x14ac:dyDescent="0.2"/>
    <row r="62127" hidden="1" x14ac:dyDescent="0.2"/>
    <row r="62128" hidden="1" x14ac:dyDescent="0.2"/>
    <row r="62129" hidden="1" x14ac:dyDescent="0.2"/>
    <row r="62130" hidden="1" x14ac:dyDescent="0.2"/>
    <row r="62131" hidden="1" x14ac:dyDescent="0.2"/>
    <row r="62132" hidden="1" x14ac:dyDescent="0.2"/>
    <row r="62133" hidden="1" x14ac:dyDescent="0.2"/>
    <row r="62134" hidden="1" x14ac:dyDescent="0.2"/>
    <row r="62135" hidden="1" x14ac:dyDescent="0.2"/>
    <row r="62136" hidden="1" x14ac:dyDescent="0.2"/>
    <row r="62137" hidden="1" x14ac:dyDescent="0.2"/>
    <row r="62138" hidden="1" x14ac:dyDescent="0.2"/>
    <row r="62139" hidden="1" x14ac:dyDescent="0.2"/>
    <row r="62140" hidden="1" x14ac:dyDescent="0.2"/>
    <row r="62141" hidden="1" x14ac:dyDescent="0.2"/>
    <row r="62142" hidden="1" x14ac:dyDescent="0.2"/>
    <row r="62143" hidden="1" x14ac:dyDescent="0.2"/>
    <row r="62144" hidden="1" x14ac:dyDescent="0.2"/>
    <row r="62145" hidden="1" x14ac:dyDescent="0.2"/>
    <row r="62146" hidden="1" x14ac:dyDescent="0.2"/>
    <row r="62147" hidden="1" x14ac:dyDescent="0.2"/>
    <row r="62148" hidden="1" x14ac:dyDescent="0.2"/>
    <row r="62149" hidden="1" x14ac:dyDescent="0.2"/>
    <row r="62150" hidden="1" x14ac:dyDescent="0.2"/>
    <row r="62151" hidden="1" x14ac:dyDescent="0.2"/>
    <row r="62152" hidden="1" x14ac:dyDescent="0.2"/>
    <row r="62153" hidden="1" x14ac:dyDescent="0.2"/>
    <row r="62154" hidden="1" x14ac:dyDescent="0.2"/>
    <row r="62155" hidden="1" x14ac:dyDescent="0.2"/>
    <row r="62156" hidden="1" x14ac:dyDescent="0.2"/>
    <row r="62157" hidden="1" x14ac:dyDescent="0.2"/>
    <row r="62158" hidden="1" x14ac:dyDescent="0.2"/>
    <row r="62159" hidden="1" x14ac:dyDescent="0.2"/>
    <row r="62160" hidden="1" x14ac:dyDescent="0.2"/>
    <row r="62161" hidden="1" x14ac:dyDescent="0.2"/>
    <row r="62162" hidden="1" x14ac:dyDescent="0.2"/>
    <row r="62163" hidden="1" x14ac:dyDescent="0.2"/>
    <row r="62164" hidden="1" x14ac:dyDescent="0.2"/>
    <row r="62165" hidden="1" x14ac:dyDescent="0.2"/>
    <row r="62166" hidden="1" x14ac:dyDescent="0.2"/>
    <row r="62167" hidden="1" x14ac:dyDescent="0.2"/>
    <row r="62168" hidden="1" x14ac:dyDescent="0.2"/>
    <row r="62169" hidden="1" x14ac:dyDescent="0.2"/>
    <row r="62170" hidden="1" x14ac:dyDescent="0.2"/>
    <row r="62171" hidden="1" x14ac:dyDescent="0.2"/>
    <row r="62172" hidden="1" x14ac:dyDescent="0.2"/>
    <row r="62173" hidden="1" x14ac:dyDescent="0.2"/>
    <row r="62174" hidden="1" x14ac:dyDescent="0.2"/>
    <row r="62175" hidden="1" x14ac:dyDescent="0.2"/>
    <row r="62176" hidden="1" x14ac:dyDescent="0.2"/>
    <row r="62177" hidden="1" x14ac:dyDescent="0.2"/>
    <row r="62178" hidden="1" x14ac:dyDescent="0.2"/>
    <row r="62179" hidden="1" x14ac:dyDescent="0.2"/>
    <row r="62180" hidden="1" x14ac:dyDescent="0.2"/>
    <row r="62181" hidden="1" x14ac:dyDescent="0.2"/>
    <row r="62182" hidden="1" x14ac:dyDescent="0.2"/>
    <row r="62183" hidden="1" x14ac:dyDescent="0.2"/>
    <row r="62184" hidden="1" x14ac:dyDescent="0.2"/>
    <row r="62185" hidden="1" x14ac:dyDescent="0.2"/>
    <row r="62186" hidden="1" x14ac:dyDescent="0.2"/>
    <row r="62187" hidden="1" x14ac:dyDescent="0.2"/>
    <row r="62188" hidden="1" x14ac:dyDescent="0.2"/>
    <row r="62189" hidden="1" x14ac:dyDescent="0.2"/>
    <row r="62190" hidden="1" x14ac:dyDescent="0.2"/>
    <row r="62191" hidden="1" x14ac:dyDescent="0.2"/>
    <row r="62192" hidden="1" x14ac:dyDescent="0.2"/>
    <row r="62193" hidden="1" x14ac:dyDescent="0.2"/>
    <row r="62194" hidden="1" x14ac:dyDescent="0.2"/>
    <row r="62195" hidden="1" x14ac:dyDescent="0.2"/>
    <row r="62196" hidden="1" x14ac:dyDescent="0.2"/>
    <row r="62197" hidden="1" x14ac:dyDescent="0.2"/>
    <row r="62198" hidden="1" x14ac:dyDescent="0.2"/>
    <row r="62199" hidden="1" x14ac:dyDescent="0.2"/>
    <row r="62200" hidden="1" x14ac:dyDescent="0.2"/>
    <row r="62201" hidden="1" x14ac:dyDescent="0.2"/>
    <row r="62202" hidden="1" x14ac:dyDescent="0.2"/>
    <row r="62203" hidden="1" x14ac:dyDescent="0.2"/>
    <row r="62204" hidden="1" x14ac:dyDescent="0.2"/>
    <row r="62205" hidden="1" x14ac:dyDescent="0.2"/>
    <row r="62206" hidden="1" x14ac:dyDescent="0.2"/>
    <row r="62207" hidden="1" x14ac:dyDescent="0.2"/>
    <row r="62208" hidden="1" x14ac:dyDescent="0.2"/>
    <row r="62209" hidden="1" x14ac:dyDescent="0.2"/>
    <row r="62210" hidden="1" x14ac:dyDescent="0.2"/>
    <row r="62211" hidden="1" x14ac:dyDescent="0.2"/>
    <row r="62212" hidden="1" x14ac:dyDescent="0.2"/>
    <row r="62213" hidden="1" x14ac:dyDescent="0.2"/>
    <row r="62214" hidden="1" x14ac:dyDescent="0.2"/>
    <row r="62215" hidden="1" x14ac:dyDescent="0.2"/>
    <row r="62216" hidden="1" x14ac:dyDescent="0.2"/>
    <row r="62217" hidden="1" x14ac:dyDescent="0.2"/>
    <row r="62218" hidden="1" x14ac:dyDescent="0.2"/>
    <row r="62219" hidden="1" x14ac:dyDescent="0.2"/>
    <row r="62220" hidden="1" x14ac:dyDescent="0.2"/>
    <row r="62221" hidden="1" x14ac:dyDescent="0.2"/>
    <row r="62222" hidden="1" x14ac:dyDescent="0.2"/>
    <row r="62223" hidden="1" x14ac:dyDescent="0.2"/>
    <row r="62224" hidden="1" x14ac:dyDescent="0.2"/>
    <row r="62225" hidden="1" x14ac:dyDescent="0.2"/>
    <row r="62226" hidden="1" x14ac:dyDescent="0.2"/>
    <row r="62227" hidden="1" x14ac:dyDescent="0.2"/>
    <row r="62228" hidden="1" x14ac:dyDescent="0.2"/>
    <row r="62229" hidden="1" x14ac:dyDescent="0.2"/>
    <row r="62230" hidden="1" x14ac:dyDescent="0.2"/>
    <row r="62231" hidden="1" x14ac:dyDescent="0.2"/>
    <row r="62232" hidden="1" x14ac:dyDescent="0.2"/>
    <row r="62233" hidden="1" x14ac:dyDescent="0.2"/>
    <row r="62234" hidden="1" x14ac:dyDescent="0.2"/>
    <row r="62235" hidden="1" x14ac:dyDescent="0.2"/>
    <row r="62236" hidden="1" x14ac:dyDescent="0.2"/>
    <row r="62237" hidden="1" x14ac:dyDescent="0.2"/>
    <row r="62238" hidden="1" x14ac:dyDescent="0.2"/>
    <row r="62239" hidden="1" x14ac:dyDescent="0.2"/>
    <row r="62240" hidden="1" x14ac:dyDescent="0.2"/>
    <row r="62241" hidden="1" x14ac:dyDescent="0.2"/>
    <row r="62242" hidden="1" x14ac:dyDescent="0.2"/>
    <row r="62243" hidden="1" x14ac:dyDescent="0.2"/>
    <row r="62244" hidden="1" x14ac:dyDescent="0.2"/>
    <row r="62245" hidden="1" x14ac:dyDescent="0.2"/>
    <row r="62246" hidden="1" x14ac:dyDescent="0.2"/>
    <row r="62247" hidden="1" x14ac:dyDescent="0.2"/>
    <row r="62248" hidden="1" x14ac:dyDescent="0.2"/>
    <row r="62249" hidden="1" x14ac:dyDescent="0.2"/>
    <row r="62250" hidden="1" x14ac:dyDescent="0.2"/>
    <row r="62251" hidden="1" x14ac:dyDescent="0.2"/>
    <row r="62252" hidden="1" x14ac:dyDescent="0.2"/>
    <row r="62253" hidden="1" x14ac:dyDescent="0.2"/>
    <row r="62254" hidden="1" x14ac:dyDescent="0.2"/>
    <row r="62255" hidden="1" x14ac:dyDescent="0.2"/>
    <row r="62256" hidden="1" x14ac:dyDescent="0.2"/>
    <row r="62257" hidden="1" x14ac:dyDescent="0.2"/>
    <row r="62258" hidden="1" x14ac:dyDescent="0.2"/>
    <row r="62259" hidden="1" x14ac:dyDescent="0.2"/>
    <row r="62260" hidden="1" x14ac:dyDescent="0.2"/>
    <row r="62261" hidden="1" x14ac:dyDescent="0.2"/>
    <row r="62262" hidden="1" x14ac:dyDescent="0.2"/>
    <row r="62263" hidden="1" x14ac:dyDescent="0.2"/>
    <row r="62264" hidden="1" x14ac:dyDescent="0.2"/>
    <row r="62265" hidden="1" x14ac:dyDescent="0.2"/>
    <row r="62266" hidden="1" x14ac:dyDescent="0.2"/>
    <row r="62267" hidden="1" x14ac:dyDescent="0.2"/>
    <row r="62268" hidden="1" x14ac:dyDescent="0.2"/>
    <row r="62269" hidden="1" x14ac:dyDescent="0.2"/>
    <row r="62270" hidden="1" x14ac:dyDescent="0.2"/>
    <row r="62271" hidden="1" x14ac:dyDescent="0.2"/>
    <row r="62272" hidden="1" x14ac:dyDescent="0.2"/>
    <row r="62273" hidden="1" x14ac:dyDescent="0.2"/>
    <row r="62274" hidden="1" x14ac:dyDescent="0.2"/>
    <row r="62275" hidden="1" x14ac:dyDescent="0.2"/>
    <row r="62276" hidden="1" x14ac:dyDescent="0.2"/>
    <row r="62277" hidden="1" x14ac:dyDescent="0.2"/>
    <row r="62278" hidden="1" x14ac:dyDescent="0.2"/>
    <row r="62279" hidden="1" x14ac:dyDescent="0.2"/>
    <row r="62280" hidden="1" x14ac:dyDescent="0.2"/>
    <row r="62281" hidden="1" x14ac:dyDescent="0.2"/>
    <row r="62282" hidden="1" x14ac:dyDescent="0.2"/>
    <row r="62283" hidden="1" x14ac:dyDescent="0.2"/>
    <row r="62284" hidden="1" x14ac:dyDescent="0.2"/>
    <row r="62285" hidden="1" x14ac:dyDescent="0.2"/>
    <row r="62286" hidden="1" x14ac:dyDescent="0.2"/>
    <row r="62287" hidden="1" x14ac:dyDescent="0.2"/>
    <row r="62288" hidden="1" x14ac:dyDescent="0.2"/>
    <row r="62289" hidden="1" x14ac:dyDescent="0.2"/>
    <row r="62290" hidden="1" x14ac:dyDescent="0.2"/>
    <row r="62291" hidden="1" x14ac:dyDescent="0.2"/>
    <row r="62292" hidden="1" x14ac:dyDescent="0.2"/>
    <row r="62293" hidden="1" x14ac:dyDescent="0.2"/>
    <row r="62294" hidden="1" x14ac:dyDescent="0.2"/>
    <row r="62295" hidden="1" x14ac:dyDescent="0.2"/>
    <row r="62296" hidden="1" x14ac:dyDescent="0.2"/>
    <row r="62297" hidden="1" x14ac:dyDescent="0.2"/>
    <row r="62298" hidden="1" x14ac:dyDescent="0.2"/>
    <row r="62299" hidden="1" x14ac:dyDescent="0.2"/>
    <row r="62300" hidden="1" x14ac:dyDescent="0.2"/>
    <row r="62301" hidden="1" x14ac:dyDescent="0.2"/>
    <row r="62302" hidden="1" x14ac:dyDescent="0.2"/>
    <row r="62303" hidden="1" x14ac:dyDescent="0.2"/>
    <row r="62304" hidden="1" x14ac:dyDescent="0.2"/>
    <row r="62305" hidden="1" x14ac:dyDescent="0.2"/>
    <row r="62306" hidden="1" x14ac:dyDescent="0.2"/>
    <row r="62307" hidden="1" x14ac:dyDescent="0.2"/>
    <row r="62308" hidden="1" x14ac:dyDescent="0.2"/>
    <row r="62309" hidden="1" x14ac:dyDescent="0.2"/>
    <row r="62310" hidden="1" x14ac:dyDescent="0.2"/>
    <row r="62311" hidden="1" x14ac:dyDescent="0.2"/>
    <row r="62312" hidden="1" x14ac:dyDescent="0.2"/>
    <row r="62313" hidden="1" x14ac:dyDescent="0.2"/>
    <row r="62314" hidden="1" x14ac:dyDescent="0.2"/>
    <row r="62315" hidden="1" x14ac:dyDescent="0.2"/>
    <row r="62316" hidden="1" x14ac:dyDescent="0.2"/>
    <row r="62317" hidden="1" x14ac:dyDescent="0.2"/>
    <row r="62318" hidden="1" x14ac:dyDescent="0.2"/>
    <row r="62319" hidden="1" x14ac:dyDescent="0.2"/>
    <row r="62320" hidden="1" x14ac:dyDescent="0.2"/>
    <row r="62321" hidden="1" x14ac:dyDescent="0.2"/>
    <row r="62322" hidden="1" x14ac:dyDescent="0.2"/>
    <row r="62323" hidden="1" x14ac:dyDescent="0.2"/>
    <row r="62324" hidden="1" x14ac:dyDescent="0.2"/>
    <row r="62325" hidden="1" x14ac:dyDescent="0.2"/>
    <row r="62326" hidden="1" x14ac:dyDescent="0.2"/>
    <row r="62327" hidden="1" x14ac:dyDescent="0.2"/>
    <row r="62328" hidden="1" x14ac:dyDescent="0.2"/>
    <row r="62329" hidden="1" x14ac:dyDescent="0.2"/>
    <row r="62330" hidden="1" x14ac:dyDescent="0.2"/>
    <row r="62331" hidden="1" x14ac:dyDescent="0.2"/>
    <row r="62332" hidden="1" x14ac:dyDescent="0.2"/>
    <row r="62333" hidden="1" x14ac:dyDescent="0.2"/>
    <row r="62334" hidden="1" x14ac:dyDescent="0.2"/>
    <row r="62335" hidden="1" x14ac:dyDescent="0.2"/>
    <row r="62336" hidden="1" x14ac:dyDescent="0.2"/>
    <row r="62337" hidden="1" x14ac:dyDescent="0.2"/>
    <row r="62338" hidden="1" x14ac:dyDescent="0.2"/>
    <row r="62339" hidden="1" x14ac:dyDescent="0.2"/>
    <row r="62340" hidden="1" x14ac:dyDescent="0.2"/>
    <row r="62341" hidden="1" x14ac:dyDescent="0.2"/>
    <row r="62342" hidden="1" x14ac:dyDescent="0.2"/>
    <row r="62343" hidden="1" x14ac:dyDescent="0.2"/>
    <row r="62344" hidden="1" x14ac:dyDescent="0.2"/>
    <row r="62345" hidden="1" x14ac:dyDescent="0.2"/>
    <row r="62346" hidden="1" x14ac:dyDescent="0.2"/>
    <row r="62347" hidden="1" x14ac:dyDescent="0.2"/>
    <row r="62348" hidden="1" x14ac:dyDescent="0.2"/>
    <row r="62349" hidden="1" x14ac:dyDescent="0.2"/>
    <row r="62350" hidden="1" x14ac:dyDescent="0.2"/>
    <row r="62351" hidden="1" x14ac:dyDescent="0.2"/>
    <row r="62352" hidden="1" x14ac:dyDescent="0.2"/>
    <row r="62353" hidden="1" x14ac:dyDescent="0.2"/>
    <row r="62354" hidden="1" x14ac:dyDescent="0.2"/>
    <row r="62355" hidden="1" x14ac:dyDescent="0.2"/>
    <row r="62356" hidden="1" x14ac:dyDescent="0.2"/>
    <row r="62357" hidden="1" x14ac:dyDescent="0.2"/>
    <row r="62358" hidden="1" x14ac:dyDescent="0.2"/>
    <row r="62359" hidden="1" x14ac:dyDescent="0.2"/>
    <row r="62360" hidden="1" x14ac:dyDescent="0.2"/>
    <row r="62361" hidden="1" x14ac:dyDescent="0.2"/>
    <row r="62362" hidden="1" x14ac:dyDescent="0.2"/>
    <row r="62363" hidden="1" x14ac:dyDescent="0.2"/>
    <row r="62364" hidden="1" x14ac:dyDescent="0.2"/>
    <row r="62365" hidden="1" x14ac:dyDescent="0.2"/>
    <row r="62366" hidden="1" x14ac:dyDescent="0.2"/>
    <row r="62367" hidden="1" x14ac:dyDescent="0.2"/>
    <row r="62368" hidden="1" x14ac:dyDescent="0.2"/>
    <row r="62369" hidden="1" x14ac:dyDescent="0.2"/>
    <row r="62370" hidden="1" x14ac:dyDescent="0.2"/>
    <row r="62371" hidden="1" x14ac:dyDescent="0.2"/>
    <row r="62372" hidden="1" x14ac:dyDescent="0.2"/>
    <row r="62373" hidden="1" x14ac:dyDescent="0.2"/>
    <row r="62374" hidden="1" x14ac:dyDescent="0.2"/>
    <row r="62375" hidden="1" x14ac:dyDescent="0.2"/>
    <row r="62376" hidden="1" x14ac:dyDescent="0.2"/>
    <row r="62377" hidden="1" x14ac:dyDescent="0.2"/>
    <row r="62378" hidden="1" x14ac:dyDescent="0.2"/>
    <row r="62379" hidden="1" x14ac:dyDescent="0.2"/>
    <row r="62380" hidden="1" x14ac:dyDescent="0.2"/>
    <row r="62381" hidden="1" x14ac:dyDescent="0.2"/>
    <row r="62382" hidden="1" x14ac:dyDescent="0.2"/>
    <row r="62383" hidden="1" x14ac:dyDescent="0.2"/>
    <row r="62384" hidden="1" x14ac:dyDescent="0.2"/>
    <row r="62385" hidden="1" x14ac:dyDescent="0.2"/>
    <row r="62386" hidden="1" x14ac:dyDescent="0.2"/>
    <row r="62387" hidden="1" x14ac:dyDescent="0.2"/>
    <row r="62388" hidden="1" x14ac:dyDescent="0.2"/>
    <row r="62389" hidden="1" x14ac:dyDescent="0.2"/>
    <row r="62390" hidden="1" x14ac:dyDescent="0.2"/>
    <row r="62391" hidden="1" x14ac:dyDescent="0.2"/>
    <row r="62392" hidden="1" x14ac:dyDescent="0.2"/>
    <row r="62393" hidden="1" x14ac:dyDescent="0.2"/>
    <row r="62394" hidden="1" x14ac:dyDescent="0.2"/>
    <row r="62395" hidden="1" x14ac:dyDescent="0.2"/>
    <row r="62396" hidden="1" x14ac:dyDescent="0.2"/>
    <row r="62397" hidden="1" x14ac:dyDescent="0.2"/>
    <row r="62398" hidden="1" x14ac:dyDescent="0.2"/>
    <row r="62399" hidden="1" x14ac:dyDescent="0.2"/>
    <row r="62400" hidden="1" x14ac:dyDescent="0.2"/>
    <row r="62401" hidden="1" x14ac:dyDescent="0.2"/>
    <row r="62402" hidden="1" x14ac:dyDescent="0.2"/>
    <row r="62403" hidden="1" x14ac:dyDescent="0.2"/>
    <row r="62404" hidden="1" x14ac:dyDescent="0.2"/>
    <row r="62405" hidden="1" x14ac:dyDescent="0.2"/>
    <row r="62406" hidden="1" x14ac:dyDescent="0.2"/>
    <row r="62407" hidden="1" x14ac:dyDescent="0.2"/>
    <row r="62408" hidden="1" x14ac:dyDescent="0.2"/>
    <row r="62409" hidden="1" x14ac:dyDescent="0.2"/>
    <row r="62410" hidden="1" x14ac:dyDescent="0.2"/>
    <row r="62411" hidden="1" x14ac:dyDescent="0.2"/>
    <row r="62412" hidden="1" x14ac:dyDescent="0.2"/>
    <row r="62413" hidden="1" x14ac:dyDescent="0.2"/>
    <row r="62414" hidden="1" x14ac:dyDescent="0.2"/>
    <row r="62415" hidden="1" x14ac:dyDescent="0.2"/>
    <row r="62416" hidden="1" x14ac:dyDescent="0.2"/>
    <row r="62417" hidden="1" x14ac:dyDescent="0.2"/>
    <row r="62418" hidden="1" x14ac:dyDescent="0.2"/>
    <row r="62419" hidden="1" x14ac:dyDescent="0.2"/>
    <row r="62420" hidden="1" x14ac:dyDescent="0.2"/>
    <row r="62421" hidden="1" x14ac:dyDescent="0.2"/>
    <row r="62422" hidden="1" x14ac:dyDescent="0.2"/>
    <row r="62423" hidden="1" x14ac:dyDescent="0.2"/>
    <row r="62424" hidden="1" x14ac:dyDescent="0.2"/>
    <row r="62425" hidden="1" x14ac:dyDescent="0.2"/>
    <row r="62426" hidden="1" x14ac:dyDescent="0.2"/>
    <row r="62427" hidden="1" x14ac:dyDescent="0.2"/>
    <row r="62428" hidden="1" x14ac:dyDescent="0.2"/>
    <row r="62429" hidden="1" x14ac:dyDescent="0.2"/>
    <row r="62430" hidden="1" x14ac:dyDescent="0.2"/>
    <row r="62431" hidden="1" x14ac:dyDescent="0.2"/>
    <row r="62432" hidden="1" x14ac:dyDescent="0.2"/>
    <row r="62433" hidden="1" x14ac:dyDescent="0.2"/>
    <row r="62434" hidden="1" x14ac:dyDescent="0.2"/>
    <row r="62435" hidden="1" x14ac:dyDescent="0.2"/>
    <row r="62436" hidden="1" x14ac:dyDescent="0.2"/>
    <row r="62437" hidden="1" x14ac:dyDescent="0.2"/>
    <row r="62438" hidden="1" x14ac:dyDescent="0.2"/>
    <row r="62439" hidden="1" x14ac:dyDescent="0.2"/>
    <row r="62440" hidden="1" x14ac:dyDescent="0.2"/>
    <row r="62441" hidden="1" x14ac:dyDescent="0.2"/>
    <row r="62442" hidden="1" x14ac:dyDescent="0.2"/>
    <row r="62443" hidden="1" x14ac:dyDescent="0.2"/>
    <row r="62444" hidden="1" x14ac:dyDescent="0.2"/>
    <row r="62445" hidden="1" x14ac:dyDescent="0.2"/>
    <row r="62446" hidden="1" x14ac:dyDescent="0.2"/>
    <row r="62447" hidden="1" x14ac:dyDescent="0.2"/>
    <row r="62448" hidden="1" x14ac:dyDescent="0.2"/>
    <row r="62449" hidden="1" x14ac:dyDescent="0.2"/>
    <row r="62450" hidden="1" x14ac:dyDescent="0.2"/>
    <row r="62451" hidden="1" x14ac:dyDescent="0.2"/>
    <row r="62452" hidden="1" x14ac:dyDescent="0.2"/>
    <row r="62453" hidden="1" x14ac:dyDescent="0.2"/>
    <row r="62454" hidden="1" x14ac:dyDescent="0.2"/>
    <row r="62455" hidden="1" x14ac:dyDescent="0.2"/>
    <row r="62456" hidden="1" x14ac:dyDescent="0.2"/>
    <row r="62457" hidden="1" x14ac:dyDescent="0.2"/>
    <row r="62458" hidden="1" x14ac:dyDescent="0.2"/>
    <row r="62459" hidden="1" x14ac:dyDescent="0.2"/>
    <row r="62460" hidden="1" x14ac:dyDescent="0.2"/>
    <row r="62461" hidden="1" x14ac:dyDescent="0.2"/>
    <row r="62462" hidden="1" x14ac:dyDescent="0.2"/>
    <row r="62463" hidden="1" x14ac:dyDescent="0.2"/>
    <row r="62464" hidden="1" x14ac:dyDescent="0.2"/>
    <row r="62465" hidden="1" x14ac:dyDescent="0.2"/>
    <row r="62466" hidden="1" x14ac:dyDescent="0.2"/>
    <row r="62467" hidden="1" x14ac:dyDescent="0.2"/>
    <row r="62468" hidden="1" x14ac:dyDescent="0.2"/>
    <row r="62469" hidden="1" x14ac:dyDescent="0.2"/>
    <row r="62470" hidden="1" x14ac:dyDescent="0.2"/>
    <row r="62471" hidden="1" x14ac:dyDescent="0.2"/>
    <row r="62472" hidden="1" x14ac:dyDescent="0.2"/>
    <row r="62473" hidden="1" x14ac:dyDescent="0.2"/>
    <row r="62474" hidden="1" x14ac:dyDescent="0.2"/>
    <row r="62475" hidden="1" x14ac:dyDescent="0.2"/>
    <row r="62476" hidden="1" x14ac:dyDescent="0.2"/>
    <row r="62477" hidden="1" x14ac:dyDescent="0.2"/>
    <row r="62478" hidden="1" x14ac:dyDescent="0.2"/>
    <row r="62479" hidden="1" x14ac:dyDescent="0.2"/>
    <row r="62480" hidden="1" x14ac:dyDescent="0.2"/>
    <row r="62481" hidden="1" x14ac:dyDescent="0.2"/>
    <row r="62482" hidden="1" x14ac:dyDescent="0.2"/>
    <row r="62483" hidden="1" x14ac:dyDescent="0.2"/>
    <row r="62484" hidden="1" x14ac:dyDescent="0.2"/>
    <row r="62485" hidden="1" x14ac:dyDescent="0.2"/>
    <row r="62486" hidden="1" x14ac:dyDescent="0.2"/>
    <row r="62487" hidden="1" x14ac:dyDescent="0.2"/>
    <row r="62488" hidden="1" x14ac:dyDescent="0.2"/>
    <row r="62489" hidden="1" x14ac:dyDescent="0.2"/>
    <row r="62490" hidden="1" x14ac:dyDescent="0.2"/>
    <row r="62491" hidden="1" x14ac:dyDescent="0.2"/>
    <row r="62492" hidden="1" x14ac:dyDescent="0.2"/>
    <row r="62493" hidden="1" x14ac:dyDescent="0.2"/>
    <row r="62494" hidden="1" x14ac:dyDescent="0.2"/>
    <row r="62495" hidden="1" x14ac:dyDescent="0.2"/>
    <row r="62496" hidden="1" x14ac:dyDescent="0.2"/>
    <row r="62497" hidden="1" x14ac:dyDescent="0.2"/>
    <row r="62498" hidden="1" x14ac:dyDescent="0.2"/>
    <row r="62499" hidden="1" x14ac:dyDescent="0.2"/>
    <row r="62500" hidden="1" x14ac:dyDescent="0.2"/>
    <row r="62501" hidden="1" x14ac:dyDescent="0.2"/>
    <row r="62502" hidden="1" x14ac:dyDescent="0.2"/>
    <row r="62503" hidden="1" x14ac:dyDescent="0.2"/>
    <row r="62504" hidden="1" x14ac:dyDescent="0.2"/>
    <row r="62505" hidden="1" x14ac:dyDescent="0.2"/>
    <row r="62506" hidden="1" x14ac:dyDescent="0.2"/>
    <row r="62507" hidden="1" x14ac:dyDescent="0.2"/>
    <row r="62508" hidden="1" x14ac:dyDescent="0.2"/>
    <row r="62509" hidden="1" x14ac:dyDescent="0.2"/>
    <row r="62510" hidden="1" x14ac:dyDescent="0.2"/>
    <row r="62511" hidden="1" x14ac:dyDescent="0.2"/>
    <row r="62512" hidden="1" x14ac:dyDescent="0.2"/>
    <row r="62513" hidden="1" x14ac:dyDescent="0.2"/>
    <row r="62514" hidden="1" x14ac:dyDescent="0.2"/>
    <row r="62515" hidden="1" x14ac:dyDescent="0.2"/>
    <row r="62516" hidden="1" x14ac:dyDescent="0.2"/>
    <row r="62517" hidden="1" x14ac:dyDescent="0.2"/>
    <row r="62518" hidden="1" x14ac:dyDescent="0.2"/>
    <row r="62519" hidden="1" x14ac:dyDescent="0.2"/>
    <row r="62520" hidden="1" x14ac:dyDescent="0.2"/>
    <row r="62521" hidden="1" x14ac:dyDescent="0.2"/>
    <row r="62522" hidden="1" x14ac:dyDescent="0.2"/>
    <row r="62523" hidden="1" x14ac:dyDescent="0.2"/>
    <row r="62524" hidden="1" x14ac:dyDescent="0.2"/>
    <row r="62525" hidden="1" x14ac:dyDescent="0.2"/>
    <row r="62526" hidden="1" x14ac:dyDescent="0.2"/>
    <row r="62527" hidden="1" x14ac:dyDescent="0.2"/>
    <row r="62528" hidden="1" x14ac:dyDescent="0.2"/>
    <row r="62529" hidden="1" x14ac:dyDescent="0.2"/>
    <row r="62530" hidden="1" x14ac:dyDescent="0.2"/>
    <row r="62531" hidden="1" x14ac:dyDescent="0.2"/>
    <row r="62532" hidden="1" x14ac:dyDescent="0.2"/>
    <row r="62533" hidden="1" x14ac:dyDescent="0.2"/>
    <row r="62534" hidden="1" x14ac:dyDescent="0.2"/>
    <row r="62535" hidden="1" x14ac:dyDescent="0.2"/>
    <row r="62536" hidden="1" x14ac:dyDescent="0.2"/>
    <row r="62537" hidden="1" x14ac:dyDescent="0.2"/>
    <row r="62538" hidden="1" x14ac:dyDescent="0.2"/>
    <row r="62539" hidden="1" x14ac:dyDescent="0.2"/>
    <row r="62540" hidden="1" x14ac:dyDescent="0.2"/>
    <row r="62541" hidden="1" x14ac:dyDescent="0.2"/>
    <row r="62542" hidden="1" x14ac:dyDescent="0.2"/>
    <row r="62543" hidden="1" x14ac:dyDescent="0.2"/>
    <row r="62544" hidden="1" x14ac:dyDescent="0.2"/>
    <row r="62545" hidden="1" x14ac:dyDescent="0.2"/>
    <row r="62546" hidden="1" x14ac:dyDescent="0.2"/>
    <row r="62547" hidden="1" x14ac:dyDescent="0.2"/>
    <row r="62548" hidden="1" x14ac:dyDescent="0.2"/>
    <row r="62549" hidden="1" x14ac:dyDescent="0.2"/>
    <row r="62550" hidden="1" x14ac:dyDescent="0.2"/>
    <row r="62551" hidden="1" x14ac:dyDescent="0.2"/>
    <row r="62552" hidden="1" x14ac:dyDescent="0.2"/>
    <row r="62553" hidden="1" x14ac:dyDescent="0.2"/>
    <row r="62554" hidden="1" x14ac:dyDescent="0.2"/>
    <row r="62555" hidden="1" x14ac:dyDescent="0.2"/>
    <row r="62556" hidden="1" x14ac:dyDescent="0.2"/>
    <row r="62557" hidden="1" x14ac:dyDescent="0.2"/>
    <row r="62558" hidden="1" x14ac:dyDescent="0.2"/>
    <row r="62559" hidden="1" x14ac:dyDescent="0.2"/>
    <row r="62560" hidden="1" x14ac:dyDescent="0.2"/>
    <row r="62561" hidden="1" x14ac:dyDescent="0.2"/>
    <row r="62562" hidden="1" x14ac:dyDescent="0.2"/>
    <row r="62563" hidden="1" x14ac:dyDescent="0.2"/>
    <row r="62564" hidden="1" x14ac:dyDescent="0.2"/>
    <row r="62565" hidden="1" x14ac:dyDescent="0.2"/>
    <row r="62566" hidden="1" x14ac:dyDescent="0.2"/>
    <row r="62567" hidden="1" x14ac:dyDescent="0.2"/>
    <row r="62568" hidden="1" x14ac:dyDescent="0.2"/>
    <row r="62569" hidden="1" x14ac:dyDescent="0.2"/>
    <row r="62570" hidden="1" x14ac:dyDescent="0.2"/>
    <row r="62571" hidden="1" x14ac:dyDescent="0.2"/>
    <row r="62572" hidden="1" x14ac:dyDescent="0.2"/>
    <row r="62573" hidden="1" x14ac:dyDescent="0.2"/>
    <row r="62574" hidden="1" x14ac:dyDescent="0.2"/>
    <row r="62575" hidden="1" x14ac:dyDescent="0.2"/>
    <row r="62576" hidden="1" x14ac:dyDescent="0.2"/>
    <row r="62577" hidden="1" x14ac:dyDescent="0.2"/>
    <row r="62578" hidden="1" x14ac:dyDescent="0.2"/>
    <row r="62579" hidden="1" x14ac:dyDescent="0.2"/>
    <row r="62580" hidden="1" x14ac:dyDescent="0.2"/>
    <row r="62581" hidden="1" x14ac:dyDescent="0.2"/>
    <row r="62582" hidden="1" x14ac:dyDescent="0.2"/>
    <row r="62583" hidden="1" x14ac:dyDescent="0.2"/>
    <row r="62584" hidden="1" x14ac:dyDescent="0.2"/>
    <row r="62585" hidden="1" x14ac:dyDescent="0.2"/>
    <row r="62586" hidden="1" x14ac:dyDescent="0.2"/>
    <row r="62587" hidden="1" x14ac:dyDescent="0.2"/>
    <row r="62588" hidden="1" x14ac:dyDescent="0.2"/>
    <row r="62589" hidden="1" x14ac:dyDescent="0.2"/>
    <row r="62590" hidden="1" x14ac:dyDescent="0.2"/>
    <row r="62591" hidden="1" x14ac:dyDescent="0.2"/>
    <row r="62592" hidden="1" x14ac:dyDescent="0.2"/>
    <row r="62593" hidden="1" x14ac:dyDescent="0.2"/>
    <row r="62594" hidden="1" x14ac:dyDescent="0.2"/>
    <row r="62595" hidden="1" x14ac:dyDescent="0.2"/>
    <row r="62596" hidden="1" x14ac:dyDescent="0.2"/>
    <row r="62597" hidden="1" x14ac:dyDescent="0.2"/>
    <row r="62598" hidden="1" x14ac:dyDescent="0.2"/>
    <row r="62599" hidden="1" x14ac:dyDescent="0.2"/>
    <row r="62600" hidden="1" x14ac:dyDescent="0.2"/>
    <row r="62601" hidden="1" x14ac:dyDescent="0.2"/>
    <row r="62602" hidden="1" x14ac:dyDescent="0.2"/>
    <row r="62603" hidden="1" x14ac:dyDescent="0.2"/>
    <row r="62604" hidden="1" x14ac:dyDescent="0.2"/>
    <row r="62605" hidden="1" x14ac:dyDescent="0.2"/>
    <row r="62606" hidden="1" x14ac:dyDescent="0.2"/>
    <row r="62607" hidden="1" x14ac:dyDescent="0.2"/>
    <row r="62608" hidden="1" x14ac:dyDescent="0.2"/>
    <row r="62609" hidden="1" x14ac:dyDescent="0.2"/>
    <row r="62610" hidden="1" x14ac:dyDescent="0.2"/>
    <row r="62611" hidden="1" x14ac:dyDescent="0.2"/>
    <row r="62612" hidden="1" x14ac:dyDescent="0.2"/>
    <row r="62613" hidden="1" x14ac:dyDescent="0.2"/>
    <row r="62614" hidden="1" x14ac:dyDescent="0.2"/>
    <row r="62615" hidden="1" x14ac:dyDescent="0.2"/>
    <row r="62616" hidden="1" x14ac:dyDescent="0.2"/>
    <row r="62617" hidden="1" x14ac:dyDescent="0.2"/>
    <row r="62618" hidden="1" x14ac:dyDescent="0.2"/>
    <row r="62619" hidden="1" x14ac:dyDescent="0.2"/>
    <row r="62620" hidden="1" x14ac:dyDescent="0.2"/>
    <row r="62621" hidden="1" x14ac:dyDescent="0.2"/>
    <row r="62622" hidden="1" x14ac:dyDescent="0.2"/>
    <row r="62623" hidden="1" x14ac:dyDescent="0.2"/>
    <row r="62624" hidden="1" x14ac:dyDescent="0.2"/>
    <row r="62625" hidden="1" x14ac:dyDescent="0.2"/>
    <row r="62626" hidden="1" x14ac:dyDescent="0.2"/>
    <row r="62627" hidden="1" x14ac:dyDescent="0.2"/>
    <row r="62628" hidden="1" x14ac:dyDescent="0.2"/>
    <row r="62629" hidden="1" x14ac:dyDescent="0.2"/>
    <row r="62630" hidden="1" x14ac:dyDescent="0.2"/>
    <row r="62631" hidden="1" x14ac:dyDescent="0.2"/>
    <row r="62632" hidden="1" x14ac:dyDescent="0.2"/>
    <row r="62633" hidden="1" x14ac:dyDescent="0.2"/>
    <row r="62634" hidden="1" x14ac:dyDescent="0.2"/>
    <row r="62635" hidden="1" x14ac:dyDescent="0.2"/>
    <row r="62636" hidden="1" x14ac:dyDescent="0.2"/>
    <row r="62637" hidden="1" x14ac:dyDescent="0.2"/>
    <row r="62638" hidden="1" x14ac:dyDescent="0.2"/>
    <row r="62639" hidden="1" x14ac:dyDescent="0.2"/>
    <row r="62640" hidden="1" x14ac:dyDescent="0.2"/>
    <row r="62641" hidden="1" x14ac:dyDescent="0.2"/>
    <row r="62642" hidden="1" x14ac:dyDescent="0.2"/>
    <row r="62643" hidden="1" x14ac:dyDescent="0.2"/>
    <row r="62644" hidden="1" x14ac:dyDescent="0.2"/>
    <row r="62645" hidden="1" x14ac:dyDescent="0.2"/>
    <row r="62646" hidden="1" x14ac:dyDescent="0.2"/>
    <row r="62647" hidden="1" x14ac:dyDescent="0.2"/>
    <row r="62648" hidden="1" x14ac:dyDescent="0.2"/>
    <row r="62649" hidden="1" x14ac:dyDescent="0.2"/>
    <row r="62650" hidden="1" x14ac:dyDescent="0.2"/>
    <row r="62651" hidden="1" x14ac:dyDescent="0.2"/>
    <row r="62652" hidden="1" x14ac:dyDescent="0.2"/>
    <row r="62653" hidden="1" x14ac:dyDescent="0.2"/>
    <row r="62654" hidden="1" x14ac:dyDescent="0.2"/>
    <row r="62655" hidden="1" x14ac:dyDescent="0.2"/>
    <row r="62656" hidden="1" x14ac:dyDescent="0.2"/>
    <row r="62657" hidden="1" x14ac:dyDescent="0.2"/>
    <row r="62658" hidden="1" x14ac:dyDescent="0.2"/>
    <row r="62659" hidden="1" x14ac:dyDescent="0.2"/>
    <row r="62660" hidden="1" x14ac:dyDescent="0.2"/>
    <row r="62661" hidden="1" x14ac:dyDescent="0.2"/>
    <row r="62662" hidden="1" x14ac:dyDescent="0.2"/>
    <row r="62663" hidden="1" x14ac:dyDescent="0.2"/>
    <row r="62664" hidden="1" x14ac:dyDescent="0.2"/>
    <row r="62665" hidden="1" x14ac:dyDescent="0.2"/>
    <row r="62666" hidden="1" x14ac:dyDescent="0.2"/>
    <row r="62667" hidden="1" x14ac:dyDescent="0.2"/>
    <row r="62668" hidden="1" x14ac:dyDescent="0.2"/>
    <row r="62669" hidden="1" x14ac:dyDescent="0.2"/>
    <row r="62670" hidden="1" x14ac:dyDescent="0.2"/>
    <row r="62671" hidden="1" x14ac:dyDescent="0.2"/>
    <row r="62672" hidden="1" x14ac:dyDescent="0.2"/>
    <row r="62673" hidden="1" x14ac:dyDescent="0.2"/>
    <row r="62674" hidden="1" x14ac:dyDescent="0.2"/>
    <row r="62675" hidden="1" x14ac:dyDescent="0.2"/>
    <row r="62676" hidden="1" x14ac:dyDescent="0.2"/>
    <row r="62677" hidden="1" x14ac:dyDescent="0.2"/>
    <row r="62678" hidden="1" x14ac:dyDescent="0.2"/>
    <row r="62679" hidden="1" x14ac:dyDescent="0.2"/>
    <row r="62680" hidden="1" x14ac:dyDescent="0.2"/>
    <row r="62681" hidden="1" x14ac:dyDescent="0.2"/>
    <row r="62682" hidden="1" x14ac:dyDescent="0.2"/>
    <row r="62683" hidden="1" x14ac:dyDescent="0.2"/>
    <row r="62684" hidden="1" x14ac:dyDescent="0.2"/>
    <row r="62685" hidden="1" x14ac:dyDescent="0.2"/>
    <row r="62686" hidden="1" x14ac:dyDescent="0.2"/>
    <row r="62687" hidden="1" x14ac:dyDescent="0.2"/>
    <row r="62688" hidden="1" x14ac:dyDescent="0.2"/>
    <row r="62689" hidden="1" x14ac:dyDescent="0.2"/>
    <row r="62690" hidden="1" x14ac:dyDescent="0.2"/>
    <row r="62691" hidden="1" x14ac:dyDescent="0.2"/>
    <row r="62692" hidden="1" x14ac:dyDescent="0.2"/>
    <row r="62693" hidden="1" x14ac:dyDescent="0.2"/>
    <row r="62694" hidden="1" x14ac:dyDescent="0.2"/>
    <row r="62695" hidden="1" x14ac:dyDescent="0.2"/>
    <row r="62696" hidden="1" x14ac:dyDescent="0.2"/>
    <row r="62697" hidden="1" x14ac:dyDescent="0.2"/>
    <row r="62698" hidden="1" x14ac:dyDescent="0.2"/>
    <row r="62699" hidden="1" x14ac:dyDescent="0.2"/>
    <row r="62700" hidden="1" x14ac:dyDescent="0.2"/>
    <row r="62701" hidden="1" x14ac:dyDescent="0.2"/>
    <row r="62702" hidden="1" x14ac:dyDescent="0.2"/>
    <row r="62703" hidden="1" x14ac:dyDescent="0.2"/>
    <row r="62704" hidden="1" x14ac:dyDescent="0.2"/>
    <row r="62705" hidden="1" x14ac:dyDescent="0.2"/>
    <row r="62706" hidden="1" x14ac:dyDescent="0.2"/>
    <row r="62707" hidden="1" x14ac:dyDescent="0.2"/>
    <row r="62708" hidden="1" x14ac:dyDescent="0.2"/>
    <row r="62709" hidden="1" x14ac:dyDescent="0.2"/>
    <row r="62710" hidden="1" x14ac:dyDescent="0.2"/>
    <row r="62711" hidden="1" x14ac:dyDescent="0.2"/>
    <row r="62712" hidden="1" x14ac:dyDescent="0.2"/>
    <row r="62713" hidden="1" x14ac:dyDescent="0.2"/>
    <row r="62714" hidden="1" x14ac:dyDescent="0.2"/>
    <row r="62715" hidden="1" x14ac:dyDescent="0.2"/>
    <row r="62716" hidden="1" x14ac:dyDescent="0.2"/>
    <row r="62717" hidden="1" x14ac:dyDescent="0.2"/>
    <row r="62718" hidden="1" x14ac:dyDescent="0.2"/>
    <row r="62719" hidden="1" x14ac:dyDescent="0.2"/>
    <row r="62720" hidden="1" x14ac:dyDescent="0.2"/>
    <row r="62721" hidden="1" x14ac:dyDescent="0.2"/>
    <row r="62722" hidden="1" x14ac:dyDescent="0.2"/>
    <row r="62723" hidden="1" x14ac:dyDescent="0.2"/>
    <row r="62724" hidden="1" x14ac:dyDescent="0.2"/>
    <row r="62725" hidden="1" x14ac:dyDescent="0.2"/>
    <row r="62726" hidden="1" x14ac:dyDescent="0.2"/>
    <row r="62727" hidden="1" x14ac:dyDescent="0.2"/>
    <row r="62728" hidden="1" x14ac:dyDescent="0.2"/>
    <row r="62729" hidden="1" x14ac:dyDescent="0.2"/>
    <row r="62730" hidden="1" x14ac:dyDescent="0.2"/>
    <row r="62731" hidden="1" x14ac:dyDescent="0.2"/>
    <row r="62732" hidden="1" x14ac:dyDescent="0.2"/>
    <row r="62733" hidden="1" x14ac:dyDescent="0.2"/>
    <row r="62734" hidden="1" x14ac:dyDescent="0.2"/>
    <row r="62735" hidden="1" x14ac:dyDescent="0.2"/>
    <row r="62736" hidden="1" x14ac:dyDescent="0.2"/>
    <row r="62737" hidden="1" x14ac:dyDescent="0.2"/>
    <row r="62738" hidden="1" x14ac:dyDescent="0.2"/>
    <row r="62739" hidden="1" x14ac:dyDescent="0.2"/>
    <row r="62740" hidden="1" x14ac:dyDescent="0.2"/>
    <row r="62741" hidden="1" x14ac:dyDescent="0.2"/>
    <row r="62742" hidden="1" x14ac:dyDescent="0.2"/>
    <row r="62743" hidden="1" x14ac:dyDescent="0.2"/>
    <row r="62744" hidden="1" x14ac:dyDescent="0.2"/>
    <row r="62745" hidden="1" x14ac:dyDescent="0.2"/>
    <row r="62746" hidden="1" x14ac:dyDescent="0.2"/>
    <row r="62747" hidden="1" x14ac:dyDescent="0.2"/>
    <row r="62748" hidden="1" x14ac:dyDescent="0.2"/>
    <row r="62749" hidden="1" x14ac:dyDescent="0.2"/>
    <row r="62750" hidden="1" x14ac:dyDescent="0.2"/>
    <row r="62751" hidden="1" x14ac:dyDescent="0.2"/>
    <row r="62752" hidden="1" x14ac:dyDescent="0.2"/>
    <row r="62753" hidden="1" x14ac:dyDescent="0.2"/>
    <row r="62754" hidden="1" x14ac:dyDescent="0.2"/>
    <row r="62755" hidden="1" x14ac:dyDescent="0.2"/>
    <row r="62756" hidden="1" x14ac:dyDescent="0.2"/>
    <row r="62757" hidden="1" x14ac:dyDescent="0.2"/>
    <row r="62758" hidden="1" x14ac:dyDescent="0.2"/>
    <row r="62759" hidden="1" x14ac:dyDescent="0.2"/>
    <row r="62760" hidden="1" x14ac:dyDescent="0.2"/>
    <row r="62761" hidden="1" x14ac:dyDescent="0.2"/>
    <row r="62762" hidden="1" x14ac:dyDescent="0.2"/>
    <row r="62763" hidden="1" x14ac:dyDescent="0.2"/>
    <row r="62764" hidden="1" x14ac:dyDescent="0.2"/>
    <row r="62765" hidden="1" x14ac:dyDescent="0.2"/>
    <row r="62766" hidden="1" x14ac:dyDescent="0.2"/>
    <row r="62767" hidden="1" x14ac:dyDescent="0.2"/>
    <row r="62768" hidden="1" x14ac:dyDescent="0.2"/>
    <row r="62769" hidden="1" x14ac:dyDescent="0.2"/>
    <row r="62770" hidden="1" x14ac:dyDescent="0.2"/>
    <row r="62771" hidden="1" x14ac:dyDescent="0.2"/>
    <row r="62772" hidden="1" x14ac:dyDescent="0.2"/>
    <row r="62773" hidden="1" x14ac:dyDescent="0.2"/>
    <row r="62774" hidden="1" x14ac:dyDescent="0.2"/>
    <row r="62775" hidden="1" x14ac:dyDescent="0.2"/>
    <row r="62776" hidden="1" x14ac:dyDescent="0.2"/>
    <row r="62777" hidden="1" x14ac:dyDescent="0.2"/>
    <row r="62778" hidden="1" x14ac:dyDescent="0.2"/>
    <row r="62779" hidden="1" x14ac:dyDescent="0.2"/>
    <row r="62780" hidden="1" x14ac:dyDescent="0.2"/>
    <row r="62781" hidden="1" x14ac:dyDescent="0.2"/>
    <row r="62782" hidden="1" x14ac:dyDescent="0.2"/>
    <row r="62783" hidden="1" x14ac:dyDescent="0.2"/>
    <row r="62784" hidden="1" x14ac:dyDescent="0.2"/>
    <row r="62785" hidden="1" x14ac:dyDescent="0.2"/>
    <row r="62786" hidden="1" x14ac:dyDescent="0.2"/>
    <row r="62787" hidden="1" x14ac:dyDescent="0.2"/>
    <row r="62788" hidden="1" x14ac:dyDescent="0.2"/>
    <row r="62789" hidden="1" x14ac:dyDescent="0.2"/>
    <row r="62790" hidden="1" x14ac:dyDescent="0.2"/>
    <row r="62791" hidden="1" x14ac:dyDescent="0.2"/>
    <row r="62792" hidden="1" x14ac:dyDescent="0.2"/>
    <row r="62793" hidden="1" x14ac:dyDescent="0.2"/>
    <row r="62794" hidden="1" x14ac:dyDescent="0.2"/>
    <row r="62795" hidden="1" x14ac:dyDescent="0.2"/>
    <row r="62796" hidden="1" x14ac:dyDescent="0.2"/>
    <row r="62797" hidden="1" x14ac:dyDescent="0.2"/>
    <row r="62798" hidden="1" x14ac:dyDescent="0.2"/>
    <row r="62799" hidden="1" x14ac:dyDescent="0.2"/>
    <row r="62800" hidden="1" x14ac:dyDescent="0.2"/>
    <row r="62801" hidden="1" x14ac:dyDescent="0.2"/>
    <row r="62802" hidden="1" x14ac:dyDescent="0.2"/>
    <row r="62803" hidden="1" x14ac:dyDescent="0.2"/>
    <row r="62804" hidden="1" x14ac:dyDescent="0.2"/>
    <row r="62805" hidden="1" x14ac:dyDescent="0.2"/>
    <row r="62806" hidden="1" x14ac:dyDescent="0.2"/>
    <row r="62807" hidden="1" x14ac:dyDescent="0.2"/>
    <row r="62808" hidden="1" x14ac:dyDescent="0.2"/>
    <row r="62809" hidden="1" x14ac:dyDescent="0.2"/>
    <row r="62810" hidden="1" x14ac:dyDescent="0.2"/>
    <row r="62811" hidden="1" x14ac:dyDescent="0.2"/>
    <row r="62812" hidden="1" x14ac:dyDescent="0.2"/>
    <row r="62813" hidden="1" x14ac:dyDescent="0.2"/>
    <row r="62814" hidden="1" x14ac:dyDescent="0.2"/>
    <row r="62815" hidden="1" x14ac:dyDescent="0.2"/>
    <row r="62816" hidden="1" x14ac:dyDescent="0.2"/>
    <row r="62817" hidden="1" x14ac:dyDescent="0.2"/>
    <row r="62818" hidden="1" x14ac:dyDescent="0.2"/>
    <row r="62819" hidden="1" x14ac:dyDescent="0.2"/>
    <row r="62820" hidden="1" x14ac:dyDescent="0.2"/>
    <row r="62821" hidden="1" x14ac:dyDescent="0.2"/>
    <row r="62822" hidden="1" x14ac:dyDescent="0.2"/>
    <row r="62823" hidden="1" x14ac:dyDescent="0.2"/>
    <row r="62824" hidden="1" x14ac:dyDescent="0.2"/>
    <row r="62825" hidden="1" x14ac:dyDescent="0.2"/>
    <row r="62826" hidden="1" x14ac:dyDescent="0.2"/>
    <row r="62827" hidden="1" x14ac:dyDescent="0.2"/>
    <row r="62828" hidden="1" x14ac:dyDescent="0.2"/>
    <row r="62829" hidden="1" x14ac:dyDescent="0.2"/>
    <row r="62830" hidden="1" x14ac:dyDescent="0.2"/>
    <row r="62831" hidden="1" x14ac:dyDescent="0.2"/>
    <row r="62832" hidden="1" x14ac:dyDescent="0.2"/>
    <row r="62833" hidden="1" x14ac:dyDescent="0.2"/>
    <row r="62834" hidden="1" x14ac:dyDescent="0.2"/>
    <row r="62835" hidden="1" x14ac:dyDescent="0.2"/>
    <row r="62836" hidden="1" x14ac:dyDescent="0.2"/>
    <row r="62837" hidden="1" x14ac:dyDescent="0.2"/>
    <row r="62838" hidden="1" x14ac:dyDescent="0.2"/>
    <row r="62839" hidden="1" x14ac:dyDescent="0.2"/>
    <row r="62840" hidden="1" x14ac:dyDescent="0.2"/>
    <row r="62841" hidden="1" x14ac:dyDescent="0.2"/>
    <row r="62842" hidden="1" x14ac:dyDescent="0.2"/>
    <row r="62843" hidden="1" x14ac:dyDescent="0.2"/>
    <row r="62844" hidden="1" x14ac:dyDescent="0.2"/>
    <row r="62845" hidden="1" x14ac:dyDescent="0.2"/>
    <row r="62846" hidden="1" x14ac:dyDescent="0.2"/>
    <row r="62847" hidden="1" x14ac:dyDescent="0.2"/>
    <row r="62848" hidden="1" x14ac:dyDescent="0.2"/>
    <row r="62849" hidden="1" x14ac:dyDescent="0.2"/>
    <row r="62850" hidden="1" x14ac:dyDescent="0.2"/>
    <row r="62851" hidden="1" x14ac:dyDescent="0.2"/>
    <row r="62852" hidden="1" x14ac:dyDescent="0.2"/>
    <row r="62853" hidden="1" x14ac:dyDescent="0.2"/>
    <row r="62854" hidden="1" x14ac:dyDescent="0.2"/>
    <row r="62855" hidden="1" x14ac:dyDescent="0.2"/>
    <row r="62856" hidden="1" x14ac:dyDescent="0.2"/>
    <row r="62857" hidden="1" x14ac:dyDescent="0.2"/>
    <row r="62858" hidden="1" x14ac:dyDescent="0.2"/>
    <row r="62859" hidden="1" x14ac:dyDescent="0.2"/>
    <row r="62860" hidden="1" x14ac:dyDescent="0.2"/>
    <row r="62861" hidden="1" x14ac:dyDescent="0.2"/>
    <row r="62862" hidden="1" x14ac:dyDescent="0.2"/>
    <row r="62863" hidden="1" x14ac:dyDescent="0.2"/>
    <row r="62864" hidden="1" x14ac:dyDescent="0.2"/>
    <row r="62865" hidden="1" x14ac:dyDescent="0.2"/>
    <row r="62866" hidden="1" x14ac:dyDescent="0.2"/>
    <row r="62867" hidden="1" x14ac:dyDescent="0.2"/>
    <row r="62868" hidden="1" x14ac:dyDescent="0.2"/>
    <row r="62869" hidden="1" x14ac:dyDescent="0.2"/>
    <row r="62870" hidden="1" x14ac:dyDescent="0.2"/>
    <row r="62871" hidden="1" x14ac:dyDescent="0.2"/>
    <row r="62872" hidden="1" x14ac:dyDescent="0.2"/>
    <row r="62873" hidden="1" x14ac:dyDescent="0.2"/>
    <row r="62874" hidden="1" x14ac:dyDescent="0.2"/>
    <row r="62875" hidden="1" x14ac:dyDescent="0.2"/>
    <row r="62876" hidden="1" x14ac:dyDescent="0.2"/>
    <row r="62877" hidden="1" x14ac:dyDescent="0.2"/>
    <row r="62878" hidden="1" x14ac:dyDescent="0.2"/>
    <row r="62879" hidden="1" x14ac:dyDescent="0.2"/>
    <row r="62880" hidden="1" x14ac:dyDescent="0.2"/>
    <row r="62881" hidden="1" x14ac:dyDescent="0.2"/>
    <row r="62882" hidden="1" x14ac:dyDescent="0.2"/>
    <row r="62883" hidden="1" x14ac:dyDescent="0.2"/>
    <row r="62884" hidden="1" x14ac:dyDescent="0.2"/>
    <row r="62885" hidden="1" x14ac:dyDescent="0.2"/>
    <row r="62886" hidden="1" x14ac:dyDescent="0.2"/>
    <row r="62887" hidden="1" x14ac:dyDescent="0.2"/>
    <row r="62888" hidden="1" x14ac:dyDescent="0.2"/>
    <row r="62889" hidden="1" x14ac:dyDescent="0.2"/>
    <row r="62890" hidden="1" x14ac:dyDescent="0.2"/>
    <row r="62891" hidden="1" x14ac:dyDescent="0.2"/>
    <row r="62892" hidden="1" x14ac:dyDescent="0.2"/>
    <row r="62893" hidden="1" x14ac:dyDescent="0.2"/>
    <row r="62894" hidden="1" x14ac:dyDescent="0.2"/>
    <row r="62895" hidden="1" x14ac:dyDescent="0.2"/>
    <row r="62896" hidden="1" x14ac:dyDescent="0.2"/>
    <row r="62897" hidden="1" x14ac:dyDescent="0.2"/>
    <row r="62898" hidden="1" x14ac:dyDescent="0.2"/>
    <row r="62899" hidden="1" x14ac:dyDescent="0.2"/>
    <row r="62900" hidden="1" x14ac:dyDescent="0.2"/>
    <row r="62901" hidden="1" x14ac:dyDescent="0.2"/>
    <row r="62902" hidden="1" x14ac:dyDescent="0.2"/>
    <row r="62903" hidden="1" x14ac:dyDescent="0.2"/>
    <row r="62904" hidden="1" x14ac:dyDescent="0.2"/>
    <row r="62905" hidden="1" x14ac:dyDescent="0.2"/>
    <row r="62906" hidden="1" x14ac:dyDescent="0.2"/>
    <row r="62907" hidden="1" x14ac:dyDescent="0.2"/>
    <row r="62908" hidden="1" x14ac:dyDescent="0.2"/>
    <row r="62909" hidden="1" x14ac:dyDescent="0.2"/>
    <row r="62910" hidden="1" x14ac:dyDescent="0.2"/>
    <row r="62911" hidden="1" x14ac:dyDescent="0.2"/>
    <row r="62912" hidden="1" x14ac:dyDescent="0.2"/>
    <row r="62913" hidden="1" x14ac:dyDescent="0.2"/>
    <row r="62914" hidden="1" x14ac:dyDescent="0.2"/>
    <row r="62915" hidden="1" x14ac:dyDescent="0.2"/>
    <row r="62916" hidden="1" x14ac:dyDescent="0.2"/>
    <row r="62917" hidden="1" x14ac:dyDescent="0.2"/>
    <row r="62918" hidden="1" x14ac:dyDescent="0.2"/>
    <row r="62919" hidden="1" x14ac:dyDescent="0.2"/>
    <row r="62920" hidden="1" x14ac:dyDescent="0.2"/>
    <row r="62921" hidden="1" x14ac:dyDescent="0.2"/>
    <row r="62922" hidden="1" x14ac:dyDescent="0.2"/>
    <row r="62923" hidden="1" x14ac:dyDescent="0.2"/>
    <row r="62924" hidden="1" x14ac:dyDescent="0.2"/>
    <row r="62925" hidden="1" x14ac:dyDescent="0.2"/>
    <row r="62926" hidden="1" x14ac:dyDescent="0.2"/>
    <row r="62927" hidden="1" x14ac:dyDescent="0.2"/>
    <row r="62928" hidden="1" x14ac:dyDescent="0.2"/>
    <row r="62929" hidden="1" x14ac:dyDescent="0.2"/>
    <row r="62930" hidden="1" x14ac:dyDescent="0.2"/>
    <row r="62931" hidden="1" x14ac:dyDescent="0.2"/>
    <row r="62932" hidden="1" x14ac:dyDescent="0.2"/>
    <row r="62933" hidden="1" x14ac:dyDescent="0.2"/>
    <row r="62934" hidden="1" x14ac:dyDescent="0.2"/>
    <row r="62935" hidden="1" x14ac:dyDescent="0.2"/>
    <row r="62936" hidden="1" x14ac:dyDescent="0.2"/>
    <row r="62937" hidden="1" x14ac:dyDescent="0.2"/>
    <row r="62938" hidden="1" x14ac:dyDescent="0.2"/>
    <row r="62939" hidden="1" x14ac:dyDescent="0.2"/>
    <row r="62940" hidden="1" x14ac:dyDescent="0.2"/>
    <row r="62941" hidden="1" x14ac:dyDescent="0.2"/>
    <row r="62942" hidden="1" x14ac:dyDescent="0.2"/>
    <row r="62943" hidden="1" x14ac:dyDescent="0.2"/>
    <row r="62944" hidden="1" x14ac:dyDescent="0.2"/>
    <row r="62945" hidden="1" x14ac:dyDescent="0.2"/>
    <row r="62946" hidden="1" x14ac:dyDescent="0.2"/>
    <row r="62947" hidden="1" x14ac:dyDescent="0.2"/>
    <row r="62948" hidden="1" x14ac:dyDescent="0.2"/>
    <row r="62949" hidden="1" x14ac:dyDescent="0.2"/>
    <row r="62950" hidden="1" x14ac:dyDescent="0.2"/>
    <row r="62951" hidden="1" x14ac:dyDescent="0.2"/>
    <row r="62952" hidden="1" x14ac:dyDescent="0.2"/>
    <row r="62953" hidden="1" x14ac:dyDescent="0.2"/>
    <row r="62954" hidden="1" x14ac:dyDescent="0.2"/>
    <row r="62955" hidden="1" x14ac:dyDescent="0.2"/>
    <row r="62956" hidden="1" x14ac:dyDescent="0.2"/>
    <row r="62957" hidden="1" x14ac:dyDescent="0.2"/>
    <row r="62958" hidden="1" x14ac:dyDescent="0.2"/>
    <row r="62959" hidden="1" x14ac:dyDescent="0.2"/>
    <row r="62960" hidden="1" x14ac:dyDescent="0.2"/>
    <row r="62961" hidden="1" x14ac:dyDescent="0.2"/>
    <row r="62962" hidden="1" x14ac:dyDescent="0.2"/>
    <row r="62963" hidden="1" x14ac:dyDescent="0.2"/>
    <row r="62964" hidden="1" x14ac:dyDescent="0.2"/>
    <row r="62965" hidden="1" x14ac:dyDescent="0.2"/>
    <row r="62966" hidden="1" x14ac:dyDescent="0.2"/>
    <row r="62967" hidden="1" x14ac:dyDescent="0.2"/>
    <row r="62968" hidden="1" x14ac:dyDescent="0.2"/>
    <row r="62969" hidden="1" x14ac:dyDescent="0.2"/>
    <row r="62970" hidden="1" x14ac:dyDescent="0.2"/>
    <row r="62971" hidden="1" x14ac:dyDescent="0.2"/>
    <row r="62972" hidden="1" x14ac:dyDescent="0.2"/>
    <row r="62973" hidden="1" x14ac:dyDescent="0.2"/>
    <row r="62974" hidden="1" x14ac:dyDescent="0.2"/>
    <row r="62975" hidden="1" x14ac:dyDescent="0.2"/>
    <row r="62976" hidden="1" x14ac:dyDescent="0.2"/>
    <row r="62977" hidden="1" x14ac:dyDescent="0.2"/>
    <row r="62978" hidden="1" x14ac:dyDescent="0.2"/>
    <row r="62979" hidden="1" x14ac:dyDescent="0.2"/>
    <row r="62980" hidden="1" x14ac:dyDescent="0.2"/>
    <row r="62981" hidden="1" x14ac:dyDescent="0.2"/>
    <row r="62982" hidden="1" x14ac:dyDescent="0.2"/>
    <row r="62983" hidden="1" x14ac:dyDescent="0.2"/>
    <row r="62984" hidden="1" x14ac:dyDescent="0.2"/>
    <row r="62985" hidden="1" x14ac:dyDescent="0.2"/>
    <row r="62986" hidden="1" x14ac:dyDescent="0.2"/>
    <row r="62987" hidden="1" x14ac:dyDescent="0.2"/>
    <row r="62988" hidden="1" x14ac:dyDescent="0.2"/>
    <row r="62989" hidden="1" x14ac:dyDescent="0.2"/>
    <row r="62990" hidden="1" x14ac:dyDescent="0.2"/>
    <row r="62991" hidden="1" x14ac:dyDescent="0.2"/>
    <row r="62992" hidden="1" x14ac:dyDescent="0.2"/>
    <row r="62993" hidden="1" x14ac:dyDescent="0.2"/>
    <row r="62994" hidden="1" x14ac:dyDescent="0.2"/>
    <row r="62995" hidden="1" x14ac:dyDescent="0.2"/>
    <row r="62996" hidden="1" x14ac:dyDescent="0.2"/>
    <row r="62997" hidden="1" x14ac:dyDescent="0.2"/>
    <row r="62998" hidden="1" x14ac:dyDescent="0.2"/>
    <row r="62999" hidden="1" x14ac:dyDescent="0.2"/>
    <row r="63000" hidden="1" x14ac:dyDescent="0.2"/>
    <row r="63001" hidden="1" x14ac:dyDescent="0.2"/>
    <row r="63002" hidden="1" x14ac:dyDescent="0.2"/>
    <row r="63003" hidden="1" x14ac:dyDescent="0.2"/>
    <row r="63004" hidden="1" x14ac:dyDescent="0.2"/>
    <row r="63005" hidden="1" x14ac:dyDescent="0.2"/>
    <row r="63006" hidden="1" x14ac:dyDescent="0.2"/>
    <row r="63007" hidden="1" x14ac:dyDescent="0.2"/>
    <row r="63008" hidden="1" x14ac:dyDescent="0.2"/>
    <row r="63009" hidden="1" x14ac:dyDescent="0.2"/>
    <row r="63010" hidden="1" x14ac:dyDescent="0.2"/>
    <row r="63011" hidden="1" x14ac:dyDescent="0.2"/>
    <row r="63012" hidden="1" x14ac:dyDescent="0.2"/>
    <row r="63013" hidden="1" x14ac:dyDescent="0.2"/>
    <row r="63014" hidden="1" x14ac:dyDescent="0.2"/>
    <row r="63015" hidden="1" x14ac:dyDescent="0.2"/>
    <row r="63016" hidden="1" x14ac:dyDescent="0.2"/>
    <row r="63017" hidden="1" x14ac:dyDescent="0.2"/>
    <row r="63018" hidden="1" x14ac:dyDescent="0.2"/>
    <row r="63019" hidden="1" x14ac:dyDescent="0.2"/>
    <row r="63020" hidden="1" x14ac:dyDescent="0.2"/>
    <row r="63021" hidden="1" x14ac:dyDescent="0.2"/>
    <row r="63022" hidden="1" x14ac:dyDescent="0.2"/>
    <row r="63023" hidden="1" x14ac:dyDescent="0.2"/>
    <row r="63024" hidden="1" x14ac:dyDescent="0.2"/>
    <row r="63025" hidden="1" x14ac:dyDescent="0.2"/>
    <row r="63026" hidden="1" x14ac:dyDescent="0.2"/>
    <row r="63027" hidden="1" x14ac:dyDescent="0.2"/>
    <row r="63028" hidden="1" x14ac:dyDescent="0.2"/>
    <row r="63029" hidden="1" x14ac:dyDescent="0.2"/>
    <row r="63030" hidden="1" x14ac:dyDescent="0.2"/>
    <row r="63031" hidden="1" x14ac:dyDescent="0.2"/>
    <row r="63032" hidden="1" x14ac:dyDescent="0.2"/>
    <row r="63033" hidden="1" x14ac:dyDescent="0.2"/>
    <row r="63034" hidden="1" x14ac:dyDescent="0.2"/>
    <row r="63035" hidden="1" x14ac:dyDescent="0.2"/>
    <row r="63036" hidden="1" x14ac:dyDescent="0.2"/>
    <row r="63037" hidden="1" x14ac:dyDescent="0.2"/>
    <row r="63038" hidden="1" x14ac:dyDescent="0.2"/>
    <row r="63039" hidden="1" x14ac:dyDescent="0.2"/>
    <row r="63040" hidden="1" x14ac:dyDescent="0.2"/>
    <row r="63041" hidden="1" x14ac:dyDescent="0.2"/>
    <row r="63042" hidden="1" x14ac:dyDescent="0.2"/>
    <row r="63043" hidden="1" x14ac:dyDescent="0.2"/>
    <row r="63044" hidden="1" x14ac:dyDescent="0.2"/>
    <row r="63045" hidden="1" x14ac:dyDescent="0.2"/>
    <row r="63046" hidden="1" x14ac:dyDescent="0.2"/>
    <row r="63047" hidden="1" x14ac:dyDescent="0.2"/>
    <row r="63048" hidden="1" x14ac:dyDescent="0.2"/>
    <row r="63049" hidden="1" x14ac:dyDescent="0.2"/>
    <row r="63050" hidden="1" x14ac:dyDescent="0.2"/>
    <row r="63051" hidden="1" x14ac:dyDescent="0.2"/>
    <row r="63052" hidden="1" x14ac:dyDescent="0.2"/>
    <row r="63053" hidden="1" x14ac:dyDescent="0.2"/>
    <row r="63054" hidden="1" x14ac:dyDescent="0.2"/>
    <row r="63055" hidden="1" x14ac:dyDescent="0.2"/>
    <row r="63056" hidden="1" x14ac:dyDescent="0.2"/>
    <row r="63057" hidden="1" x14ac:dyDescent="0.2"/>
    <row r="63058" hidden="1" x14ac:dyDescent="0.2"/>
    <row r="63059" hidden="1" x14ac:dyDescent="0.2"/>
    <row r="63060" hidden="1" x14ac:dyDescent="0.2"/>
    <row r="63061" hidden="1" x14ac:dyDescent="0.2"/>
    <row r="63062" hidden="1" x14ac:dyDescent="0.2"/>
    <row r="63063" hidden="1" x14ac:dyDescent="0.2"/>
    <row r="63064" hidden="1" x14ac:dyDescent="0.2"/>
    <row r="63065" hidden="1" x14ac:dyDescent="0.2"/>
    <row r="63066" hidden="1" x14ac:dyDescent="0.2"/>
    <row r="63067" hidden="1" x14ac:dyDescent="0.2"/>
    <row r="63068" hidden="1" x14ac:dyDescent="0.2"/>
    <row r="63069" hidden="1" x14ac:dyDescent="0.2"/>
    <row r="63070" hidden="1" x14ac:dyDescent="0.2"/>
    <row r="63071" hidden="1" x14ac:dyDescent="0.2"/>
    <row r="63072" hidden="1" x14ac:dyDescent="0.2"/>
    <row r="63073" hidden="1" x14ac:dyDescent="0.2"/>
    <row r="63074" hidden="1" x14ac:dyDescent="0.2"/>
    <row r="63075" hidden="1" x14ac:dyDescent="0.2"/>
    <row r="63076" hidden="1" x14ac:dyDescent="0.2"/>
    <row r="63077" hidden="1" x14ac:dyDescent="0.2"/>
    <row r="63078" hidden="1" x14ac:dyDescent="0.2"/>
    <row r="63079" hidden="1" x14ac:dyDescent="0.2"/>
    <row r="63080" hidden="1" x14ac:dyDescent="0.2"/>
    <row r="63081" hidden="1" x14ac:dyDescent="0.2"/>
    <row r="63082" hidden="1" x14ac:dyDescent="0.2"/>
    <row r="63083" hidden="1" x14ac:dyDescent="0.2"/>
    <row r="63084" hidden="1" x14ac:dyDescent="0.2"/>
    <row r="63085" hidden="1" x14ac:dyDescent="0.2"/>
    <row r="63086" hidden="1" x14ac:dyDescent="0.2"/>
    <row r="63087" hidden="1" x14ac:dyDescent="0.2"/>
    <row r="63088" hidden="1" x14ac:dyDescent="0.2"/>
    <row r="63089" hidden="1" x14ac:dyDescent="0.2"/>
    <row r="63090" hidden="1" x14ac:dyDescent="0.2"/>
    <row r="63091" hidden="1" x14ac:dyDescent="0.2"/>
    <row r="63092" hidden="1" x14ac:dyDescent="0.2"/>
    <row r="63093" hidden="1" x14ac:dyDescent="0.2"/>
    <row r="63094" hidden="1" x14ac:dyDescent="0.2"/>
    <row r="63095" hidden="1" x14ac:dyDescent="0.2"/>
    <row r="63096" hidden="1" x14ac:dyDescent="0.2"/>
    <row r="63097" hidden="1" x14ac:dyDescent="0.2"/>
    <row r="63098" hidden="1" x14ac:dyDescent="0.2"/>
    <row r="63099" hidden="1" x14ac:dyDescent="0.2"/>
    <row r="63100" hidden="1" x14ac:dyDescent="0.2"/>
    <row r="63101" hidden="1" x14ac:dyDescent="0.2"/>
    <row r="63102" hidden="1" x14ac:dyDescent="0.2"/>
    <row r="63103" hidden="1" x14ac:dyDescent="0.2"/>
    <row r="63104" hidden="1" x14ac:dyDescent="0.2"/>
    <row r="63105" hidden="1" x14ac:dyDescent="0.2"/>
    <row r="63106" hidden="1" x14ac:dyDescent="0.2"/>
    <row r="63107" hidden="1" x14ac:dyDescent="0.2"/>
    <row r="63108" hidden="1" x14ac:dyDescent="0.2"/>
    <row r="63109" hidden="1" x14ac:dyDescent="0.2"/>
    <row r="63110" hidden="1" x14ac:dyDescent="0.2"/>
    <row r="63111" hidden="1" x14ac:dyDescent="0.2"/>
    <row r="63112" hidden="1" x14ac:dyDescent="0.2"/>
    <row r="63113" hidden="1" x14ac:dyDescent="0.2"/>
    <row r="63114" hidden="1" x14ac:dyDescent="0.2"/>
    <row r="63115" hidden="1" x14ac:dyDescent="0.2"/>
    <row r="63116" hidden="1" x14ac:dyDescent="0.2"/>
    <row r="63117" hidden="1" x14ac:dyDescent="0.2"/>
    <row r="63118" hidden="1" x14ac:dyDescent="0.2"/>
    <row r="63119" hidden="1" x14ac:dyDescent="0.2"/>
    <row r="63120" hidden="1" x14ac:dyDescent="0.2"/>
    <row r="63121" hidden="1" x14ac:dyDescent="0.2"/>
    <row r="63122" hidden="1" x14ac:dyDescent="0.2"/>
    <row r="63123" hidden="1" x14ac:dyDescent="0.2"/>
    <row r="63124" hidden="1" x14ac:dyDescent="0.2"/>
    <row r="63125" hidden="1" x14ac:dyDescent="0.2"/>
    <row r="63126" hidden="1" x14ac:dyDescent="0.2"/>
    <row r="63127" hidden="1" x14ac:dyDescent="0.2"/>
    <row r="63128" hidden="1" x14ac:dyDescent="0.2"/>
    <row r="63129" hidden="1" x14ac:dyDescent="0.2"/>
    <row r="63130" hidden="1" x14ac:dyDescent="0.2"/>
    <row r="63131" hidden="1" x14ac:dyDescent="0.2"/>
    <row r="63132" hidden="1" x14ac:dyDescent="0.2"/>
    <row r="63133" hidden="1" x14ac:dyDescent="0.2"/>
    <row r="63134" hidden="1" x14ac:dyDescent="0.2"/>
    <row r="63135" hidden="1" x14ac:dyDescent="0.2"/>
    <row r="63136" hidden="1" x14ac:dyDescent="0.2"/>
    <row r="63137" hidden="1" x14ac:dyDescent="0.2"/>
    <row r="63138" hidden="1" x14ac:dyDescent="0.2"/>
    <row r="63139" hidden="1" x14ac:dyDescent="0.2"/>
    <row r="63140" hidden="1" x14ac:dyDescent="0.2"/>
    <row r="63141" hidden="1" x14ac:dyDescent="0.2"/>
    <row r="63142" hidden="1" x14ac:dyDescent="0.2"/>
    <row r="63143" hidden="1" x14ac:dyDescent="0.2"/>
    <row r="63144" hidden="1" x14ac:dyDescent="0.2"/>
    <row r="63145" hidden="1" x14ac:dyDescent="0.2"/>
    <row r="63146" hidden="1" x14ac:dyDescent="0.2"/>
    <row r="63147" hidden="1" x14ac:dyDescent="0.2"/>
    <row r="63148" hidden="1" x14ac:dyDescent="0.2"/>
    <row r="63149" hidden="1" x14ac:dyDescent="0.2"/>
    <row r="63150" hidden="1" x14ac:dyDescent="0.2"/>
    <row r="63151" hidden="1" x14ac:dyDescent="0.2"/>
    <row r="63152" hidden="1" x14ac:dyDescent="0.2"/>
    <row r="63153" hidden="1" x14ac:dyDescent="0.2"/>
    <row r="63154" hidden="1" x14ac:dyDescent="0.2"/>
    <row r="63155" hidden="1" x14ac:dyDescent="0.2"/>
    <row r="63156" hidden="1" x14ac:dyDescent="0.2"/>
    <row r="63157" hidden="1" x14ac:dyDescent="0.2"/>
    <row r="63158" hidden="1" x14ac:dyDescent="0.2"/>
    <row r="63159" hidden="1" x14ac:dyDescent="0.2"/>
    <row r="63160" hidden="1" x14ac:dyDescent="0.2"/>
    <row r="63161" hidden="1" x14ac:dyDescent="0.2"/>
    <row r="63162" hidden="1" x14ac:dyDescent="0.2"/>
    <row r="63163" hidden="1" x14ac:dyDescent="0.2"/>
    <row r="63164" hidden="1" x14ac:dyDescent="0.2"/>
    <row r="63165" hidden="1" x14ac:dyDescent="0.2"/>
    <row r="63166" hidden="1" x14ac:dyDescent="0.2"/>
    <row r="63167" hidden="1" x14ac:dyDescent="0.2"/>
    <row r="63168" hidden="1" x14ac:dyDescent="0.2"/>
    <row r="63169" hidden="1" x14ac:dyDescent="0.2"/>
    <row r="63170" hidden="1" x14ac:dyDescent="0.2"/>
    <row r="63171" hidden="1" x14ac:dyDescent="0.2"/>
    <row r="63172" hidden="1" x14ac:dyDescent="0.2"/>
    <row r="63173" hidden="1" x14ac:dyDescent="0.2"/>
    <row r="63174" hidden="1" x14ac:dyDescent="0.2"/>
    <row r="63175" hidden="1" x14ac:dyDescent="0.2"/>
    <row r="63176" hidden="1" x14ac:dyDescent="0.2"/>
    <row r="63177" hidden="1" x14ac:dyDescent="0.2"/>
    <row r="63178" hidden="1" x14ac:dyDescent="0.2"/>
    <row r="63179" hidden="1" x14ac:dyDescent="0.2"/>
    <row r="63180" hidden="1" x14ac:dyDescent="0.2"/>
    <row r="63181" hidden="1" x14ac:dyDescent="0.2"/>
    <row r="63182" hidden="1" x14ac:dyDescent="0.2"/>
    <row r="63183" hidden="1" x14ac:dyDescent="0.2"/>
    <row r="63184" hidden="1" x14ac:dyDescent="0.2"/>
    <row r="63185" hidden="1" x14ac:dyDescent="0.2"/>
    <row r="63186" hidden="1" x14ac:dyDescent="0.2"/>
    <row r="63187" hidden="1" x14ac:dyDescent="0.2"/>
    <row r="63188" hidden="1" x14ac:dyDescent="0.2"/>
    <row r="63189" hidden="1" x14ac:dyDescent="0.2"/>
    <row r="63190" hidden="1" x14ac:dyDescent="0.2"/>
    <row r="63191" hidden="1" x14ac:dyDescent="0.2"/>
    <row r="63192" hidden="1" x14ac:dyDescent="0.2"/>
    <row r="63193" hidden="1" x14ac:dyDescent="0.2"/>
    <row r="63194" hidden="1" x14ac:dyDescent="0.2"/>
    <row r="63195" hidden="1" x14ac:dyDescent="0.2"/>
    <row r="63196" hidden="1" x14ac:dyDescent="0.2"/>
    <row r="63197" hidden="1" x14ac:dyDescent="0.2"/>
    <row r="63198" hidden="1" x14ac:dyDescent="0.2"/>
    <row r="63199" hidden="1" x14ac:dyDescent="0.2"/>
    <row r="63200" hidden="1" x14ac:dyDescent="0.2"/>
    <row r="63201" hidden="1" x14ac:dyDescent="0.2"/>
    <row r="63202" hidden="1" x14ac:dyDescent="0.2"/>
    <row r="63203" hidden="1" x14ac:dyDescent="0.2"/>
    <row r="63204" hidden="1" x14ac:dyDescent="0.2"/>
    <row r="63205" hidden="1" x14ac:dyDescent="0.2"/>
    <row r="63206" hidden="1" x14ac:dyDescent="0.2"/>
    <row r="63207" hidden="1" x14ac:dyDescent="0.2"/>
    <row r="63208" hidden="1" x14ac:dyDescent="0.2"/>
    <row r="63209" hidden="1" x14ac:dyDescent="0.2"/>
    <row r="63210" hidden="1" x14ac:dyDescent="0.2"/>
    <row r="63211" hidden="1" x14ac:dyDescent="0.2"/>
    <row r="63212" hidden="1" x14ac:dyDescent="0.2"/>
    <row r="63213" hidden="1" x14ac:dyDescent="0.2"/>
    <row r="63214" hidden="1" x14ac:dyDescent="0.2"/>
    <row r="63215" hidden="1" x14ac:dyDescent="0.2"/>
    <row r="63216" hidden="1" x14ac:dyDescent="0.2"/>
    <row r="63217" hidden="1" x14ac:dyDescent="0.2"/>
    <row r="63218" hidden="1" x14ac:dyDescent="0.2"/>
    <row r="63219" hidden="1" x14ac:dyDescent="0.2"/>
    <row r="63220" hidden="1" x14ac:dyDescent="0.2"/>
    <row r="63221" hidden="1" x14ac:dyDescent="0.2"/>
    <row r="63222" hidden="1" x14ac:dyDescent="0.2"/>
    <row r="63223" hidden="1" x14ac:dyDescent="0.2"/>
    <row r="63224" hidden="1" x14ac:dyDescent="0.2"/>
    <row r="63225" hidden="1" x14ac:dyDescent="0.2"/>
    <row r="63226" hidden="1" x14ac:dyDescent="0.2"/>
    <row r="63227" hidden="1" x14ac:dyDescent="0.2"/>
    <row r="63228" hidden="1" x14ac:dyDescent="0.2"/>
    <row r="63229" hidden="1" x14ac:dyDescent="0.2"/>
    <row r="63230" hidden="1" x14ac:dyDescent="0.2"/>
    <row r="63231" hidden="1" x14ac:dyDescent="0.2"/>
    <row r="63232" hidden="1" x14ac:dyDescent="0.2"/>
    <row r="63233" hidden="1" x14ac:dyDescent="0.2"/>
    <row r="63234" hidden="1" x14ac:dyDescent="0.2"/>
    <row r="63235" hidden="1" x14ac:dyDescent="0.2"/>
    <row r="63236" hidden="1" x14ac:dyDescent="0.2"/>
    <row r="63237" hidden="1" x14ac:dyDescent="0.2"/>
    <row r="63238" hidden="1" x14ac:dyDescent="0.2"/>
    <row r="63239" hidden="1" x14ac:dyDescent="0.2"/>
    <row r="63240" hidden="1" x14ac:dyDescent="0.2"/>
    <row r="63241" hidden="1" x14ac:dyDescent="0.2"/>
    <row r="63242" hidden="1" x14ac:dyDescent="0.2"/>
    <row r="63243" hidden="1" x14ac:dyDescent="0.2"/>
    <row r="63244" hidden="1" x14ac:dyDescent="0.2"/>
    <row r="63245" hidden="1" x14ac:dyDescent="0.2"/>
    <row r="63246" hidden="1" x14ac:dyDescent="0.2"/>
    <row r="63247" hidden="1" x14ac:dyDescent="0.2"/>
    <row r="63248" hidden="1" x14ac:dyDescent="0.2"/>
    <row r="63249" hidden="1" x14ac:dyDescent="0.2"/>
    <row r="63250" hidden="1" x14ac:dyDescent="0.2"/>
    <row r="63251" hidden="1" x14ac:dyDescent="0.2"/>
    <row r="63252" hidden="1" x14ac:dyDescent="0.2"/>
    <row r="63253" hidden="1" x14ac:dyDescent="0.2"/>
    <row r="63254" hidden="1" x14ac:dyDescent="0.2"/>
    <row r="63255" hidden="1" x14ac:dyDescent="0.2"/>
    <row r="63256" hidden="1" x14ac:dyDescent="0.2"/>
    <row r="63257" hidden="1" x14ac:dyDescent="0.2"/>
    <row r="63258" hidden="1" x14ac:dyDescent="0.2"/>
    <row r="63259" hidden="1" x14ac:dyDescent="0.2"/>
    <row r="63260" hidden="1" x14ac:dyDescent="0.2"/>
    <row r="63261" hidden="1" x14ac:dyDescent="0.2"/>
    <row r="63262" hidden="1" x14ac:dyDescent="0.2"/>
    <row r="63263" hidden="1" x14ac:dyDescent="0.2"/>
    <row r="63264" hidden="1" x14ac:dyDescent="0.2"/>
    <row r="63265" hidden="1" x14ac:dyDescent="0.2"/>
    <row r="63266" hidden="1" x14ac:dyDescent="0.2"/>
    <row r="63267" hidden="1" x14ac:dyDescent="0.2"/>
    <row r="63268" hidden="1" x14ac:dyDescent="0.2"/>
    <row r="63269" hidden="1" x14ac:dyDescent="0.2"/>
    <row r="63270" hidden="1" x14ac:dyDescent="0.2"/>
    <row r="63271" hidden="1" x14ac:dyDescent="0.2"/>
    <row r="63272" hidden="1" x14ac:dyDescent="0.2"/>
    <row r="63273" hidden="1" x14ac:dyDescent="0.2"/>
    <row r="63274" hidden="1" x14ac:dyDescent="0.2"/>
    <row r="63275" hidden="1" x14ac:dyDescent="0.2"/>
    <row r="63276" hidden="1" x14ac:dyDescent="0.2"/>
    <row r="63277" hidden="1" x14ac:dyDescent="0.2"/>
    <row r="63278" hidden="1" x14ac:dyDescent="0.2"/>
    <row r="63279" hidden="1" x14ac:dyDescent="0.2"/>
    <row r="63280" hidden="1" x14ac:dyDescent="0.2"/>
    <row r="63281" hidden="1" x14ac:dyDescent="0.2"/>
    <row r="63282" hidden="1" x14ac:dyDescent="0.2"/>
    <row r="63283" hidden="1" x14ac:dyDescent="0.2"/>
    <row r="63284" hidden="1" x14ac:dyDescent="0.2"/>
    <row r="63285" hidden="1" x14ac:dyDescent="0.2"/>
    <row r="63286" hidden="1" x14ac:dyDescent="0.2"/>
    <row r="63287" hidden="1" x14ac:dyDescent="0.2"/>
    <row r="63288" hidden="1" x14ac:dyDescent="0.2"/>
    <row r="63289" hidden="1" x14ac:dyDescent="0.2"/>
    <row r="63290" hidden="1" x14ac:dyDescent="0.2"/>
    <row r="63291" hidden="1" x14ac:dyDescent="0.2"/>
    <row r="63292" hidden="1" x14ac:dyDescent="0.2"/>
    <row r="63293" hidden="1" x14ac:dyDescent="0.2"/>
    <row r="63294" hidden="1" x14ac:dyDescent="0.2"/>
    <row r="63295" hidden="1" x14ac:dyDescent="0.2"/>
    <row r="63296" hidden="1" x14ac:dyDescent="0.2"/>
    <row r="63297" hidden="1" x14ac:dyDescent="0.2"/>
    <row r="63298" hidden="1" x14ac:dyDescent="0.2"/>
    <row r="63299" hidden="1" x14ac:dyDescent="0.2"/>
    <row r="63300" hidden="1" x14ac:dyDescent="0.2"/>
    <row r="63301" hidden="1" x14ac:dyDescent="0.2"/>
    <row r="63302" hidden="1" x14ac:dyDescent="0.2"/>
    <row r="63303" hidden="1" x14ac:dyDescent="0.2"/>
    <row r="63304" hidden="1" x14ac:dyDescent="0.2"/>
    <row r="63305" hidden="1" x14ac:dyDescent="0.2"/>
    <row r="63306" hidden="1" x14ac:dyDescent="0.2"/>
    <row r="63307" hidden="1" x14ac:dyDescent="0.2"/>
    <row r="63308" hidden="1" x14ac:dyDescent="0.2"/>
    <row r="63309" hidden="1" x14ac:dyDescent="0.2"/>
    <row r="63310" hidden="1" x14ac:dyDescent="0.2"/>
    <row r="63311" hidden="1" x14ac:dyDescent="0.2"/>
    <row r="63312" hidden="1" x14ac:dyDescent="0.2"/>
    <row r="63313" hidden="1" x14ac:dyDescent="0.2"/>
    <row r="63314" hidden="1" x14ac:dyDescent="0.2"/>
    <row r="63315" hidden="1" x14ac:dyDescent="0.2"/>
    <row r="63316" hidden="1" x14ac:dyDescent="0.2"/>
    <row r="63317" hidden="1" x14ac:dyDescent="0.2"/>
    <row r="63318" hidden="1" x14ac:dyDescent="0.2"/>
    <row r="63319" hidden="1" x14ac:dyDescent="0.2"/>
    <row r="63320" hidden="1" x14ac:dyDescent="0.2"/>
    <row r="63321" hidden="1" x14ac:dyDescent="0.2"/>
    <row r="63322" hidden="1" x14ac:dyDescent="0.2"/>
    <row r="63323" hidden="1" x14ac:dyDescent="0.2"/>
    <row r="63324" hidden="1" x14ac:dyDescent="0.2"/>
    <row r="63325" hidden="1" x14ac:dyDescent="0.2"/>
    <row r="63326" hidden="1" x14ac:dyDescent="0.2"/>
    <row r="63327" hidden="1" x14ac:dyDescent="0.2"/>
    <row r="63328" hidden="1" x14ac:dyDescent="0.2"/>
    <row r="63329" hidden="1" x14ac:dyDescent="0.2"/>
    <row r="63330" hidden="1" x14ac:dyDescent="0.2"/>
    <row r="63331" hidden="1" x14ac:dyDescent="0.2"/>
    <row r="63332" hidden="1" x14ac:dyDescent="0.2"/>
    <row r="63333" hidden="1" x14ac:dyDescent="0.2"/>
    <row r="63334" hidden="1" x14ac:dyDescent="0.2"/>
    <row r="63335" hidden="1" x14ac:dyDescent="0.2"/>
    <row r="63336" hidden="1" x14ac:dyDescent="0.2"/>
    <row r="63337" hidden="1" x14ac:dyDescent="0.2"/>
    <row r="63338" hidden="1" x14ac:dyDescent="0.2"/>
    <row r="63339" hidden="1" x14ac:dyDescent="0.2"/>
    <row r="63340" hidden="1" x14ac:dyDescent="0.2"/>
    <row r="63341" hidden="1" x14ac:dyDescent="0.2"/>
    <row r="63342" hidden="1" x14ac:dyDescent="0.2"/>
    <row r="63343" hidden="1" x14ac:dyDescent="0.2"/>
    <row r="63344" hidden="1" x14ac:dyDescent="0.2"/>
    <row r="63345" hidden="1" x14ac:dyDescent="0.2"/>
    <row r="63346" hidden="1" x14ac:dyDescent="0.2"/>
    <row r="63347" hidden="1" x14ac:dyDescent="0.2"/>
    <row r="63348" hidden="1" x14ac:dyDescent="0.2"/>
    <row r="63349" hidden="1" x14ac:dyDescent="0.2"/>
    <row r="63350" hidden="1" x14ac:dyDescent="0.2"/>
    <row r="63351" hidden="1" x14ac:dyDescent="0.2"/>
    <row r="63352" hidden="1" x14ac:dyDescent="0.2"/>
    <row r="63353" hidden="1" x14ac:dyDescent="0.2"/>
    <row r="63354" hidden="1" x14ac:dyDescent="0.2"/>
    <row r="63355" hidden="1" x14ac:dyDescent="0.2"/>
    <row r="63356" hidden="1" x14ac:dyDescent="0.2"/>
    <row r="63357" hidden="1" x14ac:dyDescent="0.2"/>
    <row r="63358" hidden="1" x14ac:dyDescent="0.2"/>
    <row r="63359" hidden="1" x14ac:dyDescent="0.2"/>
    <row r="63360" hidden="1" x14ac:dyDescent="0.2"/>
    <row r="63361" hidden="1" x14ac:dyDescent="0.2"/>
    <row r="63362" hidden="1" x14ac:dyDescent="0.2"/>
    <row r="63363" hidden="1" x14ac:dyDescent="0.2"/>
    <row r="63364" hidden="1" x14ac:dyDescent="0.2"/>
    <row r="63365" hidden="1" x14ac:dyDescent="0.2"/>
    <row r="63366" hidden="1" x14ac:dyDescent="0.2"/>
    <row r="63367" hidden="1" x14ac:dyDescent="0.2"/>
    <row r="63368" hidden="1" x14ac:dyDescent="0.2"/>
    <row r="63369" hidden="1" x14ac:dyDescent="0.2"/>
    <row r="63370" hidden="1" x14ac:dyDescent="0.2"/>
    <row r="63371" hidden="1" x14ac:dyDescent="0.2"/>
    <row r="63372" hidden="1" x14ac:dyDescent="0.2"/>
    <row r="63373" hidden="1" x14ac:dyDescent="0.2"/>
    <row r="63374" hidden="1" x14ac:dyDescent="0.2"/>
    <row r="63375" hidden="1" x14ac:dyDescent="0.2"/>
    <row r="63376" hidden="1" x14ac:dyDescent="0.2"/>
    <row r="63377" hidden="1" x14ac:dyDescent="0.2"/>
    <row r="63378" hidden="1" x14ac:dyDescent="0.2"/>
    <row r="63379" hidden="1" x14ac:dyDescent="0.2"/>
    <row r="63380" hidden="1" x14ac:dyDescent="0.2"/>
    <row r="63381" hidden="1" x14ac:dyDescent="0.2"/>
    <row r="63382" hidden="1" x14ac:dyDescent="0.2"/>
    <row r="63383" hidden="1" x14ac:dyDescent="0.2"/>
    <row r="63384" hidden="1" x14ac:dyDescent="0.2"/>
    <row r="63385" hidden="1" x14ac:dyDescent="0.2"/>
    <row r="63386" hidden="1" x14ac:dyDescent="0.2"/>
    <row r="63387" hidden="1" x14ac:dyDescent="0.2"/>
    <row r="63388" hidden="1" x14ac:dyDescent="0.2"/>
    <row r="63389" hidden="1" x14ac:dyDescent="0.2"/>
    <row r="63390" hidden="1" x14ac:dyDescent="0.2"/>
    <row r="63391" hidden="1" x14ac:dyDescent="0.2"/>
    <row r="63392" hidden="1" x14ac:dyDescent="0.2"/>
    <row r="63393" hidden="1" x14ac:dyDescent="0.2"/>
    <row r="63394" hidden="1" x14ac:dyDescent="0.2"/>
    <row r="63395" hidden="1" x14ac:dyDescent="0.2"/>
    <row r="63396" hidden="1" x14ac:dyDescent="0.2"/>
    <row r="63397" hidden="1" x14ac:dyDescent="0.2"/>
    <row r="63398" hidden="1" x14ac:dyDescent="0.2"/>
    <row r="63399" hidden="1" x14ac:dyDescent="0.2"/>
    <row r="63400" hidden="1" x14ac:dyDescent="0.2"/>
    <row r="63401" hidden="1" x14ac:dyDescent="0.2"/>
    <row r="63402" hidden="1" x14ac:dyDescent="0.2"/>
    <row r="63403" hidden="1" x14ac:dyDescent="0.2"/>
    <row r="63404" hidden="1" x14ac:dyDescent="0.2"/>
    <row r="63405" hidden="1" x14ac:dyDescent="0.2"/>
    <row r="63406" hidden="1" x14ac:dyDescent="0.2"/>
    <row r="63407" hidden="1" x14ac:dyDescent="0.2"/>
    <row r="63408" hidden="1" x14ac:dyDescent="0.2"/>
    <row r="63409" hidden="1" x14ac:dyDescent="0.2"/>
    <row r="63410" hidden="1" x14ac:dyDescent="0.2"/>
    <row r="63411" hidden="1" x14ac:dyDescent="0.2"/>
    <row r="63412" hidden="1" x14ac:dyDescent="0.2"/>
    <row r="63413" hidden="1" x14ac:dyDescent="0.2"/>
    <row r="63414" hidden="1" x14ac:dyDescent="0.2"/>
    <row r="63415" hidden="1" x14ac:dyDescent="0.2"/>
    <row r="63416" hidden="1" x14ac:dyDescent="0.2"/>
    <row r="63417" hidden="1" x14ac:dyDescent="0.2"/>
    <row r="63418" hidden="1" x14ac:dyDescent="0.2"/>
    <row r="63419" hidden="1" x14ac:dyDescent="0.2"/>
    <row r="63420" hidden="1" x14ac:dyDescent="0.2"/>
    <row r="63421" hidden="1" x14ac:dyDescent="0.2"/>
    <row r="63422" hidden="1" x14ac:dyDescent="0.2"/>
    <row r="63423" hidden="1" x14ac:dyDescent="0.2"/>
    <row r="63424" hidden="1" x14ac:dyDescent="0.2"/>
    <row r="63425" hidden="1" x14ac:dyDescent="0.2"/>
    <row r="63426" hidden="1" x14ac:dyDescent="0.2"/>
    <row r="63427" hidden="1" x14ac:dyDescent="0.2"/>
    <row r="63428" hidden="1" x14ac:dyDescent="0.2"/>
    <row r="63429" hidden="1" x14ac:dyDescent="0.2"/>
    <row r="63430" hidden="1" x14ac:dyDescent="0.2"/>
    <row r="63431" hidden="1" x14ac:dyDescent="0.2"/>
    <row r="63432" hidden="1" x14ac:dyDescent="0.2"/>
    <row r="63433" hidden="1" x14ac:dyDescent="0.2"/>
    <row r="63434" hidden="1" x14ac:dyDescent="0.2"/>
    <row r="63435" hidden="1" x14ac:dyDescent="0.2"/>
    <row r="63436" hidden="1" x14ac:dyDescent="0.2"/>
    <row r="63437" hidden="1" x14ac:dyDescent="0.2"/>
    <row r="63438" hidden="1" x14ac:dyDescent="0.2"/>
    <row r="63439" hidden="1" x14ac:dyDescent="0.2"/>
    <row r="63440" hidden="1" x14ac:dyDescent="0.2"/>
    <row r="63441" hidden="1" x14ac:dyDescent="0.2"/>
    <row r="63442" hidden="1" x14ac:dyDescent="0.2"/>
    <row r="63443" hidden="1" x14ac:dyDescent="0.2"/>
    <row r="63444" hidden="1" x14ac:dyDescent="0.2"/>
    <row r="63445" hidden="1" x14ac:dyDescent="0.2"/>
    <row r="63446" hidden="1" x14ac:dyDescent="0.2"/>
    <row r="63447" hidden="1" x14ac:dyDescent="0.2"/>
    <row r="63448" hidden="1" x14ac:dyDescent="0.2"/>
    <row r="63449" hidden="1" x14ac:dyDescent="0.2"/>
    <row r="63450" hidden="1" x14ac:dyDescent="0.2"/>
    <row r="63451" hidden="1" x14ac:dyDescent="0.2"/>
    <row r="63452" hidden="1" x14ac:dyDescent="0.2"/>
    <row r="63453" hidden="1" x14ac:dyDescent="0.2"/>
    <row r="63454" hidden="1" x14ac:dyDescent="0.2"/>
    <row r="63455" hidden="1" x14ac:dyDescent="0.2"/>
    <row r="63456" hidden="1" x14ac:dyDescent="0.2"/>
    <row r="63457" hidden="1" x14ac:dyDescent="0.2"/>
    <row r="63458" hidden="1" x14ac:dyDescent="0.2"/>
    <row r="63459" hidden="1" x14ac:dyDescent="0.2"/>
    <row r="63460" hidden="1" x14ac:dyDescent="0.2"/>
    <row r="63461" hidden="1" x14ac:dyDescent="0.2"/>
    <row r="63462" hidden="1" x14ac:dyDescent="0.2"/>
    <row r="63463" hidden="1" x14ac:dyDescent="0.2"/>
    <row r="63464" hidden="1" x14ac:dyDescent="0.2"/>
    <row r="63465" hidden="1" x14ac:dyDescent="0.2"/>
    <row r="63466" hidden="1" x14ac:dyDescent="0.2"/>
    <row r="63467" hidden="1" x14ac:dyDescent="0.2"/>
    <row r="63468" hidden="1" x14ac:dyDescent="0.2"/>
    <row r="63469" hidden="1" x14ac:dyDescent="0.2"/>
    <row r="63470" hidden="1" x14ac:dyDescent="0.2"/>
    <row r="63471" hidden="1" x14ac:dyDescent="0.2"/>
    <row r="63472" hidden="1" x14ac:dyDescent="0.2"/>
    <row r="63473" hidden="1" x14ac:dyDescent="0.2"/>
    <row r="63474" hidden="1" x14ac:dyDescent="0.2"/>
    <row r="63475" hidden="1" x14ac:dyDescent="0.2"/>
    <row r="63476" hidden="1" x14ac:dyDescent="0.2"/>
    <row r="63477" hidden="1" x14ac:dyDescent="0.2"/>
    <row r="63478" hidden="1" x14ac:dyDescent="0.2"/>
    <row r="63479" hidden="1" x14ac:dyDescent="0.2"/>
    <row r="63480" hidden="1" x14ac:dyDescent="0.2"/>
    <row r="63481" hidden="1" x14ac:dyDescent="0.2"/>
    <row r="63482" hidden="1" x14ac:dyDescent="0.2"/>
    <row r="63483" hidden="1" x14ac:dyDescent="0.2"/>
    <row r="63484" hidden="1" x14ac:dyDescent="0.2"/>
    <row r="63485" hidden="1" x14ac:dyDescent="0.2"/>
    <row r="63486" hidden="1" x14ac:dyDescent="0.2"/>
    <row r="63487" hidden="1" x14ac:dyDescent="0.2"/>
    <row r="63488" hidden="1" x14ac:dyDescent="0.2"/>
    <row r="63489" hidden="1" x14ac:dyDescent="0.2"/>
    <row r="63490" hidden="1" x14ac:dyDescent="0.2"/>
    <row r="63491" hidden="1" x14ac:dyDescent="0.2"/>
    <row r="63492" hidden="1" x14ac:dyDescent="0.2"/>
    <row r="63493" hidden="1" x14ac:dyDescent="0.2"/>
    <row r="63494" hidden="1" x14ac:dyDescent="0.2"/>
    <row r="63495" hidden="1" x14ac:dyDescent="0.2"/>
    <row r="63496" hidden="1" x14ac:dyDescent="0.2"/>
    <row r="63497" hidden="1" x14ac:dyDescent="0.2"/>
    <row r="63498" hidden="1" x14ac:dyDescent="0.2"/>
    <row r="63499" hidden="1" x14ac:dyDescent="0.2"/>
    <row r="63500" hidden="1" x14ac:dyDescent="0.2"/>
    <row r="63501" hidden="1" x14ac:dyDescent="0.2"/>
    <row r="63502" hidden="1" x14ac:dyDescent="0.2"/>
    <row r="63503" hidden="1" x14ac:dyDescent="0.2"/>
    <row r="63504" hidden="1" x14ac:dyDescent="0.2"/>
    <row r="63505" hidden="1" x14ac:dyDescent="0.2"/>
    <row r="63506" hidden="1" x14ac:dyDescent="0.2"/>
    <row r="63507" hidden="1" x14ac:dyDescent="0.2"/>
    <row r="63508" hidden="1" x14ac:dyDescent="0.2"/>
    <row r="63509" hidden="1" x14ac:dyDescent="0.2"/>
    <row r="63510" hidden="1" x14ac:dyDescent="0.2"/>
    <row r="63511" hidden="1" x14ac:dyDescent="0.2"/>
    <row r="63512" hidden="1" x14ac:dyDescent="0.2"/>
    <row r="63513" hidden="1" x14ac:dyDescent="0.2"/>
    <row r="63514" hidden="1" x14ac:dyDescent="0.2"/>
    <row r="63515" hidden="1" x14ac:dyDescent="0.2"/>
    <row r="63516" hidden="1" x14ac:dyDescent="0.2"/>
    <row r="63517" hidden="1" x14ac:dyDescent="0.2"/>
    <row r="63518" hidden="1" x14ac:dyDescent="0.2"/>
    <row r="63519" hidden="1" x14ac:dyDescent="0.2"/>
    <row r="63520" hidden="1" x14ac:dyDescent="0.2"/>
    <row r="63521" hidden="1" x14ac:dyDescent="0.2"/>
    <row r="63522" hidden="1" x14ac:dyDescent="0.2"/>
    <row r="63523" hidden="1" x14ac:dyDescent="0.2"/>
    <row r="63524" hidden="1" x14ac:dyDescent="0.2"/>
    <row r="63525" hidden="1" x14ac:dyDescent="0.2"/>
    <row r="63526" hidden="1" x14ac:dyDescent="0.2"/>
    <row r="63527" hidden="1" x14ac:dyDescent="0.2"/>
    <row r="63528" hidden="1" x14ac:dyDescent="0.2"/>
    <row r="63529" hidden="1" x14ac:dyDescent="0.2"/>
    <row r="63530" hidden="1" x14ac:dyDescent="0.2"/>
    <row r="63531" hidden="1" x14ac:dyDescent="0.2"/>
    <row r="63532" hidden="1" x14ac:dyDescent="0.2"/>
    <row r="63533" hidden="1" x14ac:dyDescent="0.2"/>
    <row r="63534" hidden="1" x14ac:dyDescent="0.2"/>
    <row r="63535" hidden="1" x14ac:dyDescent="0.2"/>
    <row r="63536" hidden="1" x14ac:dyDescent="0.2"/>
    <row r="63537" hidden="1" x14ac:dyDescent="0.2"/>
    <row r="63538" hidden="1" x14ac:dyDescent="0.2"/>
    <row r="63539" hidden="1" x14ac:dyDescent="0.2"/>
    <row r="63540" hidden="1" x14ac:dyDescent="0.2"/>
    <row r="63541" hidden="1" x14ac:dyDescent="0.2"/>
    <row r="63542" hidden="1" x14ac:dyDescent="0.2"/>
    <row r="63543" hidden="1" x14ac:dyDescent="0.2"/>
    <row r="63544" hidden="1" x14ac:dyDescent="0.2"/>
    <row r="63545" hidden="1" x14ac:dyDescent="0.2"/>
    <row r="63546" hidden="1" x14ac:dyDescent="0.2"/>
    <row r="63547" hidden="1" x14ac:dyDescent="0.2"/>
    <row r="63548" hidden="1" x14ac:dyDescent="0.2"/>
    <row r="63549" hidden="1" x14ac:dyDescent="0.2"/>
    <row r="63550" hidden="1" x14ac:dyDescent="0.2"/>
    <row r="63551" hidden="1" x14ac:dyDescent="0.2"/>
    <row r="63552" hidden="1" x14ac:dyDescent="0.2"/>
    <row r="63553" hidden="1" x14ac:dyDescent="0.2"/>
    <row r="63554" hidden="1" x14ac:dyDescent="0.2"/>
    <row r="63555" hidden="1" x14ac:dyDescent="0.2"/>
    <row r="63556" hidden="1" x14ac:dyDescent="0.2"/>
    <row r="63557" hidden="1" x14ac:dyDescent="0.2"/>
    <row r="63558" hidden="1" x14ac:dyDescent="0.2"/>
    <row r="63559" hidden="1" x14ac:dyDescent="0.2"/>
    <row r="63560" hidden="1" x14ac:dyDescent="0.2"/>
    <row r="63561" hidden="1" x14ac:dyDescent="0.2"/>
    <row r="63562" hidden="1" x14ac:dyDescent="0.2"/>
    <row r="63563" hidden="1" x14ac:dyDescent="0.2"/>
    <row r="63564" hidden="1" x14ac:dyDescent="0.2"/>
    <row r="63565" hidden="1" x14ac:dyDescent="0.2"/>
    <row r="63566" hidden="1" x14ac:dyDescent="0.2"/>
    <row r="63567" hidden="1" x14ac:dyDescent="0.2"/>
    <row r="63568" hidden="1" x14ac:dyDescent="0.2"/>
    <row r="63569" hidden="1" x14ac:dyDescent="0.2"/>
    <row r="63570" hidden="1" x14ac:dyDescent="0.2"/>
    <row r="63571" hidden="1" x14ac:dyDescent="0.2"/>
    <row r="63572" hidden="1" x14ac:dyDescent="0.2"/>
    <row r="63573" hidden="1" x14ac:dyDescent="0.2"/>
    <row r="63574" hidden="1" x14ac:dyDescent="0.2"/>
    <row r="63575" hidden="1" x14ac:dyDescent="0.2"/>
    <row r="63576" hidden="1" x14ac:dyDescent="0.2"/>
    <row r="63577" hidden="1" x14ac:dyDescent="0.2"/>
    <row r="63578" hidden="1" x14ac:dyDescent="0.2"/>
    <row r="63579" hidden="1" x14ac:dyDescent="0.2"/>
    <row r="63580" hidden="1" x14ac:dyDescent="0.2"/>
    <row r="63581" hidden="1" x14ac:dyDescent="0.2"/>
    <row r="63582" hidden="1" x14ac:dyDescent="0.2"/>
    <row r="63583" hidden="1" x14ac:dyDescent="0.2"/>
    <row r="63584" hidden="1" x14ac:dyDescent="0.2"/>
    <row r="63585" hidden="1" x14ac:dyDescent="0.2"/>
    <row r="63586" hidden="1" x14ac:dyDescent="0.2"/>
    <row r="63587" hidden="1" x14ac:dyDescent="0.2"/>
    <row r="63588" hidden="1" x14ac:dyDescent="0.2"/>
    <row r="63589" hidden="1" x14ac:dyDescent="0.2"/>
    <row r="63590" hidden="1" x14ac:dyDescent="0.2"/>
    <row r="63591" hidden="1" x14ac:dyDescent="0.2"/>
    <row r="63592" hidden="1" x14ac:dyDescent="0.2"/>
    <row r="63593" hidden="1" x14ac:dyDescent="0.2"/>
    <row r="63594" hidden="1" x14ac:dyDescent="0.2"/>
    <row r="63595" hidden="1" x14ac:dyDescent="0.2"/>
    <row r="63596" hidden="1" x14ac:dyDescent="0.2"/>
    <row r="63597" hidden="1" x14ac:dyDescent="0.2"/>
    <row r="63598" hidden="1" x14ac:dyDescent="0.2"/>
    <row r="63599" hidden="1" x14ac:dyDescent="0.2"/>
    <row r="63600" hidden="1" x14ac:dyDescent="0.2"/>
    <row r="63601" hidden="1" x14ac:dyDescent="0.2"/>
    <row r="63602" hidden="1" x14ac:dyDescent="0.2"/>
    <row r="63603" hidden="1" x14ac:dyDescent="0.2"/>
    <row r="63604" hidden="1" x14ac:dyDescent="0.2"/>
    <row r="63605" hidden="1" x14ac:dyDescent="0.2"/>
    <row r="63606" hidden="1" x14ac:dyDescent="0.2"/>
    <row r="63607" hidden="1" x14ac:dyDescent="0.2"/>
    <row r="63608" hidden="1" x14ac:dyDescent="0.2"/>
    <row r="63609" hidden="1" x14ac:dyDescent="0.2"/>
    <row r="63610" hidden="1" x14ac:dyDescent="0.2"/>
    <row r="63611" hidden="1" x14ac:dyDescent="0.2"/>
    <row r="63612" hidden="1" x14ac:dyDescent="0.2"/>
    <row r="63613" hidden="1" x14ac:dyDescent="0.2"/>
    <row r="63614" hidden="1" x14ac:dyDescent="0.2"/>
    <row r="63615" hidden="1" x14ac:dyDescent="0.2"/>
    <row r="63616" hidden="1" x14ac:dyDescent="0.2"/>
    <row r="63617" hidden="1" x14ac:dyDescent="0.2"/>
    <row r="63618" hidden="1" x14ac:dyDescent="0.2"/>
    <row r="63619" hidden="1" x14ac:dyDescent="0.2"/>
    <row r="63620" hidden="1" x14ac:dyDescent="0.2"/>
    <row r="63621" hidden="1" x14ac:dyDescent="0.2"/>
    <row r="63622" hidden="1" x14ac:dyDescent="0.2"/>
    <row r="63623" hidden="1" x14ac:dyDescent="0.2"/>
    <row r="63624" hidden="1" x14ac:dyDescent="0.2"/>
    <row r="63625" hidden="1" x14ac:dyDescent="0.2"/>
    <row r="63626" hidden="1" x14ac:dyDescent="0.2"/>
    <row r="63627" hidden="1" x14ac:dyDescent="0.2"/>
    <row r="63628" hidden="1" x14ac:dyDescent="0.2"/>
    <row r="63629" hidden="1" x14ac:dyDescent="0.2"/>
    <row r="63630" hidden="1" x14ac:dyDescent="0.2"/>
    <row r="63631" hidden="1" x14ac:dyDescent="0.2"/>
    <row r="63632" hidden="1" x14ac:dyDescent="0.2"/>
    <row r="63633" hidden="1" x14ac:dyDescent="0.2"/>
    <row r="63634" hidden="1" x14ac:dyDescent="0.2"/>
    <row r="63635" hidden="1" x14ac:dyDescent="0.2"/>
    <row r="63636" hidden="1" x14ac:dyDescent="0.2"/>
    <row r="63637" hidden="1" x14ac:dyDescent="0.2"/>
    <row r="63638" hidden="1" x14ac:dyDescent="0.2"/>
    <row r="63639" hidden="1" x14ac:dyDescent="0.2"/>
    <row r="63640" hidden="1" x14ac:dyDescent="0.2"/>
    <row r="63641" hidden="1" x14ac:dyDescent="0.2"/>
    <row r="63642" hidden="1" x14ac:dyDescent="0.2"/>
    <row r="63643" hidden="1" x14ac:dyDescent="0.2"/>
    <row r="63644" hidden="1" x14ac:dyDescent="0.2"/>
    <row r="63645" hidden="1" x14ac:dyDescent="0.2"/>
    <row r="63646" hidden="1" x14ac:dyDescent="0.2"/>
    <row r="63647" hidden="1" x14ac:dyDescent="0.2"/>
    <row r="63648" hidden="1" x14ac:dyDescent="0.2"/>
    <row r="63649" hidden="1" x14ac:dyDescent="0.2"/>
    <row r="63650" hidden="1" x14ac:dyDescent="0.2"/>
    <row r="63651" hidden="1" x14ac:dyDescent="0.2"/>
    <row r="63652" hidden="1" x14ac:dyDescent="0.2"/>
    <row r="63653" hidden="1" x14ac:dyDescent="0.2"/>
    <row r="63654" hidden="1" x14ac:dyDescent="0.2"/>
    <row r="63655" hidden="1" x14ac:dyDescent="0.2"/>
    <row r="63656" hidden="1" x14ac:dyDescent="0.2"/>
    <row r="63657" hidden="1" x14ac:dyDescent="0.2"/>
    <row r="63658" hidden="1" x14ac:dyDescent="0.2"/>
    <row r="63659" hidden="1" x14ac:dyDescent="0.2"/>
    <row r="63660" hidden="1" x14ac:dyDescent="0.2"/>
    <row r="63661" hidden="1" x14ac:dyDescent="0.2"/>
    <row r="63662" hidden="1" x14ac:dyDescent="0.2"/>
    <row r="63663" hidden="1" x14ac:dyDescent="0.2"/>
    <row r="63664" hidden="1" x14ac:dyDescent="0.2"/>
    <row r="63665" hidden="1" x14ac:dyDescent="0.2"/>
    <row r="63666" hidden="1" x14ac:dyDescent="0.2"/>
    <row r="63667" hidden="1" x14ac:dyDescent="0.2"/>
    <row r="63668" hidden="1" x14ac:dyDescent="0.2"/>
    <row r="63669" hidden="1" x14ac:dyDescent="0.2"/>
    <row r="63670" hidden="1" x14ac:dyDescent="0.2"/>
    <row r="63671" hidden="1" x14ac:dyDescent="0.2"/>
    <row r="63672" hidden="1" x14ac:dyDescent="0.2"/>
    <row r="63673" hidden="1" x14ac:dyDescent="0.2"/>
    <row r="63674" hidden="1" x14ac:dyDescent="0.2"/>
    <row r="63675" hidden="1" x14ac:dyDescent="0.2"/>
    <row r="63676" hidden="1" x14ac:dyDescent="0.2"/>
    <row r="63677" hidden="1" x14ac:dyDescent="0.2"/>
    <row r="63678" hidden="1" x14ac:dyDescent="0.2"/>
    <row r="63679" hidden="1" x14ac:dyDescent="0.2"/>
    <row r="63680" hidden="1" x14ac:dyDescent="0.2"/>
    <row r="63681" hidden="1" x14ac:dyDescent="0.2"/>
    <row r="63682" hidden="1" x14ac:dyDescent="0.2"/>
    <row r="63683" hidden="1" x14ac:dyDescent="0.2"/>
    <row r="63684" hidden="1" x14ac:dyDescent="0.2"/>
    <row r="63685" hidden="1" x14ac:dyDescent="0.2"/>
    <row r="63686" hidden="1" x14ac:dyDescent="0.2"/>
    <row r="63687" hidden="1" x14ac:dyDescent="0.2"/>
    <row r="63688" hidden="1" x14ac:dyDescent="0.2"/>
    <row r="63689" hidden="1" x14ac:dyDescent="0.2"/>
    <row r="63690" hidden="1" x14ac:dyDescent="0.2"/>
    <row r="63691" hidden="1" x14ac:dyDescent="0.2"/>
    <row r="63692" hidden="1" x14ac:dyDescent="0.2"/>
    <row r="63693" hidden="1" x14ac:dyDescent="0.2"/>
    <row r="63694" hidden="1" x14ac:dyDescent="0.2"/>
    <row r="63695" hidden="1" x14ac:dyDescent="0.2"/>
    <row r="63696" hidden="1" x14ac:dyDescent="0.2"/>
    <row r="63697" hidden="1" x14ac:dyDescent="0.2"/>
    <row r="63698" hidden="1" x14ac:dyDescent="0.2"/>
    <row r="63699" hidden="1" x14ac:dyDescent="0.2"/>
    <row r="63700" hidden="1" x14ac:dyDescent="0.2"/>
    <row r="63701" hidden="1" x14ac:dyDescent="0.2"/>
    <row r="63702" hidden="1" x14ac:dyDescent="0.2"/>
    <row r="63703" hidden="1" x14ac:dyDescent="0.2"/>
    <row r="63704" hidden="1" x14ac:dyDescent="0.2"/>
    <row r="63705" hidden="1" x14ac:dyDescent="0.2"/>
    <row r="63706" hidden="1" x14ac:dyDescent="0.2"/>
    <row r="63707" hidden="1" x14ac:dyDescent="0.2"/>
    <row r="63708" hidden="1" x14ac:dyDescent="0.2"/>
    <row r="63709" hidden="1" x14ac:dyDescent="0.2"/>
    <row r="63710" hidden="1" x14ac:dyDescent="0.2"/>
    <row r="63711" hidden="1" x14ac:dyDescent="0.2"/>
    <row r="63712" hidden="1" x14ac:dyDescent="0.2"/>
    <row r="63713" hidden="1" x14ac:dyDescent="0.2"/>
    <row r="63714" hidden="1" x14ac:dyDescent="0.2"/>
    <row r="63715" hidden="1" x14ac:dyDescent="0.2"/>
    <row r="63716" hidden="1" x14ac:dyDescent="0.2"/>
    <row r="63717" hidden="1" x14ac:dyDescent="0.2"/>
    <row r="63718" hidden="1" x14ac:dyDescent="0.2"/>
    <row r="63719" hidden="1" x14ac:dyDescent="0.2"/>
    <row r="63720" hidden="1" x14ac:dyDescent="0.2"/>
    <row r="63721" hidden="1" x14ac:dyDescent="0.2"/>
    <row r="63722" hidden="1" x14ac:dyDescent="0.2"/>
    <row r="63723" hidden="1" x14ac:dyDescent="0.2"/>
    <row r="63724" hidden="1" x14ac:dyDescent="0.2"/>
    <row r="63725" hidden="1" x14ac:dyDescent="0.2"/>
    <row r="63726" hidden="1" x14ac:dyDescent="0.2"/>
    <row r="63727" hidden="1" x14ac:dyDescent="0.2"/>
    <row r="63728" hidden="1" x14ac:dyDescent="0.2"/>
    <row r="63729" hidden="1" x14ac:dyDescent="0.2"/>
    <row r="63730" hidden="1" x14ac:dyDescent="0.2"/>
    <row r="63731" hidden="1" x14ac:dyDescent="0.2"/>
    <row r="63732" hidden="1" x14ac:dyDescent="0.2"/>
    <row r="63733" hidden="1" x14ac:dyDescent="0.2"/>
    <row r="63734" hidden="1" x14ac:dyDescent="0.2"/>
    <row r="63735" hidden="1" x14ac:dyDescent="0.2"/>
    <row r="63736" hidden="1" x14ac:dyDescent="0.2"/>
    <row r="63737" hidden="1" x14ac:dyDescent="0.2"/>
    <row r="63738" hidden="1" x14ac:dyDescent="0.2"/>
    <row r="63739" hidden="1" x14ac:dyDescent="0.2"/>
    <row r="63740" hidden="1" x14ac:dyDescent="0.2"/>
    <row r="63741" hidden="1" x14ac:dyDescent="0.2"/>
    <row r="63742" hidden="1" x14ac:dyDescent="0.2"/>
    <row r="63743" hidden="1" x14ac:dyDescent="0.2"/>
    <row r="63744" hidden="1" x14ac:dyDescent="0.2"/>
    <row r="63745" hidden="1" x14ac:dyDescent="0.2"/>
    <row r="63746" hidden="1" x14ac:dyDescent="0.2"/>
    <row r="63747" hidden="1" x14ac:dyDescent="0.2"/>
    <row r="63748" hidden="1" x14ac:dyDescent="0.2"/>
    <row r="63749" hidden="1" x14ac:dyDescent="0.2"/>
    <row r="63750" hidden="1" x14ac:dyDescent="0.2"/>
    <row r="63751" hidden="1" x14ac:dyDescent="0.2"/>
    <row r="63752" hidden="1" x14ac:dyDescent="0.2"/>
    <row r="63753" hidden="1" x14ac:dyDescent="0.2"/>
    <row r="63754" hidden="1" x14ac:dyDescent="0.2"/>
    <row r="63755" hidden="1" x14ac:dyDescent="0.2"/>
    <row r="63756" hidden="1" x14ac:dyDescent="0.2"/>
    <row r="63757" hidden="1" x14ac:dyDescent="0.2"/>
    <row r="63758" hidden="1" x14ac:dyDescent="0.2"/>
    <row r="63759" hidden="1" x14ac:dyDescent="0.2"/>
    <row r="63760" hidden="1" x14ac:dyDescent="0.2"/>
    <row r="63761" hidden="1" x14ac:dyDescent="0.2"/>
    <row r="63762" hidden="1" x14ac:dyDescent="0.2"/>
    <row r="63763" hidden="1" x14ac:dyDescent="0.2"/>
    <row r="63764" hidden="1" x14ac:dyDescent="0.2"/>
    <row r="63765" hidden="1" x14ac:dyDescent="0.2"/>
    <row r="63766" hidden="1" x14ac:dyDescent="0.2"/>
    <row r="63767" hidden="1" x14ac:dyDescent="0.2"/>
    <row r="63768" hidden="1" x14ac:dyDescent="0.2"/>
    <row r="63769" hidden="1" x14ac:dyDescent="0.2"/>
    <row r="63770" hidden="1" x14ac:dyDescent="0.2"/>
    <row r="63771" hidden="1" x14ac:dyDescent="0.2"/>
    <row r="63772" hidden="1" x14ac:dyDescent="0.2"/>
    <row r="63773" hidden="1" x14ac:dyDescent="0.2"/>
    <row r="63774" hidden="1" x14ac:dyDescent="0.2"/>
    <row r="63775" hidden="1" x14ac:dyDescent="0.2"/>
    <row r="63776" hidden="1" x14ac:dyDescent="0.2"/>
    <row r="63777" hidden="1" x14ac:dyDescent="0.2"/>
    <row r="63778" hidden="1" x14ac:dyDescent="0.2"/>
    <row r="63779" hidden="1" x14ac:dyDescent="0.2"/>
    <row r="63780" hidden="1" x14ac:dyDescent="0.2"/>
    <row r="63781" hidden="1" x14ac:dyDescent="0.2"/>
    <row r="63782" hidden="1" x14ac:dyDescent="0.2"/>
    <row r="63783" hidden="1" x14ac:dyDescent="0.2"/>
    <row r="63784" hidden="1" x14ac:dyDescent="0.2"/>
    <row r="63785" hidden="1" x14ac:dyDescent="0.2"/>
    <row r="63786" hidden="1" x14ac:dyDescent="0.2"/>
    <row r="63787" hidden="1" x14ac:dyDescent="0.2"/>
    <row r="63788" hidden="1" x14ac:dyDescent="0.2"/>
    <row r="63789" hidden="1" x14ac:dyDescent="0.2"/>
    <row r="63790" hidden="1" x14ac:dyDescent="0.2"/>
    <row r="63791" hidden="1" x14ac:dyDescent="0.2"/>
    <row r="63792" hidden="1" x14ac:dyDescent="0.2"/>
    <row r="63793" hidden="1" x14ac:dyDescent="0.2"/>
    <row r="63794" hidden="1" x14ac:dyDescent="0.2"/>
    <row r="63795" hidden="1" x14ac:dyDescent="0.2"/>
    <row r="63796" hidden="1" x14ac:dyDescent="0.2"/>
    <row r="63797" hidden="1" x14ac:dyDescent="0.2"/>
    <row r="63798" hidden="1" x14ac:dyDescent="0.2"/>
    <row r="63799" hidden="1" x14ac:dyDescent="0.2"/>
    <row r="63800" hidden="1" x14ac:dyDescent="0.2"/>
    <row r="63801" hidden="1" x14ac:dyDescent="0.2"/>
    <row r="63802" hidden="1" x14ac:dyDescent="0.2"/>
    <row r="63803" hidden="1" x14ac:dyDescent="0.2"/>
    <row r="63804" hidden="1" x14ac:dyDescent="0.2"/>
    <row r="63805" hidden="1" x14ac:dyDescent="0.2"/>
    <row r="63806" hidden="1" x14ac:dyDescent="0.2"/>
    <row r="63807" hidden="1" x14ac:dyDescent="0.2"/>
    <row r="63808" hidden="1" x14ac:dyDescent="0.2"/>
    <row r="63809" hidden="1" x14ac:dyDescent="0.2"/>
    <row r="63810" hidden="1" x14ac:dyDescent="0.2"/>
    <row r="63811" hidden="1" x14ac:dyDescent="0.2"/>
    <row r="63812" hidden="1" x14ac:dyDescent="0.2"/>
    <row r="63813" hidden="1" x14ac:dyDescent="0.2"/>
    <row r="63814" hidden="1" x14ac:dyDescent="0.2"/>
    <row r="63815" hidden="1" x14ac:dyDescent="0.2"/>
    <row r="63816" hidden="1" x14ac:dyDescent="0.2"/>
    <row r="63817" hidden="1" x14ac:dyDescent="0.2"/>
    <row r="63818" hidden="1" x14ac:dyDescent="0.2"/>
    <row r="63819" hidden="1" x14ac:dyDescent="0.2"/>
    <row r="63820" hidden="1" x14ac:dyDescent="0.2"/>
    <row r="63821" hidden="1" x14ac:dyDescent="0.2"/>
    <row r="63822" hidden="1" x14ac:dyDescent="0.2"/>
    <row r="63823" hidden="1" x14ac:dyDescent="0.2"/>
    <row r="63824" hidden="1" x14ac:dyDescent="0.2"/>
    <row r="63825" hidden="1" x14ac:dyDescent="0.2"/>
    <row r="63826" hidden="1" x14ac:dyDescent="0.2"/>
    <row r="63827" hidden="1" x14ac:dyDescent="0.2"/>
    <row r="63828" hidden="1" x14ac:dyDescent="0.2"/>
    <row r="63829" hidden="1" x14ac:dyDescent="0.2"/>
    <row r="63830" hidden="1" x14ac:dyDescent="0.2"/>
    <row r="63831" hidden="1" x14ac:dyDescent="0.2"/>
    <row r="63832" hidden="1" x14ac:dyDescent="0.2"/>
    <row r="63833" hidden="1" x14ac:dyDescent="0.2"/>
    <row r="63834" hidden="1" x14ac:dyDescent="0.2"/>
    <row r="63835" hidden="1" x14ac:dyDescent="0.2"/>
    <row r="63836" hidden="1" x14ac:dyDescent="0.2"/>
    <row r="63837" hidden="1" x14ac:dyDescent="0.2"/>
    <row r="63838" hidden="1" x14ac:dyDescent="0.2"/>
    <row r="63839" hidden="1" x14ac:dyDescent="0.2"/>
    <row r="63840" hidden="1" x14ac:dyDescent="0.2"/>
    <row r="63841" hidden="1" x14ac:dyDescent="0.2"/>
    <row r="63842" hidden="1" x14ac:dyDescent="0.2"/>
    <row r="63843" hidden="1" x14ac:dyDescent="0.2"/>
    <row r="63844" hidden="1" x14ac:dyDescent="0.2"/>
    <row r="63845" hidden="1" x14ac:dyDescent="0.2"/>
    <row r="63846" hidden="1" x14ac:dyDescent="0.2"/>
    <row r="63847" hidden="1" x14ac:dyDescent="0.2"/>
    <row r="63848" hidden="1" x14ac:dyDescent="0.2"/>
    <row r="63849" hidden="1" x14ac:dyDescent="0.2"/>
    <row r="63850" hidden="1" x14ac:dyDescent="0.2"/>
    <row r="63851" hidden="1" x14ac:dyDescent="0.2"/>
    <row r="63852" hidden="1" x14ac:dyDescent="0.2"/>
    <row r="63853" hidden="1" x14ac:dyDescent="0.2"/>
    <row r="63854" hidden="1" x14ac:dyDescent="0.2"/>
    <row r="63855" hidden="1" x14ac:dyDescent="0.2"/>
    <row r="63856" hidden="1" x14ac:dyDescent="0.2"/>
    <row r="63857" hidden="1" x14ac:dyDescent="0.2"/>
    <row r="63858" hidden="1" x14ac:dyDescent="0.2"/>
    <row r="63859" hidden="1" x14ac:dyDescent="0.2"/>
    <row r="63860" hidden="1" x14ac:dyDescent="0.2"/>
    <row r="63861" hidden="1" x14ac:dyDescent="0.2"/>
    <row r="63862" hidden="1" x14ac:dyDescent="0.2"/>
    <row r="63863" hidden="1" x14ac:dyDescent="0.2"/>
    <row r="63864" hidden="1" x14ac:dyDescent="0.2"/>
    <row r="63865" hidden="1" x14ac:dyDescent="0.2"/>
    <row r="63866" hidden="1" x14ac:dyDescent="0.2"/>
    <row r="63867" hidden="1" x14ac:dyDescent="0.2"/>
    <row r="63868" hidden="1" x14ac:dyDescent="0.2"/>
    <row r="63869" hidden="1" x14ac:dyDescent="0.2"/>
    <row r="63870" hidden="1" x14ac:dyDescent="0.2"/>
    <row r="63871" hidden="1" x14ac:dyDescent="0.2"/>
    <row r="63872" hidden="1" x14ac:dyDescent="0.2"/>
    <row r="63873" hidden="1" x14ac:dyDescent="0.2"/>
    <row r="63874" hidden="1" x14ac:dyDescent="0.2"/>
    <row r="63875" hidden="1" x14ac:dyDescent="0.2"/>
    <row r="63876" hidden="1" x14ac:dyDescent="0.2"/>
    <row r="63877" hidden="1" x14ac:dyDescent="0.2"/>
    <row r="63878" hidden="1" x14ac:dyDescent="0.2"/>
    <row r="63879" hidden="1" x14ac:dyDescent="0.2"/>
    <row r="63880" hidden="1" x14ac:dyDescent="0.2"/>
    <row r="63881" hidden="1" x14ac:dyDescent="0.2"/>
    <row r="63882" hidden="1" x14ac:dyDescent="0.2"/>
    <row r="63883" hidden="1" x14ac:dyDescent="0.2"/>
    <row r="63884" hidden="1" x14ac:dyDescent="0.2"/>
    <row r="63885" hidden="1" x14ac:dyDescent="0.2"/>
    <row r="63886" hidden="1" x14ac:dyDescent="0.2"/>
    <row r="63887" hidden="1" x14ac:dyDescent="0.2"/>
    <row r="63888" hidden="1" x14ac:dyDescent="0.2"/>
    <row r="63889" hidden="1" x14ac:dyDescent="0.2"/>
    <row r="63890" hidden="1" x14ac:dyDescent="0.2"/>
    <row r="63891" hidden="1" x14ac:dyDescent="0.2"/>
    <row r="63892" hidden="1" x14ac:dyDescent="0.2"/>
    <row r="63893" hidden="1" x14ac:dyDescent="0.2"/>
    <row r="63894" hidden="1" x14ac:dyDescent="0.2"/>
    <row r="63895" hidden="1" x14ac:dyDescent="0.2"/>
    <row r="63896" hidden="1" x14ac:dyDescent="0.2"/>
    <row r="63897" hidden="1" x14ac:dyDescent="0.2"/>
    <row r="63898" hidden="1" x14ac:dyDescent="0.2"/>
    <row r="63899" hidden="1" x14ac:dyDescent="0.2"/>
    <row r="63900" hidden="1" x14ac:dyDescent="0.2"/>
    <row r="63901" hidden="1" x14ac:dyDescent="0.2"/>
    <row r="63902" hidden="1" x14ac:dyDescent="0.2"/>
    <row r="63903" hidden="1" x14ac:dyDescent="0.2"/>
    <row r="63904" hidden="1" x14ac:dyDescent="0.2"/>
    <row r="63905" hidden="1" x14ac:dyDescent="0.2"/>
    <row r="63906" hidden="1" x14ac:dyDescent="0.2"/>
    <row r="63907" hidden="1" x14ac:dyDescent="0.2"/>
    <row r="63908" hidden="1" x14ac:dyDescent="0.2"/>
    <row r="63909" hidden="1" x14ac:dyDescent="0.2"/>
    <row r="63910" hidden="1" x14ac:dyDescent="0.2"/>
    <row r="63911" hidden="1" x14ac:dyDescent="0.2"/>
    <row r="63912" hidden="1" x14ac:dyDescent="0.2"/>
    <row r="63913" hidden="1" x14ac:dyDescent="0.2"/>
    <row r="63914" hidden="1" x14ac:dyDescent="0.2"/>
    <row r="63915" hidden="1" x14ac:dyDescent="0.2"/>
    <row r="63916" hidden="1" x14ac:dyDescent="0.2"/>
    <row r="63917" hidden="1" x14ac:dyDescent="0.2"/>
    <row r="63918" hidden="1" x14ac:dyDescent="0.2"/>
    <row r="63919" hidden="1" x14ac:dyDescent="0.2"/>
    <row r="63920" hidden="1" x14ac:dyDescent="0.2"/>
    <row r="63921" hidden="1" x14ac:dyDescent="0.2"/>
    <row r="63922" hidden="1" x14ac:dyDescent="0.2"/>
    <row r="63923" hidden="1" x14ac:dyDescent="0.2"/>
    <row r="63924" hidden="1" x14ac:dyDescent="0.2"/>
    <row r="63925" hidden="1" x14ac:dyDescent="0.2"/>
    <row r="63926" hidden="1" x14ac:dyDescent="0.2"/>
    <row r="63927" hidden="1" x14ac:dyDescent="0.2"/>
    <row r="63928" hidden="1" x14ac:dyDescent="0.2"/>
    <row r="63929" hidden="1" x14ac:dyDescent="0.2"/>
    <row r="63930" hidden="1" x14ac:dyDescent="0.2"/>
    <row r="63931" hidden="1" x14ac:dyDescent="0.2"/>
    <row r="63932" hidden="1" x14ac:dyDescent="0.2"/>
    <row r="63933" hidden="1" x14ac:dyDescent="0.2"/>
    <row r="63934" hidden="1" x14ac:dyDescent="0.2"/>
    <row r="63935" hidden="1" x14ac:dyDescent="0.2"/>
    <row r="63936" hidden="1" x14ac:dyDescent="0.2"/>
    <row r="63937" hidden="1" x14ac:dyDescent="0.2"/>
    <row r="63938" hidden="1" x14ac:dyDescent="0.2"/>
    <row r="63939" hidden="1" x14ac:dyDescent="0.2"/>
    <row r="63940" hidden="1" x14ac:dyDescent="0.2"/>
    <row r="63941" hidden="1" x14ac:dyDescent="0.2"/>
    <row r="63942" hidden="1" x14ac:dyDescent="0.2"/>
    <row r="63943" hidden="1" x14ac:dyDescent="0.2"/>
    <row r="63944" hidden="1" x14ac:dyDescent="0.2"/>
    <row r="63945" hidden="1" x14ac:dyDescent="0.2"/>
    <row r="63946" hidden="1" x14ac:dyDescent="0.2"/>
    <row r="63947" hidden="1" x14ac:dyDescent="0.2"/>
    <row r="63948" hidden="1" x14ac:dyDescent="0.2"/>
    <row r="63949" hidden="1" x14ac:dyDescent="0.2"/>
    <row r="63950" hidden="1" x14ac:dyDescent="0.2"/>
    <row r="63951" hidden="1" x14ac:dyDescent="0.2"/>
    <row r="63952" hidden="1" x14ac:dyDescent="0.2"/>
    <row r="63953" hidden="1" x14ac:dyDescent="0.2"/>
    <row r="63954" hidden="1" x14ac:dyDescent="0.2"/>
    <row r="63955" hidden="1" x14ac:dyDescent="0.2"/>
    <row r="63956" hidden="1" x14ac:dyDescent="0.2"/>
    <row r="63957" hidden="1" x14ac:dyDescent="0.2"/>
    <row r="63958" hidden="1" x14ac:dyDescent="0.2"/>
    <row r="63959" hidden="1" x14ac:dyDescent="0.2"/>
    <row r="63960" hidden="1" x14ac:dyDescent="0.2"/>
    <row r="63961" hidden="1" x14ac:dyDescent="0.2"/>
    <row r="63962" hidden="1" x14ac:dyDescent="0.2"/>
    <row r="63963" hidden="1" x14ac:dyDescent="0.2"/>
    <row r="63964" hidden="1" x14ac:dyDescent="0.2"/>
    <row r="63965" hidden="1" x14ac:dyDescent="0.2"/>
    <row r="63966" hidden="1" x14ac:dyDescent="0.2"/>
    <row r="63967" hidden="1" x14ac:dyDescent="0.2"/>
    <row r="63968" hidden="1" x14ac:dyDescent="0.2"/>
    <row r="63969" hidden="1" x14ac:dyDescent="0.2"/>
    <row r="63970" hidden="1" x14ac:dyDescent="0.2"/>
    <row r="63971" hidden="1" x14ac:dyDescent="0.2"/>
    <row r="63972" hidden="1" x14ac:dyDescent="0.2"/>
    <row r="63973" hidden="1" x14ac:dyDescent="0.2"/>
    <row r="63974" hidden="1" x14ac:dyDescent="0.2"/>
    <row r="63975" hidden="1" x14ac:dyDescent="0.2"/>
    <row r="63976" hidden="1" x14ac:dyDescent="0.2"/>
    <row r="63977" hidden="1" x14ac:dyDescent="0.2"/>
    <row r="63978" hidden="1" x14ac:dyDescent="0.2"/>
    <row r="63979" hidden="1" x14ac:dyDescent="0.2"/>
    <row r="63980" hidden="1" x14ac:dyDescent="0.2"/>
    <row r="63981" hidden="1" x14ac:dyDescent="0.2"/>
    <row r="63982" hidden="1" x14ac:dyDescent="0.2"/>
    <row r="63983" hidden="1" x14ac:dyDescent="0.2"/>
    <row r="63984" hidden="1" x14ac:dyDescent="0.2"/>
    <row r="63985" hidden="1" x14ac:dyDescent="0.2"/>
    <row r="63986" hidden="1" x14ac:dyDescent="0.2"/>
    <row r="63987" hidden="1" x14ac:dyDescent="0.2"/>
    <row r="63988" hidden="1" x14ac:dyDescent="0.2"/>
    <row r="63989" hidden="1" x14ac:dyDescent="0.2"/>
    <row r="63990" hidden="1" x14ac:dyDescent="0.2"/>
    <row r="63991" hidden="1" x14ac:dyDescent="0.2"/>
    <row r="63992" hidden="1" x14ac:dyDescent="0.2"/>
    <row r="63993" hidden="1" x14ac:dyDescent="0.2"/>
    <row r="63994" hidden="1" x14ac:dyDescent="0.2"/>
    <row r="63995" hidden="1" x14ac:dyDescent="0.2"/>
    <row r="63996" hidden="1" x14ac:dyDescent="0.2"/>
    <row r="63997" hidden="1" x14ac:dyDescent="0.2"/>
    <row r="63998" hidden="1" x14ac:dyDescent="0.2"/>
    <row r="63999" hidden="1" x14ac:dyDescent="0.2"/>
    <row r="64000" hidden="1" x14ac:dyDescent="0.2"/>
    <row r="64001" hidden="1" x14ac:dyDescent="0.2"/>
    <row r="64002" hidden="1" x14ac:dyDescent="0.2"/>
    <row r="64003" hidden="1" x14ac:dyDescent="0.2"/>
    <row r="64004" hidden="1" x14ac:dyDescent="0.2"/>
    <row r="64005" hidden="1" x14ac:dyDescent="0.2"/>
    <row r="64006" hidden="1" x14ac:dyDescent="0.2"/>
    <row r="64007" hidden="1" x14ac:dyDescent="0.2"/>
    <row r="64008" hidden="1" x14ac:dyDescent="0.2"/>
    <row r="64009" hidden="1" x14ac:dyDescent="0.2"/>
    <row r="64010" hidden="1" x14ac:dyDescent="0.2"/>
    <row r="64011" hidden="1" x14ac:dyDescent="0.2"/>
    <row r="64012" hidden="1" x14ac:dyDescent="0.2"/>
    <row r="64013" hidden="1" x14ac:dyDescent="0.2"/>
    <row r="64014" hidden="1" x14ac:dyDescent="0.2"/>
    <row r="64015" hidden="1" x14ac:dyDescent="0.2"/>
    <row r="64016" hidden="1" x14ac:dyDescent="0.2"/>
    <row r="64017" hidden="1" x14ac:dyDescent="0.2"/>
    <row r="64018" hidden="1" x14ac:dyDescent="0.2"/>
    <row r="64019" hidden="1" x14ac:dyDescent="0.2"/>
    <row r="64020" hidden="1" x14ac:dyDescent="0.2"/>
    <row r="64021" hidden="1" x14ac:dyDescent="0.2"/>
    <row r="64022" hidden="1" x14ac:dyDescent="0.2"/>
    <row r="64023" hidden="1" x14ac:dyDescent="0.2"/>
    <row r="64024" hidden="1" x14ac:dyDescent="0.2"/>
    <row r="64025" hidden="1" x14ac:dyDescent="0.2"/>
    <row r="64026" hidden="1" x14ac:dyDescent="0.2"/>
    <row r="64027" hidden="1" x14ac:dyDescent="0.2"/>
    <row r="64028" hidden="1" x14ac:dyDescent="0.2"/>
    <row r="64029" hidden="1" x14ac:dyDescent="0.2"/>
    <row r="64030" hidden="1" x14ac:dyDescent="0.2"/>
    <row r="64031" hidden="1" x14ac:dyDescent="0.2"/>
    <row r="64032" hidden="1" x14ac:dyDescent="0.2"/>
    <row r="64033" hidden="1" x14ac:dyDescent="0.2"/>
    <row r="64034" hidden="1" x14ac:dyDescent="0.2"/>
    <row r="64035" hidden="1" x14ac:dyDescent="0.2"/>
    <row r="64036" hidden="1" x14ac:dyDescent="0.2"/>
    <row r="64037" hidden="1" x14ac:dyDescent="0.2"/>
    <row r="64038" hidden="1" x14ac:dyDescent="0.2"/>
    <row r="64039" hidden="1" x14ac:dyDescent="0.2"/>
    <row r="64040" hidden="1" x14ac:dyDescent="0.2"/>
    <row r="64041" hidden="1" x14ac:dyDescent="0.2"/>
    <row r="64042" hidden="1" x14ac:dyDescent="0.2"/>
    <row r="64043" hidden="1" x14ac:dyDescent="0.2"/>
    <row r="64044" hidden="1" x14ac:dyDescent="0.2"/>
    <row r="64045" hidden="1" x14ac:dyDescent="0.2"/>
    <row r="64046" hidden="1" x14ac:dyDescent="0.2"/>
    <row r="64047" hidden="1" x14ac:dyDescent="0.2"/>
    <row r="64048" hidden="1" x14ac:dyDescent="0.2"/>
    <row r="64049" hidden="1" x14ac:dyDescent="0.2"/>
    <row r="64050" hidden="1" x14ac:dyDescent="0.2"/>
    <row r="64051" hidden="1" x14ac:dyDescent="0.2"/>
    <row r="64052" hidden="1" x14ac:dyDescent="0.2"/>
    <row r="64053" hidden="1" x14ac:dyDescent="0.2"/>
    <row r="64054" hidden="1" x14ac:dyDescent="0.2"/>
    <row r="64055" hidden="1" x14ac:dyDescent="0.2"/>
    <row r="64056" hidden="1" x14ac:dyDescent="0.2"/>
    <row r="64057" hidden="1" x14ac:dyDescent="0.2"/>
    <row r="64058" hidden="1" x14ac:dyDescent="0.2"/>
    <row r="64059" hidden="1" x14ac:dyDescent="0.2"/>
    <row r="64060" hidden="1" x14ac:dyDescent="0.2"/>
    <row r="64061" hidden="1" x14ac:dyDescent="0.2"/>
    <row r="64062" hidden="1" x14ac:dyDescent="0.2"/>
    <row r="64063" hidden="1" x14ac:dyDescent="0.2"/>
    <row r="64064" hidden="1" x14ac:dyDescent="0.2"/>
    <row r="64065" hidden="1" x14ac:dyDescent="0.2"/>
    <row r="64066" hidden="1" x14ac:dyDescent="0.2"/>
    <row r="64067" hidden="1" x14ac:dyDescent="0.2"/>
    <row r="64068" hidden="1" x14ac:dyDescent="0.2"/>
    <row r="64069" hidden="1" x14ac:dyDescent="0.2"/>
    <row r="64070" hidden="1" x14ac:dyDescent="0.2"/>
    <row r="64071" hidden="1" x14ac:dyDescent="0.2"/>
    <row r="64072" hidden="1" x14ac:dyDescent="0.2"/>
    <row r="64073" hidden="1" x14ac:dyDescent="0.2"/>
    <row r="64074" hidden="1" x14ac:dyDescent="0.2"/>
    <row r="64075" hidden="1" x14ac:dyDescent="0.2"/>
    <row r="64076" hidden="1" x14ac:dyDescent="0.2"/>
    <row r="64077" hidden="1" x14ac:dyDescent="0.2"/>
    <row r="64078" hidden="1" x14ac:dyDescent="0.2"/>
    <row r="64079" hidden="1" x14ac:dyDescent="0.2"/>
    <row r="64080" hidden="1" x14ac:dyDescent="0.2"/>
    <row r="64081" hidden="1" x14ac:dyDescent="0.2"/>
    <row r="64082" hidden="1" x14ac:dyDescent="0.2"/>
    <row r="64083" hidden="1" x14ac:dyDescent="0.2"/>
    <row r="64084" hidden="1" x14ac:dyDescent="0.2"/>
    <row r="64085" hidden="1" x14ac:dyDescent="0.2"/>
    <row r="64086" hidden="1" x14ac:dyDescent="0.2"/>
    <row r="64087" hidden="1" x14ac:dyDescent="0.2"/>
    <row r="64088" hidden="1" x14ac:dyDescent="0.2"/>
    <row r="64089" hidden="1" x14ac:dyDescent="0.2"/>
    <row r="64090" hidden="1" x14ac:dyDescent="0.2"/>
    <row r="64091" hidden="1" x14ac:dyDescent="0.2"/>
    <row r="64092" hidden="1" x14ac:dyDescent="0.2"/>
    <row r="64093" hidden="1" x14ac:dyDescent="0.2"/>
    <row r="64094" hidden="1" x14ac:dyDescent="0.2"/>
    <row r="64095" hidden="1" x14ac:dyDescent="0.2"/>
    <row r="64096" hidden="1" x14ac:dyDescent="0.2"/>
    <row r="64097" hidden="1" x14ac:dyDescent="0.2"/>
    <row r="64098" hidden="1" x14ac:dyDescent="0.2"/>
    <row r="64099" hidden="1" x14ac:dyDescent="0.2"/>
    <row r="64100" hidden="1" x14ac:dyDescent="0.2"/>
    <row r="64101" hidden="1" x14ac:dyDescent="0.2"/>
    <row r="64102" hidden="1" x14ac:dyDescent="0.2"/>
    <row r="64103" hidden="1" x14ac:dyDescent="0.2"/>
    <row r="64104" hidden="1" x14ac:dyDescent="0.2"/>
    <row r="64105" hidden="1" x14ac:dyDescent="0.2"/>
    <row r="64106" hidden="1" x14ac:dyDescent="0.2"/>
    <row r="64107" hidden="1" x14ac:dyDescent="0.2"/>
    <row r="64108" hidden="1" x14ac:dyDescent="0.2"/>
    <row r="64109" hidden="1" x14ac:dyDescent="0.2"/>
    <row r="64110" hidden="1" x14ac:dyDescent="0.2"/>
    <row r="64111" hidden="1" x14ac:dyDescent="0.2"/>
    <row r="64112" hidden="1" x14ac:dyDescent="0.2"/>
    <row r="64113" hidden="1" x14ac:dyDescent="0.2"/>
    <row r="64114" hidden="1" x14ac:dyDescent="0.2"/>
    <row r="64115" hidden="1" x14ac:dyDescent="0.2"/>
    <row r="64116" hidden="1" x14ac:dyDescent="0.2"/>
    <row r="64117" hidden="1" x14ac:dyDescent="0.2"/>
    <row r="64118" hidden="1" x14ac:dyDescent="0.2"/>
    <row r="64119" hidden="1" x14ac:dyDescent="0.2"/>
    <row r="64120" hidden="1" x14ac:dyDescent="0.2"/>
    <row r="64121" hidden="1" x14ac:dyDescent="0.2"/>
    <row r="64122" hidden="1" x14ac:dyDescent="0.2"/>
    <row r="64123" hidden="1" x14ac:dyDescent="0.2"/>
    <row r="64124" hidden="1" x14ac:dyDescent="0.2"/>
    <row r="64125" hidden="1" x14ac:dyDescent="0.2"/>
    <row r="64126" hidden="1" x14ac:dyDescent="0.2"/>
    <row r="64127" hidden="1" x14ac:dyDescent="0.2"/>
    <row r="64128" hidden="1" x14ac:dyDescent="0.2"/>
    <row r="64129" hidden="1" x14ac:dyDescent="0.2"/>
    <row r="64130" hidden="1" x14ac:dyDescent="0.2"/>
    <row r="64131" hidden="1" x14ac:dyDescent="0.2"/>
    <row r="64132" hidden="1" x14ac:dyDescent="0.2"/>
    <row r="64133" hidden="1" x14ac:dyDescent="0.2"/>
    <row r="64134" hidden="1" x14ac:dyDescent="0.2"/>
    <row r="64135" hidden="1" x14ac:dyDescent="0.2"/>
    <row r="64136" hidden="1" x14ac:dyDescent="0.2"/>
    <row r="64137" hidden="1" x14ac:dyDescent="0.2"/>
    <row r="64138" hidden="1" x14ac:dyDescent="0.2"/>
    <row r="64139" hidden="1" x14ac:dyDescent="0.2"/>
    <row r="64140" hidden="1" x14ac:dyDescent="0.2"/>
    <row r="64141" hidden="1" x14ac:dyDescent="0.2"/>
    <row r="64142" hidden="1" x14ac:dyDescent="0.2"/>
    <row r="64143" hidden="1" x14ac:dyDescent="0.2"/>
    <row r="64144" hidden="1" x14ac:dyDescent="0.2"/>
    <row r="64145" hidden="1" x14ac:dyDescent="0.2"/>
    <row r="64146" hidden="1" x14ac:dyDescent="0.2"/>
    <row r="64147" hidden="1" x14ac:dyDescent="0.2"/>
    <row r="64148" hidden="1" x14ac:dyDescent="0.2"/>
    <row r="64149" hidden="1" x14ac:dyDescent="0.2"/>
    <row r="64150" hidden="1" x14ac:dyDescent="0.2"/>
    <row r="64151" hidden="1" x14ac:dyDescent="0.2"/>
    <row r="64152" hidden="1" x14ac:dyDescent="0.2"/>
    <row r="64153" hidden="1" x14ac:dyDescent="0.2"/>
    <row r="64154" hidden="1" x14ac:dyDescent="0.2"/>
    <row r="64155" hidden="1" x14ac:dyDescent="0.2"/>
    <row r="64156" hidden="1" x14ac:dyDescent="0.2"/>
    <row r="64157" hidden="1" x14ac:dyDescent="0.2"/>
    <row r="64158" hidden="1" x14ac:dyDescent="0.2"/>
    <row r="64159" hidden="1" x14ac:dyDescent="0.2"/>
    <row r="64160" hidden="1" x14ac:dyDescent="0.2"/>
    <row r="64161" hidden="1" x14ac:dyDescent="0.2"/>
    <row r="64162" hidden="1" x14ac:dyDescent="0.2"/>
    <row r="64163" hidden="1" x14ac:dyDescent="0.2"/>
    <row r="64164" hidden="1" x14ac:dyDescent="0.2"/>
    <row r="64165" hidden="1" x14ac:dyDescent="0.2"/>
    <row r="64166" hidden="1" x14ac:dyDescent="0.2"/>
    <row r="64167" hidden="1" x14ac:dyDescent="0.2"/>
    <row r="64168" hidden="1" x14ac:dyDescent="0.2"/>
    <row r="64169" hidden="1" x14ac:dyDescent="0.2"/>
    <row r="64170" hidden="1" x14ac:dyDescent="0.2"/>
    <row r="64171" hidden="1" x14ac:dyDescent="0.2"/>
    <row r="64172" hidden="1" x14ac:dyDescent="0.2"/>
    <row r="64173" hidden="1" x14ac:dyDescent="0.2"/>
    <row r="64174" hidden="1" x14ac:dyDescent="0.2"/>
    <row r="64175" hidden="1" x14ac:dyDescent="0.2"/>
    <row r="64176" hidden="1" x14ac:dyDescent="0.2"/>
    <row r="64177" hidden="1" x14ac:dyDescent="0.2"/>
    <row r="64178" hidden="1" x14ac:dyDescent="0.2"/>
    <row r="64179" hidden="1" x14ac:dyDescent="0.2"/>
    <row r="64180" hidden="1" x14ac:dyDescent="0.2"/>
    <row r="64181" hidden="1" x14ac:dyDescent="0.2"/>
    <row r="64182" hidden="1" x14ac:dyDescent="0.2"/>
    <row r="64183" hidden="1" x14ac:dyDescent="0.2"/>
    <row r="64184" hidden="1" x14ac:dyDescent="0.2"/>
    <row r="64185" hidden="1" x14ac:dyDescent="0.2"/>
    <row r="64186" hidden="1" x14ac:dyDescent="0.2"/>
    <row r="64187" hidden="1" x14ac:dyDescent="0.2"/>
    <row r="64188" hidden="1" x14ac:dyDescent="0.2"/>
    <row r="64189" hidden="1" x14ac:dyDescent="0.2"/>
    <row r="64190" hidden="1" x14ac:dyDescent="0.2"/>
    <row r="64191" hidden="1" x14ac:dyDescent="0.2"/>
    <row r="64192" hidden="1" x14ac:dyDescent="0.2"/>
    <row r="64193" hidden="1" x14ac:dyDescent="0.2"/>
    <row r="64194" hidden="1" x14ac:dyDescent="0.2"/>
    <row r="64195" hidden="1" x14ac:dyDescent="0.2"/>
    <row r="64196" hidden="1" x14ac:dyDescent="0.2"/>
    <row r="64197" hidden="1" x14ac:dyDescent="0.2"/>
    <row r="64198" hidden="1" x14ac:dyDescent="0.2"/>
    <row r="64199" hidden="1" x14ac:dyDescent="0.2"/>
    <row r="64200" hidden="1" x14ac:dyDescent="0.2"/>
    <row r="64201" hidden="1" x14ac:dyDescent="0.2"/>
    <row r="64202" hidden="1" x14ac:dyDescent="0.2"/>
    <row r="64203" hidden="1" x14ac:dyDescent="0.2"/>
    <row r="64204" hidden="1" x14ac:dyDescent="0.2"/>
    <row r="64205" hidden="1" x14ac:dyDescent="0.2"/>
    <row r="64206" hidden="1" x14ac:dyDescent="0.2"/>
    <row r="64207" hidden="1" x14ac:dyDescent="0.2"/>
    <row r="64208" hidden="1" x14ac:dyDescent="0.2"/>
    <row r="64209" hidden="1" x14ac:dyDescent="0.2"/>
    <row r="64210" hidden="1" x14ac:dyDescent="0.2"/>
    <row r="64211" hidden="1" x14ac:dyDescent="0.2"/>
    <row r="64212" hidden="1" x14ac:dyDescent="0.2"/>
    <row r="64213" hidden="1" x14ac:dyDescent="0.2"/>
    <row r="64214" hidden="1" x14ac:dyDescent="0.2"/>
    <row r="64215" hidden="1" x14ac:dyDescent="0.2"/>
    <row r="64216" hidden="1" x14ac:dyDescent="0.2"/>
    <row r="64217" hidden="1" x14ac:dyDescent="0.2"/>
    <row r="64218" hidden="1" x14ac:dyDescent="0.2"/>
    <row r="64219" hidden="1" x14ac:dyDescent="0.2"/>
    <row r="64220" hidden="1" x14ac:dyDescent="0.2"/>
    <row r="64221" hidden="1" x14ac:dyDescent="0.2"/>
    <row r="64222" hidden="1" x14ac:dyDescent="0.2"/>
    <row r="64223" hidden="1" x14ac:dyDescent="0.2"/>
    <row r="64224" hidden="1" x14ac:dyDescent="0.2"/>
    <row r="64225" hidden="1" x14ac:dyDescent="0.2"/>
    <row r="64226" hidden="1" x14ac:dyDescent="0.2"/>
    <row r="64227" hidden="1" x14ac:dyDescent="0.2"/>
    <row r="64228" hidden="1" x14ac:dyDescent="0.2"/>
    <row r="64229" hidden="1" x14ac:dyDescent="0.2"/>
    <row r="64230" hidden="1" x14ac:dyDescent="0.2"/>
    <row r="64231" hidden="1" x14ac:dyDescent="0.2"/>
    <row r="64232" hidden="1" x14ac:dyDescent="0.2"/>
    <row r="64233" hidden="1" x14ac:dyDescent="0.2"/>
    <row r="64234" hidden="1" x14ac:dyDescent="0.2"/>
    <row r="64235" hidden="1" x14ac:dyDescent="0.2"/>
    <row r="64236" hidden="1" x14ac:dyDescent="0.2"/>
    <row r="64237" hidden="1" x14ac:dyDescent="0.2"/>
    <row r="64238" hidden="1" x14ac:dyDescent="0.2"/>
    <row r="64239" hidden="1" x14ac:dyDescent="0.2"/>
    <row r="64240" hidden="1" x14ac:dyDescent="0.2"/>
    <row r="64241" hidden="1" x14ac:dyDescent="0.2"/>
    <row r="64242" hidden="1" x14ac:dyDescent="0.2"/>
    <row r="64243" hidden="1" x14ac:dyDescent="0.2"/>
    <row r="64244" hidden="1" x14ac:dyDescent="0.2"/>
    <row r="64245" hidden="1" x14ac:dyDescent="0.2"/>
    <row r="64246" hidden="1" x14ac:dyDescent="0.2"/>
    <row r="64247" hidden="1" x14ac:dyDescent="0.2"/>
    <row r="64248" hidden="1" x14ac:dyDescent="0.2"/>
    <row r="64249" hidden="1" x14ac:dyDescent="0.2"/>
    <row r="64250" hidden="1" x14ac:dyDescent="0.2"/>
    <row r="64251" hidden="1" x14ac:dyDescent="0.2"/>
    <row r="64252" hidden="1" x14ac:dyDescent="0.2"/>
    <row r="64253" hidden="1" x14ac:dyDescent="0.2"/>
    <row r="64254" hidden="1" x14ac:dyDescent="0.2"/>
    <row r="64255" hidden="1" x14ac:dyDescent="0.2"/>
    <row r="64256" hidden="1" x14ac:dyDescent="0.2"/>
    <row r="64257" hidden="1" x14ac:dyDescent="0.2"/>
    <row r="64258" hidden="1" x14ac:dyDescent="0.2"/>
    <row r="64259" hidden="1" x14ac:dyDescent="0.2"/>
    <row r="64260" hidden="1" x14ac:dyDescent="0.2"/>
    <row r="64261" hidden="1" x14ac:dyDescent="0.2"/>
    <row r="64262" hidden="1" x14ac:dyDescent="0.2"/>
    <row r="64263" hidden="1" x14ac:dyDescent="0.2"/>
    <row r="64264" hidden="1" x14ac:dyDescent="0.2"/>
    <row r="64265" hidden="1" x14ac:dyDescent="0.2"/>
    <row r="64266" hidden="1" x14ac:dyDescent="0.2"/>
    <row r="64267" hidden="1" x14ac:dyDescent="0.2"/>
    <row r="64268" hidden="1" x14ac:dyDescent="0.2"/>
    <row r="64269" hidden="1" x14ac:dyDescent="0.2"/>
    <row r="64270" hidden="1" x14ac:dyDescent="0.2"/>
    <row r="64271" hidden="1" x14ac:dyDescent="0.2"/>
    <row r="64272" hidden="1" x14ac:dyDescent="0.2"/>
    <row r="64273" hidden="1" x14ac:dyDescent="0.2"/>
    <row r="64274" hidden="1" x14ac:dyDescent="0.2"/>
    <row r="64275" hidden="1" x14ac:dyDescent="0.2"/>
    <row r="64276" hidden="1" x14ac:dyDescent="0.2"/>
    <row r="64277" hidden="1" x14ac:dyDescent="0.2"/>
    <row r="64278" hidden="1" x14ac:dyDescent="0.2"/>
    <row r="64279" hidden="1" x14ac:dyDescent="0.2"/>
    <row r="64280" hidden="1" x14ac:dyDescent="0.2"/>
    <row r="64281" hidden="1" x14ac:dyDescent="0.2"/>
    <row r="64282" hidden="1" x14ac:dyDescent="0.2"/>
    <row r="64283" hidden="1" x14ac:dyDescent="0.2"/>
    <row r="64284" hidden="1" x14ac:dyDescent="0.2"/>
    <row r="64285" hidden="1" x14ac:dyDescent="0.2"/>
    <row r="64286" hidden="1" x14ac:dyDescent="0.2"/>
    <row r="64287" hidden="1" x14ac:dyDescent="0.2"/>
    <row r="64288" hidden="1" x14ac:dyDescent="0.2"/>
    <row r="64289" hidden="1" x14ac:dyDescent="0.2"/>
    <row r="64290" hidden="1" x14ac:dyDescent="0.2"/>
    <row r="64291" hidden="1" x14ac:dyDescent="0.2"/>
    <row r="64292" hidden="1" x14ac:dyDescent="0.2"/>
    <row r="64293" hidden="1" x14ac:dyDescent="0.2"/>
    <row r="64294" hidden="1" x14ac:dyDescent="0.2"/>
    <row r="64295" hidden="1" x14ac:dyDescent="0.2"/>
    <row r="64296" hidden="1" x14ac:dyDescent="0.2"/>
    <row r="64297" hidden="1" x14ac:dyDescent="0.2"/>
    <row r="64298" hidden="1" x14ac:dyDescent="0.2"/>
    <row r="64299" hidden="1" x14ac:dyDescent="0.2"/>
    <row r="64300" hidden="1" x14ac:dyDescent="0.2"/>
    <row r="64301" hidden="1" x14ac:dyDescent="0.2"/>
    <row r="64302" hidden="1" x14ac:dyDescent="0.2"/>
    <row r="64303" hidden="1" x14ac:dyDescent="0.2"/>
    <row r="64304" hidden="1" x14ac:dyDescent="0.2"/>
    <row r="64305" hidden="1" x14ac:dyDescent="0.2"/>
    <row r="64306" hidden="1" x14ac:dyDescent="0.2"/>
    <row r="64307" hidden="1" x14ac:dyDescent="0.2"/>
    <row r="64308" hidden="1" x14ac:dyDescent="0.2"/>
    <row r="64309" hidden="1" x14ac:dyDescent="0.2"/>
    <row r="64310" hidden="1" x14ac:dyDescent="0.2"/>
    <row r="64311" hidden="1" x14ac:dyDescent="0.2"/>
    <row r="64312" hidden="1" x14ac:dyDescent="0.2"/>
    <row r="64313" hidden="1" x14ac:dyDescent="0.2"/>
    <row r="64314" hidden="1" x14ac:dyDescent="0.2"/>
    <row r="64315" hidden="1" x14ac:dyDescent="0.2"/>
    <row r="64316" hidden="1" x14ac:dyDescent="0.2"/>
    <row r="64317" hidden="1" x14ac:dyDescent="0.2"/>
    <row r="64318" hidden="1" x14ac:dyDescent="0.2"/>
    <row r="64319" hidden="1" x14ac:dyDescent="0.2"/>
    <row r="64320" hidden="1" x14ac:dyDescent="0.2"/>
    <row r="64321" hidden="1" x14ac:dyDescent="0.2"/>
    <row r="64322" hidden="1" x14ac:dyDescent="0.2"/>
    <row r="64323" hidden="1" x14ac:dyDescent="0.2"/>
    <row r="64324" hidden="1" x14ac:dyDescent="0.2"/>
    <row r="64325" hidden="1" x14ac:dyDescent="0.2"/>
    <row r="64326" hidden="1" x14ac:dyDescent="0.2"/>
    <row r="64327" hidden="1" x14ac:dyDescent="0.2"/>
    <row r="64328" hidden="1" x14ac:dyDescent="0.2"/>
    <row r="64329" hidden="1" x14ac:dyDescent="0.2"/>
    <row r="64330" hidden="1" x14ac:dyDescent="0.2"/>
    <row r="64331" hidden="1" x14ac:dyDescent="0.2"/>
    <row r="64332" hidden="1" x14ac:dyDescent="0.2"/>
    <row r="64333" hidden="1" x14ac:dyDescent="0.2"/>
    <row r="64334" hidden="1" x14ac:dyDescent="0.2"/>
    <row r="64335" hidden="1" x14ac:dyDescent="0.2"/>
    <row r="64336" hidden="1" x14ac:dyDescent="0.2"/>
    <row r="64337" hidden="1" x14ac:dyDescent="0.2"/>
    <row r="64338" hidden="1" x14ac:dyDescent="0.2"/>
    <row r="64339" hidden="1" x14ac:dyDescent="0.2"/>
    <row r="64340" hidden="1" x14ac:dyDescent="0.2"/>
    <row r="64341" hidden="1" x14ac:dyDescent="0.2"/>
    <row r="64342" hidden="1" x14ac:dyDescent="0.2"/>
    <row r="64343" hidden="1" x14ac:dyDescent="0.2"/>
    <row r="64344" hidden="1" x14ac:dyDescent="0.2"/>
    <row r="64345" hidden="1" x14ac:dyDescent="0.2"/>
    <row r="64346" hidden="1" x14ac:dyDescent="0.2"/>
    <row r="64347" hidden="1" x14ac:dyDescent="0.2"/>
    <row r="64348" hidden="1" x14ac:dyDescent="0.2"/>
    <row r="64349" hidden="1" x14ac:dyDescent="0.2"/>
    <row r="64350" hidden="1" x14ac:dyDescent="0.2"/>
    <row r="64351" hidden="1" x14ac:dyDescent="0.2"/>
    <row r="64352" hidden="1" x14ac:dyDescent="0.2"/>
    <row r="64353" hidden="1" x14ac:dyDescent="0.2"/>
    <row r="64354" hidden="1" x14ac:dyDescent="0.2"/>
    <row r="64355" hidden="1" x14ac:dyDescent="0.2"/>
    <row r="64356" hidden="1" x14ac:dyDescent="0.2"/>
    <row r="64357" hidden="1" x14ac:dyDescent="0.2"/>
    <row r="64358" hidden="1" x14ac:dyDescent="0.2"/>
    <row r="64359" hidden="1" x14ac:dyDescent="0.2"/>
    <row r="64360" hidden="1" x14ac:dyDescent="0.2"/>
    <row r="64361" hidden="1" x14ac:dyDescent="0.2"/>
    <row r="64362" hidden="1" x14ac:dyDescent="0.2"/>
    <row r="64363" hidden="1" x14ac:dyDescent="0.2"/>
    <row r="64364" hidden="1" x14ac:dyDescent="0.2"/>
    <row r="64365" hidden="1" x14ac:dyDescent="0.2"/>
    <row r="64366" hidden="1" x14ac:dyDescent="0.2"/>
    <row r="64367" hidden="1" x14ac:dyDescent="0.2"/>
    <row r="64368" hidden="1" x14ac:dyDescent="0.2"/>
    <row r="64369" hidden="1" x14ac:dyDescent="0.2"/>
    <row r="64370" hidden="1" x14ac:dyDescent="0.2"/>
    <row r="64371" hidden="1" x14ac:dyDescent="0.2"/>
    <row r="64372" hidden="1" x14ac:dyDescent="0.2"/>
    <row r="64373" hidden="1" x14ac:dyDescent="0.2"/>
    <row r="64374" hidden="1" x14ac:dyDescent="0.2"/>
    <row r="64375" hidden="1" x14ac:dyDescent="0.2"/>
    <row r="64376" hidden="1" x14ac:dyDescent="0.2"/>
    <row r="64377" hidden="1" x14ac:dyDescent="0.2"/>
    <row r="64378" hidden="1" x14ac:dyDescent="0.2"/>
    <row r="64379" hidden="1" x14ac:dyDescent="0.2"/>
    <row r="64380" hidden="1" x14ac:dyDescent="0.2"/>
    <row r="64381" hidden="1" x14ac:dyDescent="0.2"/>
    <row r="64382" hidden="1" x14ac:dyDescent="0.2"/>
    <row r="64383" hidden="1" x14ac:dyDescent="0.2"/>
    <row r="64384" hidden="1" x14ac:dyDescent="0.2"/>
    <row r="64385" hidden="1" x14ac:dyDescent="0.2"/>
    <row r="64386" hidden="1" x14ac:dyDescent="0.2"/>
    <row r="64387" hidden="1" x14ac:dyDescent="0.2"/>
    <row r="64388" hidden="1" x14ac:dyDescent="0.2"/>
    <row r="64389" hidden="1" x14ac:dyDescent="0.2"/>
    <row r="64390" hidden="1" x14ac:dyDescent="0.2"/>
    <row r="64391" hidden="1" x14ac:dyDescent="0.2"/>
    <row r="64392" hidden="1" x14ac:dyDescent="0.2"/>
    <row r="64393" hidden="1" x14ac:dyDescent="0.2"/>
    <row r="64394" hidden="1" x14ac:dyDescent="0.2"/>
    <row r="64395" hidden="1" x14ac:dyDescent="0.2"/>
    <row r="64396" hidden="1" x14ac:dyDescent="0.2"/>
    <row r="64397" hidden="1" x14ac:dyDescent="0.2"/>
    <row r="64398" hidden="1" x14ac:dyDescent="0.2"/>
    <row r="64399" hidden="1" x14ac:dyDescent="0.2"/>
    <row r="64400" hidden="1" x14ac:dyDescent="0.2"/>
    <row r="64401" hidden="1" x14ac:dyDescent="0.2"/>
    <row r="64402" hidden="1" x14ac:dyDescent="0.2"/>
    <row r="64403" hidden="1" x14ac:dyDescent="0.2"/>
    <row r="64404" hidden="1" x14ac:dyDescent="0.2"/>
    <row r="64405" hidden="1" x14ac:dyDescent="0.2"/>
    <row r="64406" hidden="1" x14ac:dyDescent="0.2"/>
    <row r="64407" hidden="1" x14ac:dyDescent="0.2"/>
    <row r="64408" hidden="1" x14ac:dyDescent="0.2"/>
    <row r="64409" hidden="1" x14ac:dyDescent="0.2"/>
    <row r="64410" hidden="1" x14ac:dyDescent="0.2"/>
    <row r="64411" hidden="1" x14ac:dyDescent="0.2"/>
    <row r="64412" hidden="1" x14ac:dyDescent="0.2"/>
    <row r="64413" hidden="1" x14ac:dyDescent="0.2"/>
    <row r="64414" hidden="1" x14ac:dyDescent="0.2"/>
    <row r="64415" hidden="1" x14ac:dyDescent="0.2"/>
    <row r="64416" hidden="1" x14ac:dyDescent="0.2"/>
    <row r="64417" hidden="1" x14ac:dyDescent="0.2"/>
    <row r="64418" hidden="1" x14ac:dyDescent="0.2"/>
    <row r="64419" hidden="1" x14ac:dyDescent="0.2"/>
    <row r="64420" hidden="1" x14ac:dyDescent="0.2"/>
    <row r="64421" hidden="1" x14ac:dyDescent="0.2"/>
    <row r="64422" hidden="1" x14ac:dyDescent="0.2"/>
    <row r="64423" hidden="1" x14ac:dyDescent="0.2"/>
    <row r="64424" hidden="1" x14ac:dyDescent="0.2"/>
    <row r="64425" hidden="1" x14ac:dyDescent="0.2"/>
    <row r="64426" hidden="1" x14ac:dyDescent="0.2"/>
    <row r="64427" hidden="1" x14ac:dyDescent="0.2"/>
    <row r="64428" hidden="1" x14ac:dyDescent="0.2"/>
    <row r="64429" hidden="1" x14ac:dyDescent="0.2"/>
    <row r="64430" hidden="1" x14ac:dyDescent="0.2"/>
    <row r="64431" hidden="1" x14ac:dyDescent="0.2"/>
    <row r="64432" hidden="1" x14ac:dyDescent="0.2"/>
    <row r="64433" hidden="1" x14ac:dyDescent="0.2"/>
    <row r="64434" hidden="1" x14ac:dyDescent="0.2"/>
    <row r="64435" hidden="1" x14ac:dyDescent="0.2"/>
    <row r="64436" hidden="1" x14ac:dyDescent="0.2"/>
    <row r="64437" hidden="1" x14ac:dyDescent="0.2"/>
    <row r="64438" hidden="1" x14ac:dyDescent="0.2"/>
    <row r="64439" hidden="1" x14ac:dyDescent="0.2"/>
    <row r="64440" hidden="1" x14ac:dyDescent="0.2"/>
    <row r="64441" hidden="1" x14ac:dyDescent="0.2"/>
    <row r="64442" hidden="1" x14ac:dyDescent="0.2"/>
    <row r="64443" hidden="1" x14ac:dyDescent="0.2"/>
    <row r="64444" hidden="1" x14ac:dyDescent="0.2"/>
    <row r="64445" hidden="1" x14ac:dyDescent="0.2"/>
    <row r="64446" hidden="1" x14ac:dyDescent="0.2"/>
    <row r="64447" hidden="1" x14ac:dyDescent="0.2"/>
    <row r="64448" hidden="1" x14ac:dyDescent="0.2"/>
    <row r="64449" hidden="1" x14ac:dyDescent="0.2"/>
    <row r="64450" hidden="1" x14ac:dyDescent="0.2"/>
    <row r="64451" hidden="1" x14ac:dyDescent="0.2"/>
    <row r="64452" hidden="1" x14ac:dyDescent="0.2"/>
    <row r="64453" hidden="1" x14ac:dyDescent="0.2"/>
    <row r="64454" hidden="1" x14ac:dyDescent="0.2"/>
    <row r="64455" hidden="1" x14ac:dyDescent="0.2"/>
    <row r="64456" hidden="1" x14ac:dyDescent="0.2"/>
    <row r="64457" hidden="1" x14ac:dyDescent="0.2"/>
    <row r="64458" hidden="1" x14ac:dyDescent="0.2"/>
    <row r="64459" hidden="1" x14ac:dyDescent="0.2"/>
    <row r="64460" hidden="1" x14ac:dyDescent="0.2"/>
    <row r="64461" hidden="1" x14ac:dyDescent="0.2"/>
    <row r="64462" hidden="1" x14ac:dyDescent="0.2"/>
    <row r="64463" hidden="1" x14ac:dyDescent="0.2"/>
    <row r="64464" hidden="1" x14ac:dyDescent="0.2"/>
    <row r="64465" hidden="1" x14ac:dyDescent="0.2"/>
    <row r="64466" hidden="1" x14ac:dyDescent="0.2"/>
    <row r="64467" hidden="1" x14ac:dyDescent="0.2"/>
    <row r="64468" hidden="1" x14ac:dyDescent="0.2"/>
    <row r="64469" hidden="1" x14ac:dyDescent="0.2"/>
    <row r="64470" hidden="1" x14ac:dyDescent="0.2"/>
    <row r="64471" hidden="1" x14ac:dyDescent="0.2"/>
    <row r="64472" hidden="1" x14ac:dyDescent="0.2"/>
    <row r="64473" hidden="1" x14ac:dyDescent="0.2"/>
    <row r="64474" hidden="1" x14ac:dyDescent="0.2"/>
    <row r="64475" hidden="1" x14ac:dyDescent="0.2"/>
    <row r="64476" hidden="1" x14ac:dyDescent="0.2"/>
    <row r="64477" hidden="1" x14ac:dyDescent="0.2"/>
    <row r="64478" hidden="1" x14ac:dyDescent="0.2"/>
    <row r="64479" hidden="1" x14ac:dyDescent="0.2"/>
    <row r="64480" hidden="1" x14ac:dyDescent="0.2"/>
    <row r="64481" hidden="1" x14ac:dyDescent="0.2"/>
    <row r="64482" hidden="1" x14ac:dyDescent="0.2"/>
    <row r="64483" hidden="1" x14ac:dyDescent="0.2"/>
    <row r="64484" hidden="1" x14ac:dyDescent="0.2"/>
    <row r="64485" hidden="1" x14ac:dyDescent="0.2"/>
    <row r="64486" hidden="1" x14ac:dyDescent="0.2"/>
    <row r="64487" hidden="1" x14ac:dyDescent="0.2"/>
    <row r="64488" hidden="1" x14ac:dyDescent="0.2"/>
    <row r="64489" hidden="1" x14ac:dyDescent="0.2"/>
    <row r="64490" hidden="1" x14ac:dyDescent="0.2"/>
    <row r="64491" hidden="1" x14ac:dyDescent="0.2"/>
    <row r="64492" hidden="1" x14ac:dyDescent="0.2"/>
    <row r="64493" hidden="1" x14ac:dyDescent="0.2"/>
    <row r="64494" hidden="1" x14ac:dyDescent="0.2"/>
    <row r="64495" hidden="1" x14ac:dyDescent="0.2"/>
    <row r="64496" hidden="1" x14ac:dyDescent="0.2"/>
    <row r="64497" hidden="1" x14ac:dyDescent="0.2"/>
    <row r="64498" hidden="1" x14ac:dyDescent="0.2"/>
    <row r="64499" hidden="1" x14ac:dyDescent="0.2"/>
    <row r="64500" hidden="1" x14ac:dyDescent="0.2"/>
    <row r="64501" hidden="1" x14ac:dyDescent="0.2"/>
    <row r="64502" hidden="1" x14ac:dyDescent="0.2"/>
    <row r="64503" hidden="1" x14ac:dyDescent="0.2"/>
    <row r="64504" hidden="1" x14ac:dyDescent="0.2"/>
    <row r="64505" hidden="1" x14ac:dyDescent="0.2"/>
    <row r="64506" hidden="1" x14ac:dyDescent="0.2"/>
    <row r="64507" hidden="1" x14ac:dyDescent="0.2"/>
    <row r="64508" hidden="1" x14ac:dyDescent="0.2"/>
    <row r="64509" hidden="1" x14ac:dyDescent="0.2"/>
    <row r="64510" hidden="1" x14ac:dyDescent="0.2"/>
    <row r="64511" hidden="1" x14ac:dyDescent="0.2"/>
    <row r="64512" hidden="1" x14ac:dyDescent="0.2"/>
    <row r="64513" hidden="1" x14ac:dyDescent="0.2"/>
    <row r="64514" hidden="1" x14ac:dyDescent="0.2"/>
    <row r="64515" hidden="1" x14ac:dyDescent="0.2"/>
    <row r="64516" hidden="1" x14ac:dyDescent="0.2"/>
    <row r="64517" hidden="1" x14ac:dyDescent="0.2"/>
    <row r="64518" hidden="1" x14ac:dyDescent="0.2"/>
    <row r="64519" hidden="1" x14ac:dyDescent="0.2"/>
    <row r="64520" hidden="1" x14ac:dyDescent="0.2"/>
    <row r="64521" hidden="1" x14ac:dyDescent="0.2"/>
    <row r="64522" hidden="1" x14ac:dyDescent="0.2"/>
    <row r="64523" hidden="1" x14ac:dyDescent="0.2"/>
    <row r="64524" hidden="1" x14ac:dyDescent="0.2"/>
    <row r="64525" hidden="1" x14ac:dyDescent="0.2"/>
    <row r="64526" hidden="1" x14ac:dyDescent="0.2"/>
    <row r="64527" hidden="1" x14ac:dyDescent="0.2"/>
    <row r="64528" hidden="1" x14ac:dyDescent="0.2"/>
    <row r="64529" hidden="1" x14ac:dyDescent="0.2"/>
    <row r="64530" hidden="1" x14ac:dyDescent="0.2"/>
    <row r="64531" hidden="1" x14ac:dyDescent="0.2"/>
    <row r="64532" hidden="1" x14ac:dyDescent="0.2"/>
    <row r="64533" hidden="1" x14ac:dyDescent="0.2"/>
    <row r="64534" hidden="1" x14ac:dyDescent="0.2"/>
    <row r="64535" hidden="1" x14ac:dyDescent="0.2"/>
    <row r="64536" hidden="1" x14ac:dyDescent="0.2"/>
    <row r="64537" hidden="1" x14ac:dyDescent="0.2"/>
    <row r="64538" hidden="1" x14ac:dyDescent="0.2"/>
    <row r="64539" hidden="1" x14ac:dyDescent="0.2"/>
    <row r="64540" hidden="1" x14ac:dyDescent="0.2"/>
    <row r="64541" hidden="1" x14ac:dyDescent="0.2"/>
    <row r="64542" hidden="1" x14ac:dyDescent="0.2"/>
    <row r="64543" hidden="1" x14ac:dyDescent="0.2"/>
    <row r="64544" hidden="1" x14ac:dyDescent="0.2"/>
    <row r="64545" hidden="1" x14ac:dyDescent="0.2"/>
    <row r="64546" hidden="1" x14ac:dyDescent="0.2"/>
    <row r="64547" hidden="1" x14ac:dyDescent="0.2"/>
    <row r="64548" hidden="1" x14ac:dyDescent="0.2"/>
    <row r="64549" hidden="1" x14ac:dyDescent="0.2"/>
    <row r="64550" hidden="1" x14ac:dyDescent="0.2"/>
    <row r="64551" hidden="1" x14ac:dyDescent="0.2"/>
    <row r="64552" hidden="1" x14ac:dyDescent="0.2"/>
    <row r="64553" hidden="1" x14ac:dyDescent="0.2"/>
    <row r="64554" hidden="1" x14ac:dyDescent="0.2"/>
    <row r="64555" hidden="1" x14ac:dyDescent="0.2"/>
    <row r="64556" hidden="1" x14ac:dyDescent="0.2"/>
    <row r="64557" hidden="1" x14ac:dyDescent="0.2"/>
    <row r="64558" hidden="1" x14ac:dyDescent="0.2"/>
    <row r="64559" hidden="1" x14ac:dyDescent="0.2"/>
    <row r="64560" hidden="1" x14ac:dyDescent="0.2"/>
    <row r="64561" hidden="1" x14ac:dyDescent="0.2"/>
    <row r="64562" hidden="1" x14ac:dyDescent="0.2"/>
    <row r="64563" hidden="1" x14ac:dyDescent="0.2"/>
    <row r="64564" hidden="1" x14ac:dyDescent="0.2"/>
    <row r="64565" hidden="1" x14ac:dyDescent="0.2"/>
    <row r="64566" hidden="1" x14ac:dyDescent="0.2"/>
    <row r="64567" hidden="1" x14ac:dyDescent="0.2"/>
    <row r="64568" hidden="1" x14ac:dyDescent="0.2"/>
    <row r="64569" hidden="1" x14ac:dyDescent="0.2"/>
    <row r="64570" hidden="1" x14ac:dyDescent="0.2"/>
    <row r="64571" hidden="1" x14ac:dyDescent="0.2"/>
    <row r="64572" hidden="1" x14ac:dyDescent="0.2"/>
    <row r="64573" hidden="1" x14ac:dyDescent="0.2"/>
    <row r="64574" hidden="1" x14ac:dyDescent="0.2"/>
    <row r="64575" hidden="1" x14ac:dyDescent="0.2"/>
    <row r="64576" hidden="1" x14ac:dyDescent="0.2"/>
    <row r="64577" hidden="1" x14ac:dyDescent="0.2"/>
    <row r="64578" hidden="1" x14ac:dyDescent="0.2"/>
    <row r="64579" hidden="1" x14ac:dyDescent="0.2"/>
    <row r="64580" hidden="1" x14ac:dyDescent="0.2"/>
    <row r="64581" hidden="1" x14ac:dyDescent="0.2"/>
    <row r="64582" hidden="1" x14ac:dyDescent="0.2"/>
    <row r="64583" hidden="1" x14ac:dyDescent="0.2"/>
    <row r="64584" hidden="1" x14ac:dyDescent="0.2"/>
    <row r="64585" hidden="1" x14ac:dyDescent="0.2"/>
    <row r="64586" hidden="1" x14ac:dyDescent="0.2"/>
    <row r="64587" hidden="1" x14ac:dyDescent="0.2"/>
    <row r="64588" hidden="1" x14ac:dyDescent="0.2"/>
    <row r="64589" hidden="1" x14ac:dyDescent="0.2"/>
    <row r="64590" hidden="1" x14ac:dyDescent="0.2"/>
    <row r="64591" hidden="1" x14ac:dyDescent="0.2"/>
    <row r="64592" hidden="1" x14ac:dyDescent="0.2"/>
    <row r="64593" hidden="1" x14ac:dyDescent="0.2"/>
    <row r="64594" hidden="1" x14ac:dyDescent="0.2"/>
    <row r="64595" hidden="1" x14ac:dyDescent="0.2"/>
    <row r="64596" hidden="1" x14ac:dyDescent="0.2"/>
    <row r="64597" hidden="1" x14ac:dyDescent="0.2"/>
    <row r="64598" hidden="1" x14ac:dyDescent="0.2"/>
    <row r="64599" hidden="1" x14ac:dyDescent="0.2"/>
    <row r="64600" hidden="1" x14ac:dyDescent="0.2"/>
    <row r="64601" hidden="1" x14ac:dyDescent="0.2"/>
    <row r="64602" hidden="1" x14ac:dyDescent="0.2"/>
    <row r="64603" hidden="1" x14ac:dyDescent="0.2"/>
    <row r="64604" hidden="1" x14ac:dyDescent="0.2"/>
    <row r="64605" hidden="1" x14ac:dyDescent="0.2"/>
    <row r="64606" hidden="1" x14ac:dyDescent="0.2"/>
    <row r="64607" hidden="1" x14ac:dyDescent="0.2"/>
    <row r="64608" hidden="1" x14ac:dyDescent="0.2"/>
    <row r="64609" hidden="1" x14ac:dyDescent="0.2"/>
    <row r="64610" hidden="1" x14ac:dyDescent="0.2"/>
    <row r="64611" hidden="1" x14ac:dyDescent="0.2"/>
    <row r="64612" hidden="1" x14ac:dyDescent="0.2"/>
    <row r="64613" hidden="1" x14ac:dyDescent="0.2"/>
    <row r="64614" hidden="1" x14ac:dyDescent="0.2"/>
    <row r="64615" hidden="1" x14ac:dyDescent="0.2"/>
    <row r="64616" hidden="1" x14ac:dyDescent="0.2"/>
    <row r="64617" hidden="1" x14ac:dyDescent="0.2"/>
    <row r="64618" hidden="1" x14ac:dyDescent="0.2"/>
    <row r="64619" hidden="1" x14ac:dyDescent="0.2"/>
    <row r="64620" hidden="1" x14ac:dyDescent="0.2"/>
    <row r="64621" hidden="1" x14ac:dyDescent="0.2"/>
    <row r="64622" hidden="1" x14ac:dyDescent="0.2"/>
    <row r="64623" hidden="1" x14ac:dyDescent="0.2"/>
    <row r="64624" hidden="1" x14ac:dyDescent="0.2"/>
    <row r="64625" hidden="1" x14ac:dyDescent="0.2"/>
    <row r="64626" hidden="1" x14ac:dyDescent="0.2"/>
    <row r="64627" hidden="1" x14ac:dyDescent="0.2"/>
    <row r="64628" hidden="1" x14ac:dyDescent="0.2"/>
    <row r="64629" hidden="1" x14ac:dyDescent="0.2"/>
    <row r="64630" hidden="1" x14ac:dyDescent="0.2"/>
    <row r="64631" hidden="1" x14ac:dyDescent="0.2"/>
    <row r="64632" hidden="1" x14ac:dyDescent="0.2"/>
    <row r="64633" hidden="1" x14ac:dyDescent="0.2"/>
    <row r="64634" hidden="1" x14ac:dyDescent="0.2"/>
    <row r="64635" hidden="1" x14ac:dyDescent="0.2"/>
    <row r="64636" hidden="1" x14ac:dyDescent="0.2"/>
    <row r="64637" hidden="1" x14ac:dyDescent="0.2"/>
    <row r="64638" hidden="1" x14ac:dyDescent="0.2"/>
    <row r="64639" hidden="1" x14ac:dyDescent="0.2"/>
    <row r="64640" hidden="1" x14ac:dyDescent="0.2"/>
    <row r="64641" hidden="1" x14ac:dyDescent="0.2"/>
    <row r="64642" hidden="1" x14ac:dyDescent="0.2"/>
    <row r="64643" hidden="1" x14ac:dyDescent="0.2"/>
    <row r="64644" hidden="1" x14ac:dyDescent="0.2"/>
    <row r="64645" hidden="1" x14ac:dyDescent="0.2"/>
    <row r="64646" hidden="1" x14ac:dyDescent="0.2"/>
    <row r="64647" hidden="1" x14ac:dyDescent="0.2"/>
    <row r="64648" hidden="1" x14ac:dyDescent="0.2"/>
    <row r="64649" hidden="1" x14ac:dyDescent="0.2"/>
    <row r="64650" hidden="1" x14ac:dyDescent="0.2"/>
    <row r="64651" hidden="1" x14ac:dyDescent="0.2"/>
    <row r="64652" hidden="1" x14ac:dyDescent="0.2"/>
    <row r="64653" hidden="1" x14ac:dyDescent="0.2"/>
    <row r="64654" hidden="1" x14ac:dyDescent="0.2"/>
    <row r="64655" hidden="1" x14ac:dyDescent="0.2"/>
    <row r="64656" hidden="1" x14ac:dyDescent="0.2"/>
    <row r="64657" hidden="1" x14ac:dyDescent="0.2"/>
    <row r="64658" hidden="1" x14ac:dyDescent="0.2"/>
    <row r="64659" hidden="1" x14ac:dyDescent="0.2"/>
    <row r="64660" hidden="1" x14ac:dyDescent="0.2"/>
    <row r="64661" hidden="1" x14ac:dyDescent="0.2"/>
    <row r="64662" hidden="1" x14ac:dyDescent="0.2"/>
    <row r="64663" hidden="1" x14ac:dyDescent="0.2"/>
    <row r="64664" hidden="1" x14ac:dyDescent="0.2"/>
    <row r="64665" hidden="1" x14ac:dyDescent="0.2"/>
    <row r="64666" hidden="1" x14ac:dyDescent="0.2"/>
    <row r="64667" hidden="1" x14ac:dyDescent="0.2"/>
    <row r="64668" hidden="1" x14ac:dyDescent="0.2"/>
    <row r="64669" hidden="1" x14ac:dyDescent="0.2"/>
    <row r="64670" hidden="1" x14ac:dyDescent="0.2"/>
    <row r="64671" hidden="1" x14ac:dyDescent="0.2"/>
    <row r="64672" hidden="1" x14ac:dyDescent="0.2"/>
    <row r="64673" hidden="1" x14ac:dyDescent="0.2"/>
    <row r="64674" hidden="1" x14ac:dyDescent="0.2"/>
    <row r="64675" hidden="1" x14ac:dyDescent="0.2"/>
    <row r="64676" hidden="1" x14ac:dyDescent="0.2"/>
    <row r="64677" hidden="1" x14ac:dyDescent="0.2"/>
    <row r="64678" hidden="1" x14ac:dyDescent="0.2"/>
    <row r="64679" hidden="1" x14ac:dyDescent="0.2"/>
    <row r="64680" hidden="1" x14ac:dyDescent="0.2"/>
    <row r="64681" hidden="1" x14ac:dyDescent="0.2"/>
    <row r="64682" hidden="1" x14ac:dyDescent="0.2"/>
    <row r="64683" hidden="1" x14ac:dyDescent="0.2"/>
    <row r="64684" hidden="1" x14ac:dyDescent="0.2"/>
    <row r="64685" hidden="1" x14ac:dyDescent="0.2"/>
    <row r="64686" hidden="1" x14ac:dyDescent="0.2"/>
    <row r="64687" hidden="1" x14ac:dyDescent="0.2"/>
    <row r="64688" hidden="1" x14ac:dyDescent="0.2"/>
    <row r="64689" hidden="1" x14ac:dyDescent="0.2"/>
    <row r="64690" hidden="1" x14ac:dyDescent="0.2"/>
    <row r="64691" hidden="1" x14ac:dyDescent="0.2"/>
    <row r="64692" hidden="1" x14ac:dyDescent="0.2"/>
    <row r="64693" hidden="1" x14ac:dyDescent="0.2"/>
    <row r="64694" hidden="1" x14ac:dyDescent="0.2"/>
    <row r="64695" hidden="1" x14ac:dyDescent="0.2"/>
    <row r="64696" hidden="1" x14ac:dyDescent="0.2"/>
    <row r="64697" hidden="1" x14ac:dyDescent="0.2"/>
    <row r="64698" hidden="1" x14ac:dyDescent="0.2"/>
    <row r="64699" hidden="1" x14ac:dyDescent="0.2"/>
    <row r="64700" hidden="1" x14ac:dyDescent="0.2"/>
    <row r="64701" hidden="1" x14ac:dyDescent="0.2"/>
    <row r="64702" hidden="1" x14ac:dyDescent="0.2"/>
    <row r="64703" hidden="1" x14ac:dyDescent="0.2"/>
    <row r="64704" hidden="1" x14ac:dyDescent="0.2"/>
    <row r="64705" hidden="1" x14ac:dyDescent="0.2"/>
    <row r="64706" hidden="1" x14ac:dyDescent="0.2"/>
    <row r="64707" hidden="1" x14ac:dyDescent="0.2"/>
    <row r="64708" hidden="1" x14ac:dyDescent="0.2"/>
    <row r="64709" hidden="1" x14ac:dyDescent="0.2"/>
    <row r="64710" hidden="1" x14ac:dyDescent="0.2"/>
    <row r="64711" hidden="1" x14ac:dyDescent="0.2"/>
    <row r="64712" hidden="1" x14ac:dyDescent="0.2"/>
    <row r="64713" hidden="1" x14ac:dyDescent="0.2"/>
    <row r="64714" hidden="1" x14ac:dyDescent="0.2"/>
    <row r="64715" hidden="1" x14ac:dyDescent="0.2"/>
    <row r="64716" hidden="1" x14ac:dyDescent="0.2"/>
    <row r="64717" hidden="1" x14ac:dyDescent="0.2"/>
    <row r="64718" hidden="1" x14ac:dyDescent="0.2"/>
    <row r="64719" hidden="1" x14ac:dyDescent="0.2"/>
    <row r="64720" hidden="1" x14ac:dyDescent="0.2"/>
    <row r="64721" hidden="1" x14ac:dyDescent="0.2"/>
    <row r="64722" hidden="1" x14ac:dyDescent="0.2"/>
    <row r="64723" hidden="1" x14ac:dyDescent="0.2"/>
    <row r="64724" hidden="1" x14ac:dyDescent="0.2"/>
    <row r="64725" hidden="1" x14ac:dyDescent="0.2"/>
    <row r="64726" hidden="1" x14ac:dyDescent="0.2"/>
    <row r="64727" hidden="1" x14ac:dyDescent="0.2"/>
    <row r="64728" hidden="1" x14ac:dyDescent="0.2"/>
    <row r="64729" hidden="1" x14ac:dyDescent="0.2"/>
    <row r="64730" hidden="1" x14ac:dyDescent="0.2"/>
    <row r="64731" hidden="1" x14ac:dyDescent="0.2"/>
    <row r="64732" hidden="1" x14ac:dyDescent="0.2"/>
    <row r="64733" hidden="1" x14ac:dyDescent="0.2"/>
    <row r="64734" hidden="1" x14ac:dyDescent="0.2"/>
    <row r="64735" hidden="1" x14ac:dyDescent="0.2"/>
    <row r="64736" hidden="1" x14ac:dyDescent="0.2"/>
    <row r="64737" hidden="1" x14ac:dyDescent="0.2"/>
    <row r="64738" hidden="1" x14ac:dyDescent="0.2"/>
    <row r="64739" hidden="1" x14ac:dyDescent="0.2"/>
    <row r="64740" hidden="1" x14ac:dyDescent="0.2"/>
    <row r="64741" hidden="1" x14ac:dyDescent="0.2"/>
    <row r="64742" hidden="1" x14ac:dyDescent="0.2"/>
    <row r="64743" hidden="1" x14ac:dyDescent="0.2"/>
    <row r="64744" hidden="1" x14ac:dyDescent="0.2"/>
    <row r="64745" hidden="1" x14ac:dyDescent="0.2"/>
    <row r="64746" hidden="1" x14ac:dyDescent="0.2"/>
    <row r="64747" hidden="1" x14ac:dyDescent="0.2"/>
    <row r="64748" hidden="1" x14ac:dyDescent="0.2"/>
    <row r="64749" hidden="1" x14ac:dyDescent="0.2"/>
    <row r="64750" hidden="1" x14ac:dyDescent="0.2"/>
    <row r="64751" hidden="1" x14ac:dyDescent="0.2"/>
    <row r="64752" hidden="1" x14ac:dyDescent="0.2"/>
    <row r="64753" hidden="1" x14ac:dyDescent="0.2"/>
    <row r="64754" hidden="1" x14ac:dyDescent="0.2"/>
    <row r="64755" hidden="1" x14ac:dyDescent="0.2"/>
    <row r="64756" hidden="1" x14ac:dyDescent="0.2"/>
    <row r="64757" hidden="1" x14ac:dyDescent="0.2"/>
    <row r="64758" hidden="1" x14ac:dyDescent="0.2"/>
    <row r="64759" hidden="1" x14ac:dyDescent="0.2"/>
    <row r="64760" hidden="1" x14ac:dyDescent="0.2"/>
    <row r="64761" hidden="1" x14ac:dyDescent="0.2"/>
    <row r="64762" hidden="1" x14ac:dyDescent="0.2"/>
    <row r="64763" hidden="1" x14ac:dyDescent="0.2"/>
    <row r="64764" hidden="1" x14ac:dyDescent="0.2"/>
    <row r="64765" hidden="1" x14ac:dyDescent="0.2"/>
    <row r="64766" hidden="1" x14ac:dyDescent="0.2"/>
    <row r="64767" hidden="1" x14ac:dyDescent="0.2"/>
    <row r="64768" hidden="1" x14ac:dyDescent="0.2"/>
    <row r="64769" hidden="1" x14ac:dyDescent="0.2"/>
    <row r="64770" hidden="1" x14ac:dyDescent="0.2"/>
    <row r="64771" hidden="1" x14ac:dyDescent="0.2"/>
    <row r="64772" hidden="1" x14ac:dyDescent="0.2"/>
    <row r="64773" hidden="1" x14ac:dyDescent="0.2"/>
    <row r="64774" hidden="1" x14ac:dyDescent="0.2"/>
    <row r="64775" hidden="1" x14ac:dyDescent="0.2"/>
    <row r="64776" hidden="1" x14ac:dyDescent="0.2"/>
    <row r="64777" hidden="1" x14ac:dyDescent="0.2"/>
    <row r="64778" hidden="1" x14ac:dyDescent="0.2"/>
    <row r="64779" hidden="1" x14ac:dyDescent="0.2"/>
    <row r="64780" hidden="1" x14ac:dyDescent="0.2"/>
    <row r="64781" hidden="1" x14ac:dyDescent="0.2"/>
    <row r="64782" hidden="1" x14ac:dyDescent="0.2"/>
    <row r="64783" hidden="1" x14ac:dyDescent="0.2"/>
    <row r="64784" hidden="1" x14ac:dyDescent="0.2"/>
    <row r="64785" hidden="1" x14ac:dyDescent="0.2"/>
    <row r="64786" hidden="1" x14ac:dyDescent="0.2"/>
    <row r="64787" hidden="1" x14ac:dyDescent="0.2"/>
    <row r="64788" hidden="1" x14ac:dyDescent="0.2"/>
    <row r="64789" hidden="1" x14ac:dyDescent="0.2"/>
    <row r="64790" hidden="1" x14ac:dyDescent="0.2"/>
    <row r="64791" hidden="1" x14ac:dyDescent="0.2"/>
    <row r="64792" hidden="1" x14ac:dyDescent="0.2"/>
    <row r="64793" hidden="1" x14ac:dyDescent="0.2"/>
    <row r="64794" hidden="1" x14ac:dyDescent="0.2"/>
    <row r="64795" hidden="1" x14ac:dyDescent="0.2"/>
    <row r="64796" hidden="1" x14ac:dyDescent="0.2"/>
    <row r="64797" hidden="1" x14ac:dyDescent="0.2"/>
    <row r="64798" hidden="1" x14ac:dyDescent="0.2"/>
    <row r="64799" hidden="1" x14ac:dyDescent="0.2"/>
    <row r="64800" hidden="1" x14ac:dyDescent="0.2"/>
    <row r="64801" hidden="1" x14ac:dyDescent="0.2"/>
    <row r="64802" hidden="1" x14ac:dyDescent="0.2"/>
    <row r="64803" hidden="1" x14ac:dyDescent="0.2"/>
    <row r="64804" hidden="1" x14ac:dyDescent="0.2"/>
    <row r="64805" hidden="1" x14ac:dyDescent="0.2"/>
    <row r="64806" hidden="1" x14ac:dyDescent="0.2"/>
    <row r="64807" hidden="1" x14ac:dyDescent="0.2"/>
    <row r="64808" hidden="1" x14ac:dyDescent="0.2"/>
    <row r="64809" hidden="1" x14ac:dyDescent="0.2"/>
    <row r="64810" hidden="1" x14ac:dyDescent="0.2"/>
    <row r="64811" hidden="1" x14ac:dyDescent="0.2"/>
    <row r="64812" hidden="1" x14ac:dyDescent="0.2"/>
    <row r="64813" hidden="1" x14ac:dyDescent="0.2"/>
    <row r="64814" hidden="1" x14ac:dyDescent="0.2"/>
    <row r="64815" hidden="1" x14ac:dyDescent="0.2"/>
    <row r="64816" hidden="1" x14ac:dyDescent="0.2"/>
    <row r="64817" hidden="1" x14ac:dyDescent="0.2"/>
    <row r="64818" hidden="1" x14ac:dyDescent="0.2"/>
    <row r="64819" hidden="1" x14ac:dyDescent="0.2"/>
    <row r="64820" hidden="1" x14ac:dyDescent="0.2"/>
    <row r="64821" hidden="1" x14ac:dyDescent="0.2"/>
    <row r="64822" hidden="1" x14ac:dyDescent="0.2"/>
    <row r="64823" hidden="1" x14ac:dyDescent="0.2"/>
    <row r="64824" hidden="1" x14ac:dyDescent="0.2"/>
    <row r="64825" hidden="1" x14ac:dyDescent="0.2"/>
    <row r="64826" hidden="1" x14ac:dyDescent="0.2"/>
    <row r="64827" hidden="1" x14ac:dyDescent="0.2"/>
    <row r="64828" hidden="1" x14ac:dyDescent="0.2"/>
    <row r="64829" hidden="1" x14ac:dyDescent="0.2"/>
    <row r="64830" hidden="1" x14ac:dyDescent="0.2"/>
    <row r="64831" hidden="1" x14ac:dyDescent="0.2"/>
    <row r="64832" hidden="1" x14ac:dyDescent="0.2"/>
    <row r="64833" hidden="1" x14ac:dyDescent="0.2"/>
    <row r="64834" hidden="1" x14ac:dyDescent="0.2"/>
    <row r="64835" hidden="1" x14ac:dyDescent="0.2"/>
    <row r="64836" hidden="1" x14ac:dyDescent="0.2"/>
    <row r="64837" hidden="1" x14ac:dyDescent="0.2"/>
    <row r="64838" hidden="1" x14ac:dyDescent="0.2"/>
    <row r="64839" hidden="1" x14ac:dyDescent="0.2"/>
    <row r="64840" hidden="1" x14ac:dyDescent="0.2"/>
    <row r="64841" hidden="1" x14ac:dyDescent="0.2"/>
    <row r="64842" hidden="1" x14ac:dyDescent="0.2"/>
    <row r="64843" hidden="1" x14ac:dyDescent="0.2"/>
    <row r="64844" hidden="1" x14ac:dyDescent="0.2"/>
    <row r="64845" hidden="1" x14ac:dyDescent="0.2"/>
    <row r="64846" hidden="1" x14ac:dyDescent="0.2"/>
    <row r="64847" hidden="1" x14ac:dyDescent="0.2"/>
    <row r="64848" hidden="1" x14ac:dyDescent="0.2"/>
    <row r="64849" hidden="1" x14ac:dyDescent="0.2"/>
    <row r="64850" hidden="1" x14ac:dyDescent="0.2"/>
    <row r="64851" hidden="1" x14ac:dyDescent="0.2"/>
    <row r="64852" hidden="1" x14ac:dyDescent="0.2"/>
    <row r="64853" hidden="1" x14ac:dyDescent="0.2"/>
    <row r="64854" hidden="1" x14ac:dyDescent="0.2"/>
    <row r="64855" hidden="1" x14ac:dyDescent="0.2"/>
    <row r="64856" hidden="1" x14ac:dyDescent="0.2"/>
    <row r="64857" hidden="1" x14ac:dyDescent="0.2"/>
    <row r="64858" hidden="1" x14ac:dyDescent="0.2"/>
    <row r="64859" hidden="1" x14ac:dyDescent="0.2"/>
    <row r="64860" hidden="1" x14ac:dyDescent="0.2"/>
    <row r="64861" hidden="1" x14ac:dyDescent="0.2"/>
    <row r="64862" hidden="1" x14ac:dyDescent="0.2"/>
    <row r="64863" hidden="1" x14ac:dyDescent="0.2"/>
    <row r="64864" hidden="1" x14ac:dyDescent="0.2"/>
    <row r="64865" hidden="1" x14ac:dyDescent="0.2"/>
    <row r="64866" hidden="1" x14ac:dyDescent="0.2"/>
    <row r="64867" hidden="1" x14ac:dyDescent="0.2"/>
    <row r="64868" hidden="1" x14ac:dyDescent="0.2"/>
    <row r="64869" hidden="1" x14ac:dyDescent="0.2"/>
    <row r="64870" hidden="1" x14ac:dyDescent="0.2"/>
    <row r="64871" hidden="1" x14ac:dyDescent="0.2"/>
    <row r="64872" hidden="1" x14ac:dyDescent="0.2"/>
    <row r="64873" hidden="1" x14ac:dyDescent="0.2"/>
    <row r="64874" hidden="1" x14ac:dyDescent="0.2"/>
    <row r="64875" hidden="1" x14ac:dyDescent="0.2"/>
    <row r="64876" hidden="1" x14ac:dyDescent="0.2"/>
    <row r="64877" hidden="1" x14ac:dyDescent="0.2"/>
    <row r="64878" hidden="1" x14ac:dyDescent="0.2"/>
    <row r="64879" hidden="1" x14ac:dyDescent="0.2"/>
    <row r="64880" hidden="1" x14ac:dyDescent="0.2"/>
    <row r="64881" hidden="1" x14ac:dyDescent="0.2"/>
    <row r="64882" hidden="1" x14ac:dyDescent="0.2"/>
    <row r="64883" hidden="1" x14ac:dyDescent="0.2"/>
    <row r="64884" hidden="1" x14ac:dyDescent="0.2"/>
    <row r="64885" hidden="1" x14ac:dyDescent="0.2"/>
    <row r="64886" hidden="1" x14ac:dyDescent="0.2"/>
    <row r="64887" hidden="1" x14ac:dyDescent="0.2"/>
    <row r="64888" hidden="1" x14ac:dyDescent="0.2"/>
    <row r="64889" hidden="1" x14ac:dyDescent="0.2"/>
    <row r="64890" hidden="1" x14ac:dyDescent="0.2"/>
    <row r="64891" hidden="1" x14ac:dyDescent="0.2"/>
    <row r="64892" hidden="1" x14ac:dyDescent="0.2"/>
    <row r="64893" hidden="1" x14ac:dyDescent="0.2"/>
    <row r="64894" hidden="1" x14ac:dyDescent="0.2"/>
    <row r="64895" hidden="1" x14ac:dyDescent="0.2"/>
    <row r="64896" hidden="1" x14ac:dyDescent="0.2"/>
    <row r="64897" hidden="1" x14ac:dyDescent="0.2"/>
    <row r="64898" hidden="1" x14ac:dyDescent="0.2"/>
    <row r="64899" hidden="1" x14ac:dyDescent="0.2"/>
    <row r="64900" hidden="1" x14ac:dyDescent="0.2"/>
    <row r="64901" hidden="1" x14ac:dyDescent="0.2"/>
    <row r="64902" hidden="1" x14ac:dyDescent="0.2"/>
    <row r="64903" hidden="1" x14ac:dyDescent="0.2"/>
    <row r="64904" hidden="1" x14ac:dyDescent="0.2"/>
    <row r="64905" hidden="1" x14ac:dyDescent="0.2"/>
    <row r="64906" hidden="1" x14ac:dyDescent="0.2"/>
    <row r="64907" hidden="1" x14ac:dyDescent="0.2"/>
    <row r="64908" hidden="1" x14ac:dyDescent="0.2"/>
    <row r="64909" hidden="1" x14ac:dyDescent="0.2"/>
    <row r="64910" hidden="1" x14ac:dyDescent="0.2"/>
    <row r="64911" hidden="1" x14ac:dyDescent="0.2"/>
    <row r="64912" hidden="1" x14ac:dyDescent="0.2"/>
    <row r="64913" hidden="1" x14ac:dyDescent="0.2"/>
    <row r="64914" hidden="1" x14ac:dyDescent="0.2"/>
    <row r="64915" hidden="1" x14ac:dyDescent="0.2"/>
    <row r="64916" hidden="1" x14ac:dyDescent="0.2"/>
    <row r="64917" hidden="1" x14ac:dyDescent="0.2"/>
    <row r="64918" hidden="1" x14ac:dyDescent="0.2"/>
    <row r="64919" hidden="1" x14ac:dyDescent="0.2"/>
    <row r="64920" hidden="1" x14ac:dyDescent="0.2"/>
    <row r="64921" hidden="1" x14ac:dyDescent="0.2"/>
    <row r="64922" hidden="1" x14ac:dyDescent="0.2"/>
    <row r="64923" hidden="1" x14ac:dyDescent="0.2"/>
    <row r="64924" hidden="1" x14ac:dyDescent="0.2"/>
    <row r="64925" hidden="1" x14ac:dyDescent="0.2"/>
    <row r="64926" hidden="1" x14ac:dyDescent="0.2"/>
    <row r="64927" hidden="1" x14ac:dyDescent="0.2"/>
    <row r="64928" hidden="1" x14ac:dyDescent="0.2"/>
    <row r="64929" hidden="1" x14ac:dyDescent="0.2"/>
    <row r="64930" hidden="1" x14ac:dyDescent="0.2"/>
    <row r="64931" hidden="1" x14ac:dyDescent="0.2"/>
    <row r="64932" hidden="1" x14ac:dyDescent="0.2"/>
    <row r="64933" hidden="1" x14ac:dyDescent="0.2"/>
    <row r="64934" hidden="1" x14ac:dyDescent="0.2"/>
    <row r="64935" hidden="1" x14ac:dyDescent="0.2"/>
    <row r="64936" hidden="1" x14ac:dyDescent="0.2"/>
    <row r="64937" hidden="1" x14ac:dyDescent="0.2"/>
    <row r="64938" hidden="1" x14ac:dyDescent="0.2"/>
    <row r="64939" hidden="1" x14ac:dyDescent="0.2"/>
    <row r="64940" hidden="1" x14ac:dyDescent="0.2"/>
    <row r="64941" hidden="1" x14ac:dyDescent="0.2"/>
    <row r="64942" hidden="1" x14ac:dyDescent="0.2"/>
    <row r="64943" hidden="1" x14ac:dyDescent="0.2"/>
    <row r="64944" hidden="1" x14ac:dyDescent="0.2"/>
    <row r="64945" hidden="1" x14ac:dyDescent="0.2"/>
    <row r="64946" hidden="1" x14ac:dyDescent="0.2"/>
    <row r="64947" hidden="1" x14ac:dyDescent="0.2"/>
    <row r="64948" hidden="1" x14ac:dyDescent="0.2"/>
    <row r="64949" hidden="1" x14ac:dyDescent="0.2"/>
    <row r="64950" hidden="1" x14ac:dyDescent="0.2"/>
    <row r="64951" hidden="1" x14ac:dyDescent="0.2"/>
    <row r="64952" hidden="1" x14ac:dyDescent="0.2"/>
    <row r="64953" hidden="1" x14ac:dyDescent="0.2"/>
    <row r="64954" hidden="1" x14ac:dyDescent="0.2"/>
    <row r="64955" hidden="1" x14ac:dyDescent="0.2"/>
    <row r="64956" hidden="1" x14ac:dyDescent="0.2"/>
    <row r="64957" hidden="1" x14ac:dyDescent="0.2"/>
    <row r="64958" hidden="1" x14ac:dyDescent="0.2"/>
    <row r="64959" hidden="1" x14ac:dyDescent="0.2"/>
    <row r="64960" hidden="1" x14ac:dyDescent="0.2"/>
    <row r="64961" hidden="1" x14ac:dyDescent="0.2"/>
    <row r="64962" hidden="1" x14ac:dyDescent="0.2"/>
    <row r="64963" hidden="1" x14ac:dyDescent="0.2"/>
    <row r="64964" hidden="1" x14ac:dyDescent="0.2"/>
    <row r="64965" hidden="1" x14ac:dyDescent="0.2"/>
    <row r="64966" hidden="1" x14ac:dyDescent="0.2"/>
    <row r="64967" hidden="1" x14ac:dyDescent="0.2"/>
    <row r="64968" hidden="1" x14ac:dyDescent="0.2"/>
    <row r="64969" hidden="1" x14ac:dyDescent="0.2"/>
    <row r="64970" hidden="1" x14ac:dyDescent="0.2"/>
    <row r="64971" hidden="1" x14ac:dyDescent="0.2"/>
    <row r="64972" hidden="1" x14ac:dyDescent="0.2"/>
    <row r="64973" hidden="1" x14ac:dyDescent="0.2"/>
    <row r="64974" hidden="1" x14ac:dyDescent="0.2"/>
    <row r="64975" hidden="1" x14ac:dyDescent="0.2"/>
    <row r="64976" hidden="1" x14ac:dyDescent="0.2"/>
    <row r="64977" hidden="1" x14ac:dyDescent="0.2"/>
    <row r="64978" hidden="1" x14ac:dyDescent="0.2"/>
    <row r="64979" hidden="1" x14ac:dyDescent="0.2"/>
    <row r="64980" hidden="1" x14ac:dyDescent="0.2"/>
    <row r="64981" hidden="1" x14ac:dyDescent="0.2"/>
    <row r="64982" hidden="1" x14ac:dyDescent="0.2"/>
    <row r="64983" hidden="1" x14ac:dyDescent="0.2"/>
    <row r="64984" hidden="1" x14ac:dyDescent="0.2"/>
    <row r="64985" hidden="1" x14ac:dyDescent="0.2"/>
    <row r="64986" hidden="1" x14ac:dyDescent="0.2"/>
    <row r="64987" hidden="1" x14ac:dyDescent="0.2"/>
    <row r="64988" hidden="1" x14ac:dyDescent="0.2"/>
    <row r="64989" hidden="1" x14ac:dyDescent="0.2"/>
    <row r="64990" hidden="1" x14ac:dyDescent="0.2"/>
    <row r="64991" hidden="1" x14ac:dyDescent="0.2"/>
    <row r="64992" hidden="1" x14ac:dyDescent="0.2"/>
    <row r="64993" hidden="1" x14ac:dyDescent="0.2"/>
    <row r="64994" hidden="1" x14ac:dyDescent="0.2"/>
    <row r="64995" hidden="1" x14ac:dyDescent="0.2"/>
    <row r="64996" hidden="1" x14ac:dyDescent="0.2"/>
    <row r="64997" hidden="1" x14ac:dyDescent="0.2"/>
    <row r="64998" hidden="1" x14ac:dyDescent="0.2"/>
    <row r="64999" hidden="1" x14ac:dyDescent="0.2"/>
    <row r="65000" hidden="1" x14ac:dyDescent="0.2"/>
    <row r="65001" hidden="1" x14ac:dyDescent="0.2"/>
    <row r="65002" hidden="1" x14ac:dyDescent="0.2"/>
    <row r="65003" hidden="1" x14ac:dyDescent="0.2"/>
    <row r="65004" hidden="1" x14ac:dyDescent="0.2"/>
    <row r="65005" hidden="1" x14ac:dyDescent="0.2"/>
    <row r="65006" hidden="1" x14ac:dyDescent="0.2"/>
    <row r="65007" hidden="1" x14ac:dyDescent="0.2"/>
    <row r="65008" hidden="1" x14ac:dyDescent="0.2"/>
    <row r="65009" hidden="1" x14ac:dyDescent="0.2"/>
    <row r="65010" hidden="1" x14ac:dyDescent="0.2"/>
    <row r="65011" hidden="1" x14ac:dyDescent="0.2"/>
    <row r="65012" hidden="1" x14ac:dyDescent="0.2"/>
    <row r="65013" hidden="1" x14ac:dyDescent="0.2"/>
    <row r="65014" hidden="1" x14ac:dyDescent="0.2"/>
    <row r="65015" hidden="1" x14ac:dyDescent="0.2"/>
    <row r="65016" hidden="1" x14ac:dyDescent="0.2"/>
    <row r="65017" hidden="1" x14ac:dyDescent="0.2"/>
    <row r="65018" hidden="1" x14ac:dyDescent="0.2"/>
    <row r="65019" hidden="1" x14ac:dyDescent="0.2"/>
    <row r="65020" hidden="1" x14ac:dyDescent="0.2"/>
    <row r="65021" hidden="1" x14ac:dyDescent="0.2"/>
    <row r="65022" hidden="1" x14ac:dyDescent="0.2"/>
    <row r="65023" hidden="1" x14ac:dyDescent="0.2"/>
    <row r="65024" hidden="1" x14ac:dyDescent="0.2"/>
    <row r="65025" hidden="1" x14ac:dyDescent="0.2"/>
    <row r="65026" hidden="1" x14ac:dyDescent="0.2"/>
    <row r="65027" hidden="1" x14ac:dyDescent="0.2"/>
    <row r="65028" hidden="1" x14ac:dyDescent="0.2"/>
    <row r="65029" hidden="1" x14ac:dyDescent="0.2"/>
    <row r="65030" hidden="1" x14ac:dyDescent="0.2"/>
    <row r="65031" hidden="1" x14ac:dyDescent="0.2"/>
    <row r="65032" hidden="1" x14ac:dyDescent="0.2"/>
    <row r="65033" hidden="1" x14ac:dyDescent="0.2"/>
    <row r="65034" hidden="1" x14ac:dyDescent="0.2"/>
    <row r="65035" hidden="1" x14ac:dyDescent="0.2"/>
    <row r="65036" hidden="1" x14ac:dyDescent="0.2"/>
    <row r="65037" hidden="1" x14ac:dyDescent="0.2"/>
    <row r="65038" hidden="1" x14ac:dyDescent="0.2"/>
    <row r="65039" hidden="1" x14ac:dyDescent="0.2"/>
    <row r="65040" hidden="1" x14ac:dyDescent="0.2"/>
    <row r="65041" hidden="1" x14ac:dyDescent="0.2"/>
    <row r="65042" hidden="1" x14ac:dyDescent="0.2"/>
    <row r="65043" hidden="1" x14ac:dyDescent="0.2"/>
    <row r="65044" hidden="1" x14ac:dyDescent="0.2"/>
    <row r="65045" hidden="1" x14ac:dyDescent="0.2"/>
    <row r="65046" hidden="1" x14ac:dyDescent="0.2"/>
    <row r="65047" hidden="1" x14ac:dyDescent="0.2"/>
    <row r="65048" hidden="1" x14ac:dyDescent="0.2"/>
    <row r="65049" hidden="1" x14ac:dyDescent="0.2"/>
    <row r="65050" hidden="1" x14ac:dyDescent="0.2"/>
    <row r="65051" hidden="1" x14ac:dyDescent="0.2"/>
    <row r="65052" hidden="1" x14ac:dyDescent="0.2"/>
    <row r="65053" hidden="1" x14ac:dyDescent="0.2"/>
    <row r="65054" hidden="1" x14ac:dyDescent="0.2"/>
    <row r="65055" hidden="1" x14ac:dyDescent="0.2"/>
    <row r="65056" hidden="1" x14ac:dyDescent="0.2"/>
    <row r="65057" hidden="1" x14ac:dyDescent="0.2"/>
    <row r="65058" hidden="1" x14ac:dyDescent="0.2"/>
    <row r="65059" hidden="1" x14ac:dyDescent="0.2"/>
    <row r="65060" hidden="1" x14ac:dyDescent="0.2"/>
    <row r="65061" hidden="1" x14ac:dyDescent="0.2"/>
    <row r="65062" hidden="1" x14ac:dyDescent="0.2"/>
    <row r="65063" hidden="1" x14ac:dyDescent="0.2"/>
    <row r="65064" hidden="1" x14ac:dyDescent="0.2"/>
    <row r="65065" hidden="1" x14ac:dyDescent="0.2"/>
    <row r="65066" hidden="1" x14ac:dyDescent="0.2"/>
    <row r="65067" hidden="1" x14ac:dyDescent="0.2"/>
    <row r="65068" hidden="1" x14ac:dyDescent="0.2"/>
    <row r="65069" hidden="1" x14ac:dyDescent="0.2"/>
    <row r="65070" hidden="1" x14ac:dyDescent="0.2"/>
    <row r="65071" hidden="1" x14ac:dyDescent="0.2"/>
    <row r="65072" hidden="1" x14ac:dyDescent="0.2"/>
    <row r="65073" hidden="1" x14ac:dyDescent="0.2"/>
    <row r="65074" hidden="1" x14ac:dyDescent="0.2"/>
    <row r="65075" hidden="1" x14ac:dyDescent="0.2"/>
    <row r="65076" hidden="1" x14ac:dyDescent="0.2"/>
    <row r="65077" hidden="1" x14ac:dyDescent="0.2"/>
    <row r="65078" hidden="1" x14ac:dyDescent="0.2"/>
    <row r="65079" hidden="1" x14ac:dyDescent="0.2"/>
    <row r="65080" hidden="1" x14ac:dyDescent="0.2"/>
    <row r="65081" hidden="1" x14ac:dyDescent="0.2"/>
    <row r="65082" hidden="1" x14ac:dyDescent="0.2"/>
    <row r="65083" hidden="1" x14ac:dyDescent="0.2"/>
    <row r="65084" hidden="1" x14ac:dyDescent="0.2"/>
    <row r="65085" hidden="1" x14ac:dyDescent="0.2"/>
    <row r="65086" hidden="1" x14ac:dyDescent="0.2"/>
    <row r="65087" hidden="1" x14ac:dyDescent="0.2"/>
    <row r="65088" hidden="1" x14ac:dyDescent="0.2"/>
    <row r="65089" hidden="1" x14ac:dyDescent="0.2"/>
    <row r="65090" hidden="1" x14ac:dyDescent="0.2"/>
    <row r="65091" hidden="1" x14ac:dyDescent="0.2"/>
    <row r="65092" hidden="1" x14ac:dyDescent="0.2"/>
    <row r="65093" hidden="1" x14ac:dyDescent="0.2"/>
    <row r="65094" hidden="1" x14ac:dyDescent="0.2"/>
    <row r="65095" hidden="1" x14ac:dyDescent="0.2"/>
    <row r="65096" hidden="1" x14ac:dyDescent="0.2"/>
    <row r="65097" hidden="1" x14ac:dyDescent="0.2"/>
    <row r="65098" hidden="1" x14ac:dyDescent="0.2"/>
    <row r="65099" hidden="1" x14ac:dyDescent="0.2"/>
    <row r="65100" hidden="1" x14ac:dyDescent="0.2"/>
    <row r="65101" hidden="1" x14ac:dyDescent="0.2"/>
    <row r="65102" hidden="1" x14ac:dyDescent="0.2"/>
    <row r="65103" hidden="1" x14ac:dyDescent="0.2"/>
    <row r="65104" hidden="1" x14ac:dyDescent="0.2"/>
    <row r="65105" hidden="1" x14ac:dyDescent="0.2"/>
    <row r="65106" hidden="1" x14ac:dyDescent="0.2"/>
    <row r="65107" hidden="1" x14ac:dyDescent="0.2"/>
    <row r="65108" hidden="1" x14ac:dyDescent="0.2"/>
    <row r="65109" hidden="1" x14ac:dyDescent="0.2"/>
    <row r="65110" hidden="1" x14ac:dyDescent="0.2"/>
    <row r="65111" hidden="1" x14ac:dyDescent="0.2"/>
    <row r="65112" hidden="1" x14ac:dyDescent="0.2"/>
    <row r="65113" hidden="1" x14ac:dyDescent="0.2"/>
    <row r="65114" hidden="1" x14ac:dyDescent="0.2"/>
    <row r="65115" hidden="1" x14ac:dyDescent="0.2"/>
    <row r="65116" hidden="1" x14ac:dyDescent="0.2"/>
    <row r="65117" hidden="1" x14ac:dyDescent="0.2"/>
    <row r="65118" hidden="1" x14ac:dyDescent="0.2"/>
    <row r="65119" hidden="1" x14ac:dyDescent="0.2"/>
    <row r="65120" hidden="1" x14ac:dyDescent="0.2"/>
    <row r="65121" hidden="1" x14ac:dyDescent="0.2"/>
    <row r="65122" hidden="1" x14ac:dyDescent="0.2"/>
    <row r="65123" hidden="1" x14ac:dyDescent="0.2"/>
    <row r="65124" hidden="1" x14ac:dyDescent="0.2"/>
    <row r="65125" hidden="1" x14ac:dyDescent="0.2"/>
    <row r="65126" hidden="1" x14ac:dyDescent="0.2"/>
    <row r="65127" hidden="1" x14ac:dyDescent="0.2"/>
    <row r="65128" hidden="1" x14ac:dyDescent="0.2"/>
    <row r="65129" hidden="1" x14ac:dyDescent="0.2"/>
    <row r="65130" hidden="1" x14ac:dyDescent="0.2"/>
    <row r="65131" hidden="1" x14ac:dyDescent="0.2"/>
    <row r="65132" hidden="1" x14ac:dyDescent="0.2"/>
    <row r="65133" hidden="1" x14ac:dyDescent="0.2"/>
    <row r="65134" hidden="1" x14ac:dyDescent="0.2"/>
    <row r="65135" hidden="1" x14ac:dyDescent="0.2"/>
    <row r="65136" hidden="1" x14ac:dyDescent="0.2"/>
    <row r="65137" hidden="1" x14ac:dyDescent="0.2"/>
    <row r="65138" hidden="1" x14ac:dyDescent="0.2"/>
    <row r="65139" hidden="1" x14ac:dyDescent="0.2"/>
    <row r="65140" hidden="1" x14ac:dyDescent="0.2"/>
    <row r="65141" hidden="1" x14ac:dyDescent="0.2"/>
    <row r="65142" hidden="1" x14ac:dyDescent="0.2"/>
    <row r="65143" hidden="1" x14ac:dyDescent="0.2"/>
    <row r="65144" hidden="1" x14ac:dyDescent="0.2"/>
    <row r="65145" hidden="1" x14ac:dyDescent="0.2"/>
    <row r="65146" hidden="1" x14ac:dyDescent="0.2"/>
    <row r="65147" hidden="1" x14ac:dyDescent="0.2"/>
    <row r="65148" hidden="1" x14ac:dyDescent="0.2"/>
    <row r="65149" hidden="1" x14ac:dyDescent="0.2"/>
    <row r="65150" hidden="1" x14ac:dyDescent="0.2"/>
    <row r="65151" hidden="1" x14ac:dyDescent="0.2"/>
    <row r="65152" hidden="1" x14ac:dyDescent="0.2"/>
    <row r="65153" hidden="1" x14ac:dyDescent="0.2"/>
    <row r="65154" hidden="1" x14ac:dyDescent="0.2"/>
    <row r="65155" hidden="1" x14ac:dyDescent="0.2"/>
    <row r="65156" hidden="1" x14ac:dyDescent="0.2"/>
    <row r="65157" hidden="1" x14ac:dyDescent="0.2"/>
    <row r="65158" hidden="1" x14ac:dyDescent="0.2"/>
    <row r="65159" hidden="1" x14ac:dyDescent="0.2"/>
    <row r="65160" hidden="1" x14ac:dyDescent="0.2"/>
    <row r="65161" hidden="1" x14ac:dyDescent="0.2"/>
    <row r="65162" hidden="1" x14ac:dyDescent="0.2"/>
    <row r="65163" hidden="1" x14ac:dyDescent="0.2"/>
    <row r="65164" hidden="1" x14ac:dyDescent="0.2"/>
    <row r="65165" hidden="1" x14ac:dyDescent="0.2"/>
    <row r="65166" hidden="1" x14ac:dyDescent="0.2"/>
    <row r="65167" hidden="1" x14ac:dyDescent="0.2"/>
    <row r="65168" hidden="1" x14ac:dyDescent="0.2"/>
    <row r="65169" hidden="1" x14ac:dyDescent="0.2"/>
    <row r="65170" hidden="1" x14ac:dyDescent="0.2"/>
    <row r="65171" hidden="1" x14ac:dyDescent="0.2"/>
    <row r="65172" hidden="1" x14ac:dyDescent="0.2"/>
    <row r="65173" hidden="1" x14ac:dyDescent="0.2"/>
    <row r="65174" hidden="1" x14ac:dyDescent="0.2"/>
    <row r="65175" hidden="1" x14ac:dyDescent="0.2"/>
    <row r="65176" hidden="1" x14ac:dyDescent="0.2"/>
    <row r="65177" hidden="1" x14ac:dyDescent="0.2"/>
    <row r="65178" hidden="1" x14ac:dyDescent="0.2"/>
    <row r="65179" hidden="1" x14ac:dyDescent="0.2"/>
    <row r="65180" hidden="1" x14ac:dyDescent="0.2"/>
    <row r="65181" hidden="1" x14ac:dyDescent="0.2"/>
    <row r="65182" hidden="1" x14ac:dyDescent="0.2"/>
    <row r="65183" hidden="1" x14ac:dyDescent="0.2"/>
    <row r="65184" hidden="1" x14ac:dyDescent="0.2"/>
    <row r="65185" hidden="1" x14ac:dyDescent="0.2"/>
    <row r="65186" hidden="1" x14ac:dyDescent="0.2"/>
    <row r="65187" hidden="1" x14ac:dyDescent="0.2"/>
    <row r="65188" hidden="1" x14ac:dyDescent="0.2"/>
    <row r="65189" hidden="1" x14ac:dyDescent="0.2"/>
    <row r="65190" hidden="1" x14ac:dyDescent="0.2"/>
    <row r="65191" hidden="1" x14ac:dyDescent="0.2"/>
    <row r="65192" hidden="1" x14ac:dyDescent="0.2"/>
    <row r="65193" hidden="1" x14ac:dyDescent="0.2"/>
    <row r="65194" hidden="1" x14ac:dyDescent="0.2"/>
    <row r="65195" hidden="1" x14ac:dyDescent="0.2"/>
    <row r="65196" hidden="1" x14ac:dyDescent="0.2"/>
    <row r="65197" hidden="1" x14ac:dyDescent="0.2"/>
    <row r="65198" hidden="1" x14ac:dyDescent="0.2"/>
    <row r="65199" hidden="1" x14ac:dyDescent="0.2"/>
    <row r="65200" hidden="1" x14ac:dyDescent="0.2"/>
    <row r="65201" hidden="1" x14ac:dyDescent="0.2"/>
    <row r="65202" hidden="1" x14ac:dyDescent="0.2"/>
    <row r="65203" hidden="1" x14ac:dyDescent="0.2"/>
    <row r="65204" hidden="1" x14ac:dyDescent="0.2"/>
    <row r="65205" hidden="1" x14ac:dyDescent="0.2"/>
    <row r="65206" hidden="1" x14ac:dyDescent="0.2"/>
    <row r="65207" hidden="1" x14ac:dyDescent="0.2"/>
    <row r="65208" hidden="1" x14ac:dyDescent="0.2"/>
    <row r="65209" hidden="1" x14ac:dyDescent="0.2"/>
    <row r="65210" hidden="1" x14ac:dyDescent="0.2"/>
    <row r="65211" hidden="1" x14ac:dyDescent="0.2"/>
    <row r="65212" hidden="1" x14ac:dyDescent="0.2"/>
    <row r="65213" hidden="1" x14ac:dyDescent="0.2"/>
    <row r="65214" hidden="1" x14ac:dyDescent="0.2"/>
    <row r="65215" hidden="1" x14ac:dyDescent="0.2"/>
    <row r="65216" hidden="1" x14ac:dyDescent="0.2"/>
    <row r="65217" hidden="1" x14ac:dyDescent="0.2"/>
    <row r="65218" hidden="1" x14ac:dyDescent="0.2"/>
    <row r="65219" hidden="1" x14ac:dyDescent="0.2"/>
    <row r="65220" hidden="1" x14ac:dyDescent="0.2"/>
    <row r="65221" hidden="1" x14ac:dyDescent="0.2"/>
    <row r="65222" hidden="1" x14ac:dyDescent="0.2"/>
    <row r="65223" hidden="1" x14ac:dyDescent="0.2"/>
    <row r="65224" hidden="1" x14ac:dyDescent="0.2"/>
    <row r="65225" hidden="1" x14ac:dyDescent="0.2"/>
    <row r="65226" hidden="1" x14ac:dyDescent="0.2"/>
    <row r="65227" hidden="1" x14ac:dyDescent="0.2"/>
    <row r="65228" hidden="1" x14ac:dyDescent="0.2"/>
    <row r="65229" hidden="1" x14ac:dyDescent="0.2"/>
    <row r="65230" hidden="1" x14ac:dyDescent="0.2"/>
    <row r="65231" hidden="1" x14ac:dyDescent="0.2"/>
    <row r="65232" hidden="1" x14ac:dyDescent="0.2"/>
    <row r="65233" hidden="1" x14ac:dyDescent="0.2"/>
    <row r="65234" hidden="1" x14ac:dyDescent="0.2"/>
    <row r="65235" hidden="1" x14ac:dyDescent="0.2"/>
    <row r="65236" hidden="1" x14ac:dyDescent="0.2"/>
    <row r="65237" hidden="1" x14ac:dyDescent="0.2"/>
    <row r="65238" hidden="1" x14ac:dyDescent="0.2"/>
    <row r="65239" hidden="1" x14ac:dyDescent="0.2"/>
    <row r="65240" hidden="1" x14ac:dyDescent="0.2"/>
    <row r="65241" hidden="1" x14ac:dyDescent="0.2"/>
    <row r="65242" hidden="1" x14ac:dyDescent="0.2"/>
    <row r="65243" hidden="1" x14ac:dyDescent="0.2"/>
    <row r="65244" hidden="1" x14ac:dyDescent="0.2"/>
    <row r="65245" hidden="1" x14ac:dyDescent="0.2"/>
    <row r="65246" hidden="1" x14ac:dyDescent="0.2"/>
    <row r="65247" hidden="1" x14ac:dyDescent="0.2"/>
    <row r="65248" hidden="1" x14ac:dyDescent="0.2"/>
    <row r="65249" hidden="1" x14ac:dyDescent="0.2"/>
    <row r="65250" hidden="1" x14ac:dyDescent="0.2"/>
    <row r="65251" hidden="1" x14ac:dyDescent="0.2"/>
    <row r="65252" hidden="1" x14ac:dyDescent="0.2"/>
    <row r="65253" hidden="1" x14ac:dyDescent="0.2"/>
    <row r="65254" hidden="1" x14ac:dyDescent="0.2"/>
    <row r="65255" hidden="1" x14ac:dyDescent="0.2"/>
    <row r="65256" hidden="1" x14ac:dyDescent="0.2"/>
    <row r="65257" hidden="1" x14ac:dyDescent="0.2"/>
    <row r="65258" hidden="1" x14ac:dyDescent="0.2"/>
    <row r="65259" hidden="1" x14ac:dyDescent="0.2"/>
    <row r="65260" hidden="1" x14ac:dyDescent="0.2"/>
    <row r="65261" hidden="1" x14ac:dyDescent="0.2"/>
    <row r="65262" hidden="1" x14ac:dyDescent="0.2"/>
    <row r="65263" hidden="1" x14ac:dyDescent="0.2"/>
    <row r="65264" hidden="1" x14ac:dyDescent="0.2"/>
    <row r="65265" hidden="1" x14ac:dyDescent="0.2"/>
    <row r="65266" hidden="1" x14ac:dyDescent="0.2"/>
    <row r="65267" hidden="1" x14ac:dyDescent="0.2"/>
    <row r="65268" hidden="1" x14ac:dyDescent="0.2"/>
    <row r="65269" hidden="1" x14ac:dyDescent="0.2"/>
    <row r="65270" hidden="1" x14ac:dyDescent="0.2"/>
    <row r="65271" hidden="1" x14ac:dyDescent="0.2"/>
    <row r="65272" hidden="1" x14ac:dyDescent="0.2"/>
    <row r="65273" hidden="1" x14ac:dyDescent="0.2"/>
    <row r="65274" hidden="1" x14ac:dyDescent="0.2"/>
    <row r="65275" hidden="1" x14ac:dyDescent="0.2"/>
    <row r="65276" hidden="1" x14ac:dyDescent="0.2"/>
    <row r="65277" hidden="1" x14ac:dyDescent="0.2"/>
    <row r="65278" hidden="1" x14ac:dyDescent="0.2"/>
    <row r="65279" hidden="1" x14ac:dyDescent="0.2"/>
    <row r="65280" hidden="1" x14ac:dyDescent="0.2"/>
    <row r="65281" hidden="1" x14ac:dyDescent="0.2"/>
    <row r="65282" hidden="1" x14ac:dyDescent="0.2"/>
    <row r="65283" hidden="1" x14ac:dyDescent="0.2"/>
    <row r="65284" hidden="1" x14ac:dyDescent="0.2"/>
    <row r="65285" hidden="1" x14ac:dyDescent="0.2"/>
    <row r="65286" hidden="1" x14ac:dyDescent="0.2"/>
    <row r="65287" hidden="1" x14ac:dyDescent="0.2"/>
    <row r="65288" hidden="1" x14ac:dyDescent="0.2"/>
    <row r="65289" hidden="1" x14ac:dyDescent="0.2"/>
    <row r="65290" hidden="1" x14ac:dyDescent="0.2"/>
    <row r="65291" hidden="1" x14ac:dyDescent="0.2"/>
    <row r="65292" hidden="1" x14ac:dyDescent="0.2"/>
    <row r="65293" hidden="1" x14ac:dyDescent="0.2"/>
    <row r="65294" hidden="1" x14ac:dyDescent="0.2"/>
    <row r="65295" hidden="1" x14ac:dyDescent="0.2"/>
    <row r="65296" hidden="1" x14ac:dyDescent="0.2"/>
    <row r="65297" hidden="1" x14ac:dyDescent="0.2"/>
    <row r="65298" hidden="1" x14ac:dyDescent="0.2"/>
    <row r="65299" hidden="1" x14ac:dyDescent="0.2"/>
    <row r="65300" hidden="1" x14ac:dyDescent="0.2"/>
    <row r="65301" hidden="1" x14ac:dyDescent="0.2"/>
    <row r="65302" hidden="1" x14ac:dyDescent="0.2"/>
    <row r="65303" hidden="1" x14ac:dyDescent="0.2"/>
    <row r="65304" hidden="1" x14ac:dyDescent="0.2"/>
    <row r="65305" hidden="1" x14ac:dyDescent="0.2"/>
    <row r="65306" hidden="1" x14ac:dyDescent="0.2"/>
    <row r="65307" hidden="1" x14ac:dyDescent="0.2"/>
    <row r="65308" hidden="1" x14ac:dyDescent="0.2"/>
    <row r="65309" hidden="1" x14ac:dyDescent="0.2"/>
    <row r="65310" hidden="1" x14ac:dyDescent="0.2"/>
    <row r="65311" hidden="1" x14ac:dyDescent="0.2"/>
    <row r="65312" hidden="1" x14ac:dyDescent="0.2"/>
    <row r="65313" hidden="1" x14ac:dyDescent="0.2"/>
    <row r="65314" hidden="1" x14ac:dyDescent="0.2"/>
    <row r="65315" hidden="1" x14ac:dyDescent="0.2"/>
    <row r="65316" hidden="1" x14ac:dyDescent="0.2"/>
    <row r="65317" hidden="1" x14ac:dyDescent="0.2"/>
    <row r="65318" hidden="1" x14ac:dyDescent="0.2"/>
    <row r="65319" hidden="1" x14ac:dyDescent="0.2"/>
    <row r="65320" hidden="1" x14ac:dyDescent="0.2"/>
    <row r="65321" hidden="1" x14ac:dyDescent="0.2"/>
    <row r="65322" hidden="1" x14ac:dyDescent="0.2"/>
    <row r="65323" hidden="1" x14ac:dyDescent="0.2"/>
    <row r="65324" hidden="1" x14ac:dyDescent="0.2"/>
    <row r="65325" hidden="1" x14ac:dyDescent="0.2"/>
    <row r="65326" hidden="1" x14ac:dyDescent="0.2"/>
    <row r="65327" hidden="1" x14ac:dyDescent="0.2"/>
    <row r="65328" hidden="1" x14ac:dyDescent="0.2"/>
    <row r="65329" hidden="1" x14ac:dyDescent="0.2"/>
    <row r="65330" hidden="1" x14ac:dyDescent="0.2"/>
    <row r="65331" hidden="1" x14ac:dyDescent="0.2"/>
    <row r="65332" hidden="1" x14ac:dyDescent="0.2"/>
    <row r="65333" hidden="1" x14ac:dyDescent="0.2"/>
    <row r="65334" hidden="1" x14ac:dyDescent="0.2"/>
    <row r="65335" hidden="1" x14ac:dyDescent="0.2"/>
    <row r="65336" hidden="1" x14ac:dyDescent="0.2"/>
    <row r="65337" hidden="1" x14ac:dyDescent="0.2"/>
    <row r="65338" hidden="1" x14ac:dyDescent="0.2"/>
    <row r="65339" hidden="1" x14ac:dyDescent="0.2"/>
    <row r="65340" hidden="1" x14ac:dyDescent="0.2"/>
    <row r="65341" hidden="1" x14ac:dyDescent="0.2"/>
    <row r="65342" hidden="1" x14ac:dyDescent="0.2"/>
    <row r="65343" hidden="1" x14ac:dyDescent="0.2"/>
    <row r="65344" hidden="1" x14ac:dyDescent="0.2"/>
    <row r="65345" hidden="1" x14ac:dyDescent="0.2"/>
    <row r="65346" hidden="1" x14ac:dyDescent="0.2"/>
    <row r="65347" hidden="1" x14ac:dyDescent="0.2"/>
    <row r="65348" hidden="1" x14ac:dyDescent="0.2"/>
    <row r="65349" hidden="1" x14ac:dyDescent="0.2"/>
    <row r="65350" hidden="1" x14ac:dyDescent="0.2"/>
    <row r="65351" hidden="1" x14ac:dyDescent="0.2"/>
    <row r="65352" hidden="1" x14ac:dyDescent="0.2"/>
    <row r="65353" hidden="1" x14ac:dyDescent="0.2"/>
    <row r="65354" hidden="1" x14ac:dyDescent="0.2"/>
    <row r="65355" hidden="1" x14ac:dyDescent="0.2"/>
    <row r="65356" hidden="1" x14ac:dyDescent="0.2"/>
    <row r="65357" hidden="1" x14ac:dyDescent="0.2"/>
    <row r="65358" hidden="1" x14ac:dyDescent="0.2"/>
    <row r="65359" hidden="1" x14ac:dyDescent="0.2"/>
    <row r="65360" hidden="1" x14ac:dyDescent="0.2"/>
    <row r="65361" hidden="1" x14ac:dyDescent="0.2"/>
    <row r="65362" hidden="1" x14ac:dyDescent="0.2"/>
    <row r="65363" hidden="1" x14ac:dyDescent="0.2"/>
    <row r="65364" hidden="1" x14ac:dyDescent="0.2"/>
    <row r="65365" hidden="1" x14ac:dyDescent="0.2"/>
    <row r="65366" hidden="1" x14ac:dyDescent="0.2"/>
    <row r="65367" hidden="1" x14ac:dyDescent="0.2"/>
    <row r="65368" hidden="1" x14ac:dyDescent="0.2"/>
    <row r="65369" hidden="1" x14ac:dyDescent="0.2"/>
    <row r="65370" hidden="1" x14ac:dyDescent="0.2"/>
    <row r="65371" hidden="1" x14ac:dyDescent="0.2"/>
    <row r="65372" hidden="1" x14ac:dyDescent="0.2"/>
    <row r="65373" hidden="1" x14ac:dyDescent="0.2"/>
    <row r="65374" hidden="1" x14ac:dyDescent="0.2"/>
    <row r="65375" hidden="1" x14ac:dyDescent="0.2"/>
    <row r="65376" hidden="1" x14ac:dyDescent="0.2"/>
    <row r="65377" hidden="1" x14ac:dyDescent="0.2"/>
    <row r="65378" hidden="1" x14ac:dyDescent="0.2"/>
    <row r="65379" hidden="1" x14ac:dyDescent="0.2"/>
    <row r="65380" hidden="1" x14ac:dyDescent="0.2"/>
    <row r="65381" hidden="1" x14ac:dyDescent="0.2"/>
    <row r="65382" hidden="1" x14ac:dyDescent="0.2"/>
    <row r="65383" hidden="1" x14ac:dyDescent="0.2"/>
    <row r="65384" hidden="1" x14ac:dyDescent="0.2"/>
    <row r="65385" hidden="1" x14ac:dyDescent="0.2"/>
    <row r="65386" hidden="1" x14ac:dyDescent="0.2"/>
    <row r="65387" hidden="1" x14ac:dyDescent="0.2"/>
    <row r="65388" hidden="1" x14ac:dyDescent="0.2"/>
    <row r="65389" hidden="1" x14ac:dyDescent="0.2"/>
    <row r="65390" hidden="1" x14ac:dyDescent="0.2"/>
    <row r="65391" hidden="1" x14ac:dyDescent="0.2"/>
    <row r="65392" hidden="1" x14ac:dyDescent="0.2"/>
    <row r="65393" hidden="1" x14ac:dyDescent="0.2"/>
    <row r="65394" hidden="1" x14ac:dyDescent="0.2"/>
    <row r="65395" hidden="1" x14ac:dyDescent="0.2"/>
    <row r="65396" hidden="1" x14ac:dyDescent="0.2"/>
    <row r="65397" hidden="1" x14ac:dyDescent="0.2"/>
    <row r="65398" hidden="1" x14ac:dyDescent="0.2"/>
    <row r="65399" hidden="1" x14ac:dyDescent="0.2"/>
    <row r="65400" hidden="1" x14ac:dyDescent="0.2"/>
    <row r="65401" hidden="1" x14ac:dyDescent="0.2"/>
    <row r="65402" hidden="1" x14ac:dyDescent="0.2"/>
    <row r="65403" hidden="1" x14ac:dyDescent="0.2"/>
    <row r="65404" hidden="1" x14ac:dyDescent="0.2"/>
    <row r="65405" hidden="1" x14ac:dyDescent="0.2"/>
    <row r="65406" hidden="1" x14ac:dyDescent="0.2"/>
    <row r="65407" hidden="1" x14ac:dyDescent="0.2"/>
    <row r="65408" hidden="1" x14ac:dyDescent="0.2"/>
    <row r="65409" hidden="1" x14ac:dyDescent="0.2"/>
    <row r="65410" hidden="1" x14ac:dyDescent="0.2"/>
    <row r="65411" hidden="1" x14ac:dyDescent="0.2"/>
    <row r="65412" hidden="1" x14ac:dyDescent="0.2"/>
    <row r="65413" hidden="1" x14ac:dyDescent="0.2"/>
    <row r="65414" hidden="1" x14ac:dyDescent="0.2"/>
    <row r="65415" hidden="1" x14ac:dyDescent="0.2"/>
    <row r="65416" hidden="1" x14ac:dyDescent="0.2"/>
    <row r="65417" hidden="1" x14ac:dyDescent="0.2"/>
    <row r="65418" hidden="1" x14ac:dyDescent="0.2"/>
    <row r="65419" hidden="1" x14ac:dyDescent="0.2"/>
    <row r="65420" hidden="1" x14ac:dyDescent="0.2"/>
    <row r="65421" hidden="1" x14ac:dyDescent="0.2"/>
    <row r="65422" hidden="1" x14ac:dyDescent="0.2"/>
    <row r="65423" hidden="1" x14ac:dyDescent="0.2"/>
    <row r="65424" hidden="1" x14ac:dyDescent="0.2"/>
    <row r="65425" hidden="1" x14ac:dyDescent="0.2"/>
    <row r="65426" hidden="1" x14ac:dyDescent="0.2"/>
    <row r="65427" hidden="1" x14ac:dyDescent="0.2"/>
    <row r="65428" hidden="1" x14ac:dyDescent="0.2"/>
    <row r="65429" hidden="1" x14ac:dyDescent="0.2"/>
    <row r="65430" hidden="1" x14ac:dyDescent="0.2"/>
    <row r="65431" hidden="1" x14ac:dyDescent="0.2"/>
    <row r="65432" hidden="1" x14ac:dyDescent="0.2"/>
    <row r="65433" hidden="1" x14ac:dyDescent="0.2"/>
    <row r="65434" hidden="1" x14ac:dyDescent="0.2"/>
    <row r="65435" hidden="1" x14ac:dyDescent="0.2"/>
    <row r="65436" hidden="1" x14ac:dyDescent="0.2"/>
    <row r="65437" hidden="1" x14ac:dyDescent="0.2"/>
    <row r="65438" hidden="1" x14ac:dyDescent="0.2"/>
    <row r="65439" hidden="1" x14ac:dyDescent="0.2"/>
    <row r="65440" hidden="1" x14ac:dyDescent="0.2"/>
    <row r="65441" hidden="1" x14ac:dyDescent="0.2"/>
    <row r="65442" hidden="1" x14ac:dyDescent="0.2"/>
    <row r="65443" hidden="1" x14ac:dyDescent="0.2"/>
    <row r="65444" hidden="1" x14ac:dyDescent="0.2"/>
    <row r="65445" hidden="1" x14ac:dyDescent="0.2"/>
    <row r="65446" hidden="1" x14ac:dyDescent="0.2"/>
    <row r="65447" hidden="1" x14ac:dyDescent="0.2"/>
    <row r="65448" hidden="1" x14ac:dyDescent="0.2"/>
    <row r="65449" hidden="1" x14ac:dyDescent="0.2"/>
    <row r="65450" hidden="1" x14ac:dyDescent="0.2"/>
    <row r="65451" hidden="1" x14ac:dyDescent="0.2"/>
    <row r="65452" hidden="1" x14ac:dyDescent="0.2"/>
    <row r="65453" hidden="1" x14ac:dyDescent="0.2"/>
    <row r="65454" hidden="1" x14ac:dyDescent="0.2"/>
    <row r="65455" hidden="1" x14ac:dyDescent="0.2"/>
    <row r="65456" hidden="1" x14ac:dyDescent="0.2"/>
    <row r="65457" hidden="1" x14ac:dyDescent="0.2"/>
    <row r="65458" hidden="1" x14ac:dyDescent="0.2"/>
    <row r="65459" hidden="1" x14ac:dyDescent="0.2"/>
    <row r="65460" hidden="1" x14ac:dyDescent="0.2"/>
    <row r="65461" hidden="1" x14ac:dyDescent="0.2"/>
    <row r="65462" hidden="1" x14ac:dyDescent="0.2"/>
    <row r="65463" hidden="1" x14ac:dyDescent="0.2"/>
    <row r="65464" hidden="1" x14ac:dyDescent="0.2"/>
    <row r="65465" hidden="1" x14ac:dyDescent="0.2"/>
    <row r="65466" hidden="1" x14ac:dyDescent="0.2"/>
    <row r="65467" hidden="1" x14ac:dyDescent="0.2"/>
    <row r="65468" hidden="1" x14ac:dyDescent="0.2"/>
    <row r="65469" hidden="1" x14ac:dyDescent="0.2"/>
    <row r="65470" hidden="1" x14ac:dyDescent="0.2"/>
    <row r="65471" hidden="1" x14ac:dyDescent="0.2"/>
    <row r="65472" hidden="1" x14ac:dyDescent="0.2"/>
    <row r="65473" hidden="1" x14ac:dyDescent="0.2"/>
    <row r="65474" hidden="1" x14ac:dyDescent="0.2"/>
    <row r="65475" hidden="1" x14ac:dyDescent="0.2"/>
    <row r="65476" hidden="1" x14ac:dyDescent="0.2"/>
    <row r="65477" hidden="1" x14ac:dyDescent="0.2"/>
    <row r="65478" hidden="1" x14ac:dyDescent="0.2"/>
    <row r="65479" hidden="1" x14ac:dyDescent="0.2"/>
    <row r="65480" hidden="1" x14ac:dyDescent="0.2"/>
    <row r="65481" hidden="1" x14ac:dyDescent="0.2"/>
    <row r="65482" hidden="1" x14ac:dyDescent="0.2"/>
    <row r="65483" hidden="1" x14ac:dyDescent="0.2"/>
    <row r="65484" hidden="1" x14ac:dyDescent="0.2"/>
    <row r="65485" hidden="1" x14ac:dyDescent="0.2"/>
    <row r="65486" hidden="1" x14ac:dyDescent="0.2"/>
    <row r="65487" hidden="1" x14ac:dyDescent="0.2"/>
    <row r="65488" hidden="1" x14ac:dyDescent="0.2"/>
    <row r="65489" hidden="1" x14ac:dyDescent="0.2"/>
    <row r="65490" hidden="1" x14ac:dyDescent="0.2"/>
    <row r="65491" hidden="1" x14ac:dyDescent="0.2"/>
    <row r="65492" hidden="1" x14ac:dyDescent="0.2"/>
    <row r="65493" hidden="1" x14ac:dyDescent="0.2"/>
    <row r="65494" hidden="1" x14ac:dyDescent="0.2"/>
    <row r="65495" hidden="1" x14ac:dyDescent="0.2"/>
    <row r="65496" hidden="1" x14ac:dyDescent="0.2"/>
    <row r="65497" hidden="1" x14ac:dyDescent="0.2"/>
    <row r="65498" hidden="1" x14ac:dyDescent="0.2"/>
    <row r="65499" hidden="1" x14ac:dyDescent="0.2"/>
    <row r="65500" hidden="1" x14ac:dyDescent="0.2"/>
    <row r="65501" hidden="1" x14ac:dyDescent="0.2"/>
    <row r="65502" hidden="1" x14ac:dyDescent="0.2"/>
    <row r="65503" hidden="1" x14ac:dyDescent="0.2"/>
    <row r="65504" hidden="1" x14ac:dyDescent="0.2"/>
    <row r="65505" hidden="1" x14ac:dyDescent="0.2"/>
    <row r="65506" hidden="1" x14ac:dyDescent="0.2"/>
    <row r="65507" hidden="1" x14ac:dyDescent="0.2"/>
    <row r="65508" hidden="1" x14ac:dyDescent="0.2"/>
    <row r="65509" hidden="1" x14ac:dyDescent="0.2"/>
    <row r="65510" hidden="1" x14ac:dyDescent="0.2"/>
    <row r="65511" hidden="1" x14ac:dyDescent="0.2"/>
    <row r="65512" hidden="1" x14ac:dyDescent="0.2"/>
    <row r="65513" hidden="1" x14ac:dyDescent="0.2"/>
    <row r="65514" hidden="1" x14ac:dyDescent="0.2"/>
    <row r="65515" hidden="1" x14ac:dyDescent="0.2"/>
    <row r="65516" hidden="1" x14ac:dyDescent="0.2"/>
    <row r="65517" hidden="1" x14ac:dyDescent="0.2"/>
    <row r="65518" hidden="1" x14ac:dyDescent="0.2"/>
    <row r="65519" hidden="1" x14ac:dyDescent="0.2"/>
    <row r="65520" hidden="1" x14ac:dyDescent="0.2"/>
    <row r="65521" hidden="1" x14ac:dyDescent="0.2"/>
    <row r="65522" hidden="1" x14ac:dyDescent="0.2"/>
    <row r="65523" hidden="1" x14ac:dyDescent="0.2"/>
    <row r="65524" hidden="1" x14ac:dyDescent="0.2"/>
    <row r="65525" hidden="1" x14ac:dyDescent="0.2"/>
    <row r="65526" hidden="1" x14ac:dyDescent="0.2"/>
    <row r="65527" hidden="1" x14ac:dyDescent="0.2"/>
    <row r="65528" hidden="1" x14ac:dyDescent="0.2"/>
    <row r="65529" hidden="1" x14ac:dyDescent="0.2"/>
    <row r="65530" hidden="1" x14ac:dyDescent="0.2"/>
    <row r="65531" hidden="1" x14ac:dyDescent="0.2"/>
    <row r="65532" hidden="1" x14ac:dyDescent="0.2"/>
    <row r="65533" x14ac:dyDescent="0.2"/>
    <row r="65534" x14ac:dyDescent="0.2"/>
    <row r="65535" x14ac:dyDescent="0.2"/>
    <row r="65536" x14ac:dyDescent="0.2"/>
  </sheetData>
  <mergeCells count="20">
    <mergeCell ref="A147:O147"/>
    <mergeCell ref="A148:O148"/>
    <mergeCell ref="A1:L1"/>
    <mergeCell ref="A3:K3"/>
    <mergeCell ref="A7:A10"/>
    <mergeCell ref="B7:J7"/>
    <mergeCell ref="K7:O7"/>
    <mergeCell ref="B8:F8"/>
    <mergeCell ref="G8:I8"/>
    <mergeCell ref="J8:J10"/>
    <mergeCell ref="K8:O8"/>
    <mergeCell ref="B9:D9"/>
    <mergeCell ref="I9:I10"/>
    <mergeCell ref="K9:M9"/>
    <mergeCell ref="N9:N10"/>
    <mergeCell ref="O9:O10"/>
    <mergeCell ref="E9:E10"/>
    <mergeCell ref="F9:F10"/>
    <mergeCell ref="G9:G10"/>
    <mergeCell ref="H9:H10"/>
  </mergeCells>
  <phoneticPr fontId="3" type="noConversion"/>
  <hyperlinks>
    <hyperlink ref="P1" location="Index!Print_Area" display="Return to Index"/>
    <hyperlink ref="Q1" location="'Technical notes'!Print_Area" display="Go to technical notes"/>
  </hyperlinks>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7"/>
  <sheetViews>
    <sheetView workbookViewId="0">
      <pane ySplit="11" topLeftCell="A12" activePane="bottomLeft" state="frozen"/>
      <selection activeCell="A76" sqref="A76"/>
      <selection pane="bottomLeft" activeCell="A12" sqref="A12"/>
    </sheetView>
  </sheetViews>
  <sheetFormatPr defaultRowHeight="12.75" zeroHeight="1" x14ac:dyDescent="0.2"/>
  <cols>
    <col min="1" max="1" width="17" style="44" customWidth="1"/>
    <col min="2" max="2" width="11.85546875" style="44" customWidth="1"/>
    <col min="3" max="7" width="9.140625" style="44"/>
    <col min="8" max="8" width="12.42578125" style="44" customWidth="1"/>
    <col min="9" max="9" width="12" style="44" customWidth="1"/>
    <col min="10" max="14" width="9.140625" style="44"/>
    <col min="15" max="15" width="12.7109375" style="44" customWidth="1"/>
    <col min="16" max="16384" width="9.140625" style="44"/>
  </cols>
  <sheetData>
    <row r="1" spans="1:15" ht="38.25" x14ac:dyDescent="0.2">
      <c r="A1" s="390" t="s">
        <v>289</v>
      </c>
      <c r="B1" s="390"/>
      <c r="C1" s="390"/>
      <c r="D1" s="390"/>
      <c r="E1" s="390"/>
      <c r="F1" s="390"/>
      <c r="G1" s="390"/>
      <c r="H1" s="390"/>
      <c r="I1" s="390"/>
      <c r="J1" s="390"/>
      <c r="K1" s="390"/>
      <c r="L1" s="390"/>
      <c r="M1" s="10"/>
      <c r="N1" s="12" t="s">
        <v>73</v>
      </c>
      <c r="O1" s="12" t="s">
        <v>74</v>
      </c>
    </row>
    <row r="2" spans="1:15" x14ac:dyDescent="0.2">
      <c r="A2" s="13" t="s">
        <v>290</v>
      </c>
      <c r="B2" s="19"/>
      <c r="C2" s="19"/>
      <c r="D2" s="19"/>
      <c r="E2" s="19"/>
      <c r="F2" s="19"/>
      <c r="G2" s="19"/>
      <c r="H2" s="19"/>
      <c r="I2" s="15"/>
      <c r="J2" s="15"/>
      <c r="K2" s="15"/>
      <c r="L2" s="15"/>
      <c r="M2" s="15"/>
      <c r="N2" s="15"/>
      <c r="O2" s="15"/>
    </row>
    <row r="3" spans="1:15" x14ac:dyDescent="0.2">
      <c r="A3" s="443" t="s">
        <v>780</v>
      </c>
      <c r="B3" s="444"/>
      <c r="C3" s="444"/>
      <c r="D3" s="444"/>
      <c r="E3" s="444"/>
      <c r="F3" s="444"/>
      <c r="G3" s="444"/>
      <c r="H3" s="444"/>
      <c r="I3" s="444"/>
      <c r="J3" s="444"/>
      <c r="K3" s="444"/>
      <c r="L3" s="15"/>
      <c r="M3" s="15"/>
      <c r="N3" s="15"/>
      <c r="O3" s="15"/>
    </row>
    <row r="4" spans="1:15" x14ac:dyDescent="0.2">
      <c r="A4" s="13" t="s">
        <v>7</v>
      </c>
      <c r="B4" s="19"/>
      <c r="C4" s="19"/>
      <c r="D4" s="19"/>
      <c r="E4" s="19"/>
      <c r="F4" s="19"/>
      <c r="G4" s="19"/>
      <c r="H4" s="19"/>
      <c r="I4" s="15"/>
      <c r="J4" s="15"/>
      <c r="K4" s="15"/>
      <c r="L4" s="15"/>
      <c r="M4" s="15"/>
      <c r="N4" s="15"/>
      <c r="O4" s="15"/>
    </row>
    <row r="5" spans="1:15" x14ac:dyDescent="0.2">
      <c r="A5" s="13" t="s">
        <v>51</v>
      </c>
      <c r="B5" s="19"/>
      <c r="C5" s="19"/>
      <c r="D5" s="19"/>
      <c r="E5" s="19"/>
      <c r="F5" s="19"/>
      <c r="G5" s="19"/>
      <c r="H5" s="19"/>
      <c r="I5" s="15"/>
      <c r="J5" s="15"/>
      <c r="K5" s="15"/>
      <c r="L5" s="15"/>
      <c r="M5" s="15"/>
      <c r="N5" s="15"/>
      <c r="O5" s="15"/>
    </row>
    <row r="6" spans="1:15" x14ac:dyDescent="0.2">
      <c r="A6" s="17"/>
      <c r="B6" s="19"/>
      <c r="C6" s="19"/>
      <c r="D6" s="19"/>
      <c r="E6" s="19"/>
      <c r="F6" s="19"/>
      <c r="G6" s="19"/>
      <c r="H6" s="19"/>
      <c r="I6" s="15"/>
      <c r="J6" s="15"/>
      <c r="K6" s="15"/>
      <c r="L6" s="15"/>
      <c r="M6" s="15"/>
      <c r="N6" s="15"/>
      <c r="O6" s="15"/>
    </row>
    <row r="7" spans="1:15" ht="14.25" x14ac:dyDescent="0.2">
      <c r="A7" s="126" t="s">
        <v>323</v>
      </c>
      <c r="B7" s="394" t="s">
        <v>325</v>
      </c>
      <c r="C7" s="394"/>
      <c r="D7" s="394"/>
      <c r="E7" s="394"/>
      <c r="F7" s="394"/>
      <c r="G7" s="394"/>
      <c r="H7" s="394"/>
      <c r="I7" s="445" t="s">
        <v>326</v>
      </c>
      <c r="J7" s="445"/>
      <c r="K7" s="445"/>
      <c r="L7" s="445"/>
      <c r="M7" s="445"/>
      <c r="N7" s="445"/>
      <c r="O7" s="445"/>
    </row>
    <row r="8" spans="1:15" x14ac:dyDescent="0.2">
      <c r="A8" s="127"/>
      <c r="B8" s="394" t="s">
        <v>327</v>
      </c>
      <c r="C8" s="394"/>
      <c r="D8" s="394"/>
      <c r="E8" s="394"/>
      <c r="F8" s="394"/>
      <c r="G8" s="394"/>
      <c r="H8" s="394"/>
      <c r="I8" s="445" t="s">
        <v>327</v>
      </c>
      <c r="J8" s="445"/>
      <c r="K8" s="445"/>
      <c r="L8" s="445"/>
      <c r="M8" s="445"/>
      <c r="N8" s="445"/>
      <c r="O8" s="445"/>
    </row>
    <row r="9" spans="1:15" ht="33.75" x14ac:dyDescent="0.2">
      <c r="A9" s="127"/>
      <c r="B9" s="183" t="s">
        <v>811</v>
      </c>
      <c r="C9" s="183" t="s">
        <v>328</v>
      </c>
      <c r="D9" s="183" t="s">
        <v>329</v>
      </c>
      <c r="E9" s="183" t="s">
        <v>330</v>
      </c>
      <c r="F9" s="183" t="s">
        <v>331</v>
      </c>
      <c r="G9" s="183" t="s">
        <v>782</v>
      </c>
      <c r="H9" s="183" t="s">
        <v>333</v>
      </c>
      <c r="I9" s="184" t="s">
        <v>777</v>
      </c>
      <c r="J9" s="184" t="s">
        <v>328</v>
      </c>
      <c r="K9" s="184" t="s">
        <v>329</v>
      </c>
      <c r="L9" s="184" t="s">
        <v>330</v>
      </c>
      <c r="M9" s="184" t="s">
        <v>331</v>
      </c>
      <c r="N9" s="184" t="s">
        <v>332</v>
      </c>
      <c r="O9" s="184" t="s">
        <v>333</v>
      </c>
    </row>
    <row r="10" spans="1:15" x14ac:dyDescent="0.2">
      <c r="A10" s="169"/>
      <c r="B10" s="170"/>
      <c r="C10" s="19"/>
      <c r="D10" s="19"/>
      <c r="E10" s="19"/>
      <c r="F10" s="19"/>
      <c r="G10" s="19"/>
      <c r="H10" s="19"/>
      <c r="I10" s="32"/>
      <c r="J10" s="32"/>
      <c r="K10" s="32"/>
      <c r="L10" s="32"/>
      <c r="M10" s="32"/>
      <c r="N10" s="32"/>
      <c r="O10" s="32"/>
    </row>
    <row r="11" spans="1:15" ht="22.5" x14ac:dyDescent="0.2">
      <c r="A11" s="38"/>
      <c r="B11" s="28" t="s">
        <v>16</v>
      </c>
      <c r="C11" s="28" t="s">
        <v>17</v>
      </c>
      <c r="D11" s="185" t="s">
        <v>18</v>
      </c>
      <c r="E11" s="28" t="s">
        <v>19</v>
      </c>
      <c r="F11" s="28" t="s">
        <v>20</v>
      </c>
      <c r="G11" s="28" t="s">
        <v>21</v>
      </c>
      <c r="H11" s="171" t="s">
        <v>781</v>
      </c>
      <c r="I11" s="29" t="s">
        <v>43</v>
      </c>
      <c r="J11" s="29" t="s">
        <v>44</v>
      </c>
      <c r="K11" s="29" t="s">
        <v>46</v>
      </c>
      <c r="L11" s="29" t="s">
        <v>334</v>
      </c>
      <c r="M11" s="29" t="s">
        <v>335</v>
      </c>
      <c r="N11" s="29" t="s">
        <v>336</v>
      </c>
      <c r="O11" s="186" t="s">
        <v>337</v>
      </c>
    </row>
    <row r="12" spans="1:15" x14ac:dyDescent="0.2">
      <c r="A12" s="17"/>
      <c r="B12" s="19"/>
      <c r="C12" s="19"/>
      <c r="D12" s="19"/>
      <c r="E12" s="19"/>
      <c r="F12" s="19"/>
      <c r="G12" s="19"/>
      <c r="H12" s="19"/>
      <c r="I12" s="32"/>
      <c r="J12" s="32"/>
      <c r="K12" s="32"/>
      <c r="L12" s="32"/>
      <c r="M12" s="32"/>
      <c r="N12" s="32"/>
      <c r="O12" s="32"/>
    </row>
    <row r="13" spans="1:15" x14ac:dyDescent="0.2">
      <c r="A13" s="17" t="s">
        <v>118</v>
      </c>
      <c r="B13" s="172"/>
      <c r="C13" s="170"/>
      <c r="D13" s="170"/>
      <c r="E13" s="170"/>
      <c r="F13" s="170"/>
      <c r="G13" s="170"/>
      <c r="H13" s="173"/>
      <c r="I13" s="187"/>
      <c r="J13" s="188"/>
      <c r="K13" s="188"/>
      <c r="L13" s="188"/>
      <c r="M13" s="188"/>
      <c r="N13" s="188"/>
      <c r="O13" s="189"/>
    </row>
    <row r="14" spans="1:15" x14ac:dyDescent="0.2">
      <c r="A14" s="17" t="s">
        <v>119</v>
      </c>
      <c r="B14" s="238">
        <v>6.9</v>
      </c>
      <c r="C14" s="205">
        <v>10</v>
      </c>
      <c r="D14" s="205">
        <v>0.5</v>
      </c>
      <c r="E14" s="205">
        <v>16.399999999999999</v>
      </c>
      <c r="F14" s="205">
        <v>4.4000000000000004</v>
      </c>
      <c r="G14" s="205">
        <v>8.6</v>
      </c>
      <c r="H14" s="239">
        <v>46.8</v>
      </c>
      <c r="I14" s="190">
        <v>15</v>
      </c>
      <c r="J14" s="191">
        <v>21</v>
      </c>
      <c r="K14" s="191">
        <v>1</v>
      </c>
      <c r="L14" s="191">
        <v>35</v>
      </c>
      <c r="M14" s="191">
        <v>9</v>
      </c>
      <c r="N14" s="191">
        <v>18</v>
      </c>
      <c r="O14" s="192">
        <v>100</v>
      </c>
    </row>
    <row r="15" spans="1:15" x14ac:dyDescent="0.2">
      <c r="A15" s="17" t="s">
        <v>120</v>
      </c>
      <c r="B15" s="238">
        <v>7.7</v>
      </c>
      <c r="C15" s="205">
        <v>17.399999999999999</v>
      </c>
      <c r="D15" s="205">
        <v>0.6</v>
      </c>
      <c r="E15" s="205">
        <v>21.6</v>
      </c>
      <c r="F15" s="205">
        <v>4.3</v>
      </c>
      <c r="G15" s="205">
        <v>9.5</v>
      </c>
      <c r="H15" s="239">
        <v>61.1</v>
      </c>
      <c r="I15" s="190">
        <v>13</v>
      </c>
      <c r="J15" s="191">
        <v>29</v>
      </c>
      <c r="K15" s="191">
        <v>1</v>
      </c>
      <c r="L15" s="191">
        <v>35</v>
      </c>
      <c r="M15" s="191">
        <v>7</v>
      </c>
      <c r="N15" s="191">
        <v>15</v>
      </c>
      <c r="O15" s="192">
        <v>100</v>
      </c>
    </row>
    <row r="16" spans="1:15" x14ac:dyDescent="0.2">
      <c r="A16" s="17" t="s">
        <v>238</v>
      </c>
      <c r="B16" s="238">
        <v>10.3</v>
      </c>
      <c r="C16" s="205">
        <v>44.4</v>
      </c>
      <c r="D16" s="205">
        <v>1</v>
      </c>
      <c r="E16" s="205">
        <v>51.5</v>
      </c>
      <c r="F16" s="205">
        <v>4.5</v>
      </c>
      <c r="G16" s="205">
        <v>14.4</v>
      </c>
      <c r="H16" s="239">
        <v>126.2</v>
      </c>
      <c r="I16" s="190">
        <v>8</v>
      </c>
      <c r="J16" s="191">
        <v>35</v>
      </c>
      <c r="K16" s="191">
        <v>1</v>
      </c>
      <c r="L16" s="191">
        <v>41</v>
      </c>
      <c r="M16" s="191">
        <v>4</v>
      </c>
      <c r="N16" s="191">
        <v>11</v>
      </c>
      <c r="O16" s="192">
        <v>100</v>
      </c>
    </row>
    <row r="17" spans="1:15" x14ac:dyDescent="0.2">
      <c r="A17" s="17" t="s">
        <v>279</v>
      </c>
      <c r="B17" s="238">
        <v>12.8</v>
      </c>
      <c r="C17" s="205">
        <v>65.2</v>
      </c>
      <c r="D17" s="205">
        <v>1.7</v>
      </c>
      <c r="E17" s="205">
        <v>72.5</v>
      </c>
      <c r="F17" s="205">
        <v>4.5</v>
      </c>
      <c r="G17" s="205">
        <v>15.8</v>
      </c>
      <c r="H17" s="239">
        <v>172.4</v>
      </c>
      <c r="I17" s="190">
        <v>7</v>
      </c>
      <c r="J17" s="191">
        <v>38</v>
      </c>
      <c r="K17" s="191">
        <v>1</v>
      </c>
      <c r="L17" s="191">
        <v>42</v>
      </c>
      <c r="M17" s="191">
        <v>3</v>
      </c>
      <c r="N17" s="191">
        <v>9</v>
      </c>
      <c r="O17" s="192">
        <v>100</v>
      </c>
    </row>
    <row r="18" spans="1:15" x14ac:dyDescent="0.2">
      <c r="A18" s="17" t="s">
        <v>801</v>
      </c>
      <c r="B18" s="238">
        <v>13.3</v>
      </c>
      <c r="C18" s="205">
        <v>71.5</v>
      </c>
      <c r="D18" s="205">
        <v>1</v>
      </c>
      <c r="E18" s="205">
        <v>69.5</v>
      </c>
      <c r="F18" s="205">
        <v>4.4000000000000004</v>
      </c>
      <c r="G18" s="205">
        <v>8.1</v>
      </c>
      <c r="H18" s="239">
        <v>167.7</v>
      </c>
      <c r="I18" s="190">
        <v>8</v>
      </c>
      <c r="J18" s="191">
        <v>43</v>
      </c>
      <c r="K18" s="191">
        <v>1</v>
      </c>
      <c r="L18" s="191">
        <v>41</v>
      </c>
      <c r="M18" s="191">
        <v>3</v>
      </c>
      <c r="N18" s="191">
        <v>5</v>
      </c>
      <c r="O18" s="192">
        <v>100</v>
      </c>
    </row>
    <row r="19" spans="1:15" s="341" customFormat="1" ht="38.25" customHeight="1" x14ac:dyDescent="0.2">
      <c r="A19" s="363" t="s">
        <v>95</v>
      </c>
      <c r="B19" s="348">
        <v>6.9</v>
      </c>
      <c r="C19" s="349">
        <v>9</v>
      </c>
      <c r="D19" s="349">
        <v>0.5</v>
      </c>
      <c r="E19" s="349">
        <v>16.100000000000001</v>
      </c>
      <c r="F19" s="349">
        <v>4.4000000000000004</v>
      </c>
      <c r="G19" s="349">
        <v>9</v>
      </c>
      <c r="H19" s="350">
        <v>45.8</v>
      </c>
      <c r="I19" s="370">
        <v>15</v>
      </c>
      <c r="J19" s="371">
        <v>20</v>
      </c>
      <c r="K19" s="371">
        <v>1</v>
      </c>
      <c r="L19" s="371">
        <v>35</v>
      </c>
      <c r="M19" s="371">
        <v>9</v>
      </c>
      <c r="N19" s="371">
        <v>20</v>
      </c>
      <c r="O19" s="372">
        <v>100</v>
      </c>
    </row>
    <row r="20" spans="1:15" x14ac:dyDescent="0.2">
      <c r="A20" s="17" t="s">
        <v>123</v>
      </c>
      <c r="B20" s="238">
        <v>7.1</v>
      </c>
      <c r="C20" s="205">
        <v>13.6</v>
      </c>
      <c r="D20" s="205">
        <v>0.5</v>
      </c>
      <c r="E20" s="205">
        <v>18.600000000000001</v>
      </c>
      <c r="F20" s="205">
        <v>4.3</v>
      </c>
      <c r="G20" s="205">
        <v>8.6999999999999993</v>
      </c>
      <c r="H20" s="239">
        <v>52.8</v>
      </c>
      <c r="I20" s="193">
        <v>13</v>
      </c>
      <c r="J20" s="194">
        <v>26</v>
      </c>
      <c r="K20" s="194">
        <v>1</v>
      </c>
      <c r="L20" s="194">
        <v>35</v>
      </c>
      <c r="M20" s="194">
        <v>8</v>
      </c>
      <c r="N20" s="194">
        <v>17</v>
      </c>
      <c r="O20" s="195">
        <v>100</v>
      </c>
    </row>
    <row r="21" spans="1:15" x14ac:dyDescent="0.2">
      <c r="A21" s="17" t="s">
        <v>228</v>
      </c>
      <c r="B21" s="238">
        <v>10</v>
      </c>
      <c r="C21" s="205">
        <v>36.700000000000003</v>
      </c>
      <c r="D21" s="205">
        <v>0.9</v>
      </c>
      <c r="E21" s="205">
        <v>41.8</v>
      </c>
      <c r="F21" s="205">
        <v>4.5</v>
      </c>
      <c r="G21" s="205">
        <v>12.7</v>
      </c>
      <c r="H21" s="239">
        <v>106.6</v>
      </c>
      <c r="I21" s="190">
        <v>9</v>
      </c>
      <c r="J21" s="191">
        <v>34</v>
      </c>
      <c r="K21" s="191">
        <v>1</v>
      </c>
      <c r="L21" s="191">
        <v>39</v>
      </c>
      <c r="M21" s="191">
        <v>4</v>
      </c>
      <c r="N21" s="191">
        <v>12</v>
      </c>
      <c r="O21" s="192">
        <v>100</v>
      </c>
    </row>
    <row r="22" spans="1:15" x14ac:dyDescent="0.2">
      <c r="A22" s="17" t="s">
        <v>269</v>
      </c>
      <c r="B22" s="238">
        <v>11.8</v>
      </c>
      <c r="C22" s="205">
        <v>61.5</v>
      </c>
      <c r="D22" s="205">
        <v>1.5</v>
      </c>
      <c r="E22" s="205">
        <v>69.8</v>
      </c>
      <c r="F22" s="205">
        <v>4.4000000000000004</v>
      </c>
      <c r="G22" s="205">
        <v>17</v>
      </c>
      <c r="H22" s="239">
        <v>166</v>
      </c>
      <c r="I22" s="190">
        <v>7</v>
      </c>
      <c r="J22" s="191">
        <v>37</v>
      </c>
      <c r="K22" s="191">
        <v>1</v>
      </c>
      <c r="L22" s="191">
        <v>42</v>
      </c>
      <c r="M22" s="191">
        <v>3</v>
      </c>
      <c r="N22" s="191">
        <v>10</v>
      </c>
      <c r="O22" s="192">
        <v>100</v>
      </c>
    </row>
    <row r="23" spans="1:15" x14ac:dyDescent="0.2">
      <c r="A23" s="17" t="s">
        <v>807</v>
      </c>
      <c r="B23" s="238">
        <v>13.4</v>
      </c>
      <c r="C23" s="205">
        <v>71.8</v>
      </c>
      <c r="D23" s="205">
        <v>1.2</v>
      </c>
      <c r="E23" s="205">
        <v>73.400000000000006</v>
      </c>
      <c r="F23" s="205">
        <v>4.4000000000000004</v>
      </c>
      <c r="G23" s="205">
        <v>9.6</v>
      </c>
      <c r="H23" s="239">
        <v>173.8</v>
      </c>
      <c r="I23" s="190">
        <v>8</v>
      </c>
      <c r="J23" s="191">
        <v>41</v>
      </c>
      <c r="K23" s="191">
        <v>1</v>
      </c>
      <c r="L23" s="191">
        <v>42</v>
      </c>
      <c r="M23" s="191">
        <v>3</v>
      </c>
      <c r="N23" s="191">
        <v>6</v>
      </c>
      <c r="O23" s="192">
        <v>100</v>
      </c>
    </row>
    <row r="24" spans="1:15" s="341" customFormat="1" ht="39" customHeight="1" x14ac:dyDescent="0.2">
      <c r="A24" s="363" t="s">
        <v>96</v>
      </c>
      <c r="B24" s="348">
        <v>1.1000000000000001</v>
      </c>
      <c r="C24" s="349">
        <v>1.3</v>
      </c>
      <c r="D24" s="349">
        <v>0.1</v>
      </c>
      <c r="E24" s="349">
        <v>2.6</v>
      </c>
      <c r="F24" s="349">
        <v>0.7</v>
      </c>
      <c r="G24" s="349">
        <v>1.4</v>
      </c>
      <c r="H24" s="350">
        <v>7.2</v>
      </c>
      <c r="I24" s="367">
        <v>15</v>
      </c>
      <c r="J24" s="368">
        <v>18</v>
      </c>
      <c r="K24" s="368">
        <v>1</v>
      </c>
      <c r="L24" s="368">
        <v>36</v>
      </c>
      <c r="M24" s="368">
        <v>10</v>
      </c>
      <c r="N24" s="368">
        <v>20</v>
      </c>
      <c r="O24" s="369">
        <v>100</v>
      </c>
    </row>
    <row r="25" spans="1:15" x14ac:dyDescent="0.2">
      <c r="A25" s="17" t="s">
        <v>126</v>
      </c>
      <c r="B25" s="238">
        <v>1.7</v>
      </c>
      <c r="C25" s="205">
        <v>2</v>
      </c>
      <c r="D25" s="205">
        <v>0.1</v>
      </c>
      <c r="E25" s="205">
        <v>3.8</v>
      </c>
      <c r="F25" s="205">
        <v>1.1000000000000001</v>
      </c>
      <c r="G25" s="205">
        <v>2.5</v>
      </c>
      <c r="H25" s="239">
        <v>11.1</v>
      </c>
      <c r="I25" s="190">
        <v>15</v>
      </c>
      <c r="J25" s="191">
        <v>18</v>
      </c>
      <c r="K25" s="191">
        <v>1</v>
      </c>
      <c r="L25" s="191">
        <v>34</v>
      </c>
      <c r="M25" s="191">
        <v>10</v>
      </c>
      <c r="N25" s="191">
        <v>22</v>
      </c>
      <c r="O25" s="192">
        <v>100</v>
      </c>
    </row>
    <row r="26" spans="1:15" x14ac:dyDescent="0.2">
      <c r="A26" s="17" t="s">
        <v>127</v>
      </c>
      <c r="B26" s="238">
        <v>1.7</v>
      </c>
      <c r="C26" s="205">
        <v>2.1</v>
      </c>
      <c r="D26" s="205">
        <v>0.1</v>
      </c>
      <c r="E26" s="205">
        <v>3.8</v>
      </c>
      <c r="F26" s="205">
        <v>1.1000000000000001</v>
      </c>
      <c r="G26" s="205">
        <v>2.2999999999999998</v>
      </c>
      <c r="H26" s="239">
        <v>11.3</v>
      </c>
      <c r="I26" s="193">
        <v>15</v>
      </c>
      <c r="J26" s="194">
        <v>19</v>
      </c>
      <c r="K26" s="194">
        <v>1</v>
      </c>
      <c r="L26" s="194">
        <v>34</v>
      </c>
      <c r="M26" s="194">
        <v>10</v>
      </c>
      <c r="N26" s="194">
        <v>21</v>
      </c>
      <c r="O26" s="195">
        <v>100</v>
      </c>
    </row>
    <row r="27" spans="1:15" x14ac:dyDescent="0.2">
      <c r="A27" s="17" t="s">
        <v>128</v>
      </c>
      <c r="B27" s="238">
        <v>1.8</v>
      </c>
      <c r="C27" s="205">
        <v>2.4</v>
      </c>
      <c r="D27" s="205">
        <v>0.2</v>
      </c>
      <c r="E27" s="205">
        <v>4.7</v>
      </c>
      <c r="F27" s="205">
        <v>1.1000000000000001</v>
      </c>
      <c r="G27" s="205">
        <v>2.2000000000000002</v>
      </c>
      <c r="H27" s="239">
        <v>12.3</v>
      </c>
      <c r="I27" s="193">
        <v>15</v>
      </c>
      <c r="J27" s="194">
        <v>20</v>
      </c>
      <c r="K27" s="194">
        <v>1</v>
      </c>
      <c r="L27" s="194">
        <v>38</v>
      </c>
      <c r="M27" s="194">
        <v>9</v>
      </c>
      <c r="N27" s="194">
        <v>18</v>
      </c>
      <c r="O27" s="195">
        <v>100</v>
      </c>
    </row>
    <row r="28" spans="1:15" x14ac:dyDescent="0.2">
      <c r="A28" s="17" t="s">
        <v>129</v>
      </c>
      <c r="B28" s="238">
        <v>1.7</v>
      </c>
      <c r="C28" s="205">
        <v>2.4</v>
      </c>
      <c r="D28" s="205">
        <v>0.1</v>
      </c>
      <c r="E28" s="205">
        <v>3.8</v>
      </c>
      <c r="F28" s="205">
        <v>1.1000000000000001</v>
      </c>
      <c r="G28" s="205">
        <v>2</v>
      </c>
      <c r="H28" s="239">
        <v>11.1</v>
      </c>
      <c r="I28" s="190">
        <v>15</v>
      </c>
      <c r="J28" s="191">
        <v>22</v>
      </c>
      <c r="K28" s="191">
        <v>1</v>
      </c>
      <c r="L28" s="191">
        <v>34</v>
      </c>
      <c r="M28" s="191">
        <v>10</v>
      </c>
      <c r="N28" s="191">
        <v>18</v>
      </c>
      <c r="O28" s="192">
        <v>100</v>
      </c>
    </row>
    <row r="29" spans="1:15" x14ac:dyDescent="0.2">
      <c r="A29" s="17" t="s">
        <v>130</v>
      </c>
      <c r="B29" s="238">
        <v>1.7</v>
      </c>
      <c r="C29" s="205">
        <v>2.9</v>
      </c>
      <c r="D29" s="205">
        <v>0.1</v>
      </c>
      <c r="E29" s="205">
        <v>4.0999999999999996</v>
      </c>
      <c r="F29" s="205">
        <v>1.1000000000000001</v>
      </c>
      <c r="G29" s="205">
        <v>2.1</v>
      </c>
      <c r="H29" s="239">
        <v>12</v>
      </c>
      <c r="I29" s="190">
        <v>14</v>
      </c>
      <c r="J29" s="191">
        <v>25</v>
      </c>
      <c r="K29" s="191">
        <v>1</v>
      </c>
      <c r="L29" s="191">
        <v>34</v>
      </c>
      <c r="M29" s="191">
        <v>9</v>
      </c>
      <c r="N29" s="191">
        <v>17</v>
      </c>
      <c r="O29" s="192">
        <v>100</v>
      </c>
    </row>
    <row r="30" spans="1:15" x14ac:dyDescent="0.2">
      <c r="A30" s="17" t="s">
        <v>131</v>
      </c>
      <c r="B30" s="238">
        <v>1.7</v>
      </c>
      <c r="C30" s="205">
        <v>3.2</v>
      </c>
      <c r="D30" s="205">
        <v>0.1</v>
      </c>
      <c r="E30" s="205">
        <v>4.3</v>
      </c>
      <c r="F30" s="205">
        <v>1.1000000000000001</v>
      </c>
      <c r="G30" s="205">
        <v>2.1</v>
      </c>
      <c r="H30" s="239">
        <v>12.5</v>
      </c>
      <c r="I30" s="190">
        <v>14</v>
      </c>
      <c r="J30" s="191">
        <v>26</v>
      </c>
      <c r="K30" s="191">
        <v>1</v>
      </c>
      <c r="L30" s="191">
        <v>34</v>
      </c>
      <c r="M30" s="191">
        <v>8</v>
      </c>
      <c r="N30" s="191">
        <v>16</v>
      </c>
      <c r="O30" s="192">
        <v>100</v>
      </c>
    </row>
    <row r="31" spans="1:15" x14ac:dyDescent="0.2">
      <c r="A31" s="17" t="s">
        <v>132</v>
      </c>
      <c r="B31" s="238">
        <v>1.8</v>
      </c>
      <c r="C31" s="205">
        <v>3.5</v>
      </c>
      <c r="D31" s="205">
        <v>0.1</v>
      </c>
      <c r="E31" s="205">
        <v>5.4</v>
      </c>
      <c r="F31" s="205">
        <v>1.1000000000000001</v>
      </c>
      <c r="G31" s="205">
        <v>2.2999999999999998</v>
      </c>
      <c r="H31" s="239">
        <v>14.3</v>
      </c>
      <c r="I31" s="190">
        <v>13</v>
      </c>
      <c r="J31" s="191">
        <v>25</v>
      </c>
      <c r="K31" s="191">
        <v>1</v>
      </c>
      <c r="L31" s="191">
        <v>38</v>
      </c>
      <c r="M31" s="191">
        <v>8</v>
      </c>
      <c r="N31" s="191">
        <v>16</v>
      </c>
      <c r="O31" s="192">
        <v>100</v>
      </c>
    </row>
    <row r="32" spans="1:15" x14ac:dyDescent="0.2">
      <c r="A32" s="17" t="s">
        <v>133</v>
      </c>
      <c r="B32" s="238">
        <v>1.8</v>
      </c>
      <c r="C32" s="205">
        <v>3.9</v>
      </c>
      <c r="D32" s="205">
        <v>0.1</v>
      </c>
      <c r="E32" s="205">
        <v>4.7</v>
      </c>
      <c r="F32" s="205">
        <v>1.1000000000000001</v>
      </c>
      <c r="G32" s="205">
        <v>2.2999999999999998</v>
      </c>
      <c r="H32" s="239">
        <v>13.9</v>
      </c>
      <c r="I32" s="190">
        <v>13</v>
      </c>
      <c r="J32" s="191">
        <v>28</v>
      </c>
      <c r="K32" s="191">
        <v>1</v>
      </c>
      <c r="L32" s="191">
        <v>34</v>
      </c>
      <c r="M32" s="191">
        <v>8</v>
      </c>
      <c r="N32" s="191">
        <v>16</v>
      </c>
      <c r="O32" s="192">
        <v>100</v>
      </c>
    </row>
    <row r="33" spans="1:15" x14ac:dyDescent="0.2">
      <c r="A33" s="17" t="s">
        <v>134</v>
      </c>
      <c r="B33" s="238">
        <v>2.2999999999999998</v>
      </c>
      <c r="C33" s="205">
        <v>6.7</v>
      </c>
      <c r="D33" s="205">
        <v>0.2</v>
      </c>
      <c r="E33" s="205">
        <v>7.1</v>
      </c>
      <c r="F33" s="205">
        <v>1.1000000000000001</v>
      </c>
      <c r="G33" s="205">
        <v>2.8</v>
      </c>
      <c r="H33" s="239">
        <v>20.3</v>
      </c>
      <c r="I33" s="190">
        <v>11</v>
      </c>
      <c r="J33" s="191">
        <v>33</v>
      </c>
      <c r="K33" s="191">
        <v>1</v>
      </c>
      <c r="L33" s="191">
        <v>35</v>
      </c>
      <c r="M33" s="191">
        <v>5</v>
      </c>
      <c r="N33" s="191">
        <v>14</v>
      </c>
      <c r="O33" s="192">
        <v>100</v>
      </c>
    </row>
    <row r="34" spans="1:15" x14ac:dyDescent="0.2">
      <c r="A34" s="17" t="s">
        <v>148</v>
      </c>
      <c r="B34" s="238">
        <v>2.5</v>
      </c>
      <c r="C34" s="205">
        <v>8.6</v>
      </c>
      <c r="D34" s="205">
        <v>0.2</v>
      </c>
      <c r="E34" s="205">
        <v>9.1999999999999993</v>
      </c>
      <c r="F34" s="205">
        <v>1.1000000000000001</v>
      </c>
      <c r="G34" s="205">
        <v>2.6</v>
      </c>
      <c r="H34" s="239">
        <v>24.2</v>
      </c>
      <c r="I34" s="190">
        <v>10</v>
      </c>
      <c r="J34" s="191">
        <v>36</v>
      </c>
      <c r="K34" s="191">
        <v>1</v>
      </c>
      <c r="L34" s="191">
        <v>38</v>
      </c>
      <c r="M34" s="191">
        <v>4</v>
      </c>
      <c r="N34" s="191">
        <v>11</v>
      </c>
      <c r="O34" s="192">
        <v>100</v>
      </c>
    </row>
    <row r="35" spans="1:15" x14ac:dyDescent="0.2">
      <c r="A35" s="17" t="s">
        <v>151</v>
      </c>
      <c r="B35" s="238">
        <v>2.6</v>
      </c>
      <c r="C35" s="205">
        <v>10</v>
      </c>
      <c r="D35" s="205">
        <v>0.2</v>
      </c>
      <c r="E35" s="205">
        <v>11.6</v>
      </c>
      <c r="F35" s="205">
        <v>1.2</v>
      </c>
      <c r="G35" s="205">
        <v>3.1</v>
      </c>
      <c r="H35" s="239">
        <v>28.8</v>
      </c>
      <c r="I35" s="190">
        <v>9</v>
      </c>
      <c r="J35" s="191">
        <v>35</v>
      </c>
      <c r="K35" s="191">
        <v>1</v>
      </c>
      <c r="L35" s="191">
        <v>40</v>
      </c>
      <c r="M35" s="191">
        <v>4</v>
      </c>
      <c r="N35" s="191">
        <v>11</v>
      </c>
      <c r="O35" s="192">
        <v>100</v>
      </c>
    </row>
    <row r="36" spans="1:15" x14ac:dyDescent="0.2">
      <c r="A36" s="17" t="s">
        <v>229</v>
      </c>
      <c r="B36" s="238">
        <v>2.6</v>
      </c>
      <c r="C36" s="205">
        <v>11.3</v>
      </c>
      <c r="D36" s="205">
        <v>0.3</v>
      </c>
      <c r="E36" s="205">
        <v>13.9</v>
      </c>
      <c r="F36" s="205">
        <v>1.2</v>
      </c>
      <c r="G36" s="205">
        <v>4.2</v>
      </c>
      <c r="H36" s="239">
        <v>33.4</v>
      </c>
      <c r="I36" s="190">
        <v>8</v>
      </c>
      <c r="J36" s="191">
        <v>34</v>
      </c>
      <c r="K36" s="191">
        <v>1</v>
      </c>
      <c r="L36" s="191">
        <v>42</v>
      </c>
      <c r="M36" s="191">
        <v>3</v>
      </c>
      <c r="N36" s="191">
        <v>12</v>
      </c>
      <c r="O36" s="192">
        <v>100</v>
      </c>
    </row>
    <row r="37" spans="1:15" x14ac:dyDescent="0.2">
      <c r="A37" s="17" t="s">
        <v>239</v>
      </c>
      <c r="B37" s="238">
        <v>2.6</v>
      </c>
      <c r="C37" s="205">
        <v>14.5</v>
      </c>
      <c r="D37" s="205">
        <v>0.3</v>
      </c>
      <c r="E37" s="205">
        <v>16.8</v>
      </c>
      <c r="F37" s="205">
        <v>1.1000000000000001</v>
      </c>
      <c r="G37" s="205">
        <v>4.5999999999999996</v>
      </c>
      <c r="H37" s="239">
        <v>39.9</v>
      </c>
      <c r="I37" s="190">
        <v>7</v>
      </c>
      <c r="J37" s="191">
        <v>36</v>
      </c>
      <c r="K37" s="191">
        <v>1</v>
      </c>
      <c r="L37" s="191">
        <v>42</v>
      </c>
      <c r="M37" s="191">
        <v>3</v>
      </c>
      <c r="N37" s="191">
        <v>11</v>
      </c>
      <c r="O37" s="192">
        <v>100</v>
      </c>
    </row>
    <row r="38" spans="1:15" x14ac:dyDescent="0.2">
      <c r="A38" s="17" t="s">
        <v>249</v>
      </c>
      <c r="B38" s="238">
        <v>2.8</v>
      </c>
      <c r="C38" s="205">
        <v>14.8</v>
      </c>
      <c r="D38" s="205">
        <v>0.4</v>
      </c>
      <c r="E38" s="205">
        <v>16.600000000000001</v>
      </c>
      <c r="F38" s="205">
        <v>1.1000000000000001</v>
      </c>
      <c r="G38" s="205">
        <v>4.4000000000000004</v>
      </c>
      <c r="H38" s="239">
        <v>40</v>
      </c>
      <c r="I38" s="190">
        <v>7</v>
      </c>
      <c r="J38" s="191">
        <v>37</v>
      </c>
      <c r="K38" s="191">
        <v>1</v>
      </c>
      <c r="L38" s="191">
        <v>42</v>
      </c>
      <c r="M38" s="191">
        <v>3</v>
      </c>
      <c r="N38" s="191">
        <v>11</v>
      </c>
      <c r="O38" s="192">
        <v>100</v>
      </c>
    </row>
    <row r="39" spans="1:15" x14ac:dyDescent="0.2">
      <c r="A39" s="17" t="s">
        <v>256</v>
      </c>
      <c r="B39" s="238">
        <v>3</v>
      </c>
      <c r="C39" s="205">
        <v>16.399999999999999</v>
      </c>
      <c r="D39" s="205">
        <v>0.4</v>
      </c>
      <c r="E39" s="205">
        <v>18.5</v>
      </c>
      <c r="F39" s="205">
        <v>1.2</v>
      </c>
      <c r="G39" s="205">
        <v>4.2</v>
      </c>
      <c r="H39" s="239">
        <v>43.7</v>
      </c>
      <c r="I39" s="190">
        <v>7</v>
      </c>
      <c r="J39" s="191">
        <v>37</v>
      </c>
      <c r="K39" s="191">
        <v>1</v>
      </c>
      <c r="L39" s="191">
        <v>42</v>
      </c>
      <c r="M39" s="191">
        <v>3</v>
      </c>
      <c r="N39" s="191">
        <v>10</v>
      </c>
      <c r="O39" s="192">
        <v>100</v>
      </c>
    </row>
    <row r="40" spans="1:15" x14ac:dyDescent="0.2">
      <c r="A40" s="17" t="s">
        <v>270</v>
      </c>
      <c r="B40" s="238">
        <v>3.4</v>
      </c>
      <c r="C40" s="205">
        <v>15.9</v>
      </c>
      <c r="D40" s="205">
        <v>0.4</v>
      </c>
      <c r="E40" s="205">
        <v>17.8</v>
      </c>
      <c r="F40" s="205">
        <v>1</v>
      </c>
      <c r="G40" s="205">
        <v>3.8</v>
      </c>
      <c r="H40" s="239">
        <v>42.4</v>
      </c>
      <c r="I40" s="190">
        <v>8</v>
      </c>
      <c r="J40" s="191">
        <v>38</v>
      </c>
      <c r="K40" s="191">
        <v>1</v>
      </c>
      <c r="L40" s="191">
        <v>42</v>
      </c>
      <c r="M40" s="191">
        <v>2</v>
      </c>
      <c r="N40" s="191">
        <v>9</v>
      </c>
      <c r="O40" s="192">
        <v>100</v>
      </c>
    </row>
    <row r="41" spans="1:15" x14ac:dyDescent="0.2">
      <c r="A41" s="17" t="s">
        <v>280</v>
      </c>
      <c r="B41" s="238">
        <v>3.7</v>
      </c>
      <c r="C41" s="205">
        <v>18.100000000000001</v>
      </c>
      <c r="D41" s="205">
        <v>0.5</v>
      </c>
      <c r="E41" s="205">
        <v>19.600000000000001</v>
      </c>
      <c r="F41" s="205">
        <v>1.1000000000000001</v>
      </c>
      <c r="G41" s="205">
        <v>3.4</v>
      </c>
      <c r="H41" s="239">
        <v>46.3</v>
      </c>
      <c r="I41" s="190">
        <v>8</v>
      </c>
      <c r="J41" s="191">
        <v>39</v>
      </c>
      <c r="K41" s="191">
        <v>1</v>
      </c>
      <c r="L41" s="191">
        <v>42</v>
      </c>
      <c r="M41" s="191">
        <v>2</v>
      </c>
      <c r="N41" s="191">
        <v>7</v>
      </c>
      <c r="O41" s="192">
        <v>100</v>
      </c>
    </row>
    <row r="42" spans="1:15" x14ac:dyDescent="0.2">
      <c r="A42" s="17" t="s">
        <v>755</v>
      </c>
      <c r="B42" s="238">
        <v>3.3</v>
      </c>
      <c r="C42" s="205">
        <v>18.100000000000001</v>
      </c>
      <c r="D42" s="205">
        <v>0.2</v>
      </c>
      <c r="E42" s="205">
        <v>18.600000000000001</v>
      </c>
      <c r="F42" s="205">
        <v>1.1000000000000001</v>
      </c>
      <c r="G42" s="205">
        <v>2.2000000000000002</v>
      </c>
      <c r="H42" s="239">
        <v>43.6</v>
      </c>
      <c r="I42" s="190">
        <v>8</v>
      </c>
      <c r="J42" s="191">
        <v>42</v>
      </c>
      <c r="K42" s="191">
        <v>1</v>
      </c>
      <c r="L42" s="191">
        <v>43</v>
      </c>
      <c r="M42" s="191">
        <v>3</v>
      </c>
      <c r="N42" s="191">
        <v>5</v>
      </c>
      <c r="O42" s="192">
        <v>100</v>
      </c>
    </row>
    <row r="43" spans="1:15" x14ac:dyDescent="0.2">
      <c r="A43" s="17" t="s">
        <v>757</v>
      </c>
      <c r="B43" s="238">
        <v>3.3</v>
      </c>
      <c r="C43" s="205">
        <v>19.2</v>
      </c>
      <c r="D43" s="205">
        <v>0.3</v>
      </c>
      <c r="E43" s="205">
        <v>19.7</v>
      </c>
      <c r="F43" s="205">
        <v>1.1000000000000001</v>
      </c>
      <c r="G43" s="205">
        <v>2.1</v>
      </c>
      <c r="H43" s="239">
        <v>45.6</v>
      </c>
      <c r="I43" s="190">
        <v>7</v>
      </c>
      <c r="J43" s="191">
        <v>42</v>
      </c>
      <c r="K43" s="191">
        <v>1</v>
      </c>
      <c r="L43" s="191">
        <v>43</v>
      </c>
      <c r="M43" s="191">
        <v>2</v>
      </c>
      <c r="N43" s="191">
        <v>5</v>
      </c>
      <c r="O43" s="192">
        <v>100</v>
      </c>
    </row>
    <row r="44" spans="1:15" x14ac:dyDescent="0.2">
      <c r="A44" s="15" t="s">
        <v>784</v>
      </c>
      <c r="B44" s="238">
        <v>3.2</v>
      </c>
      <c r="C44" s="205">
        <v>16.399999999999999</v>
      </c>
      <c r="D44" s="205">
        <v>0.2</v>
      </c>
      <c r="E44" s="205">
        <v>15.6</v>
      </c>
      <c r="F44" s="205">
        <v>1</v>
      </c>
      <c r="G44" s="205">
        <v>2</v>
      </c>
      <c r="H44" s="239">
        <v>38.299999999999997</v>
      </c>
      <c r="I44" s="190">
        <v>8</v>
      </c>
      <c r="J44" s="191">
        <v>43</v>
      </c>
      <c r="K44" s="191">
        <v>1</v>
      </c>
      <c r="L44" s="191">
        <v>41</v>
      </c>
      <c r="M44" s="191">
        <v>3</v>
      </c>
      <c r="N44" s="191">
        <v>5</v>
      </c>
      <c r="O44" s="192">
        <v>100</v>
      </c>
    </row>
    <row r="45" spans="1:15" x14ac:dyDescent="0.2">
      <c r="A45" s="17" t="s">
        <v>802</v>
      </c>
      <c r="B45" s="238">
        <v>3.5</v>
      </c>
      <c r="C45" s="205">
        <v>17.7</v>
      </c>
      <c r="D45" s="205">
        <v>0.2</v>
      </c>
      <c r="E45" s="205">
        <v>15.7</v>
      </c>
      <c r="F45" s="205">
        <v>1.2</v>
      </c>
      <c r="G45" s="205">
        <v>1.9</v>
      </c>
      <c r="H45" s="239">
        <v>40.200000000000003</v>
      </c>
      <c r="I45" s="190">
        <v>9</v>
      </c>
      <c r="J45" s="191">
        <v>44</v>
      </c>
      <c r="K45" s="191">
        <v>1</v>
      </c>
      <c r="L45" s="191">
        <v>39</v>
      </c>
      <c r="M45" s="191">
        <v>3</v>
      </c>
      <c r="N45" s="191">
        <v>5</v>
      </c>
      <c r="O45" s="192">
        <v>100</v>
      </c>
    </row>
    <row r="46" spans="1:15" x14ac:dyDescent="0.2">
      <c r="A46" s="17" t="s">
        <v>766</v>
      </c>
      <c r="B46" s="238">
        <v>3.7</v>
      </c>
      <c r="C46" s="205">
        <v>16.7</v>
      </c>
      <c r="D46" s="205">
        <v>0.3</v>
      </c>
      <c r="E46" s="205">
        <v>14.3</v>
      </c>
      <c r="F46" s="205">
        <v>1</v>
      </c>
      <c r="G46" s="205">
        <v>2</v>
      </c>
      <c r="H46" s="239">
        <v>37.9</v>
      </c>
      <c r="I46" s="190">
        <v>10</v>
      </c>
      <c r="J46" s="191">
        <v>44</v>
      </c>
      <c r="K46" s="191">
        <v>1</v>
      </c>
      <c r="L46" s="191">
        <v>38</v>
      </c>
      <c r="M46" s="191">
        <v>3</v>
      </c>
      <c r="N46" s="191">
        <v>5</v>
      </c>
      <c r="O46" s="192">
        <v>100</v>
      </c>
    </row>
    <row r="47" spans="1:15" x14ac:dyDescent="0.2">
      <c r="A47" s="17" t="s">
        <v>771</v>
      </c>
      <c r="B47" s="238">
        <v>3.8</v>
      </c>
      <c r="C47" s="205">
        <v>17.5</v>
      </c>
      <c r="D47" s="205">
        <v>0.4</v>
      </c>
      <c r="E47" s="205">
        <v>14.6</v>
      </c>
      <c r="F47" s="205">
        <v>1</v>
      </c>
      <c r="G47" s="205">
        <v>2</v>
      </c>
      <c r="H47" s="239">
        <v>39.200000000000003</v>
      </c>
      <c r="I47" s="190">
        <v>10</v>
      </c>
      <c r="J47" s="191">
        <v>45</v>
      </c>
      <c r="K47" s="191">
        <v>1</v>
      </c>
      <c r="L47" s="191">
        <v>37</v>
      </c>
      <c r="M47" s="191">
        <v>2</v>
      </c>
      <c r="N47" s="191">
        <v>5</v>
      </c>
      <c r="O47" s="192">
        <v>100</v>
      </c>
    </row>
    <row r="48" spans="1:15" s="341" customFormat="1" ht="38.25" customHeight="1" x14ac:dyDescent="0.2">
      <c r="A48" s="363" t="s">
        <v>97</v>
      </c>
      <c r="B48" s="348">
        <v>1.6</v>
      </c>
      <c r="C48" s="349">
        <v>1.8</v>
      </c>
      <c r="D48" s="349">
        <v>0.1</v>
      </c>
      <c r="E48" s="349">
        <v>3.5</v>
      </c>
      <c r="F48" s="349">
        <v>1</v>
      </c>
      <c r="G48" s="349">
        <v>2.2000000000000002</v>
      </c>
      <c r="H48" s="350">
        <v>10.3</v>
      </c>
      <c r="I48" s="367">
        <v>16</v>
      </c>
      <c r="J48" s="368">
        <v>17</v>
      </c>
      <c r="K48" s="368">
        <v>1</v>
      </c>
      <c r="L48" s="368">
        <v>34</v>
      </c>
      <c r="M48" s="368">
        <v>10</v>
      </c>
      <c r="N48" s="368">
        <v>22</v>
      </c>
      <c r="O48" s="369">
        <v>100</v>
      </c>
    </row>
    <row r="49" spans="1:15" x14ac:dyDescent="0.2">
      <c r="A49" s="17" t="s">
        <v>137</v>
      </c>
      <c r="B49" s="238">
        <v>1.7</v>
      </c>
      <c r="C49" s="205">
        <v>2.1</v>
      </c>
      <c r="D49" s="205">
        <v>0.1</v>
      </c>
      <c r="E49" s="205">
        <v>3.8</v>
      </c>
      <c r="F49" s="205">
        <v>1.1000000000000001</v>
      </c>
      <c r="G49" s="205">
        <v>2.4</v>
      </c>
      <c r="H49" s="239">
        <v>11.3</v>
      </c>
      <c r="I49" s="193">
        <v>15</v>
      </c>
      <c r="J49" s="194">
        <v>19</v>
      </c>
      <c r="K49" s="194">
        <v>1</v>
      </c>
      <c r="L49" s="194">
        <v>34</v>
      </c>
      <c r="M49" s="194">
        <v>10</v>
      </c>
      <c r="N49" s="194">
        <v>21</v>
      </c>
      <c r="O49" s="195">
        <v>100</v>
      </c>
    </row>
    <row r="50" spans="1:15" x14ac:dyDescent="0.2">
      <c r="A50" s="17" t="s">
        <v>138</v>
      </c>
      <c r="B50" s="238">
        <v>1.8</v>
      </c>
      <c r="C50" s="205">
        <v>2.2999999999999998</v>
      </c>
      <c r="D50" s="205">
        <v>0.1</v>
      </c>
      <c r="E50" s="205">
        <v>4.4000000000000004</v>
      </c>
      <c r="F50" s="205">
        <v>1.1000000000000001</v>
      </c>
      <c r="G50" s="205">
        <v>2.2999999999999998</v>
      </c>
      <c r="H50" s="239">
        <v>12</v>
      </c>
      <c r="I50" s="193">
        <v>15</v>
      </c>
      <c r="J50" s="194">
        <v>19</v>
      </c>
      <c r="K50" s="194">
        <v>1</v>
      </c>
      <c r="L50" s="194">
        <v>37</v>
      </c>
      <c r="M50" s="194">
        <v>10</v>
      </c>
      <c r="N50" s="194">
        <v>19</v>
      </c>
      <c r="O50" s="195">
        <v>100</v>
      </c>
    </row>
    <row r="51" spans="1:15" x14ac:dyDescent="0.2">
      <c r="A51" s="17" t="s">
        <v>139</v>
      </c>
      <c r="B51" s="238">
        <v>1.7</v>
      </c>
      <c r="C51" s="205">
        <v>2.6</v>
      </c>
      <c r="D51" s="205">
        <v>0.2</v>
      </c>
      <c r="E51" s="205">
        <v>4.3</v>
      </c>
      <c r="F51" s="205">
        <v>1</v>
      </c>
      <c r="G51" s="205">
        <v>2.2000000000000002</v>
      </c>
      <c r="H51" s="239">
        <v>11.9</v>
      </c>
      <c r="I51" s="193">
        <v>14</v>
      </c>
      <c r="J51" s="194">
        <v>22</v>
      </c>
      <c r="K51" s="194">
        <v>1</v>
      </c>
      <c r="L51" s="194">
        <v>36</v>
      </c>
      <c r="M51" s="194">
        <v>9</v>
      </c>
      <c r="N51" s="194">
        <v>18</v>
      </c>
      <c r="O51" s="195">
        <v>100</v>
      </c>
    </row>
    <row r="52" spans="1:15" x14ac:dyDescent="0.2">
      <c r="A52" s="17" t="s">
        <v>140</v>
      </c>
      <c r="B52" s="238">
        <v>1.7</v>
      </c>
      <c r="C52" s="205">
        <v>2.6</v>
      </c>
      <c r="D52" s="205">
        <v>0.1</v>
      </c>
      <c r="E52" s="205">
        <v>3.8</v>
      </c>
      <c r="F52" s="205">
        <v>1.1000000000000001</v>
      </c>
      <c r="G52" s="205">
        <v>1.9</v>
      </c>
      <c r="H52" s="239">
        <v>11.1</v>
      </c>
      <c r="I52" s="193">
        <v>15</v>
      </c>
      <c r="J52" s="194">
        <v>23</v>
      </c>
      <c r="K52" s="194">
        <v>1</v>
      </c>
      <c r="L52" s="194">
        <v>34</v>
      </c>
      <c r="M52" s="194">
        <v>9</v>
      </c>
      <c r="N52" s="194">
        <v>17</v>
      </c>
      <c r="O52" s="195">
        <v>100</v>
      </c>
    </row>
    <row r="53" spans="1:15" x14ac:dyDescent="0.2">
      <c r="A53" s="17" t="s">
        <v>141</v>
      </c>
      <c r="B53" s="238">
        <v>1.7</v>
      </c>
      <c r="C53" s="205">
        <v>3.2</v>
      </c>
      <c r="D53" s="205">
        <v>0.1</v>
      </c>
      <c r="E53" s="205">
        <v>4.2</v>
      </c>
      <c r="F53" s="205">
        <v>1.1000000000000001</v>
      </c>
      <c r="G53" s="205">
        <v>2.1</v>
      </c>
      <c r="H53" s="239">
        <v>12.5</v>
      </c>
      <c r="I53" s="193">
        <v>14</v>
      </c>
      <c r="J53" s="194">
        <v>26</v>
      </c>
      <c r="K53" s="194">
        <v>1</v>
      </c>
      <c r="L53" s="194">
        <v>34</v>
      </c>
      <c r="M53" s="194">
        <v>9</v>
      </c>
      <c r="N53" s="194">
        <v>17</v>
      </c>
      <c r="O53" s="195">
        <v>100</v>
      </c>
    </row>
    <row r="54" spans="1:15" x14ac:dyDescent="0.2">
      <c r="A54" s="17" t="s">
        <v>142</v>
      </c>
      <c r="B54" s="238">
        <v>1.8</v>
      </c>
      <c r="C54" s="205">
        <v>3.4</v>
      </c>
      <c r="D54" s="205">
        <v>0.1</v>
      </c>
      <c r="E54" s="205">
        <v>5</v>
      </c>
      <c r="F54" s="205">
        <v>1</v>
      </c>
      <c r="G54" s="205">
        <v>2.2000000000000002</v>
      </c>
      <c r="H54" s="239">
        <v>13.6</v>
      </c>
      <c r="I54" s="190">
        <v>13</v>
      </c>
      <c r="J54" s="191">
        <v>25</v>
      </c>
      <c r="K54" s="191">
        <v>1</v>
      </c>
      <c r="L54" s="191">
        <v>37</v>
      </c>
      <c r="M54" s="191">
        <v>8</v>
      </c>
      <c r="N54" s="191">
        <v>16</v>
      </c>
      <c r="O54" s="192">
        <v>100</v>
      </c>
    </row>
    <row r="55" spans="1:15" x14ac:dyDescent="0.2">
      <c r="A55" s="17" t="s">
        <v>143</v>
      </c>
      <c r="B55" s="238">
        <v>1.9</v>
      </c>
      <c r="C55" s="205">
        <v>4</v>
      </c>
      <c r="D55" s="205">
        <v>0.1</v>
      </c>
      <c r="E55" s="205">
        <v>5.2</v>
      </c>
      <c r="F55" s="205">
        <v>1.1000000000000001</v>
      </c>
      <c r="G55" s="205">
        <v>2.4</v>
      </c>
      <c r="H55" s="239">
        <v>14.7</v>
      </c>
      <c r="I55" s="190">
        <v>13</v>
      </c>
      <c r="J55" s="191">
        <v>27</v>
      </c>
      <c r="K55" s="191">
        <v>1</v>
      </c>
      <c r="L55" s="191">
        <v>36</v>
      </c>
      <c r="M55" s="191">
        <v>7</v>
      </c>
      <c r="N55" s="191">
        <v>16</v>
      </c>
      <c r="O55" s="192">
        <v>100</v>
      </c>
    </row>
    <row r="56" spans="1:15" x14ac:dyDescent="0.2">
      <c r="A56" s="17" t="s">
        <v>144</v>
      </c>
      <c r="B56" s="238">
        <v>2</v>
      </c>
      <c r="C56" s="205">
        <v>5.2</v>
      </c>
      <c r="D56" s="205">
        <v>0.2</v>
      </c>
      <c r="E56" s="205">
        <v>5.7</v>
      </c>
      <c r="F56" s="205">
        <v>1.1000000000000001</v>
      </c>
      <c r="G56" s="205">
        <v>2.5</v>
      </c>
      <c r="H56" s="239">
        <v>16.7</v>
      </c>
      <c r="I56" s="190">
        <v>12</v>
      </c>
      <c r="J56" s="191">
        <v>31</v>
      </c>
      <c r="K56" s="191">
        <v>1</v>
      </c>
      <c r="L56" s="191">
        <v>34</v>
      </c>
      <c r="M56" s="191">
        <v>6</v>
      </c>
      <c r="N56" s="191">
        <v>15</v>
      </c>
      <c r="O56" s="192">
        <v>100</v>
      </c>
    </row>
    <row r="57" spans="1:15" x14ac:dyDescent="0.2">
      <c r="A57" s="17" t="s">
        <v>145</v>
      </c>
      <c r="B57" s="238">
        <v>2.5</v>
      </c>
      <c r="C57" s="205">
        <v>8.1999999999999993</v>
      </c>
      <c r="D57" s="205">
        <v>0.2</v>
      </c>
      <c r="E57" s="205">
        <v>8.6</v>
      </c>
      <c r="F57" s="205">
        <v>1.1000000000000001</v>
      </c>
      <c r="G57" s="205">
        <v>2.6</v>
      </c>
      <c r="H57" s="239">
        <v>23.2</v>
      </c>
      <c r="I57" s="190">
        <v>11</v>
      </c>
      <c r="J57" s="191">
        <v>35</v>
      </c>
      <c r="K57" s="191">
        <v>1</v>
      </c>
      <c r="L57" s="191">
        <v>37</v>
      </c>
      <c r="M57" s="191">
        <v>5</v>
      </c>
      <c r="N57" s="191">
        <v>11</v>
      </c>
      <c r="O57" s="192">
        <v>100</v>
      </c>
    </row>
    <row r="58" spans="1:15" x14ac:dyDescent="0.2">
      <c r="A58" s="17" t="s">
        <v>149</v>
      </c>
      <c r="B58" s="238">
        <v>2.5</v>
      </c>
      <c r="C58" s="205">
        <v>9.6999999999999993</v>
      </c>
      <c r="D58" s="205">
        <v>0.2</v>
      </c>
      <c r="E58" s="205">
        <v>10.7</v>
      </c>
      <c r="F58" s="205">
        <v>1.2</v>
      </c>
      <c r="G58" s="205">
        <v>2.9</v>
      </c>
      <c r="H58" s="239">
        <v>27.2</v>
      </c>
      <c r="I58" s="190">
        <v>9</v>
      </c>
      <c r="J58" s="191">
        <v>36</v>
      </c>
      <c r="K58" s="191">
        <v>1</v>
      </c>
      <c r="L58" s="191">
        <v>39</v>
      </c>
      <c r="M58" s="191">
        <v>4</v>
      </c>
      <c r="N58" s="191">
        <v>11</v>
      </c>
      <c r="O58" s="192">
        <v>100</v>
      </c>
    </row>
    <row r="59" spans="1:15" x14ac:dyDescent="0.2">
      <c r="A59" s="17" t="s">
        <v>150</v>
      </c>
      <c r="B59" s="238">
        <v>2.7</v>
      </c>
      <c r="C59" s="205">
        <v>11.2</v>
      </c>
      <c r="D59" s="205">
        <v>0.3</v>
      </c>
      <c r="E59" s="205">
        <v>13.8</v>
      </c>
      <c r="F59" s="205">
        <v>1.1000000000000001</v>
      </c>
      <c r="G59" s="205">
        <v>4</v>
      </c>
      <c r="H59" s="239">
        <v>33.200000000000003</v>
      </c>
      <c r="I59" s="190">
        <v>8</v>
      </c>
      <c r="J59" s="191">
        <v>34</v>
      </c>
      <c r="K59" s="191">
        <v>1</v>
      </c>
      <c r="L59" s="191">
        <v>42</v>
      </c>
      <c r="M59" s="191">
        <v>3</v>
      </c>
      <c r="N59" s="191">
        <v>12</v>
      </c>
      <c r="O59" s="192">
        <v>100</v>
      </c>
    </row>
    <row r="60" spans="1:15" x14ac:dyDescent="0.2">
      <c r="A60" s="17" t="s">
        <v>230</v>
      </c>
      <c r="B60" s="238">
        <v>2.5</v>
      </c>
      <c r="C60" s="205">
        <v>12.3</v>
      </c>
      <c r="D60" s="205">
        <v>0.3</v>
      </c>
      <c r="E60" s="205">
        <v>14.4</v>
      </c>
      <c r="F60" s="205">
        <v>1.1000000000000001</v>
      </c>
      <c r="G60" s="205">
        <v>4.3</v>
      </c>
      <c r="H60" s="239">
        <v>34.9</v>
      </c>
      <c r="I60" s="190">
        <v>7</v>
      </c>
      <c r="J60" s="191">
        <v>35</v>
      </c>
      <c r="K60" s="191">
        <v>1</v>
      </c>
      <c r="L60" s="191">
        <v>41</v>
      </c>
      <c r="M60" s="191">
        <v>3</v>
      </c>
      <c r="N60" s="191">
        <v>12</v>
      </c>
      <c r="O60" s="192">
        <v>100</v>
      </c>
    </row>
    <row r="61" spans="1:15" x14ac:dyDescent="0.2">
      <c r="A61" s="17" t="s">
        <v>240</v>
      </c>
      <c r="B61" s="238">
        <v>2.7</v>
      </c>
      <c r="C61" s="205">
        <v>15.5</v>
      </c>
      <c r="D61" s="205">
        <v>0.3</v>
      </c>
      <c r="E61" s="205">
        <v>17.8</v>
      </c>
      <c r="F61" s="205">
        <v>1.1000000000000001</v>
      </c>
      <c r="G61" s="205">
        <v>4.5999999999999996</v>
      </c>
      <c r="H61" s="239">
        <v>42.1</v>
      </c>
      <c r="I61" s="190">
        <v>7</v>
      </c>
      <c r="J61" s="191">
        <v>37</v>
      </c>
      <c r="K61" s="191">
        <v>1</v>
      </c>
      <c r="L61" s="191">
        <v>42</v>
      </c>
      <c r="M61" s="191">
        <v>3</v>
      </c>
      <c r="N61" s="191">
        <v>11</v>
      </c>
      <c r="O61" s="192">
        <v>100</v>
      </c>
    </row>
    <row r="62" spans="1:15" x14ac:dyDescent="0.2">
      <c r="A62" s="17" t="s">
        <v>250</v>
      </c>
      <c r="B62" s="238">
        <v>3</v>
      </c>
      <c r="C62" s="205">
        <v>16</v>
      </c>
      <c r="D62" s="205">
        <v>0.4</v>
      </c>
      <c r="E62" s="205">
        <v>17.899999999999999</v>
      </c>
      <c r="F62" s="205">
        <v>1.1000000000000001</v>
      </c>
      <c r="G62" s="205">
        <v>4.3</v>
      </c>
      <c r="H62" s="239">
        <v>42.7</v>
      </c>
      <c r="I62" s="190">
        <v>7</v>
      </c>
      <c r="J62" s="191">
        <v>38</v>
      </c>
      <c r="K62" s="191">
        <v>1</v>
      </c>
      <c r="L62" s="191">
        <v>42</v>
      </c>
      <c r="M62" s="191">
        <v>3</v>
      </c>
      <c r="N62" s="191">
        <v>10</v>
      </c>
      <c r="O62" s="192">
        <v>100</v>
      </c>
    </row>
    <row r="63" spans="1:15" x14ac:dyDescent="0.2">
      <c r="A63" s="17" t="s">
        <v>257</v>
      </c>
      <c r="B63" s="238">
        <v>3.2</v>
      </c>
      <c r="C63" s="205">
        <v>16.8</v>
      </c>
      <c r="D63" s="205">
        <v>0.5</v>
      </c>
      <c r="E63" s="205">
        <v>19</v>
      </c>
      <c r="F63" s="205">
        <v>1.1000000000000001</v>
      </c>
      <c r="G63" s="205">
        <v>4.2</v>
      </c>
      <c r="H63" s="239">
        <v>44.8</v>
      </c>
      <c r="I63" s="190">
        <v>7</v>
      </c>
      <c r="J63" s="191">
        <v>38</v>
      </c>
      <c r="K63" s="191">
        <v>1</v>
      </c>
      <c r="L63" s="191">
        <v>42</v>
      </c>
      <c r="M63" s="191">
        <v>2</v>
      </c>
      <c r="N63" s="191">
        <v>9</v>
      </c>
      <c r="O63" s="192">
        <v>100</v>
      </c>
    </row>
    <row r="64" spans="1:15" x14ac:dyDescent="0.2">
      <c r="A64" s="17" t="s">
        <v>271</v>
      </c>
      <c r="B64" s="238">
        <v>3.6</v>
      </c>
      <c r="C64" s="205">
        <v>16.7</v>
      </c>
      <c r="D64" s="205">
        <v>0.5</v>
      </c>
      <c r="E64" s="205">
        <v>18.5</v>
      </c>
      <c r="F64" s="205">
        <v>1.1000000000000001</v>
      </c>
      <c r="G64" s="205">
        <v>3.5</v>
      </c>
      <c r="H64" s="239">
        <v>43.9</v>
      </c>
      <c r="I64" s="190">
        <v>8</v>
      </c>
      <c r="J64" s="191">
        <v>38</v>
      </c>
      <c r="K64" s="191">
        <v>1</v>
      </c>
      <c r="L64" s="191">
        <v>42</v>
      </c>
      <c r="M64" s="191">
        <v>3</v>
      </c>
      <c r="N64" s="191">
        <v>8</v>
      </c>
      <c r="O64" s="192">
        <v>100</v>
      </c>
    </row>
    <row r="65" spans="1:15" x14ac:dyDescent="0.2">
      <c r="A65" s="17" t="s">
        <v>281</v>
      </c>
      <c r="B65" s="238">
        <v>3.5</v>
      </c>
      <c r="C65" s="205">
        <v>18.100000000000001</v>
      </c>
      <c r="D65" s="205">
        <v>0.3</v>
      </c>
      <c r="E65" s="205">
        <v>18.600000000000001</v>
      </c>
      <c r="F65" s="205">
        <v>1.1000000000000001</v>
      </c>
      <c r="G65" s="205">
        <v>2.4</v>
      </c>
      <c r="H65" s="239">
        <v>44</v>
      </c>
      <c r="I65" s="190">
        <v>8</v>
      </c>
      <c r="J65" s="191">
        <v>41</v>
      </c>
      <c r="K65" s="191">
        <v>1</v>
      </c>
      <c r="L65" s="191">
        <v>42</v>
      </c>
      <c r="M65" s="191">
        <v>3</v>
      </c>
      <c r="N65" s="191">
        <v>5</v>
      </c>
      <c r="O65" s="192">
        <v>100</v>
      </c>
    </row>
    <row r="66" spans="1:15" x14ac:dyDescent="0.2">
      <c r="A66" s="17" t="s">
        <v>758</v>
      </c>
      <c r="B66" s="238">
        <v>3.3</v>
      </c>
      <c r="C66" s="205">
        <v>18.8</v>
      </c>
      <c r="D66" s="205">
        <v>0.3</v>
      </c>
      <c r="E66" s="205">
        <v>19.2</v>
      </c>
      <c r="F66" s="205">
        <v>1.1000000000000001</v>
      </c>
      <c r="G66" s="205">
        <v>2.1</v>
      </c>
      <c r="H66" s="239">
        <v>44.6</v>
      </c>
      <c r="I66" s="190">
        <v>7</v>
      </c>
      <c r="J66" s="191">
        <v>42</v>
      </c>
      <c r="K66" s="191">
        <v>1</v>
      </c>
      <c r="L66" s="191">
        <v>43</v>
      </c>
      <c r="M66" s="191">
        <v>2</v>
      </c>
      <c r="N66" s="191">
        <v>5</v>
      </c>
      <c r="O66" s="192">
        <v>100</v>
      </c>
    </row>
    <row r="67" spans="1:15" x14ac:dyDescent="0.2">
      <c r="A67" s="15" t="s">
        <v>785</v>
      </c>
      <c r="B67" s="238">
        <v>3.3</v>
      </c>
      <c r="C67" s="205">
        <v>18.2</v>
      </c>
      <c r="D67" s="205">
        <v>0.3</v>
      </c>
      <c r="E67" s="205">
        <v>17.899999999999999</v>
      </c>
      <c r="F67" s="205">
        <v>1.1000000000000001</v>
      </c>
      <c r="G67" s="205">
        <v>2.1</v>
      </c>
      <c r="H67" s="239">
        <v>42.8</v>
      </c>
      <c r="I67" s="190">
        <v>8</v>
      </c>
      <c r="J67" s="191">
        <v>42</v>
      </c>
      <c r="K67" s="191">
        <v>1</v>
      </c>
      <c r="L67" s="191">
        <v>42</v>
      </c>
      <c r="M67" s="191">
        <v>2</v>
      </c>
      <c r="N67" s="191">
        <v>5</v>
      </c>
      <c r="O67" s="192">
        <v>100</v>
      </c>
    </row>
    <row r="68" spans="1:15" x14ac:dyDescent="0.2">
      <c r="A68" s="17" t="s">
        <v>803</v>
      </c>
      <c r="B68" s="238">
        <v>3.3</v>
      </c>
      <c r="C68" s="205">
        <v>16.399999999999999</v>
      </c>
      <c r="D68" s="205">
        <v>0.2</v>
      </c>
      <c r="E68" s="205">
        <v>14.8</v>
      </c>
      <c r="F68" s="205">
        <v>1.1000000000000001</v>
      </c>
      <c r="G68" s="205">
        <v>1.8</v>
      </c>
      <c r="H68" s="239">
        <v>37.6</v>
      </c>
      <c r="I68" s="190">
        <v>9</v>
      </c>
      <c r="J68" s="191">
        <v>44</v>
      </c>
      <c r="K68" s="191">
        <v>1</v>
      </c>
      <c r="L68" s="191">
        <v>39</v>
      </c>
      <c r="M68" s="191">
        <v>3</v>
      </c>
      <c r="N68" s="191">
        <v>5</v>
      </c>
      <c r="O68" s="192">
        <v>100</v>
      </c>
    </row>
    <row r="69" spans="1:15" x14ac:dyDescent="0.2">
      <c r="A69" s="17" t="s">
        <v>767</v>
      </c>
      <c r="B69" s="238">
        <v>3.6</v>
      </c>
      <c r="C69" s="205">
        <v>16.899999999999999</v>
      </c>
      <c r="D69" s="205">
        <v>0.3</v>
      </c>
      <c r="E69" s="205">
        <v>14.7</v>
      </c>
      <c r="F69" s="205">
        <v>1.1000000000000001</v>
      </c>
      <c r="G69" s="205">
        <v>1.9</v>
      </c>
      <c r="H69" s="239">
        <v>38.5</v>
      </c>
      <c r="I69" s="190">
        <v>9</v>
      </c>
      <c r="J69" s="191">
        <v>44</v>
      </c>
      <c r="K69" s="191">
        <v>1</v>
      </c>
      <c r="L69" s="191">
        <v>38</v>
      </c>
      <c r="M69" s="191">
        <v>3</v>
      </c>
      <c r="N69" s="191">
        <v>5</v>
      </c>
      <c r="O69" s="192">
        <v>100</v>
      </c>
    </row>
    <row r="70" spans="1:15" x14ac:dyDescent="0.2">
      <c r="A70" s="17" t="s">
        <v>772</v>
      </c>
      <c r="B70" s="238">
        <v>3.8</v>
      </c>
      <c r="C70" s="205">
        <v>17</v>
      </c>
      <c r="D70" s="205">
        <v>0.3</v>
      </c>
      <c r="E70" s="205">
        <v>14.3</v>
      </c>
      <c r="F70" s="205">
        <v>1</v>
      </c>
      <c r="G70" s="205">
        <v>2</v>
      </c>
      <c r="H70" s="239">
        <v>38.4</v>
      </c>
      <c r="I70" s="190">
        <v>10</v>
      </c>
      <c r="J70" s="191">
        <v>44</v>
      </c>
      <c r="K70" s="191">
        <v>1</v>
      </c>
      <c r="L70" s="191">
        <v>37</v>
      </c>
      <c r="M70" s="191">
        <v>3</v>
      </c>
      <c r="N70" s="191">
        <v>5</v>
      </c>
      <c r="O70" s="192">
        <v>100</v>
      </c>
    </row>
    <row r="71" spans="1:15" s="341" customFormat="1" ht="39" customHeight="1" x14ac:dyDescent="0.2">
      <c r="A71" s="364" t="s">
        <v>98</v>
      </c>
      <c r="B71" s="348">
        <v>0.1</v>
      </c>
      <c r="C71" s="349">
        <v>0.2</v>
      </c>
      <c r="D71" s="124" t="s">
        <v>707</v>
      </c>
      <c r="E71" s="349">
        <v>0.3</v>
      </c>
      <c r="F71" s="349">
        <v>0.1</v>
      </c>
      <c r="G71" s="349">
        <v>0.1</v>
      </c>
      <c r="H71" s="350">
        <v>0.8</v>
      </c>
      <c r="I71" s="367">
        <v>13</v>
      </c>
      <c r="J71" s="368">
        <v>20</v>
      </c>
      <c r="K71" s="368" t="s">
        <v>707</v>
      </c>
      <c r="L71" s="368">
        <v>40</v>
      </c>
      <c r="M71" s="368">
        <v>9</v>
      </c>
      <c r="N71" s="368">
        <v>17</v>
      </c>
      <c r="O71" s="369">
        <v>100</v>
      </c>
    </row>
    <row r="72" spans="1:15" x14ac:dyDescent="0.2">
      <c r="A72" s="176" t="s">
        <v>175</v>
      </c>
      <c r="B72" s="238">
        <v>0.5</v>
      </c>
      <c r="C72" s="205">
        <v>0.6</v>
      </c>
      <c r="D72" s="124" t="s">
        <v>707</v>
      </c>
      <c r="E72" s="205">
        <v>1.2</v>
      </c>
      <c r="F72" s="205">
        <v>0.3</v>
      </c>
      <c r="G72" s="205">
        <v>0.7</v>
      </c>
      <c r="H72" s="239">
        <v>3.3</v>
      </c>
      <c r="I72" s="190">
        <v>15</v>
      </c>
      <c r="J72" s="191">
        <v>18</v>
      </c>
      <c r="K72" s="191" t="s">
        <v>707</v>
      </c>
      <c r="L72" s="191">
        <v>36</v>
      </c>
      <c r="M72" s="191">
        <v>10</v>
      </c>
      <c r="N72" s="191">
        <v>20</v>
      </c>
      <c r="O72" s="192">
        <v>100</v>
      </c>
    </row>
    <row r="73" spans="1:15" x14ac:dyDescent="0.2">
      <c r="A73" s="176" t="s">
        <v>176</v>
      </c>
      <c r="B73" s="238">
        <v>0.5</v>
      </c>
      <c r="C73" s="205">
        <v>0.6</v>
      </c>
      <c r="D73" s="124" t="s">
        <v>707</v>
      </c>
      <c r="E73" s="205">
        <v>1.1000000000000001</v>
      </c>
      <c r="F73" s="205">
        <v>0.3</v>
      </c>
      <c r="G73" s="205">
        <v>0.6</v>
      </c>
      <c r="H73" s="239">
        <v>3.1</v>
      </c>
      <c r="I73" s="190">
        <v>16</v>
      </c>
      <c r="J73" s="191">
        <v>18</v>
      </c>
      <c r="K73" s="191" t="s">
        <v>707</v>
      </c>
      <c r="L73" s="191">
        <v>34</v>
      </c>
      <c r="M73" s="191">
        <v>10</v>
      </c>
      <c r="N73" s="191">
        <v>20</v>
      </c>
      <c r="O73" s="192">
        <v>100</v>
      </c>
    </row>
    <row r="74" spans="1:15" x14ac:dyDescent="0.2">
      <c r="A74" s="176" t="s">
        <v>177</v>
      </c>
      <c r="B74" s="238">
        <v>0.6</v>
      </c>
      <c r="C74" s="205">
        <v>0.6</v>
      </c>
      <c r="D74" s="124" t="s">
        <v>707</v>
      </c>
      <c r="E74" s="205">
        <v>1.3</v>
      </c>
      <c r="F74" s="205">
        <v>0.4</v>
      </c>
      <c r="G74" s="205">
        <v>0.8</v>
      </c>
      <c r="H74" s="239">
        <v>3.8</v>
      </c>
      <c r="I74" s="193">
        <v>16</v>
      </c>
      <c r="J74" s="194">
        <v>17</v>
      </c>
      <c r="K74" s="191" t="s">
        <v>707</v>
      </c>
      <c r="L74" s="194">
        <v>34</v>
      </c>
      <c r="M74" s="194">
        <v>10</v>
      </c>
      <c r="N74" s="194">
        <v>22</v>
      </c>
      <c r="O74" s="195">
        <v>100</v>
      </c>
    </row>
    <row r="75" spans="1:15" x14ac:dyDescent="0.2">
      <c r="A75" s="176" t="s">
        <v>178</v>
      </c>
      <c r="B75" s="238">
        <v>0.5</v>
      </c>
      <c r="C75" s="205">
        <v>0.6</v>
      </c>
      <c r="D75" s="124" t="s">
        <v>707</v>
      </c>
      <c r="E75" s="205">
        <v>1.2</v>
      </c>
      <c r="F75" s="205">
        <v>0.3</v>
      </c>
      <c r="G75" s="205">
        <v>0.8</v>
      </c>
      <c r="H75" s="239">
        <v>3.4</v>
      </c>
      <c r="I75" s="193">
        <v>15</v>
      </c>
      <c r="J75" s="194">
        <v>17</v>
      </c>
      <c r="K75" s="191" t="s">
        <v>707</v>
      </c>
      <c r="L75" s="194">
        <v>34</v>
      </c>
      <c r="M75" s="194">
        <v>10</v>
      </c>
      <c r="N75" s="194">
        <v>23</v>
      </c>
      <c r="O75" s="195">
        <v>100</v>
      </c>
    </row>
    <row r="76" spans="1:15" x14ac:dyDescent="0.2">
      <c r="A76" s="176" t="s">
        <v>179</v>
      </c>
      <c r="B76" s="238">
        <v>0.6</v>
      </c>
      <c r="C76" s="205">
        <v>0.7</v>
      </c>
      <c r="D76" s="124" t="s">
        <v>707</v>
      </c>
      <c r="E76" s="205">
        <v>1.3</v>
      </c>
      <c r="F76" s="205">
        <v>0.3</v>
      </c>
      <c r="G76" s="205">
        <v>0.9</v>
      </c>
      <c r="H76" s="239">
        <v>3.9</v>
      </c>
      <c r="I76" s="193">
        <v>15</v>
      </c>
      <c r="J76" s="194">
        <v>18</v>
      </c>
      <c r="K76" s="191" t="s">
        <v>707</v>
      </c>
      <c r="L76" s="194">
        <v>34</v>
      </c>
      <c r="M76" s="194">
        <v>9</v>
      </c>
      <c r="N76" s="194">
        <v>22</v>
      </c>
      <c r="O76" s="195">
        <v>100</v>
      </c>
    </row>
    <row r="77" spans="1:15" x14ac:dyDescent="0.2">
      <c r="A77" s="176" t="s">
        <v>180</v>
      </c>
      <c r="B77" s="238">
        <v>0.6</v>
      </c>
      <c r="C77" s="205">
        <v>0.7</v>
      </c>
      <c r="D77" s="124" t="s">
        <v>707</v>
      </c>
      <c r="E77" s="205">
        <v>1.2</v>
      </c>
      <c r="F77" s="205">
        <v>0.4</v>
      </c>
      <c r="G77" s="205">
        <v>0.8</v>
      </c>
      <c r="H77" s="239">
        <v>3.7</v>
      </c>
      <c r="I77" s="193">
        <v>16</v>
      </c>
      <c r="J77" s="194">
        <v>19</v>
      </c>
      <c r="K77" s="191" t="s">
        <v>707</v>
      </c>
      <c r="L77" s="194">
        <v>33</v>
      </c>
      <c r="M77" s="194">
        <v>10</v>
      </c>
      <c r="N77" s="194">
        <v>21</v>
      </c>
      <c r="O77" s="195">
        <v>100</v>
      </c>
    </row>
    <row r="78" spans="1:15" x14ac:dyDescent="0.2">
      <c r="A78" s="176" t="s">
        <v>181</v>
      </c>
      <c r="B78" s="238">
        <v>0.6</v>
      </c>
      <c r="C78" s="205">
        <v>0.7</v>
      </c>
      <c r="D78" s="124" t="s">
        <v>707</v>
      </c>
      <c r="E78" s="205">
        <v>1.2</v>
      </c>
      <c r="F78" s="205">
        <v>0.4</v>
      </c>
      <c r="G78" s="205">
        <v>0.8</v>
      </c>
      <c r="H78" s="239">
        <v>3.7</v>
      </c>
      <c r="I78" s="193">
        <v>15</v>
      </c>
      <c r="J78" s="194">
        <v>19</v>
      </c>
      <c r="K78" s="191" t="s">
        <v>707</v>
      </c>
      <c r="L78" s="194">
        <v>33</v>
      </c>
      <c r="M78" s="194">
        <v>11</v>
      </c>
      <c r="N78" s="194">
        <v>21</v>
      </c>
      <c r="O78" s="195">
        <v>100</v>
      </c>
    </row>
    <row r="79" spans="1:15" x14ac:dyDescent="0.2">
      <c r="A79" s="176" t="s">
        <v>182</v>
      </c>
      <c r="B79" s="238">
        <v>0.6</v>
      </c>
      <c r="C79" s="205">
        <v>0.7</v>
      </c>
      <c r="D79" s="124" t="s">
        <v>707</v>
      </c>
      <c r="E79" s="205">
        <v>1.4</v>
      </c>
      <c r="F79" s="205">
        <v>0.4</v>
      </c>
      <c r="G79" s="205">
        <v>0.8</v>
      </c>
      <c r="H79" s="239">
        <v>3.9</v>
      </c>
      <c r="I79" s="190">
        <v>15</v>
      </c>
      <c r="J79" s="191">
        <v>19</v>
      </c>
      <c r="K79" s="191" t="s">
        <v>707</v>
      </c>
      <c r="L79" s="191">
        <v>36</v>
      </c>
      <c r="M79" s="191">
        <v>9</v>
      </c>
      <c r="N79" s="191">
        <v>20</v>
      </c>
      <c r="O79" s="192">
        <v>100</v>
      </c>
    </row>
    <row r="80" spans="1:15" x14ac:dyDescent="0.2">
      <c r="A80" s="176" t="s">
        <v>183</v>
      </c>
      <c r="B80" s="238">
        <v>0.6</v>
      </c>
      <c r="C80" s="205">
        <v>0.8</v>
      </c>
      <c r="D80" s="205">
        <v>0.1</v>
      </c>
      <c r="E80" s="205">
        <v>1.7</v>
      </c>
      <c r="F80" s="205">
        <v>0.4</v>
      </c>
      <c r="G80" s="205">
        <v>0.8</v>
      </c>
      <c r="H80" s="239">
        <v>4.3</v>
      </c>
      <c r="I80" s="190">
        <v>14</v>
      </c>
      <c r="J80" s="191">
        <v>19</v>
      </c>
      <c r="K80" s="191">
        <v>1</v>
      </c>
      <c r="L80" s="191">
        <v>38</v>
      </c>
      <c r="M80" s="191">
        <v>9</v>
      </c>
      <c r="N80" s="191">
        <v>18</v>
      </c>
      <c r="O80" s="192">
        <v>100</v>
      </c>
    </row>
    <row r="81" spans="1:15" x14ac:dyDescent="0.2">
      <c r="A81" s="176" t="s">
        <v>184</v>
      </c>
      <c r="B81" s="238">
        <v>0.6</v>
      </c>
      <c r="C81" s="205">
        <v>0.7</v>
      </c>
      <c r="D81" s="124" t="s">
        <v>707</v>
      </c>
      <c r="E81" s="205">
        <v>1.4</v>
      </c>
      <c r="F81" s="205">
        <v>0.4</v>
      </c>
      <c r="G81" s="205">
        <v>0.7</v>
      </c>
      <c r="H81" s="239">
        <v>3.8</v>
      </c>
      <c r="I81" s="190">
        <v>16</v>
      </c>
      <c r="J81" s="191">
        <v>18</v>
      </c>
      <c r="K81" s="191" t="s">
        <v>707</v>
      </c>
      <c r="L81" s="191">
        <v>36</v>
      </c>
      <c r="M81" s="191">
        <v>10</v>
      </c>
      <c r="N81" s="191">
        <v>18</v>
      </c>
      <c r="O81" s="192">
        <v>100</v>
      </c>
    </row>
    <row r="82" spans="1:15" x14ac:dyDescent="0.2">
      <c r="A82" s="176" t="s">
        <v>185</v>
      </c>
      <c r="B82" s="238">
        <v>0.6</v>
      </c>
      <c r="C82" s="205">
        <v>0.9</v>
      </c>
      <c r="D82" s="205">
        <v>0.1</v>
      </c>
      <c r="E82" s="205">
        <v>1.7</v>
      </c>
      <c r="F82" s="205">
        <v>0.3</v>
      </c>
      <c r="G82" s="205">
        <v>0.7</v>
      </c>
      <c r="H82" s="239">
        <v>4.3</v>
      </c>
      <c r="I82" s="190">
        <v>14</v>
      </c>
      <c r="J82" s="191">
        <v>21</v>
      </c>
      <c r="K82" s="191">
        <v>1</v>
      </c>
      <c r="L82" s="191">
        <v>39</v>
      </c>
      <c r="M82" s="191">
        <v>8</v>
      </c>
      <c r="N82" s="191">
        <v>17</v>
      </c>
      <c r="O82" s="192">
        <v>100</v>
      </c>
    </row>
    <row r="83" spans="1:15" x14ac:dyDescent="0.2">
      <c r="A83" s="176" t="s">
        <v>186</v>
      </c>
      <c r="B83" s="238">
        <v>0.6</v>
      </c>
      <c r="C83" s="205">
        <v>0.8</v>
      </c>
      <c r="D83" s="205">
        <v>0.1</v>
      </c>
      <c r="E83" s="205">
        <v>1.3</v>
      </c>
      <c r="F83" s="205">
        <v>0.4</v>
      </c>
      <c r="G83" s="205">
        <v>0.8</v>
      </c>
      <c r="H83" s="239">
        <v>3.8</v>
      </c>
      <c r="I83" s="190">
        <v>15</v>
      </c>
      <c r="J83" s="191">
        <v>21</v>
      </c>
      <c r="K83" s="191">
        <v>1</v>
      </c>
      <c r="L83" s="191">
        <v>33</v>
      </c>
      <c r="M83" s="191">
        <v>9</v>
      </c>
      <c r="N83" s="191">
        <v>20</v>
      </c>
      <c r="O83" s="192">
        <v>100</v>
      </c>
    </row>
    <row r="84" spans="1:15" x14ac:dyDescent="0.2">
      <c r="A84" s="176" t="s">
        <v>187</v>
      </c>
      <c r="B84" s="238">
        <v>0.5</v>
      </c>
      <c r="C84" s="205">
        <v>0.9</v>
      </c>
      <c r="D84" s="205">
        <v>0.1</v>
      </c>
      <c r="E84" s="205">
        <v>1.4</v>
      </c>
      <c r="F84" s="205">
        <v>0.4</v>
      </c>
      <c r="G84" s="205">
        <v>0.7</v>
      </c>
      <c r="H84" s="239">
        <v>3.9</v>
      </c>
      <c r="I84" s="190">
        <v>13</v>
      </c>
      <c r="J84" s="191">
        <v>23</v>
      </c>
      <c r="K84" s="191">
        <v>1</v>
      </c>
      <c r="L84" s="191">
        <v>35</v>
      </c>
      <c r="M84" s="191">
        <v>9</v>
      </c>
      <c r="N84" s="191">
        <v>18</v>
      </c>
      <c r="O84" s="192">
        <v>100</v>
      </c>
    </row>
    <row r="85" spans="1:15" x14ac:dyDescent="0.2">
      <c r="A85" s="176" t="s">
        <v>188</v>
      </c>
      <c r="B85" s="238">
        <v>0.6</v>
      </c>
      <c r="C85" s="205">
        <v>0.7</v>
      </c>
      <c r="D85" s="124" t="s">
        <v>707</v>
      </c>
      <c r="E85" s="205">
        <v>1.2</v>
      </c>
      <c r="F85" s="205">
        <v>0.4</v>
      </c>
      <c r="G85" s="205">
        <v>0.6</v>
      </c>
      <c r="H85" s="239">
        <v>3.4</v>
      </c>
      <c r="I85" s="190">
        <v>16</v>
      </c>
      <c r="J85" s="191">
        <v>22</v>
      </c>
      <c r="K85" s="191" t="s">
        <v>707</v>
      </c>
      <c r="L85" s="191">
        <v>34</v>
      </c>
      <c r="M85" s="191">
        <v>11</v>
      </c>
      <c r="N85" s="191">
        <v>16</v>
      </c>
      <c r="O85" s="192">
        <v>100</v>
      </c>
    </row>
    <row r="86" spans="1:15" x14ac:dyDescent="0.2">
      <c r="A86" s="176" t="s">
        <v>189</v>
      </c>
      <c r="B86" s="238">
        <v>0.6</v>
      </c>
      <c r="C86" s="205">
        <v>1</v>
      </c>
      <c r="D86" s="124" t="s">
        <v>707</v>
      </c>
      <c r="E86" s="205">
        <v>1.3</v>
      </c>
      <c r="F86" s="205">
        <v>0.4</v>
      </c>
      <c r="G86" s="205">
        <v>0.7</v>
      </c>
      <c r="H86" s="239">
        <v>4</v>
      </c>
      <c r="I86" s="190">
        <v>15</v>
      </c>
      <c r="J86" s="191">
        <v>24</v>
      </c>
      <c r="K86" s="191" t="s">
        <v>707</v>
      </c>
      <c r="L86" s="191">
        <v>33</v>
      </c>
      <c r="M86" s="191">
        <v>10</v>
      </c>
      <c r="N86" s="191">
        <v>17</v>
      </c>
      <c r="O86" s="192">
        <v>100</v>
      </c>
    </row>
    <row r="87" spans="1:15" x14ac:dyDescent="0.2">
      <c r="A87" s="176" t="s">
        <v>190</v>
      </c>
      <c r="B87" s="238">
        <v>0.5</v>
      </c>
      <c r="C87" s="205">
        <v>0.9</v>
      </c>
      <c r="D87" s="124" t="s">
        <v>707</v>
      </c>
      <c r="E87" s="205">
        <v>1.3</v>
      </c>
      <c r="F87" s="205">
        <v>0.3</v>
      </c>
      <c r="G87" s="205">
        <v>0.7</v>
      </c>
      <c r="H87" s="239">
        <v>3.7</v>
      </c>
      <c r="I87" s="190">
        <v>14</v>
      </c>
      <c r="J87" s="191">
        <v>24</v>
      </c>
      <c r="K87" s="191" t="s">
        <v>707</v>
      </c>
      <c r="L87" s="191">
        <v>35</v>
      </c>
      <c r="M87" s="191">
        <v>8</v>
      </c>
      <c r="N87" s="191">
        <v>18</v>
      </c>
      <c r="O87" s="192">
        <v>100</v>
      </c>
    </row>
    <row r="88" spans="1:15" x14ac:dyDescent="0.2">
      <c r="A88" s="176" t="s">
        <v>191</v>
      </c>
      <c r="B88" s="238">
        <v>0.6</v>
      </c>
      <c r="C88" s="205">
        <v>1.1000000000000001</v>
      </c>
      <c r="D88" s="124" t="s">
        <v>707</v>
      </c>
      <c r="E88" s="205">
        <v>1.5</v>
      </c>
      <c r="F88" s="205">
        <v>0.4</v>
      </c>
      <c r="G88" s="205">
        <v>0.7</v>
      </c>
      <c r="H88" s="239">
        <v>4.3</v>
      </c>
      <c r="I88" s="190">
        <v>14</v>
      </c>
      <c r="J88" s="191">
        <v>25</v>
      </c>
      <c r="K88" s="191" t="s">
        <v>707</v>
      </c>
      <c r="L88" s="191">
        <v>34</v>
      </c>
      <c r="M88" s="191">
        <v>9</v>
      </c>
      <c r="N88" s="191">
        <v>17</v>
      </c>
      <c r="O88" s="192">
        <v>100</v>
      </c>
    </row>
    <row r="89" spans="1:15" x14ac:dyDescent="0.2">
      <c r="A89" s="176" t="s">
        <v>192</v>
      </c>
      <c r="B89" s="238">
        <v>0.6</v>
      </c>
      <c r="C89" s="205">
        <v>1.1000000000000001</v>
      </c>
      <c r="D89" s="124" t="s">
        <v>707</v>
      </c>
      <c r="E89" s="205">
        <v>1.4</v>
      </c>
      <c r="F89" s="205">
        <v>0.4</v>
      </c>
      <c r="G89" s="205">
        <v>0.7</v>
      </c>
      <c r="H89" s="239">
        <v>4.0999999999999996</v>
      </c>
      <c r="I89" s="190">
        <v>13</v>
      </c>
      <c r="J89" s="191">
        <v>26</v>
      </c>
      <c r="K89" s="191" t="s">
        <v>707</v>
      </c>
      <c r="L89" s="191">
        <v>34</v>
      </c>
      <c r="M89" s="191">
        <v>9</v>
      </c>
      <c r="N89" s="191">
        <v>17</v>
      </c>
      <c r="O89" s="192">
        <v>100</v>
      </c>
    </row>
    <row r="90" spans="1:15" x14ac:dyDescent="0.2">
      <c r="A90" s="176" t="s">
        <v>193</v>
      </c>
      <c r="B90" s="238">
        <v>0.6</v>
      </c>
      <c r="C90" s="205">
        <v>1</v>
      </c>
      <c r="D90" s="124" t="s">
        <v>707</v>
      </c>
      <c r="E90" s="205">
        <v>1.4</v>
      </c>
      <c r="F90" s="205">
        <v>0.4</v>
      </c>
      <c r="G90" s="205">
        <v>0.7</v>
      </c>
      <c r="H90" s="239">
        <v>4</v>
      </c>
      <c r="I90" s="190">
        <v>14</v>
      </c>
      <c r="J90" s="191">
        <v>25</v>
      </c>
      <c r="K90" s="191" t="s">
        <v>707</v>
      </c>
      <c r="L90" s="191">
        <v>34</v>
      </c>
      <c r="M90" s="191">
        <v>9</v>
      </c>
      <c r="N90" s="191">
        <v>16</v>
      </c>
      <c r="O90" s="192">
        <v>100</v>
      </c>
    </row>
    <row r="91" spans="1:15" x14ac:dyDescent="0.2">
      <c r="A91" s="176" t="s">
        <v>194</v>
      </c>
      <c r="B91" s="238">
        <v>0.6</v>
      </c>
      <c r="C91" s="205">
        <v>1.1000000000000001</v>
      </c>
      <c r="D91" s="124" t="s">
        <v>707</v>
      </c>
      <c r="E91" s="205">
        <v>1.6</v>
      </c>
      <c r="F91" s="205">
        <v>0.3</v>
      </c>
      <c r="G91" s="205">
        <v>0.7</v>
      </c>
      <c r="H91" s="239">
        <v>4.4000000000000004</v>
      </c>
      <c r="I91" s="190">
        <v>14</v>
      </c>
      <c r="J91" s="191">
        <v>26</v>
      </c>
      <c r="K91" s="191" t="s">
        <v>707</v>
      </c>
      <c r="L91" s="191">
        <v>35</v>
      </c>
      <c r="M91" s="191">
        <v>8</v>
      </c>
      <c r="N91" s="191">
        <v>16</v>
      </c>
      <c r="O91" s="192">
        <v>100</v>
      </c>
    </row>
    <row r="92" spans="1:15" x14ac:dyDescent="0.2">
      <c r="A92" s="176" t="s">
        <v>195</v>
      </c>
      <c r="B92" s="238">
        <v>0.6</v>
      </c>
      <c r="C92" s="205">
        <v>1.2</v>
      </c>
      <c r="D92" s="124" t="s">
        <v>707</v>
      </c>
      <c r="E92" s="205">
        <v>1.9</v>
      </c>
      <c r="F92" s="205">
        <v>0.4</v>
      </c>
      <c r="G92" s="205">
        <v>0.8</v>
      </c>
      <c r="H92" s="239">
        <v>4.8</v>
      </c>
      <c r="I92" s="190">
        <v>12</v>
      </c>
      <c r="J92" s="191">
        <v>24</v>
      </c>
      <c r="K92" s="191" t="s">
        <v>707</v>
      </c>
      <c r="L92" s="191">
        <v>40</v>
      </c>
      <c r="M92" s="191">
        <v>8</v>
      </c>
      <c r="N92" s="191">
        <v>16</v>
      </c>
      <c r="O92" s="192">
        <v>100</v>
      </c>
    </row>
    <row r="93" spans="1:15" x14ac:dyDescent="0.2">
      <c r="A93" s="176" t="s">
        <v>196</v>
      </c>
      <c r="B93" s="238">
        <v>0.6</v>
      </c>
      <c r="C93" s="205">
        <v>1.1000000000000001</v>
      </c>
      <c r="D93" s="124" t="s">
        <v>707</v>
      </c>
      <c r="E93" s="205">
        <v>1.6</v>
      </c>
      <c r="F93" s="205">
        <v>0.3</v>
      </c>
      <c r="G93" s="205">
        <v>0.7</v>
      </c>
      <c r="H93" s="239">
        <v>4.4000000000000004</v>
      </c>
      <c r="I93" s="190">
        <v>14</v>
      </c>
      <c r="J93" s="191">
        <v>25</v>
      </c>
      <c r="K93" s="191" t="s">
        <v>707</v>
      </c>
      <c r="L93" s="191">
        <v>35</v>
      </c>
      <c r="M93" s="191">
        <v>8</v>
      </c>
      <c r="N93" s="191">
        <v>17</v>
      </c>
      <c r="O93" s="192">
        <v>100</v>
      </c>
    </row>
    <row r="94" spans="1:15" x14ac:dyDescent="0.2">
      <c r="A94" s="176" t="s">
        <v>197</v>
      </c>
      <c r="B94" s="238">
        <v>0.6</v>
      </c>
      <c r="C94" s="205">
        <v>1.3</v>
      </c>
      <c r="D94" s="124" t="s">
        <v>707</v>
      </c>
      <c r="E94" s="205">
        <v>2</v>
      </c>
      <c r="F94" s="205">
        <v>0.4</v>
      </c>
      <c r="G94" s="205">
        <v>0.8</v>
      </c>
      <c r="H94" s="239">
        <v>5.0999999999999996</v>
      </c>
      <c r="I94" s="190">
        <v>13</v>
      </c>
      <c r="J94" s="191">
        <v>25</v>
      </c>
      <c r="K94" s="191" t="s">
        <v>707</v>
      </c>
      <c r="L94" s="191">
        <v>39</v>
      </c>
      <c r="M94" s="191">
        <v>7</v>
      </c>
      <c r="N94" s="191">
        <v>16</v>
      </c>
      <c r="O94" s="192">
        <v>100</v>
      </c>
    </row>
    <row r="95" spans="1:15" x14ac:dyDescent="0.2">
      <c r="A95" s="176" t="s">
        <v>198</v>
      </c>
      <c r="B95" s="238">
        <v>0.6</v>
      </c>
      <c r="C95" s="205">
        <v>1.3</v>
      </c>
      <c r="D95" s="124" t="s">
        <v>707</v>
      </c>
      <c r="E95" s="205">
        <v>1.6</v>
      </c>
      <c r="F95" s="205">
        <v>0.4</v>
      </c>
      <c r="G95" s="205">
        <v>0.8</v>
      </c>
      <c r="H95" s="239">
        <v>4.7</v>
      </c>
      <c r="I95" s="190">
        <v>13</v>
      </c>
      <c r="J95" s="191">
        <v>27</v>
      </c>
      <c r="K95" s="191" t="s">
        <v>707</v>
      </c>
      <c r="L95" s="191">
        <v>35</v>
      </c>
      <c r="M95" s="191">
        <v>8</v>
      </c>
      <c r="N95" s="191">
        <v>16</v>
      </c>
      <c r="O95" s="192">
        <v>100</v>
      </c>
    </row>
    <row r="96" spans="1:15" x14ac:dyDescent="0.2">
      <c r="A96" s="176" t="s">
        <v>199</v>
      </c>
      <c r="B96" s="238">
        <v>0.6</v>
      </c>
      <c r="C96" s="205">
        <v>1.4</v>
      </c>
      <c r="D96" s="124" t="s">
        <v>707</v>
      </c>
      <c r="E96" s="205">
        <v>1.6</v>
      </c>
      <c r="F96" s="205">
        <v>0.4</v>
      </c>
      <c r="G96" s="205">
        <v>0.8</v>
      </c>
      <c r="H96" s="239">
        <v>4.9000000000000004</v>
      </c>
      <c r="I96" s="190">
        <v>13</v>
      </c>
      <c r="J96" s="191">
        <v>29</v>
      </c>
      <c r="K96" s="191" t="s">
        <v>707</v>
      </c>
      <c r="L96" s="191">
        <v>33</v>
      </c>
      <c r="M96" s="191">
        <v>7</v>
      </c>
      <c r="N96" s="191">
        <v>17</v>
      </c>
      <c r="O96" s="192">
        <v>100</v>
      </c>
    </row>
    <row r="97" spans="1:15" x14ac:dyDescent="0.2">
      <c r="A97" s="176" t="s">
        <v>200</v>
      </c>
      <c r="B97" s="238">
        <v>0.6</v>
      </c>
      <c r="C97" s="205">
        <v>1.2</v>
      </c>
      <c r="D97" s="124" t="s">
        <v>707</v>
      </c>
      <c r="E97" s="205">
        <v>1.5</v>
      </c>
      <c r="F97" s="205">
        <v>0.3</v>
      </c>
      <c r="G97" s="205">
        <v>0.7</v>
      </c>
      <c r="H97" s="239">
        <v>4.3</v>
      </c>
      <c r="I97" s="190">
        <v>14</v>
      </c>
      <c r="J97" s="191">
        <v>28</v>
      </c>
      <c r="K97" s="191" t="s">
        <v>707</v>
      </c>
      <c r="L97" s="191">
        <v>34</v>
      </c>
      <c r="M97" s="191">
        <v>8</v>
      </c>
      <c r="N97" s="191">
        <v>15</v>
      </c>
      <c r="O97" s="192">
        <v>100</v>
      </c>
    </row>
    <row r="98" spans="1:15" x14ac:dyDescent="0.2">
      <c r="A98" s="176" t="s">
        <v>201</v>
      </c>
      <c r="B98" s="238">
        <v>0.8</v>
      </c>
      <c r="C98" s="205">
        <v>1.8</v>
      </c>
      <c r="D98" s="205">
        <v>0.1</v>
      </c>
      <c r="E98" s="205">
        <v>2.1</v>
      </c>
      <c r="F98" s="205">
        <v>0.4</v>
      </c>
      <c r="G98" s="205">
        <v>1</v>
      </c>
      <c r="H98" s="239">
        <v>6.1</v>
      </c>
      <c r="I98" s="190">
        <v>12</v>
      </c>
      <c r="J98" s="191">
        <v>30</v>
      </c>
      <c r="K98" s="191">
        <v>1</v>
      </c>
      <c r="L98" s="191">
        <v>34</v>
      </c>
      <c r="M98" s="191">
        <v>7</v>
      </c>
      <c r="N98" s="191">
        <v>16</v>
      </c>
      <c r="O98" s="192">
        <v>100</v>
      </c>
    </row>
    <row r="99" spans="1:15" x14ac:dyDescent="0.2">
      <c r="A99" s="176" t="s">
        <v>202</v>
      </c>
      <c r="B99" s="238">
        <v>0.7</v>
      </c>
      <c r="C99" s="205">
        <v>2.1</v>
      </c>
      <c r="D99" s="205">
        <v>0.1</v>
      </c>
      <c r="E99" s="205">
        <v>2.2000000000000002</v>
      </c>
      <c r="F99" s="205">
        <v>0.3</v>
      </c>
      <c r="G99" s="205">
        <v>0.9</v>
      </c>
      <c r="H99" s="239">
        <v>6.3</v>
      </c>
      <c r="I99" s="190">
        <v>11</v>
      </c>
      <c r="J99" s="191">
        <v>34</v>
      </c>
      <c r="K99" s="191">
        <v>1</v>
      </c>
      <c r="L99" s="191">
        <v>35</v>
      </c>
      <c r="M99" s="191">
        <v>5</v>
      </c>
      <c r="N99" s="191">
        <v>14</v>
      </c>
      <c r="O99" s="192">
        <v>100</v>
      </c>
    </row>
    <row r="100" spans="1:15" x14ac:dyDescent="0.2">
      <c r="A100" s="176" t="s">
        <v>203</v>
      </c>
      <c r="B100" s="238">
        <v>0.9</v>
      </c>
      <c r="C100" s="205">
        <v>2.8</v>
      </c>
      <c r="D100" s="205">
        <v>0.1</v>
      </c>
      <c r="E100" s="205">
        <v>2.9</v>
      </c>
      <c r="F100" s="205">
        <v>0.4</v>
      </c>
      <c r="G100" s="205">
        <v>1</v>
      </c>
      <c r="H100" s="239">
        <v>7.9</v>
      </c>
      <c r="I100" s="190">
        <v>11</v>
      </c>
      <c r="J100" s="191">
        <v>35</v>
      </c>
      <c r="K100" s="191">
        <v>1</v>
      </c>
      <c r="L100" s="191">
        <v>36</v>
      </c>
      <c r="M100" s="191">
        <v>4</v>
      </c>
      <c r="N100" s="191">
        <v>12</v>
      </c>
      <c r="O100" s="192">
        <v>100</v>
      </c>
    </row>
    <row r="101" spans="1:15" x14ac:dyDescent="0.2">
      <c r="A101" s="176" t="s">
        <v>204</v>
      </c>
      <c r="B101" s="238">
        <v>0.8</v>
      </c>
      <c r="C101" s="205">
        <v>2.5</v>
      </c>
      <c r="D101" s="205">
        <v>0.1</v>
      </c>
      <c r="E101" s="205">
        <v>2.6</v>
      </c>
      <c r="F101" s="205">
        <v>0.3</v>
      </c>
      <c r="G101" s="205">
        <v>0.8</v>
      </c>
      <c r="H101" s="239">
        <v>7</v>
      </c>
      <c r="I101" s="190">
        <v>11</v>
      </c>
      <c r="J101" s="191">
        <v>35</v>
      </c>
      <c r="K101" s="191">
        <v>1</v>
      </c>
      <c r="L101" s="191">
        <v>37</v>
      </c>
      <c r="M101" s="191">
        <v>5</v>
      </c>
      <c r="N101" s="191">
        <v>11</v>
      </c>
      <c r="O101" s="192">
        <v>100</v>
      </c>
    </row>
    <row r="102" spans="1:15" x14ac:dyDescent="0.2">
      <c r="A102" s="176" t="s">
        <v>205</v>
      </c>
      <c r="B102" s="238">
        <v>0.9</v>
      </c>
      <c r="C102" s="205">
        <v>2.9</v>
      </c>
      <c r="D102" s="205">
        <v>0.1</v>
      </c>
      <c r="E102" s="205">
        <v>3.2</v>
      </c>
      <c r="F102" s="205">
        <v>0.4</v>
      </c>
      <c r="G102" s="205">
        <v>0.9</v>
      </c>
      <c r="H102" s="239">
        <v>8.1999999999999993</v>
      </c>
      <c r="I102" s="190">
        <v>10</v>
      </c>
      <c r="J102" s="191">
        <v>36</v>
      </c>
      <c r="K102" s="191">
        <v>1</v>
      </c>
      <c r="L102" s="191">
        <v>38</v>
      </c>
      <c r="M102" s="191">
        <v>4</v>
      </c>
      <c r="N102" s="191">
        <v>11</v>
      </c>
      <c r="O102" s="192">
        <v>100</v>
      </c>
    </row>
    <row r="103" spans="1:15" x14ac:dyDescent="0.2">
      <c r="A103" s="176" t="s">
        <v>206</v>
      </c>
      <c r="B103" s="238">
        <v>0.8</v>
      </c>
      <c r="C103" s="205">
        <v>3.2</v>
      </c>
      <c r="D103" s="205">
        <v>0.1</v>
      </c>
      <c r="E103" s="205">
        <v>3.5</v>
      </c>
      <c r="F103" s="205">
        <v>0.4</v>
      </c>
      <c r="G103" s="205">
        <v>0.9</v>
      </c>
      <c r="H103" s="239">
        <v>8.9</v>
      </c>
      <c r="I103" s="190">
        <v>9</v>
      </c>
      <c r="J103" s="191">
        <v>36</v>
      </c>
      <c r="K103" s="191">
        <v>1</v>
      </c>
      <c r="L103" s="191">
        <v>39</v>
      </c>
      <c r="M103" s="191">
        <v>4</v>
      </c>
      <c r="N103" s="191">
        <v>10</v>
      </c>
      <c r="O103" s="192">
        <v>100</v>
      </c>
    </row>
    <row r="104" spans="1:15" x14ac:dyDescent="0.2">
      <c r="A104" s="176" t="s">
        <v>207</v>
      </c>
      <c r="B104" s="238">
        <v>0.8</v>
      </c>
      <c r="C104" s="205">
        <v>3.2</v>
      </c>
      <c r="D104" s="205">
        <v>0.1</v>
      </c>
      <c r="E104" s="205">
        <v>3.7</v>
      </c>
      <c r="F104" s="205">
        <v>0.4</v>
      </c>
      <c r="G104" s="205">
        <v>0.9</v>
      </c>
      <c r="H104" s="239">
        <v>9.1</v>
      </c>
      <c r="I104" s="190">
        <v>9</v>
      </c>
      <c r="J104" s="191">
        <v>35</v>
      </c>
      <c r="K104" s="191">
        <v>1</v>
      </c>
      <c r="L104" s="191">
        <v>41</v>
      </c>
      <c r="M104" s="191">
        <v>4</v>
      </c>
      <c r="N104" s="191">
        <v>10</v>
      </c>
      <c r="O104" s="192">
        <v>100</v>
      </c>
    </row>
    <row r="105" spans="1:15" x14ac:dyDescent="0.2">
      <c r="A105" s="176" t="s">
        <v>208</v>
      </c>
      <c r="B105" s="238">
        <v>0.9</v>
      </c>
      <c r="C105" s="205">
        <v>3.3</v>
      </c>
      <c r="D105" s="205">
        <v>0.1</v>
      </c>
      <c r="E105" s="205">
        <v>3.5</v>
      </c>
      <c r="F105" s="205">
        <v>0.4</v>
      </c>
      <c r="G105" s="205">
        <v>1</v>
      </c>
      <c r="H105" s="239">
        <v>9.1</v>
      </c>
      <c r="I105" s="190">
        <v>10</v>
      </c>
      <c r="J105" s="191">
        <v>36</v>
      </c>
      <c r="K105" s="191">
        <v>1</v>
      </c>
      <c r="L105" s="191">
        <v>38</v>
      </c>
      <c r="M105" s="191">
        <v>4</v>
      </c>
      <c r="N105" s="191">
        <v>11</v>
      </c>
      <c r="O105" s="192">
        <v>100</v>
      </c>
    </row>
    <row r="106" spans="1:15" x14ac:dyDescent="0.2">
      <c r="A106" s="15" t="s">
        <v>231</v>
      </c>
      <c r="B106" s="238">
        <v>0.9</v>
      </c>
      <c r="C106" s="205">
        <v>3.5</v>
      </c>
      <c r="D106" s="205">
        <v>0.1</v>
      </c>
      <c r="E106" s="205">
        <v>4.4000000000000004</v>
      </c>
      <c r="F106" s="205">
        <v>0.4</v>
      </c>
      <c r="G106" s="205">
        <v>1.2</v>
      </c>
      <c r="H106" s="239">
        <v>10.5</v>
      </c>
      <c r="I106" s="190">
        <v>9</v>
      </c>
      <c r="J106" s="191">
        <v>34</v>
      </c>
      <c r="K106" s="191">
        <v>1</v>
      </c>
      <c r="L106" s="191">
        <v>42</v>
      </c>
      <c r="M106" s="191">
        <v>4</v>
      </c>
      <c r="N106" s="191">
        <v>11</v>
      </c>
      <c r="O106" s="192">
        <v>100</v>
      </c>
    </row>
    <row r="107" spans="1:15" x14ac:dyDescent="0.2">
      <c r="A107" s="15" t="s">
        <v>232</v>
      </c>
      <c r="B107" s="238">
        <v>0.9</v>
      </c>
      <c r="C107" s="205">
        <v>3.7</v>
      </c>
      <c r="D107" s="205">
        <v>0.1</v>
      </c>
      <c r="E107" s="205">
        <v>4.5</v>
      </c>
      <c r="F107" s="205">
        <v>0.3</v>
      </c>
      <c r="G107" s="205">
        <v>1.3</v>
      </c>
      <c r="H107" s="239">
        <v>10.9</v>
      </c>
      <c r="I107" s="190">
        <v>8</v>
      </c>
      <c r="J107" s="191">
        <v>34</v>
      </c>
      <c r="K107" s="191">
        <v>1</v>
      </c>
      <c r="L107" s="191">
        <v>41</v>
      </c>
      <c r="M107" s="191">
        <v>3</v>
      </c>
      <c r="N107" s="191">
        <v>12</v>
      </c>
      <c r="O107" s="192">
        <v>100</v>
      </c>
    </row>
    <row r="108" spans="1:15" x14ac:dyDescent="0.2">
      <c r="A108" s="15" t="s">
        <v>233</v>
      </c>
      <c r="B108" s="238">
        <v>0.9</v>
      </c>
      <c r="C108" s="205">
        <v>4</v>
      </c>
      <c r="D108" s="205">
        <v>0.1</v>
      </c>
      <c r="E108" s="205">
        <v>4.9000000000000004</v>
      </c>
      <c r="F108" s="205">
        <v>0.4</v>
      </c>
      <c r="G108" s="205">
        <v>1.5</v>
      </c>
      <c r="H108" s="239">
        <v>11.8</v>
      </c>
      <c r="I108" s="190">
        <v>8</v>
      </c>
      <c r="J108" s="191">
        <v>34</v>
      </c>
      <c r="K108" s="191">
        <v>1</v>
      </c>
      <c r="L108" s="191">
        <v>42</v>
      </c>
      <c r="M108" s="191">
        <v>3</v>
      </c>
      <c r="N108" s="191">
        <v>13</v>
      </c>
      <c r="O108" s="192">
        <v>100</v>
      </c>
    </row>
    <row r="109" spans="1:15" x14ac:dyDescent="0.2">
      <c r="A109" s="15" t="s">
        <v>234</v>
      </c>
      <c r="B109" s="238">
        <v>0.8</v>
      </c>
      <c r="C109" s="205">
        <v>3.6</v>
      </c>
      <c r="D109" s="205">
        <v>0.1</v>
      </c>
      <c r="E109" s="205">
        <v>4.5</v>
      </c>
      <c r="F109" s="205">
        <v>0.4</v>
      </c>
      <c r="G109" s="205">
        <v>1.3</v>
      </c>
      <c r="H109" s="239">
        <v>10.7</v>
      </c>
      <c r="I109" s="190">
        <v>8</v>
      </c>
      <c r="J109" s="191">
        <v>34</v>
      </c>
      <c r="K109" s="191">
        <v>1</v>
      </c>
      <c r="L109" s="191">
        <v>42</v>
      </c>
      <c r="M109" s="191">
        <v>4</v>
      </c>
      <c r="N109" s="191">
        <v>12</v>
      </c>
      <c r="O109" s="192">
        <v>100</v>
      </c>
    </row>
    <row r="110" spans="1:15" x14ac:dyDescent="0.2">
      <c r="A110" s="15" t="s">
        <v>235</v>
      </c>
      <c r="B110" s="238">
        <v>0.9</v>
      </c>
      <c r="C110" s="205">
        <v>4.0999999999999996</v>
      </c>
      <c r="D110" s="205">
        <v>0.1</v>
      </c>
      <c r="E110" s="205">
        <v>4.5999999999999996</v>
      </c>
      <c r="F110" s="205">
        <v>0.4</v>
      </c>
      <c r="G110" s="205">
        <v>1.5</v>
      </c>
      <c r="H110" s="239">
        <v>11.5</v>
      </c>
      <c r="I110" s="190">
        <v>7</v>
      </c>
      <c r="J110" s="191">
        <v>36</v>
      </c>
      <c r="K110" s="191">
        <v>1</v>
      </c>
      <c r="L110" s="191">
        <v>40</v>
      </c>
      <c r="M110" s="191">
        <v>3</v>
      </c>
      <c r="N110" s="191">
        <v>13</v>
      </c>
      <c r="O110" s="192">
        <v>100</v>
      </c>
    </row>
    <row r="111" spans="1:15" x14ac:dyDescent="0.2">
      <c r="A111" s="15" t="s">
        <v>236</v>
      </c>
      <c r="B111" s="238">
        <v>0.8</v>
      </c>
      <c r="C111" s="205">
        <v>4.5999999999999996</v>
      </c>
      <c r="D111" s="205">
        <v>0.1</v>
      </c>
      <c r="E111" s="205">
        <v>5.3</v>
      </c>
      <c r="F111" s="205">
        <v>0.4</v>
      </c>
      <c r="G111" s="205">
        <v>1.5</v>
      </c>
      <c r="H111" s="239">
        <v>12.6</v>
      </c>
      <c r="I111" s="190">
        <v>6</v>
      </c>
      <c r="J111" s="191">
        <v>36</v>
      </c>
      <c r="K111" s="191">
        <v>1</v>
      </c>
      <c r="L111" s="191">
        <v>42</v>
      </c>
      <c r="M111" s="191">
        <v>3</v>
      </c>
      <c r="N111" s="191">
        <v>12</v>
      </c>
      <c r="O111" s="192">
        <v>100</v>
      </c>
    </row>
    <row r="112" spans="1:15" x14ac:dyDescent="0.2">
      <c r="A112" s="177" t="s">
        <v>241</v>
      </c>
      <c r="B112" s="238">
        <v>0.9</v>
      </c>
      <c r="C112" s="205">
        <v>5.8</v>
      </c>
      <c r="D112" s="205">
        <v>0.1</v>
      </c>
      <c r="E112" s="205">
        <v>6.9</v>
      </c>
      <c r="F112" s="205">
        <v>0.4</v>
      </c>
      <c r="G112" s="205">
        <v>1.6</v>
      </c>
      <c r="H112" s="239">
        <v>15.7</v>
      </c>
      <c r="I112" s="190">
        <v>6</v>
      </c>
      <c r="J112" s="191">
        <v>37</v>
      </c>
      <c r="K112" s="191">
        <v>1</v>
      </c>
      <c r="L112" s="191">
        <v>44</v>
      </c>
      <c r="M112" s="191">
        <v>2</v>
      </c>
      <c r="N112" s="191">
        <v>10</v>
      </c>
      <c r="O112" s="192">
        <v>100</v>
      </c>
    </row>
    <row r="113" spans="1:15" x14ac:dyDescent="0.2">
      <c r="A113" s="177" t="s">
        <v>242</v>
      </c>
      <c r="B113" s="238">
        <v>0.9</v>
      </c>
      <c r="C113" s="205">
        <v>4.5999999999999996</v>
      </c>
      <c r="D113" s="205">
        <v>0.1</v>
      </c>
      <c r="E113" s="205">
        <v>5.3</v>
      </c>
      <c r="F113" s="205">
        <v>0.4</v>
      </c>
      <c r="G113" s="205">
        <v>1.4</v>
      </c>
      <c r="H113" s="239">
        <v>12.7</v>
      </c>
      <c r="I113" s="190">
        <v>7</v>
      </c>
      <c r="J113" s="191">
        <v>36</v>
      </c>
      <c r="K113" s="191">
        <v>1</v>
      </c>
      <c r="L113" s="191">
        <v>41</v>
      </c>
      <c r="M113" s="191">
        <v>3</v>
      </c>
      <c r="N113" s="191">
        <v>11</v>
      </c>
      <c r="O113" s="192">
        <v>100</v>
      </c>
    </row>
    <row r="114" spans="1:15" x14ac:dyDescent="0.2">
      <c r="A114" s="177" t="s">
        <v>243</v>
      </c>
      <c r="B114" s="238">
        <v>0.9</v>
      </c>
      <c r="C114" s="205">
        <v>5.0999999999999996</v>
      </c>
      <c r="D114" s="205">
        <v>0.1</v>
      </c>
      <c r="E114" s="205">
        <v>5.6</v>
      </c>
      <c r="F114" s="205">
        <v>0.4</v>
      </c>
      <c r="G114" s="205">
        <v>1.5</v>
      </c>
      <c r="H114" s="239">
        <v>13.6</v>
      </c>
      <c r="I114" s="190">
        <v>7</v>
      </c>
      <c r="J114" s="191">
        <v>37</v>
      </c>
      <c r="K114" s="191">
        <v>1</v>
      </c>
      <c r="L114" s="191">
        <v>41</v>
      </c>
      <c r="M114" s="191">
        <v>3</v>
      </c>
      <c r="N114" s="191">
        <v>11</v>
      </c>
      <c r="O114" s="192">
        <v>100</v>
      </c>
    </row>
    <row r="115" spans="1:15" x14ac:dyDescent="0.2">
      <c r="A115" s="178">
        <v>41061</v>
      </c>
      <c r="B115" s="238">
        <v>1</v>
      </c>
      <c r="C115" s="205">
        <v>5</v>
      </c>
      <c r="D115" s="205">
        <v>0.1</v>
      </c>
      <c r="E115" s="205">
        <v>5.7</v>
      </c>
      <c r="F115" s="205">
        <v>0.3</v>
      </c>
      <c r="G115" s="205">
        <v>1.4</v>
      </c>
      <c r="H115" s="239">
        <v>13.6</v>
      </c>
      <c r="I115" s="190">
        <v>7</v>
      </c>
      <c r="J115" s="191">
        <v>37</v>
      </c>
      <c r="K115" s="191">
        <v>1</v>
      </c>
      <c r="L115" s="191">
        <v>42</v>
      </c>
      <c r="M115" s="191">
        <v>2</v>
      </c>
      <c r="N115" s="191">
        <v>11</v>
      </c>
      <c r="O115" s="192">
        <v>100</v>
      </c>
    </row>
    <row r="116" spans="1:15" x14ac:dyDescent="0.2">
      <c r="A116" s="178">
        <v>41091</v>
      </c>
      <c r="B116" s="238">
        <v>1</v>
      </c>
      <c r="C116" s="205">
        <v>5.5</v>
      </c>
      <c r="D116" s="205">
        <v>0.1</v>
      </c>
      <c r="E116" s="205">
        <v>6.2</v>
      </c>
      <c r="F116" s="205">
        <v>0.4</v>
      </c>
      <c r="G116" s="205">
        <v>1.5</v>
      </c>
      <c r="H116" s="239">
        <v>14.7</v>
      </c>
      <c r="I116" s="190">
        <v>7</v>
      </c>
      <c r="J116" s="191">
        <v>37</v>
      </c>
      <c r="K116" s="191">
        <v>1</v>
      </c>
      <c r="L116" s="191">
        <v>42</v>
      </c>
      <c r="M116" s="191">
        <v>3</v>
      </c>
      <c r="N116" s="191">
        <v>10</v>
      </c>
      <c r="O116" s="192">
        <v>100</v>
      </c>
    </row>
    <row r="117" spans="1:15" x14ac:dyDescent="0.2">
      <c r="A117" s="178">
        <v>41122</v>
      </c>
      <c r="B117" s="238">
        <v>1</v>
      </c>
      <c r="C117" s="205">
        <v>5.5</v>
      </c>
      <c r="D117" s="205">
        <v>0.1</v>
      </c>
      <c r="E117" s="205">
        <v>6</v>
      </c>
      <c r="F117" s="205">
        <v>0.4</v>
      </c>
      <c r="G117" s="205">
        <v>1.4</v>
      </c>
      <c r="H117" s="239">
        <v>14.4</v>
      </c>
      <c r="I117" s="190">
        <v>7</v>
      </c>
      <c r="J117" s="191">
        <v>38</v>
      </c>
      <c r="K117" s="191">
        <v>1</v>
      </c>
      <c r="L117" s="191">
        <v>41</v>
      </c>
      <c r="M117" s="191">
        <v>3</v>
      </c>
      <c r="N117" s="191">
        <v>9</v>
      </c>
      <c r="O117" s="192">
        <v>100</v>
      </c>
    </row>
    <row r="118" spans="1:15" x14ac:dyDescent="0.2">
      <c r="A118" s="178">
        <v>41153</v>
      </c>
      <c r="B118" s="238">
        <v>1</v>
      </c>
      <c r="C118" s="205">
        <v>5.4</v>
      </c>
      <c r="D118" s="205">
        <v>0.2</v>
      </c>
      <c r="E118" s="205">
        <v>6.4</v>
      </c>
      <c r="F118" s="205">
        <v>0.4</v>
      </c>
      <c r="G118" s="205">
        <v>1.4</v>
      </c>
      <c r="H118" s="239">
        <v>14.7</v>
      </c>
      <c r="I118" s="190">
        <v>7</v>
      </c>
      <c r="J118" s="191">
        <v>37</v>
      </c>
      <c r="K118" s="191">
        <v>1</v>
      </c>
      <c r="L118" s="191">
        <v>43</v>
      </c>
      <c r="M118" s="191">
        <v>3</v>
      </c>
      <c r="N118" s="191">
        <v>9</v>
      </c>
      <c r="O118" s="192">
        <v>100</v>
      </c>
    </row>
    <row r="119" spans="1:15" x14ac:dyDescent="0.2">
      <c r="A119" s="178">
        <v>41183</v>
      </c>
      <c r="B119" s="238">
        <v>1.1000000000000001</v>
      </c>
      <c r="C119" s="205">
        <v>5.7</v>
      </c>
      <c r="D119" s="205">
        <v>0.2</v>
      </c>
      <c r="E119" s="205">
        <v>6.4</v>
      </c>
      <c r="F119" s="205">
        <v>0.4</v>
      </c>
      <c r="G119" s="205">
        <v>1.4</v>
      </c>
      <c r="H119" s="239">
        <v>15.2</v>
      </c>
      <c r="I119" s="190">
        <v>7</v>
      </c>
      <c r="J119" s="191">
        <v>38</v>
      </c>
      <c r="K119" s="191">
        <v>1</v>
      </c>
      <c r="L119" s="191">
        <v>42</v>
      </c>
      <c r="M119" s="191">
        <v>2</v>
      </c>
      <c r="N119" s="191">
        <v>9</v>
      </c>
      <c r="O119" s="192">
        <v>100</v>
      </c>
    </row>
    <row r="120" spans="1:15" x14ac:dyDescent="0.2">
      <c r="A120" s="178">
        <v>41214</v>
      </c>
      <c r="B120" s="238">
        <v>1.1000000000000001</v>
      </c>
      <c r="C120" s="205">
        <v>5.7</v>
      </c>
      <c r="D120" s="205">
        <v>0.2</v>
      </c>
      <c r="E120" s="205">
        <v>6.2</v>
      </c>
      <c r="F120" s="205">
        <v>0.3</v>
      </c>
      <c r="G120" s="205">
        <v>1.4</v>
      </c>
      <c r="H120" s="239">
        <v>15</v>
      </c>
      <c r="I120" s="190">
        <v>8</v>
      </c>
      <c r="J120" s="191">
        <v>38</v>
      </c>
      <c r="K120" s="191">
        <v>1</v>
      </c>
      <c r="L120" s="191">
        <v>42</v>
      </c>
      <c r="M120" s="191">
        <v>2</v>
      </c>
      <c r="N120" s="191">
        <v>9</v>
      </c>
      <c r="O120" s="192">
        <v>100</v>
      </c>
    </row>
    <row r="121" spans="1:15" x14ac:dyDescent="0.2">
      <c r="A121" s="178">
        <v>41244</v>
      </c>
      <c r="B121" s="238">
        <v>1.1000000000000001</v>
      </c>
      <c r="C121" s="205">
        <v>4.5</v>
      </c>
      <c r="D121" s="205">
        <v>0.1</v>
      </c>
      <c r="E121" s="205">
        <v>5.2</v>
      </c>
      <c r="F121" s="205">
        <v>0.3</v>
      </c>
      <c r="G121" s="205">
        <v>1</v>
      </c>
      <c r="H121" s="239">
        <v>12.3</v>
      </c>
      <c r="I121" s="190">
        <v>9</v>
      </c>
      <c r="J121" s="191">
        <v>36</v>
      </c>
      <c r="K121" s="191">
        <v>1</v>
      </c>
      <c r="L121" s="191">
        <v>42</v>
      </c>
      <c r="M121" s="191">
        <v>3</v>
      </c>
      <c r="N121" s="191">
        <v>8</v>
      </c>
      <c r="O121" s="192">
        <v>100</v>
      </c>
    </row>
    <row r="122" spans="1:15" x14ac:dyDescent="0.2">
      <c r="A122" s="178">
        <v>41275</v>
      </c>
      <c r="B122" s="309">
        <v>1.3</v>
      </c>
      <c r="C122" s="310">
        <v>6.1</v>
      </c>
      <c r="D122" s="310">
        <v>0.2</v>
      </c>
      <c r="E122" s="310">
        <v>6.4</v>
      </c>
      <c r="F122" s="310">
        <v>0.4</v>
      </c>
      <c r="G122" s="310">
        <v>1.3</v>
      </c>
      <c r="H122" s="311">
        <v>15.7</v>
      </c>
      <c r="I122" s="190">
        <v>8</v>
      </c>
      <c r="J122" s="191">
        <v>39</v>
      </c>
      <c r="K122" s="191">
        <v>1</v>
      </c>
      <c r="L122" s="191">
        <v>41</v>
      </c>
      <c r="M122" s="191">
        <v>3</v>
      </c>
      <c r="N122" s="191">
        <v>8</v>
      </c>
      <c r="O122" s="192">
        <v>100</v>
      </c>
    </row>
    <row r="123" spans="1:15" x14ac:dyDescent="0.2">
      <c r="A123" s="178">
        <v>41306</v>
      </c>
      <c r="B123" s="309">
        <v>1.2</v>
      </c>
      <c r="C123" s="310">
        <v>6.2</v>
      </c>
      <c r="D123" s="310">
        <v>0.2</v>
      </c>
      <c r="E123" s="310">
        <v>6.9</v>
      </c>
      <c r="F123" s="310">
        <v>0.4</v>
      </c>
      <c r="G123" s="310">
        <v>1.2</v>
      </c>
      <c r="H123" s="311">
        <v>16</v>
      </c>
      <c r="I123" s="190">
        <v>7</v>
      </c>
      <c r="J123" s="191">
        <v>39</v>
      </c>
      <c r="K123" s="191">
        <v>1</v>
      </c>
      <c r="L123" s="191">
        <v>43</v>
      </c>
      <c r="M123" s="191">
        <v>2</v>
      </c>
      <c r="N123" s="191">
        <v>7</v>
      </c>
      <c r="O123" s="192">
        <v>100</v>
      </c>
    </row>
    <row r="124" spans="1:15" x14ac:dyDescent="0.2">
      <c r="A124" s="178">
        <v>41334</v>
      </c>
      <c r="B124" s="309">
        <v>1.2</v>
      </c>
      <c r="C124" s="310">
        <v>5.8</v>
      </c>
      <c r="D124" s="310">
        <v>0.1</v>
      </c>
      <c r="E124" s="310">
        <v>6.2</v>
      </c>
      <c r="F124" s="310">
        <v>0.4</v>
      </c>
      <c r="G124" s="310">
        <v>0.9</v>
      </c>
      <c r="H124" s="311">
        <v>14.6</v>
      </c>
      <c r="I124" s="190">
        <v>8</v>
      </c>
      <c r="J124" s="191">
        <v>40</v>
      </c>
      <c r="K124" s="191">
        <v>1</v>
      </c>
      <c r="L124" s="191">
        <v>42</v>
      </c>
      <c r="M124" s="191">
        <v>2</v>
      </c>
      <c r="N124" s="191">
        <v>6</v>
      </c>
      <c r="O124" s="192">
        <v>100</v>
      </c>
    </row>
    <row r="125" spans="1:15" x14ac:dyDescent="0.2">
      <c r="A125" s="178">
        <v>41365</v>
      </c>
      <c r="B125" s="309">
        <v>1.1000000000000001</v>
      </c>
      <c r="C125" s="310">
        <v>6</v>
      </c>
      <c r="D125" s="310">
        <v>0.1</v>
      </c>
      <c r="E125" s="310">
        <v>6.2</v>
      </c>
      <c r="F125" s="310">
        <v>0.4</v>
      </c>
      <c r="G125" s="310">
        <v>0.8</v>
      </c>
      <c r="H125" s="311">
        <v>14.6</v>
      </c>
      <c r="I125" s="190">
        <v>8</v>
      </c>
      <c r="J125" s="191">
        <v>41</v>
      </c>
      <c r="K125" s="191">
        <v>1</v>
      </c>
      <c r="L125" s="191">
        <v>43</v>
      </c>
      <c r="M125" s="191">
        <v>3</v>
      </c>
      <c r="N125" s="191">
        <v>5</v>
      </c>
      <c r="O125" s="192">
        <v>100</v>
      </c>
    </row>
    <row r="126" spans="1:15" x14ac:dyDescent="0.2">
      <c r="A126" s="178">
        <v>41395</v>
      </c>
      <c r="B126" s="309">
        <v>1.1000000000000001</v>
      </c>
      <c r="C126" s="310">
        <v>6.3</v>
      </c>
      <c r="D126" s="310">
        <v>0.1</v>
      </c>
      <c r="E126" s="310">
        <v>6.2</v>
      </c>
      <c r="F126" s="310">
        <v>0.4</v>
      </c>
      <c r="G126" s="310">
        <v>0.7</v>
      </c>
      <c r="H126" s="311">
        <v>14.8</v>
      </c>
      <c r="I126" s="190">
        <v>8</v>
      </c>
      <c r="J126" s="191">
        <v>42</v>
      </c>
      <c r="K126" s="191">
        <v>1</v>
      </c>
      <c r="L126" s="191">
        <v>42</v>
      </c>
      <c r="M126" s="191">
        <v>3</v>
      </c>
      <c r="N126" s="191">
        <v>5</v>
      </c>
      <c r="O126" s="192">
        <v>100</v>
      </c>
    </row>
    <row r="127" spans="1:15" x14ac:dyDescent="0.2">
      <c r="A127" s="178">
        <v>41426</v>
      </c>
      <c r="B127" s="309">
        <v>1.1000000000000001</v>
      </c>
      <c r="C127" s="310">
        <v>5.9</v>
      </c>
      <c r="D127" s="310">
        <v>0.1</v>
      </c>
      <c r="E127" s="310">
        <v>6.2</v>
      </c>
      <c r="F127" s="310">
        <v>0.3</v>
      </c>
      <c r="G127" s="310">
        <v>0.7</v>
      </c>
      <c r="H127" s="311">
        <v>14.2</v>
      </c>
      <c r="I127" s="190">
        <v>8</v>
      </c>
      <c r="J127" s="191">
        <v>42</v>
      </c>
      <c r="K127" s="191" t="s">
        <v>707</v>
      </c>
      <c r="L127" s="191">
        <v>43</v>
      </c>
      <c r="M127" s="191">
        <v>2</v>
      </c>
      <c r="N127" s="191">
        <v>5</v>
      </c>
      <c r="O127" s="192">
        <v>100</v>
      </c>
    </row>
    <row r="128" spans="1:15" x14ac:dyDescent="0.2">
      <c r="A128" s="178">
        <v>41456</v>
      </c>
      <c r="B128" s="309">
        <v>1.1000000000000001</v>
      </c>
      <c r="C128" s="310">
        <v>6.7</v>
      </c>
      <c r="D128" s="310">
        <v>0.1</v>
      </c>
      <c r="E128" s="310">
        <v>7</v>
      </c>
      <c r="F128" s="310">
        <v>0.4</v>
      </c>
      <c r="G128" s="310">
        <v>0.8</v>
      </c>
      <c r="H128" s="311">
        <v>16</v>
      </c>
      <c r="I128" s="190">
        <v>7</v>
      </c>
      <c r="J128" s="191">
        <v>41</v>
      </c>
      <c r="K128" s="191">
        <v>1</v>
      </c>
      <c r="L128" s="191">
        <v>43</v>
      </c>
      <c r="M128" s="191">
        <v>2</v>
      </c>
      <c r="N128" s="191">
        <v>5</v>
      </c>
      <c r="O128" s="192">
        <v>100</v>
      </c>
    </row>
    <row r="129" spans="1:15" x14ac:dyDescent="0.2">
      <c r="A129" s="178">
        <v>41487</v>
      </c>
      <c r="B129" s="309">
        <v>1.1000000000000001</v>
      </c>
      <c r="C129" s="310">
        <v>6.2</v>
      </c>
      <c r="D129" s="310">
        <v>0.1</v>
      </c>
      <c r="E129" s="310">
        <v>6.1</v>
      </c>
      <c r="F129" s="310">
        <v>0.3</v>
      </c>
      <c r="G129" s="310">
        <v>0.7</v>
      </c>
      <c r="H129" s="311">
        <v>14.4</v>
      </c>
      <c r="I129" s="190">
        <v>7</v>
      </c>
      <c r="J129" s="191">
        <v>43</v>
      </c>
      <c r="K129" s="191">
        <v>1</v>
      </c>
      <c r="L129" s="191">
        <v>42</v>
      </c>
      <c r="M129" s="191">
        <v>2</v>
      </c>
      <c r="N129" s="191">
        <v>5</v>
      </c>
      <c r="O129" s="192">
        <v>100</v>
      </c>
    </row>
    <row r="130" spans="1:15" x14ac:dyDescent="0.2">
      <c r="A130" s="178">
        <v>41518</v>
      </c>
      <c r="B130" s="309">
        <v>1.1000000000000001</v>
      </c>
      <c r="C130" s="310">
        <v>6.3</v>
      </c>
      <c r="D130" s="310">
        <v>0.1</v>
      </c>
      <c r="E130" s="310">
        <v>6.6</v>
      </c>
      <c r="F130" s="310">
        <v>0.4</v>
      </c>
      <c r="G130" s="310">
        <v>0.7</v>
      </c>
      <c r="H130" s="311">
        <v>15.2</v>
      </c>
      <c r="I130" s="190">
        <v>7</v>
      </c>
      <c r="J130" s="191">
        <v>42</v>
      </c>
      <c r="K130" s="191">
        <v>1</v>
      </c>
      <c r="L130" s="191">
        <v>44</v>
      </c>
      <c r="M130" s="191">
        <v>2</v>
      </c>
      <c r="N130" s="191">
        <v>5</v>
      </c>
      <c r="O130" s="192">
        <v>100</v>
      </c>
    </row>
    <row r="131" spans="1:15" x14ac:dyDescent="0.2">
      <c r="A131" s="178">
        <v>41548</v>
      </c>
      <c r="B131" s="309">
        <v>1.1000000000000001</v>
      </c>
      <c r="C131" s="310">
        <v>6.1</v>
      </c>
      <c r="D131" s="310">
        <v>0.1</v>
      </c>
      <c r="E131" s="310">
        <v>6</v>
      </c>
      <c r="F131" s="310">
        <v>0.3</v>
      </c>
      <c r="G131" s="310">
        <v>0.8</v>
      </c>
      <c r="H131" s="311">
        <v>14.4</v>
      </c>
      <c r="I131" s="190">
        <v>8</v>
      </c>
      <c r="J131" s="191">
        <v>43</v>
      </c>
      <c r="K131" s="191">
        <v>1</v>
      </c>
      <c r="L131" s="191">
        <v>41</v>
      </c>
      <c r="M131" s="191">
        <v>2</v>
      </c>
      <c r="N131" s="191">
        <v>5</v>
      </c>
      <c r="O131" s="192">
        <v>100</v>
      </c>
    </row>
    <row r="132" spans="1:15" x14ac:dyDescent="0.2">
      <c r="A132" s="178">
        <v>41579</v>
      </c>
      <c r="B132" s="309">
        <v>1.1000000000000001</v>
      </c>
      <c r="C132" s="310">
        <v>5.7</v>
      </c>
      <c r="D132" s="310">
        <v>0.1</v>
      </c>
      <c r="E132" s="310">
        <v>5.4</v>
      </c>
      <c r="F132" s="310">
        <v>0.3</v>
      </c>
      <c r="G132" s="310">
        <v>0.7</v>
      </c>
      <c r="H132" s="311">
        <v>13.3</v>
      </c>
      <c r="I132" s="190">
        <v>8</v>
      </c>
      <c r="J132" s="191">
        <v>43</v>
      </c>
      <c r="K132" s="191">
        <v>1</v>
      </c>
      <c r="L132" s="191">
        <v>41</v>
      </c>
      <c r="M132" s="191">
        <v>3</v>
      </c>
      <c r="N132" s="191">
        <v>5</v>
      </c>
      <c r="O132" s="192">
        <v>100</v>
      </c>
    </row>
    <row r="133" spans="1:15" x14ac:dyDescent="0.2">
      <c r="A133" s="178">
        <v>41609</v>
      </c>
      <c r="B133" s="309">
        <v>1</v>
      </c>
      <c r="C133" s="310">
        <v>4.5</v>
      </c>
      <c r="D133" s="310">
        <v>0.1</v>
      </c>
      <c r="E133" s="310">
        <v>4.2</v>
      </c>
      <c r="F133" s="310">
        <v>0.3</v>
      </c>
      <c r="G133" s="310">
        <v>0.5</v>
      </c>
      <c r="H133" s="311">
        <v>10.7</v>
      </c>
      <c r="I133" s="190">
        <v>9</v>
      </c>
      <c r="J133" s="191">
        <v>43</v>
      </c>
      <c r="K133" s="191">
        <v>1</v>
      </c>
      <c r="L133" s="191">
        <v>40</v>
      </c>
      <c r="M133" s="191">
        <v>3</v>
      </c>
      <c r="N133" s="191">
        <v>5</v>
      </c>
      <c r="O133" s="192">
        <v>100</v>
      </c>
    </row>
    <row r="134" spans="1:15" x14ac:dyDescent="0.2">
      <c r="A134" s="178">
        <v>41640</v>
      </c>
      <c r="B134" s="309">
        <v>1.2</v>
      </c>
      <c r="C134" s="310">
        <v>6.4</v>
      </c>
      <c r="D134" s="310">
        <v>0.1</v>
      </c>
      <c r="E134" s="310">
        <v>5.7</v>
      </c>
      <c r="F134" s="310">
        <v>0.4</v>
      </c>
      <c r="G134" s="310">
        <v>0.7</v>
      </c>
      <c r="H134" s="311">
        <v>14.4</v>
      </c>
      <c r="I134" s="190">
        <v>8</v>
      </c>
      <c r="J134" s="191">
        <v>44</v>
      </c>
      <c r="K134" s="191">
        <v>1</v>
      </c>
      <c r="L134" s="191">
        <v>39</v>
      </c>
      <c r="M134" s="191">
        <v>3</v>
      </c>
      <c r="N134" s="191">
        <v>5</v>
      </c>
      <c r="O134" s="192">
        <v>100</v>
      </c>
    </row>
    <row r="135" spans="1:15" x14ac:dyDescent="0.2">
      <c r="A135" s="178">
        <v>41671</v>
      </c>
      <c r="B135" s="309">
        <v>1.1000000000000001</v>
      </c>
      <c r="C135" s="310">
        <v>5.5</v>
      </c>
      <c r="D135" s="310">
        <v>0.1</v>
      </c>
      <c r="E135" s="310">
        <v>4.9000000000000004</v>
      </c>
      <c r="F135" s="310">
        <v>0.3</v>
      </c>
      <c r="G135" s="310">
        <v>0.5</v>
      </c>
      <c r="H135" s="311">
        <v>12.5</v>
      </c>
      <c r="I135" s="190">
        <v>9</v>
      </c>
      <c r="J135" s="191">
        <v>44</v>
      </c>
      <c r="K135" s="191">
        <v>1</v>
      </c>
      <c r="L135" s="191">
        <v>39</v>
      </c>
      <c r="M135" s="191">
        <v>3</v>
      </c>
      <c r="N135" s="191">
        <v>4</v>
      </c>
      <c r="O135" s="192">
        <v>100</v>
      </c>
    </row>
    <row r="136" spans="1:15" x14ac:dyDescent="0.2">
      <c r="A136" s="178">
        <v>41699</v>
      </c>
      <c r="B136" s="309">
        <v>1.2</v>
      </c>
      <c r="C136" s="310">
        <v>5.8</v>
      </c>
      <c r="D136" s="310">
        <v>0.1</v>
      </c>
      <c r="E136" s="310">
        <v>5.0999999999999996</v>
      </c>
      <c r="F136" s="310">
        <v>0.4</v>
      </c>
      <c r="G136" s="310">
        <v>0.6</v>
      </c>
      <c r="H136" s="311">
        <v>13.3</v>
      </c>
      <c r="I136" s="190">
        <v>9</v>
      </c>
      <c r="J136" s="191">
        <v>44</v>
      </c>
      <c r="K136" s="191">
        <v>1</v>
      </c>
      <c r="L136" s="191">
        <v>39</v>
      </c>
      <c r="M136" s="191">
        <v>3</v>
      </c>
      <c r="N136" s="191">
        <v>5</v>
      </c>
      <c r="O136" s="192">
        <v>100</v>
      </c>
    </row>
    <row r="137" spans="1:15" x14ac:dyDescent="0.2">
      <c r="A137" s="178">
        <v>41730</v>
      </c>
      <c r="B137" s="309">
        <v>1.2</v>
      </c>
      <c r="C137" s="310">
        <v>5.4</v>
      </c>
      <c r="D137" s="310">
        <v>0.1</v>
      </c>
      <c r="E137" s="310">
        <v>4.8</v>
      </c>
      <c r="F137" s="310">
        <v>0.3</v>
      </c>
      <c r="G137" s="310">
        <v>0.6</v>
      </c>
      <c r="H137" s="311">
        <v>12.4</v>
      </c>
      <c r="I137" s="190">
        <v>10</v>
      </c>
      <c r="J137" s="191">
        <v>43</v>
      </c>
      <c r="K137" s="191">
        <v>1</v>
      </c>
      <c r="L137" s="191">
        <v>39</v>
      </c>
      <c r="M137" s="191">
        <v>3</v>
      </c>
      <c r="N137" s="191">
        <v>5</v>
      </c>
      <c r="O137" s="192">
        <v>100</v>
      </c>
    </row>
    <row r="138" spans="1:15" x14ac:dyDescent="0.2">
      <c r="A138" s="178">
        <v>41760</v>
      </c>
      <c r="B138" s="309">
        <v>1.2</v>
      </c>
      <c r="C138" s="310">
        <v>5.7</v>
      </c>
      <c r="D138" s="310">
        <v>0.1</v>
      </c>
      <c r="E138" s="310">
        <v>4.7</v>
      </c>
      <c r="F138" s="310">
        <v>0.3</v>
      </c>
      <c r="G138" s="310">
        <v>0.7</v>
      </c>
      <c r="H138" s="311">
        <v>12.7</v>
      </c>
      <c r="I138" s="190">
        <v>10</v>
      </c>
      <c r="J138" s="191">
        <v>45</v>
      </c>
      <c r="K138" s="191">
        <v>1</v>
      </c>
      <c r="L138" s="191">
        <v>37</v>
      </c>
      <c r="M138" s="191">
        <v>3</v>
      </c>
      <c r="N138" s="191">
        <v>5</v>
      </c>
      <c r="O138" s="192">
        <v>100</v>
      </c>
    </row>
    <row r="139" spans="1:15" ht="11.25" customHeight="1" x14ac:dyDescent="0.2">
      <c r="A139" s="178">
        <v>41791</v>
      </c>
      <c r="B139" s="309">
        <v>1.2</v>
      </c>
      <c r="C139" s="310">
        <v>5.6</v>
      </c>
      <c r="D139" s="310">
        <v>0.1</v>
      </c>
      <c r="E139" s="310">
        <v>4.8</v>
      </c>
      <c r="F139" s="310">
        <v>0.3</v>
      </c>
      <c r="G139" s="310">
        <v>0.7</v>
      </c>
      <c r="H139" s="311">
        <v>12.8</v>
      </c>
      <c r="I139" s="190">
        <v>10</v>
      </c>
      <c r="J139" s="191">
        <v>44</v>
      </c>
      <c r="K139" s="191">
        <v>1</v>
      </c>
      <c r="L139" s="191">
        <v>37</v>
      </c>
      <c r="M139" s="191">
        <v>3</v>
      </c>
      <c r="N139" s="191">
        <v>6</v>
      </c>
      <c r="O139" s="192">
        <v>100</v>
      </c>
    </row>
    <row r="140" spans="1:15" ht="11.25" customHeight="1" x14ac:dyDescent="0.2">
      <c r="A140" s="178">
        <v>41821</v>
      </c>
      <c r="B140" s="309">
        <v>1.3</v>
      </c>
      <c r="C140" s="310">
        <v>5.9</v>
      </c>
      <c r="D140" s="310">
        <v>0.1</v>
      </c>
      <c r="E140" s="310">
        <v>5</v>
      </c>
      <c r="F140" s="310">
        <v>0.3</v>
      </c>
      <c r="G140" s="310">
        <v>0.7</v>
      </c>
      <c r="H140" s="311">
        <v>13.4</v>
      </c>
      <c r="I140" s="190">
        <v>9</v>
      </c>
      <c r="J140" s="191">
        <v>44</v>
      </c>
      <c r="K140" s="191">
        <v>1</v>
      </c>
      <c r="L140" s="191">
        <v>38</v>
      </c>
      <c r="M140" s="191">
        <v>2</v>
      </c>
      <c r="N140" s="191">
        <v>5</v>
      </c>
      <c r="O140" s="192">
        <v>100</v>
      </c>
    </row>
    <row r="141" spans="1:15" ht="11.25" customHeight="1" x14ac:dyDescent="0.2">
      <c r="A141" s="178">
        <v>41852</v>
      </c>
      <c r="B141" s="309">
        <v>1.3</v>
      </c>
      <c r="C141" s="310">
        <v>5.5</v>
      </c>
      <c r="D141" s="310">
        <v>0.1</v>
      </c>
      <c r="E141" s="310">
        <v>4.5</v>
      </c>
      <c r="F141" s="310">
        <v>0.3</v>
      </c>
      <c r="G141" s="310">
        <v>0.6</v>
      </c>
      <c r="H141" s="311">
        <v>12.3</v>
      </c>
      <c r="I141" s="190">
        <v>10</v>
      </c>
      <c r="J141" s="191">
        <v>45</v>
      </c>
      <c r="K141" s="191">
        <v>1</v>
      </c>
      <c r="L141" s="191">
        <v>37</v>
      </c>
      <c r="M141" s="191">
        <v>3</v>
      </c>
      <c r="N141" s="191">
        <v>5</v>
      </c>
      <c r="O141" s="192">
        <v>100</v>
      </c>
    </row>
    <row r="142" spans="1:15" ht="11.25" customHeight="1" x14ac:dyDescent="0.2">
      <c r="A142" s="178">
        <v>41883</v>
      </c>
      <c r="B142" s="309">
        <v>1.3</v>
      </c>
      <c r="C142" s="310">
        <v>6</v>
      </c>
      <c r="D142" s="310">
        <v>0.1</v>
      </c>
      <c r="E142" s="310">
        <v>5</v>
      </c>
      <c r="F142" s="310">
        <v>0.3</v>
      </c>
      <c r="G142" s="310">
        <v>0.7</v>
      </c>
      <c r="H142" s="311">
        <v>13.5</v>
      </c>
      <c r="I142" s="190">
        <v>10</v>
      </c>
      <c r="J142" s="191">
        <v>45</v>
      </c>
      <c r="K142" s="191">
        <v>1</v>
      </c>
      <c r="L142" s="191">
        <v>37</v>
      </c>
      <c r="M142" s="191">
        <v>2</v>
      </c>
      <c r="N142" s="191">
        <v>5</v>
      </c>
      <c r="O142" s="192">
        <v>100</v>
      </c>
    </row>
    <row r="143" spans="1:15" x14ac:dyDescent="0.2">
      <c r="A143" s="197" t="s">
        <v>237</v>
      </c>
      <c r="B143" s="309">
        <v>61.3</v>
      </c>
      <c r="C143" s="310">
        <v>245.8</v>
      </c>
      <c r="D143" s="310">
        <v>5.7</v>
      </c>
      <c r="E143" s="310">
        <v>266.7</v>
      </c>
      <c r="F143" s="310">
        <v>25.8</v>
      </c>
      <c r="G143" s="310">
        <v>64.3</v>
      </c>
      <c r="H143" s="311">
        <v>669.6</v>
      </c>
      <c r="I143" s="190">
        <v>9</v>
      </c>
      <c r="J143" s="191">
        <v>37</v>
      </c>
      <c r="K143" s="191">
        <v>1</v>
      </c>
      <c r="L143" s="191">
        <v>40</v>
      </c>
      <c r="M143" s="191">
        <v>4</v>
      </c>
      <c r="N143" s="191">
        <v>10</v>
      </c>
      <c r="O143" s="192">
        <v>100</v>
      </c>
    </row>
    <row r="144" spans="1:15" x14ac:dyDescent="0.2">
      <c r="A144" s="179"/>
      <c r="B144" s="196"/>
      <c r="C144" s="196"/>
      <c r="D144" s="196"/>
      <c r="E144" s="196"/>
      <c r="F144" s="196"/>
      <c r="G144" s="196"/>
      <c r="H144" s="196"/>
      <c r="I144" s="180"/>
      <c r="J144" s="180"/>
      <c r="K144" s="180"/>
      <c r="L144" s="180"/>
      <c r="M144" s="180"/>
      <c r="N144" s="180"/>
      <c r="O144" s="180"/>
    </row>
    <row r="145" spans="1:15" x14ac:dyDescent="0.2">
      <c r="A145" s="181" t="s">
        <v>24</v>
      </c>
      <c r="B145" s="196"/>
      <c r="C145" s="196"/>
      <c r="D145" s="196"/>
      <c r="E145" s="196"/>
      <c r="F145" s="196"/>
      <c r="G145" s="196"/>
      <c r="H145" s="196"/>
      <c r="I145" s="180"/>
      <c r="J145" s="180"/>
      <c r="K145" s="180"/>
      <c r="L145" s="180"/>
      <c r="M145" s="180"/>
      <c r="N145" s="180"/>
      <c r="O145" s="180"/>
    </row>
    <row r="146" spans="1:15" ht="39" customHeight="1" x14ac:dyDescent="0.2">
      <c r="A146" s="441" t="s">
        <v>714</v>
      </c>
      <c r="B146" s="442"/>
      <c r="C146" s="442"/>
      <c r="D146" s="442"/>
      <c r="E146" s="442"/>
      <c r="F146" s="442"/>
      <c r="G146" s="442"/>
      <c r="H146" s="442"/>
      <c r="I146" s="442"/>
      <c r="J146" s="442"/>
      <c r="K146" s="442"/>
      <c r="L146" s="442"/>
      <c r="M146" s="442"/>
      <c r="N146" s="442"/>
      <c r="O146" s="442"/>
    </row>
    <row r="147" spans="1:15" ht="25.5" customHeight="1" x14ac:dyDescent="0.2">
      <c r="A147" s="442" t="s">
        <v>338</v>
      </c>
      <c r="B147" s="442"/>
      <c r="C147" s="442"/>
      <c r="D147" s="442"/>
      <c r="E147" s="442"/>
      <c r="F147" s="442"/>
      <c r="G147" s="442"/>
      <c r="H147" s="442"/>
      <c r="I147" s="442"/>
      <c r="J147" s="442"/>
      <c r="K147" s="442"/>
      <c r="L147" s="442"/>
      <c r="M147" s="442"/>
      <c r="N147" s="442"/>
      <c r="O147" s="442"/>
    </row>
    <row r="148" spans="1:15" ht="30" customHeight="1" x14ac:dyDescent="0.2">
      <c r="A148" s="446" t="s">
        <v>813</v>
      </c>
      <c r="B148" s="446"/>
      <c r="C148" s="446"/>
      <c r="D148" s="446"/>
      <c r="E148" s="446"/>
      <c r="F148" s="446"/>
      <c r="G148" s="446"/>
      <c r="H148" s="446"/>
      <c r="I148" s="446"/>
      <c r="J148" s="446"/>
      <c r="K148" s="446"/>
      <c r="L148" s="446"/>
      <c r="M148" s="446"/>
      <c r="N148" s="446"/>
      <c r="O148" s="446"/>
    </row>
    <row r="149" spans="1:15" ht="12.75" customHeight="1" x14ac:dyDescent="0.2">
      <c r="A149" s="447" t="s">
        <v>814</v>
      </c>
      <c r="B149" s="447"/>
      <c r="C149" s="447"/>
      <c r="D149" s="447"/>
      <c r="E149" s="447"/>
      <c r="F149" s="447"/>
      <c r="G149" s="447"/>
      <c r="H149" s="447"/>
      <c r="I149" s="447"/>
      <c r="J149" s="447"/>
      <c r="K149" s="447"/>
      <c r="L149" s="447"/>
      <c r="M149" s="447"/>
      <c r="N149" s="447"/>
      <c r="O149" s="447"/>
    </row>
    <row r="150" spans="1:15" x14ac:dyDescent="0.2">
      <c r="A150" s="100" t="s">
        <v>793</v>
      </c>
      <c r="B150" s="196"/>
      <c r="C150" s="196"/>
      <c r="D150" s="196"/>
      <c r="E150" s="196"/>
      <c r="F150" s="196"/>
      <c r="G150" s="196"/>
      <c r="H150" s="196"/>
      <c r="I150" s="180"/>
      <c r="J150" s="180"/>
      <c r="K150" s="180"/>
      <c r="L150" s="180"/>
      <c r="M150" s="180"/>
      <c r="N150" s="180"/>
      <c r="O150" s="180"/>
    </row>
    <row r="151" spans="1:15" x14ac:dyDescent="0.2">
      <c r="A151" s="198"/>
      <c r="B151" s="196"/>
      <c r="C151" s="196"/>
      <c r="D151" s="196"/>
      <c r="E151" s="196"/>
      <c r="F151" s="196"/>
      <c r="G151" s="196"/>
      <c r="H151" s="196"/>
      <c r="I151" s="180"/>
      <c r="J151" s="180"/>
      <c r="K151" s="180"/>
      <c r="L151" s="180"/>
      <c r="M151" s="180"/>
      <c r="N151" s="180"/>
      <c r="O151" s="180"/>
    </row>
    <row r="152" spans="1:15" hidden="1" x14ac:dyDescent="0.2">
      <c r="B152" s="19"/>
      <c r="C152" s="19"/>
      <c r="D152" s="19"/>
      <c r="E152" s="19"/>
      <c r="F152" s="19"/>
      <c r="G152" s="19"/>
      <c r="H152" s="19"/>
      <c r="I152" s="15"/>
      <c r="J152" s="15"/>
      <c r="K152" s="15"/>
      <c r="L152" s="15"/>
      <c r="M152" s="15"/>
      <c r="N152" s="15"/>
      <c r="O152" s="199"/>
    </row>
    <row r="153" spans="1:15" hidden="1" x14ac:dyDescent="0.2">
      <c r="B153" s="19"/>
      <c r="C153" s="19"/>
      <c r="D153" s="19"/>
      <c r="E153" s="19"/>
      <c r="F153" s="19"/>
      <c r="G153" s="19"/>
      <c r="H153" s="19"/>
      <c r="I153" s="15"/>
      <c r="J153" s="15"/>
      <c r="K153" s="15"/>
      <c r="L153" s="15"/>
      <c r="M153" s="15"/>
      <c r="N153" s="15"/>
      <c r="O153" s="15"/>
    </row>
    <row r="154" spans="1:15" hidden="1" x14ac:dyDescent="0.2">
      <c r="B154" s="41"/>
      <c r="C154" s="41"/>
      <c r="D154" s="41"/>
      <c r="E154" s="41"/>
      <c r="F154" s="41"/>
      <c r="G154" s="41"/>
      <c r="H154" s="41"/>
      <c r="I154" s="41"/>
      <c r="J154" s="41"/>
      <c r="K154" s="41"/>
      <c r="L154" s="41"/>
      <c r="M154" s="41"/>
      <c r="N154" s="41"/>
      <c r="O154" s="41"/>
    </row>
    <row r="155" spans="1:15" hidden="1" x14ac:dyDescent="0.2">
      <c r="B155" s="41"/>
      <c r="C155" s="41"/>
      <c r="D155" s="41"/>
      <c r="E155" s="41"/>
      <c r="F155" s="41"/>
      <c r="G155" s="41"/>
      <c r="H155" s="41"/>
      <c r="I155" s="41"/>
      <c r="J155" s="41"/>
      <c r="K155" s="41"/>
      <c r="L155" s="41"/>
      <c r="M155" s="41"/>
      <c r="N155" s="41"/>
      <c r="O155" s="41"/>
    </row>
    <row r="156" spans="1:15" hidden="1" x14ac:dyDescent="0.2">
      <c r="B156" s="200"/>
      <c r="C156" s="200"/>
      <c r="D156" s="200"/>
      <c r="E156" s="200"/>
      <c r="F156" s="200"/>
      <c r="G156" s="200"/>
      <c r="H156" s="200"/>
      <c r="I156" s="200"/>
      <c r="J156" s="200"/>
      <c r="K156" s="200"/>
      <c r="L156" s="200"/>
      <c r="M156" s="200"/>
      <c r="N156" s="15"/>
      <c r="O156" s="15"/>
    </row>
    <row r="157" spans="1:15" hidden="1" x14ac:dyDescent="0.2">
      <c r="B157" s="41"/>
      <c r="C157" s="41"/>
      <c r="D157" s="41"/>
      <c r="E157" s="41"/>
      <c r="F157" s="41"/>
      <c r="G157" s="41"/>
      <c r="H157" s="41"/>
      <c r="I157" s="41"/>
      <c r="J157" s="41"/>
      <c r="K157" s="41"/>
      <c r="L157" s="41"/>
      <c r="M157" s="41"/>
      <c r="N157" s="41"/>
      <c r="O157" s="41"/>
    </row>
    <row r="158" spans="1:15" x14ac:dyDescent="0.2"/>
    <row r="159" spans="1:15" x14ac:dyDescent="0.2"/>
    <row r="160" spans="1:15" x14ac:dyDescent="0.2"/>
    <row r="161" x14ac:dyDescent="0.2"/>
    <row r="162" x14ac:dyDescent="0.2"/>
    <row r="163" x14ac:dyDescent="0.2"/>
    <row r="164" x14ac:dyDescent="0.2"/>
    <row r="165" x14ac:dyDescent="0.2"/>
    <row r="166" x14ac:dyDescent="0.2"/>
    <row r="167" x14ac:dyDescent="0.2"/>
  </sheetData>
  <mergeCells count="10">
    <mergeCell ref="A1:L1"/>
    <mergeCell ref="A3:K3"/>
    <mergeCell ref="B7:H7"/>
    <mergeCell ref="I7:O7"/>
    <mergeCell ref="A148:O148"/>
    <mergeCell ref="A149:O149"/>
    <mergeCell ref="B8:H8"/>
    <mergeCell ref="I8:O8"/>
    <mergeCell ref="A146:O146"/>
    <mergeCell ref="A147:O147"/>
  </mergeCells>
  <phoneticPr fontId="3" type="noConversion"/>
  <hyperlinks>
    <hyperlink ref="N1" location="Index!Print_Area" display="Return to Index"/>
    <hyperlink ref="O1" location="'Technical notes'!Print_Area" display="Go to technical notes"/>
  </hyperlink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12</vt:i4>
      </vt:variant>
    </vt:vector>
  </HeadingPairs>
  <TitlesOfParts>
    <vt:vector size="29" baseType="lpstr">
      <vt:lpstr>Index</vt:lpstr>
      <vt:lpstr>Table 1a</vt:lpstr>
      <vt:lpstr>Table 1a rounded for pivot</vt:lpstr>
      <vt:lpstr>Table 1b</vt:lpstr>
      <vt:lpstr>Table 2a</vt:lpstr>
      <vt:lpstr>Table 2b</vt:lpstr>
      <vt:lpstr>Table 3</vt:lpstr>
      <vt:lpstr>Table 4</vt:lpstr>
      <vt:lpstr>Table 5</vt:lpstr>
      <vt:lpstr>Table 6</vt:lpstr>
      <vt:lpstr>Table 7</vt:lpstr>
      <vt:lpstr>Table 8</vt:lpstr>
      <vt:lpstr>Table 9</vt:lpstr>
      <vt:lpstr>Table 10</vt:lpstr>
      <vt:lpstr>Table 11</vt:lpstr>
      <vt:lpstr>Table 11 Raw Data</vt:lpstr>
      <vt:lpstr>Technical notes</vt:lpstr>
      <vt:lpstr>Index!Print_Area</vt:lpstr>
      <vt:lpstr>'Table 2a'!Print_Area</vt:lpstr>
      <vt:lpstr>'Table 2b'!Print_Area</vt:lpstr>
      <vt:lpstr>'Table 7'!Print_Area</vt:lpstr>
      <vt:lpstr>'Table 8'!Print_Area</vt:lpstr>
      <vt:lpstr>'Table 9'!Print_Area</vt:lpstr>
      <vt:lpstr>'Technical notes'!Print_Area</vt:lpstr>
      <vt:lpstr>'Table 2a'!Print_Titles</vt:lpstr>
      <vt:lpstr>'Table 2b'!Print_Titles</vt:lpstr>
      <vt:lpstr>'Table 7'!Print_Titles</vt:lpstr>
      <vt:lpstr>'Table 8'!Print_Titles</vt:lpstr>
      <vt:lpstr>'Table 9'!Print_Titles</vt:lpstr>
    </vt:vector>
  </TitlesOfParts>
  <Company>DWP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Employment and Support Allowance Outcomes of Work Capability Assessments, Great Britain</dc:title>
  <dc:subject>Employment and Support Allowance Outcomes of Work Capability Assessments, Great Britain</dc:subject>
  <dc:creator>DWP</dc:creator>
  <cp:lastModifiedBy>DWP</cp:lastModifiedBy>
  <cp:lastPrinted>2012-01-22T21:46:28Z</cp:lastPrinted>
  <dcterms:created xsi:type="dcterms:W3CDTF">2012-01-20T13:10:31Z</dcterms:created>
  <dcterms:modified xsi:type="dcterms:W3CDTF">2015-06-10T13:37:53Z</dcterms:modified>
</cp:coreProperties>
</file>